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yogeunKim\회계\CAREERGYM\01_강의자료\02_2기\02_강의파일\01_복합금융상품_1일차\"/>
    </mc:Choice>
  </mc:AlternateContent>
  <xr:revisionPtr revIDLastSave="0" documentId="13_ncr:1_{BE60ACF3-C511-424B-A84F-95779FC78F08}" xr6:coauthVersionLast="47" xr6:coauthVersionMax="47" xr10:uidLastSave="{00000000-0000-0000-0000-000000000000}"/>
  <bookViews>
    <workbookView xWindow="-108" yWindow="-108" windowWidth="22008" windowHeight="13176" tabRatio="684" activeTab="1" xr2:uid="{78BCDD57-A1CE-456D-A921-11409EE8228A}"/>
  </bookViews>
  <sheets>
    <sheet name="0" sheetId="19" r:id="rId1"/>
    <sheet name="개념" sheetId="18" r:id="rId2"/>
    <sheet name="1" sheetId="1" r:id="rId3"/>
    <sheet name="Bootstraping 반기(위험이자율)_발행" sheetId="4" r:id="rId4"/>
    <sheet name="위험이자율보간법_발행" sheetId="5" r:id="rId5"/>
    <sheet name="YTM_발행" sheetId="6" r:id="rId6"/>
    <sheet name="반기" sheetId="13" r:id="rId7"/>
    <sheet name="2" sheetId="7" r:id="rId8"/>
    <sheet name="분기 Bootstrapping(위험)_기말" sheetId="14" r:id="rId9"/>
    <sheet name="위험이자율보간법_분기_기말" sheetId="15" r:id="rId10"/>
    <sheet name="YTM" sheetId="16" r:id="rId11"/>
  </sheets>
  <definedNames>
    <definedName name="______f3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__f3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__LG2" hidden="1">{#N/A,#N/A,TRUE,"매출진척-1";#N/A,#N/A,TRUE,"매출진척-2";#N/A,#N/A,TRUE,"제품실적";#N/A,#N/A,TRUE,"RAC";#N/A,#N/A,TRUE,"PAC ";#N/A,#N/A,TRUE,"재고현황";#N/A,#N/A,TRUE,"공지사항"}</definedName>
    <definedName name="__123Graph_A" hidden="1">#REF!</definedName>
    <definedName name="__123Graph_B" hidden="1">#REF!</definedName>
    <definedName name="__123Graph_LBL_E" hidden="1">#REF!</definedName>
    <definedName name="__f3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_FDS_HYPERLINK_TOGGLE_STATE__" hidden="1">"ON"</definedName>
    <definedName name="__PL7" hidden="1">{#N/A,#N/A,TRUE,"대 차 대 조 표"}</definedName>
    <definedName name="__soc2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_12_0_F" hidden="1">#REF!</definedName>
    <definedName name="_128f3_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158f3_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18_0_0" hidden="1">#REF!</definedName>
    <definedName name="_1f3_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24_0_0_F" hidden="1">#REF!</definedName>
    <definedName name="_293f3_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549f3_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5f3_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6F" hidden="1">#REF!</definedName>
    <definedName name="_72f3_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8_0_0_F" hidden="1">#REF!</definedName>
    <definedName name="_Dist_Bin" hidden="1">#REF!</definedName>
    <definedName name="_Dist_Values" hidden="1">#REF!</definedName>
    <definedName name="_f3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_Fill" hidden="1">#REF!</definedName>
    <definedName name="_Key1" hidden="1">#REF!</definedName>
    <definedName name="_Key2" hidden="1">#REF!</definedName>
    <definedName name="_Key3" hidden="1">#REF!</definedName>
    <definedName name="_LG2" hidden="1">{#N/A,#N/A,TRUE,"매출진척-1";#N/A,#N/A,TRUE,"매출진척-2";#N/A,#N/A,TRUE,"제품실적";#N/A,#N/A,TRUE,"RAC";#N/A,#N/A,TRUE,"PAC ";#N/A,#N/A,TRUE,"재고현황";#N/A,#N/A,TRUE,"공지사항"}</definedName>
    <definedName name="_MatInverse_In" hidden="1">#REF!</definedName>
    <definedName name="_MatInverse_Out" hidden="1">#REF!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L7" hidden="1">{#N/A,#N/A,TRUE,"대 차 대 조 표"}</definedName>
    <definedName name="_pp1" hidden="1">{#N/A,#N/A,TRUE,"대 차 대 조 표"}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Sort" hidden="1">#REF!</definedName>
    <definedName name="_SORT1" hidden="1">#REF!</definedName>
    <definedName name="_Sort2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xlcn.WorksheetConnection_cate_rawA56337BB1540871" hidden="1">#REF!</definedName>
    <definedName name="\GGG" hidden="1">{#N/A,#N/A,TRUE,"Y생산";#N/A,#N/A,TRUE,"Y판매";#N/A,#N/A,TRUE,"Y총물량";#N/A,#N/A,TRUE,"Y능력";#N/A,#N/A,TRUE,"YKD"}</definedName>
    <definedName name="Ⅱ" hidden="1">{#N/A,#N/A,FALSE,"정공"}</definedName>
    <definedName name="A1_00근거" hidden="1">{#N/A,#N/A,FALSE,"단축1";#N/A,#N/A,FALSE,"단축2";#N/A,#N/A,FALSE,"단축3";#N/A,#N/A,FALSE,"장축";#N/A,#N/A,FALSE,"4WD"}</definedName>
    <definedName name="aa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aaa" hidden="1">{#N/A,#N/A,FALSE,"BS";#N/A,#N/A,FALSE,"PL";#N/A,#N/A,FALSE,"처분";#N/A,#N/A,FALSE,"현금";#N/A,#N/A,FALSE,"매출";#N/A,#N/A,FALSE,"원가";#N/A,#N/A,FALSE,"경영"}</definedName>
    <definedName name="aaa.ff" hidden="1">{#N/A,#N/A,FALSE,"UNIT";#N/A,#N/A,FALSE,"UNIT";#N/A,#N/A,FALSE,"계정"}</definedName>
    <definedName name="aaaa" hidden="1">{#N/A,#N/A,FALSE,"기술료 비교"}</definedName>
    <definedName name="aaaa_1" hidden="1">{#N/A,#N/A,FALSE,"기술료 비교"}</definedName>
    <definedName name="AAAA1" hidden="1">{#N/A,#N/A,FALSE,"기술료 비교"}</definedName>
    <definedName name="AAAA1_1" hidden="1">{#N/A,#N/A,FALSE,"기술료 비교"}</definedName>
    <definedName name="AAAAAA" hidden="1">#REF!</definedName>
    <definedName name="AAAAAAA" hidden="1">{#N/A,#N/A,TRUE,"Y생산";#N/A,#N/A,TRUE,"Y판매";#N/A,#N/A,TRUE,"Y총물량";#N/A,#N/A,TRUE,"Y능력";#N/A,#N/A,TRUE,"YKD"}</definedName>
    <definedName name="AAAAAAA_1" hidden="1">{#N/A,#N/A,TRUE,"Y생산";#N/A,#N/A,TRUE,"Y판매";#N/A,#N/A,TRUE,"Y총물량";#N/A,#N/A,TRUE,"Y능력";#N/A,#N/A,TRUE,"YKD"}</definedName>
    <definedName name="AAAAS" hidden="1">{#N/A,#N/A,FALSE,"정공"}</definedName>
    <definedName name="ab" hidden="1">1</definedName>
    <definedName name="abbreviations" hidden="1">{"'매출'!$A$1:$I$22"}</definedName>
    <definedName name="abc" hidden="1">#REF!</definedName>
    <definedName name="abcd1234" hidden="1">#REF!</definedName>
    <definedName name="ABCDEF" hidden="1">{#N/A,#N/A,FALSE,"정공"}</definedName>
    <definedName name="ABCD관리" hidden="1">{#N/A,#N/A,FALSE,"정공"}</definedName>
    <definedName name="Access_Button1" hidden="1">"X9811상품_9611당_List"</definedName>
    <definedName name="Access_Button2" hidden="1">"X9811상품_9611당_List"</definedName>
    <definedName name="Access_Button3" hidden="1">"카드발송_카드발송_List1"</definedName>
    <definedName name="Access_Button4" hidden="1">"업체현황_카드발송_List"</definedName>
    <definedName name="AccessDatabase" hidden="1">"C:\My Documents\입고현황_류\장비입고현황2.mdb"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DC" hidden="1">#REF!</definedName>
    <definedName name="ADSDF" hidden="1">{#N/A,#N/A,TRUE,"Y생산";#N/A,#N/A,TRUE,"Y판매";#N/A,#N/A,TRUE,"Y총물량";#N/A,#N/A,TRUE,"Y능력";#N/A,#N/A,TRUE,"YKD"}</definedName>
    <definedName name="ADSDF_1" hidden="1">{#N/A,#N/A,TRUE,"Y생산";#N/A,#N/A,TRUE,"Y판매";#N/A,#N/A,TRUE,"Y총물량";#N/A,#N/A,TRUE,"Y능력";#N/A,#N/A,TRUE,"YKD"}</definedName>
    <definedName name="anscount" hidden="1">1</definedName>
    <definedName name="AOCNFTHSDLR" hidden="1">{#N/A,#N/A,FALSE,"정공"}</definedName>
    <definedName name="AS" hidden="1">{#N/A,#N/A,FALSE,"단축1";#N/A,#N/A,FALSE,"단축2";#N/A,#N/A,FALSE,"단축3";#N/A,#N/A,FALSE,"장축";#N/A,#N/A,FALSE,"4WD"}</definedName>
    <definedName name="AS2DocOpenMode" hidden="1">"AS2DocumentEdit"</definedName>
    <definedName name="AS2StaticLS" hidden="1">#REF!</definedName>
    <definedName name="asdf" hidden="1">{#N/A,#N/A,FALSE,"정공"}</definedName>
    <definedName name="Assumptions" hidden="1">{"'매출'!$A$1:$I$22"}</definedName>
    <definedName name="axcdf" hidden="1">{#N/A,#N/A,FALSE,"정공"}</definedName>
    <definedName name="BEx0017DGUEDPCFJUPUZOOLJCS2B" hidden="1">#REF!</definedName>
    <definedName name="BEx001CNWHJ5RULCSFM36ZCGJ1UH" hidden="1">#REF!</definedName>
    <definedName name="BEx0041RNVGGN8SKGQTWHTVAGKBV" hidden="1">#REF!</definedName>
    <definedName name="BEx004791UAJIJSN57OT7YBLNP82" hidden="1">#REF!</definedName>
    <definedName name="BEx008P2NVFDLBHL7IZ5WTMVOQ1F" hidden="1">#REF!</definedName>
    <definedName name="BEx009G00IN0JUIAQ4WE9NHTMQE2" hidden="1">#REF!</definedName>
    <definedName name="BEx00DXTY2JDVGWQKV8H7FG4SV30" hidden="1">#REF!</definedName>
    <definedName name="BEx00GHLTYRH5N2S6P78YW1CD30N" hidden="1">#REF!</definedName>
    <definedName name="BEx00J6L4N3WDFUWI1GNCD89U2A5" hidden="1">#REF!</definedName>
    <definedName name="BEx00JC31DY11L45SEU4B10BIN6W" hidden="1">#REF!</definedName>
    <definedName name="BEx00KZHZBHP3TDV1YMX4B19B95O" hidden="1">#REF!</definedName>
    <definedName name="BEx00U9SHQ0NHO9GPJITAMG5T4E9" hidden="1">#REF!</definedName>
    <definedName name="BEx01049R9ZE3WM0TJWIDL7I2AO5" hidden="1">#REF!</definedName>
    <definedName name="BEx01HY6E3GJ66ABU5ABN26V6Q13" hidden="1">#REF!</definedName>
    <definedName name="BEx01PW5YQKEGAR8JDDI5OARYXDF" hidden="1">#REF!</definedName>
    <definedName name="BEx01T1EVAEW9BLAP4L6II4G6OC4" hidden="1">#REF!</definedName>
    <definedName name="BEx01X35DZBL50I19K4ZSW4F1ESH" hidden="1">#REF!</definedName>
    <definedName name="BEx01XJ94SHJ1YQ7ORPW0RQGKI2H" hidden="1">#REF!</definedName>
    <definedName name="BEx02Q08R9G839Q4RFGG9026C7PX" hidden="1">#REF!</definedName>
    <definedName name="BEx02SEL3Z1QWGAHXDPUA9WLTTPS" hidden="1">#REF!</definedName>
    <definedName name="BEx02Y3KJZH5BGDM9QEZ1PVVI114" hidden="1">#REF!</definedName>
    <definedName name="BEx0313GRLLASDTVPW5DHTXHE74M" hidden="1">#REF!</definedName>
    <definedName name="BEx040GNGACOQI5MY5X2NE42ZWDU" hidden="1">#REF!</definedName>
    <definedName name="BEx1F0SOZ3H5XUHXD7O01TCR8T6J" hidden="1">#REF!</definedName>
    <definedName name="BEx1F9HL824UCNCVZ2U62J4KZCX8" hidden="1">#REF!</definedName>
    <definedName name="BEx1FAOR8V7MCZ8L23YLEF9PTLUQ" hidden="1">#REF!</definedName>
    <definedName name="BEx1FEVSJKTI1Q1Z874QZVFSJSVA" hidden="1">#REF!</definedName>
    <definedName name="BEx1FGDRUHHLI1GBHELT4PK0LY4V" hidden="1">#REF!</definedName>
    <definedName name="BEx1FJZ7GKO99IYTP6GGGF7EUL3Z" hidden="1">#REF!</definedName>
    <definedName name="BEx1FX5YBUB8F73HVHQA40Z9TDSR" hidden="1">#REF!</definedName>
    <definedName name="BEx1FZV2CM77TBH1R6YYV9P06KA2" hidden="1">#REF!</definedName>
    <definedName name="BEx1G59AY8195JTUM6P18VXUFJ3E" hidden="1">#REF!</definedName>
    <definedName name="BEx1GACQL91IG43LSU6M1F2TWPZN" hidden="1">#REF!</definedName>
    <definedName name="BEx1GB92OWY6P3B3Z6EYFUUWMITG" hidden="1">#REF!</definedName>
    <definedName name="BEx1GVMRHFXUP6XYYY9NR12PV5TF" hidden="1">#REF!</definedName>
    <definedName name="BEx1H6KIT7BHUH6MDDWC935V9N47" hidden="1">#REF!</definedName>
    <definedName name="BEx1HDGOOJ3SKHYMWUZJ1P0RQZ9N" hidden="1">#REF!</definedName>
    <definedName name="BEx1HDM5ZXSJG6JQEMSFV52PZ10V" hidden="1">#REF!</definedName>
    <definedName name="BEx1HETBBZVN5F43LKOFMC4QB0CR" hidden="1">#REF!</definedName>
    <definedName name="BEx1HGM2TBFL6UBVA6E4PKNSPI96" hidden="1">#REF!</definedName>
    <definedName name="BEx1HGWNWPLNXICOTP90TKQVVE4E" hidden="1">#REF!</definedName>
    <definedName name="BEx1HIPLJZABY0EMUOTZN0EQMDPU" hidden="1">#REF!</definedName>
    <definedName name="BEx1HO94JIRX219MPWMB5E5XZ04X" hidden="1">#REF!</definedName>
    <definedName name="BEx1HQNF6KHM21E3XLW0NMSSEI9S" hidden="1">#REF!</definedName>
    <definedName name="BEx1HSLNWIW4S97ZBYY7I7M5YVH4" hidden="1">#REF!</definedName>
    <definedName name="BEx1I38LBZSH2UZJIZXAE5XOUU55" hidden="1">#REF!</definedName>
    <definedName name="BEx1I4QKTILCKZUSOJCVZN7SNHL5" hidden="1">#REF!</definedName>
    <definedName name="BEx1IGQ5B697MNDOE06MVSR0H58E" hidden="1">#REF!</definedName>
    <definedName name="BEx1J0CSSHDJGBJUHVOEMCF2P4DL" hidden="1">#REF!</definedName>
    <definedName name="BEx1J7E8VCGLPYU82QXVUG5N3ZAI" hidden="1">#REF!</definedName>
    <definedName name="BEx1JGE2YQWH8S25USOY08XVGO0D" hidden="1">#REF!</definedName>
    <definedName name="BEx1JJJC9T1W7HY4V7HP1S1W4JO1" hidden="1">#REF!</definedName>
    <definedName name="BEx1JKKZSJ7DI4PTFVI9VVFMB1X2" hidden="1">#REF!</definedName>
    <definedName name="BEx1JUBQFRVMASSFK4B3V0AD7YP9" hidden="1">#REF!</definedName>
    <definedName name="BEx1JXBM5W4YRWNQ0P95QQS6JWD6" hidden="1">#REF!</definedName>
    <definedName name="BEx1KCWQ445PDI0YUBIXZBK5EWCP" hidden="1">#REF!</definedName>
    <definedName name="BEx1KGY9QEHZ9QSARMQUTQKRK4UX" hidden="1">#REF!</definedName>
    <definedName name="BEx1KKP1ELIF2UII2FWVGL7M1X7J" hidden="1">#REF!</definedName>
    <definedName name="BEx1L2OG1SDFK2TPXELJ77YP4NI2" hidden="1">#REF!</definedName>
    <definedName name="BEx1L6Q60MWRDJB4L20LK0XPA0Z2" hidden="1">#REF!</definedName>
    <definedName name="BEx1LD63FP2Z4BR9TKSHOZW9KKZ5" hidden="1">#REF!</definedName>
    <definedName name="BEx1LDMB9RW982DUILM2WPT5VWQ3" hidden="1">#REF!</definedName>
    <definedName name="BEx1LRPGDQCOEMW8YT80J1XCDCIV" hidden="1">#REF!</definedName>
    <definedName name="BEx1LRUSJW4JG54X07QWD9R27WV9" hidden="1">#REF!</definedName>
    <definedName name="BEx1M1WBK5T0LP1AK2JYV6W87ID6" hidden="1">#REF!</definedName>
    <definedName name="BEx1M3JJGKF1YALMTNWMK99YH9FT" hidden="1">#REF!</definedName>
    <definedName name="BEx1M51HHDYGIT8PON7U8ICL2S95" hidden="1">#REF!</definedName>
    <definedName name="BEx1MEBZTWO6XAWNC9Z6T7VUC26Q" hidden="1">#REF!</definedName>
    <definedName name="BEx1MMQ3H3E9MBH330J6MD3EP8AD" hidden="1">#REF!</definedName>
    <definedName name="BEx1MTRKKVCHOZ0YGID6HZ49LJTO" hidden="1">#REF!</definedName>
    <definedName name="BEx1N0IFWPSL686RSLZTZA4KIY2A" hidden="1">#REF!</definedName>
    <definedName name="BEx1N3CUJ3UX61X38ZAJVPEN4KMC" hidden="1">#REF!</definedName>
    <definedName name="BEx1NFCG8AI9NXWO5ROKI6DYZP77" hidden="1">#REF!</definedName>
    <definedName name="BEx1NO6TXZVOGCUWCCRTXRXWW0XL" hidden="1">#REF!</definedName>
    <definedName name="BEx1NS8EU5P9FQV3S0WRTXI5L361" hidden="1">#REF!</definedName>
    <definedName name="BEx1NT4RIIP1DMELF4Z1FL5857FC" hidden="1">#REF!</definedName>
    <definedName name="BEx1NUBX5VUYZFKQH69FN6BTLWCR" hidden="1">#REF!</definedName>
    <definedName name="BEx1O0XA02OXBEY6AAS94L6P1KSR" hidden="1">#REF!</definedName>
    <definedName name="BEx1OLAZ915OGYWP0QP1QQWDLCRX" hidden="1">#REF!</definedName>
    <definedName name="BEx1OO5ER042IS6IC4TLDI75JNVH" hidden="1">#REF!</definedName>
    <definedName name="BEx1OTE54CBSUT8FWKRALEDCUWN4" hidden="1">#REF!</definedName>
    <definedName name="BEx1OVSMPADTX95QUOX34KZQ8EDY" hidden="1">#REF!</definedName>
    <definedName name="BEx1OX544IO9FQJI7YYQGZCEHB3O" hidden="1">#REF!</definedName>
    <definedName name="BEx1OY6SVEUT2EQ26P7EKEND342G" hidden="1">#REF!</definedName>
    <definedName name="BEx1OYN1LPIPI12O9G6F7QAOS9T4" hidden="1">#REF!</definedName>
    <definedName name="BEx1P1HHKJA799O3YZXQAX6KFH58" hidden="1">#REF!</definedName>
    <definedName name="BEx1P34W467WGPOXPK292QFJIPHJ" hidden="1">#REF!</definedName>
    <definedName name="BEx1P4S5Y4X1AG5YL9DS164978PB" hidden="1">#REF!</definedName>
    <definedName name="BEx1P7S1J4TKGVJ43C2Q2R3M9WRB" hidden="1">#REF!</definedName>
    <definedName name="BEx1PA11BLPVZM8RC5BL46WX8YB5" hidden="1">#REF!</definedName>
    <definedName name="BEx1PBZ4BEFIPGMQXT9T8S4PZ2IM" hidden="1">#REF!</definedName>
    <definedName name="BEx1PLF2CFSXBZPVI6CJ534EIJDN" hidden="1">#REF!</definedName>
    <definedName name="BEx1PMWZB2DO6EM9BKLUICZJ65HD" hidden="1">#REF!</definedName>
    <definedName name="BEx1PR415U01RF514LC24LSXZ46E" hidden="1">#REF!</definedName>
    <definedName name="BEx1PXUPD5XRUU2SPVGZCRNTWS98" hidden="1">#REF!</definedName>
    <definedName name="BEx1QA54J2A4I7IBQR19BTY28ZMR" hidden="1">#REF!</definedName>
    <definedName name="BEx1QIU02UKQDRQO4JFJQTQPA9M2" hidden="1">#REF!</definedName>
    <definedName name="BEx1QMQAHG3KQUK59DVM68SWKZIZ" hidden="1">#REF!</definedName>
    <definedName name="BEx1QOTTD8A7ZISZKTC3BOOVKWEN" hidden="1">#REF!</definedName>
    <definedName name="BEx1R02C8KNH9YXA8P430NC2J4P0" hidden="1">#REF!</definedName>
    <definedName name="BEx1R9YFKJCMSEST8OVCAO5E47FO" hidden="1">#REF!</definedName>
    <definedName name="BEx1RBGC06B3T52OIC0EQ1KGVP1I" hidden="1">#REF!</definedName>
    <definedName name="BEx1RRC7X4NI1CU4EO5XYE2GVARJ" hidden="1">#REF!</definedName>
    <definedName name="BEx1RZA1NCGT832L7EMR7GMF588W" hidden="1">#REF!</definedName>
    <definedName name="BEx1S0MOOGSSYT24R5GZFG5GMGFR" hidden="1">#REF!</definedName>
    <definedName name="BEx1S0XGIPUSZQUCSGWSK10GKW7Y" hidden="1">#REF!</definedName>
    <definedName name="BEx1S5VFNKIXHTTCWSV60UC50EZ8" hidden="1">#REF!</definedName>
    <definedName name="BEx1SK3U02H0RGKEYXW7ZMCEOF3V" hidden="1">#REF!</definedName>
    <definedName name="BEx1SSNEZINBJT29QVS62VS1THT4" hidden="1">#REF!</definedName>
    <definedName name="BEx1SVNCHNANBJIDIQVB8AFK4HAN" hidden="1">#REF!</definedName>
    <definedName name="BEx1T7SCX7KK0ROG334AKM67Y8WU" hidden="1">#REF!</definedName>
    <definedName name="BEx1TJ0WLS9O7KNSGIPWTYHDYI1D" hidden="1">#REF!</definedName>
    <definedName name="BEx1TNTKITTEKOJ5Q0RUF0799ZGD" hidden="1">#REF!</definedName>
    <definedName name="BEx1U7WFO8OZKB1EBF4H386JW91L" hidden="1">#REF!</definedName>
    <definedName name="BEx1U87938YR9N6HYI24KVBKLOS3" hidden="1">#REF!</definedName>
    <definedName name="BEx1UESH4KDWHYESQU2IE55RS3LI" hidden="1">#REF!</definedName>
    <definedName name="BEx1UI8N9KTCPSOJ7RDW0T8UEBNP" hidden="1">#REF!</definedName>
    <definedName name="BEx1UML0HHJFHA5TBOYQ24I3RV1W" hidden="1">#REF!</definedName>
    <definedName name="BEx1UUDIQPZ23XQ79GUL0RAWRSCK" hidden="1">#REF!</definedName>
    <definedName name="BEx1V67SEV778NVW68J8W5SND1J7" hidden="1">#REF!</definedName>
    <definedName name="BEx1VIY9SQLRESD11CC4PHYT0XSG" hidden="1">#REF!</definedName>
    <definedName name="BEx1VQQSB5BKTBE7EAFXSN31CNVX" hidden="1">#REF!</definedName>
    <definedName name="BEx1W8FDLOFGE28JXY6J54MICRMP" hidden="1">#REF!</definedName>
    <definedName name="BEx1WC67EH10SC38QWX3WEA5KH3A" hidden="1">#REF!</definedName>
    <definedName name="BEx1WDO53ZG95BCDDJH20QVTZIEM" hidden="1">#REF!</definedName>
    <definedName name="BEx1WGYTKZZIPM1577W5FEYKFH3V" hidden="1">#REF!</definedName>
    <definedName name="BEx1WHPURIV3D3PTJJ359H1OP7ZV" hidden="1">#REF!</definedName>
    <definedName name="BEx1WLWY2CR1WRD694JJSWSDFAIR" hidden="1">#REF!</definedName>
    <definedName name="BEx1WMD1LWPWRIK6GGAJRJAHJM8I" hidden="1">#REF!</definedName>
    <definedName name="BEx1WR0D41MR174LBF3P9E3K0J51" hidden="1">#REF!</definedName>
    <definedName name="BEx1WU09CIHOI0L84XXCKC501H1F" hidden="1">#REF!</definedName>
    <definedName name="BEx1WUB1FAS5PHU33TJ60SUHR618" hidden="1">#REF!</definedName>
    <definedName name="BEx1WX04G0INSPPG9NTNR3DYR6PZ" hidden="1">#REF!</definedName>
    <definedName name="BEx1X3LHU9DPG01VWX2IF65TRATF" hidden="1">#REF!</definedName>
    <definedName name="BEx1X3QU07GK7I7KLROCFBELK7NH" hidden="1">#REF!</definedName>
    <definedName name="BEx1XK8AAMO0AH0Z1OUKW30CA7EQ" hidden="1">#REF!</definedName>
    <definedName name="BEx1XL4MZ7C80495GHQRWOBS16PQ" hidden="1">#REF!</definedName>
    <definedName name="BEx1XN86QZPXEC2550TP8XT6SWZX" hidden="1">#REF!</definedName>
    <definedName name="BEx1Y3PKK83X2FN9SAALFHOWKMRQ" hidden="1">#REF!</definedName>
    <definedName name="BEx1YKHSW5HDSZLEI6ETN0XC509V" hidden="1">#REF!</definedName>
    <definedName name="BEx1YL3DJ7Y4AZ01ERCOGW0FJ26T" hidden="1">#REF!</definedName>
    <definedName name="BEx1Z2RYHSVD1H37817SN93VMURZ" hidden="1">#REF!</definedName>
    <definedName name="BEx3AMAKWI6458B67VKZO56MCNJW" hidden="1">#REF!</definedName>
    <definedName name="BEx3AOOVM42G82TNF53W0EKXLUSI" hidden="1">#REF!</definedName>
    <definedName name="BEx3AZH9W4SUFCAHNDOQ728R9V4L" hidden="1">#REF!</definedName>
    <definedName name="BEx3BNR9ES4KY7Q1DK83KC5NDGL8" hidden="1">#REF!</definedName>
    <definedName name="BEx3BTLL3ASJN134DLEQTQM70VZM" hidden="1">#REF!</definedName>
    <definedName name="BEx3BW5CTV0DJU5AQS3ZQFK2VLF3" hidden="1">#REF!</definedName>
    <definedName name="BEx3BYP0FG369M7G3JEFLMMXAKTS" hidden="1">#REF!</definedName>
    <definedName name="BEx3C2QR0WUD19QSVO8EMIPNQJKH" hidden="1">#REF!</definedName>
    <definedName name="BEx3C5ACPKV4XIAY0LO077TCRNLJ" hidden="1">#REF!</definedName>
    <definedName name="BEx3CBKXPIN2XM7QJNI7O0MB70AR" hidden="1">#REF!</definedName>
    <definedName name="BEx3CKFCCPZZ6ROLAT5C1DZNIC1U" hidden="1">#REF!</definedName>
    <definedName name="BEx3D35KVB55GTY44YX4O9YGEVQI" hidden="1">#REF!</definedName>
    <definedName name="BEx3D9G6QTSPF9UYI4X0XY0VE896" hidden="1">#REF!</definedName>
    <definedName name="BEx3DCQU9PBRXIMLO62KS5RLH447" hidden="1">#REF!</definedName>
    <definedName name="BEx3E22INXU2VKWET4AVSBR8WAD6" hidden="1">#REF!</definedName>
    <definedName name="BEx3EF99FD6QNNCNOKDEE67JHTUJ" hidden="1">#REF!</definedName>
    <definedName name="BEx3EHCSERZ2O2OAG8Y95UPG2IY9" hidden="1">#REF!</definedName>
    <definedName name="BEx3EJR3TCJDYS7ZXNDS5N9KTGIK" hidden="1">#REF!</definedName>
    <definedName name="BEx3ELJTTBS6P05CNISMGOJOA60V" hidden="1">#REF!</definedName>
    <definedName name="BEx3EQSLJBDDJRHNX19PBFCKNY2I" hidden="1">#REF!</definedName>
    <definedName name="BEx3EQY1DLE7G1BN4GY27QI7C7L8" hidden="1">#REF!</definedName>
    <definedName name="BEx3EUUAX947Q5N6MY6W0KSNY78Y" hidden="1">#REF!</definedName>
    <definedName name="BEx3FG4DPAPTA9PM2Q6BMWI6BIHV" hidden="1">#REF!</definedName>
    <definedName name="BEx3FHMD1P5XBCH23ZKIFO6ZTCNB" hidden="1">#REF!</definedName>
    <definedName name="BEx3FI2G3YYIACQHXNXEA15M8ZK5" hidden="1">#REF!</definedName>
    <definedName name="BEx3FJ9MHSLDK8W91GO85FX1GX57" hidden="1">#REF!</definedName>
    <definedName name="BEx3FR251HFU7A33PU01SJUENL2B" hidden="1">#REF!</definedName>
    <definedName name="BEx3FX7EJL47JSLSWP3EOC265WAE" hidden="1">#REF!</definedName>
    <definedName name="BEx3G201R8NLJ6FIHO2QS0SW9QVV" hidden="1">#REF!</definedName>
    <definedName name="BEx3G2LL2II66XY5YCDPG4JE13A3" hidden="1">#REF!</definedName>
    <definedName name="BEx3G2WA0DTYY9D8AGHHOBTPE2B2" hidden="1">#REF!</definedName>
    <definedName name="BEx3G8FY85SUKO01ZJQZYO51EA75" hidden="1">#REF!</definedName>
    <definedName name="BEx3GDZH5KHUU0C7RY1PDVGKTH8E" hidden="1">#REF!</definedName>
    <definedName name="BEx3GEVV18SEQDI1JGY7EN6D1GT1" hidden="1">#REF!</definedName>
    <definedName name="BEx3GKFH64MKQX61S7DYTZ15JCPY" hidden="1">#REF!</definedName>
    <definedName name="BEx3GMJ1Y6UU02DLRL0QXCEKDA6C" hidden="1">#REF!</definedName>
    <definedName name="BEx3GN4LY0135CBDIN1TU2UEODGF" hidden="1">#REF!</definedName>
    <definedName name="BEx3GPDH2AH4QKT4OOSN563XUHBD" hidden="1">#REF!</definedName>
    <definedName name="BEx3GQ9V1DONRHIKU8HGIPUP1EGT" hidden="1">#REF!</definedName>
    <definedName name="BEx3H5UX2GZFZZT657YR76RHW5I6" hidden="1">#REF!</definedName>
    <definedName name="BEx3HMSEFOP6DBM4R97XA6B7NFG6" hidden="1">#REF!</definedName>
    <definedName name="BEx3HWJ5SQSD2CVCQNR183X44FR8" hidden="1">#REF!</definedName>
    <definedName name="BEx3I09YVXO0G4X7KGSA4WGORM35" hidden="1">#REF!</definedName>
    <definedName name="BEx3ICF1GY8HQEBIU9S43PDJ90BX" hidden="1">#REF!</definedName>
    <definedName name="BEx3IMLPLFDY04Z6ON69TCWA33TL" hidden="1">#REF!</definedName>
    <definedName name="BEx3IWN8YPN2XHSCISQB9608ZLOD" hidden="1">#REF!</definedName>
    <definedName name="BEx3IYAH2DEBFWO8F94H4MXE3RLY" hidden="1">#REF!</definedName>
    <definedName name="BEx3IZXXSYEW50379N2EAFWO8DZV" hidden="1">#REF!</definedName>
    <definedName name="BEx3J1VZVGTKT4ATPO9O5JCSFTTR" hidden="1">#REF!</definedName>
    <definedName name="BEx3J2XUDDF0SSPYVBJC3N2BVRNR" hidden="1">#REF!</definedName>
    <definedName name="BEx3JC2TY7JNAAC3L7QHVPQXLGQ8" hidden="1">#REF!</definedName>
    <definedName name="BEx3JWB8EIB42E4QPNP0F6ZKJHSM" hidden="1">#REF!</definedName>
    <definedName name="BEx3JX23SYDIGOGM4Y0CQFBW8ZBV" hidden="1">#REF!</definedName>
    <definedName name="BEx3JXCXCVBZJGV5VEG9MJEI01AL" hidden="1">#REF!</definedName>
    <definedName name="BEx3JYK2N7X59TPJSKYZ77ENY8SS" hidden="1">#REF!</definedName>
    <definedName name="BEx3JZAXL8KNT6BS2DKSBQW8WFTT" hidden="1">#REF!</definedName>
    <definedName name="BEx3K4EII7GU1CG0BN7UL15M6J8Z" hidden="1">#REF!</definedName>
    <definedName name="BEx3K4ZXQUQ2KYZF74B84SO48XMW" hidden="1">#REF!</definedName>
    <definedName name="BEx3KEFXUCVNVPH7KSEGAZYX13B5" hidden="1">#REF!</definedName>
    <definedName name="BEx3KFXUAF6YXAA47B7Q6X9B3VGB" hidden="1">#REF!</definedName>
    <definedName name="BEx3KIXQYOGMPK4WJJAVBRX4NR28" hidden="1">#REF!</definedName>
    <definedName name="BEx3KJOMVOSFZVJUL3GKCNP6DQDS" hidden="1">#REF!</definedName>
    <definedName name="BEx3KP2VRBMORK0QEAZUYCXL3DHJ" hidden="1">#REF!</definedName>
    <definedName name="BEx3L4YQ0J7ZU0M5QM6YIPCEYC9K" hidden="1">#REF!</definedName>
    <definedName name="BEx3L60DJOR7NQN42G7YSAODP1EX" hidden="1">#REF!</definedName>
    <definedName name="BEx3L7D0PI38HWZ7VADU16C9E33D" hidden="1">#REF!</definedName>
    <definedName name="BEx3L9WT886UPC0M8AH5Y82YAB1H" hidden="1">#REF!</definedName>
    <definedName name="BEx3LM1PR4Y7KINKMTMKR984GX8Q" hidden="1">#REF!</definedName>
    <definedName name="BEx3LPCEZ1C0XEKNCM3YT09JWCUO" hidden="1">#REF!</definedName>
    <definedName name="BEx3LRQPBEYUQ8NMLL8AOZ2SXLOI" hidden="1">#REF!</definedName>
    <definedName name="BEx3M4H77MYUKOOD31H9F80NMVK8" hidden="1">#REF!</definedName>
    <definedName name="BEx3M9VFX329PZWYC4DMZ6P3W9R2" hidden="1">#REF!</definedName>
    <definedName name="BEx3MCQ0VEBV0CZXDS505L38EQ8N" hidden="1">#REF!</definedName>
    <definedName name="BEx3MEYV5LQY0BAL7V3CFAFVOM3T" hidden="1">#REF!</definedName>
    <definedName name="BEx3MREOFWJQEYMCMBL7ZE06NBN6" hidden="1">#REF!</definedName>
    <definedName name="BEx3MW1VHR8JIAS5J58XQ0CC4L8U" hidden="1">#REF!</definedName>
    <definedName name="BEx3N51IHA88UXRPEENI44P0KP7U" hidden="1">#REF!</definedName>
    <definedName name="BEx3N7FW0O3BI5FG5H3TN8ESSC61" hidden="1">#REF!</definedName>
    <definedName name="BEx3N7VYL8CCBFTRFOA6W3BWAQJ0" hidden="1">#REF!</definedName>
    <definedName name="BEx3NKXF7GYXHBK75UI6MDRUSU0J" hidden="1">#REF!</definedName>
    <definedName name="BEx3NLIZ7PHF2XE59ECZ3MD04ZG1" hidden="1">#REF!</definedName>
    <definedName name="BEx3NR2I4OUFP3Z2QZEDU2PIFIDI" hidden="1">#REF!</definedName>
    <definedName name="BEx3OJZSCGFRW7SVGBFI0X9DNVMM" hidden="1">#REF!</definedName>
    <definedName name="BEx3OK5349EJ2XRYXV7W13YG9FSL" hidden="1">#REF!</definedName>
    <definedName name="BEx3ORSBUXAF21MKEY90YJV9AY9A" hidden="1">#REF!</definedName>
    <definedName name="BEx3OSDPC76YELEXOE4HPHR08Z63" hidden="1">#REF!</definedName>
    <definedName name="BEx3OV8BH6PYNZT7C246LOAU9SVX" hidden="1">#REF!</definedName>
    <definedName name="BEx3OXRYJZUEY6E72UJU0PHLMYAR" hidden="1">#REF!</definedName>
    <definedName name="BEx3P54EFPJ9XERKXPZGLNSLQXCN" hidden="1">#REF!</definedName>
    <definedName name="BEx3P59TTRSGQY888P5C1O7M2PQT" hidden="1">#REF!</definedName>
    <definedName name="BEx3PDNRRNKD5GOUBUQFXAHIXLD9" hidden="1">#REF!</definedName>
    <definedName name="BEx3PDT8GNPWLLN02IH1XPV90XYK" hidden="1">#REF!</definedName>
    <definedName name="BEx3PH99MLZU1LB38QDL3NELDJBG" hidden="1">#REF!</definedName>
    <definedName name="BEx3PKJZ1Z7L9S6KV8KXVS6B2FX4" hidden="1">#REF!</definedName>
    <definedName name="BEx3PMNG53Z5HY138H99QOMTX8W3" hidden="1">#REF!</definedName>
    <definedName name="BEx3PP1RRSFZ8UC0JC9R91W6LNKW" hidden="1">#REF!</definedName>
    <definedName name="BEx3PPNDD7L6SUISGSI2D375NSCH" hidden="1">#REF!</definedName>
    <definedName name="BEx3PQZZ6L9TOCDKNGIDPO8Y2G54" hidden="1">#REF!</definedName>
    <definedName name="BEx3PVXYZC8WB9ZJE7OCKUXZ46EA" hidden="1">#REF!</definedName>
    <definedName name="BEx3Q3QHHJB3PUJIXDIL8G6EHCRE" hidden="1">#REF!</definedName>
    <definedName name="BEx3Q7BZ9PUXK2RLIOFSIS9AHU1B" hidden="1">#REF!</definedName>
    <definedName name="BEx3Q8J42S9VU6EAN2Y28MR6DF88" hidden="1">#REF!</definedName>
    <definedName name="BEx3Q9QA35ZVN9VVHN81BBIVN881" hidden="1">#REF!</definedName>
    <definedName name="BEx3QD0XYUEL1G6J200V2STCORG5" hidden="1">#REF!</definedName>
    <definedName name="BEx3QEDFOYFY5NBTININ5W4RLD4Q" hidden="1">#REF!</definedName>
    <definedName name="BEx3QH2K40ZZFYJES4QCRY78Q560" hidden="1">#REF!</definedName>
    <definedName name="BEx3QIKJ3U962US1Q564NZDLU8LD" hidden="1">#REF!</definedName>
    <definedName name="BEx3QR9D45DHW50VQ7Y3Q1AXPOB9" hidden="1">#REF!</definedName>
    <definedName name="BEx3QSWT2S5KWG6U2V9711IYDQBM" hidden="1">#REF!</definedName>
    <definedName name="BEx3QVGG7Q2X4HZHJAM35A8T3VR7" hidden="1">#REF!</definedName>
    <definedName name="BEx3R0JUB9YN8PHPPQTAMIT1IHWK" hidden="1">#REF!</definedName>
    <definedName name="BEx3R81NFRO7M81VHVKOBFT0QBIL" hidden="1">#REF!</definedName>
    <definedName name="BEx3RHC2ZD5UFS6QD4OPFCNNMWH1" hidden="1">#REF!</definedName>
    <definedName name="BEx3RQ10QIWBAPHALAA91BUUCM2X" hidden="1">#REF!</definedName>
    <definedName name="BEx3RSFBB83TAKX7N3F394TT3RW4" hidden="1">#REF!</definedName>
    <definedName name="BEx3RV4E1WT43SZBUN09RTB8EK1O" hidden="1">#REF!</definedName>
    <definedName name="BEx3RXYU0QLFXSFTM5EB20GD03W5" hidden="1">#REF!</definedName>
    <definedName name="BEx3RYKLC3QQO3XTUN7BEW2AQL98" hidden="1">#REF!</definedName>
    <definedName name="BEx3S2WXUEQA8PLX4U6G9LJB63ZN" hidden="1">#REF!</definedName>
    <definedName name="BEx3SICJ45BYT6FHBER86PJT25FC" hidden="1">#REF!</definedName>
    <definedName name="BEx3SL1NUYCLQWKW8EFSFZGONHKE" hidden="1">#REF!</definedName>
    <definedName name="BEx3SMUCMJVGQ2H4EHQI5ZFHEF0P" hidden="1">#REF!</definedName>
    <definedName name="BEx3SN56F03CPDRDA7LZ763V0N4I" hidden="1">#REF!</definedName>
    <definedName name="BEx3SPE6N1ORXPRCDL3JPZD73Z9F" hidden="1">#REF!</definedName>
    <definedName name="BEx3ST4Y5OZXSIK7V846SMFT5B23" hidden="1">#REF!</definedName>
    <definedName name="BEx3SWQG9ED1M1Q5D63K0HZ15GQG" hidden="1">#REF!</definedName>
    <definedName name="BEx3T29ZTULQE0OMSMWUMZDU9ZZ0" hidden="1">#REF!</definedName>
    <definedName name="BEx3T6MJ1QDJ929WMUDVZ0O3UW0Y" hidden="1">#REF!</definedName>
    <definedName name="BEx3TEPSM88IET8PDLKKCHMFEMFM" hidden="1">#REF!</definedName>
    <definedName name="BEx3TO09F9SV99SJXCUC1B49RVCJ" hidden="1">#REF!</definedName>
    <definedName name="BEx3TPCSI16OAB2L9M9IULQMQ9J9" hidden="1">#REF!</definedName>
    <definedName name="BEx3U64YUOZ419BAJS2W78UMATAW" hidden="1">#REF!</definedName>
    <definedName name="BEx3U94WCEA5DKMWBEX1GU0LKYG2" hidden="1">#REF!</definedName>
    <definedName name="BEx3U9VZ8SQVYS6ZA038J7AP7ZGW" hidden="1">#REF!</definedName>
    <definedName name="BEx3UIQ5WRJBGNTFCCLOR4N7B1OQ" hidden="1">#REF!</definedName>
    <definedName name="BEx3UJBQWUJW9KX0PXKZ4TRHMR71" hidden="1">#REF!</definedName>
    <definedName name="BEx3UJMIX2NUSSWGMSI25A5DM4CH" hidden="1">#REF!</definedName>
    <definedName name="BEx3UKOCOQG7S1YQ436S997K1KWV" hidden="1">#REF!</definedName>
    <definedName name="BEx3UYM19VIXLA0EU7LB9NHA77PB" hidden="1">#REF!</definedName>
    <definedName name="BEx3V6EJO8BG91O9M5DVBLNPDBKG" hidden="1">#REF!</definedName>
    <definedName name="BEx3VML7CG70HPISMVYIUEN3711Q" hidden="1">#REF!</definedName>
    <definedName name="BEx56ZID5H04P9AIYLP1OASFGV56" hidden="1">#REF!</definedName>
    <definedName name="BEx5802QAJKNHFBFPTR0PSRHQPJE" hidden="1">#REF!</definedName>
    <definedName name="BEx587EYSS57E3PI8DT973HLJM9E" hidden="1">#REF!</definedName>
    <definedName name="BEx587KFQ3VKCOCY1SA5F24PQGUI" hidden="1">#REF!</definedName>
    <definedName name="BEx58O780PQ05NF0Z1SKKRB3N099" hidden="1">#REF!</definedName>
    <definedName name="BEx58XHO7ZULLF2EUD7YIS0MGQJ5" hidden="1">#REF!</definedName>
    <definedName name="BEx58ZW0HAIGIPEX9CVA1PQQTR6X" hidden="1">#REF!</definedName>
    <definedName name="BEx591ZJ14LAJI4Q8DU3CQQBHZDV" hidden="1">#REF!</definedName>
    <definedName name="BEx59BA1KH3RG6K1LHL7YS2VB79N" hidden="1">#REF!</definedName>
    <definedName name="BEx59E9WABJP2TN71QAIKK79HPK9" hidden="1">#REF!</definedName>
    <definedName name="BEx59WPJZYWUOEGJHPOVM5ETCM6G" hidden="1">#REF!</definedName>
    <definedName name="BEx5A11WZRQSIE089QE119AOX9ZG" hidden="1">#REF!</definedName>
    <definedName name="BEx5A53I4OI80LV9DRIR9EFD2XUD" hidden="1">#REF!</definedName>
    <definedName name="BEx5A7CIGCOTHJKHGUBDZG91JGPZ" hidden="1">#REF!</definedName>
    <definedName name="BEx5A8UFLT2SWVSG5COFA9B8P376" hidden="1">#REF!</definedName>
    <definedName name="BEx5ACAHJPLAS35SPSXQ88PJYGPI" hidden="1">#REF!</definedName>
    <definedName name="BEx5AFFTN3IXIBHDKM0FYC4OFL1S" hidden="1">#REF!</definedName>
    <definedName name="BEx5ANDOOW91YBCYUL4H4JOJKCSS" hidden="1">#REF!</definedName>
    <definedName name="BEx5AOFIO8KVRHIZ1RII337AA8ML" hidden="1">#REF!</definedName>
    <definedName name="BEx5APRZ66L5BWHFE8E4YYNEDTI4" hidden="1">#REF!</definedName>
    <definedName name="BEx5ARQ6V82KDMN77WT0B1AK7B5S" hidden="1">#REF!</definedName>
    <definedName name="BEx5AUVDSQ35VO4BD9AKKGBM5S7D" hidden="1">#REF!</definedName>
    <definedName name="BEx5B4RHHX0J1BF2FZKEA0SPP29O" hidden="1">#REF!</definedName>
    <definedName name="BEx5B5YMSWP0OVI5CIQRP5V18D0C" hidden="1">#REF!</definedName>
    <definedName name="BEx5BAWPMY0TL684WDXX6KKJLRCN" hidden="1">#REF!</definedName>
    <definedName name="BEx5BBI61U4Y65GD0ARMTALPP7SJ" hidden="1">#REF!</definedName>
    <definedName name="BEx5BDR56MEV4IHY6CIH2SVNG1UB" hidden="1">#REF!</definedName>
    <definedName name="BEx5BESZC5H329SKHGJOHZFILYJJ" hidden="1">#REF!</definedName>
    <definedName name="BEx5BHSQ42B50IU1TEQFUXFX9XQD" hidden="1">#REF!</definedName>
    <definedName name="BEx5BKSM4UN4C1DM3EYKM79MRC5K" hidden="1">#REF!</definedName>
    <definedName name="BEx5BNN8NPH9KVOBARB9CDD9WLB6" hidden="1">#REF!</definedName>
    <definedName name="BEx5BQN48A0P0HALA6YWGQLFIY7R" hidden="1">#REF!</definedName>
    <definedName name="BEx5C2BWFW6SHZBFDEISKGXHZCQW" hidden="1">#REF!</definedName>
    <definedName name="BEx5C49ZFH8TO9ZU55729C3F7XG7" hidden="1">#REF!</definedName>
    <definedName name="BEx5C8GZQK13G60ZM70P63I5OS0L" hidden="1">#REF!</definedName>
    <definedName name="BEx5CAPTVN2NBT3UOMA1UFAL1C2R" hidden="1">#REF!</definedName>
    <definedName name="BEx5CEM3SYF9XP0ZZVE0GEPCLV3F" hidden="1">#REF!</definedName>
    <definedName name="BEx5CFYQ0F1Z6P8SCVJ0I3UPVFE4" hidden="1">#REF!</definedName>
    <definedName name="BEx5CINUDCSDCAJSNNV7XVNU8Q79" hidden="1">#REF!</definedName>
    <definedName name="BEx5CNLUIOYU8EODGA03Z3547I9T" hidden="1">#REF!</definedName>
    <definedName name="BEx5CNR9ZYFH7VDST1YKR6JOAOVD" hidden="1">#REF!</definedName>
    <definedName name="BEx5CPEKNSJORIPFQC2E1LTRYY8L" hidden="1">#REF!</definedName>
    <definedName name="BEx5CQR6PPHZ1S1UI8J4XM1TRDYC" hidden="1">#REF!</definedName>
    <definedName name="BEx5CSUOL05D8PAM2TRDA9VRJT1O" hidden="1">#REF!</definedName>
    <definedName name="BEx5CUNFOO4YDFJ22HCMI2QKIGKM" hidden="1">#REF!</definedName>
    <definedName name="BEx5D8L47OF0WHBPFWXGZINZWUBZ" hidden="1">#REF!</definedName>
    <definedName name="BEx5DAJAHQ2SKUPCKSCR3PYML67L" hidden="1">#REF!</definedName>
    <definedName name="BEx5DC18JM1KJCV44PF18E0LNRKA" hidden="1">#REF!</definedName>
    <definedName name="BEx5DJIZBTNS011R9IIG2OQ2L6ZX" hidden="1">#REF!</definedName>
    <definedName name="BEx5E2UU5NES6W779W2OZTZOB4O7" hidden="1">#REF!</definedName>
    <definedName name="BEx5E4CSE5G83J5K32WENF7BXL82" hidden="1">#REF!</definedName>
    <definedName name="BEx5E5UPTMUWQ4JJJZV66P3V7R7U" hidden="1">#REF!</definedName>
    <definedName name="BEx5ELQL9B0VR6UT18KP11DHOTFX" hidden="1">#REF!</definedName>
    <definedName name="BEx5ER4TJTFPN7IB1MNEB1ZFR5M6" hidden="1">#REF!</definedName>
    <definedName name="BEx5EZ2ORDJQSTT4KQMZALOFR80B" hidden="1">#REF!</definedName>
    <definedName name="BEx5F6V72QTCK7O39Y59R0EVM6CW" hidden="1">#REF!</definedName>
    <definedName name="BEx5FGLQVACD5F5YZG4DGSCHCGO2" hidden="1">#REF!</definedName>
    <definedName name="BEx5FGR7YST9UWW32VFER0W4LEF2" hidden="1">#REF!</definedName>
    <definedName name="BEx5FLJWHLW3BTZILDPN5NMA449V" hidden="1">#REF!</definedName>
    <definedName name="BEx5FNI2O10YN2SI1NO4X5GP3GTF" hidden="1">#REF!</definedName>
    <definedName name="BEx5FO8YRFSZCG3L608EHIHIHFY4" hidden="1">#REF!</definedName>
    <definedName name="BEx5FQNA6V4CNYSH013K45RI4BCV" hidden="1">#REF!</definedName>
    <definedName name="BEx5FSW55LVAZI956T9XU4KIBELE" hidden="1">#REF!</definedName>
    <definedName name="BEx5FTCEIIRM9OOPXK6PB2KJSLTA" hidden="1">#REF!</definedName>
    <definedName name="BEx5FVQPPEU32CPNV9RRQ9MNLLVE" hidden="1">#REF!</definedName>
    <definedName name="BEx5G08KGMG5X2AQKDGPFYG5GH94" hidden="1">#REF!</definedName>
    <definedName name="BEx5G1A8TFN4C4QII35U9DKYNIS8" hidden="1">#REF!</definedName>
    <definedName name="BEx5G1L0QO91KEPDMV1D8OT4BT73" hidden="1">#REF!</definedName>
    <definedName name="BEx5G86DZL1VYUX6KWODAP3WFAWP" hidden="1">#REF!</definedName>
    <definedName name="BEx5G8BV2GIOCM3C7IUFK8L04A6M" hidden="1">#REF!</definedName>
    <definedName name="BEx5G8H70AOIQNK90C2VU5BAF8TV" hidden="1">#REF!</definedName>
    <definedName name="BEx5GE66YNPSS5MSPTBXLYLNUHSJ" hidden="1">#REF!</definedName>
    <definedName name="BEx5GL2CVWMY3S947ALVPBQG1W21" hidden="1">#REF!</definedName>
    <definedName name="BEx5GN0EWA9SCQDPQ7NTUQH82QVK" hidden="1">#REF!</definedName>
    <definedName name="BEx5GNBCU4WZ74I0UXFL9ZG2XSGJ" hidden="1">#REF!</definedName>
    <definedName name="BEx5GT5PB17R2GKX3F4H7WWN4M94" hidden="1">#REF!</definedName>
    <definedName name="BEx5GUCTYC7QCWGWU5BTO7Y7HDZX" hidden="1">#REF!</definedName>
    <definedName name="BEx5GYUPJULJQ624TEESYFG1NFOH" hidden="1">#REF!</definedName>
    <definedName name="BEx5GZR2KDETMC7ZPNE1YU6YELWI" hidden="1">#REF!</definedName>
    <definedName name="BEx5H0NEE0AIN5E2UHJ9J9ISU9N1" hidden="1">#REF!</definedName>
    <definedName name="BEx5H1UJSEUQM2K8QHQXO5THVHSO" hidden="1">#REF!</definedName>
    <definedName name="BEx5H2WFSII73OJ41QGRAZ28JO53" hidden="1">#REF!</definedName>
    <definedName name="BEx5HAOT9XWUF7XIFRZZS8B9F5TZ" hidden="1">#REF!</definedName>
    <definedName name="BEx5HE4XRF9BUY04MENWY9CHHN5H" hidden="1">#REF!</definedName>
    <definedName name="BEx5HFHMABAT0H9KKS754X4T304E" hidden="1">#REF!</definedName>
    <definedName name="BEx5HGDZ7MX1S3KNXLRL9WU565V4" hidden="1">#REF!</definedName>
    <definedName name="BEx5HJZ9FAVNZSSBTAYRPZDYM9NU" hidden="1">#REF!</definedName>
    <definedName name="BEx5HZ9JMKHNLFWLVUB1WP5B39BL" hidden="1">#REF!</definedName>
    <definedName name="BEx5I244LQHZTF3XI66J8705R9XX" hidden="1">#REF!</definedName>
    <definedName name="BEx5I3B4OHOD6SAPLK3PZDRO1GYC" hidden="1">#REF!</definedName>
    <definedName name="BEx5I4CZWURJPJZH95QO8E7MXFWV" hidden="1">#REF!</definedName>
    <definedName name="BEx5I8USVUB3JP4S9OXGMZVMOQXR" hidden="1">#REF!</definedName>
    <definedName name="BEx5I9GDQSYIAL65UQNDMNFQCS9Y" hidden="1">#REF!</definedName>
    <definedName name="BEx5IBUPG9AWNW5PK7JGRGEJ4OLM" hidden="1">#REF!</definedName>
    <definedName name="BEx5IC06RVN8BSAEPREVKHKLCJ2L" hidden="1">#REF!</definedName>
    <definedName name="BEx5J0FFP1KS4NGY20AEJI8VREEA" hidden="1">#REF!</definedName>
    <definedName name="BEx5JENVO7X0TBQGRMGKRTMFB470" hidden="1">#REF!</definedName>
    <definedName name="BEx5JF3ZXLDIS8VNKDCY7ZI7H1CI" hidden="1">#REF!</definedName>
    <definedName name="BEx5JHCZJ8G6OOOW6EF3GABXKH6F" hidden="1">#REF!</definedName>
    <definedName name="BEx5JJB6W446THXQCRUKD3I7RKLP" hidden="1">#REF!</definedName>
    <definedName name="BEx5JNCT8Z7XSSPD5EMNAJELCU2V" hidden="1">#REF!</definedName>
    <definedName name="BEx5JP02DZ97IB62ITCKG1MMWBKN" hidden="1">#REF!</definedName>
    <definedName name="BEx5JR91NO6ECBKQUI7KBAUHVWQY" hidden="1">#REF!</definedName>
    <definedName name="BEx5JTHW7OW4QTNV5XZ3NC20LDLF" hidden="1">#REF!</definedName>
    <definedName name="BEx5K08PYKE6JOKBYIB006TX619P" hidden="1">#REF!</definedName>
    <definedName name="BEx5K1AKPNBF18M8BS3MHI13PF7R" hidden="1">#REF!</definedName>
    <definedName name="BEx5K21HQCDNYPG2QWFOVS99PE4A" hidden="1">#REF!</definedName>
    <definedName name="BEx5K51DSERT1TR7B4A29R41W4NX" hidden="1">#REF!</definedName>
    <definedName name="BEx5KCJ4JCAHU2E4LCLVKFWL64CX" hidden="1">#REF!</definedName>
    <definedName name="BEx5KM9PJMIQFJSBANJO5FVW3Z28" hidden="1">#REF!</definedName>
    <definedName name="BEx5KOO1FHA4BJJBZGOZKTK8PRRN" hidden="1">#REF!</definedName>
    <definedName name="BEx5KRIL3PFC9PIM7NQWA09TEQWG" hidden="1">#REF!</definedName>
    <definedName name="BEx5KYER580I4T7WTLMUN7NLNP5K" hidden="1">#REF!</definedName>
    <definedName name="BEx5LHLB3M6K4ZKY2F42QBZT30ZH" hidden="1">#REF!</definedName>
    <definedName name="BEx5LRMNU3HXIE1BUMDHRU31F7JJ" hidden="1">#REF!</definedName>
    <definedName name="BEx5LSJ1LPUAX3ENSPECWPG4J7D1" hidden="1">#REF!</definedName>
    <definedName name="BEx5LTKQ8RQWJE4BC88OP928893U" hidden="1">#REF!</definedName>
    <definedName name="BEx5LWQ2YRWKLHNPUOX7A77685LZ" hidden="1">#REF!</definedName>
    <definedName name="BEx5LYO5AGM9ICPKZBV7EN03XYO9" hidden="1">#REF!</definedName>
    <definedName name="BEx5M7T5JER9G2MLDH3G50GCW8PO" hidden="1">#REF!</definedName>
    <definedName name="BEx5MAIGJD3C3AO0RGLKRTEZBVUE" hidden="1">#REF!</definedName>
    <definedName name="BEx5MB9BR71LZDG7XXQ2EO58JC5F" hidden="1">#REF!</definedName>
    <definedName name="BEx5MJSWQ04VS8WFHCZXYA7ZWU81" hidden="1">#REF!</definedName>
    <definedName name="BEx5N4XI4PWB1W9PMZ4O5R0HWTYD" hidden="1">#REF!</definedName>
    <definedName name="BEx5NA68N6FJFX9UJXK4M14U487F" hidden="1">#REF!</definedName>
    <definedName name="BEx5NIKBG2GDJOYGE3WCXKU7YY51" hidden="1">#REF!</definedName>
    <definedName name="BEx5NUEM24ZED9VYADF1LHA31YNV" hidden="1">#REF!</definedName>
    <definedName name="BEx5NV06L5J5IMKGOMGKGJ4PBZCD" hidden="1">#REF!</definedName>
    <definedName name="BEx5NZSSQ6PY99ZX2D7Q9IGOR34W" hidden="1">#REF!</definedName>
    <definedName name="BEx5O3ZUQ2OARA1CDOZ3NC4UE5AA" hidden="1">#REF!</definedName>
    <definedName name="BEx5OAFS0NJ2CB86A02E1JYHMLQ1" hidden="1">#REF!</definedName>
    <definedName name="BEx5OG4RPU8W1ETWDWM234NYYYEN" hidden="1">#REF!</definedName>
    <definedName name="BEx5OHXI4R617RH4NY6VKOI4ZRA2" hidden="1">#REF!</definedName>
    <definedName name="BEx5OL87PVSZSDHUK8KZBXSXHK2L" hidden="1">#REF!</definedName>
    <definedName name="BEx5OP9Y43F99O2IT69MKCCXGL61" hidden="1">#REF!</definedName>
    <definedName name="BEx5OXIKDIYQDT89AL1I005KPLFQ" hidden="1">#REF!</definedName>
    <definedName name="BEx5P9Y9RDXNUAJ6CZ2LHMM8IM7T" hidden="1">#REF!</definedName>
    <definedName name="BEx5PHG040UB6SAJGMT6H4JLV2O8" hidden="1">#REF!</definedName>
    <definedName name="BEx5PHWB2C0D5QLP3BZIP3UO7DIZ" hidden="1">#REF!</definedName>
    <definedName name="BEx5PJP02W68K2E46L5C5YBSNU6T" hidden="1">#REF!</definedName>
    <definedName name="BEx5PLCA8DOMAU315YCS5275L2HS" hidden="1">#REF!</definedName>
    <definedName name="BEx5PRXMZ5M65Z732WNNGV564C2J" hidden="1">#REF!</definedName>
    <definedName name="BEx5PYJ1M7KNW4566RAPKTK159HP" hidden="1">#REF!</definedName>
    <definedName name="BEx5QGT6ZJDVW73MNRC6IUML0GKF" hidden="1">#REF!</definedName>
    <definedName name="BEx5QPSW4IPLH50WSR87HRER05RF" hidden="1">#REF!</definedName>
    <definedName name="BEx73V0EP8EMNRC3EZJJKKVKWQVB" hidden="1">#REF!</definedName>
    <definedName name="BEx741WJHIJVXUX131SBXTVW8D71" hidden="1">#REF!</definedName>
    <definedName name="BEx746ZZ73QHTXKD87X7R3HKC2KM" hidden="1">#REF!</definedName>
    <definedName name="BEx74IZJLRUQ03RCK06W91H2260J" hidden="1">#REF!</definedName>
    <definedName name="BEx74Q6H3O7133AWQXWC21MI2UFT" hidden="1">#REF!</definedName>
    <definedName name="BEx74W6BJ8ENO3J25WNM5H5APKA3" hidden="1">#REF!</definedName>
    <definedName name="BEx755GRRD9BL27YHLH5QWIYLWB7" hidden="1">#REF!</definedName>
    <definedName name="BEx757V4HY4OAGXYAJGM7RJQE3NM" hidden="1">#REF!</definedName>
    <definedName name="BEx759D1D5SXS5ELLZVBI0SXYUNF" hidden="1">#REF!</definedName>
    <definedName name="BEx75BGL4B587TM29E78APZYJUTT" hidden="1">#REF!</definedName>
    <definedName name="BEx75GJZSZHUDN6OOAGQYFUDA2LP" hidden="1">#REF!</definedName>
    <definedName name="BEx75HGCCV5K4UCJWYV8EV9AG5YT" hidden="1">#REF!</definedName>
    <definedName name="BEx75MJT47XEWZSLZAG6IUOQKXIX" hidden="1">#REF!</definedName>
    <definedName name="BEx75PZT8TY5P13U978NVBUXKHT4" hidden="1">#REF!</definedName>
    <definedName name="BEx75T55F7GML8V1DMWL26WRT006" hidden="1">#REF!</definedName>
    <definedName name="BEx75VJGR07JY6UUWURQ4PJ29UKC" hidden="1">#REF!</definedName>
    <definedName name="BEx765A28KL05DU9PG2REPK40UX3" hidden="1">#REF!</definedName>
    <definedName name="BEx76B9TKJHKGI4D7LMYWE3P7PB4" hidden="1">#REF!</definedName>
    <definedName name="BEx76V1XKGBEDZIV9DV1A2YV1JOI" hidden="1">#REF!</definedName>
    <definedName name="BEx7741OUGLA0WJQLQRUJSL4DE00" hidden="1">#REF!</definedName>
    <definedName name="BEx779QNIY3061ZV9BR462WKEGRW" hidden="1">#REF!</definedName>
    <definedName name="BEx77G19QU9A95CNHE6QMVSQR2T3" hidden="1">#REF!</definedName>
    <definedName name="BEx77OQ625E4LSEXLQEMAZHPDMMC" hidden="1">#REF!</definedName>
    <definedName name="BEx77P0S3GVMS7BJUL9OWUGJ1B02" hidden="1">#REF!</definedName>
    <definedName name="BEx77QDESURI6WW5582YXSK3A972" hidden="1">#REF!</definedName>
    <definedName name="BEx77VBI9XOPFHKEWU5EHQ9J675Y" hidden="1">#REF!</definedName>
    <definedName name="BEx7809GQOCLHSNH95VOYIX7P1TV" hidden="1">#REF!</definedName>
    <definedName name="BEx780K8XAXUHGVZGZWQ74DK4CI3" hidden="1">#REF!</definedName>
    <definedName name="BEx7881ZZBWHRAX6W2GY19J8MGEQ" hidden="1">#REF!</definedName>
    <definedName name="BEx78A5IYYCMR88AXOWEFKVY8371" hidden="1">#REF!</definedName>
    <definedName name="BEx78A5JAWI6EMCWJ7AJWGAH8AMJ" hidden="1">#REF!</definedName>
    <definedName name="BEx78HHRIWDLHQX2LG0HWFRYEL1T" hidden="1">#REF!</definedName>
    <definedName name="BEx78NSKC3OQCQ4WQAIZ6JURE7GW" hidden="1">#REF!</definedName>
    <definedName name="BEx78OOPYID4QYC9KQ8TPDG220E4" hidden="1">#REF!</definedName>
    <definedName name="BEx78QMXZ2P1ZB3HJ9O50DWHCMXR" hidden="1">#REF!</definedName>
    <definedName name="BEx78SFO5VR28677DWZEMDN7G86X" hidden="1">#REF!</definedName>
    <definedName name="BEx78SFOYH1Z0ZDTO47W2M60TW6K" hidden="1">#REF!</definedName>
    <definedName name="BEx79HRD8NL9EMUOALME68ALFZYA" hidden="1">#REF!</definedName>
    <definedName name="BEx79JK3E6JO8MX4O35A5G8NZCC8" hidden="1">#REF!</definedName>
    <definedName name="BEx79SEAYKUZB0H4LYBCD6WWJBG2" hidden="1">#REF!</definedName>
    <definedName name="BEx79SJRHTLS9PYM69O9BWW1FMJK" hidden="1">#REF!</definedName>
    <definedName name="BEx79YJJLBELICW9F9FRYSCQ101L" hidden="1">#REF!</definedName>
    <definedName name="BEx79YOUHTDD16ZGGUBH3JDBW1VZ" hidden="1">#REF!</definedName>
    <definedName name="BEx79YUC7B0V77FSBGIRCY1BR4VK" hidden="1">#REF!</definedName>
    <definedName name="BEx7A06T3RC2891FUX05G3QPRAUE" hidden="1">#REF!</definedName>
    <definedName name="BEx7A9S3JA1X7FH4CFSQLTZC4691" hidden="1">#REF!</definedName>
    <definedName name="BEx7AE4LPLX8N85BYB0WCO5S7ZPV" hidden="1">#REF!</definedName>
    <definedName name="BEx7AQV3PGI9EVX19Y61TNZWQD3Z" hidden="1">#REF!</definedName>
    <definedName name="BEx7ASD1I654MEDCO6GGWA95PXSC" hidden="1">#REF!</definedName>
    <definedName name="BEx7ASYMO87QTI4OGS8RP4M3OLYE" hidden="1">#REF!</definedName>
    <definedName name="BEx7AVCX9S5RJP3NSZ4QM4E6ERDT" hidden="1">#REF!</definedName>
    <definedName name="BEx7AVYIGP0930MV5JEBWRYCJN68" hidden="1">#REF!</definedName>
    <definedName name="BEx7B11YDBMRZG7EYCKJUO3H1Y6F" hidden="1">#REF!</definedName>
    <definedName name="BEx7B3LKPGMDIE1WTF5ZO95GA2PN" hidden="1">#REF!</definedName>
    <definedName name="BEx7BIQJ5XHOJHZUAVG3KLP0T1HX" hidden="1">#REF!</definedName>
    <definedName name="BEx7BPXFZXJ79FQ0E8AQE21PGVHA" hidden="1">#REF!</definedName>
    <definedName name="BEx7C04AM39DQMC1TIX7CFZ2ADHX" hidden="1">#REF!</definedName>
    <definedName name="BEx7C40F0PQURHPI6YQ39NFIR86Z" hidden="1">#REF!</definedName>
    <definedName name="BEx7C93VR7SYRIJS1JO8YZKSFAW9" hidden="1">#REF!</definedName>
    <definedName name="BEx7CCPC6R1KQQZ2JQU6EFI1G0RM" hidden="1">#REF!</definedName>
    <definedName name="BEx7CIJST9GLS2QD383UK7VUDTGL" hidden="1">#REF!</definedName>
    <definedName name="BEx7CO8T2XKC7GHDSYNAWTZ9L7YR" hidden="1">#REF!</definedName>
    <definedName name="BEx7CW1CF00DO8A36UNC2X7K65C2" hidden="1">#REF!</definedName>
    <definedName name="BEx7CW6NFRL2P4XWP0MWHIYA97KF" hidden="1">#REF!</definedName>
    <definedName name="BEx7D8H1TPOX1UN17QZYEV7Q58GA" hidden="1">#REF!</definedName>
    <definedName name="BEx7DD4D7DAI5BN4L7AHWYB979CQ" hidden="1">#REF!</definedName>
    <definedName name="BEx7DGF13H2074LRWFZQ45PZ6JPX" hidden="1">#REF!</definedName>
    <definedName name="BEx7DKWUXEDIISSX4GDD4YYT887F" hidden="1">#REF!</definedName>
    <definedName name="BEx7DMUYR2HC26WW7AOB1TULERMB" hidden="1">#REF!</definedName>
    <definedName name="BEx7DVUMFCI5INHMVFIJ44RTTSTT" hidden="1">#REF!</definedName>
    <definedName name="BEx7DXHVQ3XRVZ2H7QO8TYMIA4P9" hidden="1">#REF!</definedName>
    <definedName name="BEx7E2QT2U8THYOKBPXONB1B47WH" hidden="1">#REF!</definedName>
    <definedName name="BEx7E5QP7W6UKO74F5Y0VJ741HS5" hidden="1">#REF!</definedName>
    <definedName name="BEx7E6N29HGH3I47AFB2DCS6MVS6" hidden="1">#REF!</definedName>
    <definedName name="BEx7EBA8IYHQKT7IQAOAML660SYA" hidden="1">#REF!</definedName>
    <definedName name="BEx7EI6C8MCRZFEQYUBE5FSUTIHK" hidden="1">#REF!</definedName>
    <definedName name="BEx7EI6DL1Z6UWLFBXAKVGZTKHWJ" hidden="1">#REF!</definedName>
    <definedName name="BEx7EQKHX7GZYOLXRDU534TT4H64" hidden="1">#REF!</definedName>
    <definedName name="BEx7ETV6L1TM7JSXJIGK3FC6RVZW" hidden="1">#REF!</definedName>
    <definedName name="BEx7EYYLHMBYQTH6I377FCQS7CSX" hidden="1">#REF!</definedName>
    <definedName name="BEx7F3GG2FI10JUMINUOIYICFVD9" hidden="1">#REF!</definedName>
    <definedName name="BEx7F4NMGGTZWR8S7710RWGFG8W2" hidden="1">#REF!</definedName>
    <definedName name="BEx7FBJRLJUZKK1FVSCNP0F4GBYT" hidden="1">#REF!</definedName>
    <definedName name="BEx7FCLG1RYI2SNOU1Y2GQZNZSWA" hidden="1">#REF!</definedName>
    <definedName name="BEx7FEJOQNYA7A6O7YB4SBB1KK73" hidden="1">#REF!</definedName>
    <definedName name="BEx7FIL87TXQSUJ03S7NBB9S4HA5" hidden="1">#REF!</definedName>
    <definedName name="BEx7FN32ZGWOAA4TTH79KINTDWR9" hidden="1">#REF!</definedName>
    <definedName name="BEx7FTOFOYQLDCCOJY1H3JHICFOI" hidden="1">#REF!</definedName>
    <definedName name="BEx7FVMORQ1N6SIECWJVJWT23E6Y" hidden="1">#REF!</definedName>
    <definedName name="BEx7FZ2NBD60FXGNYS120WYBTXA3" hidden="1">#REF!</definedName>
    <definedName name="BEx7G82CKM3NIY1PHNFK28M09PCH" hidden="1">#REF!</definedName>
    <definedName name="BEx7GMG8RQ2YB3WVSLKZZZKKRMV0" hidden="1">#REF!</definedName>
    <definedName name="BEx7GQCIM1W1OR8EP7JKRMYGFHW2" hidden="1">#REF!</definedName>
    <definedName name="BEx7GSAL6P7TASL8MB63RFST1LJL" hidden="1">#REF!</definedName>
    <definedName name="BEx7GSLEAEDT83F2LWWOC5ZLL5JW" hidden="1">#REF!</definedName>
    <definedName name="BEx7H0JD6I5I8WQLLWOYWY5YWPQE" hidden="1">#REF!</definedName>
    <definedName name="BEx7H6ZA84EDCYX9HQKE2VH03R77" hidden="1">#REF!</definedName>
    <definedName name="BEx7H7A3IND3XX895B1NI519TC8J" hidden="1">#REF!</definedName>
    <definedName name="BEx7HGVBEF4LEIF6RC14N3PSU461" hidden="1">#REF!</definedName>
    <definedName name="BEx7HHRP6OIBN749NAR4JO512P36" hidden="1">#REF!</definedName>
    <definedName name="BEx7HQ5T9FZ42QWS09UO4DT42Y0R" hidden="1">#REF!</definedName>
    <definedName name="BEx7HRCZE3CVGON1HV07MT5MNDZ3" hidden="1">#REF!</definedName>
    <definedName name="BEx7HWGE2CANG5M17X4C8YNC3N8F" hidden="1">#REF!</definedName>
    <definedName name="BEx7IBVYN47SFZIA0K4MDKQZNN9V" hidden="1">#REF!</definedName>
    <definedName name="BEx7IJTYZHWYWQ1TQVKRC67VVT77" hidden="1">#REF!</definedName>
    <definedName name="BEx7IV2IJ5WT7UC0UG7WP0WF2JZI" hidden="1">#REF!</definedName>
    <definedName name="BEx7IWV99LM4FB1AXIXRNLT7DZJM" hidden="1">#REF!</definedName>
    <definedName name="BEx7IXGU74GE5E4S6W4Z13AR092Y" hidden="1">#REF!</definedName>
    <definedName name="BEx7J4YL8Q3BI1MLH16YYQ18IJRD" hidden="1">#REF!</definedName>
    <definedName name="BEx7J9B4EOP8JPRQCUQJTYF4X0D6" hidden="1">#REF!</definedName>
    <definedName name="BEx7JH3HGBPI07OHZ5LFYK0UFZQR" hidden="1">#REF!</definedName>
    <definedName name="BEx7JV194190CNM6WWGQ3UBJ3CHH" hidden="1">#REF!</definedName>
    <definedName name="BEx7K0VL25LF11UTEBHWBIQ4JLM9" hidden="1">#REF!</definedName>
    <definedName name="BEx7K7GZ607XQOGB81A1HINBTGOZ" hidden="1">#REF!</definedName>
    <definedName name="BEx7KEYPBDXSNROH8M6CDCBN6B50" hidden="1">#REF!</definedName>
    <definedName name="BEx7KSAS8BZT6H8OQCZ5DNSTMO07" hidden="1">#REF!</definedName>
    <definedName name="BEx7KWHTBD21COXVI4HNEQH0Z3L8" hidden="1">#REF!</definedName>
    <definedName name="BEx7KXUGRMRSUXCM97Z7VRZQ9JH2" hidden="1">#REF!</definedName>
    <definedName name="BEx7L21IQVP1N1TTQLRMANSSLSLE" hidden="1">#REF!</definedName>
    <definedName name="BEx7L3DZH58ZUVXJY3QMJYM4KE2N" hidden="1">#REF!</definedName>
    <definedName name="BEx7L5C6U8MP6IZ67BD649WQYJEK" hidden="1">#REF!</definedName>
    <definedName name="BEx7L8HEYEVTATR0OG5JJO647KNI" hidden="1">#REF!</definedName>
    <definedName name="BEx7MAUI1JJFDIJGDW4RWY5384LY" hidden="1">#REF!</definedName>
    <definedName name="BEx7MJZO3UKAMJ53UWOJ5ZD4GGMQ" hidden="1">#REF!</definedName>
    <definedName name="BEx7MT4MFNXIVQGAT6D971GZW7CA" hidden="1">#REF!</definedName>
    <definedName name="BEx7NI062THZAM6I8AJWTFJL91CS" hidden="1">#REF!</definedName>
    <definedName name="BEx8ZY6UFM571XUE82FQZRNOKP90" hidden="1">#REF!</definedName>
    <definedName name="BEx904S75BPRYMHF0083JF7ES4NG" hidden="1">#REF!</definedName>
    <definedName name="BEx90CVJHW2G83ZSI8F4ZSPTFSPI" hidden="1">#REF!</definedName>
    <definedName name="BEx90HDD4RWF7JZGA8GCGG7D63MG" hidden="1">#REF!</definedName>
    <definedName name="BEx90VGH5H09ON2QXYC9WIIEU98T" hidden="1">#REF!</definedName>
    <definedName name="BEx9175B70QXYAU5A8DJPGZQ46L9" hidden="1">#REF!</definedName>
    <definedName name="BEx91AQQRTV87AO27VWHSFZAD4ZR" hidden="1">#REF!</definedName>
    <definedName name="BEx91L8FLL5CWLA2CDHKCOMGVDZN" hidden="1">#REF!</definedName>
    <definedName name="BEx91OTVH9ZDBC3QTORU8RZX4EOC" hidden="1">#REF!</definedName>
    <definedName name="BEx91QH5JRZKQP1GPN2SQMR3CKAG" hidden="1">#REF!</definedName>
    <definedName name="BEx91ROALDNHO7FI4X8L61RH4UJE" hidden="1">#REF!</definedName>
    <definedName name="BEx91TMID71GVYH0U16QM1RV3PX0" hidden="1">#REF!</definedName>
    <definedName name="BEx91VF2D78PAF337E3L2L81K9W2" hidden="1">#REF!</definedName>
    <definedName name="BEx91YKG5M0ZZDVWNGF80SPL8GUP" hidden="1">#REF!</definedName>
    <definedName name="BEx921PNZ46VORG2VRMWREWIC0SE" hidden="1">#REF!</definedName>
    <definedName name="BEx92DJXEXVC627QL1HYSV2VSHSS" hidden="1">#REF!</definedName>
    <definedName name="BEx92DPEKL5WM5A3CN8674JI0PR3" hidden="1">#REF!</definedName>
    <definedName name="BEx92ER2RMY93TZK0D9L9T3H0GI5" hidden="1">#REF!</definedName>
    <definedName name="BEx92FI04PJT4LI23KKIHRXWJDTT" hidden="1">#REF!</definedName>
    <definedName name="BEx92HR14HQ9D5JXCSPA4SS4RT62" hidden="1">#REF!</definedName>
    <definedName name="BEx92HWA2D6A5EX9MFG68G0NOMSN" hidden="1">#REF!</definedName>
    <definedName name="BEx92PUBDIXAU1FW5ZAXECMAU0LN" hidden="1">#REF!</definedName>
    <definedName name="BEx935VHGQGAJAXJKSPCC6GC2KIE" hidden="1">#REF!</definedName>
    <definedName name="BEx93B9OULL2YGC896XXYAAJSTRK" hidden="1">#REF!</definedName>
    <definedName name="BEx93EF2OPUY92WSYH0W2RMHNX2M" hidden="1">#REF!</definedName>
    <definedName name="BEx93FRKF99NRT3LH99UTIH7AAYF" hidden="1">#REF!</definedName>
    <definedName name="BEx93M7FSHP50OG34A4W8W8DF12U" hidden="1">#REF!</definedName>
    <definedName name="BEx93OLWY2O3PRA74U41VG5RXT4Q" hidden="1">#REF!</definedName>
    <definedName name="BEx93RWFAF6YJGYUTITVM445C02U" hidden="1">#REF!</definedName>
    <definedName name="BEx93TJUX3U0FJDBG6DDSNQ91R5J" hidden="1">#REF!</definedName>
    <definedName name="BEx942UCRHMI4B0US31HO95GSC2X" hidden="1">#REF!</definedName>
    <definedName name="BEx948ZFFQWVIDNG4AZAUGGGEB5U" hidden="1">#REF!</definedName>
    <definedName name="BEx94CKXG92OMURH41SNU6IOHK4J" hidden="1">#REF!</definedName>
    <definedName name="BEx94E8CBMGM9YP8Z0W8OWHAAZH1" hidden="1">#REF!</definedName>
    <definedName name="BEx94GXG30CIVB6ZQN3X3IK6BZXQ" hidden="1">#REF!</definedName>
    <definedName name="BEx94HZ5LURYM9ST744ALV6ZCKYP" hidden="1">#REF!</definedName>
    <definedName name="BEx94IQ75E90YUMWJ9N591LR7DQQ" hidden="1">#REF!</definedName>
    <definedName name="BEx94N7W5T3U7UOE97D6OVIBUCXS" hidden="1">#REF!</definedName>
    <definedName name="BEx955NIAWX5OLAHMTV6QFUZPR30" hidden="1">#REF!</definedName>
    <definedName name="BEx9581TYVI2M5TT4ISDAJV4W7Z6" hidden="1">#REF!</definedName>
    <definedName name="BEx95NHF4RVUE0YDOAFZEIVBYJXD" hidden="1">#REF!</definedName>
    <definedName name="BEx95QBZMG0E2KQ9BERJ861QLYN3" hidden="1">#REF!</definedName>
    <definedName name="BEx95QHBVDN795UNQJLRXG3RDU49" hidden="1">#REF!</definedName>
    <definedName name="BEx95TBVUWV7L7OMFMZDQEXGVHU6" hidden="1">#REF!</definedName>
    <definedName name="BEx95U89DZZSVO39TGS62CX8G9N4" hidden="1">#REF!</definedName>
    <definedName name="BEx95ZBPVBQBIU0LCXSH93UZK4VU" hidden="1">#REF!</definedName>
    <definedName name="BEx9602K2GHNBUEUVT9ONRQU1GMD" hidden="1">#REF!</definedName>
    <definedName name="BEx962BL3Y4LA53EBYI64ZYMZE8U" hidden="1">#REF!</definedName>
    <definedName name="BEx96KR21O7H9R29TN0S45Y3QPUK" hidden="1">#REF!</definedName>
    <definedName name="BEx96SUFKHHFE8XQ6UUO6ILDOXHO" hidden="1">#REF!</definedName>
    <definedName name="BEx96UN4YWXBDEZ1U1ZUIPP41Z7I" hidden="1">#REF!</definedName>
    <definedName name="BEx9706NFOGJWDFFOFDUAFC8NNTP" hidden="1">#REF!</definedName>
    <definedName name="BEx970MYCPJ6DQ44TKLOIGZO5LHH" hidden="1">#REF!</definedName>
    <definedName name="BEx978KSD61YJH3S9DGO050R2EHA" hidden="1">#REF!</definedName>
    <definedName name="BEx97H9O1NAKAPK4MX4PKO34ICL5" hidden="1">#REF!</definedName>
    <definedName name="BEx97HVA5F2I0D6ID81KCUDEQOIH" hidden="1">#REF!</definedName>
    <definedName name="BEx97MNUZQ1Z0AO2FL7XQYVNCPR7" hidden="1">#REF!</definedName>
    <definedName name="BEx97NPQBACJVD9K1YXI08RTW9E2" hidden="1">#REF!</definedName>
    <definedName name="BEx97RWQLXS0OORDCN69IGA58CWU" hidden="1">#REF!</definedName>
    <definedName name="BEx97YNGGDFIXHTMGFL2IHAQX9MI" hidden="1">#REF!</definedName>
    <definedName name="BEx981HW73BUZWT14TBTZHC0ZTJ4" hidden="1">#REF!</definedName>
    <definedName name="BEx98BZJHL45PMRRQPK0QVA8S9T1" hidden="1">#REF!</definedName>
    <definedName name="BEx98IFKNJFGZFLID1YTRFEG1SXY" hidden="1">#REF!</definedName>
    <definedName name="BEx9915UVD4G7RA3IMLFZ0LG3UA2" hidden="1">#REF!</definedName>
    <definedName name="BEx992CZON8AO7U7V88VN1JBO0MG" hidden="1">#REF!</definedName>
    <definedName name="BEx9952469XMFGSPXL7CMXHPJF90" hidden="1">#REF!</definedName>
    <definedName name="BEx99995OO0X4HC0IQDAISYRWAJG" hidden="1">#REF!</definedName>
    <definedName name="BEx99B77I7TUSHRR4HIZ9FU2EIUT" hidden="1">#REF!</definedName>
    <definedName name="BEx99Q6PH5F3OQKCCAAO75PYDEFN" hidden="1">#REF!</definedName>
    <definedName name="BEx99WBYT2D6UUC1PT7A40ENYID4" hidden="1">#REF!</definedName>
    <definedName name="BEx99YFJ8JDPEEEQRABGIA0M020Y" hidden="1">#REF!</definedName>
    <definedName name="BEx99ZRZ4I7FHDPGRAT5VW7NVBPU" hidden="1">#REF!</definedName>
    <definedName name="BEx9ADPRQZSMQBC5ZVK9Y67PRZBV" hidden="1">#REF!</definedName>
    <definedName name="BEx9AKWPNM58M88D1ZL7PKKW6ES3" hidden="1">#REF!</definedName>
    <definedName name="BEx9ARY7F2Q2JQT63RW0CEZQ1WDB" hidden="1">#REF!</definedName>
    <definedName name="BEx9AT5E3ZSHKSOL35O38L8HF9TH" hidden="1">#REF!</definedName>
    <definedName name="BEx9B8A5186FNTQQNLIO5LK02ABI" hidden="1">#REF!</definedName>
    <definedName name="BEx9B8VR20E2CILU4CDQUQQ9ONXK" hidden="1">#REF!</definedName>
    <definedName name="BEx9B917EUP13X6FQ3NPQL76XM5V" hidden="1">#REF!</definedName>
    <definedName name="BEx9BAJ5WYEQ623HUT9NNCMP3RUG" hidden="1">#REF!</definedName>
    <definedName name="BEx9BAOGUISRQKRB42IUZNSUS3RS" hidden="1">#REF!</definedName>
    <definedName name="BEx9BCBV86NAOTMCAYGOG2K426CC" hidden="1">#REF!</definedName>
    <definedName name="BEx9BYSYW7QCPXS2NAVLFAU5Y2Z2" hidden="1">#REF!</definedName>
    <definedName name="BEx9C17AHM4NMY8G3WK6YQ0T0WDU" hidden="1">#REF!</definedName>
    <definedName name="BEx9C590HJ2O31IWJB73C1HR74AI" hidden="1">#REF!</definedName>
    <definedName name="BEx9CCQRMYYOGIOYTOM73VKDIPS1" hidden="1">#REF!</definedName>
    <definedName name="BEx9CJHG02ADUIJ0WCG5FYLWETIN" hidden="1">#REF!</definedName>
    <definedName name="BEx9CMMSQA4LXHX5RGGTAJ9WVHTY" hidden="1">#REF!</definedName>
    <definedName name="BEx9CTDJ6OYUCCHJVREB4QE71EVB" hidden="1">#REF!</definedName>
    <definedName name="BEx9D1BC9FT19KY0INAABNDBAMR1" hidden="1">#REF!</definedName>
    <definedName name="BEx9DGLRBAA81DUUOT35XR05XLKG" hidden="1">#REF!</definedName>
    <definedName name="BEx9DIZXF9X0GE90ROFYKV6K3PM9" hidden="1">#REF!</definedName>
    <definedName name="BEx9DN6ZMF18Q39MPMXSDJTZQNJ3" hidden="1">#REF!</definedName>
    <definedName name="BEx9E08EK253W8SNA7NOGR32IG6U" hidden="1">#REF!</definedName>
    <definedName name="BEx9E14TDNSEMI784W0OTIEQMWN6" hidden="1">#REF!</definedName>
    <definedName name="BEx9E2S1LDHWNY3YCSQ6AY2CX2VH" hidden="1">#REF!</definedName>
    <definedName name="BEx9EEGVFGD9P2J88ICA4KVPXY9N" hidden="1">#REF!</definedName>
    <definedName name="BEx9EG9KBJ77M8LEOR9ITOKN5KXY" hidden="1">#REF!</definedName>
    <definedName name="BEx9EHGQHOBSWB60JAPUOVE46FK0" hidden="1">#REF!</definedName>
    <definedName name="BEx9EMK6HAJJMVYZTN5AUIV7O1E6" hidden="1">#REF!</definedName>
    <definedName name="BEx9EQLVZHYQ1TPX7WH3SOWXCZLE" hidden="1">#REF!</definedName>
    <definedName name="BEx9ETLU0EK5LGEM1QCNYN2S8O5F" hidden="1">#REF!</definedName>
    <definedName name="BEx9F0Y2ESUNE3U7TQDLMPE9BO67" hidden="1">#REF!</definedName>
    <definedName name="BEx9F5W18ZGFOKGRE8PR6T1MO6GT" hidden="1">#REF!</definedName>
    <definedName name="BEx9F78N4HY0XFGBQ4UJRD52L1EI" hidden="1">#REF!</definedName>
    <definedName name="BEx9FF16LOQP5QIR4UHW5EIFGQB8" hidden="1">#REF!</definedName>
    <definedName name="BEx9FJTSRCZ3ZXT3QVBJT5NF8T7V" hidden="1">#REF!</definedName>
    <definedName name="BEx9FLRVEKHKYUC14ZMVEXYYH8R8" hidden="1">#REF!</definedName>
    <definedName name="BEx9FRBEEYPS5HLS3XT34AKZN94G" hidden="1">#REF!</definedName>
    <definedName name="BEx9G17GB2V3PQ50QQFW2NROEZT9" hidden="1">#REF!</definedName>
    <definedName name="BEx9G892CF6SM99J007LDYZPPYNL" hidden="1">#REF!</definedName>
    <definedName name="BEx9GDY4D8ZPQJCYFIMYM0V0C51Y" hidden="1">#REF!</definedName>
    <definedName name="BEx9GGY04V0ZWI6O9KZH4KSBB389" hidden="1">#REF!</definedName>
    <definedName name="BEx9GJCC7BWX156MTPY59VC5JN0O" hidden="1">#REF!</definedName>
    <definedName name="BEx9GNOPB6OZ2RH3FCDNJR38RJOS" hidden="1">#REF!</definedName>
    <definedName name="BEx9GNU701BD7YSS9TFG6GMA2Z8A" hidden="1">#REF!</definedName>
    <definedName name="BEx9GUQALUWCD30UKUQGSWW8KBQ7" hidden="1">#REF!</definedName>
    <definedName name="BEx9GZ2P3FDHKXEBXX2VS0BG2NP2" hidden="1">#REF!</definedName>
    <definedName name="BEx9H5O1KDZJCW91Q29VRPY5YS6P" hidden="1">#REF!</definedName>
    <definedName name="BEx9H8YR0E906F1JXZMBX3LNT004" hidden="1">#REF!</definedName>
    <definedName name="BEx9H9V5D52IFWEZD3I221Z2VYVD" hidden="1">#REF!</definedName>
    <definedName name="BEx9HQHV4N00R3PBTH3QTYPDU3WQ" hidden="1">#REF!</definedName>
    <definedName name="BEx9I8XIG7E5NB48QQHXP23FIN60" hidden="1">#REF!</definedName>
    <definedName name="BEx9IQRF01ATLVK0YE60ARKQJ68L" hidden="1">#REF!</definedName>
    <definedName name="BEx9IT5QNZWKM6YQ5WER0DC2PMMU" hidden="1">#REF!</definedName>
    <definedName name="BEx9IW5MFLXTVCJHVUZTUH93AXOS" hidden="1">#REF!</definedName>
    <definedName name="BEx9IX1ZRFUE85ATW4NGTSACFIOO" hidden="1">#REF!</definedName>
    <definedName name="BEx9IXCSPSZC80YZUPRCYTG326KV" hidden="1">#REF!</definedName>
    <definedName name="BEx9IZR39NHDGOM97H4E6F81RTQW" hidden="1">#REF!</definedName>
    <definedName name="BEx9J1EJIB9UVZKMZ7QHB9U6VVOO" hidden="1">#REF!</definedName>
    <definedName name="BEx9J6CH5E7YZPER7HXEIOIKGPCA" hidden="1">#REF!</definedName>
    <definedName name="BEx9JJTZKVUJAVPTRE0RAVTEH41G" hidden="1">#REF!</definedName>
    <definedName name="BEx9JLBYK239B3F841C7YG1GT7ST" hidden="1">#REF!</definedName>
    <definedName name="BExAW4IIW5D0MDY6TJ3G4FOLPYIR" hidden="1">#REF!</definedName>
    <definedName name="BExAX2TU15VIP65OGKSZD41PMO4N" hidden="1">#REF!</definedName>
    <definedName name="BExAX410NB4F2XOB84OR2197H8M5" hidden="1">#REF!</definedName>
    <definedName name="BExAX82QH8ZTXJAW1KV9O5D7S1AX" hidden="1">#REF!</definedName>
    <definedName name="BExAX8TNG8LQ5Q4904SAYQIPGBSV" hidden="1">#REF!</definedName>
    <definedName name="BExAXEDC2IXZ6Z8R5OUFS8OGJR89" hidden="1">#REF!</definedName>
    <definedName name="BExAXI9K2PJQH4QLETR7MGS2BNZZ" hidden="1">#REF!</definedName>
    <definedName name="BExAXL3ZT02BUZOGSRNS6WGCOV7K" hidden="1">#REF!</definedName>
    <definedName name="BExAXL40LDNIK611AYB1QPTYW9XW" hidden="1">#REF!</definedName>
    <definedName name="BExAY0EAT2LXR5MFGM0DLIB45PLO" hidden="1">#REF!</definedName>
    <definedName name="BExAY9DZDS6RN4F7LPICOBGZ4AF5" hidden="1">#REF!</definedName>
    <definedName name="BExAY9ZJT64UBNSHPOGOXOER0FA5" hidden="1">#REF!</definedName>
    <definedName name="BExAYE6LNIEBR9DSNI5JGNITGKIT" hidden="1">#REF!</definedName>
    <definedName name="BExAYHMLXGGO25P8HYB2S75DEB4F" hidden="1">#REF!</definedName>
    <definedName name="BExAYKXAUWGDOPG952TEJ2UKZKWN" hidden="1">#REF!</definedName>
    <definedName name="BExAYOO9DKXP4BYOJNDXGK1R2ZSV" hidden="1">#REF!</definedName>
    <definedName name="BExAYP9TDTI2MBP6EYE0H39CPMXN" hidden="1">#REF!</definedName>
    <definedName name="BExAYPPWJPWDKU59O051WMGB7O0J" hidden="1">#REF!</definedName>
    <definedName name="BExAYR2JZCJBUH6F1LZC2A7JIVRJ" hidden="1">#REF!</definedName>
    <definedName name="BExAYTGVRD3DLKO75RFPMBKCIWB8" hidden="1">#REF!</definedName>
    <definedName name="BExAYVKDXJJ761HTFFUOH6P2CSF7" hidden="1">#REF!</definedName>
    <definedName name="BExAYY9H9COOT46HJLPVDLTO12UL" hidden="1">#REF!</definedName>
    <definedName name="BExAZCNEGB4JYHC8CZ51KTN890US" hidden="1">#REF!</definedName>
    <definedName name="BExAZFCI302YFYRDJYQDWQQL0Q0O" hidden="1">#REF!</definedName>
    <definedName name="BExAZL1CA4ZAXMQW2VTVDRPZWCV5" hidden="1">#REF!</definedName>
    <definedName name="BExAZLHLST9OP89R1HJMC1POQG8H" hidden="1">#REF!</definedName>
    <definedName name="BExAZMDYMIAA7RX1BMCKU1VLBRGY" hidden="1">#REF!</definedName>
    <definedName name="BExAZNFTTSXASHLBAG5O0MNFU583" hidden="1">#REF!</definedName>
    <definedName name="BExAZNL6BHI8DCQWXOX4I2P839UX" hidden="1">#REF!</definedName>
    <definedName name="BExAZRMWSONMCG9KDUM4KAQ7BONM" hidden="1">#REF!</definedName>
    <definedName name="BExAZTFG4SJRG4TW6JXRF7N08JFI" hidden="1">#REF!</definedName>
    <definedName name="BExAZUS4A8OHDZK0MWAOCCCKTH73" hidden="1">#REF!</definedName>
    <definedName name="BExAZX6FECVK3E07KXM2XPYKGM6U" hidden="1">#REF!</definedName>
    <definedName name="BExB012NJ8GASTNNPBRRFTLHIOC9" hidden="1">#REF!</definedName>
    <definedName name="BExB072HHXVMUC0VYNGG48GRSH5Q" hidden="1">#REF!</definedName>
    <definedName name="BExB0FRDEYDEUEAB1W8KD6D965XA" hidden="1">#REF!</definedName>
    <definedName name="BExB0KPCN7YJORQAYUCF4YKIKPMC" hidden="1">#REF!</definedName>
    <definedName name="BExB0OASZZC08FMDYX9HRSM9OXEF" hidden="1">#REF!</definedName>
    <definedName name="BExB0WE4PI3NOBXXVO9CTEN4DIU2" hidden="1">#REF!</definedName>
    <definedName name="BExB10QNIVITUYS55OAEKK3VLJFE" hidden="1">#REF!</definedName>
    <definedName name="BExB12OPX4FIWY3UUQ7N9MXBTXY2" hidden="1">#REF!</definedName>
    <definedName name="BExB12ZHTPYICL0A8RA5MRDZPYAX" hidden="1">#REF!</definedName>
    <definedName name="BExB15ZDRY4CIJ911DONP0KCY9KU" hidden="1">#REF!</definedName>
    <definedName name="BExB16VQY0O0RLZYJFU3OFEONVTE" hidden="1">#REF!</definedName>
    <definedName name="BExB1D6DDDMV7AOB9S4XD45OPKJ3" hidden="1">#REF!</definedName>
    <definedName name="BExB1FKN9YUYJ7B8ZJSMRSJ6ONT6" hidden="1">#REF!</definedName>
    <definedName name="BExB1FKNY2UO4W5FUGFHJOA2WFGG" hidden="1">#REF!</definedName>
    <definedName name="BExB1GMD0PIDGTFBGQOPRWQSP9I4" hidden="1">#REF!</definedName>
    <definedName name="BExB1HIQKUZGEBQ2MPH0TPTAZKIT" hidden="1">#REF!</definedName>
    <definedName name="BExB1I4BK3AB6GEEFY7ZAOON31BO" hidden="1">#REF!</definedName>
    <definedName name="BExB1Q29OO6LNFNT1EQLA3KYE7MX" hidden="1">#REF!</definedName>
    <definedName name="BExB1TNRV5EBWZEHYLHI76T0FVA7" hidden="1">#REF!</definedName>
    <definedName name="BExB1UENFKIO27UN311RA6Q7UZX5" hidden="1">#REF!</definedName>
    <definedName name="BExB1WI6M8I0EEP1ANUQZCFY24EV" hidden="1">#REF!</definedName>
    <definedName name="BExB203OWC9QZA3BYOKQ18L4FUJE" hidden="1">#REF!</definedName>
    <definedName name="BExB2CJHTU7C591BR4WRL5L2F2K6" hidden="1">#REF!</definedName>
    <definedName name="BExB2K1AV4PGNS1O6C7D7AO411AX" hidden="1">#REF!</definedName>
    <definedName name="BExB2O2UYHKI324YE324E1N7FVIB" hidden="1">#REF!</definedName>
    <definedName name="BExB2Q0VJ0MU2URO3JOVUAVHEI3V" hidden="1">#REF!</definedName>
    <definedName name="BExB2V4G4W3DIHZU05TOOTUR2SQF" hidden="1">#REF!</definedName>
    <definedName name="BExB30IP1DNKNQ6PZ5ERUGR5MK4Z" hidden="1">#REF!</definedName>
    <definedName name="BExB35M4M9VQF0DHGYBEA3KV711P" hidden="1">#REF!</definedName>
    <definedName name="BExB406HXCZGNSDPPO8VOG1110ZG" hidden="1">#REF!</definedName>
    <definedName name="BExB442RX0T3L6HUL6X5T21CENW6" hidden="1">#REF!</definedName>
    <definedName name="BExB4ADD0L7417CII901XTFKXD1J" hidden="1">#REF!</definedName>
    <definedName name="BExB4B9PTN6T4CSKH6U5OZ3JFDD8" hidden="1">#REF!</definedName>
    <definedName name="BExB4DO1V1NL2AVK5YE1RSL5RYHL" hidden="1">#REF!</definedName>
    <definedName name="BExB4DYU06HCGRIPBSWRCXK804UM" hidden="1">#REF!</definedName>
    <definedName name="BExB4R5JZFW6A1CMY56N51JV2U9K" hidden="1">#REF!</definedName>
    <definedName name="BExB4Z3EZBGYYI33U0KQ8NEIH8PY" hidden="1">#REF!</definedName>
    <definedName name="BExB541CBB1D8CTY30SOY75V64NO" hidden="1">#REF!</definedName>
    <definedName name="BExB55368XW7UX657ZSPC6BFE92S" hidden="1">#REF!</definedName>
    <definedName name="BExB57MZEPL2SA2ONPK66YFLZWJU" hidden="1">#REF!</definedName>
    <definedName name="BExB5833OAOJ22VK1YK47FHUSVK2" hidden="1">#REF!</definedName>
    <definedName name="BExB58JDIHS42JZT9DJJMKA8QFCO" hidden="1">#REF!</definedName>
    <definedName name="BExB58U5FQC5JWV9CGC83HLLZUZI" hidden="1">#REF!</definedName>
    <definedName name="BExB5EDO9XUKHF74X3HAU2WPPHZH" hidden="1">#REF!</definedName>
    <definedName name="BExB5G6EH68AYEP1UT0GHUEL3SLN" hidden="1">#REF!</definedName>
    <definedName name="BExB5QO30WI9WES28Y2RINNXRHWC" hidden="1">#REF!</definedName>
    <definedName name="BExB5QYVEZWFE5DQVHAM760EV05X" hidden="1">#REF!</definedName>
    <definedName name="BExB5U9IRH14EMOE0YGIE3WIVLFS" hidden="1">#REF!</definedName>
    <definedName name="BExB5VWYMOV6BAIH7XUBBVPU7MMD" hidden="1">#REF!</definedName>
    <definedName name="BExB610DZWIJP1B72U9QM42COH2B" hidden="1">#REF!</definedName>
    <definedName name="BExB64LPDLQ9PYPSMCR2RI4MC9FC" hidden="1">#REF!</definedName>
    <definedName name="BExB6692ZQP36NHHWV7TLSTYCP8G" hidden="1">#REF!</definedName>
    <definedName name="BExB6C3FUAKK9ML5T767NMWGA9YB" hidden="1">#REF!</definedName>
    <definedName name="BExB6C8X6JYRLKZKK17VE3QUNL3D" hidden="1">#REF!</definedName>
    <definedName name="BExB6CZTE0PWILZ6X0SQ2FCCSK0D" hidden="1">#REF!</definedName>
    <definedName name="BExB6HN3QRFPXM71MDUK21BKM7PF" hidden="1">#REF!</definedName>
    <definedName name="BExB6IZMHCZ3LB7N73KD90YB1HBZ" hidden="1">#REF!</definedName>
    <definedName name="BExB6Q6JKBMO3M4WX8XUD0JET6HB" hidden="1">#REF!</definedName>
    <definedName name="BExB719SGNX4Y8NE6JEXC555K596" hidden="1">#REF!</definedName>
    <definedName name="BExB7265DCHKS7V2OWRBXCZTEIW9" hidden="1">#REF!</definedName>
    <definedName name="BExB74F088Z5LM9SEUAESIZUQ3X8" hidden="1">#REF!</definedName>
    <definedName name="BExB74PS5P9G0P09Y6DZSCX0FLTJ" hidden="1">#REF!</definedName>
    <definedName name="BExB78RH79J0MIF7H8CAZ0CFE88Q" hidden="1">#REF!</definedName>
    <definedName name="BExB7ELT09HGDVO5BJC1ZY9D09GZ" hidden="1">#REF!</definedName>
    <definedName name="BExB8HF4UBVZKQCSRFRUQL2EE6VL" hidden="1">#REF!</definedName>
    <definedName name="BExB8HKHKZ1ORJZUYGG2M4VSCC39" hidden="1">#REF!</definedName>
    <definedName name="BExB8QPH8DC5BESEVPSMBCWVN6PO" hidden="1">#REF!</definedName>
    <definedName name="BExB8U5N0D85YR8APKN3PPKG0FWP" hidden="1">#REF!</definedName>
    <definedName name="BExB9DHI5I2TJ2LXYPM98EE81L27" hidden="1">#REF!</definedName>
    <definedName name="BExB9Q2MZZHBGW8QQKVEYIMJBPIE" hidden="1">#REF!</definedName>
    <definedName name="BExB9S66MFUL9J891R547MSVIVV1" hidden="1">#REF!</definedName>
    <definedName name="BExBA1GON0EZRJ20UYPILAPLNQWM" hidden="1">#REF!</definedName>
    <definedName name="BExBA69ASGYRZW1G1DYIS9QRRTBN" hidden="1">#REF!</definedName>
    <definedName name="BExBA6K42582A14WFFWQ3Q8QQWB6" hidden="1">#REF!</definedName>
    <definedName name="BExBA8I5D4R8R2PYQ1K16TWGTOEP" hidden="1">#REF!</definedName>
    <definedName name="BExBA93PE0DGUUTA7LLSIGBIXWE5" hidden="1">#REF!</definedName>
    <definedName name="BExBAGQYIBV77JKN346FU4VT1MB4" hidden="1">#REF!</definedName>
    <definedName name="BExBAI8X0FKDQJ6YZJQDTTG4ZCWY" hidden="1">#REF!</definedName>
    <definedName name="BExBAKN7XIBAXCF9PCNVS038PCQO" hidden="1">#REF!</definedName>
    <definedName name="BExBAKXZ7PBW3DDKKA5MWC1ZUC7O" hidden="1">#REF!</definedName>
    <definedName name="BExBAO8NLXZXHO6KCIECSFCH3RR0" hidden="1">#REF!</definedName>
    <definedName name="BExBAOOT1KBSIEISN1ADL4RMY879" hidden="1">#REF!</definedName>
    <definedName name="BExBATS6QTKFZ3S66DBSAAJJ1257" hidden="1">#REF!</definedName>
    <definedName name="BExBAVKX8Q09370X1GCZWJ4E91YJ" hidden="1">#REF!</definedName>
    <definedName name="BExBAX2X2ENJYO4QTR5VAIQ86L7B" hidden="1">#REF!</definedName>
    <definedName name="BExBAZ13D3F1DVJQ6YJ8JGUYEYJE" hidden="1">#REF!</definedName>
    <definedName name="BExBB5H0JTZ8XLTGD85FDGV1EF04" hidden="1">#REF!</definedName>
    <definedName name="BExBB9D9GNURCRZN3NR6UY375OX5" hidden="1">#REF!</definedName>
    <definedName name="BExBBJ9BWME32GCDTD4GDSQBG1SE" hidden="1">#REF!</definedName>
    <definedName name="BExBBTG649R9I0CT042JLL8LXV18" hidden="1">#REF!</definedName>
    <definedName name="BExBBUCJQRR74Q7GPWDEZXYK2KJL" hidden="1">#REF!</definedName>
    <definedName name="BExBC6S9JZS9ZX6V7SBKDJ5R3CGN" hidden="1">#REF!</definedName>
    <definedName name="BExBC78HXWXHO3XAB6E8NVTBGLJS" hidden="1">#REF!</definedName>
    <definedName name="BExBCDTV7GTBOTIE9EFJ36EX4FKM" hidden="1">#REF!</definedName>
    <definedName name="BExBCK4H2CF3XDL7AH3W254CWF4R" hidden="1">#REF!</definedName>
    <definedName name="BExBCKKJTIRKC1RZJRTK65HHLX4W" hidden="1">#REF!</definedName>
    <definedName name="BExBCLMEPAN3XXX174TU8SS0627Q" hidden="1">#REF!</definedName>
    <definedName name="BExBCMTEH63P6H1CKWQH2DGVNSVX" hidden="1">#REF!</definedName>
    <definedName name="BExBCZUU1UR90PQUCOSYNFQQTXI1" hidden="1">#REF!</definedName>
    <definedName name="BExBD1CR31JE4TBZEMZ6ZNRFIDNP" hidden="1">#REF!</definedName>
    <definedName name="BExBD4I559NXSV6J07Q343TKYMVJ" hidden="1">#REF!</definedName>
    <definedName name="BExBDBZQLTX3OGFYGULQFK5WEZU5" hidden="1">#REF!</definedName>
    <definedName name="BExBDIQK58LCRXVPET3W3ST0W74V" hidden="1">#REF!</definedName>
    <definedName name="BExBDJS9TUEU8Z84IV59E5V4T8K6" hidden="1">#REF!</definedName>
    <definedName name="BExBDKOMSVH4XMH52CFJ3F028I9R" hidden="1">#REF!</definedName>
    <definedName name="BExBDSRXVZQ0W5WXQMP5XD00GRRL" hidden="1">#REF!</definedName>
    <definedName name="BExBDTDIHS3IA85P49E3FM64KE4B" hidden="1">#REF!</definedName>
    <definedName name="BExBDUVGK3E1J4JY9ZYTS7V14BLY" hidden="1">#REF!</definedName>
    <definedName name="BExBDWDG2GXBTEGBOQMQLB38QUEV" hidden="1">#REF!</definedName>
    <definedName name="BExBDZITI2UCDSH0V24NITQG9SFA" hidden="1">#REF!</definedName>
    <definedName name="BExBE162OSBKD30I7T1DKKPT3I9I" hidden="1">#REF!</definedName>
    <definedName name="BExBE4M6YL512JJD7QCT5NHC893P" hidden="1">#REF!</definedName>
    <definedName name="BExBEC9ATLQZF86W1M3APSM4HEOH" hidden="1">#REF!</definedName>
    <definedName name="BExBEYFQJE9YK12A6JBMRFKEC7RN" hidden="1">#REF!</definedName>
    <definedName name="BExBF0U1PNBWLGLVVPNYEZHKB0ON" hidden="1">#REF!</definedName>
    <definedName name="BExBF3TXJTJ52WTH5JS1IEEUKRWA" hidden="1">#REF!</definedName>
    <definedName name="BExBG1ED81J2O4A2S5F5Y3BPHMCR" hidden="1">#REF!</definedName>
    <definedName name="BExCRLIHS7466WFJ3RPIUGGXYESZ" hidden="1">#REF!</definedName>
    <definedName name="BExCROIFDQP6GEN1GZNTC0JUNTOZ" hidden="1">#REF!</definedName>
    <definedName name="BExCRRIBGG57IJ1DUG0GCSPL72DO" hidden="1">#REF!</definedName>
    <definedName name="BExCS078RE3CUATM8A8NCC0WWHGC" hidden="1">#REF!</definedName>
    <definedName name="BExCS1EDDUEAEWHVYXHIP9I1WCJH" hidden="1">#REF!</definedName>
    <definedName name="BExCS6SLRCBH006GNRE27HFRHP40" hidden="1">#REF!</definedName>
    <definedName name="BExCS7ZPMHFJ4UJDAL8CQOLSZ13B" hidden="1">#REF!</definedName>
    <definedName name="BExCS8W4NJUZH9S1CYB6XSDLEPBW" hidden="1">#REF!</definedName>
    <definedName name="BExCSAE1M6G20R41J0Y24YNN0YC1" hidden="1">#REF!</definedName>
    <definedName name="BExCSAOUZOYKHN7HV511TO8VDJ02" hidden="1">#REF!</definedName>
    <definedName name="BExCSGZG9G2SOKYYBCQF48XUIYCJ" hidden="1">#REF!</definedName>
    <definedName name="BExCSMOFTXSUEC1T46LR1UPYRCX5" hidden="1">#REF!</definedName>
    <definedName name="BExCSSDG3TM6TPKS19E9QYJEELZ6" hidden="1">#REF!</definedName>
    <definedName name="BExCSZV7U67UWXL2HKJNM5W1E4OO" hidden="1">#REF!</definedName>
    <definedName name="BExCT4NSDT61OCH04Y2QIFIOP75H" hidden="1">#REF!</definedName>
    <definedName name="BExCTW8G3VCZ55S09HTUGXKB1P2M" hidden="1">#REF!</definedName>
    <definedName name="BExCTZZ9JNES4EDHW97NP0EGQALX" hidden="1">#REF!</definedName>
    <definedName name="BExCU0A1V6NMZQ9ASYJ8QIVQ5UR2" hidden="1">#REF!</definedName>
    <definedName name="BExCU16FAFHSYEENQXBNLERR7V3K" hidden="1">#REF!</definedName>
    <definedName name="BExCU2834920JBHSPCRC4UF80OLL" hidden="1">#REF!</definedName>
    <definedName name="BExCU8O54I3P3WRYWY1CRP3S78QY" hidden="1">#REF!</definedName>
    <definedName name="BExCUD60H1UMM2E28QIX022PMAO3" hidden="1">#REF!</definedName>
    <definedName name="BExCUDRJO23YOKT8GPWOVQ4XEHF5" hidden="1">#REF!</definedName>
    <definedName name="BExCUPAWHM0P4BSKFZ5SJKV1ERM7" hidden="1">#REF!</definedName>
    <definedName name="BExCUPAXFR16YMWL30ME3F3BSRDZ" hidden="1">#REF!</definedName>
    <definedName name="BExCUR94DHCE47PUUWEMT5QZOYR2" hidden="1">#REF!</definedName>
    <definedName name="BExCUW1Q2AR1JX2Z1B9CGJ6H60GY" hidden="1">#REF!</definedName>
    <definedName name="BExCUW1RF5RHW7OK9J4GFUGR30IK" hidden="1">#REF!</definedName>
    <definedName name="BExCV634L7SVHGB0UDDTRRQ2Q72H" hidden="1">#REF!</definedName>
    <definedName name="BExCVBXG4TTE2ERW52ZA09FBTDH2" hidden="1">#REF!</definedName>
    <definedName name="BExCVBXGSXT9FWJRG62PX9S1RK83" hidden="1">#REF!</definedName>
    <definedName name="BExCVC8CWFKX2QGBOTZA52LXOGX4" hidden="1">#REF!</definedName>
    <definedName name="BExCVI86R31A2IOZIEBY1FJLVILD" hidden="1">#REF!</definedName>
    <definedName name="BExCVKGZXE0I9EIXKBZVSGSEY2RR" hidden="1">#REF!</definedName>
    <definedName name="BExCVKH0KFLY4D0IVRFGVTJYRXFX" hidden="1">#REF!</definedName>
    <definedName name="BExCVV44WY5807WGMTGKPW0GT256" hidden="1">#REF!</definedName>
    <definedName name="BExCVWLXVAKW0MGL9EAXK4DRRB6T" hidden="1">#REF!</definedName>
    <definedName name="BExCVZ5PN4V6MRBZ04PZJW3GEF8S" hidden="1">#REF!</definedName>
    <definedName name="BExCW13R0GWJYGXZBNCPAHQN4NR2" hidden="1">#REF!</definedName>
    <definedName name="BExCW9Y5HWU4RJTNX74O6L24VGCK" hidden="1">#REF!</definedName>
    <definedName name="BExCWPDPESGZS07QGBLSBWDNVJLZ" hidden="1">#REF!</definedName>
    <definedName name="BExCWTVKHIVCRHF8GC39KI58YM5K" hidden="1">#REF!</definedName>
    <definedName name="BExCWX69ER7R6C6VGOZAPRGXJR2R" hidden="1">#REF!</definedName>
    <definedName name="BExCX2KGRZBRVLZNM8SUSIE6A0RL" hidden="1">#REF!</definedName>
    <definedName name="BExCX3X451T70LZ1VF95L7W4Y4TM" hidden="1">#REF!</definedName>
    <definedName name="BExCX4NZ2N1OUGXM7EV0U7VULJMM" hidden="1">#REF!</definedName>
    <definedName name="BExCXAYLA3TMOHIRCEXCXXUSNOKZ" hidden="1">#REF!</definedName>
    <definedName name="BExCXC0EIRZGKHGFWVH6BZGZKSL5" hidden="1">#REF!</definedName>
    <definedName name="BExCXILMURGYMAH6N5LF5DV6K3GM" hidden="1">#REF!</definedName>
    <definedName name="BExCY2DQO9VLA77Q7EG3T0XNXX4F" hidden="1">#REF!</definedName>
    <definedName name="BExCY4H9JMPB090TG2SILY28IPCR" hidden="1">#REF!</definedName>
    <definedName name="BExCY6VMJ68MX3C981R5Q0BX5791" hidden="1">#REF!</definedName>
    <definedName name="BExCYAH2SAZCPW6XCB7V7PMMCAWO" hidden="1">#REF!</definedName>
    <definedName name="BExCYJBB52X8B3AREHCC1L5QNPX7" hidden="1">#REF!</definedName>
    <definedName name="BExCYK7MZ56O5XIV8T5XIE9VBQXN" hidden="1">#REF!</definedName>
    <definedName name="BExCYPRC5HJE6N2XQTHCT6NXGP8N" hidden="1">#REF!</definedName>
    <definedName name="BExCYUK0I3UEXZNFDW71G6Z6D8XR" hidden="1">#REF!</definedName>
    <definedName name="BExCZBHJ4ZDFD4N4ZS7VAL7FA7P7" hidden="1">#REF!</definedName>
    <definedName name="BExCZFZCXMLY5DWESYJ9NGTJYQ8M" hidden="1">#REF!</definedName>
    <definedName name="BExCZJ4P8WS0BDT31WDXI0ROE7D6" hidden="1">#REF!</definedName>
    <definedName name="BExCZKH6NI0EE02L995IFVBD1J59" hidden="1">#REF!</definedName>
    <definedName name="BExCZUD9FEOJBKDJ51Z3JON9LKJ8" hidden="1">#REF!</definedName>
    <definedName name="BExD0508DAALLU00PHFPBC8SRRKT" hidden="1">#REF!</definedName>
    <definedName name="BExD06SXR2OPV4282WTX6ARRQ4JS" hidden="1">#REF!</definedName>
    <definedName name="BExD0HALIN0JR4JTPGDEVAEE5EX5" hidden="1">#REF!</definedName>
    <definedName name="BExD0LCCDPG16YLY5WQSZF1XI5DA" hidden="1">#REF!</definedName>
    <definedName name="BExD0RMWSB4TRECEHTH6NN4K9DFZ" hidden="1">#REF!</definedName>
    <definedName name="BExD0U6KG10QGVDI1XSHK0J10A2V" hidden="1">#REF!</definedName>
    <definedName name="BExD0WQ71JYMUDXQTQEITA6DXV3F" hidden="1">#REF!</definedName>
    <definedName name="BExD13RUIBGRXDL4QDZ305UKUR12" hidden="1">#REF!</definedName>
    <definedName name="BExD14DETV5R4OOTMAXD5NAKWRO3" hidden="1">#REF!</definedName>
    <definedName name="BExD189NLCZ0MV1E8GXPW23W160D" hidden="1">#REF!</definedName>
    <definedName name="BExD1OAU9OXQAZA4D70HP72CU6GB" hidden="1">#REF!</definedName>
    <definedName name="BExD1Y1JV61416YA1XRQHKWPZIE7" hidden="1">#REF!</definedName>
    <definedName name="BExD2CFHIRMBKN5KXE5QP4XXEWFS" hidden="1">#REF!</definedName>
    <definedName name="BExD2DMHH1HWXQ9W0YYMDP8AAX8Q" hidden="1">#REF!</definedName>
    <definedName name="BExD2HTPC7IWBAU6OSQ67MQA8BYZ" hidden="1">#REF!</definedName>
    <definedName name="BExD2MRMSOCW29ZLJ226FVCE2K34" hidden="1">#REF!</definedName>
    <definedName name="BExD2RK9LE7I985N677G3WNH5DIV" hidden="1">#REF!</definedName>
    <definedName name="BExD363H2VGFIQUCE6LS4AC5J0ZT" hidden="1">#REF!</definedName>
    <definedName name="BExD37W7YUULHO5DGYRP7KYM65NC" hidden="1">#REF!</definedName>
    <definedName name="BExD3A588E939V61P1XEW0FI5Q0S" hidden="1">#REF!</definedName>
    <definedName name="BExD3CJJDKVR9M18XI3WDZH80WL6" hidden="1">#REF!</definedName>
    <definedName name="BExD3ESD9WYJIB3TRDPJ1CKXRAVL" hidden="1">#REF!</definedName>
    <definedName name="BExD3F368X5S25MWSUNIV57RDB57" hidden="1">#REF!</definedName>
    <definedName name="BExD3IJ5IT335SOSNV9L85WKAOSI" hidden="1">#REF!</definedName>
    <definedName name="BExD3KBVUY57GMMQTOFEU6S6G1AY" hidden="1">#REF!</definedName>
    <definedName name="BExD3NMR7AW2Z6V8SC79VQR37NA6" hidden="1">#REF!</definedName>
    <definedName name="BExD3PKTT0MHJPK56ADYPFIYXKO7" hidden="1">#REF!</definedName>
    <definedName name="BExD3QXA2UQ2W4N7NYLUEOG40BZB" hidden="1">#REF!</definedName>
    <definedName name="BExD3U2N041TEJ7GCN005UTPHNXY" hidden="1">#REF!</definedName>
    <definedName name="BExD40O0CFTNJFOFMMM1KH0P7BUI" hidden="1">#REF!</definedName>
    <definedName name="BExD47UZN79E7UZ1PF13H1AL03VT" hidden="1">#REF!</definedName>
    <definedName name="BExD4B5OJKUPJMFR7AZJGR6UVR3E" hidden="1">#REF!</definedName>
    <definedName name="BExD4BR9HJ3MWWZ5KLVZWX9FJAUS" hidden="1">#REF!</definedName>
    <definedName name="BExD4F1WTKT3H0N9MF4H1LX7MBSY" hidden="1">#REF!</definedName>
    <definedName name="BExD4H5GQWXBS6LUL3TSP36DVO38" hidden="1">#REF!</definedName>
    <definedName name="BExD4R1I0MKF033I5LPUYIMTZ6E8" hidden="1">#REF!</definedName>
    <definedName name="BExD4RHMHOHG2WM6HI950PSP13F8" hidden="1">#REF!</definedName>
    <definedName name="BExD50MT3M6XZLNUP9JL93EG6D9R" hidden="1">#REF!</definedName>
    <definedName name="BExD589U7UCTV4V5006L7X1RVP5W" hidden="1">#REF!</definedName>
    <definedName name="BExD5EV7KDSVF1CJT38M4IBPFLPY" hidden="1">#REF!</definedName>
    <definedName name="BExD5FRK547OESJRYAW574DZEZ7J" hidden="1">#REF!</definedName>
    <definedName name="BExD5I5X2YA2YNCTCDSMEL4CWF4N" hidden="1">#REF!</definedName>
    <definedName name="BExD5P7D7B3TCMJQY4TM56KCPB73" hidden="1">#REF!</definedName>
    <definedName name="BExD5QUSRFJWRQ1ZM50WYLCF74DF" hidden="1">#REF!</definedName>
    <definedName name="BExD5SSUIF6AJQHBHK8PNMFBPRYB" hidden="1">#REF!</definedName>
    <definedName name="BExD623C9LRX18BE0W2V6SZLQUXX" hidden="1">#REF!</definedName>
    <definedName name="BExD6BZF6UGC8YXEZJ8URJDY0HUJ" hidden="1">#REF!</definedName>
    <definedName name="BExD6CQA7UMJBXV7AIFAIHUF2ICX" hidden="1">#REF!</definedName>
    <definedName name="BExD6FKVK8WJWNYPVENR7Q8Q30PK" hidden="1">#REF!</definedName>
    <definedName name="BExD6GMP0LK8WKVWMIT1NNH8CHLF" hidden="1">#REF!</definedName>
    <definedName name="BExD6H2TE0WWAUIWVSSCLPZ6B88N" hidden="1">#REF!</definedName>
    <definedName name="BExD6XV0BDU8LPQPWSKHU0XX0UPR" hidden="1">#REF!</definedName>
    <definedName name="BExD71LTOE015TV5RSAHM8NT8GVW" hidden="1">#REF!</definedName>
    <definedName name="BExD73USXVADC7EHGHVTQNCT06ZA" hidden="1">#REF!</definedName>
    <definedName name="BExD7CE8ZR0EL3ZQP0AYQ5XQUH9L" hidden="1">#REF!</definedName>
    <definedName name="BExD7GAIGULTB3YHM1OS9RBQOTEC" hidden="1">#REF!</definedName>
    <definedName name="BExD7GAIHX094KROB46WFTL2XBWL" hidden="1">#REF!</definedName>
    <definedName name="BExD7IE1DHIS52UFDCTSKPJQNRD5" hidden="1">#REF!</definedName>
    <definedName name="BExD7IUBGUWHYC9UNZ1IY5XFYKQN" hidden="1">#REF!</definedName>
    <definedName name="BExD7IZMKM0QIFE7EV1NYL6EZVJZ" hidden="1">#REF!</definedName>
    <definedName name="BExD7JQOJ35HGL8U2OCEI2P2JT7I" hidden="1">#REF!</definedName>
    <definedName name="BExD7KSDKNDNH95NDT3S7GM3MUU2" hidden="1">#REF!</definedName>
    <definedName name="BExD7SVOH5J3ZVHK9KI2N1XE0CC3" hidden="1">#REF!</definedName>
    <definedName name="BExD7V4PCVR1ACVPOJXKJ4CSROIX" hidden="1">#REF!</definedName>
    <definedName name="BExD819S39VUTMASCBMYI883THJ3" hidden="1">#REF!</definedName>
    <definedName name="BExD8CYKX2WGEDSW6KFP6MND1PM0" hidden="1">#REF!</definedName>
    <definedName name="BExD8H5MGJFMK4HK6DOAGTFYV6JT" hidden="1">#REF!</definedName>
    <definedName name="BExD8H5O087KQVWIVPUUID5VMGMS" hidden="1">#REF!</definedName>
    <definedName name="BExD8KWFYVMYYY2YJ34JT4QNLLTE" hidden="1">#REF!</definedName>
    <definedName name="BExD8OCLZMFN5K3VZYI4Q4ITVKUA" hidden="1">#REF!</definedName>
    <definedName name="BExD93C1R6LC0631ECHVFYH0R0PD" hidden="1">#REF!</definedName>
    <definedName name="BExD97TXIO0COVNN4OH3DEJ33YLM" hidden="1">#REF!</definedName>
    <definedName name="BExD99RZ1RFIMK6O1ZHSPJ68X9Y5" hidden="1">#REF!</definedName>
    <definedName name="BExD9IMBI0P6S6QRAXHE26HMK86D" hidden="1">#REF!</definedName>
    <definedName name="BExD9L0ID3VSOU609GKWYTA5BFMA" hidden="1">#REF!</definedName>
    <definedName name="BExD9M7SEMG0JK2FUTTZXWIEBTKB" hidden="1">#REF!</definedName>
    <definedName name="BExD9MNYBYB1AICQL5165G472IE2" hidden="1">#REF!</definedName>
    <definedName name="BExD9PNSYT7GASEGUVL48MUQ02WO" hidden="1">#REF!</definedName>
    <definedName name="BExD9TK2MIWFH5SKUYU9ZKF4NPHQ" hidden="1">#REF!</definedName>
    <definedName name="BExDA6LD9061UULVKUUI4QP8SK13" hidden="1">#REF!</definedName>
    <definedName name="BExDAGMVMNLQ6QXASB9R6D8DIT12" hidden="1">#REF!</definedName>
    <definedName name="BExDAYBHU9ADLXI8VRC7F608RVGM" hidden="1">#REF!</definedName>
    <definedName name="BExDB39GNDHCPPB7U2PZQO5TJ1OI" hidden="1">#REF!</definedName>
    <definedName name="BExDBDR1XR0FV0CYUCB2OJ7CJCZU" hidden="1">#REF!</definedName>
    <definedName name="BExDBECNFJKO0HIOIKTWDCSWP755" hidden="1">#REF!</definedName>
    <definedName name="BExDBI8WRY61SHXKAT4UFXLB15E8" hidden="1">#REF!</definedName>
    <definedName name="BExDBZBW3EHQF6J0XXIT3ZMXPL8C" hidden="1">#REF!</definedName>
    <definedName name="BExDC7F818VN0S18ID7XRCRVYPJ4" hidden="1">#REF!</definedName>
    <definedName name="BExDCL7K96PC9VZYB70ZW3QPVIJE" hidden="1">#REF!</definedName>
    <definedName name="BExDCMPIHH27EAXTDLP095HYA29X" hidden="1">#REF!</definedName>
    <definedName name="BExDCP3UZ3C2O4C1F7KMU0Z9U32N" hidden="1">#REF!</definedName>
    <definedName name="BExENRJDC2MGQRJ6EHLAWX5I4SRS" hidden="1">#REF!</definedName>
    <definedName name="BExEOBX3WECDMYCV9RLN49APTXMM" hidden="1">#REF!</definedName>
    <definedName name="BExEP4E4F36662JDI0TOD85OP7X9" hidden="1">#REF!</definedName>
    <definedName name="BExEP7388TKNL6FEJW00XN7FHEUG" hidden="1">#REF!</definedName>
    <definedName name="BExEPN9VIYI0FVL0HLZQXJFO6TT0" hidden="1">#REF!</definedName>
    <definedName name="BExEPYT6VDSMR8MU2341Q5GM2Y9V" hidden="1">#REF!</definedName>
    <definedName name="BExEQ2ENYLMY8K1796XBB31CJHNN" hidden="1">#REF!</definedName>
    <definedName name="BExEQ2PFE4N40LEPGDPS90WDL6BN" hidden="1">#REF!</definedName>
    <definedName name="BExEQ2PFURT24NQYGYVE8NKX1EGA" hidden="1">#REF!</definedName>
    <definedName name="BExEQB8ZWXO6IIGOEPWTLOJGE2NR" hidden="1">#REF!</definedName>
    <definedName name="BExEQBZX0EL6LIKPY01197ACK65H" hidden="1">#REF!</definedName>
    <definedName name="BExEQD73QE34MW57L1HFXSTB7QEG" hidden="1">#REF!</definedName>
    <definedName name="BExEQDXZALJLD4OBF74IKZBR13SR" hidden="1">#REF!</definedName>
    <definedName name="BExEQFLE2RPWGMWQAI4JMKUEFRPT" hidden="1">#REF!</definedName>
    <definedName name="BExEQTZAP8R69U31W4LKGTKKGKQE" hidden="1">#REF!</definedName>
    <definedName name="BExER2O72H1F9WV6S1J04C15PXX7" hidden="1">#REF!</definedName>
    <definedName name="BExERCETL5ZVXSS6EENB85QCSRYG" hidden="1">#REF!</definedName>
    <definedName name="BExERIUTB21WQ9WVQXUCDCGSH23E" hidden="1">#REF!</definedName>
    <definedName name="BExERRUIKIOATPZ9U4HQ0V52RJAU" hidden="1">#REF!</definedName>
    <definedName name="BExERSANFNM1O7T65PC5MJ301YET" hidden="1">#REF!</definedName>
    <definedName name="BExERSLFEDXNMOLAZ2VOI6VVJCBW" hidden="1">#REF!</definedName>
    <definedName name="BExERWSHS5678NWP0NM8J09K2OGY" hidden="1">#REF!</definedName>
    <definedName name="BExES44RHHDL3V7FLV6M20834WF1" hidden="1">#REF!</definedName>
    <definedName name="BExES4A7VE2X3RYYTVRLKZD4I7WU" hidden="1">#REF!</definedName>
    <definedName name="BExES6ZC8R7PHJ21OVJFLIR7DY30" hidden="1">#REF!</definedName>
    <definedName name="BExESMKD95A649M0WRSG6CXXP326" hidden="1">#REF!</definedName>
    <definedName name="BExESR27ZXJG5VMY4PR9D940VS7T" hidden="1">#REF!</definedName>
    <definedName name="BExESZ03KXL8DQ2591HLR56ZML94" hidden="1">#REF!</definedName>
    <definedName name="BExESZAW5N443NRTKIP59OEI1CR6" hidden="1">#REF!</definedName>
    <definedName name="BExET3HXQ60A4O2OLKX8QNXRI6LQ" hidden="1">#REF!</definedName>
    <definedName name="BExETA3B1FCIOA80H94K90FWXQKE" hidden="1">#REF!</definedName>
    <definedName name="BExETAZOYT4CJIT8RRKC9F2HJG1D" hidden="1">#REF!</definedName>
    <definedName name="BExETF6QD5A9GEINE1KZRRC2LXWM" hidden="1">#REF!</definedName>
    <definedName name="BExETQ9XRXLUACN82805SPSPNKHI" hidden="1">#REF!</definedName>
    <definedName name="BExETQFFLH766OHX0PD3NEIK0DIF" hidden="1">#REF!</definedName>
    <definedName name="BExETR0YRMOR63E6DHLEHV9QVVON" hidden="1">#REF!</definedName>
    <definedName name="BExETVDCXGPYA4OP2UI1URTJ60TK" hidden="1">#REF!</definedName>
    <definedName name="BExETVTGY38YXYYF7N73OYN6FYY3" hidden="1">#REF!</definedName>
    <definedName name="BExEUM6Y5MUDV2WYYY9ICV8796JQ" hidden="1">#REF!</definedName>
    <definedName name="BExEUNE4T242Y59C6MS28MXEUGCP" hidden="1">#REF!</definedName>
    <definedName name="BExEUTOOSAR1CJ6S2O9NTTQMWXNZ" hidden="1">#REF!</definedName>
    <definedName name="BExEV2TP7NA3ZR6RJGH5ER370OUM" hidden="1">#REF!</definedName>
    <definedName name="BExEV69USLNYO2QRJRC0J92XUF00" hidden="1">#REF!</definedName>
    <definedName name="BExEV6KNTQOCFD7GV726XQEVQ7R6" hidden="1">#REF!</definedName>
    <definedName name="BExEV6VGM4POO9QT9KH3QA3VYCWM" hidden="1">#REF!</definedName>
    <definedName name="BExEVAM8BLTWVS6IMVJWDOZBQK9R" hidden="1">#REF!</definedName>
    <definedName name="BExEVET98G3FU6QBF9LHYWSAMV0O" hidden="1">#REF!</definedName>
    <definedName name="BExEVL3UZ22W55ZRF3F0J21PKQLX" hidden="1">#REF!</definedName>
    <definedName name="BExEVNCUT0PDUYNJH7G6BSEWZOT2" hidden="1">#REF!</definedName>
    <definedName name="BExEVPGF4V5J0WQRZKUM8F9TTKZJ" hidden="1">#REF!</definedName>
    <definedName name="BExEVVLIEVWYRF2UUC1H0H5QU1CP" hidden="1">#REF!</definedName>
    <definedName name="BExEVWCKO8T84GW9Z3X47915XKSH" hidden="1">#REF!</definedName>
    <definedName name="BExEVZSJWMZ5L2ZE7AZC57CXKW6T" hidden="1">#REF!</definedName>
    <definedName name="BExEW0JL1GFFCXMDGW54CI7Y8FZN" hidden="1">#REF!</definedName>
    <definedName name="BExEW6357VV6LVZCWOOM0R3T78QK" hidden="1">#REF!</definedName>
    <definedName name="BExEW68M9WL8214QH9C7VCK7BN08" hidden="1">#REF!</definedName>
    <definedName name="BExEW8HFKH6F47KIHYBDRUEFZ2ZZ" hidden="1">#REF!</definedName>
    <definedName name="BExEWHXF5F2E8FN7TRI5U2ZY0T0P" hidden="1">#REF!</definedName>
    <definedName name="BExEWLO75K95C6IRKHXSP7VP81T4" hidden="1">#REF!</definedName>
    <definedName name="BExEWO7STL7HNZSTY8VQBPTX1WK6" hidden="1">#REF!</definedName>
    <definedName name="BExEWQ0M1N3KMKTDJ73H10QSG4W1" hidden="1">#REF!</definedName>
    <definedName name="BExEX85F3OSW8NSCYGYPS9372Z1Q" hidden="1">#REF!</definedName>
    <definedName name="BExEX9HWY2G6928ZVVVQF77QCM2C" hidden="1">#REF!</definedName>
    <definedName name="BExEXBQWAYKMVBRJRHB8PFCSYFVN" hidden="1">#REF!</definedName>
    <definedName name="BExEXRBZ0DI9E2UFLLKYWGN66B61" hidden="1">#REF!</definedName>
    <definedName name="BExEY067KMBNYP9WMRGOH8ITDBLD" hidden="1">#REF!</definedName>
    <definedName name="BExEYGCSYH6XC1X89ZT8VJVQ6THP" hidden="1">#REF!</definedName>
    <definedName name="BExEYLG9FL9V1JPPNZ3FUDNSEJ4V" hidden="1">#REF!</definedName>
    <definedName name="BExEYOW8C1B3OUUCIGEC7L8OOW1Z" hidden="1">#REF!</definedName>
    <definedName name="BExEYUQJXZT6N5HJH8ACJF6SRWEE" hidden="1">#REF!</definedName>
    <definedName name="BExEYVHM7COM2XBAZH71USCAT6K9" hidden="1">#REF!</definedName>
    <definedName name="BExEYW8O56SE67A8CIT413PPQFWN" hidden="1">#REF!</definedName>
    <definedName name="BExEYXQGOT90CC2QXVUDAMIS2SD6" hidden="1">#REF!</definedName>
    <definedName name="BExEYY17N22FDMK6IA4HQRCTNPYL" hidden="1">#REF!</definedName>
    <definedName name="BExEYZJ6IE1VTVPCN5UPF4H3BJXL" hidden="1">#REF!</definedName>
    <definedName name="BExEZ1S6VZCG01ZPLBSS9Z1SBOJ2" hidden="1">#REF!</definedName>
    <definedName name="BExEZFPZKLS4GGKV39NX0GL8AK7B" hidden="1">#REF!</definedName>
    <definedName name="BExEZGBFNJR8DLPN0V11AU22L6WY" hidden="1">#REF!</definedName>
    <definedName name="BExEZQYJW81F362CWKW5HLAAM45I" hidden="1">#REF!</definedName>
    <definedName name="BExEZSWLMZZ2RK34GSJ9Q3NPCFT2" hidden="1">#REF!</definedName>
    <definedName name="BExF02Y3V3QEPO2XLDSK47APK9XJ" hidden="1">#REF!</definedName>
    <definedName name="BExF09OS91RT7N7IW8JLMZ121ZP3" hidden="1">#REF!</definedName>
    <definedName name="BExF0L2TP18E48BYIVEYR9BGX4HR" hidden="1">#REF!</definedName>
    <definedName name="BExF0LOEHV42P2DV7QL8O7HOQ3N9" hidden="1">#REF!</definedName>
    <definedName name="BExF0QH116YF95UAL83HSM0C2X7Y" hidden="1">#REF!</definedName>
    <definedName name="BExF0WRM9VO25RLSO03ZOCE8H7K5" hidden="1">#REF!</definedName>
    <definedName name="BExF0ZRI7W4RSLIDLHTSM0AWXO3S" hidden="1">#REF!</definedName>
    <definedName name="BExF19CT3MMZZ2T5EWMDNG3UOJ01" hidden="1">#REF!</definedName>
    <definedName name="BExF1M38U6NX17YJA8YU359B5Z4M" hidden="1">#REF!</definedName>
    <definedName name="BExF1MU4W3NPEY0OHRDWP5IANCBB" hidden="1">#REF!</definedName>
    <definedName name="BExF1MZN8MWMOKOARHJ1QAF9HPGT" hidden="1">#REF!</definedName>
    <definedName name="BExF1US4ZIQYSU5LBFYNRA9N0K2O" hidden="1">#REF!</definedName>
    <definedName name="BExF200VK438ANZMJEAPZ2RQDB8U" hidden="1">#REF!</definedName>
    <definedName name="BExF21OBXGVA9D1CPMHVJHL599BC" hidden="1">#REF!</definedName>
    <definedName name="BExF28PXA9VBW4OZ74OITX6LHR12" hidden="1">#REF!</definedName>
    <definedName name="BExF2CWZN6E87RGTBMD4YQI2QT7R" hidden="1">#REF!</definedName>
    <definedName name="BExF2DYO1WQ7GMXSTAQRDBW1NSFG" hidden="1">#REF!</definedName>
    <definedName name="BExF2LR83KWDOSK9ACAROCGMTQ8X" hidden="1">#REF!</definedName>
    <definedName name="BExF2MSWNUY9Z6BZJQZ538PPTION" hidden="1">#REF!</definedName>
    <definedName name="BExF2QZYWHTYGUTTXR15CKCV3LS7" hidden="1">#REF!</definedName>
    <definedName name="BExF2T8Y6TSJ74RMSZOA9CEH4OZ6" hidden="1">#REF!</definedName>
    <definedName name="BExF31N3YM4F37EOOY8M8VI1KXN8" hidden="1">#REF!</definedName>
    <definedName name="BExF3A6HPA6DGYALZNHHJPMCUYZR" hidden="1">#REF!</definedName>
    <definedName name="BExF3AS2T7GFVNU9JPBXWUQH845Y" hidden="1">#REF!</definedName>
    <definedName name="BExF3GBMLCA5ZT2251N0N3CRN11O" hidden="1">#REF!</definedName>
    <definedName name="BExF3I9T44X7DV9HHV51DVDDPPZG" hidden="1">#REF!</definedName>
    <definedName name="BExF3JMFX5DILOIFUDIO1HZUK875" hidden="1">#REF!</definedName>
    <definedName name="BExF3NTC4BGZEM6B87TCFX277QCS" hidden="1">#REF!</definedName>
    <definedName name="BExF3Q7NI90WT31QHYSJDIG0LLLJ" hidden="1">#REF!</definedName>
    <definedName name="BExF3QD55TIY1MSBSRK9TUJKBEWO" hidden="1">#REF!</definedName>
    <definedName name="BExF3QT8J6RIF1L3R700MBSKIOKW" hidden="1">#REF!</definedName>
    <definedName name="BExF3RET913530OJZJYWUA4LCSLF" hidden="1">#REF!</definedName>
    <definedName name="BExF42SSBVPMLK2UB3B7FPEIY9TU" hidden="1">#REF!</definedName>
    <definedName name="BExF4HXSWB50BKYPWA0HTT8W56H6" hidden="1">#REF!</definedName>
    <definedName name="BExF4KHF04IWW4LQ95FHQPFE4Y9K" hidden="1">#REF!</definedName>
    <definedName name="BExF4MVQM5Y0QRDLDFSKWWTF709C" hidden="1">#REF!</definedName>
    <definedName name="BExF4PVMZYV36E8HOYY06J81AMBI" hidden="1">#REF!</definedName>
    <definedName name="BExF4SF9NEX1FZE9N8EXT89PM54D" hidden="1">#REF!</definedName>
    <definedName name="BExF52GTGP8MHGII4KJ8TJGR8W8U" hidden="1">#REF!</definedName>
    <definedName name="BExF57K7L3UC1I2FSAWURR4SN0UN" hidden="1">#REF!</definedName>
    <definedName name="BExF59NQHJ39J7AF8B91RVX0H3P6" hidden="1">#REF!</definedName>
    <definedName name="BExF5HR2GFV7O8LKG9SJ4BY78LYA" hidden="1">#REF!</definedName>
    <definedName name="BExF5ZFO2A29GHWR5ES64Z9OS16J" hidden="1">#REF!</definedName>
    <definedName name="BExF63S045JO7H2ZJCBTBVH3SUIF" hidden="1">#REF!</definedName>
    <definedName name="BExF642TEGTXCI9A61ZOONJCB0U1" hidden="1">#REF!</definedName>
    <definedName name="BExF65FFOHNFLM63A7M0XSPHOAGY" hidden="1">#REF!</definedName>
    <definedName name="BExF67O951CF8UJF3KBDNR0E83C1" hidden="1">#REF!</definedName>
    <definedName name="BExF6EV7I35NVMIJGYTB6E24YVPA" hidden="1">#REF!</definedName>
    <definedName name="BExF6FGUF393KTMBT40S5BYAFG00" hidden="1">#REF!</definedName>
    <definedName name="BExF6GNYXWY8A0SY4PW1B6KJMMTM" hidden="1">#REF!</definedName>
    <definedName name="BExF6IB8K74Z0AFT05GPOKKZW7C9" hidden="1">#REF!</definedName>
    <definedName name="BExF6JNWE4H8L694Y8Z1VCZ9EMVP" hidden="1">#REF!</definedName>
    <definedName name="BExF6N3VI90R2UFUEDIXC6MIECFP" hidden="1">#REF!</definedName>
    <definedName name="BExF6NUXJI11W2IAZNAM1QWC0459" hidden="1">#REF!</definedName>
    <definedName name="BExF6ZE8D5CMPJPRWT6S4HM56LPF" hidden="1">#REF!</definedName>
    <definedName name="BExF71SL7S5BDGRZ694893ZZ2ZTI" hidden="1">#REF!</definedName>
    <definedName name="BExF76FV8SF7AJK7B35AL7VTZF6D" hidden="1">#REF!</definedName>
    <definedName name="BExF7EOIMC1OYL1N7835KGOI0FIZ" hidden="1">#REF!</definedName>
    <definedName name="BExF7FVNFEHQQH5MIO6AIUWSERR7" hidden="1">#REF!</definedName>
    <definedName name="BExF7K88K7ASGV6RAOAGH52G04VR" hidden="1">#REF!</definedName>
    <definedName name="BExF7OVDRP3LHNAF2CX4V84CKKIR" hidden="1">#REF!</definedName>
    <definedName name="BExF7QO41X2A2SL8UXDNP99GY7U9" hidden="1">#REF!</definedName>
    <definedName name="BExF7RV9JQHNUU59Z7TLWW2ARAN8" hidden="1">#REF!</definedName>
    <definedName name="BExF81GI8B8WBHXFTET68A9358BR" hidden="1">#REF!</definedName>
    <definedName name="BExF84R8ZH2K4C0CYI1IVFH8WUYD" hidden="1">#REF!</definedName>
    <definedName name="BExF9CTA0UGH0U2JUPUJKMEEI1Z2" hidden="1">#REF!</definedName>
    <definedName name="BExGKB1ULUVNIVQ913KWGSQVS8B2" hidden="1">#REF!</definedName>
    <definedName name="BExGKNC6UCNO0YTOPVJZMQ34IVMH" hidden="1">#REF!</definedName>
    <definedName name="BExGKT17Q7NLLXEVPD5JH5USNBZN" hidden="1">#REF!</definedName>
    <definedName name="BExGL97US0Y3KXXASUTVR26XLT70" hidden="1">#REF!</definedName>
    <definedName name="BExGLC7R4C33RO0PID97ZPPVCW4M" hidden="1">#REF!</definedName>
    <definedName name="BExGLFIF7HCFSHNQHKEV6RY0WCO3" hidden="1">#REF!</definedName>
    <definedName name="BExGLN5GOIFA91E437HET53ZN6LY" hidden="1">#REF!</definedName>
    <definedName name="BExGLTARRL0J772UD2TXEYAVPY6E" hidden="1">#REF!</definedName>
    <definedName name="BExGLVP1IU8K5A8J1340XFMYPR88" hidden="1">#REF!</definedName>
    <definedName name="BExGLYE6RZTAAWHJBG2QFJPTDS2Q" hidden="1">#REF!</definedName>
    <definedName name="BExGM4DZ65OAQP7MA4LN6QMYZOFF" hidden="1">#REF!</definedName>
    <definedName name="BExGMCXCWEC9XNUOEMZ61TMI6CUO" hidden="1">#REF!</definedName>
    <definedName name="BExGMEFBL47KYW564WF1RQ6VY453" hidden="1">#REF!</definedName>
    <definedName name="BExGMJDGIH0MEPC2TUSFUCY2ROTB" hidden="1">#REF!</definedName>
    <definedName name="BExGMKPW2HPKN0M0XKF3AZ8YP0D6" hidden="1">#REF!</definedName>
    <definedName name="BExGMP2F175LGL6QVSJGP6GKYHHA" hidden="1">#REF!</definedName>
    <definedName name="BExGMPIIP8GKML2VVA8OEFL43NCS" hidden="1">#REF!</definedName>
    <definedName name="BExGMZ3SRIXLXMWBVOXXV3M4U4YL" hidden="1">#REF!</definedName>
    <definedName name="BExGMZ3UBN48IXU1ZEFYECEMZ1IM" hidden="1">#REF!</definedName>
    <definedName name="BExGN0LRKAPMAKXJTDAKS7Q1MV6S" hidden="1">#REF!</definedName>
    <definedName name="BExGN4I0QATXNZCLZJM1KH1OIJQH" hidden="1">#REF!</definedName>
    <definedName name="BExGN9FZ2RWCMSY1YOBJKZMNIM9R" hidden="1">#REF!</definedName>
    <definedName name="BExGNCFW1HJRE2CBZ65J7JB4DCF3" hidden="1">#REF!</definedName>
    <definedName name="BExGNDSIMTHOCXXG6QOGR6DA8SGG" hidden="1">#REF!</definedName>
    <definedName name="BExGNN2YQ9BDAZXT2GLCSAPXKIM7" hidden="1">#REF!</definedName>
    <definedName name="BExGNPBUQ4MFVXFVD9LJPL5PZU68" hidden="1">#REF!</definedName>
    <definedName name="BExGNSS0CKRPKHO25R3TDBEL2NHX" hidden="1">#REF!</definedName>
    <definedName name="BExGNYH0MO8NOVS85L15G0RWX4GW" hidden="1">#REF!</definedName>
    <definedName name="BExGNZO44DEG8CGIDYSEGDUQ531R" hidden="1">#REF!</definedName>
    <definedName name="BExGO2O0V6UYDY26AX8OSN72F77N" hidden="1">#REF!</definedName>
    <definedName name="BExGO2YUBOVLYHY1QSIHRE1KLAFV" hidden="1">#REF!</definedName>
    <definedName name="BExGO70E2O70LF46V8T26YFPL4V8" hidden="1">#REF!</definedName>
    <definedName name="BExGOB25QJMQCQE76MRW9X58OIOO" hidden="1">#REF!</definedName>
    <definedName name="BExGODAZKJ9EXMQZNQR5YDBSS525" hidden="1">#REF!</definedName>
    <definedName name="BExGODR8ZSMUC11I56QHSZ686XV5" hidden="1">#REF!</definedName>
    <definedName name="BExGOE7C2HSW9M6L6R25H0Z4JEKM" hidden="1">#REF!</definedName>
    <definedName name="BExGOI3M84PCOV0FSX0APR834A9T" hidden="1">#REF!</definedName>
    <definedName name="BExGOL903YF63SRYHHD7UNE2B0E7" hidden="1">#REF!</definedName>
    <definedName name="BExGOROWSCEN1I6IXZVXWNFSY76K" hidden="1">#REF!</definedName>
    <definedName name="BExGOXJDHUDPDT8I8IVGVW9J0R5Q" hidden="1">#REF!</definedName>
    <definedName name="BExGPB0QWZQYZ4O1B28QZMIZK4R5" hidden="1">#REF!</definedName>
    <definedName name="BExGPHGT5KDOCMV2EFS4OVKTWBRD" hidden="1">#REF!</definedName>
    <definedName name="BExGPPENQIANVGLVQJ77DK5JPRTB" hidden="1">#REF!</definedName>
    <definedName name="BExGQ1ZU4967P72AHF4V1D0FOL5C" hidden="1">#REF!</definedName>
    <definedName name="BExGQ36ZOMR9GV8T05M605MMOY3Y" hidden="1">#REF!</definedName>
    <definedName name="BExGQ61DTJ0SBFMDFBAK3XZ9O0ZO" hidden="1">#REF!</definedName>
    <definedName name="BExGQ6SG9XEOD0VMBAR22YPZWSTA" hidden="1">#REF!</definedName>
    <definedName name="BExGQGJ1A7LNZUS8QSMOG8UNGLMK" hidden="1">#REF!</definedName>
    <definedName name="BExGQOX5SC3QE5GND2P8HAHC7ZN6" hidden="1">#REF!</definedName>
    <definedName name="BExGQP2M90PWKZU8RDMLC9SJN90J" hidden="1">#REF!</definedName>
    <definedName name="BExGQPO7ENFEQC0NC6MC9OZR2LHY" hidden="1">#REF!</definedName>
    <definedName name="BExGQRM9NCME1AQA8RNH8GRKBEY8" hidden="1">#REF!</definedName>
    <definedName name="BExGQX0H4EZMXBJTKJJE4ICJWN5O" hidden="1">#REF!</definedName>
    <definedName name="BExGR23WEFG8G3CHQC5Q2M1VP9Q0" hidden="1">#REF!</definedName>
    <definedName name="BExGR4CW3WRIID17GGX4MI9ZDHFE" hidden="1">#REF!</definedName>
    <definedName name="BExGR65GJX27MU2OL6NI5PB8XVB4" hidden="1">#REF!</definedName>
    <definedName name="BExGR6LQ97HETGS3CT96L4IK0JSH" hidden="1">#REF!</definedName>
    <definedName name="BExGR9ATP2LVT7B9OCPSLJ11H9SX" hidden="1">#REF!</definedName>
    <definedName name="BExGR9R3ZP5WQGSFA00W86G3DBYW" hidden="1">#REF!</definedName>
    <definedName name="BExGRHZROC86IFGNDBDWZNBH5Q2V" hidden="1">#REF!</definedName>
    <definedName name="BExGRUKVVKDL8483WI70VN2QZDGD" hidden="1">#REF!</definedName>
    <definedName name="BExGRWOG8H774BWL55XHDM510RIO" hidden="1">#REF!</definedName>
    <definedName name="BExGS2IWR5DUNJ1U9PAKIV8CMBNI" hidden="1">#REF!</definedName>
    <definedName name="BExGS69P9FFTEOPDS0MWFKF45G47" hidden="1">#REF!</definedName>
    <definedName name="BExGS6F1JFHM5MUJ1RFO50WP6D05" hidden="1">#REF!</definedName>
    <definedName name="BExGSA5YB5ZGE4NHDVCZ55TQAJTL" hidden="1">#REF!</definedName>
    <definedName name="BExGSCEUCQQVDEEKWJ677QTGUVTE" hidden="1">#REF!</definedName>
    <definedName name="BExGSQY65LH1PCKKM5WHDW83F35O" hidden="1">#REF!</definedName>
    <definedName name="BExGSYW1GKISF0PMUAK3XJK9PEW9" hidden="1">#REF!</definedName>
    <definedName name="BExGT0DZJB6LSF6L693UUB9EY1VQ" hidden="1">#REF!</definedName>
    <definedName name="BExGTGVFIF8HOQXR54SK065A8M4K" hidden="1">#REF!</definedName>
    <definedName name="BExGTIYX3OWPIINOGY1E4QQYSKHP" hidden="1">#REF!</definedName>
    <definedName name="BExGTKGUN0KUU3C0RL2LK98D8MEK" hidden="1">#REF!</definedName>
    <definedName name="BExGTZ046J7VMUG4YPKFN2K8TWB7" hidden="1">#REF!</definedName>
    <definedName name="BExGU2G9OPRZRIU9YGF6NX9FUW0J" hidden="1">#REF!</definedName>
    <definedName name="BExGU6HTKLRZO8UOI3DTAM5RFDBA" hidden="1">#REF!</definedName>
    <definedName name="BExGUDDZXFFQHAF4UZF8ZB1HO7H6" hidden="1">#REF!</definedName>
    <definedName name="BExGUIBXBRHGM97ZX6GBA4ZDQ79C" hidden="1">#REF!</definedName>
    <definedName name="BExGUM8D91UNPCOO4TKP9FGX85TF" hidden="1">#REF!</definedName>
    <definedName name="BExGUQF9N9FKI7S0H30WUAEB5LPD" hidden="1">#REF!</definedName>
    <definedName name="BExGUQVJE1MV019H8EUN9O73RXA9" hidden="1">#REF!</definedName>
    <definedName name="BExGUR6BA03XPBK60SQUW197GJ5X" hidden="1">#REF!</definedName>
    <definedName name="BExGUVIP60TA4B7X2PFGMBFUSKGX" hidden="1">#REF!</definedName>
    <definedName name="BExGUZKF06F209XL1IZWVJEQ82EE" hidden="1">#REF!</definedName>
    <definedName name="BExGV2EVT380QHD4AP2RL9MR8L5L" hidden="1">#REF!</definedName>
    <definedName name="BExGVFWDKW8LO48OL2ZZUGFJFDDA" hidden="1">#REF!</definedName>
    <definedName name="BExGVV6OOLDQ3TXZK51TTF3YX0WN" hidden="1">#REF!</definedName>
    <definedName name="BExGW0KVOL93Z29HD7AAKNQ59I24" hidden="1">#REF!</definedName>
    <definedName name="BExGW0KVS7U0C87XFZ78QW991IEV" hidden="1">#REF!</definedName>
    <definedName name="BExGWABG5VT5XO1A196RK61AXA8C" hidden="1">#REF!</definedName>
    <definedName name="BExGWEO0JDG84NYLEAV5NSOAGMJZ" hidden="1">#REF!</definedName>
    <definedName name="BExGWLEOC70Z8QAJTPT2PDHTNM4L" hidden="1">#REF!</definedName>
    <definedName name="BExGWNCXLCRTLBVMTXYJ5PHQI6SS" hidden="1">#REF!</definedName>
    <definedName name="BExGX453OMLZPGJF63K8PNB8EDJJ" hidden="1">#REF!</definedName>
    <definedName name="BExGX6U988MCFIGDA1282F92U9AA" hidden="1">#REF!</definedName>
    <definedName name="BExGX7FTB1CKAT5HUW6H531FIY6I" hidden="1">#REF!</definedName>
    <definedName name="BExGX9DVACJQIZ4GH6YAD2A7F70O" hidden="1">#REF!</definedName>
    <definedName name="BExGXDVP2S2Y8Z8Q43I78RCIK3DD" hidden="1">#REF!</definedName>
    <definedName name="BExGXJ9W5JU7TT9S0BKL5Y6VVB39" hidden="1">#REF!</definedName>
    <definedName name="BExGXQGVELUHEDSBNLEGTLOGNVS5" hidden="1">#REF!</definedName>
    <definedName name="BExGXWB73RJ4BASBQTQ8EY0EC1EB" hidden="1">#REF!</definedName>
    <definedName name="BExGXZ0ABB43C7SMRKZHWOSU9EQX" hidden="1">#REF!</definedName>
    <definedName name="BExGY0T0UPBWF73OV2QYIOSP1VVJ" hidden="1">#REF!</definedName>
    <definedName name="BExGY6YA4P5KMY2VHT0DYK3YTFAX" hidden="1">#REF!</definedName>
    <definedName name="BExGY8G88PVVRYHPHRPJZFSX6HSC" hidden="1">#REF!</definedName>
    <definedName name="BExGYC718HTZ80PNKYPVIYGRJVF6" hidden="1">#REF!</definedName>
    <definedName name="BExGYCNATXZY2FID93B17YWIPPRD" hidden="1">#REF!</definedName>
    <definedName name="BExGYGJJJ3BBCQAOA51WHP01HN73" hidden="1">#REF!</definedName>
    <definedName name="BExGYHAGH0IZT9WAS43U752U84WI" hidden="1">#REF!</definedName>
    <definedName name="BExGYOS6TV2C72PLRFU8RP1I58GY" hidden="1">#REF!</definedName>
    <definedName name="BExGYXXCM53K2H84S4WZTHTHZPHE" hidden="1">#REF!</definedName>
    <definedName name="BExGYY2PBI68I55GPNKXV5RYR1WF" hidden="1">#REF!</definedName>
    <definedName name="BExGZ0MC1XT4VWABFT1UK2UMI0CP" hidden="1">#REF!</definedName>
    <definedName name="BExGZJ78ZWZCVHZ3BKEKFJZ6MAEO" hidden="1">#REF!</definedName>
    <definedName name="BExGZOLH2QV73J3M9IWDDPA62TP4" hidden="1">#REF!</definedName>
    <definedName name="BExGZP1PWGFKVVVN4YDIS22DZPCR" hidden="1">#REF!</definedName>
    <definedName name="BExGZSN96MC2HMMYQ3BMZ50490SJ" hidden="1">#REF!</definedName>
    <definedName name="BExGZYXS0GTA29TRAW6KAUBGG6D4" hidden="1">#REF!</definedName>
    <definedName name="BExH00L21GZX5YJJGVMOAWBERLP5" hidden="1">#REF!</definedName>
    <definedName name="BExH02ZD6VAY1KQLAQYBBI6WWIZB" hidden="1">#REF!</definedName>
    <definedName name="BExH07XC83E8WXF2O7EJTNS1DOZD" hidden="1">#REF!</definedName>
    <definedName name="BExH08Z6LQCGGSGSAILMHX4X7JMD" hidden="1">#REF!</definedName>
    <definedName name="BExH0KT9Z8HEVRRQRGQ8YHXRLIJA" hidden="1">#REF!</definedName>
    <definedName name="BExH0KTA6PC3C1H961G6G3WB4ROD" hidden="1">#REF!</definedName>
    <definedName name="BExH0M0FDN12YBOCKL3XL2Z7T7Y8" hidden="1">#REF!</definedName>
    <definedName name="BExH0O9G06YPZ5TN9RYT326I1CP2" hidden="1">#REF!</definedName>
    <definedName name="BExH0WNJAKTJRCKMTX8O4KNMIIJM" hidden="1">#REF!</definedName>
    <definedName name="BExH0Y5JGUO7Z6TD8HXAB8MDIXSA" hidden="1">#REF!</definedName>
    <definedName name="BExH12Y4WX542WI3ZEM15AK4UM9J" hidden="1">#REF!</definedName>
    <definedName name="BExH1AFVY3DFB10LXJXXA05EU6X8" hidden="1">#REF!</definedName>
    <definedName name="BExH1FDTQXR9QQ31WDB7OPXU7MPT" hidden="1">#REF!</definedName>
    <definedName name="BExH1FOMEUIJNIDJAUY0ZQFBJSY9" hidden="1">#REF!</definedName>
    <definedName name="BExH1JFFHEBFX9BWJMNIA3N66R3Z" hidden="1">#REF!</definedName>
    <definedName name="BExH1NRXNXU0WLQASP81I62087ON" hidden="1">#REF!</definedName>
    <definedName name="BExH1QMD1UU8X5NZERDZ7OIP3IBI" hidden="1">#REF!</definedName>
    <definedName name="BExH1Z0GIUSVTF2H1G1I3PDGBNK2" hidden="1">#REF!</definedName>
    <definedName name="BExH225UTM6S9FW4MUDZS7F1PQSH" hidden="1">#REF!</definedName>
    <definedName name="BExH23271RF7AYZ542KHQTH68GQ7" hidden="1">#REF!</definedName>
    <definedName name="BExH2GJQR4JALNB314RY0LDI49VH" hidden="1">#REF!</definedName>
    <definedName name="BExH2JZR49T7644JFVE7B3N7RZM9" hidden="1">#REF!</definedName>
    <definedName name="BExH2UHF0QTJG107MULYB16WBJM9" hidden="1">#REF!</definedName>
    <definedName name="BExH2VU17ZSQ6UMFZ9FOP753TT9E" hidden="1">#REF!</definedName>
    <definedName name="BExH2WKXV8X5S2GSBBTWGI0NLNAH" hidden="1">#REF!</definedName>
    <definedName name="BExH2XS1UFYFGU0S0EBXX90W2WE8" hidden="1">#REF!</definedName>
    <definedName name="BExH2XS2TND9SB0GC295R4FP6K5Y" hidden="1">#REF!</definedName>
    <definedName name="BExH2ZA0SZ4SSITL50NA8LZ3OEX6" hidden="1">#REF!</definedName>
    <definedName name="BExH31Z3JNVJPESWKXHILGXZHP2M" hidden="1">#REF!</definedName>
    <definedName name="BExH3BPW245WVGA1K1DGTL1XWDCH" hidden="1">#REF!</definedName>
    <definedName name="BExH3E9HZ3QJCDZW7WI7YACFQCHE" hidden="1">#REF!</definedName>
    <definedName name="BExH3IRB6764RQ5HBYRLH6XCT29X" hidden="1">#REF!</definedName>
    <definedName name="BExH4HTPYPQ91XIJ8IWIMHWOB0RA" hidden="1">#REF!</definedName>
    <definedName name="BExIG2U8V6RSB47SXLCQG3Q68YRO" hidden="1">#REF!</definedName>
    <definedName name="BExIG9FMY6OOSODNTWQJ2F28Y2FK" hidden="1">#REF!</definedName>
    <definedName name="BExIGJBO8R13LV7CZ7C1YCP974NN" hidden="1">#REF!</definedName>
    <definedName name="BExIGWT86FPOEYTI8GXCGU5Y3KGK" hidden="1">#REF!</definedName>
    <definedName name="BExIH51URLQJA6KNX5CJKIUIR5UQ" hidden="1">#REF!</definedName>
    <definedName name="BExIHBHXA7E7VUTBVHXXXCH3A5CL" hidden="1">#REF!</definedName>
    <definedName name="BExIHNMT9P59WY619GEWB1XONTAE" hidden="1">#REF!</definedName>
    <definedName name="BExIHNMTY8HBM7KQDSTMXEM6MHL4" hidden="1">#REF!</definedName>
    <definedName name="BExIHPQCQTGEW8QOJVIQ4VX0P6DX" hidden="1">#REF!</definedName>
    <definedName name="BExIHU2VSXTKRMO3RHJI6RZ206Q5" hidden="1">#REF!</definedName>
    <definedName name="BExIHZ6ALVREAYK4T741OOLGXOZA" hidden="1">#REF!</definedName>
    <definedName name="BExII1KN91Q7DLW0UB7W2TJ5ACT9" hidden="1">#REF!</definedName>
    <definedName name="BExII20QQ1K3GHOPL1ZQX5SL618M" hidden="1">#REF!</definedName>
    <definedName name="BExII50LI8I0CDOOZEMIVHVA2V95" hidden="1">#REF!</definedName>
    <definedName name="BExIIXMY38TQD12CVV4S57L3I809" hidden="1">#REF!</definedName>
    <definedName name="BExIIY37NEVU2LGS1JE4VR9AN6W4" hidden="1">#REF!</definedName>
    <definedName name="BExIIYJAGXR8TPZ1KCYM7EGJ79UW" hidden="1">#REF!</definedName>
    <definedName name="BExIJ3160YCWGAVEU0208ZGXXG3P" hidden="1">#REF!</definedName>
    <definedName name="BExIJ8Q4WWPTKVONF0FPLTD4L7CH" hidden="1">#REF!</definedName>
    <definedName name="BExIJ9MI8QNCVF6L1SK4ZWC4CPJ7" hidden="1">#REF!</definedName>
    <definedName name="BExIJFGZJ5ED9D6KAY4PGQYLELAX" hidden="1">#REF!</definedName>
    <definedName name="BExIJQK80ZEKSTV62E59AYJYUNLI" hidden="1">#REF!</definedName>
    <definedName name="BExIJRLX3M0YQLU1D5Y9V7HM5QNM" hidden="1">#REF!</definedName>
    <definedName name="BExIJV22J0QA7286KNPMHO1ZUCB3" hidden="1">#REF!</definedName>
    <definedName name="BExIJVI6OC7B6ZE9V4PAOYZXKNER" hidden="1">#REF!</definedName>
    <definedName name="BExIJWK0NGTGQ4X7D5VIVXD14JHI" hidden="1">#REF!</definedName>
    <definedName name="BExIJWPCIYINEJUTXU74VK7WG031" hidden="1">#REF!</definedName>
    <definedName name="BExIJZP8AKK000EFDGK7KZ1YKRXT" hidden="1">#REF!</definedName>
    <definedName name="BExIKHTXPZR5A8OHB6HDP6QWDHAD" hidden="1">#REF!</definedName>
    <definedName name="BExIKMMJOETSAXJYY1SIKM58LMA2" hidden="1">#REF!</definedName>
    <definedName name="BExIKRF6AQ6VOO9KCIWSM6FY8M7D" hidden="1">#REF!</definedName>
    <definedName name="BExIKTYZESFT3LC0ASFMFKSE0D1X" hidden="1">#REF!</definedName>
    <definedName name="BExIKXVA6M8K0PTRYAGXS666L335" hidden="1">#REF!</definedName>
    <definedName name="BExIL0PMZ2SXK9R6MLP43KBU1J2P" hidden="1">#REF!</definedName>
    <definedName name="BExIL45UAJTQCLO0PRR3OAT4FUN0" hidden="1">#REF!</definedName>
    <definedName name="BExILAAXRTRAD18K74M6MGUEEPUM" hidden="1">#REF!</definedName>
    <definedName name="BExILG5F338C0FFLMVOKMKF8X5ZP" hidden="1">#REF!</definedName>
    <definedName name="BExILGQTQM0HOD0BJI90YO7GOIN3" hidden="1">#REF!</definedName>
    <definedName name="BExILI8Z41WP1I83L06KGRLKLGUL" hidden="1">#REF!</definedName>
    <definedName name="BExILJ558DU4VWYTKQGUZWNZN6KS" hidden="1">#REF!</definedName>
    <definedName name="BExIM02UP3RCUWZ2RO86WO6595EZ" hidden="1">#REF!</definedName>
    <definedName name="BExIM9DBUB7ZGF4B20FVUO9QGOX2" hidden="1">#REF!</definedName>
    <definedName name="BExIMGK9Z94TFPWWZFMD10HV0IF6" hidden="1">#REF!</definedName>
    <definedName name="BExIMIT427CJSYOCFG8JGTIJC8EC" hidden="1">#REF!</definedName>
    <definedName name="BExIMPEGKG18TELVC33T4OQTNBWC" hidden="1">#REF!</definedName>
    <definedName name="BExIMTAR1TFV3DP2D7HWECJEOYUG" hidden="1">#REF!</definedName>
    <definedName name="BExIN3SELWXIGE9EWSK9QJ3RHFPD" hidden="1">#REF!</definedName>
    <definedName name="BExIN4OR435DL1US13JQPOQK8GD5" hidden="1">#REF!</definedName>
    <definedName name="BExIN8FK0VJT3CRRWGRO3XE26YZS" hidden="1">#REF!</definedName>
    <definedName name="BExINI6A7H3KSFRFA6UBBDPKW37F" hidden="1">#REF!</definedName>
    <definedName name="BExINIMK8XC3JOBT2EXYFHHH52H0" hidden="1">#REF!</definedName>
    <definedName name="BExINLX401ZKEGWU168DS4JUM2J6" hidden="1">#REF!</definedName>
    <definedName name="BExINMYYJO1FTV1CZF6O5XCFAMQX" hidden="1">#REF!</definedName>
    <definedName name="BExINO0MM0VFZGX84AO4LV2VTJSL" hidden="1">#REF!</definedName>
    <definedName name="BExINP2H4KI05FRFV5PKZFE00HKO" hidden="1">#REF!</definedName>
    <definedName name="BExINVT50DNQFXWZEBLEC0HIJDBS" hidden="1">#REF!</definedName>
    <definedName name="BExINYT1S9HTKX12F6T1MBDFL53T" hidden="1">#REF!</definedName>
    <definedName name="BExINZELVWYGU876QUUZCIMXPBQC" hidden="1">#REF!</definedName>
    <definedName name="BExIOCQUQHKUU1KONGSDOLQTQEIC" hidden="1">#REF!</definedName>
    <definedName name="BExIOEUDLMQULYKSXV94CO63QD9I" hidden="1">#REF!</definedName>
    <definedName name="BExIOFL8Y5O61VLKTB4H20IJNWS1" hidden="1">#REF!</definedName>
    <definedName name="BExIOMBXRW5NS4ZPYX9G5QREZ5J6" hidden="1">#REF!</definedName>
    <definedName name="BExIORFDXP4AVIEBLSTZ8ETSXMNM" hidden="1">#REF!</definedName>
    <definedName name="BExIP3EYMLXYSYD644AIULVB4SM4" hidden="1">#REF!</definedName>
    <definedName name="BExIP8YNN6UUE1GZ223SWH7DLGKO" hidden="1">#REF!</definedName>
    <definedName name="BExIPAB4AOL592OJCC1CFAXTLF1A" hidden="1">#REF!</definedName>
    <definedName name="BExIPB25DKX4S2ZCKQN7KWSC3JBF" hidden="1">#REF!</definedName>
    <definedName name="BExIPDLT8JYAMGE5HTN4D1YHZF3V" hidden="1">#REF!</definedName>
    <definedName name="BExIPG040Q08EWIWL6CAVR3GRI43" hidden="1">#REF!</definedName>
    <definedName name="BExIPKCNG2M6L73ES2UQI5310WB7" hidden="1">#REF!</definedName>
    <definedName name="BExIPKNFUDPDKOSH5GHDVNA8D66S" hidden="1">#REF!</definedName>
    <definedName name="BExIPLJTRJRKOL7VVP0PEP05W0QL" hidden="1">#REF!</definedName>
    <definedName name="BExIPYFR9Q89IRAL0HPOES7623H9" hidden="1">#REF!</definedName>
    <definedName name="BExIQ1VS9A2FHVD9TUHKG9K8EVVP" hidden="1">#REF!</definedName>
    <definedName name="BExIQ3J19L30PSQ2CXNT6IHW0I7V" hidden="1">#REF!</definedName>
    <definedName name="BExIQ3OJ7M04XCY276IO0LJA5XUK" hidden="1">#REF!</definedName>
    <definedName name="BExIQ9TMQT2EIXSVQW7GVSOAW2VJ" hidden="1">#REF!</definedName>
    <definedName name="BExIQBMDE1L6J4H27K1FMSHQKDSE" hidden="1">#REF!</definedName>
    <definedName name="BExIQCDFFALELXAMMR1ZQBGNV1HO" hidden="1">#REF!</definedName>
    <definedName name="BExIQCTILU1D6OD8XR0K44Z9OTI8" hidden="1">#REF!</definedName>
    <definedName name="BExIQE65LVXUOF3UZFO7SDHFJH22" hidden="1">#REF!</definedName>
    <definedName name="BExIQG9OO2KKBOWTMD1OXY36TEGA" hidden="1">#REF!</definedName>
    <definedName name="BExIQIII4MABGPDVFEBH294F5JBS" hidden="1">#REF!</definedName>
    <definedName name="BExIQX1XBB31HZTYEEVOBSE3C5A6" hidden="1">#REF!</definedName>
    <definedName name="BExIQYP5T1TPAQYW7QU1Q98BKX7W" hidden="1">#REF!</definedName>
    <definedName name="BExIR2ALYRP9FW99DK2084J7IIDC" hidden="1">#REF!</definedName>
    <definedName name="BExIR8FQETPTQYW37DBVDWG3J4JW" hidden="1">#REF!</definedName>
    <definedName name="BExIRRBGTY01OQOI3U5SW59RFDFI" hidden="1">#REF!</definedName>
    <definedName name="BExIS4T0DRF57HYO7OGG72KBOFOI" hidden="1">#REF!</definedName>
    <definedName name="BExIS77BJDDK18PGI9DSEYZPIL7P" hidden="1">#REF!</definedName>
    <definedName name="BExIS8USL1T3Z97CZ30HJ98E2GXQ" hidden="1">#REF!</definedName>
    <definedName name="BExISC5B700MZUBFTQ9K4IKTF7HR" hidden="1">#REF!</definedName>
    <definedName name="BExISDHXS49S1H56ENBPRF1NLD5C" hidden="1">#REF!</definedName>
    <definedName name="BExISJ6WFYQKE0RGTDWHAWUAE1AP" hidden="1">#REF!</definedName>
    <definedName name="BExISM1JLV54A21A164IURMPGUMU" hidden="1">#REF!</definedName>
    <definedName name="BExISRFKJYUZ4AKW44IJF7RF9Y90" hidden="1">#REF!</definedName>
    <definedName name="BExIT1MK8TBAK3SNP36A8FKDQSOK" hidden="1">#REF!</definedName>
    <definedName name="BExIT2IT2V9GEHP8BOT7V4TQL64A" hidden="1">#REF!</definedName>
    <definedName name="BExITBNYANV2S8KD56GOGCKW393R" hidden="1">#REF!</definedName>
    <definedName name="BExIUB6GMB0SK1G4X7OS9A0AYW30" hidden="1">#REF!</definedName>
    <definedName name="BExIUD4OJGH65NFNQ4VMCE3R4J1X" hidden="1">#REF!</definedName>
    <definedName name="BExIULYTKJ6F74ZZ6GFR3H0502B9" hidden="1">#REF!</definedName>
    <definedName name="BExIUTB5OAAXYW0OFMP0PS40SPOB" hidden="1">#REF!</definedName>
    <definedName name="BExIUUT2MHIOV6R3WHA0DPM1KBKY" hidden="1">#REF!</definedName>
    <definedName name="BExIUXI7T2XUZCSZE9GKUIN8NC2X" hidden="1">#REF!</definedName>
    <definedName name="BExIUYPDT1AM6MWGWQS646PIZIWC" hidden="1">#REF!</definedName>
    <definedName name="BExIV0I2O9F8D1UK1SI8AEYR6U0A" hidden="1">#REF!</definedName>
    <definedName name="BExIV3HY4S0YRV1F7XEMF2YHAR2I" hidden="1">#REF!</definedName>
    <definedName name="BExIV6HUZFRIFLXW2SICKGTAH1PV" hidden="1">#REF!</definedName>
    <definedName name="BExIVC6WZMHRBRGIBUVX0CO2RK05" hidden="1">#REF!</definedName>
    <definedName name="BExIVHVWLE97GSYXI5MCGEPG5OPB" hidden="1">#REF!</definedName>
    <definedName name="BExIVMOIPSEWSIHIDDLOXESQ28A0" hidden="1">#REF!</definedName>
    <definedName name="BExIVNVNJX9BYDLC88NG09YF5XQ6" hidden="1">#REF!</definedName>
    <definedName name="BExIVQVKLMGSRYT1LFZH0KUIA4OR" hidden="1">#REF!</definedName>
    <definedName name="BExIVYTFI35KNR2XSA6N8OJYUTUR" hidden="1">#REF!</definedName>
    <definedName name="BExIWB3SY3WRIVIOF988DNNODBOA" hidden="1">#REF!</definedName>
    <definedName name="BExIWB99CG0H52LRD6QWPN4L6DV2" hidden="1">#REF!</definedName>
    <definedName name="BExIWG1W7XP9DFYYSZAIOSHM0QLQ" hidden="1">#REF!</definedName>
    <definedName name="BExIWH3KUK94B7833DD4TB0Y6KP9" hidden="1">#REF!</definedName>
    <definedName name="BExIWKE9MGIDWORBI43AWTUNYFAN" hidden="1">#REF!</definedName>
    <definedName name="BExIX2DMJCFY68X9XPKX7A9YBWQV" hidden="1">#REF!</definedName>
    <definedName name="BExIX34PM5DBTRHRQWP6PL6WIX88" hidden="1">#REF!</definedName>
    <definedName name="BExIX4S01VKH0V2KWQZGAY2FUFFS" hidden="1">#REF!</definedName>
    <definedName name="BExIX5OAP9KSUE5SIZCW9P39Q4WE" hidden="1">#REF!</definedName>
    <definedName name="BExIXGRJPVJMUDGSG7IHPXPNO69B" hidden="1">#REF!</definedName>
    <definedName name="BExIXM5R87ZL3FHALWZXYCPHGX3E" hidden="1">#REF!</definedName>
    <definedName name="BExIXS036ZCKT2Z8XZKLZ8PFWQGL" hidden="1">#REF!</definedName>
    <definedName name="BExIXY5CF9PFM0P40AZ4U51TMWV0" hidden="1">#REF!</definedName>
    <definedName name="BExIYEXJBK8JDWIRSVV4RJSKZVV1" hidden="1">#REF!</definedName>
    <definedName name="BExIYI2RH0K4225XO970K2IQ1E79" hidden="1">#REF!</definedName>
    <definedName name="BExIYMPZ0KS2KOJFQAUQJ77L7701" hidden="1">#REF!</definedName>
    <definedName name="BExIYOO4P2NLI0GTES3GN8FDL0US" hidden="1">#REF!</definedName>
    <definedName name="BExIYP9Q6FV9T0R9G3UDKLS4TTYX" hidden="1">#REF!</definedName>
    <definedName name="BExIYRTCOZA1OQ7D46XDWMCW6RFR" hidden="1">#REF!</definedName>
    <definedName name="BExIYZGLDQ1TN7BIIN4RLDP31GIM" hidden="1">#REF!</definedName>
    <definedName name="BExIZAECOEZGBAO29QMV14E6XDIV" hidden="1">#REF!</definedName>
    <definedName name="BExIZKVXYD5O2JBU81F2UFJZLLSI" hidden="1">#REF!</definedName>
    <definedName name="BExIZPZDHC8HGER83WHCZAHOX7LK" hidden="1">#REF!</definedName>
    <definedName name="BExJ08KB42GOUC2P92D8UI7KEHKL" hidden="1">#REF!</definedName>
    <definedName name="BExJ08KBRR2XMWW3VZMPSQKXHZUH" hidden="1">#REF!</definedName>
    <definedName name="BExJ0JCRE7HP1J5ICCTGR58SY007" hidden="1">#REF!</definedName>
    <definedName name="BExJ0MY8SY5J5V50H3UKE78ODTVB" hidden="1">#REF!</definedName>
    <definedName name="BExJ0YC98G37ML4N8FLP8D95EFRF" hidden="1">#REF!</definedName>
    <definedName name="BExJ11MY9B0F7RFESFSORX1Z25QM" hidden="1">#REF!</definedName>
    <definedName name="BExKCCREBIWYDT3KYY47J6PKFUJC" hidden="1">#REF!</definedName>
    <definedName name="BExKCDYKAEV45AFXHVHZZ62E5BM3" hidden="1">#REF!</definedName>
    <definedName name="BExKDJBKAJPY1RL4WY6D99TGYHCW" hidden="1">#REF!</definedName>
    <definedName name="BExKDKO0W4AGQO1V7K6Q4VM750FT" hidden="1">#REF!</definedName>
    <definedName name="BExKDLF10G7W77J87QWH3ZGLUCLW" hidden="1">#REF!</definedName>
    <definedName name="BExKDO45GL6PAZQR3PAOWFVA6WLZ" hidden="1">#REF!</definedName>
    <definedName name="BExKE400P7WOFSUK628BT91CWB4H" hidden="1">#REF!</definedName>
    <definedName name="BExKEFE0I3MT6ZLC4T1L9465HKTN" hidden="1">#REF!</definedName>
    <definedName name="BExKEK6O5BVJP4VY02FY7JNAZ6BT" hidden="1">#REF!</definedName>
    <definedName name="BExKEKMRQLC0TPETMUVPBOHVEK6D" hidden="1">#REF!</definedName>
    <definedName name="BExKEKXK6E6QX339ELPXDIRZSJE0" hidden="1">#REF!</definedName>
    <definedName name="BExKEOOIBMP7N8033EY2CJYCBX6H" hidden="1">#REF!</definedName>
    <definedName name="BExKES9ZA5L22XTSO9Y8GAI2RIIH" hidden="1">#REF!</definedName>
    <definedName name="BExKEW0RR5LA3VC46A2BEOOMQE56" hidden="1">#REF!</definedName>
    <definedName name="BExKF02HYBPMKRSPJGAK1MWM2V4R" hidden="1">#REF!</definedName>
    <definedName name="BExKFA3VI1CZK21SM0N3LZWT9LA1" hidden="1">#REF!</definedName>
    <definedName name="BExKFINBFV5J2NFRCL4YUO3YF0ZE" hidden="1">#REF!</definedName>
    <definedName name="BExKFISRBFACTAMJSALEYMY66F6X" hidden="1">#REF!</definedName>
    <definedName name="BExKFOSK5DJ151C4E8544UWMYTOC" hidden="1">#REF!</definedName>
    <definedName name="BExKFYJC4EVEV54F82K6VKP7Q3OU" hidden="1">#REF!</definedName>
    <definedName name="BExKG4IYHBKQQ8J8FN10GB2IKO33" hidden="1">#REF!</definedName>
    <definedName name="BExKG8KO0T2K2PJKN0MY59LZRPC0" hidden="1">#REF!</definedName>
    <definedName name="BExKGF0L44S78D33WMQ1A75TRKB9" hidden="1">#REF!</definedName>
    <definedName name="BExKGFRN31B3G20LMQ4LRF879J68" hidden="1">#REF!</definedName>
    <definedName name="BExKGJD3U3ADZILP20U3EURP0UQP" hidden="1">#REF!</definedName>
    <definedName name="BExKGNK5YGKP0YHHTAAOV17Z9EIM" hidden="1">#REF!</definedName>
    <definedName name="BExKGV77YH9YXIQTRKK2331QGYKF" hidden="1">#REF!</definedName>
    <definedName name="BExKGWUGUAZ9RHGMMEHY6AG0GBZC" hidden="1">#REF!</definedName>
    <definedName name="BExKH0ANKNJUT5MEASVBDV24PB47" hidden="1">#REF!</definedName>
    <definedName name="BExKH3FTZ5VGTB86W9M4AB39R0G8" hidden="1">#REF!</definedName>
    <definedName name="BExKH3FV5U5O6XZM7STS3NZKQFGJ" hidden="1">#REF!</definedName>
    <definedName name="BExKH6L8BUEGZ1O7ZYFE7R04MJJV" hidden="1">#REF!</definedName>
    <definedName name="BExKHAMUH8NR3HRV0V6FHJE3ROLN" hidden="1">#REF!</definedName>
    <definedName name="BExKHCFKOWFHO2WW0N7Y5XDXEWAO" hidden="1">#REF!</definedName>
    <definedName name="BExKHIVLONZ46HLMR50DEXKEUNEP" hidden="1">#REF!</definedName>
    <definedName name="BExKHPM9XA0ADDK7TUR0N38EXWEP" hidden="1">#REF!</definedName>
    <definedName name="BExKI4076KXCDE5KXL79KT36OKLO" hidden="1">#REF!</definedName>
    <definedName name="BExKI703H6LLQ9SUAO1Q66RXBCFT" hidden="1">#REF!</definedName>
    <definedName name="BExKI7LO70WYISR7Q0Y1ZDWO9M3B" hidden="1">#REF!</definedName>
    <definedName name="BExKIGQV6TXIZG039HBOJU62WP2U" hidden="1">#REF!</definedName>
    <definedName name="BExKILE008SF3KTAN8WML3XKI1NZ" hidden="1">#REF!</definedName>
    <definedName name="BExKIU87ZKSOC2DYZWFK6SAK9I8E" hidden="1">#REF!</definedName>
    <definedName name="BExKJ449HLYX2DJ9UF0H9GTPSQ73" hidden="1">#REF!</definedName>
    <definedName name="BExKJELX2RUC8UEC56IZPYYZXHA7" hidden="1">#REF!</definedName>
    <definedName name="BExKJINMXS61G2TZEXCJAWVV4F57" hidden="1">#REF!</definedName>
    <definedName name="BExKJK5ME8KB7HA0180L7OUZDDGV" hidden="1">#REF!</definedName>
    <definedName name="BExKJN5IF0VMDILJ5K8ZENF2QYV1" hidden="1">#REF!</definedName>
    <definedName name="BExKJUSJPFUIK20FTVAFJWR2OUYX" hidden="1">#REF!</definedName>
    <definedName name="BExKK6XLV3D5O9SZH4TKMYAV6A6K" hidden="1">#REF!</definedName>
    <definedName name="BExKK8VP5RS3D0UXZVKA37C4SYBP" hidden="1">#REF!</definedName>
    <definedName name="BExKKIM9NPF6B3SPMPIQB27HQME4" hidden="1">#REF!</definedName>
    <definedName name="BExKKIX1BCBQ4R3K41QD8NTV0OV0" hidden="1">#REF!</definedName>
    <definedName name="BExKKQ3ZWADYV03YHMXDOAMU90EB" hidden="1">#REF!</definedName>
    <definedName name="BExKKUGD2HMJWQEYZ8H3X1BMXFS9" hidden="1">#REF!</definedName>
    <definedName name="BExKKX05KCZZZPKOR1NE5A8RGVT4" hidden="1">#REF!</definedName>
    <definedName name="BExKL002TQQTZZ9BETERCDLUDV0K" hidden="1">#REF!</definedName>
    <definedName name="BExKLD6S9L66QYREYHBE5J44OK7X" hidden="1">#REF!</definedName>
    <definedName name="BExKLEZK32L28GYJWVO63BZ5E1JD" hidden="1">#REF!</definedName>
    <definedName name="BExKLGBZ8D7W1HW672WZB4ZK47TN" hidden="1">#REF!</definedName>
    <definedName name="BExKLLKVVHT06LA55JB2FC871DC5" hidden="1">#REF!</definedName>
    <definedName name="BExKLO4OJ4LE6YA3WZB02FDH4ZBC" hidden="1">#REF!</definedName>
    <definedName name="BExKLWYWL8HEKZRA5IGCCM60HYID" hidden="1">#REF!</definedName>
    <definedName name="BExKLX9OMIZRVELEESUGRFHXM0CU" hidden="1">#REF!</definedName>
    <definedName name="BExKMWBX4EH3EYJ07UFEM08NB40Z" hidden="1">#REF!</definedName>
    <definedName name="BExKNBGV2IR3S7M0BX4810KZB4V3" hidden="1">#REF!</definedName>
    <definedName name="BExKNCTBZTSY3MO42VU5PLV6YUHZ" hidden="1">#REF!</definedName>
    <definedName name="BExKNGV2YY749C42AQ2T9QNIE5C3" hidden="1">#REF!</definedName>
    <definedName name="BExKNM3TO8JLDR94J4BKF7TE6872" hidden="1">#REF!</definedName>
    <definedName name="BExKNV8UOHVWEHDJWI2WMJ9X6QHZ" hidden="1">#REF!</definedName>
    <definedName name="BExKNYUAYWR68YCUOIW6WYVNJ198" hidden="1">#REF!</definedName>
    <definedName name="BExKNZQUKQQG2Y97R74G4O4BJP1L" hidden="1">#REF!</definedName>
    <definedName name="BExKO06X0EAD3ABEG1E8PWLDWHBA" hidden="1">#REF!</definedName>
    <definedName name="BExKO2AHHSGNI1AZOIOW21KPXKPE" hidden="1">#REF!</definedName>
    <definedName name="BExKO2FXWJWC5IZLDN8JHYILQJ2N" hidden="1">#REF!</definedName>
    <definedName name="BExKO438WZ8FKOU00NURGFMOYXWN" hidden="1">#REF!</definedName>
    <definedName name="BExKOBVR6FBO1U02GWCHZEQEFC13" hidden="1">#REF!</definedName>
    <definedName name="BExKODIZGWW2EQD0FEYW6WK6XLCM" hidden="1">#REF!</definedName>
    <definedName name="BExKOEA1HY8RIY04636RSKF38SDX" hidden="1">#REF!</definedName>
    <definedName name="BExKOPO2HPWVQGAKW8LOZMPIDEFG" hidden="1">#REF!</definedName>
    <definedName name="BExKPEZP0QTKOTLIMMIFSVTHQEEK" hidden="1">#REF!</definedName>
    <definedName name="BExKPLQJX0HJ8OTXBXH9IC9J2V0W" hidden="1">#REF!</definedName>
    <definedName name="BExKPN8C7GN36ZJZHLOB74LU6KT0" hidden="1">#REF!</definedName>
    <definedName name="BExKPX9VZ1J5021Q98K60HMPJU58" hidden="1">#REF!</definedName>
    <definedName name="BExKQJ01GRP9KX7BHWUGSV76KSSN" hidden="1">#REF!</definedName>
    <definedName name="BExKQJGAAWNM3NT19E9I0CQDBTU0" hidden="1">#REF!</definedName>
    <definedName name="BExKQM5GJ1ZN5REKFE7YVBQ0KXWF" hidden="1">#REF!</definedName>
    <definedName name="BExKQO3G0R230211GSQXEUMGOJJH" hidden="1">#REF!</definedName>
    <definedName name="BExKQOEA7HV9U5DH9C8JXFD62EKH" hidden="1">#REF!</definedName>
    <definedName name="BExKQQ71278061G7ZFYGPWOMOMY2" hidden="1">#REF!</definedName>
    <definedName name="BExKQROXFHOAXZAJ9P338TCB51AS" hidden="1">#REF!</definedName>
    <definedName name="BExKQTXRG3ECU8NT47UR7643LO5G" hidden="1">#REF!</definedName>
    <definedName name="BExKQVL7HPOIZ4FHANDFMVOJLEPR" hidden="1">#REF!</definedName>
    <definedName name="BExKR32XG1WY77WDT8KW9FJPGQTU" hidden="1">#REF!</definedName>
    <definedName name="BExKR8RZSEHW184G0Z56B4EGNU72" hidden="1">#REF!</definedName>
    <definedName name="BExKRS3TU9ZISEFNAGIP4D2THSPK" hidden="1">#REF!</definedName>
    <definedName name="BExKRVUSQ6PA7ZYQSTEQL3X7PB9P" hidden="1">#REF!</definedName>
    <definedName name="BExKRY3KZ7F7RB2KH8HXSQ85IEQO" hidden="1">#REF!</definedName>
    <definedName name="BExKSA37DZTCK6H13HPIKR0ZFVL8" hidden="1">#REF!</definedName>
    <definedName name="BExKSAJ9PLFSAM5DGYLJ0LGWBOCJ" hidden="1">#REF!</definedName>
    <definedName name="BExKSFHEJYQU3MJ64AXH349TS3AS" hidden="1">#REF!</definedName>
    <definedName name="BExKSFMOMSZYDE0WNC94F40S6636" hidden="1">#REF!</definedName>
    <definedName name="BExKSHQ9K79S8KYUWIV5M5LAHHF1" hidden="1">#REF!</definedName>
    <definedName name="BExKSIS3VA1NCEFCZZSIK8B3YIBZ" hidden="1">#REF!</definedName>
    <definedName name="BExKSJTWG9L3FCX8FLK4EMUJMF27" hidden="1">#REF!</definedName>
    <definedName name="BExKSMDKVAO0A43CLVBQQD41BXOS" hidden="1">#REF!</definedName>
    <definedName name="BExKSR66M8VX6DOVY5XKESJ3UH2N" hidden="1">#REF!</definedName>
    <definedName name="BExKSU0MKNAVZYYPKCYTZDWQX4R8" hidden="1">#REF!</definedName>
    <definedName name="BExKSX60G1MUS689FXIGYP2F7C62" hidden="1">#REF!</definedName>
    <definedName name="BExKT2UZ7Y2VWF5NQE18SJRLD2RN" hidden="1">#REF!</definedName>
    <definedName name="BExKT3GJFNGAM09H5F615E36A38C" hidden="1">#REF!</definedName>
    <definedName name="BExKTGHU41U7OXQNLCH9L528CTKN" hidden="1">#REF!</definedName>
    <definedName name="BExKTQZGN8GI3XGSEXMPCCA3S19H" hidden="1">#REF!</definedName>
    <definedName name="BExKTUKYYU0F6TUW1RXV24LRAZFE" hidden="1">#REF!</definedName>
    <definedName name="BExKU3FBLHQBIUTN6XEZW5GC9OG1" hidden="1">#REF!</definedName>
    <definedName name="BExKU82I99FEUIZLODXJDOJC96CQ" hidden="1">#REF!</definedName>
    <definedName name="BExKUDM0DFSCM3D91SH0XLXJSL18" hidden="1">#REF!</definedName>
    <definedName name="BExKUEIEGD9JH03Q4QGCL2ZVM2AQ" hidden="1">#REF!</definedName>
    <definedName name="BExKULEKJLA77AUQPDUHSM94Y76Z" hidden="1">#REF!</definedName>
    <definedName name="BExKUPASS3H5268MTUCTQGAWNU4C" hidden="1">#REF!</definedName>
    <definedName name="BExKV08R85MKI3MAX9E2HERNQUNL" hidden="1">#REF!</definedName>
    <definedName name="BExKV4AAQE0QSKZDTT9NXCJU9S1H" hidden="1">#REF!</definedName>
    <definedName name="BExKV4AAUNNJL5JWD7PX6BFKVS6O" hidden="1">#REF!</definedName>
    <definedName name="BExKV8S497WD25N3LA72PSCGO8G3" hidden="1">#REF!</definedName>
    <definedName name="BExKVDVK6HN74GQPTXICP9BFC8CF" hidden="1">#REF!</definedName>
    <definedName name="BExKVFZ3ZZGIC1QI8XN6BYFWN0ZY" hidden="1">#REF!</definedName>
    <definedName name="BExKVG4KGO28KPGTAFL1R8TTZ10N" hidden="1">#REF!</definedName>
    <definedName name="BExKW0CSH7DA02YSNV64PSEIXB2P" hidden="1">#REF!</definedName>
    <definedName name="BExM9NUG3Q31X01AI9ZJCZIX25CS" hidden="1">#REF!</definedName>
    <definedName name="BExM9UQN0TIL2QB8BQX5YK9L7EW9" hidden="1">#REF!</definedName>
    <definedName name="BExMA64MW1S18NH8DCKPCCEI5KCB" hidden="1">#REF!</definedName>
    <definedName name="BExMALEWFUEM8Y686IT03ECURUBR" hidden="1">#REF!</definedName>
    <definedName name="BExMAXJS82ZJ8RS22VLE0V0LDUII" hidden="1">#REF!</definedName>
    <definedName name="BExMB2Y08ZQ6ES53Z1Z85LK1XPJG" hidden="1">#REF!</definedName>
    <definedName name="BExMBC35WKQY5CWQJLV4D05O6971" hidden="1">#REF!</definedName>
    <definedName name="BExMBK6ISK3U7KHZKUJXIDKGF6VW" hidden="1">#REF!</definedName>
    <definedName name="BExMC5R82S07KSLMO7YA8CCU0ZAI" hidden="1">#REF!</definedName>
    <definedName name="BExMC8AZUTX8LG89K2JJR7ZG62XX" hidden="1">#REF!</definedName>
    <definedName name="BExMCA96YR10V72G2R0SCIKPZLIZ" hidden="1">#REF!</definedName>
    <definedName name="BExMCAPB2KR2CNKS8MYVWTH5MOT2" hidden="1">#REF!</definedName>
    <definedName name="BExMCB5JU5I2VQDUBS4O42BTEVKI" hidden="1">#REF!</definedName>
    <definedName name="BExMCFSQFSEMPY5IXDIRKZDASDBR" hidden="1">#REF!</definedName>
    <definedName name="BExMCMZOEYWVOOJ98TBHTTCS7XB8" hidden="1">#REF!</definedName>
    <definedName name="BExMCRSC61GNE2C255DR0NN6NYI0" hidden="1">#REF!</definedName>
    <definedName name="BExMCS8EF2W3FS9QADNKREYSI8P0" hidden="1">#REF!</definedName>
    <definedName name="BExMCUS7GSOM96J0HJ7EH0FFM2AC" hidden="1">#REF!</definedName>
    <definedName name="BExMCXMMDFHHNJDRURMCXF1DGUOM" hidden="1">#REF!</definedName>
    <definedName name="BExMCYTT6TVDWMJXO1NZANRTVNAN" hidden="1">#REF!</definedName>
    <definedName name="BExMD5F6IAV108XYJLXUO9HD0IT6" hidden="1">#REF!</definedName>
    <definedName name="BExMD963673NTBXBO0VDNBAG9YWM" hidden="1">#REF!</definedName>
    <definedName name="BExMDANV66W9T3XAXID40XFJ0J93" hidden="1">#REF!</definedName>
    <definedName name="BExMDGD1KQP7NNR78X2ZX4FCBQ1S" hidden="1">#REF!</definedName>
    <definedName name="BExMDIRDK0DI8P86HB7WPH8QWLSQ" hidden="1">#REF!</definedName>
    <definedName name="BExMDPI2FVMORSWDDCVAJ85WYAYO" hidden="1">#REF!</definedName>
    <definedName name="BExMDQ3NI3GV1A8JDHIRIL4YLESR" hidden="1">#REF!</definedName>
    <definedName name="BExMDSY1C3ZKJ90U2ONM4Y02VRTP" hidden="1">#REF!</definedName>
    <definedName name="BExMDUWAATB6AI7BI1UYVBD6BVVO" hidden="1">#REF!</definedName>
    <definedName name="BExMDUWB7VWHFFR266QXO46BNV2S" hidden="1">#REF!</definedName>
    <definedName name="BExMDVSO20ADTTVCKT513NZBKC0Q" hidden="1">#REF!</definedName>
    <definedName name="BExME9A7MOGAK7YTTQYXP5DL6VYA" hidden="1">#REF!</definedName>
    <definedName name="BExMEKTHIM47ERJ7ML7M759FF32G" hidden="1">#REF!</definedName>
    <definedName name="BExMEOV9YFRY5C3GDLU60GIX10BY" hidden="1">#REF!</definedName>
    <definedName name="BExMEY095ELVR1FY94CBBWCTD3ND" hidden="1">#REF!</definedName>
    <definedName name="BExMEY09ESM4H2YGKEQQRYUD114R" hidden="1">#REF!</definedName>
    <definedName name="BExMF4G4IUPQY1Y5GEY5N3E04CL6" hidden="1">#REF!</definedName>
    <definedName name="BExMF9UIGYMOAQK0ELUWP0S0HZZY" hidden="1">#REF!</definedName>
    <definedName name="BExMFDLBSWFMRDYJ2DZETI3EXKN2" hidden="1">#REF!</definedName>
    <definedName name="BExMFFJCU2N6QOC5V50II5WTLPAF" hidden="1">#REF!</definedName>
    <definedName name="BExMFH6SWBYCN98LEO4HJ8MYBMEV" hidden="1">#REF!</definedName>
    <definedName name="BExMFLDTMRTCHKA37LQW67BG8D5C" hidden="1">#REF!</definedName>
    <definedName name="BExMFQ102FN53YEFF1Q73O5PKTN2" hidden="1">#REF!</definedName>
    <definedName name="BExMFY4B5JW31L4PL9F4S16LTC8G" hidden="1">#REF!</definedName>
    <definedName name="BExMGFSWSVUC8O4EM6ZP6T82VC1A" hidden="1">#REF!</definedName>
    <definedName name="BExMGG3PFIHPHX7NXB7HDFI3N12L" hidden="1">#REF!</definedName>
    <definedName name="BExMH3H9TW5TJCNU5Z1EWXP3BAEP" hidden="1">#REF!</definedName>
    <definedName name="BExMHOWPB34KPZ76M2KIX2C9R2VB" hidden="1">#REF!</definedName>
    <definedName name="BExMHSSYC6KVHA3QDTSYPN92TWMI" hidden="1">#REF!</definedName>
    <definedName name="BExMI0WA793SF41LQ40A28U8OXQY" hidden="1">#REF!</definedName>
    <definedName name="BExMI3AJ9477KDL4T9DHET4LJJTW" hidden="1">#REF!</definedName>
    <definedName name="BExMI3QOZTYEQUF0SE6AK4HHWJO7" hidden="1">#REF!</definedName>
    <definedName name="BExMI6L9KX05GAK523JFKICJMTA5" hidden="1">#REF!</definedName>
    <definedName name="BExMI6QQ20XHD0NWJUN741B37182" hidden="1">#REF!</definedName>
    <definedName name="BExMI8JB94SBD9EMNJEK7Y2T6GYU" hidden="1">#REF!</definedName>
    <definedName name="BExMI8OS85YTW3KYVE4YD0R7Z6UV" hidden="1">#REF!</definedName>
    <definedName name="BExMIBOOZU40JS3F89OMPSRCE9MM" hidden="1">#REF!</definedName>
    <definedName name="BExMIIQ5MBWSIHTFWAQADXMZC22Q" hidden="1">#REF!</definedName>
    <definedName name="BExMIKZ5EDDZDK5D6GTXJPH9XWND" hidden="1">#REF!</definedName>
    <definedName name="BExMIL4I2GE866I25CR5JBLJWJ6A" hidden="1">#REF!</definedName>
    <definedName name="BExMIRKIPF27SNO82SPFSB3T5U17" hidden="1">#REF!</definedName>
    <definedName name="BExMIV0KC8555D5E42ZGWG15Y0MO" hidden="1">#REF!</definedName>
    <definedName name="BExMIZT6AN7E6YMW2S87CTCN2UXH" hidden="1">#REF!</definedName>
    <definedName name="BExMJ15T9F3475M0896SG60TN0SR" hidden="1">#REF!</definedName>
    <definedName name="BExMJ51XJZN31B84NVPI18J3CWTB" hidden="1">#REF!</definedName>
    <definedName name="BExMJ6JVKLHSKHDN2CVDDG4VDM9K" hidden="1">#REF!</definedName>
    <definedName name="BExMJA01LCAWUR1OX7H4E7JGNN3W" hidden="1">#REF!</definedName>
    <definedName name="BExMJNC8ZFB9DRFOJ961ZAJ8U3A8" hidden="1">#REF!</definedName>
    <definedName name="BExMJTBV8A3D31W2IQHP9RDFPPHQ" hidden="1">#REF!</definedName>
    <definedName name="BExMK0OA4CYPHQFXIOZFG5E4Y027" hidden="1">#REF!</definedName>
    <definedName name="BExMK2RTXN4QJWEUNX002XK8VQP8" hidden="1">#REF!</definedName>
    <definedName name="BExMKBGQDUZ8AWXYHA3QVMSDVZ3D" hidden="1">#REF!</definedName>
    <definedName name="BExMKBM1467553LDFZRRKVSHN374" hidden="1">#REF!</definedName>
    <definedName name="BExMKGK5FJUC0AU8MABRGDC5ZM70" hidden="1">#REF!</definedName>
    <definedName name="BExMKOI0IEYQSWL82F4MI37J9NZ3" hidden="1">#REF!</definedName>
    <definedName name="BExMKTW7R5SOV4PHAFGHU3W73DYE" hidden="1">#REF!</definedName>
    <definedName name="BExMKU7051J2W1RQXGZGE62NBRUZ" hidden="1">#REF!</definedName>
    <definedName name="BExMKUN3WPECJR2XRID2R7GZRGNX" hidden="1">#REF!</definedName>
    <definedName name="BExMKZ535P011X4TNV16GCOH4H21" hidden="1">#REF!</definedName>
    <definedName name="BExML3XQNDIMX55ZCHHXKUV3D6E6" hidden="1">#REF!</definedName>
    <definedName name="BExML5QGSWHLI18BGY4CGOTD3UWH" hidden="1">#REF!</definedName>
    <definedName name="BExMLO5Z61RE85X8HHX2G4IU3AZW" hidden="1">#REF!</definedName>
    <definedName name="BExMLVI7UORSHM9FMO8S2EI0TMTS" hidden="1">#REF!</definedName>
    <definedName name="BExMM5UCOT2HSSN0ZIPZW55GSOVO" hidden="1">#REF!</definedName>
    <definedName name="BExMM8ZRS5RQ8H1H55RVPVTDL5NL" hidden="1">#REF!</definedName>
    <definedName name="BExMMH8EAZB09XXQ5X4LR0P4NHG9" hidden="1">#REF!</definedName>
    <definedName name="BExMMIQH5BABNZVCIQ7TBCQ10AY5" hidden="1">#REF!</definedName>
    <definedName name="BExMMNIZ2T7M22WECMUQXEF4NJ71" hidden="1">#REF!</definedName>
    <definedName name="BExMMPMIOU7BURTV0L1K6ACW9X73" hidden="1">#REF!</definedName>
    <definedName name="BExMMQ835AJDHS4B419SS645P67Q" hidden="1">#REF!</definedName>
    <definedName name="BExMMQIUVPCOBISTEJJYNCCLUCPY" hidden="1">#REF!</definedName>
    <definedName name="BExMMTIXETA5VAKBSOFDD5SRU887" hidden="1">#REF!</definedName>
    <definedName name="BExMMV0P6P5YS3C35G0JYYHI7992" hidden="1">#REF!</definedName>
    <definedName name="BExMMZTDDCFDHK0GU54VF8EVH99F" hidden="1">#REF!</definedName>
    <definedName name="BExMN6K7E8Y590DKZSQ7WVJDJ9PA" hidden="1">#REF!</definedName>
    <definedName name="BExMNDR4V2VG5RFZDGTAGD3Q9PPG" hidden="1">#REF!</definedName>
    <definedName name="BExMNJLFWZBRN9PZF1IO9CYWV1B2" hidden="1">#REF!</definedName>
    <definedName name="BExMNKCJ0FA57YEUUAJE43U1QN5P" hidden="1">#REF!</definedName>
    <definedName name="BExMNKN5D1WEF2OOJVP6LZ6DLU3Y" hidden="1">#REF!</definedName>
    <definedName name="BExMNQ1J7QX20FWV4DQ41E6S4T2W" hidden="1">#REF!</definedName>
    <definedName name="BExMNQMY2IUP61KESI720VOMTAJ1" hidden="1">#REF!</definedName>
    <definedName name="BExMNR38HMPLWAJRQ9MMS3ZAZ9IU" hidden="1">#REF!</definedName>
    <definedName name="BExMNRDZULKJMVY2VKIIRM2M5A1M" hidden="1">#REF!</definedName>
    <definedName name="BExMNUZHMKFZ814RTA641MNKZ7HQ" hidden="1">#REF!</definedName>
    <definedName name="BExMNW6NIOK4PW2K16RX2DT8BCKP" hidden="1">#REF!</definedName>
    <definedName name="BExMO9IOWKTWHO8LQJJQI5P3INWY" hidden="1">#REF!</definedName>
    <definedName name="BExMOI29DOEK5R1A5QZPUDKF7N6T" hidden="1">#REF!</definedName>
    <definedName name="BExMOJ9GY6AQGI153FV703AE296H" hidden="1">#REF!</definedName>
    <definedName name="BExMP06Y7JRUYXTNBLZEZIIFMP8Z" hidden="1">#REF!</definedName>
    <definedName name="BExMPAJ5AJAXGKGK3F6H3ODS6RF4" hidden="1">#REF!</definedName>
    <definedName name="BExMPD2X55FFBVJ6CBUKNPROIOEU" hidden="1">#REF!</definedName>
    <definedName name="BExMPGTVPYQ1ACGV1RRRS5LYB125" hidden="1">#REF!</definedName>
    <definedName name="BExMPGZ848E38FUH1JBQN97DGWAT" hidden="1">#REF!</definedName>
    <definedName name="BExMPLBKFPJM4GF27I2D45X0U9QF" hidden="1">#REF!</definedName>
    <definedName name="BExMPMTICOSMQENOFKQ18K0ZT4S8" hidden="1">#REF!</definedName>
    <definedName name="BExMPMZ07II0R4KGWQQ7PGS3RZS4" hidden="1">#REF!</definedName>
    <definedName name="BExMPSD77XQ3HA6A4FZOJK8G2JP3" hidden="1">#REF!</definedName>
    <definedName name="BExMQ41ZQNCI291UVV7EBWD8RXWS" hidden="1">#REF!</definedName>
    <definedName name="BExMQ4I3Q7F0BMPHSFMFW9TZ87UD" hidden="1">#REF!</definedName>
    <definedName name="BExMQ4SWDWI4N16AZ0T5CJ6HH8WC" hidden="1">#REF!</definedName>
    <definedName name="BExMQ71WHW50GVX45JU951AGPLFQ" hidden="1">#REF!</definedName>
    <definedName name="BExMQGXSLPT4A6N47LE6FBVHWBOF" hidden="1">#REF!</definedName>
    <definedName name="BExMQSBR7PL4KLB1Q4961QO45Y4G" hidden="1">#REF!</definedName>
    <definedName name="BExMR1MA4I1X77714ZEPUVC8W398" hidden="1">#REF!</definedName>
    <definedName name="BExMR4GUTFCN4RD7H81IOKECLEG3" hidden="1">#REF!</definedName>
    <definedName name="BExMR8YQHA7N77HGHY4Y6R30I3XT" hidden="1">#REF!</definedName>
    <definedName name="BExMRENOIARWRYOIVPDIEBVNRDO7" hidden="1">#REF!</definedName>
    <definedName name="BExMRP5C9V3XNIT2DRA9I6G73H2V" hidden="1">#REF!</definedName>
    <definedName name="BExMRPG54LNH7HRC92MBSUT6UL6L" hidden="1">#REF!</definedName>
    <definedName name="BExMRRJNUMGRSDD5GGKKGEIZ6FTS" hidden="1">#REF!</definedName>
    <definedName name="BExMSM9I7XZ0BC793Y8GWVJNG1V9" hidden="1">#REF!</definedName>
    <definedName name="BExMSQRCC40AP8BDUPL2I2DNC210" hidden="1">#REF!</definedName>
    <definedName name="BExO4J9LR712G00TVA82VNTG8O7H" hidden="1">#REF!</definedName>
    <definedName name="BExO4P9G3CC5P66YXQJ1MQZE3Q3L" hidden="1">#REF!</definedName>
    <definedName name="BExO4Q5T1IO39TUFXG41PZPWD8H5" hidden="1">#REF!</definedName>
    <definedName name="BExO55G2KVZ7MIJ30N827CLH0I2A" hidden="1">#REF!</definedName>
    <definedName name="BExO5A8PZD9EUHC5CMPU6N3SQ15L" hidden="1">#REF!</definedName>
    <definedName name="BExO5XMAHL7CY3X0B1OPKZ28DCJ5" hidden="1">#REF!</definedName>
    <definedName name="BExO66LZJKY4PTQVREELI6POS4AY" hidden="1">#REF!</definedName>
    <definedName name="BExO6LLHCYTF7CIVHKAO0NMET14Q" hidden="1">#REF!</definedName>
    <definedName name="BExO7A0RAM8VLJ9WVOS0CNSGVOZA" hidden="1">#REF!</definedName>
    <definedName name="BExO7OUQS3XTUQ2LDKGQ8AAQ3OJJ" hidden="1">#REF!</definedName>
    <definedName name="BExO7RUSODZC2NQZMT2AFSMV2ONF" hidden="1">#REF!</definedName>
    <definedName name="BExO7W1PSMP8KLLJ6LI9QUDVQEVV" hidden="1">#REF!</definedName>
    <definedName name="BExO85HMYXZJ7SONWBKKIAXMCI3C" hidden="1">#REF!</definedName>
    <definedName name="BExO863922O4PBGQMUNEQKGN3K96" hidden="1">#REF!</definedName>
    <definedName name="BExO89ZIOXN0HOKHY24F7HDZ87UT" hidden="1">#REF!</definedName>
    <definedName name="BExO8CDTBCABLEUD6PE2UM2EZ6C4" hidden="1">#REF!</definedName>
    <definedName name="BExO8IZ05ZG0XVOL3W41KBQE176A" hidden="1">#REF!</definedName>
    <definedName name="BExO8TM4L261JTCSQ24FHE73242J" hidden="1">#REF!</definedName>
    <definedName name="BExO8TM5V5CFSV5A13AYOWY4NGRS" hidden="1">#REF!</definedName>
    <definedName name="BExO8UTAGQWDBQZEEF4HUNMLQCVU" hidden="1">#REF!</definedName>
    <definedName name="BExO94UTJKQQ7TJTTJRTSR70YVJC" hidden="1">#REF!</definedName>
    <definedName name="BExO9J3A438976RXIUX5U9SU5T55" hidden="1">#REF!</definedName>
    <definedName name="BExO9RS5RXFJ1911HL3CCK6M74EP" hidden="1">#REF!</definedName>
    <definedName name="BExO9V2U2YXAY904GYYGU6TD8Y7M" hidden="1">#REF!</definedName>
    <definedName name="BExOA8PPAT6BFKDHD9OQK39O9RSG" hidden="1">#REF!</definedName>
    <definedName name="BExOAFR6JHRK4AP8O7TB9UDEAVJL" hidden="1">#REF!</definedName>
    <definedName name="BExOAGCX9ISY83KMXO02KFMKR8OW" hidden="1">#REF!</definedName>
    <definedName name="BExOAQ3GKCT7YZW1EMVU3EILSZL2" hidden="1">#REF!</definedName>
    <definedName name="BExOB886RIKYRO6D0LXJDAB2M84Z" hidden="1">#REF!</definedName>
    <definedName name="BExOB9KT2THGV4SPLDVFTFXS4B14" hidden="1">#REF!</definedName>
    <definedName name="BExOBIPU8760ITY0C8N27XZ3KWEF" hidden="1">#REF!</definedName>
    <definedName name="BExOBM0I5L0MZ1G4H9MGMD87SBMZ" hidden="1">#REF!</definedName>
    <definedName name="BExOBNNWXJI9Y0IQ9VT4NMZCB3SW" hidden="1">#REF!</definedName>
    <definedName name="BExOBOUXMP88KJY2BX2JLUJH5N0K" hidden="1">#REF!</definedName>
    <definedName name="BExOBP0FKQ4SVR59FB48UNLKCOR6" hidden="1">#REF!</definedName>
    <definedName name="BExOBYAVUCQ0IGM0Y6A75QHP0Q1A" hidden="1">#REF!</definedName>
    <definedName name="BExOBYLMYCYZ1NJLHJCPLA3PVKYK" hidden="1">#REF!</definedName>
    <definedName name="BExOBYLO8NTLBKV3569Y2UNNIV1K" hidden="1">#REF!</definedName>
    <definedName name="BExOC08Y6OIMB5N7XH5Q1IR1M20Q" hidden="1">#REF!</definedName>
    <definedName name="BExOC3UEHB1CZNINSQHZANWJYKR8" hidden="1">#REF!</definedName>
    <definedName name="BExOC7LCVAJC36Q60I8PKPCD0T1S" hidden="1">#REF!</definedName>
    <definedName name="BExOCBSF3XGO9YJ23LX2H78VOUR7" hidden="1">#REF!</definedName>
    <definedName name="BExOCKXFMOW6WPFEVX1I7R7FNDSS" hidden="1">#REF!</definedName>
    <definedName name="BExOCQX7MZG1R6UPBHNGI606SL8K" hidden="1">#REF!</definedName>
    <definedName name="BExOCYEXOB95DH5NOB0M5NOYX398" hidden="1">#REF!</definedName>
    <definedName name="BExOD4ERMDMFD8X1016N4EXOUR0S" hidden="1">#REF!</definedName>
    <definedName name="BExOD55RS7BQUHRQ6H3USVGKR0P7" hidden="1">#REF!</definedName>
    <definedName name="BExODEWDDEABM4ZY3XREJIBZ8IVP" hidden="1">#REF!</definedName>
    <definedName name="BExODZFEIWV26E8RFU7XQYX1J458" hidden="1">#REF!</definedName>
    <definedName name="BExOE89QWLYZ033JJYOXL9EN126C" hidden="1">#REF!</definedName>
    <definedName name="BExOEBKG55EROA2VL360A06LKASE" hidden="1">#REF!</definedName>
    <definedName name="BExOERG5LWXYYEN1DY1H2FWRJS9T" hidden="1">#REF!</definedName>
    <definedName name="BExOEV1S6JJVO5PP4BZ20SNGZR7D" hidden="1">#REF!</definedName>
    <definedName name="BExOF5ZJR1UJ9IQRGDTEZM7GPQX4" hidden="1">#REF!</definedName>
    <definedName name="BExOFEDNCYI2TPTMQ8SJN3AW4YMF" hidden="1">#REF!</definedName>
    <definedName name="BExOFJH1W33H5R9GH680DNXTZ0ZN" hidden="1">#REF!</definedName>
    <definedName name="BExOFN2CCI1J0EUWG6CV07EKJOT7" hidden="1">#REF!</definedName>
    <definedName name="BExOFVLXVD6RVHSQO8KZOOACSV24" hidden="1">#REF!</definedName>
    <definedName name="BExOG1AZCK9QN09SNEN2DTTFFCLJ" hidden="1">#REF!</definedName>
    <definedName name="BExOG2SW3XOGP9VAPQ3THV3VWV12" hidden="1">#REF!</definedName>
    <definedName name="BExOG45J81K4OPA40KW5VQU54KY3" hidden="1">#REF!</definedName>
    <definedName name="BExOGFE2SCL8HHT4DFAXKLUTJZOG" hidden="1">#REF!</definedName>
    <definedName name="BExOGT6D0LJ3C22RDW8COECKB1J5" hidden="1">#REF!</definedName>
    <definedName name="BExOGTMI1HT31M1RGWVRAVHAK7DE" hidden="1">#REF!</definedName>
    <definedName name="BExOGXO9JE5XSE9GC3I6O21UEKAO" hidden="1">#REF!</definedName>
    <definedName name="BExOGYVEAJFUXQVT8YQO2U7YT5OY" hidden="1">#REF!</definedName>
    <definedName name="BExOH2GVFOFXDG3YQK89NSKG7WJG" hidden="1">#REF!</definedName>
    <definedName name="BExOH7KB5HAPBB5K1Z3DIW5LCRSI" hidden="1">#REF!</definedName>
    <definedName name="BExOH9ICZ13C1LAW8OTYTR9S7ZP3" hidden="1">#REF!</definedName>
    <definedName name="BExOHBB43JS54D6MARIQR5PJNUDG" hidden="1">#REF!</definedName>
    <definedName name="BExOHLHXXJL6363CC082M9M5VVXQ" hidden="1">#REF!</definedName>
    <definedName name="BExOHNAO5UDXSO73BK2ARHWKS90Y" hidden="1">#REF!</definedName>
    <definedName name="BExOHR1G1I9A9CI1HG94EWBLWNM2" hidden="1">#REF!</definedName>
    <definedName name="BExOHTQPP8LQ98L6PYUI6QW08YID" hidden="1">#REF!</definedName>
    <definedName name="BExOHX6Q6NJI793PGX59O5EKTP4G" hidden="1">#REF!</definedName>
    <definedName name="BExOI5VMTHH7Y8MQQ1N635CHYI0P" hidden="1">#REF!</definedName>
    <definedName name="BExOIEVCP4Y6VDS23AK84MCYYHRT" hidden="1">#REF!</definedName>
    <definedName name="BExOIHPQIXR0NDR5WD01BZKPKEO3" hidden="1">#REF!</definedName>
    <definedName name="BExOIM7L0Z3LSII9P7ZTV4KJ8RMA" hidden="1">#REF!</definedName>
    <definedName name="BExOIN9ETPA87K6NINBIFRSWHK4C" hidden="1">#REF!</definedName>
    <definedName name="BExOIWJVMJ6MG6JC4SPD1L00OHU1" hidden="1">#REF!</definedName>
    <definedName name="BExOIYCN8Z4JK3OOG86KYUCV0ME8" hidden="1">#REF!</definedName>
    <definedName name="BExOJ3AKZ9BCBZT3KD8WMSLK6MN2" hidden="1">#REF!</definedName>
    <definedName name="BExOJ7XQK71I4YZDD29AKOOWZ47E" hidden="1">#REF!</definedName>
    <definedName name="BExOJM0W6XGSW5MXPTTX0GNF6SFT" hidden="1">#REF!</definedName>
    <definedName name="BExOJXEUJJ9SYRJXKYYV2NCCDT2R" hidden="1">#REF!</definedName>
    <definedName name="BExOK0EQYM9JUMAGWOUN7QDH7VMZ" hidden="1">#REF!</definedName>
    <definedName name="BExOK4WM9O7QNG6O57FOASI5QSN1" hidden="1">#REF!</definedName>
    <definedName name="BExOKCECQSFWA99RY6KEDPH30KT6" hidden="1">#REF!</definedName>
    <definedName name="BExOKDAQ31PVS0Q7NXOF66C24GYL" hidden="1">#REF!</definedName>
    <definedName name="BExOKKHOPWUVRJGQJ5ONR2U40JX8" hidden="1">#REF!</definedName>
    <definedName name="BExOKTXMJP351VXKH8VT6SXUNIMF" hidden="1">#REF!</definedName>
    <definedName name="BExOKU8GMLOCNVORDE329819XN67" hidden="1">#REF!</definedName>
    <definedName name="BExOL0Z3Z7IAMHPB91EO2MF49U57" hidden="1">#REF!</definedName>
    <definedName name="BExOL7KH12VAR0LG741SIOJTLWFD" hidden="1">#REF!</definedName>
    <definedName name="BExOLB5SC7VD8OG53K8II93SAENQ" hidden="1">#REF!</definedName>
    <definedName name="BExOLD411QWFX4FN11349510DRJ8" hidden="1">#REF!</definedName>
    <definedName name="BExOLICXFHJLILCJVFMJE5MGGWKR" hidden="1">#REF!</definedName>
    <definedName name="BExOLOI0WJS3QC12I3ISL0D9AWOF" hidden="1">#REF!</definedName>
    <definedName name="BExOLYZNCQU9YFRCJTSR1R7098U7" hidden="1">#REF!</definedName>
    <definedName name="BExOLYZNG5RBD0BTS1OEZJNU92Q5" hidden="1">#REF!</definedName>
    <definedName name="BExOM3HIJ3UZPOKJI68KPBJAHPDC" hidden="1">#REF!</definedName>
    <definedName name="BExOMBFCBGGM6KO5RX1LMJ0M22S4" hidden="1">#REF!</definedName>
    <definedName name="BExOMI672TH8VPB5MGW4I7CD339Q" hidden="1">#REF!</definedName>
    <definedName name="BExOMKPURE33YQ3K1JG9NVQD4W49" hidden="1">#REF!</definedName>
    <definedName name="BExOMP7NGCLUNFK50QD2LPKRG078" hidden="1">#REF!</definedName>
    <definedName name="BExOMU0A6XMY48SZRYL4WQZD13BI" hidden="1">#REF!</definedName>
    <definedName name="BExOMVT0HSNC59DJP4CLISASGHKL" hidden="1">#REF!</definedName>
    <definedName name="BExON0AX35F2SI0UCVMGWGVIUNI3" hidden="1">#REF!</definedName>
    <definedName name="BExON41U4296DV3DPG6I5EF3OEYF" hidden="1">#REF!</definedName>
    <definedName name="BExON8UB96J8UZO1ZX4IVWLM8DGA" hidden="1">#REF!</definedName>
    <definedName name="BExONB3A7CO4YD8RB41PHC93BQ9M" hidden="1">#REF!</definedName>
    <definedName name="BExONFL4TFXSXWK3WNKGBKED9MO0" hidden="1">#REF!</definedName>
    <definedName name="BExONFQH6UUXF8V0GI4BRIST9RFO" hidden="1">#REF!</definedName>
    <definedName name="BExONIL1EPN8W1SVF4S473NVT9G0" hidden="1">#REF!</definedName>
    <definedName name="BExONIL31DZWU7IFVN3VV0XTXJA1" hidden="1">#REF!</definedName>
    <definedName name="BExONJ1BU17R0F5A2UP1UGJBOGKS" hidden="1">#REF!</definedName>
    <definedName name="BExONNZ9VMHVX3J6NLNJY7KZA61O" hidden="1">#REF!</definedName>
    <definedName name="BExONRQ1BAA4F3TXP2MYQ4YCZ09S" hidden="1">#REF!</definedName>
    <definedName name="BExONVBIXX436X1BG1TMAO4S9LD0" hidden="1">#REF!</definedName>
    <definedName name="BExOO1WWIZSGB0YTGKESB45TSVMZ" hidden="1">#REF!</definedName>
    <definedName name="BExOO4B8FPAFYPHCTYTX37P1TQM5" hidden="1">#REF!</definedName>
    <definedName name="BExOOIULUDOJRMYABWV5CCL906X6" hidden="1">#REF!</definedName>
    <definedName name="BExOORE1DP6UVW28XJX2VS05649B" hidden="1">#REF!</definedName>
    <definedName name="BExOOTN0KTXJCL7E476XBN1CJ553" hidden="1">#REF!</definedName>
    <definedName name="BExOP9DEBV5W5P4Q25J3XCJBP5S9" hidden="1">#REF!</definedName>
    <definedName name="BExOPINVFSIZMCVT9YGT2AODVCX3" hidden="1">#REF!</definedName>
    <definedName name="BExOPJV0G43Z50LNI0UWME9NPU9S" hidden="1">#REF!</definedName>
    <definedName name="BExOQ1JN4SAC44RTMZIGHSW023WA" hidden="1">#REF!</definedName>
    <definedName name="BExOQ256YMF115DJL3KBPNKABJ90" hidden="1">#REF!</definedName>
    <definedName name="BExQ19DEUOLC11IW32E2AMVZLFF1" hidden="1">#REF!</definedName>
    <definedName name="BExQ1FD6KISGYU1JWEQ4G243ZPVD" hidden="1">#REF!</definedName>
    <definedName name="BExQ1X1RE71HCCMKWV64X8HPHR0R" hidden="1">#REF!</definedName>
    <definedName name="BExQ29C73XR33S3668YYSYZAIHTG" hidden="1">#REF!</definedName>
    <definedName name="BExQ2FS228IUDUP2023RA1D4AO4C" hidden="1">#REF!</definedName>
    <definedName name="BExQ2L0XYWLY9VPZWXYYFRIRQRJ1" hidden="1">#REF!</definedName>
    <definedName name="BExQ2M841F5Z1BQYR8DG5FKK0LIU" hidden="1">#REF!</definedName>
    <definedName name="BExQ300G8I8TK45A0MVHV15422EU" hidden="1">#REF!</definedName>
    <definedName name="BExQ39R28MXSG2SEV956F0KZ20AN" hidden="1">#REF!</definedName>
    <definedName name="BExQ3D1P3M5Z3HLMEZ17E0BLEE4U" hidden="1">#REF!</definedName>
    <definedName name="BExQ3O4W7QF8BOXTUT4IOGF6YKUD" hidden="1">#REF!</definedName>
    <definedName name="BExQ3PXOWSN8561ZR8IEY8ZASI3B" hidden="1">#REF!</definedName>
    <definedName name="BExQ3TZF04IPY0B0UG9CQQ5736UA" hidden="1">#REF!</definedName>
    <definedName name="BExQ41BOL730OSEM60CEMAMP4ARQ" hidden="1">#REF!</definedName>
    <definedName name="BExQ42IU9MNDYLODP41DL6YTZMAR" hidden="1">#REF!</definedName>
    <definedName name="BExQ452HF7N1HYPXJXQ8WD6SOWUV" hidden="1">#REF!</definedName>
    <definedName name="BExQ499KBJ5W7A1G293A0K14EVQB" hidden="1">#REF!</definedName>
    <definedName name="BExQ4B7Q3NN5PZMR9C0YCQ9KMIUO" hidden="1">#REF!</definedName>
    <definedName name="BExQ4BTBSHPHVEDRCXC2ROW8PLFC" hidden="1">#REF!</definedName>
    <definedName name="BExQ4DGKF54SRKQUTUT4B1CZSS62" hidden="1">#REF!</definedName>
    <definedName name="BExQ4T74LQ5PYTV1MUQUW75A4BDY" hidden="1">#REF!</definedName>
    <definedName name="BExQ4XJHD7EJCNH7S1MJDZJ2MNWG" hidden="1">#REF!</definedName>
    <definedName name="BExQ5039ZCEWBUJHU682G4S89J03" hidden="1">#REF!</definedName>
    <definedName name="BExQ53U1WPQDQWX1BVV1GSXRBF6E" hidden="1">#REF!</definedName>
    <definedName name="BExQ56Z9W6YHZHRXOFFI8EFA7CDI" hidden="1">#REF!</definedName>
    <definedName name="BExQ5KX3Z668H1KUCKZ9J24HUQ1F" hidden="1">#REF!</definedName>
    <definedName name="BExQ5UICMGTMK790KTLK49MAGXRC" hidden="1">#REF!</definedName>
    <definedName name="BExQ5YUUK9FD0QGTY4WD0W90O7OL" hidden="1">#REF!</definedName>
    <definedName name="BExQ63793YQ9BH7JLCNRIATIGTRG" hidden="1">#REF!</definedName>
    <definedName name="BExQ6CN1EF2UPZ57ZYMGK8TUJQSS" hidden="1">#REF!</definedName>
    <definedName name="BExQ6JJ6GQ820H268M24Q000VLS5" hidden="1">#REF!</definedName>
    <definedName name="BExQ6M2YXJ8AMRJF3QGHC40ADAHZ" hidden="1">#REF!</definedName>
    <definedName name="BExQ6M8B0X44N9TV56ATUVHGDI00" hidden="1">#REF!</definedName>
    <definedName name="BExQ6NKT7GLCK5DO3FT99FA0VH7Y" hidden="1">#REF!</definedName>
    <definedName name="BExQ6PIZEB3532T46HXOTSDMM8XR" hidden="1">#REF!</definedName>
    <definedName name="BExQ6POH065GV0I74XXVD0VUPBJW" hidden="1">#REF!</definedName>
    <definedName name="BExQ6WV9KPSMXPPLGZ3KK4WNYTHU" hidden="1">#REF!</definedName>
    <definedName name="BExQ783XTMM2A9I3UKCFWJH1PP2N" hidden="1">#REF!</definedName>
    <definedName name="BExQ79LX01ZPQB8EGD1ZHR2VK2H3" hidden="1">#REF!</definedName>
    <definedName name="BExQ7B3V9MGDK2OIJ61XXFBFLJFZ" hidden="1">#REF!</definedName>
    <definedName name="BExQ7CB046NVPF9ZXDGA7OXOLSLX" hidden="1">#REF!</definedName>
    <definedName name="BExQ7IWDCGGOO1HTJ97YGO1CK3R9" hidden="1">#REF!</definedName>
    <definedName name="BExQ7JNFIEGS2HKNBALH3Q2N5G7Z" hidden="1">#REF!</definedName>
    <definedName name="BExQ7MY3U2Z1IZ71U5LJUD00VVB4" hidden="1">#REF!</definedName>
    <definedName name="BExQ7XL2Q1GVUFL1F9KK0K0EXMWG" hidden="1">#REF!</definedName>
    <definedName name="BExQ8469L3ZRZ3KYZPYMSJIDL7Y5" hidden="1">#REF!</definedName>
    <definedName name="BExQ8A0RPE3IMIFIZLUE7KD2N21W" hidden="1">#REF!</definedName>
    <definedName name="BExQ8ABK6H1ADV2R2OYT8NFFYG2N" hidden="1">#REF!</definedName>
    <definedName name="BExQ8G0K46ZORA0QVQTDI7Z8LXGF" hidden="1">#REF!</definedName>
    <definedName name="BExQ8O3WEU8HNTTGKTW5T0QSKCLP" hidden="1">#REF!</definedName>
    <definedName name="BExQ8U95JXE2ZGDDWOEHH46ENO5L" hidden="1">#REF!</definedName>
    <definedName name="BExQ8UUP7KQWLXPL81ZMF3AC1K7V" hidden="1">#REF!</definedName>
    <definedName name="BExQ8ZCEDBOBJA3D9LDP5TU2WYGR" hidden="1">#REF!</definedName>
    <definedName name="BExQ94LAW6MAQBWY25WTBFV5PPZJ" hidden="1">#REF!</definedName>
    <definedName name="BExQ97QIPOSSRK978N8P234Y1XA4" hidden="1">#REF!</definedName>
    <definedName name="BExQ9DQATTM64NGUOQWM96CIR7J1" hidden="1">#REF!</definedName>
    <definedName name="BExQ9DVR0WJQK432BJFWT5WHPMRB" hidden="1">#REF!</definedName>
    <definedName name="BExQ9E6FBAXTHGF3RXANFIA77GXP" hidden="1">#REF!</definedName>
    <definedName name="BExQ9F2YH4UUCCMQITJ475B3S3NP" hidden="1">#REF!</definedName>
    <definedName name="BExQ9KX9734KIAK7IMRLHCPYDHO2" hidden="1">#REF!</definedName>
    <definedName name="BExQ9L81FF4I7816VTPFBDWVU4CW" hidden="1">#REF!</definedName>
    <definedName name="BExQ9M4E2ACZOWWWP1JJIQO8AHUM" hidden="1">#REF!</definedName>
    <definedName name="BExQ9UTANMJCK7LJ4OQMD6F2Q01L" hidden="1">#REF!</definedName>
    <definedName name="BExQA324HSCK40ENJUT9CS9EC71B" hidden="1">#REF!</definedName>
    <definedName name="BExQA55GY0STSNBWQCWN8E31ZXCS" hidden="1">#REF!</definedName>
    <definedName name="BExQA9HZIN9XEMHEEVHT99UU9Z82" hidden="1">#REF!</definedName>
    <definedName name="BExQAELFYH92K8CJL155181UDORO" hidden="1">#REF!</definedName>
    <definedName name="BExQBDICMZTSA1X73TMHNO4JSFLN" hidden="1">#REF!</definedName>
    <definedName name="BExQBEER6CRCRPSSL61S0OMH57ZA" hidden="1">#REF!</definedName>
    <definedName name="BExQBIGGY5TXI2FJVVZSLZ0LTZYH" hidden="1">#REF!</definedName>
    <definedName name="BExQBM1RUSIQ85LLMM2159BYDPIP" hidden="1">#REF!</definedName>
    <definedName name="BExQBPSOZ47V81YAEURP0NQJNTJH" hidden="1">#REF!</definedName>
    <definedName name="BExQC2TZAI1KMU2O3J80F73TJ6HV" hidden="1">#REF!</definedName>
    <definedName name="BExQC5TWT21CGBKD0IHAXTIN2QB8" hidden="1">#REF!</definedName>
    <definedName name="BExQC94JL9F5GW4S8DQCAF4WB2DA" hidden="1">#REF!</definedName>
    <definedName name="BExQCI9M5F9BX0WO90T8KQKXJECZ" hidden="1">#REF!</definedName>
    <definedName name="BExQCKTD8AT0824LGWREXM1B5D1X" hidden="1">#REF!</definedName>
    <definedName name="BExQD571YWOXKR2SX85K5MKQ0AO2" hidden="1">#REF!</definedName>
    <definedName name="BExQDB6VCHN8PNX8EA6JNIEQ2JC2" hidden="1">#REF!</definedName>
    <definedName name="BExQDE1B6U2Q9B73KBENABP71YM1" hidden="1">#REF!</definedName>
    <definedName name="BExQDGQCN7ZW41QDUHOBJUGQAX40" hidden="1">#REF!</definedName>
    <definedName name="BExQE6IAA3QFZ6TX9BXPJISLE0Q1" hidden="1">#REF!</definedName>
    <definedName name="BExQEC7BRIJ30PTU3UPFOIP2HPE3" hidden="1">#REF!</definedName>
    <definedName name="BExQEJUD5RQJ325ULPV2E4W8QAL6" hidden="1">#REF!</definedName>
    <definedName name="BExQEMUA4HEFM4OVO8M8MA8PIAW1" hidden="1">#REF!</definedName>
    <definedName name="BExQEQ4XZQFIKUXNU9H7WE7AMZ1U" hidden="1">#REF!</definedName>
    <definedName name="BExQF00ZDAC842R706797DN4H4HE" hidden="1">#REF!</definedName>
    <definedName name="BExQF1OEB07CRAP6ALNNMJNJ3P2D" hidden="1">#REF!</definedName>
    <definedName name="BExQF9X2AQPFJZTCHTU5PTTR0JAH" hidden="1">#REF!</definedName>
    <definedName name="BExQFC0M9KKFMQKPLPEO2RQDB7MM" hidden="1">#REF!</definedName>
    <definedName name="BExQFEK8NUD04X2OBRA275ADPSDL" hidden="1">#REF!</definedName>
    <definedName name="BExQFGYIWDR4W0YF7XR6E4EWWJ02" hidden="1">#REF!</definedName>
    <definedName name="BExQFMNOOBC2XE1R03V1MF8QJSDG" hidden="1">#REF!</definedName>
    <definedName name="BExQFNPE0JNBFPGM91B5GNSDG31N" hidden="1">#REF!</definedName>
    <definedName name="BExQFPNFKA36IAPS22LAUMBDI4KE" hidden="1">#REF!</definedName>
    <definedName name="BExQFPSWEMA8WBUZ4WK20LR13VSU" hidden="1">#REF!</definedName>
    <definedName name="BExQFVSPOSCCPF1TLJPIWYWYB8A9" hidden="1">#REF!</definedName>
    <definedName name="BExQFWJQXNQAW6LUMOEDS6KMJMYL" hidden="1">#REF!</definedName>
    <definedName name="BExQG8TYRD2G42UA5ZPCRLNKUDMX" hidden="1">#REF!</definedName>
    <definedName name="BExQGFKTOP6WGJAF2OI8PXQPMWT4" hidden="1">#REF!</definedName>
    <definedName name="BExQGK7ZD9GNOXJAWKWL3D8EIZ5I" hidden="1">#REF!</definedName>
    <definedName name="BExQGMM9RZL83B2Z0ZZPHKUY6VTK" hidden="1">#REF!</definedName>
    <definedName name="BExQGO48J9MPCDQ96RBB9UN9AIGT" hidden="1">#REF!</definedName>
    <definedName name="BExQGSBB6MJWDW7AYWA0MSFTXKRR" hidden="1">#REF!</definedName>
    <definedName name="BExQH0UURAJ13AVO5UI04HSRGVYW" hidden="1">#REF!</definedName>
    <definedName name="BExQH6ZZY0NR8SE48PSI9D0CU1TC" hidden="1">#REF!</definedName>
    <definedName name="BExQHCZSBYUY8OKKJXFYWKBBM6AH" hidden="1">#REF!</definedName>
    <definedName name="BExQHPKXZ1K33V2F90NZIQRZYIAW" hidden="1">#REF!</definedName>
    <definedName name="BExQHVF9KD06AG2RXUQJ9X4PVGX4" hidden="1">#REF!</definedName>
    <definedName name="BExQHZBHVN2L4HC7ACTR73T5OCV0" hidden="1">#REF!</definedName>
    <definedName name="BExQHZGZ5JZ4AE00IROC5LG5734F" hidden="1">#REF!</definedName>
    <definedName name="BExQI85V9TNLDJT5LTRZS10Y26SG" hidden="1">#REF!</definedName>
    <definedName name="BExQIAPKHVEV8CU1L3TTHJW67FJ5" hidden="1">#REF!</definedName>
    <definedName name="BExQIBB4I3Z6AUU0HYV1DHRS13M4" hidden="1">#REF!</definedName>
    <definedName name="BExQIBWPAXU7HJZLKGJZY3EB7MIS" hidden="1">#REF!</definedName>
    <definedName name="BExQICT281Q1E6HHLEIC7LOYTR4F" hidden="1">#REF!</definedName>
    <definedName name="BExQIDUXFRRQTUP42M6V5KODFDPZ" hidden="1">#REF!</definedName>
    <definedName name="BExQIEWM4YHWE15RFGAT8AWBZ25Y" hidden="1">#REF!</definedName>
    <definedName name="BExQIII2YKNNBPUFZNOC88FK394S" hidden="1">#REF!</definedName>
    <definedName name="BExQINW95C7N048P3U0KM5A2Q0VU" hidden="1">#REF!</definedName>
    <definedName name="BExQIVJB9MJ25NDUHTCVMSODJY2C" hidden="1">#REF!</definedName>
    <definedName name="BExQJ7IXTYN8ELZIUSOUURFAP5Z5" hidden="1">#REF!</definedName>
    <definedName name="BExQJBF7LAX128WR7VTMJC88ZLPG" hidden="1">#REF!</definedName>
    <definedName name="BExQJEVCKX6KZHNCLYXY7D0MX5KN" hidden="1">#REF!</definedName>
    <definedName name="BExQJIBCENFZ4FNIPQ8IC1PBMHA9" hidden="1">#REF!</definedName>
    <definedName name="BExQJJYSDX8B0J1QGF2HL071KKA3" hidden="1">#REF!</definedName>
    <definedName name="BExQJX019VWBQMW1HCV154DP9287" hidden="1">#REF!</definedName>
    <definedName name="BExQK1HV6SQQ7CP8H8IUKI9TYXTD" hidden="1">#REF!</definedName>
    <definedName name="BExQK1SODHG66277P2K5V2W6173O" hidden="1">#REF!</definedName>
    <definedName name="BExQK3LE5CSBW1E4H4KHW548FL2R" hidden="1">#REF!</definedName>
    <definedName name="BExQKG6LD6PLNDGNGO9DJXY865BR" hidden="1">#REF!</definedName>
    <definedName name="BExQLE1TOW3A287TQB0AVWENT8O1" hidden="1">#REF!</definedName>
    <definedName name="BExRYOYB4A3E5F6MTROY69LR0PMG" hidden="1">#REF!</definedName>
    <definedName name="BExRYZLA9EW71H4SXQR525S72LLP" hidden="1">#REF!</definedName>
    <definedName name="BExRZ66M8G9FQ0VFP077QSZBSOA5" hidden="1">#REF!</definedName>
    <definedName name="BExRZ8FMQQL46I8AQWU17LRNZD5T" hidden="1">#REF!</definedName>
    <definedName name="BExRZIRRIXRUMZ5GOO95S7460BMP" hidden="1">#REF!</definedName>
    <definedName name="BExRZK9RAHMM0ZLTNSK7A4LDC42D" hidden="1">#REF!</definedName>
    <definedName name="BExRZOGSR69INI6GAEPHDWSNK5Q4" hidden="1">#REF!</definedName>
    <definedName name="BExS02PDU3RIYDBR02EV6VUXEVN6" hidden="1">#REF!</definedName>
    <definedName name="BExS0ASQBKRTPDWFK0KUDFOS9LE5" hidden="1">#REF!</definedName>
    <definedName name="BExS0GHQUF6YT0RU3TKDEO8CSJYB" hidden="1">#REF!</definedName>
    <definedName name="BExS0K8IHC45I78DMZBOJ1P13KQA" hidden="1">#REF!</definedName>
    <definedName name="BExS0UFCKI6Z4BDWL0C1TI1UZA8D" hidden="1">#REF!</definedName>
    <definedName name="BExS152B2LFCRAUHSLI5T6QRNII0" hidden="1">#REF!</definedName>
    <definedName name="BExS15IJV0WW662NXQUVT3FGP4ST" hidden="1">#REF!</definedName>
    <definedName name="BExS16PROWSNHW3MZQBGQNQU7S8R" hidden="1">#REF!</definedName>
    <definedName name="BExS194110MR25BYJI3CJ2EGZ8XT" hidden="1">#REF!</definedName>
    <definedName name="BExS1BNVGNSGD4EP90QL8WXYWZ66" hidden="1">#REF!</definedName>
    <definedName name="BExS1UE39N6NCND7MAARSBWXS6HU" hidden="1">#REF!</definedName>
    <definedName name="BExS1VQKWZC7SM0UY7BWIPST3VU3" hidden="1">#REF!</definedName>
    <definedName name="BExS226HTWL5WVC76MP5A1IBI8WD" hidden="1">#REF!</definedName>
    <definedName name="BExS26OI2QNNAH2WMDD95Z400048" hidden="1">#REF!</definedName>
    <definedName name="BExS2DF6B4ZUF3VZLI4G6LJ3BF38" hidden="1">#REF!</definedName>
    <definedName name="BExS2OT61VXS58SSI0I90Z76DFCQ" hidden="1">#REF!</definedName>
    <definedName name="BExS2QB5FS5LYTFYO4BROTWG3OV5" hidden="1">#REF!</definedName>
    <definedName name="BExS2RIBMZPBDB3W6PKRNHUM06WI" hidden="1">#REF!</definedName>
    <definedName name="BExS2TLU1HONYV6S3ZD9T12D7CIG" hidden="1">#REF!</definedName>
    <definedName name="BExS318UV9I2FXPQQWUKKX00QLPJ" hidden="1">#REF!</definedName>
    <definedName name="BExS38AHQWKT950DKJR1SJAY5NKD" hidden="1">#REF!</definedName>
    <definedName name="BExS3BL7KZUM0PK7UW1Y6M98ZKXC" hidden="1">#REF!</definedName>
    <definedName name="BExS3LBS0SMTHALVM4NRI1BAV1NP" hidden="1">#REF!</definedName>
    <definedName name="BExS3MTQ75VBXDGEBURP6YT8RROE" hidden="1">#REF!</definedName>
    <definedName name="BExS3OH5XH1H0NEUDJGB0D1EF3C6" hidden="1">#REF!</definedName>
    <definedName name="BExS3OMGYO0DFN5186UFKEXZ2RX3" hidden="1">#REF!</definedName>
    <definedName name="BExS3SDERJ27OER67TIGOVZU13A2" hidden="1">#REF!</definedName>
    <definedName name="BExS3WV2VQ19L2A1DJ73AUFN7SRX" hidden="1">#REF!</definedName>
    <definedName name="BExS46R5WDNU5KL04FKY5LHJUCB8" hidden="1">#REF!</definedName>
    <definedName name="BExS4ASWKM93XA275AXHYP8AG6SU" hidden="1">#REF!</definedName>
    <definedName name="BExS4IAMWTT1CKFNHGN8SPWSD3QR" hidden="1">#REF!</definedName>
    <definedName name="BExS4JN3Y6SVBKILQK0R9HS45Y52" hidden="1">#REF!</definedName>
    <definedName name="BExS4P6S41O6Z6BED77U3GD9PNH1" hidden="1">#REF!</definedName>
    <definedName name="BExS4UFKWNI7QAX0PTOVVBUB0LP8" hidden="1">#REF!</definedName>
    <definedName name="BExS51H0N51UT0FZOPZRCF1GU063" hidden="1">#REF!</definedName>
    <definedName name="BExS54X72TJFC41FJK72MLRR2OO7" hidden="1">#REF!</definedName>
    <definedName name="BExS59F0PA1V2ZC7S5TN6IT41SXP" hidden="1">#REF!</definedName>
    <definedName name="BExS5BYO19H5ZKO75ERO60KF7DQH" hidden="1">#REF!</definedName>
    <definedName name="BExS5L3TGB8JVW9ROYWTKYTUPW27" hidden="1">#REF!</definedName>
    <definedName name="BExS5SG3GBHVDR15MOYHV230A4BG" hidden="1">#REF!</definedName>
    <definedName name="BExS5TY0F5R1ZXIVJHAAVVG81G5H" hidden="1">#REF!</definedName>
    <definedName name="BExS6GKQ96EHVLYWNJDWXZXUZW90" hidden="1">#REF!</definedName>
    <definedName name="BExS6ITKSZFRR01YD5B0F676SYN7" hidden="1">#REF!</definedName>
    <definedName name="BExS6IYVVGGZJXGGYPX7UNAQOB2X" hidden="1">#REF!</definedName>
    <definedName name="BExS6KGU63BUOXCPJ9TSCDS9ZY2T" hidden="1">#REF!</definedName>
    <definedName name="BExS6N0LI574IAC89EFW6CLTCQ33" hidden="1">#REF!</definedName>
    <definedName name="BExS6WRDBF3ST86ZOBBUL3GTCR11" hidden="1">#REF!</definedName>
    <definedName name="BExS6XNRKR0C3MTA0LV5B60UB908" hidden="1">#REF!</definedName>
    <definedName name="BExS79HUY1GAJJP4VMMZHU8UJI6O" hidden="1">#REF!</definedName>
    <definedName name="BExS7DU7IOWG5MHL28Z4KOM2V434" hidden="1">#REF!</definedName>
    <definedName name="BExS7G38ASJVTDO2IAPA36EB2SPF" hidden="1">#REF!</definedName>
    <definedName name="BExS7HQI0PBQNP39JUZ69RMC7M7N" hidden="1">#REF!</definedName>
    <definedName name="BExS7TKQYLRZGM93UY3ZJZJBQNFJ" hidden="1">#REF!</definedName>
    <definedName name="BExS7TVIHJQ54K2Q7S5TI60WWB6A" hidden="1">#REF!</definedName>
    <definedName name="BExS7Y2LNGVHSIBKC7C3R6X4LDR6" hidden="1">#REF!</definedName>
    <definedName name="BExS80RP8GCPNFHHGN85D3RLJQWW" hidden="1">#REF!</definedName>
    <definedName name="BExS81YPDZDVJJVS15HV2HDXAC3Y" hidden="1">#REF!</definedName>
    <definedName name="BExS82PRVNUTEKQZS56YT2DVF6C2" hidden="1">#REF!</definedName>
    <definedName name="BExS8BPG5A0GR5AO1U951NDGGR0L" hidden="1">#REF!</definedName>
    <definedName name="BExS8GSUS17UY50TEM2AWF36BR9Z" hidden="1">#REF!</definedName>
    <definedName name="BExS8HJRBVG0XI6PWA9KTMJZMQXK" hidden="1">#REF!</definedName>
    <definedName name="BExS8LQTNX922FCMI8FORKMV1ZCD" hidden="1">#REF!</definedName>
    <definedName name="BExS8W8G0X4RIQXAZCCLUM05FF9P" hidden="1">#REF!</definedName>
    <definedName name="BExS8WDX408F60MH1X9B9UZ2H4R7" hidden="1">#REF!</definedName>
    <definedName name="BExS8Z2W2QEC3MH0BZIYLDFQNUIP" hidden="1">#REF!</definedName>
    <definedName name="BExS92DKGRFFCIA9C0IXDOLO57EP" hidden="1">#REF!</definedName>
    <definedName name="BExS970VMB40OE1CEB7FR2ZHFGZ0" hidden="1">#REF!</definedName>
    <definedName name="BExS98OB4321YCHLCQ022PXKTT2W" hidden="1">#REF!</definedName>
    <definedName name="BExS9C9N8GFISC6HUERJ0EI06GB2" hidden="1">#REF!</definedName>
    <definedName name="BExS9DX13CACP3J8JDREK30JB1SQ" hidden="1">#REF!</definedName>
    <definedName name="BExS9FPRS2KRRCS33SE6WFNF5GYL" hidden="1">#REF!</definedName>
    <definedName name="BExS9WI0A6PSEB8N9GPXF2Z7MWHM" hidden="1">#REF!</definedName>
    <definedName name="BExSA5HP306TN9XJS0TU619DLRR7" hidden="1">#REF!</definedName>
    <definedName name="BExSAA4TQVBEW9YTSAC7IB9WGR0N" hidden="1">#REF!</definedName>
    <definedName name="BExSAAVWQOOIA6B3JHQVGP08HFEM" hidden="1">#REF!</definedName>
    <definedName name="BExSAFJ3IICU2M7QPVE4ARYMXZKX" hidden="1">#REF!</definedName>
    <definedName name="BExSAH6ID8OHX379UXVNGFO8J6KQ" hidden="1">#REF!</definedName>
    <definedName name="BExSAQBHIXGQRNIRGCJMBXUPCZQA" hidden="1">#REF!</definedName>
    <definedName name="BExSAT5WZEM6Z4GG7X374JPK349Y" hidden="1">#REF!</definedName>
    <definedName name="BExSAUTCT4P7JP57NOR9MTX33QJZ" hidden="1">#REF!</definedName>
    <definedName name="BExSAY9CA9TFXQ9M9FBJRGJO9T9E" hidden="1">#REF!</definedName>
    <definedName name="BExSB4JYKQ3MINI7RAYK5M8BLJDC" hidden="1">#REF!</definedName>
    <definedName name="BExSBLHMDPAU7TLJHXOGAD2L0A74" hidden="1">#REF!</definedName>
    <definedName name="BExSBMOS41ZRLWYLOU29V6Y7YORR" hidden="1">#REF!</definedName>
    <definedName name="BExSBRBXXQMBU1TYDW1BXTEVEPRU" hidden="1">#REF!</definedName>
    <definedName name="BExSC54998WTZ21DSL0R8UN0Y9JH" hidden="1">#REF!</definedName>
    <definedName name="BExSC60N7WR9PJSNC9B7ORCX9NGY" hidden="1">#REF!</definedName>
    <definedName name="BExSC9M353D3EKCXI5GRYJZYPZYZ" hidden="1">#REF!</definedName>
    <definedName name="BExSCE99EZTILTTCE4NJJF96OYYM" hidden="1">#REF!</definedName>
    <definedName name="BExSCHUQZ2HFEWS54X67DIS8OSXZ" hidden="1">#REF!</definedName>
    <definedName name="BExSCOG41SKKG4GYU76WRWW1CTE6" hidden="1">#REF!</definedName>
    <definedName name="BExSCVC9P86YVFMRKKUVRV29MZXZ" hidden="1">#REF!</definedName>
    <definedName name="BExSD16RWPJ4BKJERNVKGA3W1V8N" hidden="1">#REF!</definedName>
    <definedName name="BExSD233CH4MU9ZMGNRF97ZV7KWU" hidden="1">#REF!</definedName>
    <definedName name="BExSD2U0F3BN6IN9N4R2DTTJG15H" hidden="1">#REF!</definedName>
    <definedName name="BExSD6A6NY15YSMFH51ST6XJY429" hidden="1">#REF!</definedName>
    <definedName name="BExSD9VH6PF6RQ135VOEE08YXPAW" hidden="1">#REF!</definedName>
    <definedName name="BExSDJ5ZE3T46HSF6W0OXL80TXQG" hidden="1">#REF!</definedName>
    <definedName name="BExSDP5Y04WWMX2WWRITWOX8R5I9" hidden="1">#REF!</definedName>
    <definedName name="BExSDSGM203BJTNS9MKCBX453HMD" hidden="1">#REF!</definedName>
    <definedName name="BExSDT20XUFXTDM37M148AXAP7HN" hidden="1">#REF!</definedName>
    <definedName name="BExSEEHK1VLWD7JBV9SVVVIKQZ3I" hidden="1">#REF!</definedName>
    <definedName name="BExSEJKZLX37P3V33TRTFJ30BFRK" hidden="1">#REF!</definedName>
    <definedName name="BExSEP9UVOAI6TMXKNK587PQ3328" hidden="1">#REF!</definedName>
    <definedName name="BExSF07QFLZCO4P6K6QF05XG7PH1" hidden="1">#REF!</definedName>
    <definedName name="BExSFELNPJYUZX393PKWKNNZYV1N" hidden="1">#REF!</definedName>
    <definedName name="BExSFJ8ZAGQ63A4MVMZRQWLVRGQ5" hidden="1">#REF!</definedName>
    <definedName name="BExSFKQRST2S9KXWWLCXYLKSF4G1" hidden="1">#REF!</definedName>
    <definedName name="BExSFYDRRTAZVPXRWUF5PDQ97WFF" hidden="1">#REF!</definedName>
    <definedName name="BExSFZVPFTXA3F0IJ2NGH1GXX9R7" hidden="1">#REF!</definedName>
    <definedName name="BExSG90Q4ZUU2IPGDYOM169NJV9S" hidden="1">#REF!</definedName>
    <definedName name="BExSG9X3DU845PNXYJGGLBQY2UHG" hidden="1">#REF!</definedName>
    <definedName name="BExSGE45J27MDUUNXW7Z8Q33UAON" hidden="1">#REF!</definedName>
    <definedName name="BExSGE9LY91Q0URHB4YAMX0UAMYI" hidden="1">#REF!</definedName>
    <definedName name="BExSGEEWSM6V6B3J3F29MN7WAH14" hidden="1">#REF!</definedName>
    <definedName name="BExSGJT4LF1CNH5RN5GZ373ISW9D" hidden="1">#REF!</definedName>
    <definedName name="BExSGLB2URTLBCKBB4Y885W925F2" hidden="1">#REF!</definedName>
    <definedName name="BExSGOAYG73SFWOPAQV80P710GID" hidden="1">#REF!</definedName>
    <definedName name="BExSGOWJHRW7FWKLO2EHUOOGHNAF" hidden="1">#REF!</definedName>
    <definedName name="BExSGOWJTAP41ZV5Q23H7MI9C76W" hidden="1">#REF!</definedName>
    <definedName name="BExSGR5JQVX2HQ0PKCGZNSSUM1RV" hidden="1">#REF!</definedName>
    <definedName name="BExSGVHX69GJZHD99DKE4RZ042B1" hidden="1">#REF!</definedName>
    <definedName name="BExSGZJO4J4ZO04E2N2ECVYS9DEZ" hidden="1">#REF!</definedName>
    <definedName name="BExSH4HLTQVL4MI545VJL4WFN9U2" hidden="1">#REF!</definedName>
    <definedName name="BExSH4HMJS0TXSYHRWJRFTJ7NOSN" hidden="1">#REF!</definedName>
    <definedName name="BExSHAHFHS7MMNJR8JPVABRGBVIT" hidden="1">#REF!</definedName>
    <definedName name="BExSHDS3RJMD6MEJ67RL63M0SEIC" hidden="1">#REF!</definedName>
    <definedName name="BExSHGH88QZWW4RNAX4YKAZ5JEBL" hidden="1">#REF!</definedName>
    <definedName name="BExSHOKK1OO3CX9Z28C58E5J1D9W" hidden="1">#REF!</definedName>
    <definedName name="BExSHQD8KYLTQGDXIRKCHQQ7MKIH" hidden="1">#REF!</definedName>
    <definedName name="BExSHUKBQVT2G9G0K9ORVIJO6TU8" hidden="1">#REF!</definedName>
    <definedName name="BExSHVGPIAHXI97UBLI9G4I4M29F" hidden="1">#REF!</definedName>
    <definedName name="BExSI0K2YL3HTCQAD8A7TR4QCUR6" hidden="1">#REF!</definedName>
    <definedName name="BExSIFUDNRWXWIWNGCCFOOD8WIAZ" hidden="1">#REF!</definedName>
    <definedName name="BExTTZNS2PBCR93C9IUW49UZ4I6T" hidden="1">#REF!</definedName>
    <definedName name="BExTU2YFQ25JQ6MEMRHHN66VLTPJ" hidden="1">#REF!</definedName>
    <definedName name="BExTUA5F7V4LUIIAM17J3A8XF3JE" hidden="1">#REF!</definedName>
    <definedName name="BExTUJ53ANGZ3H1KDK4CR4Q0OD6P" hidden="1">#REF!</definedName>
    <definedName name="BExTUKXSZBM7C57G6NGLWGU4WOHY" hidden="1">#REF!</definedName>
    <definedName name="BExTUOOMC43GH95KQ1PJ86MN9XDF" hidden="1">#REF!</definedName>
    <definedName name="BExTUSQCFFYZCDNHWHADBC2E1ZP1" hidden="1">#REF!</definedName>
    <definedName name="BExTUVFGOJEYS28JURA5KHQFDU5J" hidden="1">#REF!</definedName>
    <definedName name="BExTUW10U40QCYGHM5NJ3YR1O5SP" hidden="1">#REF!</definedName>
    <definedName name="BExTUWXFQHINU66YG82BI20ATMB5" hidden="1">#REF!</definedName>
    <definedName name="BExTVELZCF2YA5L6F23BYZZR6WHF" hidden="1">#REF!</definedName>
    <definedName name="BExTVGPIQZ99YFXUC8OONUX5BD42" hidden="1">#REF!</definedName>
    <definedName name="BExTVTLH2E1SH7Z2XBYHUOQBWWLI" hidden="1">#REF!</definedName>
    <definedName name="BExTVZQLP9VFLEYQ9280W13X7E8K" hidden="1">#REF!</definedName>
    <definedName name="BExTWFX8OYD9IX59PTP73YAC8O9G" hidden="1">#REF!</definedName>
    <definedName name="BExTWI0Q8AWXUA3ZN7I5V3QK2KM1" hidden="1">#REF!</definedName>
    <definedName name="BExTWI0R31187AOWYLZ1W1WNI84K" hidden="1">#REF!</definedName>
    <definedName name="BExTWJTGTEM42YMMOXES1DOPT9UG" hidden="1">#REF!</definedName>
    <definedName name="BExTWJTIA3WUW1PUWXAOP9O8NKLZ" hidden="1">#REF!</definedName>
    <definedName name="BExTWTERU1SE8R3LRC2C4HQMOIB1" hidden="1">#REF!</definedName>
    <definedName name="BExTWW95OX07FNA01WF5MSSSFQLX" hidden="1">#REF!</definedName>
    <definedName name="BExTX476KI0RNB71XI5TYMANSGBG" hidden="1">#REF!</definedName>
    <definedName name="BExTXJ6HBAIXMMWKZTJNFDYVZCAY" hidden="1">#REF!</definedName>
    <definedName name="BExTXT812NQT8GAEGH738U29BI0D" hidden="1">#REF!</definedName>
    <definedName name="BExTXWIP2TFPTQ76NHFOB72NICRZ" hidden="1">#REF!</definedName>
    <definedName name="BExTY1WXTBXUD0M1NWE12NMAUGCO" hidden="1">#REF!</definedName>
    <definedName name="BExTY5T62H651VC86QM4X7E28JVA" hidden="1">#REF!</definedName>
    <definedName name="BExTY8T41OBZ32MRCWT76H4XO1YE" hidden="1">#REF!</definedName>
    <definedName name="BExTYHCJJ2NWRM1RV59FYR41534U" hidden="1">#REF!</definedName>
    <definedName name="BExTYKCEFJ83LZM95M1V7CSFQVEA" hidden="1">#REF!</definedName>
    <definedName name="BExTYPLA9N640MFRJJQPKXT7P88M" hidden="1">#REF!</definedName>
    <definedName name="BExTZ7F71SNTOX4LLZCK5R9VUMIJ" hidden="1">#REF!</definedName>
    <definedName name="BExTZ97Y0RMR8V5BI9F2H4MFB77O" hidden="1">#REF!</definedName>
    <definedName name="BExTZK5PMCAXJL4DUIGL6H9Y8U4C" hidden="1">#REF!</definedName>
    <definedName name="BExTZKB6L5SXV5UN71YVTCBEIGWY" hidden="1">#REF!</definedName>
    <definedName name="BExTZLICVKK4NBJFEGL270GJ2VQO" hidden="1">#REF!</definedName>
    <definedName name="BExTZO2596CBZKPI7YNA1QQNPAIJ" hidden="1">#REF!</definedName>
    <definedName name="BExTZY8TDV4U7FQL7O10G6VKWKPJ" hidden="1">#REF!</definedName>
    <definedName name="BExU02QNT4LT7H9JPUC4FXTLVGZT" hidden="1">#REF!</definedName>
    <definedName name="BExU091A10QVE7583Q5CAHW138RD" hidden="1">#REF!</definedName>
    <definedName name="BExU0BFJJQO1HJZKI14QGOQ6JROO" hidden="1">#REF!</definedName>
    <definedName name="BExU0FH5WTGW8MRFUFMDDSMJ6YQ5" hidden="1">#REF!</definedName>
    <definedName name="BExU0FMLYKBHXH0JHAD0FA64EF92" hidden="1">#REF!</definedName>
    <definedName name="BExU0GDOIL9U33QGU9ZU3YX3V1I4" hidden="1">#REF!</definedName>
    <definedName name="BExU0MTJQPE041ZN7H8UKGV6MZT7" hidden="1">#REF!</definedName>
    <definedName name="BExU0ZUUFYHLUK4M4E8GLGIBBNT0" hidden="1">#REF!</definedName>
    <definedName name="BExU147D6RPG6ZVTSXRKFSVRHSBG" hidden="1">#REF!</definedName>
    <definedName name="BExU16R10W1SOAPNG4CDJ01T7JRE" hidden="1">#REF!</definedName>
    <definedName name="BExU17CKOR3GNIHDNVLH9L1IOJS9" hidden="1">#REF!</definedName>
    <definedName name="BExU1DN4RELJSQTQUF8YK7BNGXKO" hidden="1">#REF!</definedName>
    <definedName name="BExU1IL9AOHFO85BZB6S60DK3N8H" hidden="1">#REF!</definedName>
    <definedName name="BExU1NOPS09CLFZL1O31RAF9BQNQ" hidden="1">#REF!</definedName>
    <definedName name="BExU1PH9MOEX1JZVZ3D5M9DXB191" hidden="1">#REF!</definedName>
    <definedName name="BExU1QZEEKJA35IMEOLOJ3ODX0ZA" hidden="1">#REF!</definedName>
    <definedName name="BExU1VRURIWWVJ95O40WA23LMTJD" hidden="1">#REF!</definedName>
    <definedName name="BExU2941Z7GTMQ5O1VVPEU7YRR7P" hidden="1">#REF!</definedName>
    <definedName name="BExU2TXVT25ZTOFQAF6CM53Z1RLF" hidden="1">#REF!</definedName>
    <definedName name="BExU2XZLYIU19G7358W5T9E87AFR" hidden="1">#REF!</definedName>
    <definedName name="BExU3B66MCKJFSKT3HL8B5EJGVX0" hidden="1">#REF!</definedName>
    <definedName name="BExU3D9R4DRJADX0E7E2OZ3T6J9D" hidden="1">#REF!</definedName>
    <definedName name="BExU3HX1IEJGNDJI6N6CLR8ZJK9D" hidden="1">#REF!</definedName>
    <definedName name="BExU3QWQVA35KFNEQYRLU0ZG2TZ0" hidden="1">#REF!</definedName>
    <definedName name="BExU3UNI9NR1RNZR07NSLSZMDOQQ" hidden="1">#REF!</definedName>
    <definedName name="BExU401R18N6XKZKL7CNFOZQCM14" hidden="1">#REF!</definedName>
    <definedName name="BExU42QVGY7TK39W1BIN6CDRG2OE" hidden="1">#REF!</definedName>
    <definedName name="BExU44P2AEX6PD8VC4ISCROUCQSP" hidden="1">#REF!</definedName>
    <definedName name="BExU47OZMS6TCWMEHHF0UCSFLLPI" hidden="1">#REF!</definedName>
    <definedName name="BExU4D36E8TXN0M8KSNGEAFYP4DQ" hidden="1">#REF!</definedName>
    <definedName name="BExU4G31RRVLJ3AC6E1FNEFMXM3O" hidden="1">#REF!</definedName>
    <definedName name="BExU4GDVLPUEWBA4MRYRTQAUNO7B" hidden="1">#REF!</definedName>
    <definedName name="BExU4I148DA7PRCCISLWQ6ABXFK6" hidden="1">#REF!</definedName>
    <definedName name="BExU4L101H2KQHVKCKQ4PBAWZV6K" hidden="1">#REF!</definedName>
    <definedName name="BExU4MIZMMFZZWTK4WHGFZSMWPS8" hidden="1">#REF!</definedName>
    <definedName name="BExU4NA00RRRBGRT6TOB0MXZRCRZ" hidden="1">#REF!</definedName>
    <definedName name="BExU4RBLY23RSVIVMQB204JN2YY3" hidden="1">#REF!</definedName>
    <definedName name="BExU4XWZRGDFLCPK6HI2B3EXIQNU" hidden="1">#REF!</definedName>
    <definedName name="BExU51IFNZXPBDES28457LR8X60M" hidden="1">#REF!</definedName>
    <definedName name="BExU529CJ5AWHU0WNPZUYLVVT9GO" hidden="1">#REF!</definedName>
    <definedName name="BExU529I6YHVOG83TJHWSILIQU1S" hidden="1">#REF!</definedName>
    <definedName name="BExU57YCIKPRD8QWL6EU0YR3NG3J" hidden="1">#REF!</definedName>
    <definedName name="BExU5DSTBWXLN6E59B757KRWRI6E" hidden="1">#REF!</definedName>
    <definedName name="BExU5N8L0E2WDEBA4ITD4A8FT8ON" hidden="1">#REF!</definedName>
    <definedName name="BExU5TDWM8NNDHYPQ7OQODTQ368A" hidden="1">#REF!</definedName>
    <definedName name="BExU5X4OX1V1XHS6WSSORVQPP6Z3" hidden="1">#REF!</definedName>
    <definedName name="BExU5XVPARTFMRYHNUTBKDIL4UJN" hidden="1">#REF!</definedName>
    <definedName name="BExU66KMFBAP8JCVG9VM1RD1TNFF" hidden="1">#REF!</definedName>
    <definedName name="BExU67BIP4IDGLTCZMUKNEA7DFWZ" hidden="1">#REF!</definedName>
    <definedName name="BExU68IOM3CB3TACNAE9565TW7SH" hidden="1">#REF!</definedName>
    <definedName name="BExU6AM82KN21E82HMWVP3LWP9IL" hidden="1">#REF!</definedName>
    <definedName name="BExU6FEU1MRHU98R9YOJC5OKUJ6L" hidden="1">#REF!</definedName>
    <definedName name="BExU6KIAJ663Y8W8QMU4HCF183DF" hidden="1">#REF!</definedName>
    <definedName name="BExU6KT19B4PG6SHXFBGBPLM66KT" hidden="1">#REF!</definedName>
    <definedName name="BExU6MWL30NHY8I1G97R2SU1TD1Y" hidden="1">#REF!</definedName>
    <definedName name="BExU6PAVKIOAIMQ9XQIHHF1SUAGO" hidden="1">#REF!</definedName>
    <definedName name="BExU6WXXC7SSQDMHSLUN5C2V4IYX" hidden="1">#REF!</definedName>
    <definedName name="BExU73387E74XE8A9UKZLZNJYY65" hidden="1">#REF!</definedName>
    <definedName name="BExU76ZHCJM8I7VSICCMSTC33O6U" hidden="1">#REF!</definedName>
    <definedName name="BExU77L1ZM2BRJB4M5RWTLREPRBO" hidden="1">#REF!</definedName>
    <definedName name="BExU7BBTUF8BQ42DSGM94X5TG5GF" hidden="1">#REF!</definedName>
    <definedName name="BExU7DVMNLPZ8DIZKTOS0GLZESXN" hidden="1">#REF!</definedName>
    <definedName name="BExU7HH4EAHFQHT4AXKGWAWZP3I0" hidden="1">#REF!</definedName>
    <definedName name="BExU7MF1ZVPDHOSMCAXOSYICHZ4I" hidden="1">#REF!</definedName>
    <definedName name="BExU7O2BJ6D5YCKEL6FD2EFCWYRX" hidden="1">#REF!</definedName>
    <definedName name="BExU7Q0JS9YIUKUPNSSAIDK2KJAV" hidden="1">#REF!</definedName>
    <definedName name="BExU7VUWIK7942LR3XULMKX3BJWZ" hidden="1">#REF!</definedName>
    <definedName name="BExU80I6AE5OU7P7F5V7HWIZBJ4P" hidden="1">#REF!</definedName>
    <definedName name="BExU85AUW6RSKQIVXFO60KKE5T20" hidden="1">#REF!</definedName>
    <definedName name="BExU86NB26MCPYIISZ36HADONGT2" hidden="1">#REF!</definedName>
    <definedName name="BExU885EZZNSZV3GP298UJ8LB7OL" hidden="1">#REF!</definedName>
    <definedName name="BExU89XZ24NAEGSD8GN6NKO3596G" hidden="1">#REF!</definedName>
    <definedName name="BExU8FSAUP9TUZ1NO9WXK80QPHWV" hidden="1">#REF!</definedName>
    <definedName name="BExU8FSGATXULCM675VF1KYAHGP1" hidden="1">#REF!</definedName>
    <definedName name="BExU8KFLAN778MBN93NYZB0FV30G" hidden="1">#REF!</definedName>
    <definedName name="BExU8S2O68RLH6LUDGJKFXMKKE5J" hidden="1">#REF!</definedName>
    <definedName name="BExU8UX9JX3XLB47YZ8GFXE0V7R2" hidden="1">#REF!</definedName>
    <definedName name="BExU8V2QEONF9R0X2D3R15MZ0GVY" hidden="1">#REF!</definedName>
    <definedName name="BExU91DC3DGKPZD6LTER2IRTF89C" hidden="1">#REF!</definedName>
    <definedName name="BExU96M1J7P9DZQ3S9H0C12KGYTW" hidden="1">#REF!</definedName>
    <definedName name="BExU9B98E0WUJ89KDTIKL2K0JEM7" hidden="1">#REF!</definedName>
    <definedName name="BExU9F05OR1GZ3057R6UL3WPEIYI" hidden="1">#REF!</definedName>
    <definedName name="BExU9KJOZLO15N11MJVN782NFGJ0" hidden="1">#REF!</definedName>
    <definedName name="BExU9LG29XU2K1GNKRO4438JYQZE" hidden="1">#REF!</definedName>
    <definedName name="BExU9RW36I5Z6JIXUIUB3PJH86LT" hidden="1">#REF!</definedName>
    <definedName name="BExUA28AO7OWDG3H23Q0CL4B7BHW" hidden="1">#REF!</definedName>
    <definedName name="BExUA5O923FFNEBY8BPO1TU3QGBM" hidden="1">#REF!</definedName>
    <definedName name="BExUA6Q4K25VH452AQ3ZIRBCMS61" hidden="1">#REF!</definedName>
    <definedName name="BExUAFV4JMBSM2SKBQL9NHL0NIBS" hidden="1">#REF!</definedName>
    <definedName name="BExUAMWQODKBXMRH1QCMJLJBF8M7" hidden="1">#REF!</definedName>
    <definedName name="BExUAX8WS5OPVLCDXRGKTU2QMTFO" hidden="1">#REF!</definedName>
    <definedName name="BExUB33FJHDI3XKPQSVL75HO9RQ3" hidden="1">#REF!</definedName>
    <definedName name="BExUB3JHDL430WKBOVB9KNTSWU3Q" hidden="1">#REF!</definedName>
    <definedName name="BExUB8HLEXSBVPZ5AXNQEK96F1N4" hidden="1">#REF!</definedName>
    <definedName name="BExUBCDVZIEA7YT0LPSMHL5ZSERQ" hidden="1">#REF!</definedName>
    <definedName name="BExUBKXBUCN760QYU7Q8GESBWOQH" hidden="1">#REF!</definedName>
    <definedName name="BExUBL83ED0P076RN9RJ8P1MZ299" hidden="1">#REF!</definedName>
    <definedName name="BExUBN64LPXX4Z738WO97YQ5MXMX" hidden="1">#REF!</definedName>
    <definedName name="BExUBNRVHXRIJBHKA2TWL10IFYUF" hidden="1">#REF!</definedName>
    <definedName name="BExUBPV8GB3LLCKQZCK9OFOFPN4G" hidden="1">#REF!</definedName>
    <definedName name="BExUC623BDYEODBN0N4DO6PJQ7NU" hidden="1">#REF!</definedName>
    <definedName name="BExUC8WH8TCKBB5313JGYYQ1WFLT" hidden="1">#REF!</definedName>
    <definedName name="BExUCAEGQZ6PB4AG64761OAR17RY" hidden="1">#REF!</definedName>
    <definedName name="BExUCFCDK6SPH86I6STXX8X3WMC4" hidden="1">#REF!</definedName>
    <definedName name="BExUCLC6AQ5KR6LXSAXV4QQ8ASVG" hidden="1">#REF!</definedName>
    <definedName name="BExUD4IOJ12X3PJG5WXNNGDRCKAP" hidden="1">#REF!</definedName>
    <definedName name="BExUD9WX9BWK72UWVSLYZJLAY5VY" hidden="1">#REF!</definedName>
    <definedName name="BExUDBEUJH9IACZDBL1VAUWPG0QW" hidden="1">#REF!</definedName>
    <definedName name="BExUDEV0CYVO7Y5IQQBEJ6FUY9S6" hidden="1">#REF!</definedName>
    <definedName name="BExUDQ3JPLF15XXZMZ6T43VLXCV3" hidden="1">#REF!</definedName>
    <definedName name="BExUDWOXQGIZW0EAIIYLQUPXF8YV" hidden="1">#REF!</definedName>
    <definedName name="BExUDXAIC17W1FUU8Z10XUAVB7CS" hidden="1">#REF!</definedName>
    <definedName name="BExUE5OMY7OAJQ9WR8C8HG311ORP" hidden="1">#REF!</definedName>
    <definedName name="BExUEFKOQWXXGRNLAOJV2BJ66UB8" hidden="1">#REF!</definedName>
    <definedName name="BExUEJGX3OQQP5KFRJSRCZ70EI9V" hidden="1">#REF!</definedName>
    <definedName name="BExUEYR71COFS2X8PDNU21IPMQEU" hidden="1">#REF!</definedName>
    <definedName name="BExVPRLJ9I6RX45EDVFSQGCPJSOK" hidden="1">#REF!</definedName>
    <definedName name="BExVR15ITEN8TF2H5MGLG77YNGFE" hidden="1">#REF!</definedName>
    <definedName name="BExVR8NAH73TVNEQ6TXX8GAYA4RX" hidden="1">#REF!</definedName>
    <definedName name="BExVS6TAND82CBJNY4L4SO9LKEMV" hidden="1">#REF!</definedName>
    <definedName name="BExVSL787C8E4HFQZ2NVLT35I2XV" hidden="1">#REF!</definedName>
    <definedName name="BExVSTFTVV14SFGHQUOJL5SQ5TX9" hidden="1">#REF!</definedName>
    <definedName name="BExVSX1CC5JHP6N6DLJZOOI5RUNK" hidden="1">#REF!</definedName>
    <definedName name="BExVT3MPE8LQ5JFN3HQIFKSQ80U4" hidden="1">#REF!</definedName>
    <definedName name="BExVT7TRK3NZHPME2TFBXOF1WBR9" hidden="1">#REF!</definedName>
    <definedName name="BExVT9H0R0T7WGQAAC0HABMG54YM" hidden="1">#REF!</definedName>
    <definedName name="BExVTCMDDEDGLUIMUU6BSFHEWTOP" hidden="1">#REF!</definedName>
    <definedName name="BExVTCMDQMLKRA2NQR72XU6Y54IK" hidden="1">#REF!</definedName>
    <definedName name="BExVTCRV8FQ5U9OYWWL44N6KFNHU" hidden="1">#REF!</definedName>
    <definedName name="BExVTNESHPVG0A0KZ7BRX26MS0PF" hidden="1">#REF!</definedName>
    <definedName name="BExVTTJVTNRSBHBTUZ78WG2JM5MK" hidden="1">#REF!</definedName>
    <definedName name="BExVTUAYUR922VXBNO4MN569BULR" hidden="1">#REF!</definedName>
    <definedName name="BExVTW3OZ04QHKTFPPDM5JDNT6C1" hidden="1">#REF!</definedName>
    <definedName name="BExVU6QMM5J49S1312H8AMNK3Y8U" hidden="1">#REF!</definedName>
    <definedName name="BExVUL9V3H8ZF6Y72LQBBN639YAA" hidden="1">#REF!</definedName>
    <definedName name="BExVV5T14N2HZIK7HQ4P2KG09U0J" hidden="1">#REF!</definedName>
    <definedName name="BExVV7R410VYLADLX9LNG63ID6H1" hidden="1">#REF!</definedName>
    <definedName name="BExVVA033OB71P301YYKYS90S2LK" hidden="1">#REF!</definedName>
    <definedName name="BExVVPFO2J7FMSRPD36909HN4BZJ" hidden="1">#REF!</definedName>
    <definedName name="BExVVQ19AQ3VCARJOC38SF7OYE9Y" hidden="1">#REF!</definedName>
    <definedName name="BExVVQ19TAECID45CS4HXT1RD3AQ" hidden="1">#REF!</definedName>
    <definedName name="BExVW3YV5XGIVJ97UUPDJGJ2P15B" hidden="1">#REF!</definedName>
    <definedName name="BExVW5X571GEYR5SCU1Z2DHKWM79" hidden="1">#REF!</definedName>
    <definedName name="BExVW6YTKA098AF57M4PHNQ54XMH" hidden="1">#REF!</definedName>
    <definedName name="BExVWINKCH0V0NUWH363SMXAZE62" hidden="1">#REF!</definedName>
    <definedName name="BExVWYU8EK669NP172GEIGCTVPPA" hidden="1">#REF!</definedName>
    <definedName name="BExVX3HJPV9ZPAY12RMBV261NE68" hidden="1">#REF!</definedName>
    <definedName name="BExVX3MVJ0GHWPP1EL59ZQNKMX0B" hidden="1">#REF!</definedName>
    <definedName name="BExVX3XN2DRJKL8EDBIG58RYQ36R" hidden="1">#REF!</definedName>
    <definedName name="BExVXDZ63PUART77BBR5SI63TPC6" hidden="1">#REF!</definedName>
    <definedName name="BExVXHKI6LFYMGWISMPACMO247HL" hidden="1">#REF!</definedName>
    <definedName name="BExVXLX2BZ5EF2X6R41BTKRJR1NM" hidden="1">#REF!</definedName>
    <definedName name="BExVY11V7U1SAY4QKYE0PBSPD7LW" hidden="1">#REF!</definedName>
    <definedName name="BExVY1SV37DL5YU59HS4IG3VBCP4" hidden="1">#REF!</definedName>
    <definedName name="BExVY3WFGJKSQA08UF9NCMST928Y" hidden="1">#REF!</definedName>
    <definedName name="BExVY7N7APOSX562C86T41J73BNN" hidden="1">#REF!</definedName>
    <definedName name="BExVY7XZS7ZEEEI66TWUYUKRGMHJ" hidden="1">#REF!</definedName>
    <definedName name="BExVY954UOEVQEIC5OFO4NEWVKAQ" hidden="1">#REF!</definedName>
    <definedName name="BExVYHDYIV5397LC02V4FEP8VD6W" hidden="1">#REF!</definedName>
    <definedName name="BExVYOVIZDA18YIQ0A30Q052PCAK" hidden="1">#REF!</definedName>
    <definedName name="BExVYQIXPEM6J4JVP78BRHIC05PV" hidden="1">#REF!</definedName>
    <definedName name="BExVYVGWN7SONLVDH9WJ2F1JS264" hidden="1">#REF!</definedName>
    <definedName name="BExVZ9EO732IK6MNMG17Y1EFTJQC" hidden="1">#REF!</definedName>
    <definedName name="BExVZB1Y5J4UL2LKK0363EU7GIJ1" hidden="1">#REF!</definedName>
    <definedName name="BExVZESW4KWQ72XZ6AAT3JSAGMMO" hidden="1">#REF!</definedName>
    <definedName name="BExVZJQVO5LQ0BJH5JEN5NOBIAF6" hidden="1">#REF!</definedName>
    <definedName name="BExVZNXWS91RD7NXV5NE2R3C8WW7" hidden="1">#REF!</definedName>
    <definedName name="BExW0386REQRCQCVT9BCX80UPTRY" hidden="1">#REF!</definedName>
    <definedName name="BExW08X7MUCAUZUT84HH2K0HG8JM" hidden="1">#REF!</definedName>
    <definedName name="BExW0FYP4WXY71CYUG40SUBG9UWU" hidden="1">#REF!</definedName>
    <definedName name="BExW0HBAR94L0RTT4FLGEJ88FO94" hidden="1">#REF!</definedName>
    <definedName name="BExW0HBC1RMZ2GDGOGDTNAOOFO74" hidden="1">#REF!</definedName>
    <definedName name="BExW0PJY0QT1YYHEOQPDHHNJJOC5" hidden="1">#REF!</definedName>
    <definedName name="BExW0RI61B4VV0ARXTFVBAWRA1C5" hidden="1">#REF!</definedName>
    <definedName name="BExW0ZFZK22WVH1ET2MVEUVKIIWF" hidden="1">#REF!</definedName>
    <definedName name="BExW1F1220628FOMTW5UAATHRJHK" hidden="1">#REF!</definedName>
    <definedName name="BExW1TKA0Z9OP2DTG50GZR5EG8C7" hidden="1">#REF!</definedName>
    <definedName name="BExW1U0JLKQ094DW5MMOI8UHO09V" hidden="1">#REF!</definedName>
    <definedName name="BExW22PGTQTO5C5TK1RQUWPR4X8X" hidden="1">#REF!</definedName>
    <definedName name="BExW27CKTHXIQCUL3RSLAFEQV8VT" hidden="1">#REF!</definedName>
    <definedName name="BExW283NP9D366XFPXLGSCI5UB0L" hidden="1">#REF!</definedName>
    <definedName name="BExW29WF535OHEG91SW5OF7MQBU2" hidden="1">#REF!</definedName>
    <definedName name="BExW2H3C8WJSBW5FGTFKVDVJC4CL" hidden="1">#REF!</definedName>
    <definedName name="BExW2SMO90FU9W8DVVES6Q4E6BZR" hidden="1">#REF!</definedName>
    <definedName name="BExW35YV9V70DFOPLUGI2W7IYOU2" hidden="1">#REF!</definedName>
    <definedName name="BExW39KCTXV96IYH4BBQNI00TOAA" hidden="1">#REF!</definedName>
    <definedName name="BExW3EIBA1J9Q9NA9VCGZGRS8WV7" hidden="1">#REF!</definedName>
    <definedName name="BExW3FEO8FI8N6AGQKYEG4SQVJWB" hidden="1">#REF!</definedName>
    <definedName name="BExW3GB28STOMJUSZEIA7YKYNS4Y" hidden="1">#REF!</definedName>
    <definedName name="BExW3T1K638HT5E0Y8MMK108P5JT" hidden="1">#REF!</definedName>
    <definedName name="BExW4217ZHL9VO39POSTJOD090WU" hidden="1">#REF!</definedName>
    <definedName name="BExW4GPW71EBF8XPS2QGVQHBCDX3" hidden="1">#REF!</definedName>
    <definedName name="BExW4JKC5837JBPCOJV337ZVYYY3" hidden="1">#REF!</definedName>
    <definedName name="BExW4L7R1NVUKEQSVWZPXWCI6NVN" hidden="1">#REF!</definedName>
    <definedName name="BExW4QR9FV9MP5K610THBSM51RYO" hidden="1">#REF!</definedName>
    <definedName name="BExW4S980QVHHT7SZ0CMVH1Z25PN" hidden="1">#REF!</definedName>
    <definedName name="BExW4W5HHUEZ3O9DYN9KJZWC1FEL" hidden="1">#REF!</definedName>
    <definedName name="BExW4Z029R9E19ZENN3WEA3VDAD1" hidden="1">#REF!</definedName>
    <definedName name="BExW5AZNT6IAZGNF2C879ODHY1B8" hidden="1">#REF!</definedName>
    <definedName name="BExW5EFO6R6U4UQLT4G2G4W9SX94" hidden="1">#REF!</definedName>
    <definedName name="BExW5WPU27WD4NWZOT0ZEJIDLX5J" hidden="1">#REF!</definedName>
    <definedName name="BExW5X64UZDAB8GEIIQBWQV66NV9" hidden="1">#REF!</definedName>
    <definedName name="BExW61NYOHBXEBCZ80ZJTB38E7BS" hidden="1">#REF!</definedName>
    <definedName name="BExW64T5GUYKW4V1314DJGUR4ABG" hidden="1">#REF!</definedName>
    <definedName name="BExW660AV1TUV2XNUPD65RZR3QOO" hidden="1">#REF!</definedName>
    <definedName name="BExW66LVVZK656PQY1257QMHP2AY" hidden="1">#REF!</definedName>
    <definedName name="BExW6EJPHAP1TWT380AZLXNHR22P" hidden="1">#REF!</definedName>
    <definedName name="BExW6G1PJ38H10DVLL8WPQ736OEB" hidden="1">#REF!</definedName>
    <definedName name="BExW6QE0VJ5RRAQZB4SWWF8JTHCL" hidden="1">#REF!</definedName>
    <definedName name="BExW6WJ2VW51JNF32JZF98WJDRR3" hidden="1">#REF!</definedName>
    <definedName name="BExW74MG1WIOS7FRGX4CXWYNPZV1" hidden="1">#REF!</definedName>
    <definedName name="BExW782LBJUIVCV6ACRLJBIKVJFQ" hidden="1">#REF!</definedName>
    <definedName name="BExW794A74Z5F2K8LVQLD6VSKXUE" hidden="1">#REF!</definedName>
    <definedName name="BExW7NSY9CQA1O23DAZ9TYTC0PAO" hidden="1">#REF!</definedName>
    <definedName name="BExW7Q79RJWXCSWJIY4GLGGQXX5G" hidden="1">#REF!</definedName>
    <definedName name="BExW89DT2OUQ24LOFUS7BMP44P4B" hidden="1">#REF!</definedName>
    <definedName name="BExW8K0SSIPSKBVP06IJ71600HJZ" hidden="1">#REF!</definedName>
    <definedName name="BExW8YEP73JMMU9HZ08PM4WHJQZ4" hidden="1">#REF!</definedName>
    <definedName name="BExW937AT53OZQRHNWQZ5BVH24IE" hidden="1">#REF!</definedName>
    <definedName name="BExW95LN5N0LYFFVP7GJEGDVDLF0" hidden="1">#REF!</definedName>
    <definedName name="BExW967733Q8RAJOHR2GJ3HO8JIW" hidden="1">#REF!</definedName>
    <definedName name="BExW9G39X58B5FGJEE8EY65TJ80A" hidden="1">#REF!</definedName>
    <definedName name="BExW9JZK2CSFMKED1TX7YD9FRDO3" hidden="1">#REF!</definedName>
    <definedName name="BExW9POK1KIOI0ALS5MZIKTDIYMA" hidden="1">#REF!</definedName>
    <definedName name="BExXLDE6PN4ESWT3LXJNQCY94NE4" hidden="1">#REF!</definedName>
    <definedName name="BExXLDOYNIS8GLKISUIBXIOW06CA" hidden="1">#REF!</definedName>
    <definedName name="BExXLQVPK2H3IF0NDDA5CT612EUK" hidden="1">#REF!</definedName>
    <definedName name="BExXLR6IO70TYTACKQH9M5PGV24J" hidden="1">#REF!</definedName>
    <definedName name="BExXM065WOLYRYHGHOJE0OOFXA4M" hidden="1">#REF!</definedName>
    <definedName name="BExXM3GUNXVDM82KUR17NNUMQCNI" hidden="1">#REF!</definedName>
    <definedName name="BExXMA28M8SH7MKIGETSDA72WUIZ" hidden="1">#REF!</definedName>
    <definedName name="BExXMOLHIAHDLFSA31PUB36SC3I9" hidden="1">#REF!</definedName>
    <definedName name="BExXMT8T5Z3M2JBQN65X2LKH0YQI" hidden="1">#REF!</definedName>
    <definedName name="BExXN1XNO7H60M9X1E7EVWFJDM5N" hidden="1">#REF!</definedName>
    <definedName name="BExXN22ZOTIW49GPLWFYKVM90FNZ" hidden="1">#REF!</definedName>
    <definedName name="BExXN6QAP8UJQVN4R4BQKPP4QK35" hidden="1">#REF!</definedName>
    <definedName name="BExXNBOA39T2X6Y5Y5GZ5DDNA1AX" hidden="1">#REF!</definedName>
    <definedName name="BExXND6872VJ3M2PGT056WQMWBHD" hidden="1">#REF!</definedName>
    <definedName name="BExXNPM24UN2PGVL9D1TUBFRIKR4" hidden="1">#REF!</definedName>
    <definedName name="BExXNRUWHTVKJZUNKVBFHLNVSDV2" hidden="1">#REF!</definedName>
    <definedName name="BExXNSLYWITH4246M4YVOUIV04ZJ" hidden="1">#REF!</definedName>
    <definedName name="BExXNWYB165VO9MHARCL5WLCHWS0" hidden="1">#REF!</definedName>
    <definedName name="BExXO1G5TG80TSHNS86X0DXO6YHY" hidden="1">#REF!</definedName>
    <definedName name="BExXO278QHQN8JDK5425EJ615ECC" hidden="1">#REF!</definedName>
    <definedName name="BExXO6E9ABFOYA2LVN6RLW4BO9G6" hidden="1">#REF!</definedName>
    <definedName name="BExXO6ZP85325PSLSXWM38N73O6V" hidden="1">#REF!</definedName>
    <definedName name="BExXOBHOP0WGFHI2Y9AO4L440UVQ" hidden="1">#REF!</definedName>
    <definedName name="BExXOHSAD2NSHOLLMZ2JWA4I3I1R" hidden="1">#REF!</definedName>
    <definedName name="BExXOJQBVBDGLVEYZAE7AL8F0VWX" hidden="1">#REF!</definedName>
    <definedName name="BExXOMQ9421Y32TZ81U6YGIP35QU" hidden="1">#REF!</definedName>
    <definedName name="BExXP80B5FGA00JCM7UXKPI3PB7Y" hidden="1">#REF!</definedName>
    <definedName name="BExXP85M4WXYVN1UVHUTOEKEG5XS" hidden="1">#REF!</definedName>
    <definedName name="BExXPBWKDS31N4FYHI75K62OPMXQ" hidden="1">#REF!</definedName>
    <definedName name="BExXPDUMN4B85QFXGPSJPII52QR3" hidden="1">#REF!</definedName>
    <definedName name="BExXPELOTHOAG0OWILLAH94OZV5J" hidden="1">#REF!</definedName>
    <definedName name="BExXPS31W1VD2NMIE4E37LHVDF0L" hidden="1">#REF!</definedName>
    <definedName name="BExXPUMU4BLFWI2L0MHMM5F3OUPL" hidden="1">#REF!</definedName>
    <definedName name="BExXPZKYEMVF5JOC14HYOOYQK6JK" hidden="1">#REF!</definedName>
    <definedName name="BExXQ06J7OF0O2FO4WR0QK93RJ17" hidden="1">#REF!</definedName>
    <definedName name="BExXQ89PA10X79WBWOEP1AJX1OQM" hidden="1">#REF!</definedName>
    <definedName name="BExXQCGQGGYSI0LTRVR73MUO50AW" hidden="1">#REF!</definedName>
    <definedName name="BExXQEEXFHDQ8DSRAJSB5ET6J004" hidden="1">#REF!</definedName>
    <definedName name="BExXQHPNAFE4M6C2HYRCQNIU9D31" hidden="1">#REF!</definedName>
    <definedName name="BExXQIRBLQSLAJTFL7224FCFUTKH" hidden="1">#REF!</definedName>
    <definedName name="BExXQJIEF5R3QQ6D8HO3NGPU0IQC" hidden="1">#REF!</definedName>
    <definedName name="BExXQMYEOGRO69K9BLZF14USRMVP" hidden="1">#REF!</definedName>
    <definedName name="BExXQS1SGPIQX0ESRMCECOYMUQQJ" hidden="1">#REF!</definedName>
    <definedName name="BExXQU00K9ER4I1WM7T9J0W1E7ZC" hidden="1">#REF!</definedName>
    <definedName name="BExXQU00KOR7XLM8B13DGJ1MIQDY" hidden="1">#REF!</definedName>
    <definedName name="BExXQXG18PS8HGBOS03OSTQ0KEYC" hidden="1">#REF!</definedName>
    <definedName name="BExXQXQT4OAFQT5B0YB3USDJOJOB" hidden="1">#REF!</definedName>
    <definedName name="BExXR3FSEXAHSXEQNJORWFCPX86N" hidden="1">#REF!</definedName>
    <definedName name="BExXR3W3FKYQBLR299HO9RZ70C43" hidden="1">#REF!</definedName>
    <definedName name="BExXR46U23CRRBV6IZT982MAEQKI" hidden="1">#REF!</definedName>
    <definedName name="BExXR8OKAVX7O70V5IYG2PRKXSTI" hidden="1">#REF!</definedName>
    <definedName name="BExXRA6N6XCLQM6XDV724ZIH6G93" hidden="1">#REF!</definedName>
    <definedName name="BExXRABZ1CNKCG6K1MR6OUFHF7J9" hidden="1">#REF!</definedName>
    <definedName name="BExXRBOFETC0OTJ6WY3VPMFH03VB" hidden="1">#REF!</definedName>
    <definedName name="BExXRD13K1S9Y3JGR7CXSONT7RJZ" hidden="1">#REF!</definedName>
    <definedName name="BExXRHIY77F53DUYX7CMZPXGRDAG" hidden="1">#REF!</definedName>
    <definedName name="BExXRIFB4QQ87QIGA9AG0NXP577K" hidden="1">#REF!</definedName>
    <definedName name="BExXRIQ2JF2CVTRDQX2D9SPH7FTN" hidden="1">#REF!</definedName>
    <definedName name="BExXRO4A6VUH1F4XV8N1BRJ4896W" hidden="1">#REF!</definedName>
    <definedName name="BExXRV5QP3Z0KAQ1EQT9JYT2FV0L" hidden="1">#REF!</definedName>
    <definedName name="BExXRZNM651EJ5HJPGKGTVYLAZQ1" hidden="1">#REF!</definedName>
    <definedName name="BExXS63O4OMWMNXXAODZQFSDG33N" hidden="1">#REF!</definedName>
    <definedName name="BExXSBSP1TOY051HSPEPM0AEIO2M" hidden="1">#REF!</definedName>
    <definedName name="BExXSBY0S70HRJ1R0POASBK3RJTG" hidden="1">#REF!</definedName>
    <definedName name="BExXSC8RFK5D68FJD2HI4K66SA6I" hidden="1">#REF!</definedName>
    <definedName name="BExXSNHC88W4UMXEOIOOATJAIKZO" hidden="1">#REF!</definedName>
    <definedName name="BExXSTBS08WIA9TLALV3UQ2Z3MRG" hidden="1">#REF!</definedName>
    <definedName name="BExXSVQ2WOJJ73YEO8Q2FK60V4G8" hidden="1">#REF!</definedName>
    <definedName name="BExXTHLRNL82GN7KZY3TOLO508N7" hidden="1">#REF!</definedName>
    <definedName name="BExXTINEGPKZ75DCUCEF3QOV6OES" hidden="1">#REF!</definedName>
    <definedName name="BExXTKAV4Y4JQ7D62LKGD89F9WMF" hidden="1">#REF!</definedName>
    <definedName name="BExXTL72MKEQSQH9L2OTFLU8DM2B" hidden="1">#REF!</definedName>
    <definedName name="BExXTM3M4RTCRSX7VGAXGQNPP668" hidden="1">#REF!</definedName>
    <definedName name="BExXTOCF78J7WY6FOVBRY1N2RBBR" hidden="1">#REF!</definedName>
    <definedName name="BExXTP3GYO6Z9RTKKT10XA0UTV3T" hidden="1">#REF!</definedName>
    <definedName name="BExXTZKZ4CG92ZQLIRKEXXH9BFIR" hidden="1">#REF!</definedName>
    <definedName name="BExXU4J2BM2964GD5UZHM752Q4NS" hidden="1">#REF!</definedName>
    <definedName name="BExXU6XDTT7RM93KILIDEYPA9XKF" hidden="1">#REF!</definedName>
    <definedName name="BExXU8VLZA7WLPZ3RAQZGNERUD26" hidden="1">#REF!</definedName>
    <definedName name="BExXUB9RSLSCNN5ETLXY72DAPZZM" hidden="1">#REF!</definedName>
    <definedName name="BExXUFRM82XQIN2T8KGLDQL1IBQW" hidden="1">#REF!</definedName>
    <definedName name="BExXUQEQBF6FI240ZGIF9YXZSRAU" hidden="1">#REF!</definedName>
    <definedName name="BExXUYND6EJO7CJ5KRICV4O1JNWK" hidden="1">#REF!</definedName>
    <definedName name="BExXV1HWKTB46UXT08JLMPP8P4SP" hidden="1">#REF!</definedName>
    <definedName name="BExXV6FWG4H3S2QEUJZYIXILNGJ7" hidden="1">#REF!</definedName>
    <definedName name="BExXVK87BMMO6LHKV0CFDNIQVIBS" hidden="1">#REF!</definedName>
    <definedName name="BExXVKZ9WXPGL6IVY6T61IDD771I" hidden="1">#REF!</definedName>
    <definedName name="BExXW27MMXHXUXX78SDTBE1JYTHT" hidden="1">#REF!</definedName>
    <definedName name="BExXW2YIM2MYBSHRIX0RP9D4PRMN" hidden="1">#REF!</definedName>
    <definedName name="BExXWBNE4KTFSXKVSRF6WX039WPB" hidden="1">#REF!</definedName>
    <definedName name="BExXWCEFPM2UFC3LC37H8GSMA5GA" hidden="1">#REF!</definedName>
    <definedName name="BExXWFP5AYE7EHYTJWBZSQ8PQ0YX" hidden="1">#REF!</definedName>
    <definedName name="BExXWVFIBQT8OY1O41FRFPFGXQHK" hidden="1">#REF!</definedName>
    <definedName name="BExXWWXHBZHA9J3N8K47F84X0M0L" hidden="1">#REF!</definedName>
    <definedName name="BExXXBM521DL8R4ZX7NZ3DBCUOR5" hidden="1">#REF!</definedName>
    <definedName name="BExXXC7OZI33XZ03NRMEP7VRLQK4" hidden="1">#REF!</definedName>
    <definedName name="BExXXH5N3NKBQ7BCJPJTBF8CYM2Q" hidden="1">#REF!</definedName>
    <definedName name="BExXXKWLM4D541BH6O8GOJMHFHMW" hidden="1">#REF!</definedName>
    <definedName name="BExXXPPA1Q87XPI97X0OXCPBPDON" hidden="1">#REF!</definedName>
    <definedName name="BExXXVUDA98IZTQ6MANKU4MTTDVR" hidden="1">#REF!</definedName>
    <definedName name="BExXXZQNZY6IZI45DJXJK0MQZWA7" hidden="1">#REF!</definedName>
    <definedName name="BExXY0SAZOPJMDG9GOR625UDCCS8" hidden="1">#REF!</definedName>
    <definedName name="BExXY2FR7PFLXNGA6J0Z6IQF8TYJ" hidden="1">#REF!</definedName>
    <definedName name="BExXY5QFG6QP94SFT3935OBM8Y4K" hidden="1">#REF!</definedName>
    <definedName name="BExXY7TYEBFXRYUYIFHTN65RJ8EW" hidden="1">#REF!</definedName>
    <definedName name="BExXYLBHANUXC5FCTDDTGOVD3GQS" hidden="1">#REF!</definedName>
    <definedName name="BExXYMNYAYH3WA2ZCFAYKZID9ZCI" hidden="1">#REF!</definedName>
    <definedName name="BExXYYT12SVN2VDMLVNV4P3ISD8T" hidden="1">#REF!</definedName>
    <definedName name="BExXZ3WEYVVV9XKKD5E86QEX5U57" hidden="1">#REF!</definedName>
    <definedName name="BExXZ4CKWN3R9HA311KINBA3R2K4" hidden="1">#REF!</definedName>
    <definedName name="BExXZ6QU5C0UMWY7U4BHVZNIPANK" hidden="1">#REF!</definedName>
    <definedName name="BExXZEDWUYH25UZMW2QU2RXFILJE" hidden="1">#REF!</definedName>
    <definedName name="BExXZFVV4YB42AZ3H1I40YG3JAPU" hidden="1">#REF!</definedName>
    <definedName name="BExXZHJ9T2JELF12CHHGD54J1B0C" hidden="1">#REF!</definedName>
    <definedName name="BExXZL4RPIPQLFA9PTEFFDI8KWDO" hidden="1">#REF!</definedName>
    <definedName name="BExXZM14XID3OAA88OURJ7QSZW1E" hidden="1">#REF!</definedName>
    <definedName name="BExXZNJ2X1TK2LRK5ZY3MX49H5T7" hidden="1">#REF!</definedName>
    <definedName name="BExXZOVPCEP495TQSON6PSRQ8XCY" hidden="1">#REF!</definedName>
    <definedName name="BExXZXKH7NBARQQAZM69Z57IH1MM" hidden="1">#REF!</definedName>
    <definedName name="BExY05T95YHBLI9ZYWFFT2O2B871" hidden="1">#REF!</definedName>
    <definedName name="BExY07WSDH5QEVM7BJXJK2ZRAI1O" hidden="1">#REF!</definedName>
    <definedName name="BExY0C3UBVC4M59JIRXVQ8OWAJC1" hidden="1">#REF!</definedName>
    <definedName name="BExY0OE8GFHMLLTEAFIOQTOPEVPB" hidden="1">#REF!</definedName>
    <definedName name="BExY0OJHW85S0VKBA8T4HTYPYBOS" hidden="1">#REF!</definedName>
    <definedName name="BExY0XTZLHN49J2JH94BYTKBJLT3" hidden="1">#REF!</definedName>
    <definedName name="BExY11FH9TXHERUYGG8FE50U7H7J" hidden="1">#REF!</definedName>
    <definedName name="BExY1DPTV4LSY9MEOUGXF8X052NA" hidden="1">#REF!</definedName>
    <definedName name="BExY1FIMLW9L499KIE7ZJ706UYLM" hidden="1">#REF!</definedName>
    <definedName name="BExY1GK9ELBEKDD7O6HR6DUO8YGO" hidden="1">#REF!</definedName>
    <definedName name="BExY1NWOXXFV9GGZ3PX444LZ8TVX" hidden="1">#REF!</definedName>
    <definedName name="BExY1ONMI973LYH6W67SZIDXWDA0" hidden="1">#REF!</definedName>
    <definedName name="BExY1UCL0RND63LLSM9X5SFRG117" hidden="1">#REF!</definedName>
    <definedName name="BExY1WAT3937L08HLHIRQHMP2A3H" hidden="1">#REF!</definedName>
    <definedName name="BExY1YEBOSLMID7LURP8QB46AI91" hidden="1">#REF!</definedName>
    <definedName name="BExY2FS4LFX9OHOTQT7SJ2PXAC25" hidden="1">#REF!</definedName>
    <definedName name="BExY2GDPCZPVU0IQ6IJIB1YQQRQ6" hidden="1">#REF!</definedName>
    <definedName name="BExY2GTSZ3VA9TXLY7KW1LIAKJ61" hidden="1">#REF!</definedName>
    <definedName name="BExY2Q4B5FUDA5VU4VRUHX327QN0" hidden="1">#REF!</definedName>
    <definedName name="BExY3BUHF49HBMC20Z30YPLFCPS7" hidden="1">#REF!</definedName>
    <definedName name="BExY3C59PDF2BON135CH8LLYNO9W" hidden="1">#REF!</definedName>
    <definedName name="BExY3FAME3HIN2RXBJJ7BFZOQELW" hidden="1">#REF!</definedName>
    <definedName name="BExY3HOSK7YI364K15OX70AVR6F1" hidden="1">#REF!</definedName>
    <definedName name="BExY3JXT10HDV8IRQXYNHEEU49VD" hidden="1">#REF!</definedName>
    <definedName name="BExY3PS9FF16S8QWSYU89GM4E8VB" hidden="1">#REF!</definedName>
    <definedName name="BExY3T89AUR83SOAZZ3OMDEJDQ39" hidden="1">#REF!</definedName>
    <definedName name="BExY3YMHKXSM8ZA6J2QVK2F5QV01" hidden="1">#REF!</definedName>
    <definedName name="BExY4DRA1NB56I6KHB22C0U0NKPH" hidden="1">#REF!</definedName>
    <definedName name="BExY4MG771JQ84EMIVB6HQGGHZY7" hidden="1">#REF!</definedName>
    <definedName name="BExY4PQUTBYZGBCOH80JJH5VLRD6" hidden="1">#REF!</definedName>
    <definedName name="BExY4PWCSFB8P3J3TBQB2MD67263" hidden="1">#REF!</definedName>
    <definedName name="BExY4RZW3KK11JLYBA4DWZ92M6LQ" hidden="1">#REF!</definedName>
    <definedName name="BExY4SW8AV0ZS8G2TZLIRJTOBSGD" hidden="1">#REF!</definedName>
    <definedName name="BExY4XOVTTNVZ577RLIEC7NZQFIX" hidden="1">#REF!</definedName>
    <definedName name="BExY50JAF5CG01GTHAUS7I4ZLUDC" hidden="1">#REF!</definedName>
    <definedName name="BExY53J7EXFEOFTRNAHLK7IH3ACB" hidden="1">#REF!</definedName>
    <definedName name="BExY5515WE39FQ3EG5QHG67V9C0O" hidden="1">#REF!</definedName>
    <definedName name="BExY58XDUFWTUALWUHC0YF61Z8TZ" hidden="1">#REF!</definedName>
    <definedName name="BExY5986WNAD8NFCPXC9TVLBU4FG" hidden="1">#REF!</definedName>
    <definedName name="BExY5BXBLQUW4SOF44M3WMGHRNE2" hidden="1">#REF!</definedName>
    <definedName name="BExY5DF9MS25IFNWGJ1YAS5MDN8R" hidden="1">#REF!</definedName>
    <definedName name="BExY5ERVGL3UM2MGT8LJ0XPKTZEK" hidden="1">#REF!</definedName>
    <definedName name="BExY5EX6NJFK8W754ZVZDN5DS04K" hidden="1">#REF!</definedName>
    <definedName name="BExY5S3XD1NJT109CV54IFOHVLQ6" hidden="1">#REF!</definedName>
    <definedName name="BExY6KVS1MMZ2R34PGEFR2BMTU9W" hidden="1">#REF!</definedName>
    <definedName name="BExY6Q9YY7LW745GP7CYOGGSPHGE" hidden="1">#REF!</definedName>
    <definedName name="BExZIA3C8LKJTEH3MKQ57KJH5TA2" hidden="1">#REF!</definedName>
    <definedName name="BExZIIHH3QNQE3GFMHEE4UMHY6WQ" hidden="1">#REF!</definedName>
    <definedName name="BExZIYO22G5UXOB42GDLYGVRJ6U7" hidden="1">#REF!</definedName>
    <definedName name="BExZJA22HQFUO0AXG89KJGS2WE03" hidden="1">#REF!</definedName>
    <definedName name="BExZJMY170JCUU1RWASNZ1HJPRTA" hidden="1">#REF!</definedName>
    <definedName name="BExZJOQR77H0P4SUKVYACDCFBBXO" hidden="1">#REF!</definedName>
    <definedName name="BExZJS6RG34ODDY9HMZ0O34MEMSB" hidden="1">#REF!</definedName>
    <definedName name="BExZJU4ZJUO53Z0ZDKXRX3KI682X" hidden="1">#REF!</definedName>
    <definedName name="BExZK34NR4BAD7HJAP7SQ926UQP3" hidden="1">#REF!</definedName>
    <definedName name="BExZK3FGPHH5H771U7D5XY7XBS6E" hidden="1">#REF!</definedName>
    <definedName name="BExZKGRIH1C8XY2R7Z1LHBXCBRJC" hidden="1">#REF!</definedName>
    <definedName name="BExZKHYORG3O8C772XPFHM1N8T80" hidden="1">#REF!</definedName>
    <definedName name="BExZKJRF2IRR57DG9CLC7MSHWNNN" hidden="1">#REF!</definedName>
    <definedName name="BExZKV5GYXO0X760SBD9TWTIQHGI" hidden="1">#REF!</definedName>
    <definedName name="BExZL6E4YVXRUN7ZGF2BIGIXFR8K" hidden="1">#REF!</definedName>
    <definedName name="BExZLCDWOXSAL3E45Y87GOH1NUUX" hidden="1">#REF!</definedName>
    <definedName name="BExZLGVLMKTPFXG42QYT0PO81G7F" hidden="1">#REF!</definedName>
    <definedName name="BExZLHRZMB1LAT56CZDZRRPS2Q5E" hidden="1">#REF!</definedName>
    <definedName name="BExZLKMK7LRK14S09WLMH7MXSQXM" hidden="1">#REF!</definedName>
    <definedName name="BExZLT5ZPFGYISDYWOPOK90JLRBR" hidden="1">#REF!</definedName>
    <definedName name="BExZM7JVLG0W8EG5RBU915U3SKBY" hidden="1">#REF!</definedName>
    <definedName name="BExZM85FOVUFF110XMQ9O2ODSJUK" hidden="1">#REF!</definedName>
    <definedName name="BExZMF1MMTZ1TA14PZ8ASSU2CBSP" hidden="1">#REF!</definedName>
    <definedName name="BExZMKL5YQZD7F0FUCSVFGLPFK52" hidden="1">#REF!</definedName>
    <definedName name="BExZMOC3VNZALJM71X2T6FV91GTB" hidden="1">#REF!</definedName>
    <definedName name="BExZMXH39OB0I43XEL3K11U3G9PM" hidden="1">#REF!</definedName>
    <definedName name="BExZMZQ3RBKDHT5GLFNLS52OSJA0" hidden="1">#REF!</definedName>
    <definedName name="BExZN2F7Y2J2L2LN5WZRG949MS4A" hidden="1">#REF!</definedName>
    <definedName name="BExZN847WUWKRYTZWG9TCQZJS3OL" hidden="1">#REF!</definedName>
    <definedName name="BExZNH3VISFF4NQI11BZDP5IQ7VG" hidden="1">#REF!</definedName>
    <definedName name="BExZNIB2Z0PW4MJVTRVEDQX8NTGC" hidden="1">#REF!</definedName>
    <definedName name="BExZNJ1Y8RSOGU7HCLNI4JJ9WA8U" hidden="1">#REF!</definedName>
    <definedName name="BExZNJYCFYVMAOI62GB2BABK1ELE" hidden="1">#REF!</definedName>
    <definedName name="BExZNT3IENBP4PJ3O1VRGS96XB1T" hidden="1">#REF!</definedName>
    <definedName name="BExZNV707LIU6Z5H6QI6H67LHTI1" hidden="1">#REF!</definedName>
    <definedName name="BExZNVCBKB930QQ9QW7KSGOZ0V1M" hidden="1">#REF!</definedName>
    <definedName name="BExZNW8QJ18X0RSGFDWAE9ZSDX39" hidden="1">#REF!</definedName>
    <definedName name="BExZNZDWRS6Q40L8OCWFEIVI0A1O" hidden="1">#REF!</definedName>
    <definedName name="BExZOBO9NYLGVJQ31LVQ9XS2ZT4N" hidden="1">#REF!</definedName>
    <definedName name="BExZOEIVPQXLMQIOFZKVB6QU4PL2" hidden="1">#REF!</definedName>
    <definedName name="BExZOETNB1CJ3Y2RKLI1ZK0S8Z6H" hidden="1">#REF!</definedName>
    <definedName name="BExZOGBLV9VKIJSZA9FTH6F6I902" hidden="1">#REF!</definedName>
    <definedName name="BExZOL9K1RUXBTLZ6FJ65BIE9G5R" hidden="1">#REF!</definedName>
    <definedName name="BExZOREMVSK4E5VSWM838KHUB8AI" hidden="1">#REF!</definedName>
    <definedName name="BExZOVR745T5P1KS9NV2PXZPZVRG" hidden="1">#REF!</definedName>
    <definedName name="BExZOZSWGLSY2XYVRIS6VSNJDSGD" hidden="1">#REF!</definedName>
    <definedName name="BExZP7AIJKLM6C6CSUIIFAHFBNX2" hidden="1">#REF!</definedName>
    <definedName name="BExZPFU3AP7RASS5X21Q6MTP5DI1" hidden="1">#REF!</definedName>
    <definedName name="BExZPQ0XY507N8FJMVPKCTK8HC9H" hidden="1">#REF!</definedName>
    <definedName name="BExZPUO3WXZZLJS5CMNV98Z7IUYV" hidden="1">#REF!</definedName>
    <definedName name="BExZPWBJ4H8RND8XVKNCJ474L2J6" hidden="1">#REF!</definedName>
    <definedName name="BExZQ37OVBR25U32CO2YYVPZOMR5" hidden="1">#REF!</definedName>
    <definedName name="BExZQ3NT7H06VO0AR48WHZULZB93" hidden="1">#REF!</definedName>
    <definedName name="BExZQ7PJU07SEJMDX18U9YVDC2GU" hidden="1">#REF!</definedName>
    <definedName name="BExZQ97GRS1JT451BUNZG7OVGF7Q" hidden="1">#REF!</definedName>
    <definedName name="BExZQIHTGHK7OOI2Y2PN3JYBY82I" hidden="1">#REF!</definedName>
    <definedName name="BExZQJJMGU5MHQOILGXGJPAQI5XI" hidden="1">#REF!</definedName>
    <definedName name="BExZQZKT146WEN8FTVZ7Y5TSB8L5" hidden="1">#REF!</definedName>
    <definedName name="BExZR485AKBH93YZ08CMUC3WROED" hidden="1">#REF!</definedName>
    <definedName name="BExZR7TL98P2PPUVGIZYR5873DWW" hidden="1">#REF!</definedName>
    <definedName name="BExZRGD1603X5ACFALUUDKCD7X48" hidden="1">#REF!</definedName>
    <definedName name="BExZRGNSUPG6TBX2L292MP1PLVMU" hidden="1">#REF!</definedName>
    <definedName name="BExZRP1X6UVLN1UOLHH5VF4STP1O" hidden="1">#REF!</definedName>
    <definedName name="BExZRQ930U6OCYNV00CH5I0Q4LPE" hidden="1">#REF!</definedName>
    <definedName name="BExZRW8W514W8OZ72YBONYJ64GXF" hidden="1">#REF!</definedName>
    <definedName name="BExZRYN6TKLS1N70DLRI2IKWN37Q" hidden="1">#REF!</definedName>
    <definedName name="BExZS1CBTC8QC8S2HIB93A2TPFQA" hidden="1">#REF!</definedName>
    <definedName name="BExZS2OY9JTSSP01ZQ6V2T2LO5R9" hidden="1">#REF!</definedName>
    <definedName name="BExZSI9USDLZAN8LI8M4YYQL24GZ" hidden="1">#REF!</definedName>
    <definedName name="BExZSS0LA2JY4ZLJ1Z5YCMLJJZCH" hidden="1">#REF!</definedName>
    <definedName name="BExZSYRAL38T8SFTHLEC94VZAPTB" hidden="1">#REF!</definedName>
    <definedName name="BExZSZ21VX9ESDG8PFXHDLT82KLO" hidden="1">#REF!</definedName>
    <definedName name="BExZT099CSLD6DJMIKJKIXDO8GD5" hidden="1">#REF!</definedName>
    <definedName name="BExZT4G9XWEXQ18D0PEKSEHI6WID" hidden="1">#REF!</definedName>
    <definedName name="BExZTAQV2QVSZY5Y3VCCWUBSBW9P" hidden="1">#REF!</definedName>
    <definedName name="BExZTC8S1L60TW34BLBQLDKD9RH4" hidden="1">#REF!</definedName>
    <definedName name="BExZTCP3AS1RQUH3NNZGOJY7ORHW" hidden="1">#REF!</definedName>
    <definedName name="BExZTHSI2FX56PWRSNX9H5EWTZFO" hidden="1">#REF!</definedName>
    <definedName name="BExZTJL3HVBFY139H6CJHEQCT1EL" hidden="1">#REF!</definedName>
    <definedName name="BExZTLOL8OPABZI453E0KVNA1GJS" hidden="1">#REF!</definedName>
    <definedName name="BExZTT6J3X0TOX0ZY6YPLUVMCW9X" hidden="1">#REF!</definedName>
    <definedName name="BExZTW6ECBRA0BBITWBQ8R93RMCL" hidden="1">#REF!</definedName>
    <definedName name="BExZTYQ1JEJ7OY2XU5OVPIV2ST7B" hidden="1">#REF!</definedName>
    <definedName name="BExZU2BHYAOKSCBM3C5014ZF6IXS" hidden="1">#REF!</definedName>
    <definedName name="BExZU2RMJTXOCS0ROPMYPE6WTD87" hidden="1">#REF!</definedName>
    <definedName name="BExZUF7G8FENTJKH9R1XUWXM6CWD" hidden="1">#REF!</definedName>
    <definedName name="BExZUNARUJBIZ08VCAV3GEVBIR3D" hidden="1">#REF!</definedName>
    <definedName name="BExZUSZSJZU49WES7TCI0N0HW4M5" hidden="1">#REF!</definedName>
    <definedName name="BExZUSZT5496UMBP4LFSLTR1GVEW" hidden="1">#REF!</definedName>
    <definedName name="BExZUT54340I38GVCV79EL116WR0" hidden="1">#REF!</definedName>
    <definedName name="BExZUYDULCX65H9OZ9JHPBNKF3MI" hidden="1">#REF!</definedName>
    <definedName name="BExZV2QD5ZDK3AGDRULLA7JB46C3" hidden="1">#REF!</definedName>
    <definedName name="BExZV4OFC4E044NV2AK8G2UA1XAF" hidden="1">#REF!</definedName>
    <definedName name="BExZVBQ29OM0V8XAL3HL0JIM0MMU" hidden="1">#REF!</definedName>
    <definedName name="BExZVCRRWDAEMKOMWLKW8Y589BTB" hidden="1">#REF!</definedName>
    <definedName name="BExZVLM4T9ORS4ZWHME46U4Q103C" hidden="1">#REF!</definedName>
    <definedName name="BExZVM7OZWPPRH5YQW50EYMMIW1A" hidden="1">#REF!</definedName>
    <definedName name="BExZVPYGX2C5OSHMZ6F0KBKZ6B1S" hidden="1">#REF!</definedName>
    <definedName name="BExZVW92BIGOE7S7BGNAK369OBAA" hidden="1">#REF!</definedName>
    <definedName name="BExZW5UARC8W9AQNLJX2I5WQWS5F" hidden="1">#REF!</definedName>
    <definedName name="BExZW7HRGN6A9YS41KI2B2UUMJ7X" hidden="1">#REF!</definedName>
    <definedName name="BExZW8ZPNV43UXGOT98FDNIBQHZY" hidden="1">#REF!</definedName>
    <definedName name="BExZWKZ5N3RDXU8MZ8HQVYYD8O0F" hidden="1">#REF!</definedName>
    <definedName name="BExZWO4ITR24TI60TY7ZB4VTJJ3K" hidden="1">#REF!</definedName>
    <definedName name="BExZWSMC9T48W74GFGQCIUJ8ZPP3" hidden="1">#REF!</definedName>
    <definedName name="BExZWTO13WI5HYOD923V9HWRJYKJ" hidden="1">#REF!</definedName>
    <definedName name="BExZWUF2V4HY3HI8JN9ZVPRWK1H3" hidden="1">#REF!</definedName>
    <definedName name="BExZWX45URTK9KYDJHEXL1OTZ833" hidden="1">#REF!</definedName>
    <definedName name="BExZX0EWQEZO86WDAD9A4EAEZ012" hidden="1">#REF!</definedName>
    <definedName name="BExZX1WSR48BBWSFW7QP7EUMPQM7" hidden="1">#REF!</definedName>
    <definedName name="BExZX2T6ZT2DZLYSDJJBPVIT5OK2" hidden="1">#REF!</definedName>
    <definedName name="BExZX8I6XYE9MJFC5JUG3ZJE9YCS" hidden="1">#REF!</definedName>
    <definedName name="BExZXOJDELULNLEH7WG0OYJT0NJ4" hidden="1">#REF!</definedName>
    <definedName name="BExZXOOTRNUK8LGEAZ8ZCFW9KXQ1" hidden="1">#REF!</definedName>
    <definedName name="BExZXT6JOXNKEDU23DKL8XZAJZIH" hidden="1">#REF!</definedName>
    <definedName name="BExZXUTYW1HWEEZ1LIX4OQWC7HL1" hidden="1">#REF!</definedName>
    <definedName name="BExZXY4NKQL9QD76YMQJ15U1C2G8" hidden="1">#REF!</definedName>
    <definedName name="BExZXYA4YA3LROELPDUCJ8SP9YM0" hidden="1">#REF!</definedName>
    <definedName name="BExZXYQ7U5G08FQGUIGYT14QCBOF" hidden="1">#REF!</definedName>
    <definedName name="BExZY02V77YJBMODJSWZOYCMPS5X" hidden="1">#REF!</definedName>
    <definedName name="BExZY49QRZIR6CA41LFA9LM6EULU" hidden="1">#REF!</definedName>
    <definedName name="BExZZ24YQOBUJTDPVU4JE2DI81OU" hidden="1">#REF!</definedName>
    <definedName name="BExZZ2FQA9A8C7CJKMEFQ9VPSLCE" hidden="1">#REF!</definedName>
    <definedName name="BExZZC6HAIITD2LG9VYL7VF2213L" hidden="1">#REF!</definedName>
    <definedName name="BExZZCHAVHW8C2H649KRGVQ0WVRT" hidden="1">#REF!</definedName>
    <definedName name="BExZZTK54OTLF2YB68BHGOS27GEN" hidden="1">#REF!</definedName>
    <definedName name="BExZZX5LNMXWHX5WKP9XRZI1YZA1" hidden="1">#REF!</definedName>
    <definedName name="BExZZXB3JQQG4SIZS4MRU6NNW7HI" hidden="1">#REF!</definedName>
    <definedName name="BExZZZEMIIFKMLLV4DJKX5TB9R5V" hidden="1">#REF!</definedName>
    <definedName name="bn" hidden="1">{#N/A,#N/A,FALSE,"Aging Summary";#N/A,#N/A,FALSE,"Ratio Analysis";#N/A,#N/A,FALSE,"Test 120 Day Accts";#N/A,#N/A,FALSE,"Tickmarks"}</definedName>
    <definedName name="BNE_MESSAGES_HIDDEN" hidden="1">#REF!</definedName>
    <definedName name="bnm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book1" hidden="1">{#N/A,#N/A,FALSE,"UNIT";#N/A,#N/A,FALSE,"UNIT";#N/A,#N/A,FALSE,"계정"}</definedName>
    <definedName name="book1_1" hidden="1">{#N/A,#N/A,FALSE,"UNIT";#N/A,#N/A,FALSE,"UNIT";#N/A,#N/A,FALSE,"계정"}</definedName>
    <definedName name="book1_2" hidden="1">{#N/A,#N/A,FALSE,"BS";#N/A,#N/A,FALSE,"PL";#N/A,#N/A,FALSE,"처분";#N/A,#N/A,FALSE,"현금";#N/A,#N/A,FALSE,"매출";#N/A,#N/A,FALSE,"원가";#N/A,#N/A,FALSE,"경영"}</definedName>
    <definedName name="book1_3" hidden="1">{#N/A,#N/A,FALSE,"BS";#N/A,#N/A,FALSE,"PL";#N/A,#N/A,FALSE,"처분";#N/A,#N/A,FALSE,"현금";#N/A,#N/A,FALSE,"매출";#N/A,#N/A,FALSE,"원가";#N/A,#N/A,FALSE,"경영"}</definedName>
    <definedName name="book1_4" hidden="1">{#N/A,#N/A,FALSE,"BS";#N/A,#N/A,FALSE,"PL";#N/A,#N/A,FALSE,"처분";#N/A,#N/A,FALSE,"현금";#N/A,#N/A,FALSE,"매출";#N/A,#N/A,FALSE,"원가";#N/A,#N/A,FALSE,"경영"}</definedName>
    <definedName name="book1_5" hidden="1">{#N/A,#N/A,FALSE,"BS";#N/A,#N/A,FALSE,"PL";#N/A,#N/A,FALSE,"처분";#N/A,#N/A,FALSE,"현금";#N/A,#N/A,FALSE,"매출";#N/A,#N/A,FALSE,"원가";#N/A,#N/A,FALSE,"경영"}</definedName>
    <definedName name="BPR_01" hidden="1">{#N/A,#N/A,FALSE,"BS";#N/A,#N/A,FALSE,"PL";#N/A,#N/A,FALSE,"처분";#N/A,#N/A,FALSE,"현금";#N/A,#N/A,FALSE,"매출";#N/A,#N/A,FALSE,"원가";#N/A,#N/A,FALSE,"경영"}</definedName>
    <definedName name="BS차이내역" hidden="1">{#N/A,#N/A,FALSE,"정공"}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9798" hidden="1">{#N/A,#N/A,FALSE,"P.C.B"}</definedName>
    <definedName name="ccc" hidden="1">{#N/A,#N/A,FALSE,"정공"}</definedName>
    <definedName name="CF" hidden="1">{"'보고양식'!$A$58:$K$111"}</definedName>
    <definedName name="CHANG" hidden="1">{#N/A,#N/A,FALSE,"P.C.B"}</definedName>
    <definedName name="CIQWBGuid" hidden="1">"c405b29e-6715-4186-aa6f-f3cf06b5b52d"</definedName>
    <definedName name="CIQWBInfo" hidden="1">"{ ""CIQVersion"":""9.45.614.5792"" }"</definedName>
    <definedName name="d" hidden="1">#REF!</definedName>
    <definedName name="DA" hidden="1">{#N/A,#N/A,FALSE,"P.C.B"}</definedName>
    <definedName name="DADC" hidden="1">{#N/A,#N/A,FALSE,"P.C.B"}</definedName>
    <definedName name="_xlnm.Database" hidden="1">#REF!</definedName>
    <definedName name="DCCZ" hidden="1">{#N/A,#N/A,FALSE,"P.C.B"}</definedName>
    <definedName name="DD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ddd" hidden="1">{#N/A,#N/A,FALSE,"Aging Summary";#N/A,#N/A,FALSE,"Ratio Analysis";#N/A,#N/A,FALSE,"Test 120 Day Accts";#N/A,#N/A,FALSE,"Tickmarks"}</definedName>
    <definedName name="dddd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dddfg" hidden="1">{#N/A,#N/A,FALSE,"정공"}</definedName>
    <definedName name="DE" hidden="1">#REF!</definedName>
    <definedName name="DF" hidden="1">{#N/A,#N/A,FALSE,"P.C.B"}</definedName>
    <definedName name="dfadfa" hidden="1">#REF!</definedName>
    <definedName name="dfjdkl" hidden="1">#REF!</definedName>
    <definedName name="DG" hidden="1">#REF!</definedName>
    <definedName name="djdjh" hidden="1">{"'손익현황'!$A$1:$J$29"}</definedName>
    <definedName name="DJQ" hidden="1">{#N/A,#N/A,TRUE,"Y생산";#N/A,#N/A,TRUE,"Y판매";#N/A,#N/A,TRUE,"Y총물량";#N/A,#N/A,TRUE,"Y능력";#N/A,#N/A,TRUE,"YKD"}</definedName>
    <definedName name="dkjfi" hidden="1">#REF!</definedName>
    <definedName name="DLAKL" hidden="1">{#N/A,#N/A,TRUE,"Y생산";#N/A,#N/A,TRUE,"Y판매";#N/A,#N/A,TRUE,"Y총물량";#N/A,#N/A,TRUE,"Y능력";#N/A,#N/A,TRUE,"YKD"}</definedName>
    <definedName name="DLAKL_1" hidden="1">{#N/A,#N/A,TRUE,"Y생산";#N/A,#N/A,TRUE,"Y판매";#N/A,#N/A,TRUE,"Y총물량";#N/A,#N/A,TRUE,"Y능력";#N/A,#N/A,TRUE,"YKD"}</definedName>
    <definedName name="DRIVEABILITY" hidden="1">{#N/A,#N/A,FALSE,"단축1";#N/A,#N/A,FALSE,"단축2";#N/A,#N/A,FALSE,"단축3";#N/A,#N/A,FALSE,"장축";#N/A,#N/A,FALSE,"4WD"}</definedName>
    <definedName name="dsgf" hidden="1">#REF!</definedName>
    <definedName name="DSKFJD" hidden="1">{#N/A,#N/A,FALSE,"근무시간"}</definedName>
    <definedName name="dud" hidden="1">{#N/A,#N/A,FALSE,"Aging Summary";#N/A,#N/A,FALSE,"Ratio Analysis";#N/A,#N/A,FALSE,"Test 120 Day Accts";#N/A,#N/A,FALSE,"Tickmarks"}</definedName>
    <definedName name="ede" hidden="1">{"'4월수지'!$A$1:$AE$45"}</definedName>
    <definedName name="Edutainment" hidden="1">{#N/A,#N/A,FALSE,"Sheet1";#N/A,#N/A,FALSE,"Sheet1";#N/A,#N/A,FALSE,"Sheet1"}</definedName>
    <definedName name="ee" hidden="1">{#N/A,#N/A,FALSE,"97년 투자계획 세부내역 "}</definedName>
    <definedName name="EF제동" hidden="1">{#N/A,#N/A,FALSE,"단축1";#N/A,#N/A,FALSE,"단축2";#N/A,#N/A,FALSE,"단축3";#N/A,#N/A,FALSE,"장축";#N/A,#N/A,FALSE,"4WD"}</definedName>
    <definedName name="EK" hidden="1">#REF!</definedName>
    <definedName name="ENG" hidden="1">#REF!</definedName>
    <definedName name="EO정리" hidden="1">{#N/A,#N/A,FALSE,"단축1";#N/A,#N/A,FALSE,"단축2";#N/A,#N/A,FALSE,"단축3";#N/A,#N/A,FALSE,"장축";#N/A,#N/A,FALSE,"4WD"}</definedName>
    <definedName name="erfwqre_2" hidden="1">{#N/A,#N/A,FALSE,"근무시간"}</definedName>
    <definedName name="erfwqre_3" hidden="1">{#N/A,#N/A,FALSE,"근무시간"}</definedName>
    <definedName name="erfwqre_4" hidden="1">{#N/A,#N/A,FALSE,"근무시간"}</definedName>
    <definedName name="erfwqre_5" hidden="1">{#N/A,#N/A,FALSE,"근무시간"}</definedName>
    <definedName name="ErrName169873475" hidden="1">{0,0,0,TRUE;0,0,0,0;0,0,FALSE,0;0,0,0,0}</definedName>
    <definedName name="ErrName862619339" hidden="1">#REF!</definedName>
    <definedName name="feee" hidden="1">{"'買掛金'!$J$6"}</definedName>
    <definedName name="ff" hidden="1">{"'보고양식'!$A$58:$K$111"}</definedName>
    <definedName name="ffee" hidden="1">{"'買掛金'!$J$6"}</definedName>
    <definedName name="findingss" hidden="1">{#N/A,#N/A,FALSE,"Aging Summary";#N/A,#N/A,FALSE,"Ratio Analysis";#N/A,#N/A,FALSE,"Test 120 Day Accts";#N/A,#N/A,FALSE,"Tickmarks"}</definedName>
    <definedName name="fs라인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GHUTGHF" hidden="1">{#N/A,#N/A,FALSE,"96 3월물량표";#N/A,#N/A,FALSE,"96 4월물량표";#N/A,#N/A,FALSE,"96 5월물량표"}</definedName>
    <definedName name="gkd" hidden="1">{#N/A,#N/A,FALSE,"COL-HIS"}</definedName>
    <definedName name="gkd_1" hidden="1">{#N/A,#N/A,FALSE,"COL-HIS"}</definedName>
    <definedName name="HFG" hidden="1">{#N/A,#N/A,TRUE,"Y생산";#N/A,#N/A,TRUE,"Y판매";#N/A,#N/A,TRUE,"Y총물량";#N/A,#N/A,TRUE,"Y능력";#N/A,#N/A,TRUE,"YKD"}</definedName>
    <definedName name="hhh" hidden="1">{#N/A,#N/A,FALSE,"매출이익"}</definedName>
    <definedName name="HJKLL" hidden="1">{#N/A,#N/A,TRUE,"Y생산";#N/A,#N/A,TRUE,"Y판매";#N/A,#N/A,TRUE,"Y총물량";#N/A,#N/A,TRUE,"Y능력";#N/A,#N/A,TRUE,"YKD"}</definedName>
    <definedName name="HJKLL_1" hidden="1">{#N/A,#N/A,TRUE,"Y생산";#N/A,#N/A,TRUE,"Y판매";#N/A,#N/A,TRUE,"Y총물량";#N/A,#N/A,TRUE,"Y능력";#N/A,#N/A,TRUE,"YKD"}</definedName>
    <definedName name="HP" hidden="1">#REF!</definedName>
    <definedName name="HTML_CodePage" hidden="1">949</definedName>
    <definedName name="HTML_Control" hidden="1">{"'손익현황'!$A$1:$J$29"}</definedName>
    <definedName name="HTML_Description" hidden="1">""</definedName>
    <definedName name="HTML_Email" hidden="1">""</definedName>
    <definedName name="HTML_Header" hidden="1">"손익현황"</definedName>
    <definedName name="HTML_LastUpdate" hidden="1">"99-04-13"</definedName>
    <definedName name="HTML_LineAfter" hidden="1">FALSE</definedName>
    <definedName name="HTML_LineBefore" hidden="1">FALSE</definedName>
    <definedName name="HTML_Name" hidden="1">"윤찬영"</definedName>
    <definedName name="HTML_OBDlg2" hidden="1">TRUE</definedName>
    <definedName name="HTML_OBDlg4" hidden="1">TRUE</definedName>
    <definedName name="HTML_OS" hidden="1">0</definedName>
    <definedName name="HTML_PathFile" hidden="1">"C:\d7100\MyHTML.htm"</definedName>
    <definedName name="HTML_PathFileMac" hidden="1">"Macintosh HD:HomePageStuff:New_Home_Page:datafile:ctryprem.html"</definedName>
    <definedName name="HTML_Title" hidden="1">"결산요약보고3월"</definedName>
    <definedName name="HTML1_1" hidden="1">"[수주관리98.xls]회선현황!$A$5:$O$53"</definedName>
    <definedName name="HTML1_10" hidden="1">""</definedName>
    <definedName name="HTML1_11" hidden="1">1</definedName>
    <definedName name="HTML1_12" hidden="1">"C:\My Documents\98년\1월\영업현황\시험.htm"</definedName>
    <definedName name="HTML1_2" hidden="1">1</definedName>
    <definedName name="HTML1_3" hidden="1">"수주관리98"</definedName>
    <definedName name="HTML1_4" hidden="1">"회선현황"</definedName>
    <definedName name="HTML1_5" hidden="1">""</definedName>
    <definedName name="HTML1_6" hidden="1">-4146</definedName>
    <definedName name="HTML1_7" hidden="1">-4146</definedName>
    <definedName name="HTML1_8" hidden="1">"98-01-21"</definedName>
    <definedName name="HTML1_9" hidden="1">"김은광"</definedName>
    <definedName name="HTML10_1" hidden="1">"'[수주관리98.xls]2월1주차'!$A$1:$P$31"</definedName>
    <definedName name="HTML10_10" hidden="1">""</definedName>
    <definedName name="HTML10_11" hidden="1">1</definedName>
    <definedName name="HTML10_12" hidden="1">"C:\My Documents\98년\영업현황\일일현황-98.2.6.htm"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" hidden="1">"'[수주관리98.xls]2월2주차'!$A$1:$P$21"</definedName>
    <definedName name="HTML11_10" hidden="1">""</definedName>
    <definedName name="HTML11_11" hidden="1">1</definedName>
    <definedName name="HTML11_12" hidden="1">"C:\My Documents\98년\영업현황\일일현황-98.2.12.htm"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" hidden="1">"'[수주관리98.xls]2월2주차'!$A$1:$P$34"</definedName>
    <definedName name="HTML12_10" hidden="1">""</definedName>
    <definedName name="HTML12_11" hidden="1">1</definedName>
    <definedName name="HTML12_12" hidden="1">"C:\My Documents\98년\영업현황\일일현황-98.2.13.htm"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" hidden="1">"'[수주관리98.xls]2월2주차'!$A$1:$P$19"</definedName>
    <definedName name="HTML13_10" hidden="1">""</definedName>
    <definedName name="HTML13_11" hidden="1">1</definedName>
    <definedName name="HTML13_12" hidden="1">"C:\My Documents\98년\영업현황\일일현황-98.2.12.htm"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" hidden="1">"'[수주관리98.xls]2월2주차'!$A$1:$P$17"</definedName>
    <definedName name="HTML14_10" hidden="1">""</definedName>
    <definedName name="HTML14_11" hidden="1">1</definedName>
    <definedName name="HTML14_12" hidden="1">"C:\My Documents\98년\영업현황\일일현황-98.2.9.htm"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" hidden="1">"'[수주관리98.xls]2월3주차'!$A$1:$P$20"</definedName>
    <definedName name="HTML15_10" hidden="1">""</definedName>
    <definedName name="HTML15_11" hidden="1">1</definedName>
    <definedName name="HTML15_12" hidden="1">"C:\My Documents\98년\영업현황\일일현황-98.2.16.htm"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" hidden="1">"'[수주통합관리98_2_21.xls]2월3주차'!$A$1:$I$89"</definedName>
    <definedName name="HTML16_10" hidden="1">""</definedName>
    <definedName name="HTML16_11" hidden="1">1</definedName>
    <definedName name="HTML16_12" hidden="1">"C:\My Documents\98년\영업현황\일일현황-98.2.25.htm"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" hidden="1">"'[수주통합관리98_2_21.xls]2월3주차'!$A$4:$H$30"</definedName>
    <definedName name="HTML17_10" hidden="1">""</definedName>
    <definedName name="HTML17_11" hidden="1">1</definedName>
    <definedName name="HTML17_12" hidden="1">"C:\My Documents\98년\영업현황\1월 수주현황.htm"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" hidden="1">"'[수주통합관리98_2_21.xls]2월3주차'!$A$32:$I$58"</definedName>
    <definedName name="HTML18_10" hidden="1">""</definedName>
    <definedName name="HTML18_11" hidden="1">1</definedName>
    <definedName name="HTML18_12" hidden="1">"C:\My Documents\98년\영업현황\2월 수주현황(2월25일 현재).htm"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" hidden="1">"'[수주통합관리98_2_21.xls]2월3주차'!$A$63:$F$89"</definedName>
    <definedName name="HTML19_10" hidden="1">""</definedName>
    <definedName name="HTML19_11" hidden="1">1</definedName>
    <definedName name="HTML19_12" hidden="1">"C:\My Documents\98년\영업현황\월별현황(2월25일 현재).htm"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"[수주관리98.xls]일일현황!$A$1:$L$10"</definedName>
    <definedName name="HTML2_10" hidden="1">""</definedName>
    <definedName name="HTML2_11" hidden="1">1</definedName>
    <definedName name="HTML2_12" hidden="1">"C:\My Documents\98년\1월\영업현황\일일현황-98.1.22.htm"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1</definedName>
    <definedName name="HTML2_8" hidden="1">"98-01-22"</definedName>
    <definedName name="HTML2_9" hidden="1">""</definedName>
    <definedName name="HTML20_1" hidden="1">"'[수주통합관리98_2_25.xls]2월4주차'!$A$71:$F$97"</definedName>
    <definedName name="HTML20_10" hidden="1">""</definedName>
    <definedName name="HTML20_11" hidden="1">1</definedName>
    <definedName name="HTML20_12" hidden="1">"C:\My Documents\98년\영업현황\월별현황(2월 마감분).htm"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" hidden="1">"'[수주통합관리98_2_25.xls]2월4주차'!$A$4:$H$29"</definedName>
    <definedName name="HTML21_10" hidden="1">""</definedName>
    <definedName name="HTML21_11" hidden="1">1</definedName>
    <definedName name="HTML21_12" hidden="1">"C:\My Documents\98년\영업현황\1월 수주현황(1월 마감분).htm"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" hidden="1">"'[수주통합관리98_2_25.xls]2월4주차'!$A$31:$I$66"</definedName>
    <definedName name="HTML22_10" hidden="1">""</definedName>
    <definedName name="HTML22_11" hidden="1">1</definedName>
    <definedName name="HTML22_12" hidden="1">"C:\My Documents\98년\영업현황\1월 수주현황(2월 마감분).htm"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" hidden="1">"[수주통합관리98_2_25.xls]보고양식!$A$32:$I$68"</definedName>
    <definedName name="HTML23_10" hidden="1">""</definedName>
    <definedName name="HTML23_11" hidden="1">1</definedName>
    <definedName name="HTML23_12" hidden="1">"C:\My Documents\98년\영업현황\2월 수주현황(2월 마감분).htm"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" hidden="1">"[수주통합관리98_2_25.xls]보고양식!$A$73:$F$98"</definedName>
    <definedName name="HTML24_10" hidden="1">""</definedName>
    <definedName name="HTML24_11" hidden="1">1</definedName>
    <definedName name="HTML24_12" hidden="1">"C:\My Documents\98년\영업현황\월별현황(2월 마감분).htm"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" hidden="1">"[수주통합관리98_2_25.xls]보고양식!$A$4:$I$29"</definedName>
    <definedName name="HTML25_10" hidden="1">""</definedName>
    <definedName name="HTML25_11" hidden="1">1</definedName>
    <definedName name="HTML25_12" hidden="1">"C:\My Documents\98년\영업현황\1월 수주현황(1월 마감분).htm"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" hidden="1">"[수주통합관리98_2_25.xls]보고양식!$A$31:$K$80"</definedName>
    <definedName name="HTML26_10" hidden="1">""</definedName>
    <definedName name="HTML26_11" hidden="1">1</definedName>
    <definedName name="HTML26_12" hidden="1">"C:\My Documents\98년\영업현황\2월 수주현황(2월 마감분).htm"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" hidden="1">"[수주통합관리98_2_25.xls]보고양식!$B$84:$G$109"</definedName>
    <definedName name="HTML27_10" hidden="1">""</definedName>
    <definedName name="HTML27_11" hidden="1">1</definedName>
    <definedName name="HTML27_12" hidden="1">"C:\My Documents\98년\영업현황\월별현황(2월 마감분).htm"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" hidden="1">"[수주통합관리98_3_2.xls]보고양식!$B$92:$G$117"</definedName>
    <definedName name="HTML28_10" hidden="1">""</definedName>
    <definedName name="HTML28_11" hidden="1">1</definedName>
    <definedName name="HTML28_12" hidden="1">"C:\My Documents\98년\영업현황\월별현황(2월 마감분).htm"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" hidden="1">"[수주통합관리98_3_2.xls]보고양식!$A$31:$K$88"</definedName>
    <definedName name="HTML29_10" hidden="1">""</definedName>
    <definedName name="HTML29_11" hidden="1">1</definedName>
    <definedName name="HTML29_12" hidden="1">"C:\My Documents\98년\영업현황\2월 수주현황(2월 마감분).htm"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"[수주관리98.xls]일일현황!$A$1:$N$9"</definedName>
    <definedName name="HTML3_10" hidden="1">""</definedName>
    <definedName name="HTML3_11" hidden="1">1</definedName>
    <definedName name="HTML3_12" hidden="1">"C:\My Documents\98년\영업현황\일일현황-98.1.23.htm"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1</definedName>
    <definedName name="HTML3_7" hidden="1">1</definedName>
    <definedName name="HTML3_8" hidden="1">""</definedName>
    <definedName name="HTML3_9" hidden="1">""</definedName>
    <definedName name="HTML30_1" hidden="1">"'[사본 - 영업통합관리(수주.매출).xls]보고양식'!$A$114:$K$131"</definedName>
    <definedName name="HTML30_10" hidden="1">""</definedName>
    <definedName name="HTML30_11" hidden="1">1</definedName>
    <definedName name="HTML30_12" hidden="1">"C:\My Documents\98년\영업현황\일일현황-98.3.12.htm"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4_1" hidden="1">"[수주관리98.xls]영업!$A$1:$N$15"</definedName>
    <definedName name="HTML4_10" hidden="1">""</definedName>
    <definedName name="HTML4_11" hidden="1">1</definedName>
    <definedName name="HTML4_12" hidden="1">"C:\My Documents\98년\영업현황\일일현황-98.1.31.htm"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1</definedName>
    <definedName name="HTML4_7" hidden="1">1</definedName>
    <definedName name="HTML4_8" hidden="1">"98-01-31"</definedName>
    <definedName name="HTML4_9" hidden="1">""</definedName>
    <definedName name="HTML5_1" hidden="1">"[수주관리98.xls]영업!$A$1:$N$29"</definedName>
    <definedName name="HTML5_10" hidden="1">""</definedName>
    <definedName name="HTML5_11" hidden="1">1</definedName>
    <definedName name="HTML5_12" hidden="1">"C:\My Documents\98년\영업현황\일일현황-98.1.31.v.htm"</definedName>
    <definedName name="HTML5_2" hidden="1">1</definedName>
    <definedName name="HTML5_3" hidden="1">""</definedName>
    <definedName name="HTML5_4" hidden="1">""</definedName>
    <definedName name="HTML5_5" hidden="1">""</definedName>
    <definedName name="HTML5_6" hidden="1">1</definedName>
    <definedName name="HTML5_7" hidden="1">1</definedName>
    <definedName name="HTML5_8" hidden="1">""</definedName>
    <definedName name="HTML5_9" hidden="1">""</definedName>
    <definedName name="HTML6_1" hidden="1">"'[수주관리98.xls]2월'!$A$1:$P$48"</definedName>
    <definedName name="HTML6_10" hidden="1">""</definedName>
    <definedName name="HTML6_11" hidden="1">1</definedName>
    <definedName name="HTML6_12" hidden="1">"C:\My Documents\98년\영업현황\일일현황-98.1.31.htm"</definedName>
    <definedName name="HTML6_2" hidden="1">1</definedName>
    <definedName name="HTML6_3" hidden="1">""</definedName>
    <definedName name="HTML6_4" hidden="1">""</definedName>
    <definedName name="HTML6_5" hidden="1">""</definedName>
    <definedName name="HTML6_6" hidden="1">-4146</definedName>
    <definedName name="HTML6_7" hidden="1">-4146</definedName>
    <definedName name="HTML6_8" hidden="1">""</definedName>
    <definedName name="HTML6_9" hidden="1">""</definedName>
    <definedName name="HTML7_1" hidden="1">"'[수주관리98.xls]2월'!$A$3:$P$30"</definedName>
    <definedName name="HTML7_10" hidden="1">""</definedName>
    <definedName name="HTML7_11" hidden="1">1</definedName>
    <definedName name="HTML7_12" hidden="1">"C:\My Documents\98년\영업현황\일일현황-98.1.31.htm"</definedName>
    <definedName name="HTML7_2" hidden="1">1</definedName>
    <definedName name="HTML7_3" hidden="1">""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""</definedName>
    <definedName name="HTML7_9" hidden="1">""</definedName>
    <definedName name="HTML8_1" hidden="1">"'[수주관리98.xls]2월'!$A$1:$P$30"</definedName>
    <definedName name="HTML8_10" hidden="1">""</definedName>
    <definedName name="HTML8_11" hidden="1">1</definedName>
    <definedName name="HTML8_12" hidden="1">"C:\My Documents\98년\영업현황\일일현황-98.1.31.htm"</definedName>
    <definedName name="HTML8_2" hidden="1">1</definedName>
    <definedName name="HTML8_3" hidden="1">""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""</definedName>
    <definedName name="HTML8_9" hidden="1">""</definedName>
    <definedName name="HTML9_1" hidden="1">"'[수주관리98.xls]2월'!$A$1:$P$19"</definedName>
    <definedName name="HTML9_10" hidden="1">""</definedName>
    <definedName name="HTML9_11" hidden="1">1</definedName>
    <definedName name="HTML9_12" hidden="1">"C:\My Documents\98년\영업현황\일일현황-98.2.10.htm"</definedName>
    <definedName name="HTML9_2" hidden="1">1</definedName>
    <definedName name="HTML9_3" hidden="1">""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""</definedName>
    <definedName name="HTML9_9" hidden="1">""</definedName>
    <definedName name="HTMLCount" hidden="1">30</definedName>
    <definedName name="interestoverall" hidden="1">{#N/A,#N/A,FALSE,"Aging Summary";#N/A,#N/A,FALSE,"Ratio Analysis";#N/A,#N/A,FALSE,"Test 120 Day Accts";#N/A,#N/A,FALSE,"Tickmarks"}</definedName>
    <definedName name="IQ_ADDIN" hidden="1">"AUTO"</definedName>
    <definedName name="IQ_AVG_PRICE_TARGET" hidden="1">"c82"</definedName>
    <definedName name="IQ_CONV_RATE" hidden="1">"c2192"</definedName>
    <definedName name="IQ_DNTM" hidden="1">700000</definedName>
    <definedName name="IQ_EST_EPS_SURPRISE" hidden="1">"c1635"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MTD" hidden="1">800000</definedName>
    <definedName name="IQ_NAMES_REVISION_DATE_" hidden="1">"02/20/2021 04:44:15"</definedName>
    <definedName name="IQ_NAV_ACT_OR_EST" hidden="1">"c2225"</definedName>
    <definedName name="IQ_OG_TOTAL_OIL_PRODUCTON" hidden="1">"c2059"</definedName>
    <definedName name="IQ_OPENED55" hidden="1">1</definedName>
    <definedName name="IQ_QTD" hidden="1">750000</definedName>
    <definedName name="IQ_SHAREOUTSTANDING" hidden="1">"c1347"</definedName>
    <definedName name="IQ_TODAY" hidden="1">0</definedName>
    <definedName name="IQ_TOTAL_PENSION_OBLIGATION" hidden="1">"c1292"</definedName>
    <definedName name="IQ_YTDMONTH" hidden="1">130000</definedName>
    <definedName name="IQROnePagerAP89" hidden="1">#REF!</definedName>
    <definedName name="IQROnePagerAR89" hidden="1">#REF!</definedName>
    <definedName name="IQROnePagerAT89" hidden="1">#REF!</definedName>
    <definedName name="IQROnePagerAV89" hidden="1">#REF!</definedName>
    <definedName name="IQROnePagerAX89" hidden="1">#REF!</definedName>
    <definedName name="IQROnePagerAZ17" hidden="1">#REF!</definedName>
    <definedName name="j" hidden="1">#REF!</definedName>
    <definedName name="JK" hidden="1">{#N/A,#N/A,TRUE,"Y생산";#N/A,#N/A,TRUE,"Y판매";#N/A,#N/A,TRUE,"Y총물량";#N/A,#N/A,TRUE,"Y능력";#N/A,#N/A,TRUE,"YKD"}</definedName>
    <definedName name="ke" hidden="1">#REF!</definedName>
    <definedName name="kkk" hidden="1">{#N/A,#N/A,FALSE,"단축1";#N/A,#N/A,FALSE,"단축2";#N/A,#N/A,FALSE,"단축3";#N/A,#N/A,FALSE,"장축";#N/A,#N/A,FALSE,"4WD"}</definedName>
    <definedName name="KKM" hidden="1">{#N/A,#N/A,TRUE,"Y생산";#N/A,#N/A,TRUE,"Y판매";#N/A,#N/A,TRUE,"Y총물량";#N/A,#N/A,TRUE,"Y능력";#N/A,#N/A,TRUE,"YKD"}</definedName>
    <definedName name="KU" hidden="1">{#N/A,#N/A,TRUE,"Y생산";#N/A,#N/A,TRUE,"Y판매";#N/A,#N/A,TRUE,"Y총물량";#N/A,#N/A,TRUE,"Y능력";#N/A,#N/A,TRUE,"YKD"}</definedName>
    <definedName name="LCD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LINE검토2" hidden="1">{#N/A,#N/A,TRUE,"Y생산";#N/A,#N/A,TRUE,"Y판매";#N/A,#N/A,TRUE,"Y총물량";#N/A,#N/A,TRUE,"Y능력";#N/A,#N/A,TRUE,"YKD"}</definedName>
    <definedName name="ListOffset" hidden="1">1</definedName>
    <definedName name="LKHGFDF" hidden="1">{#N/A,#N/A,TRUE,"Y생산";#N/A,#N/A,TRUE,"Y판매";#N/A,#N/A,TRUE,"Y총물량";#N/A,#N/A,TRUE,"Y능력";#N/A,#N/A,TRUE,"YKD"}</definedName>
    <definedName name="LKHGFDF_1" hidden="1">{#N/A,#N/A,TRUE,"Y생산";#N/A,#N/A,TRUE,"Y판매";#N/A,#N/A,TRUE,"Y총물량";#N/A,#N/A,TRUE,"Y능력";#N/A,#N/A,TRUE,"YKD"}</definedName>
    <definedName name="llllll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LUP" hidden="1">#REF!</definedName>
    <definedName name="mm" hidden="1">{#N/A,#N/A,TRUE,"토적및재료집계";#N/A,#N/A,TRUE,"토적및재료집계";#N/A,#N/A,TRUE,"단위량"}</definedName>
    <definedName name="mmm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mnb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m記" hidden="1">{"'買掛金'!$J$6"}</definedName>
    <definedName name="nego" hidden="1">{"'4월수지'!$A$1:$AE$45"}</definedName>
    <definedName name="NEW" hidden="1">#REF!</definedName>
    <definedName name="nouveau_classeur" hidden="1">"="</definedName>
    <definedName name="ny" hidden="1">#REF!</definedName>
    <definedName name="o" hidden="1">{#N/A,#N/A,FALSE,"New Depr Sch-150% DB";#N/A,#N/A,FALSE,"Cash Flows RLP";#N/A,#N/A,FALSE,"IRR";#N/A,#N/A,FALSE,"Proforma IS";#N/A,#N/A,FALSE,"Assumptions"}</definedName>
    <definedName name="on" hidden="1">#REF!</definedName>
    <definedName name="ON_B_05Ad추정" hidden="1">{#N/A,#N/A,FALSE,"Sheet1";#N/A,#N/A,FALSE,"Sheet1";#N/A,#N/A,FALSE,"Sheet1"}</definedName>
    <definedName name="OOO" hidden="1">{#N/A,#N/A,TRUE,"Y생산";#N/A,#N/A,TRUE,"Y판매";#N/A,#N/A,TRUE,"Y총물량";#N/A,#N/A,TRUE,"Y능력";#N/A,#N/A,TRUE,"YKD"}</definedName>
    <definedName name="ooop" hidden="1">{"'매출'!$A$1:$I$22"}</definedName>
    <definedName name="O사사업부손익" hidden="1">{"'Sheet1'!$A$1:$C$238"}</definedName>
    <definedName name="O사손익" hidden="1">{#N/A,#N/A,FALSE,"Aging Summary";#N/A,#N/A,FALSE,"Ratio Analysis";#N/A,#N/A,FALSE,"Test 120 Day Accts";#N/A,#N/A,FALSE,"Tickmarks"}</definedName>
    <definedName name="PFMS" hidden="1">{#N/A,#N/A,FALSE,"Sheet1";#N/A,#N/A,FALSE,"Sheet1";#N/A,#N/A,FALSE,"Sheet1"}</definedName>
    <definedName name="PFMS1" hidden="1">{#N/A,#N/A,FALSE,"Sheet1";#N/A,#N/A,FALSE,"Sheet1";#N/A,#N/A,FALSE,"Sheet1"}</definedName>
    <definedName name="PI" hidden="1">{#N/A,#N/A,TRUE,"Y생산";#N/A,#N/A,TRUE,"Y판매";#N/A,#N/A,TRUE,"Y총물량";#N/A,#N/A,TRUE,"Y능력";#N/A,#N/A,TRUE,"YKD"}</definedName>
    <definedName name="PL" hidden="1">#REF!</definedName>
    <definedName name="pm" hidden="1">{#N/A,#N/A,FALSE,"Sheet1";#N/A,#N/A,FALSE,"Sheet1";#N/A,#N/A,FALSE,"Sheet1"}</definedName>
    <definedName name="PPK" hidden="1">{#N/A,#N/A,FALSE,"96 3월물량표";#N/A,#N/A,FALSE,"96 4월물량표";#N/A,#N/A,FALSE,"96 5월물량표"}</definedName>
    <definedName name="ppp" hidden="1">#REF!</definedName>
    <definedName name="QEQ" hidden="1">{#N/A,#N/A,FALSE,"기술료 비교"}</definedName>
    <definedName name="QEQ_1" hidden="1">{#N/A,#N/A,FALSE,"기술료 비교"}</definedName>
    <definedName name="qltm" hidden="1">{#N/A,#N/A,TRUE,"Y생산";#N/A,#N/A,TRUE,"Y판매";#N/A,#N/A,TRUE,"Y총물량";#N/A,#N/A,TRUE,"Y능력";#N/A,#N/A,TRUE,"YKD"}</definedName>
    <definedName name="qq" hidden="1">{#N/A,#N/A,FALSE,"정공"}</definedName>
    <definedName name="qqq" hidden="1">{"'買掛金'!$J$6"}</definedName>
    <definedName name="QQQAAASSS" hidden="1">{#N/A,#N/A,TRUE,"Y생산";#N/A,#N/A,TRUE,"Y판매";#N/A,#N/A,TRUE,"Y총물량";#N/A,#N/A,TRUE,"Y능력";#N/A,#N/A,TRUE,"YKD"}</definedName>
    <definedName name="QQQAAASSS_1" hidden="1">{#N/A,#N/A,TRUE,"Y생산";#N/A,#N/A,TRUE,"Y판매";#N/A,#N/A,TRUE,"Y총물량";#N/A,#N/A,TRUE,"Y능력";#N/A,#N/A,TRUE,"YKD"}</definedName>
    <definedName name="QQQQ" hidden="1">{#N/A,#N/A,FALSE,"96 3월물량표";#N/A,#N/A,FALSE,"96 4월물량표";#N/A,#N/A,FALSE,"96 5월물량표"}</definedName>
    <definedName name="QQQQQQQ" hidden="1">{#N/A,#N/A,TRUE,"Y생산";#N/A,#N/A,TRUE,"Y판매";#N/A,#N/A,TRUE,"Y총물량";#N/A,#N/A,TRUE,"Y능력";#N/A,#N/A,TRUE,"YKD"}</definedName>
    <definedName name="QQQQQQQ_1" hidden="1">{#N/A,#N/A,TRUE,"Y생산";#N/A,#N/A,TRUE,"Y판매";#N/A,#N/A,TRUE,"Y총물량";#N/A,#N/A,TRUE,"Y능력";#N/A,#N/A,TRUE,"YKD"}</definedName>
    <definedName name="QSX" hidden="1">{#N/A,#N/A,FALSE,"P.C.B"}</definedName>
    <definedName name="RK" hidden="1">{#N/A,#N/A,TRUE,"Y생산";#N/A,#N/A,TRUE,"Y판매";#N/A,#N/A,TRUE,"Y총물량";#N/A,#N/A,TRUE,"Y능력";#N/A,#N/A,TRUE,"YKD"}</definedName>
    <definedName name="rPghlr" hidden="1">{#N/A,#N/A,FALSE,"기술료 비교"}</definedName>
    <definedName name="rPghlr_1" hidden="1">{#N/A,#N/A,FALSE,"기술료 비교"}</definedName>
    <definedName name="saDF" hidden="1">#REF!</definedName>
    <definedName name="SAPBEXrevision" hidden="1">2</definedName>
    <definedName name="SAPBEXsysID" hidden="1">"MBP"</definedName>
    <definedName name="SAPBEXwbID" hidden="1">"CJXW0RVAM9GTEW2NCAWXBCQ54"</definedName>
    <definedName name="sdf" hidden="1">#REF!</definedName>
    <definedName name="sdsds" hidden="1">{#N/A,#N/A,FALSE,"근무시간"}</definedName>
    <definedName name="segvx" hidden="1">{"'買掛金'!$J$6"}</definedName>
    <definedName name="SEJINBS" hidden="1">{#N/A,#N/A,FALSE,"정공"}</definedName>
    <definedName name="SHIN" hidden="1">{#N/A,#N/A,FALSE,"P.C.B"}</definedName>
    <definedName name="SKSK" hidden="1">{#N/A,#N/A,FALSE,"단축1";#N/A,#N/A,FALSE,"단축2";#N/A,#N/A,FALSE,"단축3";#N/A,#N/A,FALSE,"장축";#N/A,#N/A,FALSE,"4WD"}</definedName>
    <definedName name="SOON" hidden="1">{#N/A,#N/A,FALSE,"P.C.B"}</definedName>
    <definedName name="SSS" hidden="1">#REF!</definedName>
    <definedName name="SSSSSSSS" hidden="1">{"'손익현황'!$A$1:$J$29"}</definedName>
    <definedName name="SVC제품별매출" hidden="1">{#N/A,#N/A,FALSE,"P.C.B"}</definedName>
    <definedName name="TextRefCopyRangeCount" hidden="1">1</definedName>
    <definedName name="THEME2" hidden="1">{#N/A,#N/A,FALSE,"96 3월물량표";#N/A,#N/A,FALSE,"96 4월물량표";#N/A,#N/A,FALSE,"96 5월물량표"}</definedName>
    <definedName name="TITLE5" hidden="1">{#N/A,#N/A,FALSE,"기술료 비교"}</definedName>
    <definedName name="TJAUDLWS" hidden="1">{#N/A,#N/A,TRUE,"Y생산";#N/A,#N/A,TRUE,"Y판매";#N/A,#N/A,TRUE,"Y총물량";#N/A,#N/A,TRUE,"Y능력";#N/A,#N/A,TRUE,"YKD"}</definedName>
    <definedName name="TT" hidden="1">{#N/A,#N/A,FALSE,"UNIT";#N/A,#N/A,FALSE,"UNIT";#N/A,#N/A,FALSE,"계정"}</definedName>
    <definedName name="ty" hidden="1">{#N/A,#N/A,FALSE,"단축1";#N/A,#N/A,FALSE,"단축2";#N/A,#N/A,FALSE,"단축3";#N/A,#N/A,FALSE,"장축";#N/A,#N/A,FALSE,"4WD"}</definedName>
    <definedName name="v" hidden="1">{#N/A,#N/A,FALSE,"Aging Summary";#N/A,#N/A,FALSE,"Ratio Analysis";#N/A,#N/A,FALSE,"Test 120 Day Accts";#N/A,#N/A,FALSE,"Tickmarks"}</definedName>
    <definedName name="vds" hidden="1">{"'買掛金'!$J$6"}</definedName>
    <definedName name="vvv" hidden="1">{"'買掛金'!$J$6"}</definedName>
    <definedName name="vxccx" hidden="1">{"'買掛金'!$J$6"}</definedName>
    <definedName name="WEARF" hidden="1">{#N/A,#N/A,TRUE,"Y생산";#N/A,#N/A,TRUE,"Y판매";#N/A,#N/A,TRUE,"Y총물량";#N/A,#N/A,TRUE,"Y능력";#N/A,#N/A,TRUE,"YKD"}</definedName>
    <definedName name="wewe" hidden="1">{"'4월수지'!$A$1:$AE$45"}</definedName>
    <definedName name="WFFF" hidden="1">{#N/A,#N/A,TRUE,"Y생산";#N/A,#N/A,TRUE,"Y판매";#N/A,#N/A,TRUE,"Y총물량";#N/A,#N/A,TRUE,"Y능력";#N/A,#N/A,TRUE,"YKD"}</definedName>
    <definedName name="wqeq" hidden="1">{"'4월수지'!$A$1:$AE$45"}</definedName>
    <definedName name="wrn.1" hidden="1">{#N/A,#N/A,FALSE,"2000";#N/A,#N/A,FALSE,"1999_1998"}</definedName>
    <definedName name="wrn.1월속보.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wrn.3_4분기._.양식." hidden="1">{#N/A,#N/A,FALSE,"표지";#N/A,#N/A,FALSE,"목차";#N/A,#N/A,FALSE,"손익현황";#N/A,#N/A,FALSE,"재무현황";#N/A,#N/A,FALSE,"자금운용";#N/A,#N/A,FALSE,"현금흐름";#N/A,#N/A,FALSE,"판매현황";#N/A,#N/A,FALSE,"수주현황";#N/A,#N/A,FALSE,"생산현황";#N/A,#N/A,FALSE,"기성현황";#N/A,#N/A,FALSE,"손익분석";#N/A,#N/A,FALSE,"판매분석";#N/A,#N/A,FALSE,"수주분석";#N/A,#N/A,FALSE,"생산분석";#N/A,#N/A,FALSE,"기성분석";#N/A,#N/A,FALSE,"원가절감"}</definedName>
    <definedName name="wrn.345." hidden="1">{#N/A,#N/A,FALSE,"96 3월물량표";#N/A,#N/A,FALSE,"96 4월물량표";#N/A,#N/A,FALSE,"96 5월물량표"}</definedName>
    <definedName name="wrn.97년._.투자계획." hidden="1">{#N/A,#N/A,FALSE,"97년 투자계획 세부내역 "}</definedName>
    <definedName name="wrn.99경영계획양식." hidden="1">{#N/A,#N/A,TRUE,"1.환경분석_목표";#N/A,#N/A,TRUE,"2.원가절감";#N/A,#N/A,TRUE,"3.경영계획총괄";#N/A,#N/A,TRUE,"4.손익계획";#N/A,#N/A,TRUE,"5.재무계획";#N/A,#N/A,TRUE,"6-1.차임금현황";#N/A,#N/A,TRUE,"6-2현금흐름";#N/A,#N/A,TRUE,"7-1.생산계획";#N/A,#N/A,TRUE,"7-2.판매계획";#N/A,#N/A,TRUE,"8-1.유형별투자";#N/A,#N/A,TRUE,"8-2.내역별투자";#N/A,#N/A,TRUE,"8-3.연구개발";#N/A,#N/A,TRUE,"9.인력운용";#N/A,#N/A,TRUE,"10.조직도";#N/A,#N/A,TRUE,"11.교육훈련계획";#N/A,#N/A,TRUE,"12.홍보계획";#N/A,#N/A,TRUE,"13.보유부동산현황";#N/A,#N/A,TRUE,"표지";#N/A,#N/A,TRUE,"목차"}</definedName>
    <definedName name="WRN.AA" hidden="1">{#N/A,#N/A,FALSE,"UNIT";#N/A,#N/A,FALSE,"UNIT";#N/A,#N/A,FALSE,"계정"}</definedName>
    <definedName name="wrn.aa." hidden="1">{#N/A,#N/A,FALSE,"UNIT";#N/A,#N/A,FALSE,"UNIT";#N/A,#N/A,FALSE,"계정"}</definedName>
    <definedName name="WRN.AB" hidden="1">{#N/A,#N/A,FALSE,"UNIT";#N/A,#N/A,FALSE,"UNIT";#N/A,#N/A,FALSE,"계정"}</definedName>
    <definedName name="wrn.ACHESON94TAXRETURN." hidden="1">{#N/A,#N/A,FALSE,"일반적사항";#N/A,#N/A,FALSE,"주요재무자료";#N/A,#N/A,FALSE,"표지";#N/A,#N/A,FALSE,"총괄표";#N/A,#N/A,FALSE,"1호 과표세액";#N/A,#N/A,FALSE,"1-2호 농어촌과표";#N/A,#N/A,FALSE,"2호 서식";#N/A,#N/A,FALSE,"3(1)호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접대(을)";#N/A,#N/A,FALSE,"6-6호(부표) 자본적지출";#N/A,#N/A,FALSE,"6-10호 재고자산";#N/A,#N/A,FALSE,"6-11호 세금과공과";#N/A,#N/A,FALSE,"6-12호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wrn.Aging._.and._.Trend._.Analysis." hidden="1">{#N/A,#N/A,FALSE,"Aging Summary";#N/A,#N/A,FALSE,"Ratio Analysis";#N/A,#N/A,FALSE,"Test 120 Day Accts";#N/A,#N/A,FALSE,"Tickmarks"}</definedName>
    <definedName name="wrn.Basic._.Report." hidden="1">{#N/A,#N/A,FALSE,"New Depr Sch-150% DB";#N/A,#N/A,FALSE,"Cash Flows RLP";#N/A,#N/A,FALSE,"IRR";#N/A,#N/A,FALSE,"Proforma IS";#N/A,#N/A,FALSE,"Assumptions"}</definedName>
    <definedName name="wrn.bb" hidden="1">{#N/A,#N/A,FALSE,"UNIT";#N/A,#N/A,FALSE,"UNIT";#N/A,#N/A,FALSE,"계정"}</definedName>
    <definedName name="wrn.BL94TAXRETURN." hidden="1">{#N/A,#N/A,FALSE,"일반적사항";#N/A,#N/A,FALSE,"주요재무자료";#N/A,#N/A,FALSE,"10(2)호 소득공제";#N/A,#N/A,FALSE,"표지";#N/A,#N/A,FALSE,"총괄표";#N/A,#N/A,FALSE,"1호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PL";#N/A,#N/A,FALSE,"요약원가";#N/A,#N/A,FALSE,"요약RE";#N/A,#N/A,FALSE,"60호 을 적정유보";#N/A,#N/A,FALSE,"60호 갑 적정유보";#N/A,#N/A,FALSE,"표지";#N/A,#N/A,FALSE,"총괄표";#N/A,#N/A,FALSE,"1호 과표세액";#N/A,#N/A,FALSE,"1호 과표세액";#N/A,#N/A,FALSE,"1호 과표세액";#N/A,#N/A,FALSE,"1-2호 농어촌과표";#N/A,#N/A,FALSE,"2호 서식";#N/A,#N/A,FALSE,"2호부표 최저한세";#N/A,#N/A,FALSE,"3(1)호 공제감면";#N/A,#N/A,FALSE,"3(1) 부1 공제감면";#N/A,#N/A,FALSE,"3(1) 부2 공제감면";#N/A,#N/A,FALSE,"3(1) 부3 세액조정";#N/A,#N/A,FALSE,"3(1) 부4 공제감면";#N/A,#N/A,FALSE,"3호 임시투자공제";#N/A,#N/A,FALSE,"3(1)부7 기업합리";#N/A,#N/A,FALSE,"3(3)호(갑) 원천납부";#N/A,#N/A,FALSE,"5호 농어촌";#N/A,#N/A,FALSE,"6호 소득금액";#N/A,#N/A,FALSE,"6호 첨부(익)";#N/A,#N/A,FALSE,"6-1호 수입금액";#N/A,#N/A,FALSE,"6-1호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자본적지출";#N/A,#N/A,FALSE,"6-10호 재고자산";#N/A,#N/A,FALSE,"6-11호 세금과공과";#N/A,#N/A,FALSE,"6-12호 선급비용";#N/A,#N/A,FALSE,"9호 자본금(갑)";#N/A,#N/A,FALSE,"9호 자본금(을)";#N/A,#N/A,FALSE,"10(2)호 소득공제";#N/A,#N/A,FALSE,"10(3)호 부표";#N/A,#N/A,FALSE,"10(3)호 주요계정";#N/A,#N/A,FALSE,"10(4)호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PL";#N/A,#N/A,FALSE,"요약원가";#N/A,#N/A,FALSE,"요약RE";#N/A,#N/A,FALSE,"요약RE"}</definedName>
    <definedName name="wrn.CAPA." hidden="1">{#N/A,#N/A,FALSE,"상재GS";#N/A,#N/A,FALSE,"상재GM";#N/A,#N/A,FALSE,"건재";#N/A,#N/A,FALSE,"SBR";#N/A,#N/A,FALSE,"부품";#N/A,#N/A,FALSE,"기능자재";#N/A,#N/A,FALSE,"특수"}</definedName>
    <definedName name="wrn.CAPA2." hidden="1">{#N/A,#N/A,FALSE,"보고";#N/A,#N/A,FALSE,"유첨"}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OLLECTION._.HISTORY._.REPORT." hidden="1">{#N/A,#N/A,FALSE,"COL-HIS"}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SA._.FS._.국문." hidden="1">{#N/A,#N/A,FALSE,"BS";#N/A,#N/A,FALSE,"PL";#N/A,#N/A,FALSE,"처분";#N/A,#N/A,FALSE,"현금";#N/A,#N/A,FALSE,"매출";#N/A,#N/A,FALSE,"원가";#N/A,#N/A,FALSE,"경영"}</definedName>
    <definedName name="wrn.COSA._.FS._.국문._2" hidden="1">{#N/A,#N/A,FALSE,"BS";#N/A,#N/A,FALSE,"PL";#N/A,#N/A,FALSE,"처분";#N/A,#N/A,FALSE,"현금";#N/A,#N/A,FALSE,"매출";#N/A,#N/A,FALSE,"원가";#N/A,#N/A,FALSE,"경영"}</definedName>
    <definedName name="wrn.COSA._.FS._.국문._3" hidden="1">{#N/A,#N/A,FALSE,"BS";#N/A,#N/A,FALSE,"PL";#N/A,#N/A,FALSE,"처분";#N/A,#N/A,FALSE,"현금";#N/A,#N/A,FALSE,"매출";#N/A,#N/A,FALSE,"원가";#N/A,#N/A,FALSE,"경영"}</definedName>
    <definedName name="wrn.COSA._.FS._.국문._4" hidden="1">{#N/A,#N/A,FALSE,"BS";#N/A,#N/A,FALSE,"PL";#N/A,#N/A,FALSE,"처분";#N/A,#N/A,FALSE,"현금";#N/A,#N/A,FALSE,"매출";#N/A,#N/A,FALSE,"원가";#N/A,#N/A,FALSE,"경영"}</definedName>
    <definedName name="wrn.COSA._.FS._.국문._5" hidden="1">{#N/A,#N/A,FALSE,"BS";#N/A,#N/A,FALSE,"PL";#N/A,#N/A,FALSE,"처분";#N/A,#N/A,FALSE,"현금";#N/A,#N/A,FALSE,"매출";#N/A,#N/A,FALSE,"원가";#N/A,#N/A,FALSE,"경영"}</definedName>
    <definedName name="wrn.COSA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EM." hidden="1">{#N/A,#N/A,FALSE,"전제";#N/A,#N/A,FALSE,"표지";#N/A,#N/A,FALSE,"6D16";#N/A,#N/A,FALSE,"6D22";#N/A,#N/A,FALSE,"6D22-T";#N/A,#N/A,FALSE,"Q-DEG";#N/A,#N/A,FALSE,"총손";#N/A,#N/A,FALSE,"대당";#N/A,#N/A,FALSE,"가공비"}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jck94TAXRETURN.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wrn.Lead._.Schedule.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Lead._.Schedule._2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Lead._.Schedule._3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Lead._.Schedule._4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Lead._.Schedule._5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PAIM._.TAX._.PRO." hidden="1">{#N/A,#N/A,FALSE,"표지";#N/A,#N/A,FALSE,"총괄표";#N/A,#N/A,FALSE,"1호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자본적지출";#N/A,#N/A,FALSE,"6-11호 세금과공과";#N/A,#N/A,FALSE,"6-12호 선급비용";#N/A,#N/A,FALSE,"9호 자본금(갑)";#N/A,#N/A,FALSE,"9호 자본금(을)";#N/A,#N/A,FALSE,"10(3)호 주요계정";#N/A,#N/A,FALSE,"10(3)호 부표";#N/A,#N/A,FALSE,"10(4)호 조정수입";#N/A,#N/A,FALSE,"요약 BS";#N/A,#N/A,FALSE,"요약 PL";#N/A,#N/A,FALSE,"요약RE"}</definedName>
    <definedName name="wrn.PCB원가계산." hidden="1">{#N/A,#N/A,FALSE,"P.C.B"}</definedName>
    <definedName name="wrn.print." hidden="1">{#N/A,#N/A,FALSE,"Japan 2003";#N/A,#N/A,FALSE,"Sheet2"}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SAA94TAX.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wrn.saasimple.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wrn.su." hidden="1">{#N/A,#N/A,FALSE,"표지";#N/A,#N/A,FALSE,"전제";#N/A,#N/A,FALSE,"손익-자 (2)";#N/A,#N/A,FALSE,"손익-자";#N/A,#N/A,FALSE,"손익-마 (2)";#N/A,#N/A,FALSE,"손익-마";#N/A,#N/A,FALSE,"총손최종"}</definedName>
    <definedName name="wrn.UNIONGAS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최저한세";#N/A,#N/A,FALSE,"3(1)호 공제감면";#N/A,#N/A,FALSE,"3(1) 부3 세액조정";#N/A,#N/A,FALSE,"3호 임시투자공제";#N/A,#N/A,FALSE,"조8호 기술인력";#N/A,#N/A,FALSE,"3(1)부7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접대(을)";#N/A,#N/A,FALSE,"6-5호 외화(갑)";#N/A,#N/A,FALSE,"6-6호(부표)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PL";#N/A,#N/A,FALSE,"요약원가";#N/A,#N/A,FALSE,"요약RE"}</definedName>
    <definedName name="wrn.YUH33400." hidden="1">{#N/A,#N/A,FALSE,"2000";#N/A,#N/A,FALSE,"1999_1998"}</definedName>
    <definedName name="wrn.Y차._.종합." hidden="1">{#N/A,#N/A,TRUE,"Y생산";#N/A,#N/A,TRUE,"Y판매";#N/A,#N/A,TRUE,"Y총물량";#N/A,#N/A,TRUE,"Y능력";#N/A,#N/A,TRUE,"YKD"}</definedName>
    <definedName name="wrn.간단한세무조정계산서." hidden="1">{#N/A,#N/A,TRUE,"일반적사항";#N/A,#N/A,TRUE,"주요재무자료"}</definedName>
    <definedName name="wrn.감가." hidden="1">{#N/A,#N/A,FALSE,"buildings"}</definedName>
    <definedName name="wrn.교육보고서." hidden="1">{#N/A,#N/A,FALSE,"Sheet1"}</definedName>
    <definedName name="wrn.교육청." hidden="1">{#N/A,#N/A,FALSE,"전력간선"}</definedName>
    <definedName name="wrn.구조2." hidden="1">{#N/A,#N/A,FALSE,"구조2"}</definedName>
    <definedName name="wrn.근무시간._2" hidden="1">{#N/A,#N/A,FALSE,"근무시간"}</definedName>
    <definedName name="wrn.근무시간._3" hidden="1">{#N/A,#N/A,FALSE,"근무시간"}</definedName>
    <definedName name="wrn.근무시간._4" hidden="1">{#N/A,#N/A,FALSE,"근무시간"}</definedName>
    <definedName name="wrn.근무시간._5" hidden="1">{#N/A,#N/A,FALSE,"근무시간"}</definedName>
    <definedName name="wrn.기술료._.비교." hidden="1">{#N/A,#N/A,FALSE,"기술료 비교"}</definedName>
    <definedName name="wrn.대차._.대조표." hidden="1">{#N/A,#N/A,TRUE,"대 차 대 조 표"}</definedName>
    <definedName name="wrn.등록예비신청서.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wrn.ㅁㅁㅁ." hidden="1">{#N/A,#N/A,FALSE,"월공사비집계표양식 (7)";#N/A,#N/A,FALSE,"월공사비집계표양식 (7)"}</definedName>
    <definedName name="wrn.배수1." hidden="1">{#N/A,#N/A,FALSE,"배수1"}</definedName>
    <definedName name="wrn.배수2." hidden="1">{#N/A,#N/A,FALSE,"배수2"}</definedName>
    <definedName name="wrn.보고서." hidden="1">{#N/A,#N/A,FALSE,"Sheet1";#N/A,#N/A,FALSE,"기평9607"}</definedName>
    <definedName name="wrn.부대1." hidden="1">{#N/A,#N/A,FALSE,"부대1"}</definedName>
    <definedName name="wrn.부대2." hidden="1">{#N/A,#N/A,FALSE,"부대2"}</definedName>
    <definedName name="wrn.부문손익." hidden="1">{#N/A,#N/A,FALSE,"매출이익"}</definedName>
    <definedName name="wrn.선사." hidden="1">{#N/A,#N/A,FALSE,"품의서";#N/A,#N/A,FALSE,"전제";#N/A,#N/A,FALSE,"총손";#N/A,#N/A,FALSE,"손익"}</definedName>
    <definedName name="wrn.세무조정계산서.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모든양식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rn.속도." hidden="1">{#N/A,#N/A,FALSE,"속도"}</definedName>
    <definedName name="wrn.손익보고." hidden="1">{#N/A,#N/A,FALSE,"표지";#N/A,#N/A,FALSE,"page1";#N/A,#N/A,FALSE,"page2";#N/A,#N/A,FALSE,"page3";#N/A,#N/A,FALSE,"별첨"}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신용찬." hidden="1">{#N/A,#N/A,TRUE,"토적및재료집계";#N/A,#N/A,TRUE,"토적및재료집계";#N/A,#N/A,TRUE,"단위량"}</definedName>
    <definedName name="wrn.월말보고서." hidden="1">{#N/A,#N/A,FALSE,"목차";#N/A,#N/A,FALSE,"목차(2)";#N/A,#N/A,FALSE,"손익요약(당월)";#N/A,#N/A,FALSE,"손익요약(누계)";#N/A,#N/A,FALSE,"전기동기대비손익요약";#N/A,#N/A,FALSE,"손익분기점(월계)";#N/A,#N/A,FALSE,"손익분기점분석";#N/A,#N/A,FALSE,"요약대차대조표";#N/A,#N/A,FALSE,"현금흐름표";#N/A,#N/A,FALSE,"계획대비손익계산서비교";#N/A,#N/A,FALSE,"계획대비제조원가비교";#N/A,#N/A,FALSE,"전기동기대비손익계산서비교";#N/A,#N/A,FALSE,"전기동기대비제조원가비교";#N/A,#N/A,FALSE,"인건비비교";#N/A,#N/A,FALSE,"대차대조표";#N/A,#N/A,FALSE,"손익배부전(월계)";#N/A,#N/A,FALSE,"손익배부전(누계) ";#N/A,#N/A,FALSE,"손익배부후(월계)";#N/A,#N/A,FALSE,"손익배부후(누계)";#N/A,#N/A,FALSE,"제조원가월계(배부전)";#N/A,#N/A,FALSE,"제조원가누계(배부전)";#N/A,#N/A,FALSE,"제조원가당월(배부후)";#N/A,#N/A,FALSE,"제조원가누계(배부후)"}</definedName>
    <definedName name="wrn.월보." hidden="1">{#N/A,#N/A,FALSE,"표지";#N/A,#N/A,FALSE,"생산현황";#N/A,#N/A,FALSE,"중량수율";#N/A,#N/A,FALSE,"길이수율";#N/A,#N/A,FALSE,"노동";#N/A,#N/A,FALSE,"기기";#N/A,#N/A,FALSE,"기기가동(누계)";#N/A,#N/A,FALSE,"자소원료"}</definedName>
    <definedName name="wrn.이정표." hidden="1">{#N/A,#N/A,FALSE,"이정표"}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전부인쇄." hidden="1">{#N/A,#N/A,FALSE,"단축1";#N/A,#N/A,FALSE,"단축2";#N/A,#N/A,FALSE,"단축3";#N/A,#N/A,FALSE,"장축";#N/A,#N/A,FALSE,"4WD"}</definedName>
    <definedName name="wrn.전체인쇄.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wrn.제안서." hidden="1">{#N/A,#N/A,FALSE,"조명부문제안";#N/A,#N/A,FALSE,"점등시간산출";#N/A,#N/A,FALSE,"견적서";#N/A,#N/A,FALSE,"금리"}</definedName>
    <definedName name="wrn.조흥94세무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rn.조흥축약94.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wrn.직좌.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중." hidden="1">{#N/A,#N/A,FALSE,"표지";#N/A,#N/A,FALSE,"전제";#N/A,#N/A,FALSE,"대당";#N/A,#N/A,FALSE,"가공비";#N/A,#N/A,FALSE,"재료비";#N/A,#N/A,FALSE,"손익"}</definedName>
    <definedName name="wrn.토공1." hidden="1">{#N/A,#N/A,FALSE,"구조1"}</definedName>
    <definedName name="wrn.토공2." hidden="1">{#N/A,#N/A,FALSE,"토공2"}</definedName>
    <definedName name="wrn.포장1." hidden="1">{#N/A,#N/A,FALSE,"포장1";#N/A,#N/A,FALSE,"포장1"}</definedName>
    <definedName name="wrn.포장2." hidden="1">{#N/A,#N/A,FALSE,"포장2"}</definedName>
    <definedName name="wrn.플랜트조직변경에따른인원변동." hidden="1">{#N/A,#N/A,FALSE,"Sheet1";#N/A,#N/A,FALSE,"Sheet1";#N/A,#N/A,FALSE,"Sheet1"}</definedName>
    <definedName name="wrn.현대정공구매현황." hidden="1">{#N/A,#N/A,FALSE,"정공"}</definedName>
    <definedName name="wrn.회의0104.XLS." hidden="1">{#N/A,#N/A,TRUE,"매출진척-1";#N/A,#N/A,TRUE,"매출진척-2";#N/A,#N/A,TRUE,"제품실적";#N/A,#N/A,TRUE,"RAC";#N/A,#N/A,TRUE,"PAC ";#N/A,#N/A,TRUE,"재고현황";#N/A,#N/A,TRUE,"공지사항"}</definedName>
    <definedName name="x" hidden="1">{#N/A,#N/A,FALSE,"Aging Summary";#N/A,#N/A,FALSE,"Ratio Analysis";#N/A,#N/A,FALSE,"Test 120 Day Accts";#N/A,#N/A,FALSE,"Tickmarks"}</definedName>
    <definedName name="XREF_COLUMN_1" hidden="1">#REF!</definedName>
    <definedName name="XREF_COLUMN_10" hidden="1">#REF!</definedName>
    <definedName name="XREF_COLUMN_11" hidden="1">#REF!</definedName>
    <definedName name="XREF_COLUMN_110" hidden="1">#REF!</definedName>
    <definedName name="XREF_COLUMN_12" hidden="1">#REF!</definedName>
    <definedName name="XREF_COLUMN_13" hidden="1">#REF!</definedName>
    <definedName name="XREF_COLUMN_14" hidden="1">#REF!</definedName>
    <definedName name="XREF_COLUMN_2" hidden="1">#REF!</definedName>
    <definedName name="XREF_COLUMN_20" hidden="1">#REF!</definedName>
    <definedName name="XREF_COLUMN_21" hidden="1">#REF!</definedName>
    <definedName name="XREF_COLUMN_23" hidden="1">#REF!</definedName>
    <definedName name="XREF_COLUMN_24" hidden="1">#REF!</definedName>
    <definedName name="XREF_COLUMN_25" hidden="1">#REF!</definedName>
    <definedName name="XREF_COLUMN_26" hidden="1">#REF!</definedName>
    <definedName name="XREF_COLUMN_27" hidden="1">#REF!</definedName>
    <definedName name="XREF_COLUMN_28" hidden="1">#REF!</definedName>
    <definedName name="XREF_COLUMN_29" hidden="1">#REF!</definedName>
    <definedName name="XREF_COLUMN_3" hidden="1">#REF!</definedName>
    <definedName name="XREF_COLUMN_30" hidden="1">#REF!</definedName>
    <definedName name="XREF_COLUMN_31" hidden="1">#REF!</definedName>
    <definedName name="XREF_COLUMN_32" hidden="1">#REF!</definedName>
    <definedName name="XREF_COLUMN_33" hidden="1">#REF!</definedName>
    <definedName name="XREF_COLUMN_34" hidden="1">#REF!</definedName>
    <definedName name="XREF_COLUMN_35" hidden="1">#REF!</definedName>
    <definedName name="XREF_COLUMN_36" hidden="1">#REF!</definedName>
    <definedName name="XREF_COLUMN_37" hidden="1">#REF!</definedName>
    <definedName name="XREF_COLUMN_38" hidden="1">#REF!</definedName>
    <definedName name="XREF_COLUMN_39" hidden="1">#REF!</definedName>
    <definedName name="XREF_COLUMN_4" hidden="1">#REF!</definedName>
    <definedName name="XREF_COLUMN_40" hidden="1">#REF!</definedName>
    <definedName name="XREF_COLUMN_41" hidden="1">#REF!</definedName>
    <definedName name="XREF_COLUMN_42" hidden="1">#REF!</definedName>
    <definedName name="XREF_COLUMN_43" hidden="1">#REF!</definedName>
    <definedName name="XREF_COLUMN_44" hidden="1">#REF!</definedName>
    <definedName name="XREF_COLUMN_45" hidden="1">#REF!</definedName>
    <definedName name="XREF_COLUMN_46" hidden="1">#REF!</definedName>
    <definedName name="XREF_COLUMN_47" hidden="1">#REF!</definedName>
    <definedName name="XREF_COLUMN_48" hidden="1">#REF!</definedName>
    <definedName name="XREF_COLUMN_49" hidden="1">#REF!</definedName>
    <definedName name="XREF_COLUMN_5" hidden="1">#REF!</definedName>
    <definedName name="XREF_COLUMN_50" hidden="1">#REF!</definedName>
    <definedName name="XREF_COLUMN_51" hidden="1">#REF!</definedName>
    <definedName name="XREF_COLUMN_52" hidden="1">#REF!</definedName>
    <definedName name="XREF_COLUMN_53" hidden="1">#REF!</definedName>
    <definedName name="XREF_COLUMN_54" hidden="1">#REF!</definedName>
    <definedName name="XREF_COLUMN_55" hidden="1">#REF!</definedName>
    <definedName name="XREF_COLUMN_56" hidden="1">#REF!</definedName>
    <definedName name="XREF_COLUMN_57" hidden="1">#REF!</definedName>
    <definedName name="XREF_COLUMN_58" hidden="1">#REF!</definedName>
    <definedName name="XREF_COLUMN_59" hidden="1">#REF!</definedName>
    <definedName name="XREF_COLUMN_6" hidden="1">#REF!</definedName>
    <definedName name="XREF_COLUMN_60" hidden="1">#REF!</definedName>
    <definedName name="XREF_COLUMN_61" hidden="1">#REF!</definedName>
    <definedName name="XREF_COLUMN_62" hidden="1">#REF!</definedName>
    <definedName name="XREF_COLUMN_63" hidden="1">#REF!</definedName>
    <definedName name="XREF_COLUMN_64" hidden="1">#REF!</definedName>
    <definedName name="XREF_COLUMN_65" hidden="1">#REF!</definedName>
    <definedName name="XREF_COLUMN_66" hidden="1">#REF!</definedName>
    <definedName name="XREF_COLUMN_67" hidden="1">#REF!</definedName>
    <definedName name="XREF_COLUMN_68" hidden="1">#REF!</definedName>
    <definedName name="XREF_COLUMN_69" hidden="1">#REF!</definedName>
    <definedName name="XREF_COLUMN_7" hidden="1">#REF!</definedName>
    <definedName name="XREF_COLUMN_70" hidden="1">#REF!</definedName>
    <definedName name="XREF_COLUMN_71" hidden="1">#REF!</definedName>
    <definedName name="XREF_COLUMN_72" hidden="1">#REF!</definedName>
    <definedName name="XREF_COLUMN_73" hidden="1">#REF!</definedName>
    <definedName name="XREF_COLUMN_74" hidden="1">#REF!</definedName>
    <definedName name="XREF_COLUMN_75" hidden="1">#REF!</definedName>
    <definedName name="XREF_COLUMN_76" hidden="1">#REF!</definedName>
    <definedName name="XREF_COLUMN_77" hidden="1">#REF!</definedName>
    <definedName name="XREF_COLUMN_79" hidden="1">#REF!</definedName>
    <definedName name="XREF_COLUMN_8" hidden="1">#REF!</definedName>
    <definedName name="XREF_COLUMN_81" hidden="1">#REF!</definedName>
    <definedName name="XREF_COLUMN_83" hidden="1">#REF!</definedName>
    <definedName name="XREF_COLUMN_87" hidden="1">#REF!</definedName>
    <definedName name="XREF_COLUMN_89" hidden="1">#REF!</definedName>
    <definedName name="XREF_COLUMN_9" hidden="1">#REF!</definedName>
    <definedName name="XREF_COLUMN_91" hidden="1">#REF!</definedName>
    <definedName name="XREF_COLUMN_93" hidden="1">#REF!</definedName>
    <definedName name="XREF_COLUMN_95" hidden="1">#REF!</definedName>
    <definedName name="XREF_COLUMN_97" hidden="1">#REF!</definedName>
    <definedName name="XRefActiveRow" hidden="1">#REF!</definedName>
    <definedName name="XRefColumnsCount" hidden="1">2</definedName>
    <definedName name="XRefCopy1" hidden="1">#REF!</definedName>
    <definedName name="XRefCopy10" hidden="1">#REF!</definedName>
    <definedName name="XRefCopy100" hidden="1">#REF!</definedName>
    <definedName name="XRefCopy101" hidden="1">#REF!</definedName>
    <definedName name="XRefCopy102" hidden="1">#REF!</definedName>
    <definedName name="XRefCopy103" hidden="1">#REF!</definedName>
    <definedName name="XRefCopy104" hidden="1">#REF!</definedName>
    <definedName name="XRefCopy105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2" hidden="1">#REF!</definedName>
    <definedName name="XRefCopy22Row" hidden="1">#REF!</definedName>
    <definedName name="XRefCopy23" hidden="1">#REF!</definedName>
    <definedName name="XRefCopy23Row" hidden="1">#REF!</definedName>
    <definedName name="XRefCopy24" hidden="1">#REF!</definedName>
    <definedName name="XRefCopy24Row" hidden="1">#REF!</definedName>
    <definedName name="XRefCopy25" hidden="1">#REF!</definedName>
    <definedName name="XRefCopy25Row" hidden="1">#REF!</definedName>
    <definedName name="XRefCopy26" hidden="1">#REF!</definedName>
    <definedName name="XRefCopy26Row" hidden="1">#REF!</definedName>
    <definedName name="XRefCopy27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#REF!</definedName>
    <definedName name="XRefCopy32Row" hidden="1">#REF!</definedName>
    <definedName name="XRefCopy33" hidden="1">#REF!</definedName>
    <definedName name="XRefCopy33Row" hidden="1">#REF!</definedName>
    <definedName name="XRefCopy34" hidden="1">#REF!</definedName>
    <definedName name="XRefCopy34Row" hidden="1">#REF!</definedName>
    <definedName name="XRefCopy35" hidden="1">#REF!</definedName>
    <definedName name="XRefCopy35Row" hidden="1">#REF!</definedName>
    <definedName name="XRefCopy36" hidden="1">#REF!</definedName>
    <definedName name="XRefCopy36Row" hidden="1">#REF!</definedName>
    <definedName name="XRefCopy37" hidden="1">#REF!</definedName>
    <definedName name="XRefCopy37Row" hidden="1">#REF!</definedName>
    <definedName name="XRefCopy38" hidden="1">#REF!</definedName>
    <definedName name="XRefCopy38Row" hidden="1">#REF!</definedName>
    <definedName name="XRefCopy39" hidden="1">#REF!</definedName>
    <definedName name="XRefCopy39Row" hidden="1">#REF!</definedName>
    <definedName name="XRefCopy3Row" hidden="1">#REF!</definedName>
    <definedName name="XRefCopy4" hidden="1">#REF!</definedName>
    <definedName name="XRefCopy40" hidden="1">#REF!</definedName>
    <definedName name="XRefCopy40Row" hidden="1">#REF!</definedName>
    <definedName name="XRefCopy41" hidden="1">#REF!</definedName>
    <definedName name="XRefCopy41Row" hidden="1">#REF!</definedName>
    <definedName name="XRefCopy42" hidden="1">#REF!</definedName>
    <definedName name="XRefCopy42Row" hidden="1">#REF!</definedName>
    <definedName name="XRefCopy43" hidden="1">#REF!</definedName>
    <definedName name="XRefCopy43Row" hidden="1">#REF!</definedName>
    <definedName name="XRefCopy44" hidden="1">#REF!</definedName>
    <definedName name="XRefCopy44Row" hidden="1">#REF!</definedName>
    <definedName name="XRefCopy45" hidden="1">#REF!</definedName>
    <definedName name="XRefCopy45Row" hidden="1">#REF!</definedName>
    <definedName name="XRefCopy46" hidden="1">#REF!</definedName>
    <definedName name="XRefCopy47" hidden="1">#REF!</definedName>
    <definedName name="XRefCopy47Row" hidden="1">#REF!</definedName>
    <definedName name="XRefCopy48" hidden="1">#REF!</definedName>
    <definedName name="XRefCopy49" hidden="1">#REF!</definedName>
    <definedName name="XRefCopy4Row" hidden="1">#REF!</definedName>
    <definedName name="XRefCopy5" hidden="1">#REF!</definedName>
    <definedName name="XRefCopy50" hidden="1">#REF!</definedName>
    <definedName name="XRefCopy51" hidden="1">#REF!</definedName>
    <definedName name="XRefCopy52" hidden="1">#REF!</definedName>
    <definedName name="XRefCopy53" hidden="1">#REF!</definedName>
    <definedName name="XRefCopy54" hidden="1">#REF!</definedName>
    <definedName name="XRefCopy55" hidden="1">#REF!</definedName>
    <definedName name="XRefCopy56" hidden="1">#REF!</definedName>
    <definedName name="XRefCopy57" hidden="1">#REF!</definedName>
    <definedName name="XRefCopy58" hidden="1">#REF!</definedName>
    <definedName name="XRefCopy59" hidden="1">#REF!</definedName>
    <definedName name="XRefCopy5Row" hidden="1">#REF!</definedName>
    <definedName name="XRefCopy6" hidden="1">#REF!</definedName>
    <definedName name="XRefCopy60" hidden="1">#REF!</definedName>
    <definedName name="XRefCopy61" hidden="1">#REF!</definedName>
    <definedName name="XRefCopy62" hidden="1">#REF!</definedName>
    <definedName name="XRefCopy63" hidden="1">#REF!</definedName>
    <definedName name="XRefCopy64" hidden="1">#REF!</definedName>
    <definedName name="XRefCopy65" hidden="1">#REF!</definedName>
    <definedName name="XRefCopy66" hidden="1">#REF!</definedName>
    <definedName name="XRefCopy67" hidden="1">#REF!</definedName>
    <definedName name="XRefCopy69" hidden="1">#REF!</definedName>
    <definedName name="XRefCopy6Row" hidden="1">#REF!</definedName>
    <definedName name="XRefCopy7" hidden="1">#REF!</definedName>
    <definedName name="XRefCopy70" hidden="1">#REF!</definedName>
    <definedName name="XRefCopy71" hidden="1">#REF!</definedName>
    <definedName name="XRefCopy72" hidden="1">#REF!</definedName>
    <definedName name="XRefCopy73" hidden="1">#REF!</definedName>
    <definedName name="XRefCopy74" hidden="1">#REF!</definedName>
    <definedName name="XRefCopy76" hidden="1">#REF!</definedName>
    <definedName name="XRefCopy77" hidden="1">#REF!</definedName>
    <definedName name="XRefCopy78" hidden="1">#REF!</definedName>
    <definedName name="XRefCopy79" hidden="1">#REF!</definedName>
    <definedName name="XRefCopy7Row" hidden="1">#REF!</definedName>
    <definedName name="XRefCopy8" hidden="1">#REF!</definedName>
    <definedName name="XRefCopy80" hidden="1">#REF!</definedName>
    <definedName name="XRefCopy81" hidden="1">#REF!</definedName>
    <definedName name="XRefCopy82" hidden="1">#REF!</definedName>
    <definedName name="XRefCopy83" hidden="1">#REF!</definedName>
    <definedName name="XRefCopy84" hidden="1">#REF!</definedName>
    <definedName name="XRefCopy85" hidden="1">#REF!</definedName>
    <definedName name="XRefCopy86" hidden="1">#REF!</definedName>
    <definedName name="XRefCopy87" hidden="1">#REF!</definedName>
    <definedName name="XRefCopy88" hidden="1">#REF!</definedName>
    <definedName name="XRefCopy89" hidden="1">#REF!</definedName>
    <definedName name="XRefCopy8Row" hidden="1">#REF!</definedName>
    <definedName name="XRefCopy9" hidden="1">#REF!</definedName>
    <definedName name="XRefCopy90" hidden="1">#REF!</definedName>
    <definedName name="XRefCopy91" hidden="1">#REF!</definedName>
    <definedName name="XRefCopy92" hidden="1">#REF!</definedName>
    <definedName name="XRefCopy93" hidden="1">#REF!</definedName>
    <definedName name="XRefCopy94" hidden="1">#REF!</definedName>
    <definedName name="XRefCopy95" hidden="1">#REF!</definedName>
    <definedName name="XRefCopy96" hidden="1">#REF!</definedName>
    <definedName name="XRefCopy97" hidden="1">#REF!</definedName>
    <definedName name="XRefCopy98" hidden="1">#REF!</definedName>
    <definedName name="XRefCopy99" hidden="1">#REF!</definedName>
    <definedName name="XRefCopy9Row" hidden="1">#REF!</definedName>
    <definedName name="XRefCopyRangeCount" hidden="1">35</definedName>
    <definedName name="XRefPaste1" hidden="1">#REF!</definedName>
    <definedName name="XRefPaste10" hidden="1">#REF!</definedName>
    <definedName name="XRefPaste100" hidden="1">#REF!</definedName>
    <definedName name="XRefPaste104" hidden="1">#REF!</definedName>
    <definedName name="XRefPaste105" hidden="1">#REF!</definedName>
    <definedName name="XRefPaste106" hidden="1">#REF!</definedName>
    <definedName name="XRefPaste109" hidden="1">#REF!</definedName>
    <definedName name="XRefPaste10Row" hidden="1">#REF!</definedName>
    <definedName name="XRefPaste11" hidden="1">#REF!</definedName>
    <definedName name="XRefPaste110" hidden="1">#REF!</definedName>
    <definedName name="XRefPaste111" hidden="1">#REF!</definedName>
    <definedName name="XRefPaste112" hidden="1">#REF!</definedName>
    <definedName name="XRefPaste113" hidden="1">#REF!</definedName>
    <definedName name="XRefPaste114" hidden="1">#REF!</definedName>
    <definedName name="XRefPaste115" hidden="1">#REF!</definedName>
    <definedName name="XRefPaste118" hidden="1">#REF!</definedName>
    <definedName name="XRefPaste119" hidden="1">#REF!</definedName>
    <definedName name="XRefPaste11Row" hidden="1">#REF!</definedName>
    <definedName name="XRefPaste12" hidden="1">#REF!</definedName>
    <definedName name="XRefPaste120" hidden="1">#REF!</definedName>
    <definedName name="XRefPaste121" hidden="1">#REF!</definedName>
    <definedName name="XRefPaste122" hidden="1">#REF!</definedName>
    <definedName name="XRefPaste123" hidden="1">#REF!</definedName>
    <definedName name="XRefPaste125" hidden="1">#REF!</definedName>
    <definedName name="XRefPaste126" hidden="1">#REF!</definedName>
    <definedName name="XRefPaste127" hidden="1">#REF!</definedName>
    <definedName name="XRefPaste128" hidden="1">#REF!</definedName>
    <definedName name="XRefPaste129" hidden="1">#REF!</definedName>
    <definedName name="XRefPaste12Row" hidden="1">#REF!</definedName>
    <definedName name="XRefPaste13" hidden="1">#REF!</definedName>
    <definedName name="XRefPaste130" hidden="1">#REF!</definedName>
    <definedName name="XRefPaste131" hidden="1">#REF!</definedName>
    <definedName name="XRefPaste132" hidden="1">#REF!</definedName>
    <definedName name="XRefPaste133" hidden="1">#REF!</definedName>
    <definedName name="XRefPaste134" hidden="1">#REF!</definedName>
    <definedName name="XRefPaste135" hidden="1">#REF!</definedName>
    <definedName name="XRefPaste137" hidden="1">#REF!</definedName>
    <definedName name="XRefPaste139" hidden="1">#REF!</definedName>
    <definedName name="XRefPaste13Row" hidden="1">#REF!</definedName>
    <definedName name="XRefPaste14" hidden="1">#REF!</definedName>
    <definedName name="XRefPaste141" hidden="1">#REF!</definedName>
    <definedName name="XRefPaste142" hidden="1">#REF!</definedName>
    <definedName name="XRefPaste143" hidden="1">#REF!</definedName>
    <definedName name="XRefPaste144" hidden="1">#REF!</definedName>
    <definedName name="XRefPaste146" hidden="1">#REF!</definedName>
    <definedName name="XRefPaste147" hidden="1">#REF!</definedName>
    <definedName name="XRefPaste148" hidden="1">#REF!</definedName>
    <definedName name="XRefPaste149" hidden="1">#REF!</definedName>
    <definedName name="XRefPaste14Row" hidden="1">#REF!</definedName>
    <definedName name="XRefPaste15" hidden="1">#REF!</definedName>
    <definedName name="XRefPaste153" hidden="1">#REF!</definedName>
    <definedName name="XRefPaste154" hidden="1">#REF!</definedName>
    <definedName name="XRefPaste15Row" hidden="1">#REF!</definedName>
    <definedName name="XRefPaste16" hidden="1">#REF!</definedName>
    <definedName name="XRefPaste161" hidden="1">#REF!</definedName>
    <definedName name="XRefPaste162" hidden="1">#REF!</definedName>
    <definedName name="XRefPaste163" hidden="1">#REF!</definedName>
    <definedName name="XRefPaste165" hidden="1">#REF!</definedName>
    <definedName name="XRefPaste16Row" hidden="1">#REF!</definedName>
    <definedName name="XRefPaste17" hidden="1">#REF!</definedName>
    <definedName name="XRefPaste172" hidden="1">#REF!</definedName>
    <definedName name="XRefPaste173" hidden="1">#REF!</definedName>
    <definedName name="XRefPaste174" hidden="1">#REF!</definedName>
    <definedName name="XRefPaste176" hidden="1">#REF!</definedName>
    <definedName name="XRefPaste177" hidden="1">#REF!</definedName>
    <definedName name="XRefPaste17Row" hidden="1">#REF!</definedName>
    <definedName name="XRefPaste18" hidden="1">#REF!</definedName>
    <definedName name="XRefPaste184" hidden="1">#REF!</definedName>
    <definedName name="XRefPaste185" hidden="1">#REF!</definedName>
    <definedName name="XRefPaste186" hidden="1">#REF!</definedName>
    <definedName name="XRefPaste188" hidden="1">#REF!</definedName>
    <definedName name="XRefPaste189" hidden="1">#REF!</definedName>
    <definedName name="XRefPaste18Row" hidden="1">#REF!</definedName>
    <definedName name="XRefPaste19" hidden="1">#REF!</definedName>
    <definedName name="XRefPaste190" hidden="1">#REF!</definedName>
    <definedName name="XRefPaste190Row" hidden="1">#REF!</definedName>
    <definedName name="XRefPaste191" hidden="1">#REF!</definedName>
    <definedName name="XRefPaste191Row" hidden="1">#REF!</definedName>
    <definedName name="XRefPaste192" hidden="1">#REF!</definedName>
    <definedName name="XRefPaste192Row" hidden="1">#REF!</definedName>
    <definedName name="XRefPaste193" hidden="1">#REF!</definedName>
    <definedName name="XRefPaste193Row" hidden="1">#REF!</definedName>
    <definedName name="XRefPaste194" hidden="1">#REF!</definedName>
    <definedName name="XRefPaste194Row" hidden="1">#REF!</definedName>
    <definedName name="XRefPaste195" hidden="1">#REF!</definedName>
    <definedName name="XRefPaste195Row" hidden="1">#REF!</definedName>
    <definedName name="XRefPaste196" hidden="1">#REF!</definedName>
    <definedName name="XRefPaste196Row" hidden="1">#REF!</definedName>
    <definedName name="XRefPaste197" hidden="1">#REF!</definedName>
    <definedName name="XRefPaste197Row" hidden="1">#REF!</definedName>
    <definedName name="XRefPaste198" hidden="1">#REF!</definedName>
    <definedName name="XRefPaste198Row" hidden="1">#REF!</definedName>
    <definedName name="XRefPaste199" hidden="1">#REF!</definedName>
    <definedName name="XRefPaste199Row" hidden="1">#REF!</definedName>
    <definedName name="XRefPaste19Row" hidden="1">#REF!</definedName>
    <definedName name="XRefPaste1Row" hidden="1">#REF!</definedName>
    <definedName name="XRefPaste2" hidden="1">#REF!</definedName>
    <definedName name="XRefPaste20" hidden="1">#REF!</definedName>
    <definedName name="XRefPaste200" hidden="1">#REF!</definedName>
    <definedName name="XRefPaste200Row" hidden="1">#REF!</definedName>
    <definedName name="XRefPaste201" hidden="1">#REF!</definedName>
    <definedName name="XRefPaste201Row" hidden="1">#REF!</definedName>
    <definedName name="XRefPaste202" hidden="1">#REF!</definedName>
    <definedName name="XRefPaste202Row" hidden="1">#REF!</definedName>
    <definedName name="XRefPaste203" hidden="1">#REF!</definedName>
    <definedName name="XRefPaste203Row" hidden="1">#REF!</definedName>
    <definedName name="XRefPaste204" hidden="1">#REF!</definedName>
    <definedName name="XRefPaste204Row" hidden="1">#REF!</definedName>
    <definedName name="XRefPaste205" hidden="1">#REF!</definedName>
    <definedName name="XRefPaste205Row" hidden="1">#REF!</definedName>
    <definedName name="XRefPaste206" hidden="1">#REF!</definedName>
    <definedName name="XRefPaste206Row" hidden="1">#REF!</definedName>
    <definedName name="XRefPaste207" hidden="1">#REF!</definedName>
    <definedName name="XRefPaste207Row" hidden="1">#REF!</definedName>
    <definedName name="XRefPaste208" hidden="1">#REF!</definedName>
    <definedName name="XRefPaste208Row" hidden="1">#REF!</definedName>
    <definedName name="XRefPaste209" hidden="1">#REF!</definedName>
    <definedName name="XRefPaste209Row" hidden="1">#REF!</definedName>
    <definedName name="XRefPaste20Row" hidden="1">#REF!</definedName>
    <definedName name="XRefPaste21" hidden="1">#REF!</definedName>
    <definedName name="XRefPaste210" hidden="1">#REF!</definedName>
    <definedName name="XRefPaste210Row" hidden="1">#REF!</definedName>
    <definedName name="XRefPaste211" hidden="1">#REF!</definedName>
    <definedName name="XRefPaste211Row" hidden="1">#REF!</definedName>
    <definedName name="XRefPaste212" hidden="1">#REF!</definedName>
    <definedName name="XRefPaste212Row" hidden="1">#REF!</definedName>
    <definedName name="XRefPaste213" hidden="1">#REF!</definedName>
    <definedName name="XRefPaste213Row" hidden="1">#REF!</definedName>
    <definedName name="XRefPaste214" hidden="1">#REF!</definedName>
    <definedName name="XRefPaste214Row" hidden="1">#REF!</definedName>
    <definedName name="XRefPaste215" hidden="1">#REF!</definedName>
    <definedName name="XRefPaste215Row" hidden="1">#REF!</definedName>
    <definedName name="XRefPaste216" hidden="1">#REF!</definedName>
    <definedName name="XRefPaste216Row" hidden="1">#REF!</definedName>
    <definedName name="XRefPaste217" hidden="1">#REF!</definedName>
    <definedName name="XRefPaste217Row" hidden="1">#REF!</definedName>
    <definedName name="XRefPaste218" hidden="1">#REF!</definedName>
    <definedName name="XRefPaste218Row" hidden="1">#REF!</definedName>
    <definedName name="XRefPaste219" hidden="1">#REF!</definedName>
    <definedName name="XRefPaste219Row" hidden="1">#REF!</definedName>
    <definedName name="XRefPaste21Row" hidden="1">#REF!</definedName>
    <definedName name="XRefPaste22" hidden="1">#REF!</definedName>
    <definedName name="XRefPaste220" hidden="1">#REF!</definedName>
    <definedName name="XRefPaste220Row" hidden="1">#REF!</definedName>
    <definedName name="XRefPaste221" hidden="1">#REF!</definedName>
    <definedName name="XRefPaste221Row" hidden="1">#REF!</definedName>
    <definedName name="XRefPaste222" hidden="1">#REF!</definedName>
    <definedName name="XRefPaste222Row" hidden="1">#REF!</definedName>
    <definedName name="XRefPaste223" hidden="1">#REF!</definedName>
    <definedName name="XRefPaste223Row" hidden="1">#REF!</definedName>
    <definedName name="XRefPaste224" hidden="1">#REF!</definedName>
    <definedName name="XRefPaste224Row" hidden="1">#REF!</definedName>
    <definedName name="XRefPaste225" hidden="1">#REF!</definedName>
    <definedName name="XRefPaste225Row" hidden="1">#REF!</definedName>
    <definedName name="XRefPaste226" hidden="1">#REF!</definedName>
    <definedName name="XRefPaste226Row" hidden="1">#REF!</definedName>
    <definedName name="XRefPaste227" hidden="1">#REF!</definedName>
    <definedName name="XRefPaste227Row" hidden="1">#REF!</definedName>
    <definedName name="XRefPaste228" hidden="1">#REF!</definedName>
    <definedName name="XRefPaste228Row" hidden="1">#REF!</definedName>
    <definedName name="XRefPaste229" hidden="1">#REF!</definedName>
    <definedName name="XRefPaste229Row" hidden="1">#REF!</definedName>
    <definedName name="XRefPaste22Row" hidden="1">#REF!</definedName>
    <definedName name="XRefPaste23" hidden="1">#REF!</definedName>
    <definedName name="XRefPaste230" hidden="1">#REF!</definedName>
    <definedName name="XRefPaste230Row" hidden="1">#REF!</definedName>
    <definedName name="XRefPaste231" hidden="1">#REF!</definedName>
    <definedName name="XRefPaste231Row" hidden="1">#REF!</definedName>
    <definedName name="XRefPaste232" hidden="1">#REF!</definedName>
    <definedName name="XRefPaste232Row" hidden="1">#REF!</definedName>
    <definedName name="XRefPaste233" hidden="1">#REF!</definedName>
    <definedName name="XRefPaste233Row" hidden="1">#REF!</definedName>
    <definedName name="XRefPaste234" hidden="1">#REF!</definedName>
    <definedName name="XRefPaste234Row" hidden="1">#REF!</definedName>
    <definedName name="XRefPaste235" hidden="1">#REF!</definedName>
    <definedName name="XRefPaste235Row" hidden="1">#REF!</definedName>
    <definedName name="XRefPaste236" hidden="1">#REF!</definedName>
    <definedName name="XRefPaste236Row" hidden="1">#REF!</definedName>
    <definedName name="XRefPaste237" hidden="1">#REF!</definedName>
    <definedName name="XRefPaste237Row" hidden="1">#REF!</definedName>
    <definedName name="XRefPaste238" hidden="1">#REF!</definedName>
    <definedName name="XRefPaste238Row" hidden="1">#REF!</definedName>
    <definedName name="XRefPaste239" hidden="1">#REF!</definedName>
    <definedName name="XRefPaste239Row" hidden="1">#REF!</definedName>
    <definedName name="XRefPaste23Row" hidden="1">#REF!</definedName>
    <definedName name="XRefPaste24" hidden="1">#REF!</definedName>
    <definedName name="XRefPaste240" hidden="1">#REF!</definedName>
    <definedName name="XRefPaste240Row" hidden="1">#REF!</definedName>
    <definedName name="XRefPaste241" hidden="1">#REF!</definedName>
    <definedName name="XRefPaste241Row" hidden="1">#REF!</definedName>
    <definedName name="XRefPaste242" hidden="1">#REF!</definedName>
    <definedName name="XRefPaste242Row" hidden="1">#REF!</definedName>
    <definedName name="XRefPaste243" hidden="1">#REF!</definedName>
    <definedName name="XRefPaste243Row" hidden="1">#REF!</definedName>
    <definedName name="XRefPaste244" hidden="1">#REF!</definedName>
    <definedName name="XRefPaste244Row" hidden="1">#REF!</definedName>
    <definedName name="XRefPaste245" hidden="1">#REF!</definedName>
    <definedName name="XRefPaste245Row" hidden="1">#REF!</definedName>
    <definedName name="XRefPaste246" hidden="1">#REF!</definedName>
    <definedName name="XRefPaste246Row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hidden="1">#REF!</definedName>
    <definedName name="XRefPaste33Row" hidden="1">#REF!</definedName>
    <definedName name="XRefPaste34" hidden="1">#REF!</definedName>
    <definedName name="XRefPaste34Row" hidden="1">#REF!</definedName>
    <definedName name="XRefPaste35" hidden="1">#REF!</definedName>
    <definedName name="XRefPaste35Row" hidden="1">#REF!</definedName>
    <definedName name="XRefPaste36" hidden="1">#REF!</definedName>
    <definedName name="XRefPaste36Row" hidden="1">#REF!</definedName>
    <definedName name="XRefPaste37" hidden="1">#REF!</definedName>
    <definedName name="XRefPaste37Row" hidden="1">#REF!</definedName>
    <definedName name="XRefPaste38" hidden="1">#REF!</definedName>
    <definedName name="XRefPaste38Row" hidden="1">#REF!</definedName>
    <definedName name="XRefPaste39" hidden="1">#REF!</definedName>
    <definedName name="XRefPaste39Row" hidden="1">#REF!</definedName>
    <definedName name="XRefPaste3Row" hidden="1">#REF!</definedName>
    <definedName name="XRefPaste4" hidden="1">#REF!</definedName>
    <definedName name="XRefPaste40" hidden="1">#REF!</definedName>
    <definedName name="XRefPaste40Row" hidden="1">#REF!</definedName>
    <definedName name="XRefPaste41" hidden="1">#REF!</definedName>
    <definedName name="XRefPaste41Row" hidden="1">#REF!</definedName>
    <definedName name="XRefPaste42" hidden="1">#REF!</definedName>
    <definedName name="XRefPaste42Row" hidden="1">#REF!</definedName>
    <definedName name="XRefPaste43" hidden="1">#REF!</definedName>
    <definedName name="XRefPaste43Row" hidden="1">#REF!</definedName>
    <definedName name="XRefPaste44" hidden="1">#REF!</definedName>
    <definedName name="XRefPaste44Row" hidden="1">#REF!</definedName>
    <definedName name="XRefPaste45" hidden="1">#REF!</definedName>
    <definedName name="XRefPaste45Row" hidden="1">#REF!</definedName>
    <definedName name="XRefPaste46" hidden="1">#REF!</definedName>
    <definedName name="XRefPaste46Row" hidden="1">#REF!</definedName>
    <definedName name="XRefPaste47" hidden="1">#REF!</definedName>
    <definedName name="XRefPaste47Row" hidden="1">#REF!</definedName>
    <definedName name="XRefPaste48" hidden="1">#REF!</definedName>
    <definedName name="XRefPaste48Row" hidden="1">#REF!</definedName>
    <definedName name="XRefPaste49" hidden="1">#REF!</definedName>
    <definedName name="XRefPaste49Row" hidden="1">#REF!</definedName>
    <definedName name="XRefPaste4Row" hidden="1">#REF!</definedName>
    <definedName name="XRefPaste5" hidden="1">#REF!</definedName>
    <definedName name="XRefPaste50" hidden="1">#REF!</definedName>
    <definedName name="XRefPaste50Row" hidden="1">#REF!</definedName>
    <definedName name="XRefPaste51" hidden="1">#REF!</definedName>
    <definedName name="XRefPaste51Row" hidden="1">#REF!</definedName>
    <definedName name="XRefPaste52" hidden="1">#REF!</definedName>
    <definedName name="XRefPaste53" hidden="1">#REF!</definedName>
    <definedName name="XRefPaste54" hidden="1">#REF!</definedName>
    <definedName name="XRefPaste54Row" hidden="1">#REF!</definedName>
    <definedName name="XRefPaste55" hidden="1">#REF!</definedName>
    <definedName name="XRefPaste56" hidden="1">#REF!</definedName>
    <definedName name="XRefPaste58" hidden="1">#REF!</definedName>
    <definedName name="XRefPaste58Row" hidden="1">#REF!</definedName>
    <definedName name="XRefPaste59" hidden="1">#REF!</definedName>
    <definedName name="XRefPaste59Row" hidden="1">#REF!</definedName>
    <definedName name="XRefPaste5Row" hidden="1">#REF!</definedName>
    <definedName name="XRefPaste6" hidden="1">#REF!</definedName>
    <definedName name="XRefPaste60" hidden="1">#REF!</definedName>
    <definedName name="XRefPaste60Row" hidden="1">#REF!</definedName>
    <definedName name="XRefPaste61" hidden="1">#REF!</definedName>
    <definedName name="XRefPaste62" hidden="1">#REF!</definedName>
    <definedName name="XRefPaste62Row" hidden="1">#REF!</definedName>
    <definedName name="XRefPaste63Row" hidden="1">#REF!</definedName>
    <definedName name="XRefPaste64" hidden="1">#REF!</definedName>
    <definedName name="XRefPaste65" hidden="1">#REF!</definedName>
    <definedName name="XRefPaste66" hidden="1">#REF!</definedName>
    <definedName name="XRefPaste67" hidden="1">#REF!</definedName>
    <definedName name="XRefPaste68" hidden="1">#REF!</definedName>
    <definedName name="XRefPaste69" hidden="1">#REF!</definedName>
    <definedName name="XRefPaste6Row" hidden="1">#REF!</definedName>
    <definedName name="XRefPaste7" hidden="1">#REF!</definedName>
    <definedName name="XRefPaste70" hidden="1">#REF!</definedName>
    <definedName name="XRefPaste71" hidden="1">#REF!</definedName>
    <definedName name="XRefPaste72" hidden="1">#REF!</definedName>
    <definedName name="XRefPaste73" hidden="1">#REF!</definedName>
    <definedName name="XRefPaste74" hidden="1">#REF!</definedName>
    <definedName name="XRefPaste75" hidden="1">#REF!</definedName>
    <definedName name="XRefPaste75Row" hidden="1">#REF!</definedName>
    <definedName name="XRefPaste76" hidden="1">#REF!</definedName>
    <definedName name="XRefPaste77" hidden="1">#REF!</definedName>
    <definedName name="XRefPaste78" hidden="1">#REF!</definedName>
    <definedName name="XRefPaste79" hidden="1">#REF!</definedName>
    <definedName name="XRefPaste7Row" hidden="1">#REF!</definedName>
    <definedName name="XRefPaste8" hidden="1">#REF!</definedName>
    <definedName name="XRefPaste80" hidden="1">#REF!</definedName>
    <definedName name="XRefPaste81" hidden="1">#REF!</definedName>
    <definedName name="XRefPaste82" hidden="1">#REF!</definedName>
    <definedName name="XRefPaste83" hidden="1">#REF!</definedName>
    <definedName name="XRefPaste84" hidden="1">#REF!</definedName>
    <definedName name="XRefPaste85" hidden="1">#REF!</definedName>
    <definedName name="XRefPaste86" hidden="1">#REF!</definedName>
    <definedName name="XRefPaste87" hidden="1">#REF!</definedName>
    <definedName name="XRefPaste88" hidden="1">#REF!</definedName>
    <definedName name="XRefPaste89" hidden="1">#REF!</definedName>
    <definedName name="XRefPaste8Row" hidden="1">#REF!</definedName>
    <definedName name="XRefPaste9" hidden="1">#REF!</definedName>
    <definedName name="XRefPaste90" hidden="1">#REF!</definedName>
    <definedName name="XRefPaste94" hidden="1">#REF!</definedName>
    <definedName name="XRefPaste95" hidden="1">#REF!</definedName>
    <definedName name="XRefPaste9Row" hidden="1">#REF!</definedName>
    <definedName name="XRefPasteRangeCount" hidden="1">50</definedName>
    <definedName name="Y" hidden="1">#REF!</definedName>
    <definedName name="YOON" hidden="1">{#N/A,#N/A,FALSE,"P.C.B"}</definedName>
    <definedName name="yuu" hidden="1">#REF!</definedName>
    <definedName name="YY" hidden="1">{#N/A,#N/A,FALSE,"96 3월물량표";#N/A,#N/A,FALSE,"96 4월물량표";#N/A,#N/A,FALSE,"96 5월물량표"}</definedName>
    <definedName name="z" hidden="1">{#N/A,#N/A,FALSE,"Aging Summary";#N/A,#N/A,FALSE,"Ratio Analysis";#N/A,#N/A,FALSE,"Test 120 Day Accts";#N/A,#N/A,FALSE,"Tickmarks"}</definedName>
    <definedName name="Z_B2172A22_A087_11D6_A4E5_008013D50C77_.wvu.PrintArea" hidden="1">#REF!</definedName>
    <definedName name="zxc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zzz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あああ" hidden="1">{"'買掛金'!$J$6"}</definedName>
    <definedName name="その他の投資" hidden="1">{"'買掛金'!$J$6"}</definedName>
    <definedName name="っっｂ" hidden="1">{"'買掛金'!$J$6"}</definedName>
    <definedName name="テスト" hidden="1">{"'買掛金'!$J$6"}</definedName>
    <definedName name="ㄱ" hidden="1">{#N/A,#N/A,FALSE,"Aging Summary";#N/A,#N/A,FALSE,"Ratio Analysis";#N/A,#N/A,FALSE,"Test 120 Day Accts";#N/A,#N/A,FALSE,"Tickmarks"}</definedName>
    <definedName name="ㄱㄱ" hidden="1">{#N/A,#N/A,FALSE,"UNIT";#N/A,#N/A,FALSE,"UNIT";#N/A,#N/A,FALSE,"계정"}</definedName>
    <definedName name="ㄱㄱㄱ" hidden="1">{#N/A,#N/A,FALSE,"UNIT";#N/A,#N/A,FALSE,"UNIT";#N/A,#N/A,FALSE,"계정"}</definedName>
    <definedName name="ㄱㄱㄱㄱㄱ" hidden="1">{#N/A,#N/A,FALSE,"UNIT";#N/A,#N/A,FALSE,"UNIT";#N/A,#N/A,FALSE,"계정"}</definedName>
    <definedName name="ㄱㄱㄱㄱㄱㄱ" hidden="1">#REF!</definedName>
    <definedName name="ㄱㄹ2331" hidden="1">{#N/A,#N/A,FALSE,"근무시간"}</definedName>
    <definedName name="ㄱㅇ" hidden="1">{#N/A,#N/A,FALSE,"단축1";#N/A,#N/A,FALSE,"단축2";#N/A,#N/A,FALSE,"단축3";#N/A,#N/A,FALSE,"장축";#N/A,#N/A,FALSE,"4WD"}</definedName>
    <definedName name="가1" hidden="1">{#N/A,#N/A,TRUE,"Y생산";#N/A,#N/A,TRUE,"Y판매";#N/A,#N/A,TRUE,"Y총물량";#N/A,#N/A,TRUE,"Y능력";#N/A,#N/A,TRUE,"YKD"}</definedName>
    <definedName name="가나" hidden="1">{#N/A,#N/A,TRUE,"Y생산";#N/A,#N/A,TRUE,"Y판매";#N/A,#N/A,TRUE,"Y총물량";#N/A,#N/A,TRUE,"Y능력";#N/A,#N/A,TRUE,"YKD"}</definedName>
    <definedName name="가나다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가나다오" hidden="1">{#N/A,#N/A,FALSE,"정공"}</definedName>
    <definedName name="가동" hidden="1">{#N/A,#N/A,TRUE,"Y생산";#N/A,#N/A,TRUE,"Y판매";#N/A,#N/A,TRUE,"Y총물량";#N/A,#N/A,TRUE,"Y능력";#N/A,#N/A,TRUE,"YKD"}</definedName>
    <definedName name="가동2" hidden="1">{#N/A,#N/A,TRUE,"Y생산";#N/A,#N/A,TRUE,"Y판매";#N/A,#N/A,TRUE,"Y총물량";#N/A,#N/A,TRUE,"Y능력";#N/A,#N/A,TRUE,"YKD"}</definedName>
    <definedName name="가상_2" hidden="1">{#N/A,#N/A,FALSE,"근무시간"}</definedName>
    <definedName name="가상_3" hidden="1">{#N/A,#N/A,FALSE,"근무시간"}</definedName>
    <definedName name="가상_4" hidden="1">{#N/A,#N/A,FALSE,"근무시간"}</definedName>
    <definedName name="가상_5" hidden="1">{#N/A,#N/A,FALSE,"근무시간"}</definedName>
    <definedName name="가설제안" hidden="1">{#N/A,#N/A,FALSE,"근무시간"}</definedName>
    <definedName name="가자" hidden="1">{#N/A,#N/A,TRUE,"Y생산";#N/A,#N/A,TRUE,"Y판매";#N/A,#N/A,TRUE,"Y총물량";#N/A,#N/A,TRUE,"Y능력";#N/A,#N/A,TRUE,"YKD"}</definedName>
    <definedName name="각" hidden="1">{#N/A,#N/A,FALSE,"Sheet1";#N/A,#N/A,FALSE,"Sheet1";#N/A,#N/A,FALSE,"Sheet1"}</definedName>
    <definedName name="간" hidden="1">{#N/A,#N/A,FALSE,"UNIT";#N/A,#N/A,FALSE,"UNIT";#N/A,#N/A,FALSE,"계정"}</definedName>
    <definedName name="감가overall" hidden="1">{#N/A,#N/A,FALSE,"Aging Summary";#N/A,#N/A,FALSE,"Ratio Analysis";#N/A,#N/A,FALSE,"Test 120 Day Accts";#N/A,#N/A,FALSE,"Tickmarks"}</definedName>
    <definedName name="강명구" hidden="1">{#N/A,#N/A,FALSE,"97년 투자계획 세부내역 "}</definedName>
    <definedName name="강민수" hidden="1">{#N/A,#N/A,FALSE,"97년 투자계획 세부내역 "}</definedName>
    <definedName name="개발시험종합" hidden="1">#REF!</definedName>
    <definedName name="개선내용" hidden="1">{#N/A,#N/A,TRUE,"Y생산";#N/A,#N/A,TRUE,"Y판매";#N/A,#N/A,TRUE,"Y총물량";#N/A,#N/A,TRUE,"Y능력";#N/A,#N/A,TRUE,"YKD"}</definedName>
    <definedName name="개선실적" hidden="1">{#N/A,#N/A,TRUE,"Y생산";#N/A,#N/A,TRUE,"Y판매";#N/A,#N/A,TRUE,"Y총물량";#N/A,#N/A,TRUE,"Y능력";#N/A,#N/A,TRUE,"YKD"}</definedName>
    <definedName name="갤로" hidden="1">{#N/A,#N/A,FALSE,"정공"}</definedName>
    <definedName name="건물" hidden="1">{"'손익현황'!$A$1:$J$29"}</definedName>
    <definedName name="건물임." hidden="1">{"'손익현황'!$A$1:$J$29"}</definedName>
    <definedName name="건축" hidden="1">{#N/A,#N/A,TRUE,"토적및재료집계";#N/A,#N/A,TRUE,"토적및재료집계";#N/A,#N/A,TRUE,"단위량"}</definedName>
    <definedName name="경리손익" hidden="1">{#N/A,#N/A,FALSE,"정공"}</definedName>
    <definedName name="경비실적" hidden="1">{#N/A,#N/A,FALSE,"정공"}</definedName>
    <definedName name="경영지표2" hidden="1">#REF!</definedName>
    <definedName name="경쟁사동향" hidden="1">{#N/A,#N/A,FALSE,"97년 투자계획 세부내역 "}</definedName>
    <definedName name="경차" hidden="1">{#N/A,#N/A,TRUE,"Y생산";#N/A,#N/A,TRUE,"Y판매";#N/A,#N/A,TRUE,"Y총물량";#N/A,#N/A,TRUE,"Y능력";#N/A,#N/A,TRUE,"YKD"}</definedName>
    <definedName name="경합금2과운연계획" hidden="1">{#N/A,#N/A,TRUE,"Y생산";#N/A,#N/A,TRUE,"Y판매";#N/A,#N/A,TRUE,"Y총물량";#N/A,#N/A,TRUE,"Y능력";#N/A,#N/A,TRUE,"YKD"}</definedName>
    <definedName name="계획" hidden="1">{#N/A,#N/A,FALSE,"정공"}</definedName>
    <definedName name="계획2" hidden="1">{#N/A,#N/A,FALSE,"정공"}</definedName>
    <definedName name="고현호" hidden="1">{#N/A,#N/A,FALSE,"97년 투자계획 세부내역 "}</definedName>
    <definedName name="공" hidden="1">{"'손익현황'!$A$1:$J$29"}</definedName>
    <definedName name="공구" hidden="1">{"'손익현황'!$A$1:$J$29"}</definedName>
    <definedName name="공구기구" hidden="1">{"'손익현황'!$A$1:$J$29"}</definedName>
    <definedName name="공사원가계산서" hidden="1">{#N/A,#N/A,TRUE,"토적및재료집계";#N/A,#N/A,TRUE,"토적및재료집계";#N/A,#N/A,TRUE,"단위량"}</definedName>
    <definedName name="공수투입" hidden="1">{#N/A,#N/A,FALSE,"정공"}</definedName>
    <definedName name="공정사고저감" hidden="1">{#N/A,#N/A,FALSE,"근무시간"}</definedName>
    <definedName name="공주_2" hidden="1">{#N/A,#N/A,FALSE,"근무시간"}</definedName>
    <definedName name="공주_3" hidden="1">{#N/A,#N/A,FALSE,"근무시간"}</definedName>
    <definedName name="공주_4" hidden="1">{#N/A,#N/A,FALSE,"근무시간"}</definedName>
    <definedName name="공주_5" hidden="1">{#N/A,#N/A,FALSE,"근무시간"}</definedName>
    <definedName name="관리" hidden="1">#REF!</definedName>
    <definedName name="관리지표2" hidden="1">{#N/A,#N/A,TRUE,"Y생산";#N/A,#N/A,TRUE,"Y판매";#N/A,#N/A,TRUE,"Y총물량";#N/A,#N/A,TRUE,"Y능력";#N/A,#N/A,TRUE,"YKD"}</definedName>
    <definedName name="구" hidden="1">{"'손익현황'!$A$1:$J$29"}</definedName>
    <definedName name="구조물공" hidden="1">{#N/A,#N/A,FALSE,"이정표"}</definedName>
    <definedName name="구조본양식" hidden="1">{#N/A,#N/A,FALSE,"97년 투자계획 세부내역 "}</definedName>
    <definedName name="구조조정계획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구축물" hidden="1">{"'손익현황'!$A$1:$J$29"}</definedName>
    <definedName name="구축물임" hidden="1">{"'손익현황'!$A$1:$J$29"}</definedName>
    <definedName name="국민연금1" hidden="1">#REF!</definedName>
    <definedName name="그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글쎄" hidden="1">{#N/A,#N/A,FALSE,"97년 투자계획 세부내역 "}</definedName>
    <definedName name="금월" hidden="1">{#N/A,#N/A,TRUE,"Y생산";#N/A,#N/A,TRUE,"Y판매";#N/A,#N/A,TRUE,"Y총물량";#N/A,#N/A,TRUE,"Y능력";#N/A,#N/A,TRUE,"YKD"}</definedName>
    <definedName name="기계실2" hidden="1">{#N/A,#N/A,FALSE,"BS";#N/A,#N/A,FALSE,"PL";#N/A,#N/A,FALSE,"처분";#N/A,#N/A,FALSE,"현금";#N/A,#N/A,FALSE,"매출";#N/A,#N/A,FALSE,"원가";#N/A,#N/A,FALSE,"경영"}</definedName>
    <definedName name="기계실3" hidden="1">{#N/A,#N/A,FALSE,"근무시간"}</definedName>
    <definedName name="기계실7" hidden="1">{#N/A,#N/A,FALSE,"근무시간"}</definedName>
    <definedName name="기계장치" hidden="1">{"'손익현황'!$A$1:$J$29"}</definedName>
    <definedName name="기술" hidden="1">{#N/A,#N/A,FALSE,"근무시간"}</definedName>
    <definedName name="기아님" hidden="1">#REF!</definedName>
    <definedName name="기아모텍" hidden="1">{#N/A,#N/A,FALSE,"정공"}</definedName>
    <definedName name="기아아아아" hidden="1">{#N/A,#N/A,FALSE,"정공"}</definedName>
    <definedName name="기아전자" hidden="1">{#N/A,#N/A,FALSE,"정공"}</definedName>
    <definedName name="기안변경" hidden="1">#REF!</definedName>
    <definedName name="기안지" hidden="1">{#N/A,#N/A,FALSE,"Sheet1"}</definedName>
    <definedName name="기안지1" hidden="1">{#N/A,#N/A,FALSE,"Sheet1"}</definedName>
    <definedName name="기존" hidden="1">{#N/A,#N/A,FALSE,"UNIT";#N/A,#N/A,FALSE,"UNIT";#N/A,#N/A,FALSE,"계정"}</definedName>
    <definedName name="기타경비" hidden="1">{#N/A,#N/A,TRUE,"토적및재료집계";#N/A,#N/A,TRUE,"토적및재료집계";#N/A,#N/A,TRUE,"단위량"}</definedName>
    <definedName name="기타경비1" hidden="1">{#N/A,#N/A,TRUE,"토적및재료집계";#N/A,#N/A,TRUE,"토적및재료집계";#N/A,#N/A,TRUE,"단위량"}</definedName>
    <definedName name="김강완" hidden="1">{#N/A,#N/A,FALSE,"97년 투자계획 세부내역 "}</definedName>
    <definedName name="김강완2" hidden="1">{#N/A,#N/A,FALSE,"97년 투자계획 세부내역 "}</definedName>
    <definedName name="김도윤" hidden="1">{#N/A,#N/A,TRUE,"Y생산";#N/A,#N/A,TRUE,"Y판매";#N/A,#N/A,TRUE,"Y총물량";#N/A,#N/A,TRUE,"Y능력";#N/A,#N/A,TRUE,"YKD"}</definedName>
    <definedName name="김동종" hidden="1">#REF!</definedName>
    <definedName name="김수란" hidden="1">#REF!</definedName>
    <definedName name="ㄳㄳㅅㄷㅅ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ㄴ" hidden="1">{#N/A,#N/A,FALSE,"Aging Summary";#N/A,#N/A,FALSE,"Ratio Analysis";#N/A,#N/A,FALSE,"Test 120 Day Accts";#N/A,#N/A,FALSE,"Tickmarks"}</definedName>
    <definedName name="ㄴㄴ" hidden="1">{#N/A,#N/A,FALSE,"COL-HIS"}</definedName>
    <definedName name="ㄴㄴㄴ" hidden="1">{"'4월수지'!$A$1:$AE$45"}</definedName>
    <definedName name="ㄴㄴㄴㅇ" hidden="1">{#N/A,#N/A,FALSE,"단축1";#N/A,#N/A,FALSE,"단축2";#N/A,#N/A,FALSE,"단축3";#N/A,#N/A,FALSE,"장축";#N/A,#N/A,FALSE,"4WD"}</definedName>
    <definedName name="ㄴㄴㄹㄹ" hidden="1">{#N/A,#N/A,FALSE,"근무시간"}</definedName>
    <definedName name="ㄴㄹㅇㅎ" hidden="1">{#N/A,#N/A,FALSE,"정공"}</definedName>
    <definedName name="ㄴㅇ" hidden="1">{#N/A,#N/A,TRUE,"Y생산";#N/A,#N/A,TRUE,"Y판매";#N/A,#N/A,TRUE,"Y총물량";#N/A,#N/A,TRUE,"Y능력";#N/A,#N/A,TRUE,"YKD"}</definedName>
    <definedName name="ㄴㅇㄹ" hidden="1">{#N/A,#N/A,FALSE,"UNIT";#N/A,#N/A,FALSE,"UNIT";#N/A,#N/A,FALSE,"계정"}</definedName>
    <definedName name="ㄴㅇㄹㅁㅇㄹ" hidden="1">{#N/A,#N/A,FALSE,"UNIT";#N/A,#N/A,FALSE,"UNIT";#N/A,#N/A,FALSE,"계정"}</definedName>
    <definedName name="ㄴㅇㅀ" hidden="1">{#N/A,#N/A,FALSE,"단축1";#N/A,#N/A,FALSE,"단축2";#N/A,#N/A,FALSE,"단축3";#N/A,#N/A,FALSE,"장축";#N/A,#N/A,FALSE,"4WD"}</definedName>
    <definedName name="ㄴㅇㅀㄴㅇㄹ" hidden="1">{#N/A,#N/A,TRUE,"Y생산";#N/A,#N/A,TRUE,"Y판매";#N/A,#N/A,TRUE,"Y총물량";#N/A,#N/A,TRUE,"Y능력";#N/A,#N/A,TRUE,"YKD"}</definedName>
    <definedName name="ㄴㅇㅀㅁㅇㅎㄴㅇㅁㅀㅇㅀㄴㅇㅀ" hidden="1">{#N/A,#N/A,FALSE,"정공"}</definedName>
    <definedName name="ㄴㅋ" hidden="1">{#N/A,#N/A,FALSE,"단축1";#N/A,#N/A,FALSE,"단축2";#N/A,#N/A,FALSE,"단축3";#N/A,#N/A,FALSE,"장축";#N/A,#N/A,FALSE,"4WD"}</definedName>
    <definedName name="나너" hidden="1">{#N/A,#N/A,FALSE,"97년 투자계획 세부내역 "}</definedName>
    <definedName name="나라사랑" hidden="1">{#N/A,#N/A,FALSE,"정공"}</definedName>
    <definedName name="나무라오" hidden="1">{#N/A,#N/A,FALSE,"정공"}</definedName>
    <definedName name="난" hidden="1">{#N/A,#N/A,FALSE,"매출이익"}</definedName>
    <definedName name="남의나라" hidden="1">{#N/A,#N/A,FALSE,"정공"}</definedName>
    <definedName name="냉공수지" hidden="1">#REF!</definedName>
    <definedName name="녿대" hidden="1">{#N/A,#N/A,FALSE,"단축1";#N/A,#N/A,FALSE,"단축2";#N/A,#N/A,FALSE,"단축3";#N/A,#N/A,FALSE,"장축";#N/A,#N/A,FALSE,"4WD"}</definedName>
    <definedName name="농심3" hidden="1">{#N/A,#N/A,FALSE,"Aging Summary";#N/A,#N/A,FALSE,"Ratio Analysis";#N/A,#N/A,FALSE,"Test 120 Day Accts";#N/A,#N/A,FALSE,"Tickmarks"}</definedName>
    <definedName name="누계매출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니니" hidden="1">{#N/A,#N/A,FALSE,"신규dep";#N/A,#N/A,FALSE,"신규dep-금형상각후";#N/A,#N/A,FALSE,"신규dep-연구비상각후";#N/A,#N/A,FALSE,"신규dep-기계,공구상각후"}</definedName>
    <definedName name="ㄷ" hidden="1">{#N/A,#N/A,FALSE,"Aging Summary";#N/A,#N/A,FALSE,"Ratio Analysis";#N/A,#N/A,FALSE,"Test 120 Day Accts";#N/A,#N/A,FALSE,"Tickmarks"}</definedName>
    <definedName name="ㄷㄷ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ㄷㄷㄷ" hidden="1">{#N/A,#N/A,FALSE,"UNIT";#N/A,#N/A,FALSE,"UNIT";#N/A,#N/A,FALSE,"계정"}</definedName>
    <definedName name="ㄷ드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ㄷㅇ" hidden="1">{#N/A,#N/A,TRUE,"Y생산";#N/A,#N/A,TRUE,"Y판매";#N/A,#N/A,TRUE,"Y총물량";#N/A,#N/A,TRUE,"Y능력";#N/A,#N/A,TRUE,"YKD"}</definedName>
    <definedName name="다나가라" hidden="1">{#N/A,#N/A,FALSE,"정공"}</definedName>
    <definedName name="다다" hidden="1">{#N/A,#N/A,FALSE,"정공"}</definedName>
    <definedName name="다다익선" hidden="1">{#N/A,#N/A,FALSE,"정공"}</definedName>
    <definedName name="다달이" hidden="1">{#N/A,#N/A,FALSE,"정공"}</definedName>
    <definedName name="다라니경" hidden="1">{#N/A,#N/A,FALSE,"정공"}</definedName>
    <definedName name="다라니경을피우자" hidden="1">{#N/A,#N/A,FALSE,"정공"}</definedName>
    <definedName name="단가기준" hidden="1">{#N/A,#N/A,TRUE,"Y생산";#N/A,#N/A,TRUE,"Y판매";#N/A,#N/A,TRUE,"Y총물량";#N/A,#N/A,TRUE,"Y능력";#N/A,#N/A,TRUE,"YKD"}</definedName>
    <definedName name="단기" hidden="1">{#N/A,#N/A,TRUE,"Y생산";#N/A,#N/A,TRUE,"Y판매";#N/A,#N/A,TRUE,"Y총물량";#N/A,#N/A,TRUE,"Y능력";#N/A,#N/A,TRUE,"YKD"}</definedName>
    <definedName name="短期借入金" hidden="1">{"'買掛金'!$J$6"}</definedName>
    <definedName name="단말기" hidden="1">{#N/A,#N/A,FALSE,"정공"}</definedName>
    <definedName name="단말기번호" hidden="1">{#N/A,#N/A,FALSE,"정공"}</definedName>
    <definedName name="단순합" hidden="1">{#N/A,#N/A,FALSE,"Sheet1";#N/A,#N/A,FALSE,"Sheet1";#N/A,#N/A,FALSE,"Sheet1"}</definedName>
    <definedName name="단알기" hidden="1">{#N/A,#N/A,FALSE,"정공"}</definedName>
    <definedName name="당초기준손이" hidden="1">{#N/A,#N/A,FALSE,"정공"}</definedName>
    <definedName name="당초손익표" hidden="1">{#N/A,#N/A,FALSE,"정공"}</definedName>
    <definedName name="대" hidden="1">#REF!</definedName>
    <definedName name="대리님" hidden="1">{#N/A,#N/A,FALSE,"정공"}</definedName>
    <definedName name="대상4" hidden="1">{#N/A,#N/A,FALSE,"근무시간"}</definedName>
    <definedName name="대상시트" hidden="1">{#N/A,#N/A,FALSE,"정공"}</definedName>
    <definedName name="대책" hidden="1">{"'4월수지'!$A$1:$AE$45"}</definedName>
    <definedName name="대치대차" hidden="1">{#N/A,#N/A,FALSE,"매출이익"}</definedName>
    <definedName name="두번째" hidden="1">{#N/A,#N/A,FALSE,"정공"}</definedName>
    <definedName name="등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등로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등록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등록2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등록3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등록ㄷ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ㄹ" hidden="1">{#N/A,#N/A,TRUE,"Y생산";#N/A,#N/A,TRUE,"Y판매";#N/A,#N/A,TRUE,"Y총물량";#N/A,#N/A,TRUE,"Y능력";#N/A,#N/A,TRUE,"YKD"}</definedName>
    <definedName name="ㄹㄴ" hidden="1">#REF!</definedName>
    <definedName name="ㄹㄴㅇㅁㅇㄴ" hidden="1">{#N/A,#N/A,FALSE,"UNIT";#N/A,#N/A,FALSE,"UNIT";#N/A,#N/A,FALSE,"계정"}</definedName>
    <definedName name="ㄹㄴㅇㅁㅇㄹ" hidden="1">{#N/A,#N/A,FALSE,"UNIT";#N/A,#N/A,FALSE,"UNIT";#N/A,#N/A,FALSE,"계정"}</definedName>
    <definedName name="ㄹㄹ" hidden="1">1</definedName>
    <definedName name="ㄹㄹㄹ" hidden="1">#REF!</definedName>
    <definedName name="ㄹㄹㄹㄹㄹ" hidden="1">{#N/A,#N/A,FALSE,"97년 투자계획 세부내역 "}</definedName>
    <definedName name="ㄹㄹㅇ" hidden="1">{#N/A,#N/A,FALSE,"97년 투자계획 세부내역 "}</definedName>
    <definedName name="ㄹㅇ" hidden="1">{#N/A,#N/A,FALSE,"단축1";#N/A,#N/A,FALSE,"단축2";#N/A,#N/A,FALSE,"단축3";#N/A,#N/A,FALSE,"장축";#N/A,#N/A,FALSE,"4WD"}</definedName>
    <definedName name="ㄹㅇㄹ" hidden="1">{#N/A,#N/A,FALSE,"근무시간"}</definedName>
    <definedName name="ㄹㅇㄹㅇ" hidden="1">{#N/A,#N/A,FALSE,"97년 투자계획 세부내역 "}</definedName>
    <definedName name="ㄹㅇㅎㅇㄹㄶ" hidden="1">{#N/A,#N/A,FALSE,"96 3월물량표";#N/A,#N/A,FALSE,"96 4월물량표";#N/A,#N/A,FALSE,"96 5월물량표"}</definedName>
    <definedName name="란다리아" hidden="1">{#N/A,#N/A,FALSE,"정공"}</definedName>
    <definedName name="로로로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裏書譲渡手形" hidden="1">{"'買掛金'!$J$6"}</definedName>
    <definedName name="ㅀ" hidden="1">{#N/A,#N/A,TRUE,"토적및재료집계";#N/A,#N/A,TRUE,"토적및재료집계";#N/A,#N/A,TRUE,"단위량"}</definedName>
    <definedName name="ㅁㄴ" hidden="1">{#N/A,#N/A,TRUE,"Y생산";#N/A,#N/A,TRUE,"Y판매";#N/A,#N/A,TRUE,"Y총물량";#N/A,#N/A,TRUE,"Y능력";#N/A,#N/A,TRUE,"YKD"}</definedName>
    <definedName name="ㅁㅁ" hidden="1">{#N/A,#N/A,TRUE,"대 차 대 조 표"}</definedName>
    <definedName name="ㅁㅁㅁ" hidden="1">{#N/A,#N/A,FALSE,"UNIT";#N/A,#N/A,FALSE,"UNIT";#N/A,#N/A,FALSE,"계정"}</definedName>
    <definedName name="ㅁㅁㅁㅁ" hidden="1">{#N/A,#N/A,FALSE,"UNIT";#N/A,#N/A,FALSE,"UNIT";#N/A,#N/A,FALSE,"계정"}</definedName>
    <definedName name="ㅁㅁㅁㅁㅁ" hidden="1">{#N/A,#N/A,FALSE,"UNIT";#N/A,#N/A,FALSE,"UNIT";#N/A,#N/A,FALSE,"계정"}</definedName>
    <definedName name="ㅁㅁㅁㅁㅁㅁㅁ" hidden="1">{#N/A,#N/A,FALSE,"Sheet1"}</definedName>
    <definedName name="ㅁㅁㅇ" hidden="1">{#N/A,#N/A,FALSE,"97년 투자계획 세부내역 "}</definedName>
    <definedName name="ㅁㅇㄹ" hidden="1">{#N/A,#N/A,FALSE,"단축1";#N/A,#N/A,FALSE,"단축2";#N/A,#N/A,FALSE,"단축3";#N/A,#N/A,FALSE,"장축";#N/A,#N/A,FALSE,"4WD"}</definedName>
    <definedName name="ㅁㅇㅇㄹㅇ" hidden="1">{#N/A,#N/A,FALSE,"97년 투자계획 세부내역 "}</definedName>
    <definedName name="마" hidden="1">{#N/A,#N/A,FALSE,"97년 투자계획 세부내역 "}</definedName>
    <definedName name="마감" hidden="1">{#N/A,#N/A,TRUE,"Y생산";#N/A,#N/A,TRUE,"Y판매";#N/A,#N/A,TRUE,"Y총물량";#N/A,#N/A,TRUE,"Y능력";#N/A,#N/A,TRUE,"YKD"}</definedName>
    <definedName name="마마보이" hidden="1">{#N/A,#N/A,FALSE,"정공"}</definedName>
    <definedName name="買掛金" hidden="1">{"'買掛金'!$J$6"}</definedName>
    <definedName name="매입" hidden="1">#REF!</definedName>
    <definedName name="매출2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매출계획" hidden="1">{#N/A,#N/A,FALSE,"UNIT";#N/A,#N/A,FALSE,"UNIT";#N/A,#N/A,FALSE,"계정"}</definedName>
    <definedName name="매출기준" hidden="1">{#N/A,#N/A,FALSE,"정공"}</definedName>
    <definedName name="매출손익" hidden="1">{#N/A,#N/A,FALSE,"정공"}</definedName>
    <definedName name="매출손익REF" hidden="1">{#N/A,#N/A,FALSE,"P.C.B"}</definedName>
    <definedName name="매출손익분석누계" hidden="1">#REF!</definedName>
    <definedName name="매출실적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매출실적1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매출원" hidden="1">{#N/A,#N/A,FALSE,"Aging Summary";#N/A,#N/A,FALSE,"Ratio Analysis";#N/A,#N/A,FALSE,"Test 120 Day Accts";#N/A,#N/A,FALSE,"Tickmarks"}</definedName>
    <definedName name="매출원가" hidden="1">{#N/A,#N/A,FALSE,"Aging Summary";#N/A,#N/A,FALSE,"Ratio Analysis";#N/A,#N/A,FALSE,"Test 120 Day Accts";#N/A,#N/A,FALSE,"Tickmarks"}</definedName>
    <definedName name="매출원가기초" hidden="1">{#N/A,#N/A,FALSE,"Aging Summary";#N/A,#N/A,FALSE,"Ratio Analysis";#N/A,#N/A,FALSE,"Test 120 Day Accts";#N/A,#N/A,FALSE,"Tickmarks"}</definedName>
    <definedName name="매출원가기초1" hidden="1">{#N/A,#N/A,FALSE,"Aging Summary";#N/A,#N/A,FALSE,"Ratio Analysis";#N/A,#N/A,FALSE,"Test 120 Day Accts";#N/A,#N/A,FALSE,"Tickmarks"}</definedName>
    <definedName name="매출원가기초2" hidden="1">{#N/A,#N/A,FALSE,"Aging Summary";#N/A,#N/A,FALSE,"Ratio Analysis";#N/A,#N/A,FALSE,"Test 120 Day Accts";#N/A,#N/A,FALSE,"Tickmarks"}</definedName>
    <definedName name="매출전환손익" hidden="1">{#N/A,#N/A,FALSE,"정공"}</definedName>
    <definedName name="매출추1" hidden="1">{#N/A,#N/A,FALSE,"정공"}</definedName>
    <definedName name="매출추정" hidden="1">{#N/A,#N/A,FALSE,"정공"}</definedName>
    <definedName name="매춞ㅁㅁ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명세서" hidden="1">#REF!</definedName>
    <definedName name="모" hidden="1">{#N/A,#N/A,FALSE,"UNIT";#N/A,#N/A,FALSE,"UNIT";#N/A,#N/A,FALSE,"계정"}</definedName>
    <definedName name="모나리자아" hidden="1">{#N/A,#N/A,FALSE,"정공"}</definedName>
    <definedName name="목차도" hidden="1">{#N/A,#N/A,FALSE,"정공"}</definedName>
    <definedName name="몰라" hidden="1">{#N/A,#N/A,FALSE,"정공"}</definedName>
    <definedName name="문성근" hidden="1">{#N/A,#N/A,FALSE,"97년 투자계획 세부내역 "}</definedName>
    <definedName name="문제점3" hidden="1">{#N/A,#N/A,FALSE,"Aging Summary";#N/A,#N/A,FALSE,"Ratio Analysis";#N/A,#N/A,FALSE,"Test 120 Day Accts";#N/A,#N/A,FALSE,"Tickmarks"}</definedName>
    <definedName name="물랴자" hidden="1">{#N/A,#N/A,TRUE,"Y생산";#N/A,#N/A,TRUE,"Y판매";#N/A,#N/A,TRUE,"Y총물량";#N/A,#N/A,TRUE,"Y능력";#N/A,#N/A,TRUE,"YKD"}</definedName>
    <definedName name="물량수" hidden="1">{#N/A,#N/A,TRUE,"Y생산";#N/A,#N/A,TRUE,"Y판매";#N/A,#N/A,TRUE,"Y총물량";#N/A,#N/A,TRUE,"Y능력";#N/A,#N/A,TRUE,"YKD"}</definedName>
    <definedName name="물량수정" hidden="1">{#N/A,#N/A,TRUE,"Y생산";#N/A,#N/A,TRUE,"Y판매";#N/A,#N/A,TRUE,"Y총물량";#N/A,#N/A,TRUE,"Y능력";#N/A,#N/A,TRUE,"YKD"}</definedName>
    <definedName name="물량수정1" hidden="1">{#N/A,#N/A,TRUE,"Y생산";#N/A,#N/A,TRUE,"Y판매";#N/A,#N/A,TRUE,"Y총물량";#N/A,#N/A,TRUE,"Y능력";#N/A,#N/A,TRUE,"YKD"}</definedName>
    <definedName name="물량수정2" hidden="1">{#N/A,#N/A,TRUE,"Y생산";#N/A,#N/A,TRUE,"Y판매";#N/A,#N/A,TRUE,"Y총물량";#N/A,#N/A,TRUE,"Y능력";#N/A,#N/A,TRUE,"YKD"}</definedName>
    <definedName name="물량정" hidden="1">{#N/A,#N/A,TRUE,"Y생산";#N/A,#N/A,TRUE,"Y판매";#N/A,#N/A,TRUE,"Y총물량";#N/A,#N/A,TRUE,"Y능력";#N/A,#N/A,TRUE,"YKD"}</definedName>
    <definedName name="물량조정" hidden="1">{#N/A,#N/A,TRUE,"Y생산";#N/A,#N/A,TRUE,"Y판매";#N/A,#N/A,TRUE,"Y총물량";#N/A,#N/A,TRUE,"Y능력";#N/A,#N/A,TRUE,"YKD"}</definedName>
    <definedName name="물류2" hidden="1">{#N/A,#N/A,FALSE,"97년 투자계획 세부내역 "}</definedName>
    <definedName name="물류3" hidden="1">{#N/A,#N/A,FALSE,"97년 투자계획 세부내역 "}</definedName>
    <definedName name="물수" hidden="1">{#N/A,#N/A,TRUE,"Y생산";#N/A,#N/A,TRUE,"Y판매";#N/A,#N/A,TRUE,"Y총물량";#N/A,#N/A,TRUE,"Y능력";#N/A,#N/A,TRUE,"YKD"}</definedName>
    <definedName name="뮤" hidden="1">{#N/A,#N/A,FALSE,"기술료 비교"}</definedName>
    <definedName name="미미마ㅓ러ㅏㅣㄴㄹㅇ미ㅓㄱㅈ" hidden="1">{#N/A,#N/A,TRUE,"Y생산";#N/A,#N/A,TRUE,"Y판매";#N/A,#N/A,TRUE,"Y총물량";#N/A,#N/A,TRUE,"Y능력";#N/A,#N/A,TRUE,"YKD"}</definedName>
    <definedName name="미미미아" hidden="1">{#N/A,#N/A,FALSE,"정공"}</definedName>
    <definedName name="未払" hidden="1">{"'買掛金'!$J$6"}</definedName>
    <definedName name="未払金" hidden="1">{"'買掛金'!$J$6"}</definedName>
    <definedName name="미석" hidden="1">{#N/A,#N/A,FALSE,"정공"}</definedName>
    <definedName name="미수수익" hidden="1">{"'보고양식'!$A$58:$K$111"}</definedName>
    <definedName name="미지급명세" hidden="1">{"'보고양식'!$A$58:$K$111"}</definedName>
    <definedName name="ㅂ" hidden="1">{#N/A,#N/A,TRUE,"Y생산";#N/A,#N/A,TRUE,"Y판매";#N/A,#N/A,TRUE,"Y총물량";#N/A,#N/A,TRUE,"Y능력";#N/A,#N/A,TRUE,"YKD"}</definedName>
    <definedName name="ㅂ1" hidden="1">{#N/A,#N/A,FALSE,"97년 투자계획 세부내역 "}</definedName>
    <definedName name="ㅂ2" hidden="1">{#N/A,#N/A,FALSE,"97년 투자계획 세부내역 "}</definedName>
    <definedName name="ㅂ3" hidden="1">{#N/A,#N/A,FALSE,"97년 투자계획 세부내역 "}</definedName>
    <definedName name="ㅂ4" hidden="1">{#N/A,#N/A,FALSE,"97년 투자계획 세부내역 "}</definedName>
    <definedName name="ㅂ5" hidden="1">{#N/A,#N/A,FALSE,"97년 투자계획 세부내역 "}</definedName>
    <definedName name="ㅂㅂ" hidden="1">#REF!</definedName>
    <definedName name="ㅂㅂㅂ" hidden="1">{#N/A,#N/A,TRUE,"Y생산";#N/A,#N/A,TRUE,"Y판매";#N/A,#N/A,TRUE,"Y총물량";#N/A,#N/A,TRUE,"Y능력";#N/A,#N/A,TRUE,"YKD"}</definedName>
    <definedName name="바라" hidden="1">{#N/A,#N/A,FALSE,"97년 투자계획 세부내역 "}</definedName>
    <definedName name="바랑라" hidden="1">{#N/A,#N/A,FALSE,"정공"}</definedName>
    <definedName name="바바라" hidden="1">{#N/A,#N/A,TRUE,"Y생산";#N/A,#N/A,TRUE,"Y판매";#N/A,#N/A,TRUE,"Y총물량";#N/A,#N/A,TRUE,"Y능력";#N/A,#N/A,TRUE,"YKD"}</definedName>
    <definedName name="바보" hidden="1">{#N/A,#N/A,FALSE,"정공"}</definedName>
    <definedName name="바보상자" hidden="1">{#N/A,#N/A,FALSE,"정공"}</definedName>
    <definedName name="반기" hidden="1">{#N/A,#N/A,TRUE,"대 차 대 조 표"}</definedName>
    <definedName name="받" hidden="1">{#N/A,#N/A,TRUE,"Y생산";#N/A,#N/A,TRUE,"Y판매";#N/A,#N/A,TRUE,"Y총물량";#N/A,#N/A,TRUE,"Y능력";#N/A,#N/A,TRUE,"YKD"}</definedName>
    <definedName name="배관명세" hidden="1">#REF!</definedName>
    <definedName name="배부내역서2월" hidden="1">{#N/A,#N/A,FALSE,"목차";#N/A,#N/A,FALSE,"목차(2)";#N/A,#N/A,FALSE,"손익요약(당월)";#N/A,#N/A,FALSE,"손익요약(누계)";#N/A,#N/A,FALSE,"전기동기대비손익요약";#N/A,#N/A,FALSE,"손익분기점(월계)";#N/A,#N/A,FALSE,"손익분기점분석";#N/A,#N/A,FALSE,"요약대차대조표";#N/A,#N/A,FALSE,"현금흐름표";#N/A,#N/A,FALSE,"계획대비손익계산서비교";#N/A,#N/A,FALSE,"계획대비제조원가비교";#N/A,#N/A,FALSE,"전기동기대비손익계산서비교";#N/A,#N/A,FALSE,"전기동기대비제조원가비교";#N/A,#N/A,FALSE,"인건비비교";#N/A,#N/A,FALSE,"대차대조표";#N/A,#N/A,FALSE,"손익배부전(월계)";#N/A,#N/A,FALSE,"손익배부전(누계) ";#N/A,#N/A,FALSE,"손익배부후(월계)";#N/A,#N/A,FALSE,"손익배부후(누계)";#N/A,#N/A,FALSE,"제조원가월계(배부전)";#N/A,#N/A,FALSE,"제조원가누계(배부전)";#N/A,#N/A,FALSE,"제조원가당월(배부후)";#N/A,#N/A,FALSE,"제조원가누계(배부후)"}</definedName>
    <definedName name="배수공" hidden="1">{#N/A,#N/A,FALSE,"부대1"}</definedName>
    <definedName name="백1" hidden="1">{"'Sheet1'!$A$1:$C$238"}</definedName>
    <definedName name="백2" hidden="1">{#N/A,#N/A,FALSE,"Aging Summary";#N/A,#N/A,FALSE,"Ratio Analysis";#N/A,#N/A,FALSE,"Test 120 Day Accts";#N/A,#N/A,FALSE,"Tickmarks"}</definedName>
    <definedName name="범위액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범위액2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변동" hidden="1">{#N/A,#N/A,FALSE,"단축1";#N/A,#N/A,FALSE,"단축2";#N/A,#N/A,FALSE,"단축3";#N/A,#N/A,FALSE,"장축";#N/A,#N/A,FALSE,"4WD"}</definedName>
    <definedName name="변동내용" hidden="1">{#N/A,#N/A,FALSE,"단축1";#N/A,#N/A,FALSE,"단축2";#N/A,#N/A,FALSE,"단축3";#N/A,#N/A,FALSE,"장축";#N/A,#N/A,FALSE,"4WD"}</definedName>
    <definedName name="변재욱" hidden="1">#REF!</definedName>
    <definedName name="변환사급가" hidden="1">{#N/A,#N/A,TRUE,"Y생산";#N/A,#N/A,TRUE,"Y판매";#N/A,#N/A,TRUE,"Y총물량";#N/A,#N/A,TRUE,"Y능력";#N/A,#N/A,TRUE,"YKD"}</definedName>
    <definedName name="보" hidden="1">{#N/A,#N/A,FALSE,"목차";#N/A,#N/A,FALSE,"목차(2)";#N/A,#N/A,FALSE,"손익요약(당월)";#N/A,#N/A,FALSE,"손익요약(누계)";#N/A,#N/A,FALSE,"전기동기대비손익요약";#N/A,#N/A,FALSE,"손익분기점(월계)";#N/A,#N/A,FALSE,"손익분기점분석";#N/A,#N/A,FALSE,"요약대차대조표";#N/A,#N/A,FALSE,"현금흐름표";#N/A,#N/A,FALSE,"계획대비손익계산서비교";#N/A,#N/A,FALSE,"계획대비제조원가비교";#N/A,#N/A,FALSE,"전기동기대비손익계산서비교";#N/A,#N/A,FALSE,"전기동기대비제조원가비교";#N/A,#N/A,FALSE,"인건비비교";#N/A,#N/A,FALSE,"대차대조표";#N/A,#N/A,FALSE,"손익배부전(월계)";#N/A,#N/A,FALSE,"손익배부전(누계) ";#N/A,#N/A,FALSE,"손익배부후(월계)";#N/A,#N/A,FALSE,"손익배부후(누계)";#N/A,#N/A,FALSE,"제조원가월계(배부전)";#N/A,#N/A,FALSE,"제조원가누계(배부전)";#N/A,#N/A,FALSE,"제조원가당월(배부후)";#N/A,#N/A,FALSE,"제조원가누계(배부후)"}</definedName>
    <definedName name="보고" hidden="1">{#N/A,#N/A,FALSE,"UNIT";#N/A,#N/A,FALSE,"UNIT";#N/A,#N/A,FALSE,"계정"}</definedName>
    <definedName name="보고기준" hidden="1">{#N/A,#N/A,FALSE,"UNIT";#N/A,#N/A,FALSE,"UNIT";#N/A,#N/A,FALSE,"계정"}</definedName>
    <definedName name="보봅" hidden="1">{#N/A,#N/A,FALSE,"Aging Summary";#N/A,#N/A,FALSE,"Ratio Analysis";#N/A,#N/A,FALSE,"Test 120 Day Accts";#N/A,#N/A,FALSE,"Tickmarks"}</definedName>
    <definedName name="보증금1" hidden="1">#REF!</definedName>
    <definedName name="부속" hidden="1">#REF!</definedName>
    <definedName name="분" hidden="1">{#N/A,#N/A,FALSE,"단축1";#N/A,#N/A,FALSE,"단축2";#N/A,#N/A,FALSE,"단축3";#N/A,#N/A,FALSE,"장축";#N/A,#N/A,FALSE,"4WD"}</definedName>
    <definedName name="분기별" hidden="1">{#N/A,#N/A,TRUE,"Y생산";#N/A,#N/A,TRUE,"Y판매";#N/A,#N/A,TRUE,"Y총물량";#N/A,#N/A,TRUE,"Y능력";#N/A,#N/A,TRUE,"YKD"}</definedName>
    <definedName name="분석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불량" hidden="1">{#N/A,#N/A,FALSE,"Sheet1"}</definedName>
    <definedName name="비교손익당초" hidden="1">{#N/A,#N/A,FALSE,"정공"}</definedName>
    <definedName name="비비비" hidden="1">#REF!</definedName>
    <definedName name="비율2" hidden="1">#REF!</definedName>
    <definedName name="비이피" hidden="1">#REF!</definedName>
    <definedName name="비이피01년" hidden="1">#REF!</definedName>
    <definedName name="비즈2" hidden="1">#REF!</definedName>
    <definedName name="ㅅ" hidden="1">{#N/A,#N/A,FALSE,"기술료 비교"}</definedName>
    <definedName name="ㅅㅅㅅ" hidden="1">{"'손익현황'!$A$1:$J$29"}</definedName>
    <definedName name="ㅅㅅㅅㅅ" hidden="1">{#N/A,#N/A,FALSE,"UNIT";#N/A,#N/A,FALSE,"UNIT";#N/A,#N/A,FALSE,"계정"}</definedName>
    <definedName name="ㅅㅅㅅㅅㅅㅅㅅ" hidden="1">{#N/A,#N/A,FALSE,"UNIT";#N/A,#N/A,FALSE,"UNIT";#N/A,#N/A,FALSE,"계정"}</definedName>
    <definedName name="ㅅㅎㄹ" hidden="1">{#N/A,#N/A,FALSE,"97년 투자계획 세부내역 "}</definedName>
    <definedName name="사1" hidden="1">{#N/A,#N/A,FALSE,"지침";#N/A,#N/A,FALSE,"환경분석";#N/A,#N/A,FALSE,"Sheet16"}</definedName>
    <definedName name="사고" hidden="1">{"'4월수지'!$A$1:$AE$45"}</definedName>
    <definedName name="사다함이" hidden="1">{#N/A,#N/A,FALSE,"정공"}</definedName>
    <definedName name="사람이야" hidden="1">{#N/A,#N/A,FALSE,"정공"}</definedName>
    <definedName name="사랑" hidden="1">{#N/A,#N/A,FALSE,"지침";#N/A,#N/A,FALSE,"환경분석";#N/A,#N/A,FALSE,"Sheet16"}</definedName>
    <definedName name="사랑하오" hidden="1">{#N/A,#N/A,FALSE,"정공"}</definedName>
    <definedName name="사본" hidden="1">{#N/A,#N/A,FALSE,"정공"}</definedName>
    <definedName name="사업계획" hidden="1">{#N/A,#N/A,FALSE,"기술료 비교"}</definedName>
    <definedName name="사업계획5" hidden="1">{#N/A,#N/A,FALSE,"기술료 비교"}</definedName>
    <definedName name="사업비교표" hidden="1">{#N/A,#N/A,FALSE,"정공"}</definedName>
    <definedName name="사업추진" hidden="1">{#N/A,#N/A,FALSE,"정공"}</definedName>
    <definedName name="사업활성" hidden="1">{#N/A,#N/A,FALSE,"UNIT";#N/A,#N/A,FALSE,"UNIT";#N/A,#N/A,FALSE,"계정"}</definedName>
    <definedName name="사용료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삼성" hidden="1">{#N/A,#N/A,FALSE,"정공"}</definedName>
    <definedName name="삼성2" hidden="1">{#N/A,#N/A,FALSE,"정공"}</definedName>
    <definedName name="상로허호" hidden="1">{#N/A,#N/A,FALSE,"정공"}</definedName>
    <definedName name="상품" hidden="1">{#N/A,#N/A,FALSE,"근무시간"}</definedName>
    <definedName name="상품성보고" hidden="1">#REF!</definedName>
    <definedName name="새이름" hidden="1">{#N/A,#N/A,FALSE,"97년 투자계획 세부내역 "}</definedName>
    <definedName name="새파일편집" hidden="1">{#N/A,#N/A,FALSE,"정공"}</definedName>
    <definedName name="생산TON" hidden="1">{#N/A,#N/A,TRUE,"Y생산";#N/A,#N/A,TRUE,"Y판매";#N/A,#N/A,TRUE,"Y총물량";#N/A,#N/A,TRUE,"Y능력";#N/A,#N/A,TRUE,"YKD"}</definedName>
    <definedName name="생산능력" hidden="1">{#N/A,#N/A,FALSE,"정공"}</definedName>
    <definedName name="생산손익" hidden="1">{#N/A,#N/A,FALSE,"정공"}</definedName>
    <definedName name="생산품목" hidden="1">{#N/A,#N/A,FALSE,"정공"}</definedName>
    <definedName name="서기창" hidden="1">{#N/A,#N/A,FALSE,"97년 투자계획 세부내역 "}</definedName>
    <definedName name="선급" hidden="1">#REF!</definedName>
    <definedName name="설비투자" hidden="1">{#N/A,#N/A,FALSE,"정공"}</definedName>
    <definedName name="성" hidden="1">{#N/A,#N/A,FALSE,"UNIT";#N/A,#N/A,FALSE,"UNIT";#N/A,#N/A,FALSE,"계정"}</definedName>
    <definedName name="성공" hidden="1">{#N/A,#N/A,FALSE,"97년 투자계획 세부내역 "}</definedName>
    <definedName name="성우" hidden="1">{#N/A,#N/A,FALSE,"Sheet1";#N/A,#N/A,FALSE,"Sheet1";#N/A,#N/A,FALSE,"Sheet1"}</definedName>
    <definedName name="세무조사완료" hidden="1">{#N/A,#N/A,FALSE,"매출이익"}</definedName>
    <definedName name="세부생산계획" hidden="1">{#N/A,#N/A,TRUE,"Y생산";#N/A,#N/A,TRUE,"Y판매";#N/A,#N/A,TRUE,"Y총물량";#N/A,#N/A,TRUE,"Y능력";#N/A,#N/A,TRUE,"YKD"}</definedName>
    <definedName name="셀리카" hidden="1">#REF!</definedName>
    <definedName name="소득구분3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소요기간" hidden="1">{#N/A,#N/A,FALSE,"정공"}</definedName>
    <definedName name="손익3" hidden="1">{#N/A,#N/A,FALSE,"UNIT";#N/A,#N/A,FALSE,"UNIT";#N/A,#N/A,FALSE,"계정"}</definedName>
    <definedName name="손익4" hidden="1">{#N/A,#N/A,FALSE,"UNIT";#N/A,#N/A,FALSE,"UNIT";#N/A,#N/A,FALSE,"계정"}</definedName>
    <definedName name="손익계산" hidden="1">{#N/A,#N/A,FALSE,"정공"}</definedName>
    <definedName name="손익분석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손익예상" hidden="1">{#N/A,#N/A,FALSE,"UNIT";#N/A,#N/A,FALSE,"UNIT";#N/A,#N/A,FALSE,"계정"}</definedName>
    <definedName name="송" hidden="1">{#N/A,#N/A,TRUE,"Y생산";#N/A,#N/A,TRUE,"Y판매";#N/A,#N/A,TRUE,"Y총물량";#N/A,#N/A,TRUE,"Y능력";#N/A,#N/A,TRUE,"YKD"}</definedName>
    <definedName name="송익" hidden="1">{#N/A,#N/A,FALSE,"정공"}</definedName>
    <definedName name="송창기" hidden="1">{#N/A,#N/A,TRUE,"Y생산";#N/A,#N/A,TRUE,"Y판매";#N/A,#N/A,TRUE,"Y총물량";#N/A,#N/A,TRUE,"Y능력";#N/A,#N/A,TRUE,"YKD"}</definedName>
    <definedName name="수" hidden="1">#REF!</definedName>
    <definedName name="수량추정" hidden="1">{#N/A,#N/A,FALSE,"정공"}</definedName>
    <definedName name="수정물량" hidden="1">{#N/A,#N/A,TRUE,"Y생산";#N/A,#N/A,TRUE,"Y판매";#N/A,#N/A,TRUE,"Y총물량";#N/A,#N/A,TRUE,"Y능력";#N/A,#N/A,TRUE,"YKD"}</definedName>
    <definedName name="수정사항2Q" hidden="1">#REF!</definedName>
    <definedName name="수정손익" hidden="1">{#N/A,#N/A,FALSE,"정공"}</definedName>
    <definedName name="수정ㅇㅇㅇㅇ" hidden="1">{"'손익현황'!$A$1:$J$29"}</definedName>
    <definedName name="수정자료" hidden="1">{#N/A,#N/A,FALSE,"Sheet1";#N/A,#N/A,FALSE,"Sheet1";#N/A,#N/A,FALSE,"Sheet1"}</definedName>
    <definedName name="수출P2지원" hidden="1">{#N/A,#N/A,FALSE,"단축1";#N/A,#N/A,FALSE,"단축2";#N/A,#N/A,FALSE,"단축3";#N/A,#N/A,FALSE,"장축";#N/A,#N/A,FALSE,"4WD"}</definedName>
    <definedName name="시간" hidden="1">{#N/A,#N/A,TRUE,"Y생산";#N/A,#N/A,TRUE,"Y판매";#N/A,#N/A,TRUE,"Y총물량";#N/A,#N/A,TRUE,"Y능력";#N/A,#N/A,TRUE,"YKD"}</definedName>
    <definedName name="시설투자" hidden="1">{#N/A,#N/A,FALSE,"UNIT";#N/A,#N/A,FALSE,"UNIT";#N/A,#N/A,FALSE,"계정"}</definedName>
    <definedName name="시설투자계획_월별" hidden="1">{#N/A,#N/A,FALSE,"UNIT";#N/A,#N/A,FALSE,"UNIT";#N/A,#N/A,FALSE,"계정"}</definedName>
    <definedName name="식품목차" hidden="1">{#N/A,#N/A,FALSE,"Aging Summary";#N/A,#N/A,FALSE,"Ratio Analysis";#N/A,#N/A,FALSE,"Test 120 Day Accts";#N/A,#N/A,FALSE,"Tickmarks"}</definedName>
    <definedName name="신AT종합" hidden="1">{#N/A,#N/A,FALSE,"단축1";#N/A,#N/A,FALSE,"단축2";#N/A,#N/A,FALSE,"단축3";#N/A,#N/A,FALSE,"장축";#N/A,#N/A,FALSE,"4WD"}</definedName>
    <definedName name="신세대종합" hidden="1">{#N/A,#N/A,FALSE,"단축1";#N/A,#N/A,FALSE,"단축2";#N/A,#N/A,FALSE,"단축3";#N/A,#N/A,FALSE,"장축";#N/A,#N/A,FALSE,"4WD"}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적4월" hidden="1">{#N/A,#N/A,FALSE,"UNIT";#N/A,#N/A,FALSE,"UNIT";#N/A,#N/A,FALSE,"계정"}</definedName>
    <definedName name="실적6월" hidden="1">{#N/A,#N/A,FALSE,"UNIT";#N/A,#N/A,FALSE,"UNIT";#N/A,#N/A,FALSE,"계정"}</definedName>
    <definedName name="싱글" hidden="1">{#N/A,#N/A,FALSE,"근무시간"}</definedName>
    <definedName name="ㅇ" hidden="1">{#N/A,#N/A,FALSE,"UNIT";#N/A,#N/A,FALSE,"UNIT";#N/A,#N/A,FALSE,"계정"}</definedName>
    <definedName name="ㅇㄴㅀ" hidden="1">{#N/A,#N/A,TRUE,"Y생산";#N/A,#N/A,TRUE,"Y판매";#N/A,#N/A,TRUE,"Y총물량";#N/A,#N/A,TRUE,"Y능력";#N/A,#N/A,TRUE,"YKD"}</definedName>
    <definedName name="ㅇㄴㅇㅇ" hidden="1">{#N/A,#N/A,FALSE,"UNIT";#N/A,#N/A,FALSE,"UNIT";#N/A,#N/A,FALSE,"계정"}</definedName>
    <definedName name="ㅇㄹ" hidden="1">{#N/A,#N/A,FALSE,"UNIT";#N/A,#N/A,FALSE,"UNIT";#N/A,#N/A,FALSE,"계정"}</definedName>
    <definedName name="ㅇㄹㄴ" hidden="1">{#N/A,#N/A,FALSE,"97년 투자계획 세부내역 "}</definedName>
    <definedName name="ㅇㄹㄹ" hidden="1">#REF!</definedName>
    <definedName name="ㅇㄹㅇㄹㅇ" hidden="1">{#N/A,#N/A,FALSE,"정공"}</definedName>
    <definedName name="ㅇㄹㅎㅇ" hidden="1">{#N/A,#N/A,FALSE,"표지";#N/A,#N/A,FALSE,"전제";#N/A,#N/A,FALSE,"대당";#N/A,#N/A,FALSE,"가공비";#N/A,#N/A,FALSE,"재료비";#N/A,#N/A,FALSE,"손익"}</definedName>
    <definedName name="ㅇㄻㄹ" hidden="1">{#N/A,#N/A,FALSE,"Aging Summary";#N/A,#N/A,FALSE,"Ratio Analysis";#N/A,#N/A,FALSE,"Test 120 Day Accts";#N/A,#N/A,FALSE,"Tickmarks"}</definedName>
    <definedName name="ㅇㅀ" hidden="1">{#N/A,#N/A,FALSE,"신규dep";#N/A,#N/A,FALSE,"신규dep-금형상각후";#N/A,#N/A,FALSE,"신규dep-연구비상각후";#N/A,#N/A,FALSE,"신규dep-기계,공구상각후"}</definedName>
    <definedName name="ㅇㅀㅅ" hidden="1">{#N/A,#N/A,FALSE,"근무시간"}</definedName>
    <definedName name="ㅇㅀㅇㄹㄶ" hidden="1">{#N/A,#N/A,TRUE,"Y생산";#N/A,#N/A,TRUE,"Y판매";#N/A,#N/A,TRUE,"Y총물량";#N/A,#N/A,TRUE,"Y능력";#N/A,#N/A,TRUE,"YKD"}</definedName>
    <definedName name="ㅇㅇ" hidden="1">{#N/A,#N/A,FALSE,"UNIT";#N/A,#N/A,FALSE,"UNIT";#N/A,#N/A,FALSE,"계정"}</definedName>
    <definedName name="ㅇㅇㅇ" hidden="1">{#N/A,#N/A,FALSE,"정공"}</definedName>
    <definedName name="ㅇㅇㅇㅇ" hidden="1">#REF!</definedName>
    <definedName name="ㅇㅎㅁ" hidden="1">{#N/A,#N/A,FALSE,"97년 투자계획 세부내역 "}</definedName>
    <definedName name="아" hidden="1">{#N/A,#N/A,TRUE,"Y생산";#N/A,#N/A,TRUE,"Y판매";#N/A,#N/A,TRUE,"Y총물량";#N/A,#N/A,TRUE,"Y능력";#N/A,#N/A,TRUE,"YKD"}</definedName>
    <definedName name="아나나" hidden="1">{#N/A,#N/A,FALSE,"정공"}</definedName>
    <definedName name="아나마오" hidden="1">{#N/A,#N/A,FALSE,"정공"}</definedName>
    <definedName name="아니면말고" hidden="1">{#N/A,#N/A,FALSE,"정공"}</definedName>
    <definedName name="아니오" hidden="1">{#N/A,#N/A,FALSE,"정공"}</definedName>
    <definedName name="아닙니다" hidden="1">{#N/A,#N/A,FALSE,"정공"}</definedName>
    <definedName name="아러" hidden="1">{#N/A,#N/A,FALSE,"BS";#N/A,#N/A,FALSE,"PL";#N/A,#N/A,FALSE,"처분";#N/A,#N/A,FALSE,"현금";#N/A,#N/A,FALSE,"매출";#N/A,#N/A,FALSE,"원가";#N/A,#N/A,FALSE,"경영"}</definedName>
    <definedName name="아마도" hidden="1">{#N/A,#N/A,FALSE,"97년 투자계획 세부내역 "}</definedName>
    <definedName name="아무거나" hidden="1">#REF!</definedName>
    <definedName name="아아아" hidden="1">{#N/A,#N/A,FALSE,"기술료 비교"}</definedName>
    <definedName name="아이에이" hidden="1">{"'매출'!$A$1:$I$22"}</definedName>
    <definedName name="알았어요.." hidden="1">{"'손익현황'!$A$1:$J$29"}</definedName>
    <definedName name="앗서" hidden="1">{#N/A,#N/A,FALSE,"정공"}</definedName>
    <definedName name="약식손익" hidden="1">{#N/A,#N/A,FALSE,"정공"}</definedName>
    <definedName name="약정잉자" hidden="1">{#N/A,#N/A,FALSE,"정공"}</definedName>
    <definedName name="양기용" hidden="1">{#N/A,#N/A,FALSE,"월공사비집계표양식 (7)";#N/A,#N/A,FALSE,"월공사비집계표양식 (7)"}</definedName>
    <definedName name="양식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어랑" hidden="1">{#N/A,#N/A,FALSE,"BS";#N/A,#N/A,FALSE,"PL";#N/A,#N/A,FALSE,"처분";#N/A,#N/A,FALSE,"현금";#N/A,#N/A,FALSE,"매출";#N/A,#N/A,FALSE,"원가";#N/A,#N/A,FALSE,"경영"}</definedName>
    <definedName name="어ㅗㅎ" hidden="1">{#N/A,#N/A,FALSE,"Sheet1"}</definedName>
    <definedName name="업무보고용" hidden="1">{#N/A,#N/A,FALSE,"정공"}</definedName>
    <definedName name="업체형틀" hidden="1">{#N/A,#N/A,FALSE,"월공사비집계표양식 (7)";#N/A,#N/A,FALSE,"월공사비집계표양식 (7)"}</definedName>
    <definedName name="업태포지셔닝" hidden="1">{#N/A,#N/A,FALSE,"97년 투자계획 세부내역 "}</definedName>
    <definedName name="없음" hidden="1">{#N/A,#N/A,FALSE,"96 3월물량표";#N/A,#N/A,FALSE,"96 4월물량표";#N/A,#N/A,FALSE,"96 5월물량표"}</definedName>
    <definedName name="에이" hidden="1">{#N/A,#N/A,TRUE,"Y생산";#N/A,#N/A,TRUE,"Y판매";#N/A,#N/A,TRUE,"Y총물량";#N/A,#N/A,TRUE,"Y능력";#N/A,#N/A,TRUE,"YKD"}</definedName>
    <definedName name="연간예상" hidden="1">{#N/A,#N/A,FALSE,"UNIT";#N/A,#N/A,FALSE,"UNIT";#N/A,#N/A,FALSE,"계정"}</definedName>
    <definedName name="연말손익" hidden="1">{#N/A,#N/A,FALSE,"UNIT";#N/A,#N/A,FALSE,"UNIT";#N/A,#N/A,FALSE,"계정"}</definedName>
    <definedName name="연습용" hidden="1">{#N/A,#N/A,FALSE,"Sheet1";#N/A,#N/A,FALSE,"Sheet1";#N/A,#N/A,FALSE,"Sheet1"}</definedName>
    <definedName name="연주얀" hidden="1">{#N/A,#N/A,FALSE,"정공"}</definedName>
    <definedName name="영업외비용" hidden="1">{#N/A,#N/A,FALSE,"Aging Summary";#N/A,#N/A,FALSE,"Ratio Analysis";#N/A,#N/A,FALSE,"Test 120 Day Accts";#N/A,#N/A,FALSE,"Tickmarks"}</definedName>
    <definedName name="영업인건배부" hidden="1">{#N/A,#N/A,FALSE,"97년 투자계획 세부내역 "}</definedName>
    <definedName name="영업인건비배부" hidden="1">{#N/A,#N/A,FALSE,"97년 투자계획 세부내역 "}</definedName>
    <definedName name="예1" hidden="1">{#N/A,#N/A,FALSE,"정공"}</definedName>
    <definedName name="예2" hidden="1">{#N/A,#N/A,FALSE,"정공"}</definedName>
    <definedName name="예3" hidden="1">{#N/A,#N/A,FALSE,"정공"}</definedName>
    <definedName name="預り保証金" hidden="1">{"'買掛金'!$J$6"}</definedName>
    <definedName name="예비분석적검토" hidden="1">{#N/A,#N/A,FALSE,"COL-HIS"}</definedName>
    <definedName name="예산" hidden="1">{#N/A,#N/A,FALSE,"단축1";#N/A,#N/A,FALSE,"단축2";#N/A,#N/A,FALSE,"단축3";#N/A,#N/A,FALSE,"장축";#N/A,#N/A,FALSE,"4WD"}</definedName>
    <definedName name="오" hidden="1">{#N/A,#N/A,FALSE,"UNIT";#N/A,#N/A,FALSE,"UNIT";#N/A,#N/A,FALSE,"계정"}</definedName>
    <definedName name="오." hidden="1">{#N/A,#N/A,FALSE,"UNIT";#N/A,#N/A,FALSE,"UNIT";#N/A,#N/A,FALSE,"계정"}</definedName>
    <definedName name="오.." hidden="1">{#N/A,#N/A,FALSE,"UNIT";#N/A,#N/A,FALSE,"UNIT";#N/A,#N/A,FALSE,"계정"}</definedName>
    <definedName name="오서방" hidden="1">{#N/A,#N/A,FALSE,"97년 투자계획 세부내역 "}</definedName>
    <definedName name="오성협" hidden="1">{#N/A,#N/A,TRUE,"Y생산";#N/A,#N/A,TRUE,"Y판매";#N/A,#N/A,TRUE,"Y총물량";#N/A,#N/A,TRUE,"Y능력";#N/A,#N/A,TRUE,"YKD"}</definedName>
    <definedName name="오세범" hidden="1">{#N/A,#N/A,FALSE,"97년 투자계획 세부내역 "}</definedName>
    <definedName name="오세범1" hidden="1">{#N/A,#N/A,FALSE,"97년 투자계획 세부내역 "}</definedName>
    <definedName name="오세범2" hidden="1">{#N/A,#N/A,FALSE,"97년 투자계획 세부내역 "}</definedName>
    <definedName name="오세범3" hidden="1">{#N/A,#N/A,FALSE,"97년 투자계획 세부내역 "}</definedName>
    <definedName name="오ㅓ어" hidden="1">{#N/A,#N/A,FALSE,"Sheet1"}</definedName>
    <definedName name="외주계획" hidden="1">{#N/A,#N/A,TRUE,"Y생산";#N/A,#N/A,TRUE,"Y판매";#N/A,#N/A,TRUE,"Y총물량";#N/A,#N/A,TRUE,"Y능력";#N/A,#N/A,TRUE,"YKD"}</definedName>
    <definedName name="외화환차" hidden="1">{#N/A,#N/A,FALSE,"정공"}</definedName>
    <definedName name="외화환차1" hidden="1">{#N/A,#N/A,FALSE,"정공"}</definedName>
    <definedName name="요약" hidden="1">{#N/A,#N/A,FALSE,"정공"}</definedName>
    <definedName name="요약3" hidden="1">{#N/A,#N/A,FALSE,"정공"}</definedName>
    <definedName name="요약5" hidden="1">{#N/A,#N/A,FALSE,"정공"}</definedName>
    <definedName name="요약총괄" hidden="1">{#N/A,#N/A,FALSE,"정공"}</definedName>
    <definedName name="용도차" hidden="1">{#N/A,#N/A,FALSE,"단축1";#N/A,#N/A,FALSE,"단축2";#N/A,#N/A,FALSE,"단축3";#N/A,#N/A,FALSE,"장축";#N/A,#N/A,FALSE,"4WD"}</definedName>
    <definedName name="우리는" hidden="1">{#N/A,#N/A,FALSE,"월공사비집계표양식 (7)";#N/A,#N/A,FALSE,"월공사비집계표양식 (7)"}</definedName>
    <definedName name="우승철" hidden="1">{#N/A,#N/A,FALSE,"97년 투자계획 세부내역 "}</definedName>
    <definedName name="원가관리라" hidden="1">{#N/A,#N/A,FALSE,"정공"}</definedName>
    <definedName name="원가적용" hidden="1">{#N/A,#N/A,FALSE,"정공"}</definedName>
    <definedName name="원가절감" hidden="1">#REF!</definedName>
    <definedName name="원본2" hidden="1">#REF!</definedName>
    <definedName name="원자재종합" hidden="1">{#N/A,#N/A,FALSE,"단축1";#N/A,#N/A,FALSE,"단축2";#N/A,#N/A,FALSE,"단축3";#N/A,#N/A,FALSE,"장축";#N/A,#N/A,FALSE,"4WD"}</definedName>
    <definedName name="원주일일실적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원천납부8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월" hidden="1">{#N/A,#N/A,FALSE,"UNIT";#N/A,#N/A,FALSE,"UNIT";#N/A,#N/A,FALSE,"계정"}</definedName>
    <definedName name="월례" hidden="1">{#N/A,#N/A,FALSE,"97년 투자계획 세부내역 "}</definedName>
    <definedName name="월별매출3" hidden="1">{#N/A,#N/A,FALSE,"97년 투자계획 세부내역 "}</definedName>
    <definedName name="월별원가절감상세" hidden="1">{#N/A,#N/A,FALSE,"정공"}</definedName>
    <definedName name="유" hidden="1">{#N/A,#N/A,FALSE,"97년 투자계획 세부내역 "}</definedName>
    <definedName name="유가증권평가" hidden="1">#REF!</definedName>
    <definedName name="유가증권평가test" hidden="1">{#N/A,#N/A,FALSE,"Aging Summary";#N/A,#N/A,FALSE,"Ratio Analysis";#N/A,#N/A,FALSE,"Test 120 Day Accts";#N/A,#N/A,FALSE,"Tickmarks"}</definedName>
    <definedName name="유지니" hidden="1">{#N/A,#N/A,FALSE,"97년 투자계획 세부내역 "}</definedName>
    <definedName name="유지니네" hidden="1">{#N/A,#N/A,FALSE,"97년 투자계획 세부내역 "}</definedName>
    <definedName name="유지니다" hidden="1">{#N/A,#N/A,FALSE,"97년 투자계획 세부내역 "}</definedName>
    <definedName name="유포장GLS" hidden="1">{#N/A,#N/A,FALSE,"근무시간"}</definedName>
    <definedName name="유형" hidden="1">{#N/A,#N/A,TRUE,"Y생산";#N/A,#N/A,TRUE,"Y판매";#N/A,#N/A,TRUE,"Y총물량";#N/A,#N/A,TRUE,"Y능력";#N/A,#N/A,TRUE,"YKD"}</definedName>
    <definedName name="유화" hidden="1">{"'매출'!$A$1:$I$22"}</definedName>
    <definedName name="유화처분" hidden="1">{#N/A,#N/A,FALSE,"매출이익"}</definedName>
    <definedName name="음료삭제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이1" hidden="1">{#N/A,#N/A,FALSE,"단축1";#N/A,#N/A,FALSE,"단축2";#N/A,#N/A,FALSE,"단축3";#N/A,#N/A,FALSE,"장축";#N/A,#N/A,FALSE,"4WD"}</definedName>
    <definedName name="이런" hidden="1">{"'보고양식'!$A$58:$K$111"}</definedName>
    <definedName name="이룬니미럴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이름" hidden="1">255</definedName>
    <definedName name="이명철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정욱1" hidden="1">{#N/A,#N/A,FALSE,"단축1";#N/A,#N/A,FALSE,"단축2";#N/A,#N/A,FALSE,"단축3";#N/A,#N/A,FALSE,"장축";#N/A,#N/A,FALSE,"4WD"}</definedName>
    <definedName name="이진수" hidden="1">{#N/A,#N/A,FALSE,"월공사비집계표양식 (7)";#N/A,#N/A,FALSE,"월공사비집계표양식 (7)"}</definedName>
    <definedName name="인" hidden="1">{#N/A,#N/A,FALSE,"97년 투자계획 세부내역 "}</definedName>
    <definedName name="인당매출" hidden="1">{#N/A,#N/A,FALSE,"Aging Summary";#N/A,#N/A,FALSE,"Ratio Analysis";#N/A,#N/A,FALSE,"Test 120 Day Accts";#N/A,#N/A,FALSE,"Tickmarks"}</definedName>
    <definedName name="인라ㅣㄴㄹㄹ" hidden="1">{#N/A,#N/A,FALSE,"월공사비집계표양식 (7)";#N/A,#N/A,FALSE,"월공사비집계표양식 (7)"}</definedName>
    <definedName name="인쇄" hidden="1">{#N/A,#N/A,FALSE,"지침";#N/A,#N/A,FALSE,"환경분석";#N/A,#N/A,FALSE,"Sheet16"}</definedName>
    <definedName name="一般管理" hidden="1">{"'買掛金'!$J$6"}</definedName>
    <definedName name="일자별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일정" hidden="1">{#N/A,#N/A,FALSE,"월공사비집계표양식 (7)";#N/A,#N/A,FALSE,"월공사비집계표양식 (7)"}</definedName>
    <definedName name="임대미수" hidden="1">#REF!</definedName>
    <definedName name="임동원" hidden="1">{#N/A,#N/A,FALSE,"정공"}</definedName>
    <definedName name="임직" hidden="1">#REF!</definedName>
    <definedName name="ㅈ" hidden="1">{#N/A,#N/A,FALSE,"Aging Summary";#N/A,#N/A,FALSE,"Ratio Analysis";#N/A,#N/A,FALSE,"Test 120 Day Accts";#N/A,#N/A,FALSE,"Tickmarks"}</definedName>
    <definedName name="ㅈㄷ" hidden="1">{#N/A,#N/A,FALSE,"97년 투자계획 세부내역 "}</definedName>
    <definedName name="ㅈㅂㅈㅂ" hidden="1">{#N/A,#N/A,FALSE,"Sheet1";#N/A,#N/A,FALSE,"Sheet1";#N/A,#N/A,FALSE,"Sheet1"}</definedName>
    <definedName name="ㅈㅈ" hidden="1">{#N/A,#N/A,FALSE,"96 3월물량표";#N/A,#N/A,FALSE,"96 4월물량표";#N/A,#N/A,FALSE,"96 5월물량표"}</definedName>
    <definedName name="ㅈㅈㅈㅈ" hidden="1">{#N/A,#N/A,TRUE,"Y생산";#N/A,#N/A,TRUE,"Y판매";#N/A,#N/A,TRUE,"Y총물량";#N/A,#N/A,TRUE,"Y능력";#N/A,#N/A,TRUE,"YKD"}</definedName>
    <definedName name="자" hidden="1">{#N/A,#N/A,FALSE,"UNIT";#N/A,#N/A,FALSE,"UNIT";#N/A,#N/A,FALSE,"계정"}</definedName>
    <definedName name="자." hidden="1">{#N/A,#N/A,FALSE,"UNIT";#N/A,#N/A,FALSE,"UNIT";#N/A,#N/A,FALSE,"계정"}</definedName>
    <definedName name="자.." hidden="1">{#N/A,#N/A,FALSE,"UNIT";#N/A,#N/A,FALSE,"UNIT";#N/A,#N/A,FALSE,"계정"}</definedName>
    <definedName name="자금운요" hidden="1">{#N/A,#N/A,FALSE,"Aging Summary";#N/A,#N/A,FALSE,"Ratio Analysis";#N/A,#N/A,FALSE,"Test 120 Day Accts";#N/A,#N/A,FALSE,"Tickmarks"}</definedName>
    <definedName name="자금운용" hidden="1">{#N/A,#N/A,FALSE,"Aging Summary";#N/A,#N/A,FALSE,"Ratio Analysis";#N/A,#N/A,FALSE,"Test 120 Day Accts";#N/A,#N/A,FALSE,"Tickmarks"}</definedName>
    <definedName name="자본" hidden="1">{#N/A,#N/A,FALSE,"Aging Summary";#N/A,#N/A,FALSE,"Ratio Analysis";#N/A,#N/A,FALSE,"Test 120 Day Accts";#N/A,#N/A,FALSE,"Tickmarks"}</definedName>
    <definedName name="자본금" hidden="1">{#N/A,#N/A,FALSE,"정공"}</definedName>
    <definedName name="자본방" hidden="1">{#N/A,#N/A,FALSE,"Aging Summary";#N/A,#N/A,FALSE,"Ratio Analysis";#N/A,#N/A,FALSE,"Test 120 Day Accts";#N/A,#N/A,FALSE,"Tickmarks"}</definedName>
    <definedName name="자재기준" hidden="1">{#N/A,#N/A,TRUE,"Y생산";#N/A,#N/A,TRUE,"Y판매";#N/A,#N/A,TRUE,"Y총물량";#N/A,#N/A,TRUE,"Y능력";#N/A,#N/A,TRUE,"YKD"}</definedName>
    <definedName name="작" hidden="1">{#N/A,#N/A,FALSE,"전력간선"}</definedName>
    <definedName name="잔다르크" hidden="1">{#N/A,#N/A,FALSE,"정공"}</definedName>
    <definedName name="雑費" hidden="1">{"'買掛金'!$J$6"}</definedName>
    <definedName name="長島" hidden="1">{"'買掛金'!$J$6"}</definedName>
    <definedName name="재" hidden="1">{#N/A,#N/A,FALSE,"UNIT";#N/A,#N/A,FALSE,"UNIT";#N/A,#N/A,FALSE,"계정"}</definedName>
    <definedName name="재료" hidden="1">{#N/A,#N/A,FALSE,"단축1";#N/A,#N/A,FALSE,"단축2";#N/A,#N/A,FALSE,"단축3";#N/A,#N/A,FALSE,"장축";#N/A,#N/A,FALSE,"4WD"}</definedName>
    <definedName name="쟈ㅜ" hidden="1">{#N/A,#N/A,FALSE,"신규dep";#N/A,#N/A,FALSE,"신규dep-금형상각후";#N/A,#N/A,FALSE,"신규dep-연구비상각후";#N/A,#N/A,FALSE,"신규dep-기계,공구상각후"}</definedName>
    <definedName name="저1" hidden="1">{#N/A,#N/A,FALSE,"정공"}</definedName>
    <definedName name="저2" hidden="1">{#N/A,#N/A,FALSE,"정공"}</definedName>
    <definedName name="저저" hidden="1">{#N/A,#N/A,FALSE,"UNIT";#N/A,#N/A,FALSE,"UNIT";#N/A,#N/A,FALSE,"계정"}</definedName>
    <definedName name="적도" hidden="1">{#N/A,#N/A,TRUE,"Y생산";#N/A,#N/A,TRUE,"Y판매";#N/A,#N/A,TRUE,"Y총물량";#N/A,#N/A,TRUE,"Y능력";#N/A,#N/A,TRUE,"YKD"}</definedName>
    <definedName name="전2" hidden="1">{#N/A,#N/A,FALSE,"정공"}</definedName>
    <definedName name="전기tb" hidden="1">{#N/A,#N/A,FALSE,"COL-HIS"}</definedName>
    <definedName name="전략" hidden="1">{#N/A,#N/A,FALSE,"정공"}</definedName>
    <definedName name="전략2" hidden="1">{#N/A,#N/A,FALSE,"정공"}</definedName>
    <definedName name="전략투" hidden="1">{#N/A,#N/A,FALSE,"정공"}</definedName>
    <definedName name="전용원" hidden="1">{#N/A,#N/A,FALSE,"97년 투자계획 세부내역 "}</definedName>
    <definedName name="전환사채" hidden="1">{"'4월수지'!$A$1:$AE$45"}</definedName>
    <definedName name="절감내역상세" hidden="1">{#N/A,#N/A,FALSE,"정공"}</definedName>
    <definedName name="절감반기계획對실적" hidden="1">{#N/A,#N/A,FALSE,"정공"}</definedName>
    <definedName name="絶費" hidden="1">{"'買掛金'!$J$6"}</definedName>
    <definedName name="정" hidden="1">{#N/A,#N/A,FALSE,"UNIT";#N/A,#N/A,FALSE,"UNIT";#N/A,#N/A,FALSE,"계정"}</definedName>
    <definedName name="정문" hidden="1">{#N/A,#N/A,FALSE,"UNIT";#N/A,#N/A,FALSE,"UNIT";#N/A,#N/A,FALSE,"계정"}</definedName>
    <definedName name="정문식" hidden="1">{#N/A,#N/A,FALSE,"UNIT";#N/A,#N/A,FALSE,"UNIT";#N/A,#N/A,FALSE,"계정"}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상가격2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제1안" hidden="1">{#N/A,#N/A,TRUE,"매출진척-1";#N/A,#N/A,TRUE,"매출진척-2";#N/A,#N/A,TRUE,"제품실적";#N/A,#N/A,TRUE,"RAC";#N/A,#N/A,TRUE,"PAC ";#N/A,#N/A,TRUE,"재고현황";#N/A,#N/A,TRUE,"공지사항"}</definedName>
    <definedName name="제안" hidden="1">{#N/A,#N/A,FALSE,"근무시간"}</definedName>
    <definedName name="제안2" hidden="1">{#N/A,#N/A,FALSE,"BS";#N/A,#N/A,FALSE,"PL";#N/A,#N/A,FALSE,"처분";#N/A,#N/A,FALSE,"현금";#N/A,#N/A,FALSE,"매출";#N/A,#N/A,FALSE,"원가";#N/A,#N/A,FALSE,"경영"}</definedName>
    <definedName name="제안6" hidden="1">{#N/A,#N/A,FALSE,"근무시간"}</definedName>
    <definedName name="제안서.2" hidden="1">{#N/A,#N/A,FALSE,"근무시간"}</definedName>
    <definedName name="제안서2" hidden="1">{#N/A,#N/A,FALSE,"근무시간"}</definedName>
    <definedName name="제품" hidden="1">{#N/A,#N/A,FALSE,"근무시간"}</definedName>
    <definedName name="제품별사업전략" hidden="1">{#N/A,#N/A,FALSE,"UNIT";#N/A,#N/A,FALSE,"UNIT";#N/A,#N/A,FALSE,"계정"}</definedName>
    <definedName name="제품파트" hidden="1">{#N/A,#N/A,FALSE,"근무시간"}</definedName>
    <definedName name="조사가" hidden="1">#REF!</definedName>
    <definedName name="조정후손익" hidden="1">{#N/A,#N/A,FALSE,"정공"}</definedName>
    <definedName name="조직3" hidden="1">{#N/A,#N/A,FALSE,"정공"}</definedName>
    <definedName name="조현석" hidden="1">{#N/A,#N/A,FALSE,"UNIT";#N/A,#N/A,FALSE,"UNIT";#N/A,#N/A,FALSE,"계정"}</definedName>
    <definedName name="조현석2" hidden="1">{#N/A,#N/A,FALSE,"UNIT";#N/A,#N/A,FALSE,"UNIT";#N/A,#N/A,FALSE,"계정"}</definedName>
    <definedName name="종합2" hidden="1">{#N/A,#N/A,FALSE,"정공"}</definedName>
    <definedName name="종합미래2" hidden="1">{#N/A,#N/A,FALSE,"정공"}</definedName>
    <definedName name="주" hidden="1">{#N/A,#N/A,FALSE,"UNIT";#N/A,#N/A,FALSE,"UNIT";#N/A,#N/A,FALSE,"계정"}</definedName>
    <definedName name="주먹밥현황" hidden="1">{#N/A,#N/A,FALSE,"Aging Summary";#N/A,#N/A,FALSE,"Ratio Analysis";#N/A,#N/A,FALSE,"Test 120 Day Accts";#N/A,#N/A,FALSE,"Tickmarks"}</definedName>
    <definedName name="주요" hidden="1">{#N/A,#N/A,TRUE,"Y생산";#N/A,#N/A,TRUE,"Y판매";#N/A,#N/A,TRUE,"Y총물량";#N/A,#N/A,TRUE,"Y능력";#N/A,#N/A,TRUE,"YKD"}</definedName>
    <definedName name="주요경영지표" hidden="1">{#N/A,#N/A,TRUE,"매출진척-1";#N/A,#N/A,TRUE,"매출진척-2";#N/A,#N/A,TRUE,"제품실적";#N/A,#N/A,TRUE,"RAC";#N/A,#N/A,TRUE,"PAC ";#N/A,#N/A,TRUE,"재고현황";#N/A,#N/A,TRUE,"공지사항"}</definedName>
    <definedName name="주요경영지표2" hidden="1">#REF!</definedName>
    <definedName name="주요업무2" hidden="1">{#N/A,#N/A,TRUE,"Y생산";#N/A,#N/A,TRUE,"Y판매";#N/A,#N/A,TRUE,"Y총물량";#N/A,#N/A,TRUE,"Y능력";#N/A,#N/A,TRUE,"YKD"}</definedName>
    <definedName name="주요업무3" hidden="1">{#N/A,#N/A,TRUE,"Y생산";#N/A,#N/A,TRUE,"Y판매";#N/A,#N/A,TRUE,"Y총물량";#N/A,#N/A,TRUE,"Y능력";#N/A,#N/A,TRUE,"YKD"}</definedName>
    <definedName name="주차계획" hidden="1">{#N/A,#N/A,FALSE,"UNIT";#N/A,#N/A,FALSE,"UNIT";#N/A,#N/A,FALSE,"계정"}</definedName>
    <definedName name="중기" hidden="1">{#N/A,#N/A,FALSE,"정공"}</definedName>
    <definedName name="중앙" hidden="1">{#N/A,#N/A,FALSE,"단축1";#N/A,#N/A,FALSE,"단축2";#N/A,#N/A,FALSE,"단축3";#N/A,#N/A,FALSE,"장축";#N/A,#N/A,FALSE,"4WD"}</definedName>
    <definedName name="증감분석96계획95실적" hidden="1">{#N/A,#N/A,FALSE,"97년 투자계획 세부내역 "}</definedName>
    <definedName name="지급어음명세서3" hidden="1">{#N/A,#N/A,FALSE,"정공"}</definedName>
    <definedName name="지나" hidden="1">#REF!</definedName>
    <definedName name="지랄" hidden="1">{#N/A,#N/A,FALSE,"97년 투자계획 세부내역 "}</definedName>
    <definedName name="지분법" hidden="1">#REF!</definedName>
    <definedName name="支払" hidden="1">{"'買掛金'!$J$6"}</definedName>
    <definedName name="支払手形" hidden="1">{"'買掛金'!$J$6"}</definedName>
    <definedName name="직매54P" hidden="1">{#N/A,#N/A,TRUE,"토적및재료집계";#N/A,#N/A,TRUE,"토적및재료집계";#N/A,#N/A,TRUE,"단위량"}</definedName>
    <definedName name="진" hidden="1">{#N/A,#N/A,FALSE,"UNIT";#N/A,#N/A,FALSE,"UNIT";#N/A,#N/A,FALSE,"계정"}</definedName>
    <definedName name="진행사항보고.xls" hidden="1">{#N/A,#N/A,FALSE,"97년 투자계획 세부내역 "}</definedName>
    <definedName name="집계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차." hidden="1">{#N/A,#N/A,FALSE,"UNIT";#N/A,#N/A,FALSE,"UNIT";#N/A,#N/A,FALSE,"계정"}</definedName>
    <definedName name="차량SVC" hidden="1">{#N/A,#N/A,FALSE,"UNIT";#N/A,#N/A,FALSE,"UNIT";#N/A,#N/A,FALSE,"계정"}</definedName>
    <definedName name="차량SVE" hidden="1">{#N/A,#N/A,FALSE,"UNIT";#N/A,#N/A,FALSE,"UNIT";#N/A,#N/A,FALSE,"계정"}</definedName>
    <definedName name="차량svt" hidden="1">{#N/A,#N/A,FALSE,"UNIT";#N/A,#N/A,FALSE,"UNIT";#N/A,#N/A,FALSE,"계정"}</definedName>
    <definedName name="차량ㄴㅍㄷ" hidden="1">{#N/A,#N/A,FALSE,"UNIT";#N/A,#N/A,FALSE,"UNIT";#N/A,#N/A,FALSE,"계정"}</definedName>
    <definedName name="차량운반구" hidden="1">{"'손익현황'!$A$1:$J$29"}</definedName>
    <definedName name="차입금주석사항" hidden="1">{#N/A,#N/A,FALSE,"목차";#N/A,#N/A,FALSE,"목차(2)";#N/A,#N/A,FALSE,"손익요약(당월)";#N/A,#N/A,FALSE,"손익요약(누계)";#N/A,#N/A,FALSE,"전기동기대비손익요약";#N/A,#N/A,FALSE,"손익분기점(월계)";#N/A,#N/A,FALSE,"손익분기점분석";#N/A,#N/A,FALSE,"요약대차대조표";#N/A,#N/A,FALSE,"현금흐름표";#N/A,#N/A,FALSE,"계획대비손익계산서비교";#N/A,#N/A,FALSE,"계획대비제조원가비교";#N/A,#N/A,FALSE,"전기동기대비손익계산서비교";#N/A,#N/A,FALSE,"전기동기대비제조원가비교";#N/A,#N/A,FALSE,"인건비비교";#N/A,#N/A,FALSE,"대차대조표";#N/A,#N/A,FALSE,"손익배부전(월계)";#N/A,#N/A,FALSE,"손익배부전(누계) ";#N/A,#N/A,FALSE,"손익배부후(월계)";#N/A,#N/A,FALSE,"손익배부후(누계)";#N/A,#N/A,FALSE,"제조원가월계(배부전)";#N/A,#N/A,FALSE,"제조원가누계(배부전)";#N/A,#N/A,FALSE,"제조원가당월(배부후)";#N/A,#N/A,FALSE,"제조원가누계(배부후)"}</definedName>
    <definedName name="差入保証金" hidden="1">{"'買掛金'!$J$6"}</definedName>
    <definedName name="차트" hidden="1">{#N/A,#N/A,FALSE,"정공"}</definedName>
    <definedName name="참고" hidden="1">{#N/A,#N/A,FALSE,"BS";#N/A,#N/A,FALSE,"PL";#N/A,#N/A,FALSE,"처분";#N/A,#N/A,FALSE,"현금";#N/A,#N/A,FALSE,"매출";#N/A,#N/A,FALSE,"원가";#N/A,#N/A,FALSE,"경영"}</definedName>
    <definedName name="천안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체크" hidden="1">{#N/A,#N/A,FALSE,"단축1";#N/A,#N/A,FALSE,"단축2";#N/A,#N/A,FALSE,"단축3";#N/A,#N/A,FALSE,"장축";#N/A,#N/A,FALSE,"4WD"}</definedName>
    <definedName name="총괄_신세대" hidden="1">{#N/A,#N/A,FALSE,"정공"}</definedName>
    <definedName name="총괄표" hidden="1">#REF!</definedName>
    <definedName name="최영" hidden="1">{#N/A,#N/A,FALSE,"정공"}</definedName>
    <definedName name="추정양식" hidden="1">{#N/A,#N/A,FALSE,"97년 투자계획 세부내역 "}</definedName>
    <definedName name="추진" hidden="1">{#N/A,#N/A,FALSE,"정공"}</definedName>
    <definedName name="추진전략" hidden="1">{#N/A,#N/A,FALSE,"정공"}</definedName>
    <definedName name="치" hidden="1">{#N/A,#N/A,FALSE,"97년 투자계획 세부내역 "}</definedName>
    <definedName name="ㅋㅋ" hidden="1">{#N/A,#N/A,TRUE,"Y생산";#N/A,#N/A,TRUE,"Y판매";#N/A,#N/A,TRUE,"Y총물량";#N/A,#N/A,TRUE,"Y능력";#N/A,#N/A,TRUE,"YKD"}</definedName>
    <definedName name="ㅋㅋㅋ" hidden="1">{#N/A,#N/A,FALSE,"96 3월물량표";#N/A,#N/A,FALSE,"96 4월물량표";#N/A,#N/A,FALSE,"96 5월물량표"}</definedName>
    <definedName name="ㅋㅋㅋㅋㅋㅋㅋㅋ" hidden="1">{#N/A,#N/A,TRUE,"Y생산";#N/A,#N/A,TRUE,"Y판매";#N/A,#N/A,TRUE,"Y총물량";#N/A,#N/A,TRUE,"Y능력";#N/A,#N/A,TRUE,"YKD"}</definedName>
    <definedName name="케이블간지" hidden="1">{#N/A,#N/A,TRUE,"토적및재료집계";#N/A,#N/A,TRUE,"토적및재료집계";#N/A,#N/A,TRUE,"단위량"}</definedName>
    <definedName name="클레임" hidden="1">{#N/A,#N/A,FALSE,"근무시간"}</definedName>
    <definedName name="ㅌ" hidden="1">{#N/A,#N/A,FALSE,"신규dep";#N/A,#N/A,FALSE,"신규dep-금형상각후";#N/A,#N/A,FALSE,"신규dep-연구비상각후";#N/A,#N/A,FALSE,"신규dep-기계,공구상각후"}</definedName>
    <definedName name="ㅌㅊ" hidden="1">#REF!</definedName>
    <definedName name="태호" hidden="1">{#N/A,#N/A,FALSE,"근무시간"}</definedName>
    <definedName name="통관월물차이" hidden="1">#REF!</definedName>
    <definedName name="퇴충명세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투자1" hidden="1">{#N/A,#N/A,FALSE,"97년 투자계획 세부내역 "}</definedName>
    <definedName name="투자계획" hidden="1">{#N/A,#N/A,FALSE,"UNIT";#N/A,#N/A,FALSE,"UNIT";#N/A,#N/A,FALSE,"계정"}</definedName>
    <definedName name="특기시방" hidden="1">#REF!</definedName>
    <definedName name="팀별계획" hidden="1">{#N/A,#N/A,FALSE,"UNIT";#N/A,#N/A,FALSE,"UNIT";#N/A,#N/A,FALSE,"계정"}</definedName>
    <definedName name="ㅍ" hidden="1">{#N/A,#N/A,FALSE,"Aging Summary";#N/A,#N/A,FALSE,"Ratio Analysis";#N/A,#N/A,FALSE,"Test 120 Day Accts";#N/A,#N/A,FALSE,"Tickmarks"}</definedName>
    <definedName name="ㅍㅍ" hidden="1">{#N/A,#N/A,TRUE,"토적및재료집계";#N/A,#N/A,TRUE,"토적및재료집계";#N/A,#N/A,TRUE,"단위량"}</definedName>
    <definedName name="판관경비" hidden="1">{#N/A,#N/A,FALSE,"Aging Summary";#N/A,#N/A,FALSE,"Ratio Analysis";#N/A,#N/A,FALSE,"Test 120 Day Accts";#N/A,#N/A,FALSE,"Tickmarks"}</definedName>
    <definedName name="판관비" hidden="1">#REF!</definedName>
    <definedName name="판도라상자" hidden="1">{#N/A,#N/A,FALSE,"정공"}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수수료" hidden="1">{#N/A,#N/A,FALSE,"UNIT";#N/A,#N/A,FALSE,"UNIT";#N/A,#N/A,FALSE,"계정"}</definedName>
    <definedName name="판촉지원적립금" hidden="1">{#N/A,#N/A,TRUE,"매출진척-1";#N/A,#N/A,TRUE,"매출진척-2";#N/A,#N/A,TRUE,"제품실적";#N/A,#N/A,TRUE,"RAC";#N/A,#N/A,TRUE,"PAC ";#N/A,#N/A,TRUE,"재고현황";#N/A,#N/A,TRUE,"공지사항"}</definedName>
    <definedName name="팜" hidden="1">{#N/A,#N/A,FALSE,"월공사비집계표양식 (7)";#N/A,#N/A,FALSE,"월공사비집계표양식 (7)"}</definedName>
    <definedName name="팝콘오일캔" hidden="1">{#N/A,#N/A,FALSE,"근무시간"}</definedName>
    <definedName name="편집2_2" hidden="1">{#N/A,#N/A,FALSE,"근무시간"}</definedName>
    <definedName name="편집2_3" hidden="1">{#N/A,#N/A,FALSE,"근무시간"}</definedName>
    <definedName name="편집2_4" hidden="1">{#N/A,#N/A,FALSE,"근무시간"}</definedName>
    <definedName name="편집2_5" hidden="1">{#N/A,#N/A,FALSE,"근무시간"}</definedName>
    <definedName name="평가" hidden="1">{#N/A,#N/A,TRUE,"Y생산";#N/A,#N/A,TRUE,"Y판매";#N/A,#N/A,TRUE,"Y총물량";#N/A,#N/A,TRUE,"Y능력";#N/A,#N/A,TRUE,"YKD"}</definedName>
    <definedName name="포" hidden="1">{#N/A,#N/A,FALSE,"UNIT";#N/A,#N/A,FALSE,"UNIT";#N/A,#N/A,FALSE,"계정"}</definedName>
    <definedName name="포ㅠㅗ" hidden="1">{#N/A,#N/A,FALSE,"근무시간"}</definedName>
    <definedName name="표지_2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표지_3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표지_4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표지_5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품" hidden="1">{#N/A,#N/A,TRUE,"Y생산";#N/A,#N/A,TRUE,"Y판매";#N/A,#N/A,TRUE,"Y총물량";#N/A,#N/A,TRUE,"Y능력";#N/A,#N/A,TRUE,"YKD"}</definedName>
    <definedName name="풍국" hidden="1">{#N/A,#N/A,FALSE,"근무시간"}</definedName>
    <definedName name="풐질" hidden="1">{#N/A,#N/A,FALSE,"P.C.B"}</definedName>
    <definedName name="프랜트부문" hidden="1">{#N/A,#N/A,FALSE,"Sheet1";#N/A,#N/A,FALSE,"Sheet1";#N/A,#N/A,FALSE,"Sheet1"}</definedName>
    <definedName name="플랜트" hidden="1">{#N/A,#N/A,FALSE,"Sheet1";#N/A,#N/A,FALSE,"Sheet1";#N/A,#N/A,FALSE,"Sheet1"}</definedName>
    <definedName name="ㅎ" hidden="1">{#N/A,#N/A,FALSE,"P.C.B"}</definedName>
    <definedName name="ㅎㄴㅇㅇ" hidden="1">{#N/A,#N/A,FALSE,"97년 투자계획 세부내역 "}</definedName>
    <definedName name="ㅎㄹㄴ" hidden="1">{#N/A,#N/A,FALSE,"97년 투자계획 세부내역 "}</definedName>
    <definedName name="ㅎ로" hidden="1">{#N/A,#N/A,FALSE,"근무시간"}</definedName>
    <definedName name="ㅎㅇ" hidden="1">{#N/A,#N/A,FALSE,"P.C.B"}</definedName>
    <definedName name="ㅎㅇㄴ" hidden="1">{#N/A,#N/A,FALSE,"97년 투자계획 세부내역 "}</definedName>
    <definedName name="ㅎㅇㄴㅁ" hidden="1">{#N/A,#N/A,FALSE,"97년 투자계획 세부내역 "}</definedName>
    <definedName name="ㅎㅇㅎㅁㅁㅁ" hidden="1">{#N/A,#N/A,FALSE,"97년 투자계획 세부내역 "}</definedName>
    <definedName name="ㅎㅎㅎ" hidden="1">#REF!</definedName>
    <definedName name="하위직심사기준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하이주" hidden="1">{#N/A,#N/A,FALSE,"생산성";#N/A,#N/A,FALSE,"인력1";#N/A,#N/A,FALSE,"인력2";#N/A,#N/A,FALSE,"인력3";#N/A,#N/A,FALSE,"인건1";#N/A,#N/A,FALSE,"인건2";#N/A,#N/A,FALSE,"인건3";#N/A,#N/A,FALSE,"인원증감";#N/A,#N/A,FALSE,"인건증감";#N/A,#N/A,FALSE,"표지등"}</definedName>
    <definedName name="한영사전" hidden="1">{#N/A,#N/A,TRUE,"Y생산";#N/A,#N/A,TRUE,"Y판매";#N/A,#N/A,TRUE,"Y총물량";#N/A,#N/A,TRUE,"Y능력";#N/A,#N/A,TRUE,"YKD"}</definedName>
    <definedName name="해외특수" hidden="1">{#N/A,#N/A,FALSE,"일반적사항";#N/A,#N/A,FALSE,"주요재무자료";#N/A,#N/A,FALSE,"표지";#N/A,#N/A,FALSE,"총괄표";#N/A,#N/A,FALSE,"1호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햄우유" hidden="1">{#N/A,#N/A,FALSE,"Aging Summary";#N/A,#N/A,FALSE,"Ratio Analysis";#N/A,#N/A,FALSE,"Test 120 Day Accts";#N/A,#N/A,FALSE,"Tickmarks"}</definedName>
    <definedName name="허" hidden="1">{#N/A,#N/A,FALSE,"근무시간"}</definedName>
    <definedName name="허선도" hidden="1">{#N/A,#N/A,FALSE,"근무시간"}</definedName>
    <definedName name="현금흐름" hidden="1">{"'보고양식'!$A$58:$K$111"}</definedName>
    <definedName name="현대" hidden="1">{#N/A,#N/A,FALSE,"정공"}</definedName>
    <definedName name="현대정공구매현황1" hidden="1">{#N/A,#N/A,FALSE,"정공"}</definedName>
    <definedName name="형틀업체" hidden="1">{#N/A,#N/A,FALSE,"월공사비집계표양식 (7)";#N/A,#N/A,FALSE,"월공사비집계표양식 (7)"}</definedName>
    <definedName name="호" hidden="1">{#N/A,#N/A,FALSE,"UNIT";#N/A,#N/A,FALSE,"UNIT";#N/A,#N/A,FALSE,"계정"}</definedName>
    <definedName name="호ㅓㅏ" hidden="1">{#N/A,#N/A,FALSE,"96 3월물량표";#N/A,#N/A,FALSE,"96 4월물량표";#N/A,#N/A,FALSE,"96 5월물량표"}</definedName>
    <definedName name="홍" hidden="1">{#N/A,#N/A,FALSE,"96 3월물량표";#N/A,#N/A,FALSE,"96 4월물량표";#N/A,#N/A,FALSE,"96 5월물량표"}</definedName>
    <definedName name="환경" hidden="1">{#N/A,#N/A,FALSE,"UNIT";#N/A,#N/A,FALSE,"UNIT";#N/A,#N/A,FALSE,"계정"}</definedName>
    <definedName name="환경3" hidden="1">{#N/A,#N/A,FALSE,"97년 투자계획 세부내역 "}</definedName>
    <definedName name="환경분석3" hidden="1">{#N/A,#N/A,FALSE,"97년 투자계획 세부내역 "}</definedName>
    <definedName name="ㅏㅏ" hidden="1">{#N/A,#N/A,FALSE,"Aging Summary";#N/A,#N/A,FALSE,"Ratio Analysis";#N/A,#N/A,FALSE,"Test 120 Day Accts";#N/A,#N/A,FALSE,"Tickmarks"}</definedName>
    <definedName name="ㅏㅏㅣㅣㅣㅡㅡ" hidden="1">{#N/A,#N/A,FALSE,"단축1";#N/A,#N/A,FALSE,"단축2";#N/A,#N/A,FALSE,"단축3";#N/A,#N/A,FALSE,"장축";#N/A,#N/A,FALSE,"4WD"}</definedName>
    <definedName name="ㅏㅣ" hidden="1">{#N/A,#N/A,FALSE,"96 3월물량표";#N/A,#N/A,FALSE,"96 4월물량표";#N/A,#N/A,FALSE,"96 5월물량표"}</definedName>
    <definedName name="ㅑ" hidden="1">{#N/A,#N/A,FALSE,"Aging Summary";#N/A,#N/A,FALSE,"Ratio Analysis";#N/A,#N/A,FALSE,"Test 120 Day Accts";#N/A,#N/A,FALSE,"Tickmarks"}</definedName>
    <definedName name="ㅓ" hidden="1">{#N/A,#N/A,TRUE,"Y생산";#N/A,#N/A,TRUE,"Y판매";#N/A,#N/A,TRUE,"Y총물량";#N/A,#N/A,TRUE,"Y능력";#N/A,#N/A,TRUE,"YKD"}</definedName>
    <definedName name="ㅓㅓㅓ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ㅓㅓㅓㅓㅓㅓㄴㄴㄴㄴㄴ" hidden="1">{#N/A,#N/A,TRUE,"Y생산";#N/A,#N/A,TRUE,"Y판매";#N/A,#N/A,TRUE,"Y총물량";#N/A,#N/A,TRUE,"Y능력";#N/A,#N/A,TRUE,"YKD"}</definedName>
    <definedName name="ㅓㅓㅓㅓㅓㅓㅓ_1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ㅗㅎ" hidden="1">{#N/A,#N/A,TRUE,"Y생산";#N/A,#N/A,TRUE,"Y판매";#N/A,#N/A,TRUE,"Y총물량";#N/A,#N/A,TRUE,"Y능력";#N/A,#N/A,TRUE,"YKD"}</definedName>
    <definedName name="ㅗㅓ" hidden="1">{#N/A,#N/A,FALSE,"BS";#N/A,#N/A,FALSE,"PL";#N/A,#N/A,FALSE,"처분";#N/A,#N/A,FALSE,"현금";#N/A,#N/A,FALSE,"매출";#N/A,#N/A,FALSE,"원가";#N/A,#N/A,FALSE,"경영"}</definedName>
    <definedName name="ㅗㅗㅓㅗ" hidden="1">{#N/A,#N/A,FALSE,"근무시간"}</definedName>
    <definedName name="ㅗㅗㅗ" hidden="1">{#N/A,#N/A,FALSE,"등록청구";#N/A,#N/A,FALSE,"목차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56참고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차입97";#N/A,#N/A,FALSE,"차입98";#N/A,#N/A,FALSE,"차입99";#N/A,#N/A,FALSE,"73";#N/A,#N/A,FALSE,"74";#N/A,#N/A,FALSE,"75";#N/A,#N/A,FALSE,"76";#N/A,#N/A,FALSE,"77";#N/A,#N/A,FALSE,"78";#N/A,#N/A,FALSE,"79";#N/A,#N/A,FALSE,"80";#N/A,#N/A,FALSE,"위험요인"}</definedName>
    <definedName name="ㅛ" hidden="1">{#N/A,#N/A,TRUE,"Y생산";#N/A,#N/A,TRUE,"Y판매";#N/A,#N/A,TRUE,"Y총물량";#N/A,#N/A,TRUE,"Y능력";#N/A,#N/A,TRUE,"YKD"}</definedName>
    <definedName name="ㅛㅛㅛㅛㅛㅛㅛㅛㅛㅛㅛ" hidden="1">{#N/A,#N/A,FALSE,"신규dep";#N/A,#N/A,FALSE,"신규dep-금형상각후";#N/A,#N/A,FALSE,"신규dep-연구비상각후";#N/A,#N/A,FALSE,"신규dep-기계,공구상각후"}</definedName>
    <definedName name="ㅠ" hidden="1">{#N/A,#N/A,FALSE,"Aging Summary";#N/A,#N/A,FALSE,"Ratio Analysis";#N/A,#N/A,FALSE,"Test 120 Day Accts";#N/A,#N/A,FALSE,"Tickmarks"}</definedName>
    <definedName name="ㅠㅗㅗ" hidden="1">{#N/A,#N/A,FALSE,"근무시간"}</definedName>
    <definedName name="ㅡ" hidden="1">{#N/A,#N/A,FALSE,"Aging Summary";#N/A,#N/A,FALSE,"Ratio Analysis";#N/A,#N/A,FALSE,"Test 120 Day Accts";#N/A,#N/A,FALSE,"Tickmarks"}</definedName>
    <definedName name="ㅡㅡ" hidden="1">{#N/A,#N/A,TRUE,"Y생산";#N/A,#N/A,TRUE,"Y판매";#N/A,#N/A,TRUE,"Y총물량";#N/A,#N/A,TRUE,"Y능력";#N/A,#N/A,TRUE,"YKD"}</definedName>
    <definedName name="ㅡㅡㅡ" hidden="1">{#N/A,#N/A,FALSE,"지침";#N/A,#N/A,FALSE,"환경분석";#N/A,#N/A,FALSE,"Sheet16"}</definedName>
    <definedName name="ㅡㅡㅡㅡㅡㅡㅡㅡ" hidden="1">{#N/A,#N/A,FALSE,"Sheet1"}</definedName>
    <definedName name="ㅣ" hidden="1">{#N/A,#N/A,FALSE,"정공"}</definedName>
    <definedName name="ㅣㅊㅇ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ㅣㅏㅏ" hidden="1">{#N/A,#N/A,FALSE,"97년 투자계획 세부내역 "}</definedName>
    <definedName name="ㅣㅏㅓ" hidden="1">{#N/A,#N/A,FALSE,"97년 투자계획 세부내역 "}</definedName>
    <definedName name="ㅣㅏㅣㅏㅓㅣ" hidden="1">{#N/A,#N/A,FALSE,"월공사비집계표양식 (7)";#N/A,#N/A,FALSE,"월공사비집계표양식 (7)"}</definedName>
    <definedName name="ㅣㅣ" hidden="1">{#N/A,#N/A,TRUE,"Y생산";#N/A,#N/A,TRUE,"Y판매";#N/A,#N/A,TRUE,"Y총물량";#N/A,#N/A,TRUE,"Y능력";#N/A,#N/A,TRUE,"YKD"}</definedName>
    <definedName name="ㅣㅣㅣ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2" i="18" l="1"/>
  <c r="G62" i="18" s="1"/>
  <c r="H62" i="18" s="1"/>
  <c r="I62" i="18" s="1"/>
  <c r="F53" i="18"/>
  <c r="G53" i="18" s="1"/>
  <c r="H53" i="18" s="1"/>
  <c r="F45" i="18"/>
  <c r="G45" i="18" s="1"/>
  <c r="F25" i="18"/>
  <c r="F21" i="18"/>
  <c r="F20" i="18"/>
  <c r="F19" i="18"/>
  <c r="H19" i="18" s="1"/>
  <c r="F18" i="18"/>
  <c r="H18" i="18" s="1"/>
  <c r="B18" i="18"/>
  <c r="B19" i="18" s="1"/>
  <c r="C17" i="18" a="1"/>
  <c r="C21" i="18" s="1"/>
  <c r="K12" i="18"/>
  <c r="J12" i="18"/>
  <c r="I12" i="18"/>
  <c r="H12" i="18"/>
  <c r="K11" i="18"/>
  <c r="J11" i="18"/>
  <c r="I11" i="18"/>
  <c r="H11" i="18"/>
  <c r="G11" i="18"/>
  <c r="G12" i="18" s="1"/>
  <c r="F11" i="18"/>
  <c r="F12" i="18" s="1"/>
  <c r="E11" i="18"/>
  <c r="E12" i="18" s="1"/>
  <c r="D11" i="18"/>
  <c r="D12" i="18" s="1"/>
  <c r="E18" i="18" l="1"/>
  <c r="E19" i="18"/>
  <c r="E20" i="18"/>
  <c r="E21" i="18"/>
  <c r="E17" i="18"/>
  <c r="E64" i="18"/>
  <c r="G19" i="18"/>
  <c r="I19" i="18" s="1"/>
  <c r="B20" i="18"/>
  <c r="G18" i="18"/>
  <c r="I18" i="18" s="1"/>
  <c r="C17" i="18"/>
  <c r="D17" i="18" s="1"/>
  <c r="C18" i="18"/>
  <c r="E27" i="18" s="1"/>
  <c r="C19" i="18"/>
  <c r="E47" i="18" s="1"/>
  <c r="C20" i="18"/>
  <c r="E55" i="18" s="1"/>
  <c r="E28" i="18" l="1"/>
  <c r="E29" i="18" s="1"/>
  <c r="F27" i="18"/>
  <c r="F28" i="18" s="1"/>
  <c r="E56" i="18"/>
  <c r="E57" i="18" s="1"/>
  <c r="F55" i="18"/>
  <c r="E48" i="18"/>
  <c r="E49" i="18" s="1"/>
  <c r="F47" i="18"/>
  <c r="H20" i="18"/>
  <c r="I20" i="18" s="1"/>
  <c r="G20" i="18"/>
  <c r="B21" i="18"/>
  <c r="E65" i="18"/>
  <c r="E66" i="18" s="1"/>
  <c r="F64" i="18"/>
  <c r="F17" i="18"/>
  <c r="H17" i="18" s="1"/>
  <c r="G17" i="18"/>
  <c r="F48" i="18" l="1"/>
  <c r="F49" i="18" s="1"/>
  <c r="D49" i="18" s="1"/>
  <c r="G47" i="18"/>
  <c r="G48" i="18" s="1"/>
  <c r="G49" i="18" s="1"/>
  <c r="G21" i="18"/>
  <c r="E22" i="18" s="1"/>
  <c r="H21" i="18"/>
  <c r="F29" i="18"/>
  <c r="D28" i="18"/>
  <c r="D29" i="18" s="1"/>
  <c r="I17" i="18"/>
  <c r="F56" i="18"/>
  <c r="F57" i="18" s="1"/>
  <c r="G55" i="18"/>
  <c r="F65" i="18"/>
  <c r="F66" i="18" s="1"/>
  <c r="G64" i="18"/>
  <c r="I21" i="18" l="1"/>
  <c r="G56" i="18"/>
  <c r="G57" i="18" s="1"/>
  <c r="D57" i="18" s="1"/>
  <c r="H55" i="18"/>
  <c r="H56" i="18" s="1"/>
  <c r="H57" i="18" s="1"/>
  <c r="G65" i="18"/>
  <c r="G66" i="18" s="1"/>
  <c r="H64" i="18"/>
  <c r="I64" i="18" l="1"/>
  <c r="I65" i="18" s="1"/>
  <c r="I66" i="18" s="1"/>
  <c r="H65" i="18"/>
  <c r="H66" i="18" s="1"/>
  <c r="D66" i="18" s="1"/>
  <c r="AQ70" i="16" l="1"/>
  <c r="AE70" i="16"/>
  <c r="AE3" i="14" s="1"/>
  <c r="D35" i="14" s="1"/>
  <c r="W70" i="16"/>
  <c r="S70" i="16"/>
  <c r="T70" i="16" s="1"/>
  <c r="O70" i="16"/>
  <c r="P70" i="16" s="1"/>
  <c r="P3" i="14" s="1"/>
  <c r="D20" i="14" s="1"/>
  <c r="M70" i="16"/>
  <c r="K70" i="16"/>
  <c r="I70" i="16"/>
  <c r="J70" i="16" s="1"/>
  <c r="J3" i="14" s="1"/>
  <c r="D14" i="14" s="1"/>
  <c r="G70" i="16"/>
  <c r="G3" i="14" s="1"/>
  <c r="D11" i="14" s="1"/>
  <c r="F70" i="16"/>
  <c r="F3" i="14" s="1"/>
  <c r="D10" i="14" s="1"/>
  <c r="E70" i="16"/>
  <c r="D70" i="16"/>
  <c r="D3" i="14" s="1"/>
  <c r="D8" i="14" s="1"/>
  <c r="E8" i="14" s="1"/>
  <c r="AQ69" i="16"/>
  <c r="AE69" i="16"/>
  <c r="W69" i="16"/>
  <c r="X69" i="16" s="1"/>
  <c r="S69" i="16"/>
  <c r="O69" i="16"/>
  <c r="M69" i="16"/>
  <c r="K69" i="16"/>
  <c r="I69" i="16"/>
  <c r="G69" i="16"/>
  <c r="F69" i="16"/>
  <c r="E69" i="16"/>
  <c r="D69" i="16"/>
  <c r="A16" i="15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502" i="15" s="1"/>
  <c r="A503" i="15" s="1"/>
  <c r="A504" i="15" s="1"/>
  <c r="A505" i="15" s="1"/>
  <c r="A506" i="15" s="1"/>
  <c r="A507" i="15" s="1"/>
  <c r="A508" i="15" s="1"/>
  <c r="A509" i="15" s="1"/>
  <c r="A510" i="15" s="1"/>
  <c r="A511" i="15" s="1"/>
  <c r="A512" i="15" s="1"/>
  <c r="A513" i="15" s="1"/>
  <c r="A514" i="15" s="1"/>
  <c r="A515" i="15" s="1"/>
  <c r="A516" i="15" s="1"/>
  <c r="A517" i="15" s="1"/>
  <c r="A518" i="15" s="1"/>
  <c r="A519" i="15" s="1"/>
  <c r="A520" i="15" s="1"/>
  <c r="A521" i="15" s="1"/>
  <c r="A522" i="15" s="1"/>
  <c r="A523" i="15" s="1"/>
  <c r="A524" i="15" s="1"/>
  <c r="A525" i="15" s="1"/>
  <c r="A526" i="15" s="1"/>
  <c r="A527" i="15" s="1"/>
  <c r="A528" i="15" s="1"/>
  <c r="A529" i="15" s="1"/>
  <c r="A530" i="15" s="1"/>
  <c r="A531" i="15" s="1"/>
  <c r="A532" i="15" s="1"/>
  <c r="A533" i="15" s="1"/>
  <c r="A534" i="15" s="1"/>
  <c r="A535" i="15" s="1"/>
  <c r="A536" i="15" s="1"/>
  <c r="A537" i="15" s="1"/>
  <c r="A538" i="15" s="1"/>
  <c r="A539" i="15" s="1"/>
  <c r="A540" i="15" s="1"/>
  <c r="A541" i="15" s="1"/>
  <c r="A542" i="15" s="1"/>
  <c r="A543" i="15" s="1"/>
  <c r="A544" i="15" s="1"/>
  <c r="A545" i="15" s="1"/>
  <c r="A546" i="15" s="1"/>
  <c r="A547" i="15" s="1"/>
  <c r="A548" i="15" s="1"/>
  <c r="A549" i="15" s="1"/>
  <c r="A550" i="15" s="1"/>
  <c r="A551" i="15" s="1"/>
  <c r="A552" i="15" s="1"/>
  <c r="A553" i="15" s="1"/>
  <c r="A554" i="15" s="1"/>
  <c r="A555" i="15" s="1"/>
  <c r="A556" i="15" s="1"/>
  <c r="A557" i="15" s="1"/>
  <c r="A558" i="15" s="1"/>
  <c r="A559" i="15" s="1"/>
  <c r="A560" i="15" s="1"/>
  <c r="A561" i="15" s="1"/>
  <c r="A562" i="15" s="1"/>
  <c r="A563" i="15" s="1"/>
  <c r="A564" i="15" s="1"/>
  <c r="A565" i="15" s="1"/>
  <c r="A566" i="15" s="1"/>
  <c r="A567" i="15" s="1"/>
  <c r="A568" i="15" s="1"/>
  <c r="A569" i="15" s="1"/>
  <c r="A570" i="15" s="1"/>
  <c r="A571" i="15" s="1"/>
  <c r="A572" i="15" s="1"/>
  <c r="A573" i="15" s="1"/>
  <c r="A574" i="15" s="1"/>
  <c r="A575" i="15" s="1"/>
  <c r="A576" i="15" s="1"/>
  <c r="A577" i="15" s="1"/>
  <c r="A578" i="15" s="1"/>
  <c r="A579" i="15" s="1"/>
  <c r="A580" i="15" s="1"/>
  <c r="A581" i="15" s="1"/>
  <c r="A582" i="15" s="1"/>
  <c r="A583" i="15" s="1"/>
  <c r="A584" i="15" s="1"/>
  <c r="A585" i="15" s="1"/>
  <c r="A586" i="15" s="1"/>
  <c r="A587" i="15" s="1"/>
  <c r="A588" i="15" s="1"/>
  <c r="A589" i="15" s="1"/>
  <c r="A590" i="15" s="1"/>
  <c r="A591" i="15" s="1"/>
  <c r="A592" i="15" s="1"/>
  <c r="A593" i="15" s="1"/>
  <c r="A594" i="15" s="1"/>
  <c r="A595" i="15" s="1"/>
  <c r="A596" i="15" s="1"/>
  <c r="A597" i="15" s="1"/>
  <c r="A598" i="15" s="1"/>
  <c r="A599" i="15" s="1"/>
  <c r="A600" i="15" s="1"/>
  <c r="A601" i="15" s="1"/>
  <c r="A602" i="15" s="1"/>
  <c r="A603" i="15" s="1"/>
  <c r="A604" i="15" s="1"/>
  <c r="A605" i="15" s="1"/>
  <c r="A606" i="15" s="1"/>
  <c r="A607" i="15" s="1"/>
  <c r="A608" i="15" s="1"/>
  <c r="A609" i="15" s="1"/>
  <c r="A610" i="15" s="1"/>
  <c r="A611" i="15" s="1"/>
  <c r="A612" i="15" s="1"/>
  <c r="A613" i="15" s="1"/>
  <c r="A614" i="15" s="1"/>
  <c r="A615" i="15" s="1"/>
  <c r="A616" i="15" s="1"/>
  <c r="A617" i="15" s="1"/>
  <c r="A618" i="15" s="1"/>
  <c r="A619" i="15" s="1"/>
  <c r="A620" i="15" s="1"/>
  <c r="A621" i="15" s="1"/>
  <c r="A622" i="15" s="1"/>
  <c r="A623" i="15" s="1"/>
  <c r="A624" i="15" s="1"/>
  <c r="A625" i="15" s="1"/>
  <c r="A626" i="15" s="1"/>
  <c r="A627" i="15" s="1"/>
  <c r="A628" i="15" s="1"/>
  <c r="A629" i="15" s="1"/>
  <c r="A630" i="15" s="1"/>
  <c r="A631" i="15" s="1"/>
  <c r="A632" i="15" s="1"/>
  <c r="A633" i="15" s="1"/>
  <c r="A634" i="15" s="1"/>
  <c r="A635" i="15" s="1"/>
  <c r="A636" i="15" s="1"/>
  <c r="A637" i="15" s="1"/>
  <c r="A638" i="15" s="1"/>
  <c r="A639" i="15" s="1"/>
  <c r="A640" i="15" s="1"/>
  <c r="A641" i="15" s="1"/>
  <c r="A642" i="15" s="1"/>
  <c r="A643" i="15" s="1"/>
  <c r="A644" i="15" s="1"/>
  <c r="A645" i="15" s="1"/>
  <c r="A646" i="15" s="1"/>
  <c r="A647" i="15" s="1"/>
  <c r="A648" i="15" s="1"/>
  <c r="A649" i="15" s="1"/>
  <c r="A650" i="15" s="1"/>
  <c r="A651" i="15" s="1"/>
  <c r="A652" i="15" s="1"/>
  <c r="A653" i="15" s="1"/>
  <c r="A654" i="15" s="1"/>
  <c r="A655" i="15" s="1"/>
  <c r="A656" i="15" s="1"/>
  <c r="A657" i="15" s="1"/>
  <c r="A658" i="15" s="1"/>
  <c r="A659" i="15" s="1"/>
  <c r="A660" i="15" s="1"/>
  <c r="A661" i="15" s="1"/>
  <c r="A662" i="15" s="1"/>
  <c r="A663" i="15" s="1"/>
  <c r="A664" i="15" s="1"/>
  <c r="A665" i="15" s="1"/>
  <c r="A666" i="15" s="1"/>
  <c r="A667" i="15" s="1"/>
  <c r="A668" i="15" s="1"/>
  <c r="A669" i="15" s="1"/>
  <c r="A670" i="15" s="1"/>
  <c r="A671" i="15" s="1"/>
  <c r="A672" i="15" s="1"/>
  <c r="A673" i="15" s="1"/>
  <c r="A674" i="15" s="1"/>
  <c r="A675" i="15" s="1"/>
  <c r="A676" i="15" s="1"/>
  <c r="A677" i="15" s="1"/>
  <c r="A678" i="15" s="1"/>
  <c r="A679" i="15" s="1"/>
  <c r="A680" i="15" s="1"/>
  <c r="A681" i="15" s="1"/>
  <c r="A682" i="15" s="1"/>
  <c r="A683" i="15" s="1"/>
  <c r="A684" i="15" s="1"/>
  <c r="A685" i="15" s="1"/>
  <c r="A686" i="15" s="1"/>
  <c r="A687" i="15" s="1"/>
  <c r="A688" i="15" s="1"/>
  <c r="A689" i="15" s="1"/>
  <c r="A690" i="15" s="1"/>
  <c r="A691" i="15" s="1"/>
  <c r="A692" i="15" s="1"/>
  <c r="A693" i="15" s="1"/>
  <c r="A694" i="15" s="1"/>
  <c r="A695" i="15" s="1"/>
  <c r="A696" i="15" s="1"/>
  <c r="A697" i="15" s="1"/>
  <c r="A698" i="15" s="1"/>
  <c r="A699" i="15" s="1"/>
  <c r="A700" i="15" s="1"/>
  <c r="A701" i="15" s="1"/>
  <c r="A702" i="15" s="1"/>
  <c r="A703" i="15" s="1"/>
  <c r="A704" i="15" s="1"/>
  <c r="A705" i="15" s="1"/>
  <c r="A706" i="15" s="1"/>
  <c r="A707" i="15" s="1"/>
  <c r="A708" i="15" s="1"/>
  <c r="A709" i="15" s="1"/>
  <c r="A710" i="15" s="1"/>
  <c r="A711" i="15" s="1"/>
  <c r="A712" i="15" s="1"/>
  <c r="A713" i="15" s="1"/>
  <c r="A714" i="15" s="1"/>
  <c r="A715" i="15" s="1"/>
  <c r="A716" i="15" s="1"/>
  <c r="A717" i="15" s="1"/>
  <c r="A718" i="15" s="1"/>
  <c r="A719" i="15" s="1"/>
  <c r="A720" i="15" s="1"/>
  <c r="A721" i="15" s="1"/>
  <c r="A722" i="15" s="1"/>
  <c r="A723" i="15" s="1"/>
  <c r="A724" i="15" s="1"/>
  <c r="A725" i="15" s="1"/>
  <c r="A726" i="15" s="1"/>
  <c r="A727" i="15" s="1"/>
  <c r="A728" i="15" s="1"/>
  <c r="A729" i="15" s="1"/>
  <c r="A730" i="15" s="1"/>
  <c r="A731" i="15" s="1"/>
  <c r="A732" i="15" s="1"/>
  <c r="A733" i="15" s="1"/>
  <c r="A734" i="15" s="1"/>
  <c r="A735" i="15" s="1"/>
  <c r="A736" i="15" s="1"/>
  <c r="A737" i="15" s="1"/>
  <c r="A738" i="15" s="1"/>
  <c r="A739" i="15" s="1"/>
  <c r="A740" i="15" s="1"/>
  <c r="A741" i="15" s="1"/>
  <c r="A742" i="15" s="1"/>
  <c r="A743" i="15" s="1"/>
  <c r="A744" i="15" s="1"/>
  <c r="A745" i="15" s="1"/>
  <c r="A746" i="15" s="1"/>
  <c r="A747" i="15" s="1"/>
  <c r="A748" i="15" s="1"/>
  <c r="A749" i="15" s="1"/>
  <c r="A750" i="15" s="1"/>
  <c r="A751" i="15" s="1"/>
  <c r="A752" i="15" s="1"/>
  <c r="A753" i="15" s="1"/>
  <c r="A754" i="15" s="1"/>
  <c r="A755" i="15" s="1"/>
  <c r="A756" i="15" s="1"/>
  <c r="A757" i="15" s="1"/>
  <c r="A758" i="15" s="1"/>
  <c r="A759" i="15" s="1"/>
  <c r="A760" i="15" s="1"/>
  <c r="A761" i="15" s="1"/>
  <c r="A762" i="15" s="1"/>
  <c r="A763" i="15" s="1"/>
  <c r="A764" i="15" s="1"/>
  <c r="A765" i="15" s="1"/>
  <c r="A766" i="15" s="1"/>
  <c r="A767" i="15" s="1"/>
  <c r="A768" i="15" s="1"/>
  <c r="A769" i="15" s="1"/>
  <c r="A770" i="15" s="1"/>
  <c r="A771" i="15" s="1"/>
  <c r="A772" i="15" s="1"/>
  <c r="A773" i="15" s="1"/>
  <c r="A774" i="15" s="1"/>
  <c r="A775" i="15" s="1"/>
  <c r="A776" i="15" s="1"/>
  <c r="A777" i="15" s="1"/>
  <c r="A778" i="15" s="1"/>
  <c r="A779" i="15" s="1"/>
  <c r="A780" i="15" s="1"/>
  <c r="A781" i="15" s="1"/>
  <c r="A782" i="15" s="1"/>
  <c r="A783" i="15" s="1"/>
  <c r="A784" i="15" s="1"/>
  <c r="A785" i="15" s="1"/>
  <c r="A786" i="15" s="1"/>
  <c r="A787" i="15" s="1"/>
  <c r="A788" i="15" s="1"/>
  <c r="A789" i="15" s="1"/>
  <c r="A790" i="15" s="1"/>
  <c r="A791" i="15" s="1"/>
  <c r="A792" i="15" s="1"/>
  <c r="A793" i="15" s="1"/>
  <c r="A794" i="15" s="1"/>
  <c r="A795" i="15" s="1"/>
  <c r="A796" i="15" s="1"/>
  <c r="A797" i="15" s="1"/>
  <c r="A798" i="15" s="1"/>
  <c r="A799" i="15" s="1"/>
  <c r="A800" i="15" s="1"/>
  <c r="A801" i="15" s="1"/>
  <c r="A802" i="15" s="1"/>
  <c r="A803" i="15" s="1"/>
  <c r="A804" i="15" s="1"/>
  <c r="A805" i="15" s="1"/>
  <c r="A806" i="15" s="1"/>
  <c r="A807" i="15" s="1"/>
  <c r="A808" i="15" s="1"/>
  <c r="A809" i="15" s="1"/>
  <c r="A810" i="15" s="1"/>
  <c r="A811" i="15" s="1"/>
  <c r="A812" i="15" s="1"/>
  <c r="A813" i="15" s="1"/>
  <c r="A814" i="15" s="1"/>
  <c r="A815" i="15" s="1"/>
  <c r="A816" i="15" s="1"/>
  <c r="A817" i="15" s="1"/>
  <c r="A818" i="15" s="1"/>
  <c r="A819" i="15" s="1"/>
  <c r="A820" i="15" s="1"/>
  <c r="A821" i="15" s="1"/>
  <c r="A822" i="15" s="1"/>
  <c r="A823" i="15" s="1"/>
  <c r="A824" i="15" s="1"/>
  <c r="A825" i="15" s="1"/>
  <c r="A826" i="15" s="1"/>
  <c r="A827" i="15" s="1"/>
  <c r="A828" i="15" s="1"/>
  <c r="A829" i="15" s="1"/>
  <c r="A830" i="15" s="1"/>
  <c r="A831" i="15" s="1"/>
  <c r="A832" i="15" s="1"/>
  <c r="A833" i="15" s="1"/>
  <c r="A834" i="15" s="1"/>
  <c r="A835" i="15" s="1"/>
  <c r="A836" i="15" s="1"/>
  <c r="A837" i="15" s="1"/>
  <c r="A838" i="15" s="1"/>
  <c r="A839" i="15" s="1"/>
  <c r="A840" i="15" s="1"/>
  <c r="A841" i="15" s="1"/>
  <c r="A842" i="15" s="1"/>
  <c r="A843" i="15" s="1"/>
  <c r="A844" i="15" s="1"/>
  <c r="A845" i="15" s="1"/>
  <c r="A846" i="15" s="1"/>
  <c r="A847" i="15" s="1"/>
  <c r="A848" i="15" s="1"/>
  <c r="A849" i="15" s="1"/>
  <c r="A850" i="15" s="1"/>
  <c r="A851" i="15" s="1"/>
  <c r="A852" i="15" s="1"/>
  <c r="A853" i="15" s="1"/>
  <c r="A854" i="15" s="1"/>
  <c r="A855" i="15" s="1"/>
  <c r="A856" i="15" s="1"/>
  <c r="A857" i="15" s="1"/>
  <c r="A858" i="15" s="1"/>
  <c r="A859" i="15" s="1"/>
  <c r="A860" i="15" s="1"/>
  <c r="A861" i="15" s="1"/>
  <c r="A862" i="15" s="1"/>
  <c r="A863" i="15" s="1"/>
  <c r="A864" i="15" s="1"/>
  <c r="A865" i="15" s="1"/>
  <c r="A866" i="15" s="1"/>
  <c r="A867" i="15" s="1"/>
  <c r="A868" i="15" s="1"/>
  <c r="A869" i="15" s="1"/>
  <c r="A870" i="15" s="1"/>
  <c r="A871" i="15" s="1"/>
  <c r="A872" i="15" s="1"/>
  <c r="A873" i="15" s="1"/>
  <c r="A874" i="15" s="1"/>
  <c r="A875" i="15" s="1"/>
  <c r="A876" i="15" s="1"/>
  <c r="A877" i="15" s="1"/>
  <c r="A878" i="15" s="1"/>
  <c r="A879" i="15" s="1"/>
  <c r="A880" i="15" s="1"/>
  <c r="A881" i="15" s="1"/>
  <c r="A882" i="15" s="1"/>
  <c r="A883" i="15" s="1"/>
  <c r="A884" i="15" s="1"/>
  <c r="A885" i="15" s="1"/>
  <c r="A886" i="15" s="1"/>
  <c r="A887" i="15" s="1"/>
  <c r="A888" i="15" s="1"/>
  <c r="A889" i="15" s="1"/>
  <c r="A890" i="15" s="1"/>
  <c r="A891" i="15" s="1"/>
  <c r="A892" i="15" s="1"/>
  <c r="A893" i="15" s="1"/>
  <c r="A894" i="15" s="1"/>
  <c r="A895" i="15" s="1"/>
  <c r="A896" i="15" s="1"/>
  <c r="A897" i="15" s="1"/>
  <c r="A898" i="15" s="1"/>
  <c r="A899" i="15" s="1"/>
  <c r="A900" i="15" s="1"/>
  <c r="A901" i="15" s="1"/>
  <c r="A902" i="15" s="1"/>
  <c r="A903" i="15" s="1"/>
  <c r="A904" i="15" s="1"/>
  <c r="A905" i="15" s="1"/>
  <c r="A906" i="15" s="1"/>
  <c r="A907" i="15" s="1"/>
  <c r="A908" i="15" s="1"/>
  <c r="A909" i="15" s="1"/>
  <c r="A910" i="15" s="1"/>
  <c r="A911" i="15" s="1"/>
  <c r="A912" i="15" s="1"/>
  <c r="A913" i="15" s="1"/>
  <c r="A914" i="15" s="1"/>
  <c r="A915" i="15" s="1"/>
  <c r="A916" i="15" s="1"/>
  <c r="A917" i="15" s="1"/>
  <c r="A918" i="15" s="1"/>
  <c r="A919" i="15" s="1"/>
  <c r="A920" i="15" s="1"/>
  <c r="A921" i="15" s="1"/>
  <c r="A922" i="15" s="1"/>
  <c r="A923" i="15" s="1"/>
  <c r="A924" i="15" s="1"/>
  <c r="A925" i="15" s="1"/>
  <c r="A926" i="15" s="1"/>
  <c r="A927" i="15" s="1"/>
  <c r="A928" i="15" s="1"/>
  <c r="A929" i="15" s="1"/>
  <c r="A930" i="15" s="1"/>
  <c r="A931" i="15" s="1"/>
  <c r="A932" i="15" s="1"/>
  <c r="A933" i="15" s="1"/>
  <c r="A934" i="15" s="1"/>
  <c r="A935" i="15" s="1"/>
  <c r="A936" i="15" s="1"/>
  <c r="A937" i="15" s="1"/>
  <c r="A938" i="15" s="1"/>
  <c r="A939" i="15" s="1"/>
  <c r="A940" i="15" s="1"/>
  <c r="A941" i="15" s="1"/>
  <c r="A942" i="15" s="1"/>
  <c r="A943" i="15" s="1"/>
  <c r="A944" i="15" s="1"/>
  <c r="A945" i="15" s="1"/>
  <c r="A946" i="15" s="1"/>
  <c r="A947" i="15" s="1"/>
  <c r="A948" i="15" s="1"/>
  <c r="A949" i="15" s="1"/>
  <c r="A950" i="15" s="1"/>
  <c r="A951" i="15" s="1"/>
  <c r="A952" i="15" s="1"/>
  <c r="A953" i="15" s="1"/>
  <c r="A954" i="15" s="1"/>
  <c r="A955" i="15" s="1"/>
  <c r="A956" i="15" s="1"/>
  <c r="A957" i="15" s="1"/>
  <c r="A958" i="15" s="1"/>
  <c r="A959" i="15" s="1"/>
  <c r="A960" i="15" s="1"/>
  <c r="A961" i="15" s="1"/>
  <c r="A962" i="15" s="1"/>
  <c r="A963" i="15" s="1"/>
  <c r="A964" i="15" s="1"/>
  <c r="A965" i="15" s="1"/>
  <c r="A966" i="15" s="1"/>
  <c r="A967" i="15" s="1"/>
  <c r="A968" i="15" s="1"/>
  <c r="A969" i="15" s="1"/>
  <c r="A970" i="15" s="1"/>
  <c r="A971" i="15" s="1"/>
  <c r="A972" i="15" s="1"/>
  <c r="A973" i="15" s="1"/>
  <c r="A974" i="15" s="1"/>
  <c r="A975" i="15" s="1"/>
  <c r="A976" i="15" s="1"/>
  <c r="A977" i="15" s="1"/>
  <c r="A978" i="15" s="1"/>
  <c r="A979" i="15" s="1"/>
  <c r="A980" i="15" s="1"/>
  <c r="A981" i="15" s="1"/>
  <c r="A982" i="15" s="1"/>
  <c r="A983" i="15" s="1"/>
  <c r="A984" i="15" s="1"/>
  <c r="A985" i="15" s="1"/>
  <c r="A986" i="15" s="1"/>
  <c r="A987" i="15" s="1"/>
  <c r="A988" i="15" s="1"/>
  <c r="A989" i="15" s="1"/>
  <c r="A990" i="15" s="1"/>
  <c r="A991" i="15" s="1"/>
  <c r="A992" i="15" s="1"/>
  <c r="A993" i="15" s="1"/>
  <c r="A994" i="15" s="1"/>
  <c r="A995" i="15" s="1"/>
  <c r="A996" i="15" s="1"/>
  <c r="A997" i="15" s="1"/>
  <c r="A998" i="15" s="1"/>
  <c r="A999" i="15" s="1"/>
  <c r="A1000" i="15" s="1"/>
  <c r="A1001" i="15" s="1"/>
  <c r="A1002" i="15" s="1"/>
  <c r="A1003" i="15" s="1"/>
  <c r="A1004" i="15" s="1"/>
  <c r="A1005" i="15" s="1"/>
  <c r="A1006" i="15" s="1"/>
  <c r="A1007" i="15" s="1"/>
  <c r="A1008" i="15" s="1"/>
  <c r="A1009" i="15" s="1"/>
  <c r="A1010" i="15" s="1"/>
  <c r="A1011" i="15" s="1"/>
  <c r="A1012" i="15" s="1"/>
  <c r="A1013" i="15" s="1"/>
  <c r="A1014" i="15" s="1"/>
  <c r="A1015" i="15" s="1"/>
  <c r="A1016" i="15" s="1"/>
  <c r="A1017" i="15" s="1"/>
  <c r="A1018" i="15" s="1"/>
  <c r="A1019" i="15" s="1"/>
  <c r="A1020" i="15" s="1"/>
  <c r="A1021" i="15" s="1"/>
  <c r="A1022" i="15" s="1"/>
  <c r="A1023" i="15" s="1"/>
  <c r="A1024" i="15" s="1"/>
  <c r="A1025" i="15" s="1"/>
  <c r="A1026" i="15" s="1"/>
  <c r="A1027" i="15" s="1"/>
  <c r="A1028" i="15" s="1"/>
  <c r="A1029" i="15" s="1"/>
  <c r="A1030" i="15" s="1"/>
  <c r="A1031" i="15" s="1"/>
  <c r="A1032" i="15" s="1"/>
  <c r="A1033" i="15" s="1"/>
  <c r="A1034" i="15" s="1"/>
  <c r="A1035" i="15" s="1"/>
  <c r="A1036" i="15" s="1"/>
  <c r="A1037" i="15" s="1"/>
  <c r="A1038" i="15" s="1"/>
  <c r="A1039" i="15" s="1"/>
  <c r="A1040" i="15" s="1"/>
  <c r="A1041" i="15" s="1"/>
  <c r="A1042" i="15" s="1"/>
  <c r="A1043" i="15" s="1"/>
  <c r="A1044" i="15" s="1"/>
  <c r="A1045" i="15" s="1"/>
  <c r="A1046" i="15" s="1"/>
  <c r="A1047" i="15" s="1"/>
  <c r="A1048" i="15" s="1"/>
  <c r="A1049" i="15" s="1"/>
  <c r="A1050" i="15" s="1"/>
  <c r="A1051" i="15" s="1"/>
  <c r="A1052" i="15" s="1"/>
  <c r="A1053" i="15" s="1"/>
  <c r="A1054" i="15" s="1"/>
  <c r="A1055" i="15" s="1"/>
  <c r="A1056" i="15" s="1"/>
  <c r="A1057" i="15" s="1"/>
  <c r="A1058" i="15" s="1"/>
  <c r="A1059" i="15" s="1"/>
  <c r="A1060" i="15" s="1"/>
  <c r="A1061" i="15" s="1"/>
  <c r="A1062" i="15" s="1"/>
  <c r="A1063" i="15" s="1"/>
  <c r="A1064" i="15" s="1"/>
  <c r="A1065" i="15" s="1"/>
  <c r="A1066" i="15" s="1"/>
  <c r="A1067" i="15" s="1"/>
  <c r="A1068" i="15" s="1"/>
  <c r="A1069" i="15" s="1"/>
  <c r="A1070" i="15" s="1"/>
  <c r="A1071" i="15" s="1"/>
  <c r="A1072" i="15" s="1"/>
  <c r="A1073" i="15" s="1"/>
  <c r="A1074" i="15" s="1"/>
  <c r="A1075" i="15" s="1"/>
  <c r="A1076" i="15" s="1"/>
  <c r="A1077" i="15" s="1"/>
  <c r="A1078" i="15" s="1"/>
  <c r="A1079" i="15" s="1"/>
  <c r="A1080" i="15" s="1"/>
  <c r="A1081" i="15" s="1"/>
  <c r="A1082" i="15" s="1"/>
  <c r="A1083" i="15" s="1"/>
  <c r="A1084" i="15" s="1"/>
  <c r="A1085" i="15" s="1"/>
  <c r="A1086" i="15" s="1"/>
  <c r="A1087" i="15" s="1"/>
  <c r="A1088" i="15" s="1"/>
  <c r="A1089" i="15" s="1"/>
  <c r="A1090" i="15" s="1"/>
  <c r="A1091" i="15" s="1"/>
  <c r="A1092" i="15" s="1"/>
  <c r="A1093" i="15" s="1"/>
  <c r="A1094" i="15" s="1"/>
  <c r="A1095" i="15" s="1"/>
  <c r="A1096" i="15" s="1"/>
  <c r="A1097" i="15" s="1"/>
  <c r="A1098" i="15" s="1"/>
  <c r="A1099" i="15" s="1"/>
  <c r="A1100" i="15" s="1"/>
  <c r="A1101" i="15" s="1"/>
  <c r="A1102" i="15" s="1"/>
  <c r="A1103" i="15" s="1"/>
  <c r="A1104" i="15" s="1"/>
  <c r="A1105" i="15" s="1"/>
  <c r="A1106" i="15" s="1"/>
  <c r="A1107" i="15" s="1"/>
  <c r="A1108" i="15" s="1"/>
  <c r="A1109" i="15" s="1"/>
  <c r="A1110" i="15" s="1"/>
  <c r="A1111" i="15" s="1"/>
  <c r="A1112" i="15" s="1"/>
  <c r="A1113" i="15" s="1"/>
  <c r="A1114" i="15" s="1"/>
  <c r="A1115" i="15" s="1"/>
  <c r="A1116" i="15" s="1"/>
  <c r="A1117" i="15" s="1"/>
  <c r="A1118" i="15" s="1"/>
  <c r="A1119" i="15" s="1"/>
  <c r="A1120" i="15" s="1"/>
  <c r="A1121" i="15" s="1"/>
  <c r="A1122" i="15" s="1"/>
  <c r="A1123" i="15" s="1"/>
  <c r="A1124" i="15" s="1"/>
  <c r="A1125" i="15" s="1"/>
  <c r="A1126" i="15" s="1"/>
  <c r="A1127" i="15" s="1"/>
  <c r="A1128" i="15" s="1"/>
  <c r="A1129" i="15" s="1"/>
  <c r="A1130" i="15" s="1"/>
  <c r="A1131" i="15" s="1"/>
  <c r="A1132" i="15" s="1"/>
  <c r="A1133" i="15" s="1"/>
  <c r="A1134" i="15" s="1"/>
  <c r="A1135" i="15" s="1"/>
  <c r="A1136" i="15" s="1"/>
  <c r="A1137" i="15" s="1"/>
  <c r="A1138" i="15" s="1"/>
  <c r="A1139" i="15" s="1"/>
  <c r="A1140" i="15" s="1"/>
  <c r="A1141" i="15" s="1"/>
  <c r="A1142" i="15" s="1"/>
  <c r="A1143" i="15" s="1"/>
  <c r="A1144" i="15" s="1"/>
  <c r="A1145" i="15" s="1"/>
  <c r="A1146" i="15" s="1"/>
  <c r="A1147" i="15" s="1"/>
  <c r="A1148" i="15" s="1"/>
  <c r="A1149" i="15" s="1"/>
  <c r="A1150" i="15" s="1"/>
  <c r="A1151" i="15" s="1"/>
  <c r="A1152" i="15" s="1"/>
  <c r="A1153" i="15" s="1"/>
  <c r="A1154" i="15" s="1"/>
  <c r="A1155" i="15" s="1"/>
  <c r="A1156" i="15" s="1"/>
  <c r="A1157" i="15" s="1"/>
  <c r="A1158" i="15" s="1"/>
  <c r="A1159" i="15" s="1"/>
  <c r="A1160" i="15" s="1"/>
  <c r="A1161" i="15" s="1"/>
  <c r="A1162" i="15" s="1"/>
  <c r="A1163" i="15" s="1"/>
  <c r="A1164" i="15" s="1"/>
  <c r="A1165" i="15" s="1"/>
  <c r="A1166" i="15" s="1"/>
  <c r="A1167" i="15" s="1"/>
  <c r="A1168" i="15" s="1"/>
  <c r="A1169" i="15" s="1"/>
  <c r="A1170" i="15" s="1"/>
  <c r="A1171" i="15" s="1"/>
  <c r="A1172" i="15" s="1"/>
  <c r="A1173" i="15" s="1"/>
  <c r="A1174" i="15" s="1"/>
  <c r="A1175" i="15" s="1"/>
  <c r="A1176" i="15" s="1"/>
  <c r="A1177" i="15" s="1"/>
  <c r="A1178" i="15" s="1"/>
  <c r="A1179" i="15" s="1"/>
  <c r="A1180" i="15" s="1"/>
  <c r="A1181" i="15" s="1"/>
  <c r="A1182" i="15" s="1"/>
  <c r="A1183" i="15" s="1"/>
  <c r="A1184" i="15" s="1"/>
  <c r="A1185" i="15" s="1"/>
  <c r="A1186" i="15" s="1"/>
  <c r="A1187" i="15" s="1"/>
  <c r="A1188" i="15" s="1"/>
  <c r="A1189" i="15" s="1"/>
  <c r="A1190" i="15" s="1"/>
  <c r="A1191" i="15" s="1"/>
  <c r="A1192" i="15" s="1"/>
  <c r="A1193" i="15" s="1"/>
  <c r="A1194" i="15" s="1"/>
  <c r="A1195" i="15" s="1"/>
  <c r="A1196" i="15" s="1"/>
  <c r="A1197" i="15" s="1"/>
  <c r="A1198" i="15" s="1"/>
  <c r="A1199" i="15" s="1"/>
  <c r="A1200" i="15" s="1"/>
  <c r="A1201" i="15" s="1"/>
  <c r="A1202" i="15" s="1"/>
  <c r="A1203" i="15" s="1"/>
  <c r="A1204" i="15" s="1"/>
  <c r="A1205" i="15" s="1"/>
  <c r="A1206" i="15" s="1"/>
  <c r="A1207" i="15" s="1"/>
  <c r="A1208" i="15" s="1"/>
  <c r="A1209" i="15" s="1"/>
  <c r="A1210" i="15" s="1"/>
  <c r="A1211" i="15" s="1"/>
  <c r="A1212" i="15" s="1"/>
  <c r="A1213" i="15" s="1"/>
  <c r="A1214" i="15" s="1"/>
  <c r="A1215" i="15" s="1"/>
  <c r="A1216" i="15" s="1"/>
  <c r="A1217" i="15" s="1"/>
  <c r="A1218" i="15" s="1"/>
  <c r="A1219" i="15" s="1"/>
  <c r="A1220" i="15" s="1"/>
  <c r="A1221" i="15" s="1"/>
  <c r="A1222" i="15" s="1"/>
  <c r="A1223" i="15" s="1"/>
  <c r="A1224" i="15" s="1"/>
  <c r="A1225" i="15" s="1"/>
  <c r="A1226" i="15" s="1"/>
  <c r="A1227" i="15" s="1"/>
  <c r="A1228" i="15" s="1"/>
  <c r="A1229" i="15" s="1"/>
  <c r="A1230" i="15" s="1"/>
  <c r="A1231" i="15" s="1"/>
  <c r="A1232" i="15" s="1"/>
  <c r="A1233" i="15" s="1"/>
  <c r="A1234" i="15" s="1"/>
  <c r="A1235" i="15" s="1"/>
  <c r="A1236" i="15" s="1"/>
  <c r="A1237" i="15" s="1"/>
  <c r="A1238" i="15" s="1"/>
  <c r="A1239" i="15" s="1"/>
  <c r="A1240" i="15" s="1"/>
  <c r="A1241" i="15" s="1"/>
  <c r="A1242" i="15" s="1"/>
  <c r="A1243" i="15" s="1"/>
  <c r="A1244" i="15" s="1"/>
  <c r="A1245" i="15" s="1"/>
  <c r="A1246" i="15" s="1"/>
  <c r="A1247" i="15" s="1"/>
  <c r="A1248" i="15" s="1"/>
  <c r="A1249" i="15" s="1"/>
  <c r="A1250" i="15" s="1"/>
  <c r="A1251" i="15" s="1"/>
  <c r="A1252" i="15" s="1"/>
  <c r="A1253" i="15" s="1"/>
  <c r="A1254" i="15" s="1"/>
  <c r="A1255" i="15" s="1"/>
  <c r="A1256" i="15" s="1"/>
  <c r="A1257" i="15" s="1"/>
  <c r="A1258" i="15" s="1"/>
  <c r="A1259" i="15" s="1"/>
  <c r="A1260" i="15" s="1"/>
  <c r="A1261" i="15" s="1"/>
  <c r="A1262" i="15" s="1"/>
  <c r="A1263" i="15" s="1"/>
  <c r="A1264" i="15" s="1"/>
  <c r="A1265" i="15" s="1"/>
  <c r="A1266" i="15" s="1"/>
  <c r="A1267" i="15" s="1"/>
  <c r="A1268" i="15" s="1"/>
  <c r="A1269" i="15" s="1"/>
  <c r="A1270" i="15" s="1"/>
  <c r="A1271" i="15" s="1"/>
  <c r="A1272" i="15" s="1"/>
  <c r="A1273" i="15" s="1"/>
  <c r="A1274" i="15" s="1"/>
  <c r="A1275" i="15" s="1"/>
  <c r="A1276" i="15" s="1"/>
  <c r="A1277" i="15" s="1"/>
  <c r="A1278" i="15" s="1"/>
  <c r="A1279" i="15" s="1"/>
  <c r="A1280" i="15" s="1"/>
  <c r="A1281" i="15" s="1"/>
  <c r="A1282" i="15" s="1"/>
  <c r="A1283" i="15" s="1"/>
  <c r="A1284" i="15" s="1"/>
  <c r="A1285" i="15" s="1"/>
  <c r="A1286" i="15" s="1"/>
  <c r="A1287" i="15" s="1"/>
  <c r="A1288" i="15" s="1"/>
  <c r="A1289" i="15" s="1"/>
  <c r="A1290" i="15" s="1"/>
  <c r="A1291" i="15" s="1"/>
  <c r="A1292" i="15" s="1"/>
  <c r="A1293" i="15" s="1"/>
  <c r="A1294" i="15" s="1"/>
  <c r="A1295" i="15" s="1"/>
  <c r="A1296" i="15" s="1"/>
  <c r="A1297" i="15" s="1"/>
  <c r="A1298" i="15" s="1"/>
  <c r="A1299" i="15" s="1"/>
  <c r="A1300" i="15" s="1"/>
  <c r="A1301" i="15" s="1"/>
  <c r="A1302" i="15" s="1"/>
  <c r="A1303" i="15" s="1"/>
  <c r="A1304" i="15" s="1"/>
  <c r="A1305" i="15" s="1"/>
  <c r="A1306" i="15" s="1"/>
  <c r="A1307" i="15" s="1"/>
  <c r="A1308" i="15" s="1"/>
  <c r="A1309" i="15" s="1"/>
  <c r="A1310" i="15" s="1"/>
  <c r="A1311" i="15" s="1"/>
  <c r="A1312" i="15" s="1"/>
  <c r="A1313" i="15" s="1"/>
  <c r="A1314" i="15" s="1"/>
  <c r="A1315" i="15" s="1"/>
  <c r="A1316" i="15" s="1"/>
  <c r="A1317" i="15" s="1"/>
  <c r="A1318" i="15" s="1"/>
  <c r="A1319" i="15" s="1"/>
  <c r="A1320" i="15" s="1"/>
  <c r="A1321" i="15" s="1"/>
  <c r="A1322" i="15" s="1"/>
  <c r="A1323" i="15" s="1"/>
  <c r="A1324" i="15" s="1"/>
  <c r="A1325" i="15" s="1"/>
  <c r="A1326" i="15" s="1"/>
  <c r="A1327" i="15" s="1"/>
  <c r="A1328" i="15" s="1"/>
  <c r="A1329" i="15" s="1"/>
  <c r="A1330" i="15" s="1"/>
  <c r="A1331" i="15" s="1"/>
  <c r="A1332" i="15" s="1"/>
  <c r="A1333" i="15" s="1"/>
  <c r="A1334" i="15" s="1"/>
  <c r="A1335" i="15" s="1"/>
  <c r="A1336" i="15" s="1"/>
  <c r="A1337" i="15" s="1"/>
  <c r="A1338" i="15" s="1"/>
  <c r="A1339" i="15" s="1"/>
  <c r="A1340" i="15" s="1"/>
  <c r="A1341" i="15" s="1"/>
  <c r="A1342" i="15" s="1"/>
  <c r="A1343" i="15" s="1"/>
  <c r="A1344" i="15" s="1"/>
  <c r="A1345" i="15" s="1"/>
  <c r="A1346" i="15" s="1"/>
  <c r="A1347" i="15" s="1"/>
  <c r="A1348" i="15" s="1"/>
  <c r="A1349" i="15" s="1"/>
  <c r="A1350" i="15" s="1"/>
  <c r="A1351" i="15" s="1"/>
  <c r="A1352" i="15" s="1"/>
  <c r="A1353" i="15" s="1"/>
  <c r="A1354" i="15" s="1"/>
  <c r="A1355" i="15" s="1"/>
  <c r="A1356" i="15" s="1"/>
  <c r="A1357" i="15" s="1"/>
  <c r="A1358" i="15" s="1"/>
  <c r="A1359" i="15" s="1"/>
  <c r="A1360" i="15" s="1"/>
  <c r="A1361" i="15" s="1"/>
  <c r="A1362" i="15" s="1"/>
  <c r="A1363" i="15" s="1"/>
  <c r="A1364" i="15" s="1"/>
  <c r="A1365" i="15" s="1"/>
  <c r="A1366" i="15" s="1"/>
  <c r="A1367" i="15" s="1"/>
  <c r="A1368" i="15" s="1"/>
  <c r="A1369" i="15" s="1"/>
  <c r="A1370" i="15" s="1"/>
  <c r="A1371" i="15" s="1"/>
  <c r="A1372" i="15" s="1"/>
  <c r="A1373" i="15" s="1"/>
  <c r="A1374" i="15" s="1"/>
  <c r="A1375" i="15" s="1"/>
  <c r="A1376" i="15" s="1"/>
  <c r="A1377" i="15" s="1"/>
  <c r="A1378" i="15" s="1"/>
  <c r="A1379" i="15" s="1"/>
  <c r="A1380" i="15" s="1"/>
  <c r="A1381" i="15" s="1"/>
  <c r="A1382" i="15" s="1"/>
  <c r="A1383" i="15" s="1"/>
  <c r="A1384" i="15" s="1"/>
  <c r="A1385" i="15" s="1"/>
  <c r="A1386" i="15" s="1"/>
  <c r="A1387" i="15" s="1"/>
  <c r="A1388" i="15" s="1"/>
  <c r="A1389" i="15" s="1"/>
  <c r="A1390" i="15" s="1"/>
  <c r="A1391" i="15" s="1"/>
  <c r="A1392" i="15" s="1"/>
  <c r="A1393" i="15" s="1"/>
  <c r="A1394" i="15" s="1"/>
  <c r="A1395" i="15" s="1"/>
  <c r="A1396" i="15" s="1"/>
  <c r="A1397" i="15" s="1"/>
  <c r="A1398" i="15" s="1"/>
  <c r="A1399" i="15" s="1"/>
  <c r="A1400" i="15" s="1"/>
  <c r="A1401" i="15" s="1"/>
  <c r="A1402" i="15" s="1"/>
  <c r="A1403" i="15" s="1"/>
  <c r="A1404" i="15" s="1"/>
  <c r="A1405" i="15" s="1"/>
  <c r="A1406" i="15" s="1"/>
  <c r="A1407" i="15" s="1"/>
  <c r="A1408" i="15" s="1"/>
  <c r="A1409" i="15" s="1"/>
  <c r="A1410" i="15" s="1"/>
  <c r="A1411" i="15" s="1"/>
  <c r="A1412" i="15" s="1"/>
  <c r="A1413" i="15" s="1"/>
  <c r="A1414" i="15" s="1"/>
  <c r="A1415" i="15" s="1"/>
  <c r="A1416" i="15" s="1"/>
  <c r="A1417" i="15" s="1"/>
  <c r="A1418" i="15" s="1"/>
  <c r="A1419" i="15" s="1"/>
  <c r="A1420" i="15" s="1"/>
  <c r="A1421" i="15" s="1"/>
  <c r="A1422" i="15" s="1"/>
  <c r="A1423" i="15" s="1"/>
  <c r="A1424" i="15" s="1"/>
  <c r="A1425" i="15" s="1"/>
  <c r="A1426" i="15" s="1"/>
  <c r="A1427" i="15" s="1"/>
  <c r="A1428" i="15" s="1"/>
  <c r="A1429" i="15" s="1"/>
  <c r="A1430" i="15" s="1"/>
  <c r="A1431" i="15" s="1"/>
  <c r="A1432" i="15" s="1"/>
  <c r="A1433" i="15" s="1"/>
  <c r="A1434" i="15" s="1"/>
  <c r="A1435" i="15" s="1"/>
  <c r="A1436" i="15" s="1"/>
  <c r="A1437" i="15" s="1"/>
  <c r="A1438" i="15" s="1"/>
  <c r="A1439" i="15" s="1"/>
  <c r="A1440" i="15" s="1"/>
  <c r="A1441" i="15" s="1"/>
  <c r="A1442" i="15" s="1"/>
  <c r="A1443" i="15" s="1"/>
  <c r="A1444" i="15" s="1"/>
  <c r="A1445" i="15" s="1"/>
  <c r="A1446" i="15" s="1"/>
  <c r="A1447" i="15" s="1"/>
  <c r="A1448" i="15" s="1"/>
  <c r="A1449" i="15" s="1"/>
  <c r="A1450" i="15" s="1"/>
  <c r="A1451" i="15" s="1"/>
  <c r="A1452" i="15" s="1"/>
  <c r="A1453" i="15" s="1"/>
  <c r="A1454" i="15" s="1"/>
  <c r="A1455" i="15" s="1"/>
  <c r="A1456" i="15" s="1"/>
  <c r="A1457" i="15" s="1"/>
  <c r="A1458" i="15" s="1"/>
  <c r="A1459" i="15" s="1"/>
  <c r="A1460" i="15" s="1"/>
  <c r="A1461" i="15" s="1"/>
  <c r="A1462" i="15" s="1"/>
  <c r="A1463" i="15" s="1"/>
  <c r="A1464" i="15" s="1"/>
  <c r="A1465" i="15" s="1"/>
  <c r="A1466" i="15" s="1"/>
  <c r="A1467" i="15" s="1"/>
  <c r="A1468" i="15" s="1"/>
  <c r="A1469" i="15" s="1"/>
  <c r="A1470" i="15" s="1"/>
  <c r="A1471" i="15" s="1"/>
  <c r="A1472" i="15" s="1"/>
  <c r="A1473" i="15" s="1"/>
  <c r="A1474" i="15" s="1"/>
  <c r="A1475" i="15" s="1"/>
  <c r="A1476" i="15" s="1"/>
  <c r="A1477" i="15" s="1"/>
  <c r="A1478" i="15" s="1"/>
  <c r="A1479" i="15" s="1"/>
  <c r="A1480" i="15" s="1"/>
  <c r="A1481" i="15" s="1"/>
  <c r="A1482" i="15" s="1"/>
  <c r="A1483" i="15" s="1"/>
  <c r="A1484" i="15" s="1"/>
  <c r="A1485" i="15" s="1"/>
  <c r="A1486" i="15" s="1"/>
  <c r="A1487" i="15" s="1"/>
  <c r="A1488" i="15" s="1"/>
  <c r="A1489" i="15" s="1"/>
  <c r="A1490" i="15" s="1"/>
  <c r="A1491" i="15" s="1"/>
  <c r="A1492" i="15" s="1"/>
  <c r="A1493" i="15" s="1"/>
  <c r="A1494" i="15" s="1"/>
  <c r="A1495" i="15" s="1"/>
  <c r="A1496" i="15" s="1"/>
  <c r="A1497" i="15" s="1"/>
  <c r="A1498" i="15" s="1"/>
  <c r="A1499" i="15" s="1"/>
  <c r="A1500" i="15" s="1"/>
  <c r="A1501" i="15" s="1"/>
  <c r="A1502" i="15" s="1"/>
  <c r="A1503" i="15" s="1"/>
  <c r="A1504" i="15" s="1"/>
  <c r="A1505" i="15" s="1"/>
  <c r="A1506" i="15" s="1"/>
  <c r="A1507" i="15" s="1"/>
  <c r="A1508" i="15" s="1"/>
  <c r="A1509" i="15" s="1"/>
  <c r="A1510" i="15" s="1"/>
  <c r="A1511" i="15" s="1"/>
  <c r="A1512" i="15" s="1"/>
  <c r="A1513" i="15" s="1"/>
  <c r="A1514" i="15" s="1"/>
  <c r="A1515" i="15" s="1"/>
  <c r="A1516" i="15" s="1"/>
  <c r="A1517" i="15" s="1"/>
  <c r="A1518" i="15" s="1"/>
  <c r="A1519" i="15" s="1"/>
  <c r="A1520" i="15" s="1"/>
  <c r="A1521" i="15" s="1"/>
  <c r="A1522" i="15" s="1"/>
  <c r="A1523" i="15" s="1"/>
  <c r="A1524" i="15" s="1"/>
  <c r="A1525" i="15" s="1"/>
  <c r="A1526" i="15" s="1"/>
  <c r="A1527" i="15" s="1"/>
  <c r="A1528" i="15" s="1"/>
  <c r="A1529" i="15" s="1"/>
  <c r="A1530" i="15" s="1"/>
  <c r="A1531" i="15" s="1"/>
  <c r="A1532" i="15" s="1"/>
  <c r="A1533" i="15" s="1"/>
  <c r="A1534" i="15" s="1"/>
  <c r="A1535" i="15" s="1"/>
  <c r="A1536" i="15" s="1"/>
  <c r="A1537" i="15" s="1"/>
  <c r="A1538" i="15" s="1"/>
  <c r="A1539" i="15" s="1"/>
  <c r="A1540" i="15" s="1"/>
  <c r="A1541" i="15" s="1"/>
  <c r="A1542" i="15" s="1"/>
  <c r="A1543" i="15" s="1"/>
  <c r="A1544" i="15" s="1"/>
  <c r="A1545" i="15" s="1"/>
  <c r="A1546" i="15" s="1"/>
  <c r="A1547" i="15" s="1"/>
  <c r="A1548" i="15" s="1"/>
  <c r="A1549" i="15" s="1"/>
  <c r="A1550" i="15" s="1"/>
  <c r="A1551" i="15" s="1"/>
  <c r="A1552" i="15" s="1"/>
  <c r="A1553" i="15" s="1"/>
  <c r="A1554" i="15" s="1"/>
  <c r="A1555" i="15" s="1"/>
  <c r="A1556" i="15" s="1"/>
  <c r="A1557" i="15" s="1"/>
  <c r="A1558" i="15" s="1"/>
  <c r="A1559" i="15" s="1"/>
  <c r="A1560" i="15" s="1"/>
  <c r="A1561" i="15" s="1"/>
  <c r="A1562" i="15" s="1"/>
  <c r="A1563" i="15" s="1"/>
  <c r="A1564" i="15" s="1"/>
  <c r="A1565" i="15" s="1"/>
  <c r="A1566" i="15" s="1"/>
  <c r="A1567" i="15" s="1"/>
  <c r="A1568" i="15" s="1"/>
  <c r="A1569" i="15" s="1"/>
  <c r="A1570" i="15" s="1"/>
  <c r="A1571" i="15" s="1"/>
  <c r="A1572" i="15" s="1"/>
  <c r="A1573" i="15" s="1"/>
  <c r="A1574" i="15" s="1"/>
  <c r="A1575" i="15" s="1"/>
  <c r="A1576" i="15" s="1"/>
  <c r="A1577" i="15" s="1"/>
  <c r="A1578" i="15" s="1"/>
  <c r="A1579" i="15" s="1"/>
  <c r="A1580" i="15" s="1"/>
  <c r="A1581" i="15" s="1"/>
  <c r="A1582" i="15" s="1"/>
  <c r="A1583" i="15" s="1"/>
  <c r="A1584" i="15" s="1"/>
  <c r="A1585" i="15" s="1"/>
  <c r="A1586" i="15" s="1"/>
  <c r="A1587" i="15" s="1"/>
  <c r="A1588" i="15" s="1"/>
  <c r="A1589" i="15" s="1"/>
  <c r="A1590" i="15" s="1"/>
  <c r="A1591" i="15" s="1"/>
  <c r="A1592" i="15" s="1"/>
  <c r="A1593" i="15" s="1"/>
  <c r="A1594" i="15" s="1"/>
  <c r="A1595" i="15" s="1"/>
  <c r="A1596" i="15" s="1"/>
  <c r="A1597" i="15" s="1"/>
  <c r="A1598" i="15" s="1"/>
  <c r="A1599" i="15" s="1"/>
  <c r="A1600" i="15" s="1"/>
  <c r="A1601" i="15" s="1"/>
  <c r="A1602" i="15" s="1"/>
  <c r="A1603" i="15" s="1"/>
  <c r="A1604" i="15" s="1"/>
  <c r="A1605" i="15" s="1"/>
  <c r="A1606" i="15" s="1"/>
  <c r="A1607" i="15" s="1"/>
  <c r="A1608" i="15" s="1"/>
  <c r="A1609" i="15" s="1"/>
  <c r="A1610" i="15" s="1"/>
  <c r="A1611" i="15" s="1"/>
  <c r="A1612" i="15" s="1"/>
  <c r="A1613" i="15" s="1"/>
  <c r="A1614" i="15" s="1"/>
  <c r="A1615" i="15" s="1"/>
  <c r="A1616" i="15" s="1"/>
  <c r="A1617" i="15" s="1"/>
  <c r="A1618" i="15" s="1"/>
  <c r="A1619" i="15" s="1"/>
  <c r="A1620" i="15" s="1"/>
  <c r="A1621" i="15" s="1"/>
  <c r="A1622" i="15" s="1"/>
  <c r="A1623" i="15" s="1"/>
  <c r="A1624" i="15" s="1"/>
  <c r="A1625" i="15" s="1"/>
  <c r="A1626" i="15" s="1"/>
  <c r="A1627" i="15" s="1"/>
  <c r="A1628" i="15" s="1"/>
  <c r="A1629" i="15" s="1"/>
  <c r="A1630" i="15" s="1"/>
  <c r="A1631" i="15" s="1"/>
  <c r="A1632" i="15" s="1"/>
  <c r="A1633" i="15" s="1"/>
  <c r="A1634" i="15" s="1"/>
  <c r="A1635" i="15" s="1"/>
  <c r="A1636" i="15" s="1"/>
  <c r="A1637" i="15" s="1"/>
  <c r="A1638" i="15" s="1"/>
  <c r="A1639" i="15" s="1"/>
  <c r="A1640" i="15" s="1"/>
  <c r="A1641" i="15" s="1"/>
  <c r="A1642" i="15" s="1"/>
  <c r="A1643" i="15" s="1"/>
  <c r="A1644" i="15" s="1"/>
  <c r="A1645" i="15" s="1"/>
  <c r="A1646" i="15" s="1"/>
  <c r="A1647" i="15" s="1"/>
  <c r="A1648" i="15" s="1"/>
  <c r="A1649" i="15" s="1"/>
  <c r="A1650" i="15" s="1"/>
  <c r="A1651" i="15" s="1"/>
  <c r="A1652" i="15" s="1"/>
  <c r="A1653" i="15" s="1"/>
  <c r="A1654" i="15" s="1"/>
  <c r="A1655" i="15" s="1"/>
  <c r="A1656" i="15" s="1"/>
  <c r="A1657" i="15" s="1"/>
  <c r="A1658" i="15" s="1"/>
  <c r="A1659" i="15" s="1"/>
  <c r="A1660" i="15" s="1"/>
  <c r="A1661" i="15" s="1"/>
  <c r="A1662" i="15" s="1"/>
  <c r="A1663" i="15" s="1"/>
  <c r="A1664" i="15" s="1"/>
  <c r="A1665" i="15" s="1"/>
  <c r="A1666" i="15" s="1"/>
  <c r="A1667" i="15" s="1"/>
  <c r="A1668" i="15" s="1"/>
  <c r="A1669" i="15" s="1"/>
  <c r="A1670" i="15" s="1"/>
  <c r="A1671" i="15" s="1"/>
  <c r="A1672" i="15" s="1"/>
  <c r="A1673" i="15" s="1"/>
  <c r="A1674" i="15" s="1"/>
  <c r="A1675" i="15" s="1"/>
  <c r="A1676" i="15" s="1"/>
  <c r="A1677" i="15" s="1"/>
  <c r="A1678" i="15" s="1"/>
  <c r="A1679" i="15" s="1"/>
  <c r="A1680" i="15" s="1"/>
  <c r="A1681" i="15" s="1"/>
  <c r="A1682" i="15" s="1"/>
  <c r="A1683" i="15" s="1"/>
  <c r="A1684" i="15" s="1"/>
  <c r="A1685" i="15" s="1"/>
  <c r="A1686" i="15" s="1"/>
  <c r="A1687" i="15" s="1"/>
  <c r="A1688" i="15" s="1"/>
  <c r="A1689" i="15" s="1"/>
  <c r="A1690" i="15" s="1"/>
  <c r="A1691" i="15" s="1"/>
  <c r="A1692" i="15" s="1"/>
  <c r="A1693" i="15" s="1"/>
  <c r="A1694" i="15" s="1"/>
  <c r="A1695" i="15" s="1"/>
  <c r="A1696" i="15" s="1"/>
  <c r="A1697" i="15" s="1"/>
  <c r="A1698" i="15" s="1"/>
  <c r="A1699" i="15" s="1"/>
  <c r="A1700" i="15" s="1"/>
  <c r="A1701" i="15" s="1"/>
  <c r="A1702" i="15" s="1"/>
  <c r="A1703" i="15" s="1"/>
  <c r="A1704" i="15" s="1"/>
  <c r="A1705" i="15" s="1"/>
  <c r="A1706" i="15" s="1"/>
  <c r="A1707" i="15" s="1"/>
  <c r="A1708" i="15" s="1"/>
  <c r="A1709" i="15" s="1"/>
  <c r="A1710" i="15" s="1"/>
  <c r="A1711" i="15" s="1"/>
  <c r="A1712" i="15" s="1"/>
  <c r="A1713" i="15" s="1"/>
  <c r="A1714" i="15" s="1"/>
  <c r="A1715" i="15" s="1"/>
  <c r="A1716" i="15" s="1"/>
  <c r="A1717" i="15" s="1"/>
  <c r="A1718" i="15" s="1"/>
  <c r="A1719" i="15" s="1"/>
  <c r="A1720" i="15" s="1"/>
  <c r="A1721" i="15" s="1"/>
  <c r="A1722" i="15" s="1"/>
  <c r="A1723" i="15" s="1"/>
  <c r="A1724" i="15" s="1"/>
  <c r="A1725" i="15" s="1"/>
  <c r="A1726" i="15" s="1"/>
  <c r="A1727" i="15" s="1"/>
  <c r="A1728" i="15" s="1"/>
  <c r="A1729" i="15" s="1"/>
  <c r="A1730" i="15" s="1"/>
  <c r="A1731" i="15" s="1"/>
  <c r="A1732" i="15" s="1"/>
  <c r="A1733" i="15" s="1"/>
  <c r="A1734" i="15" s="1"/>
  <c r="A1735" i="15" s="1"/>
  <c r="A1736" i="15" s="1"/>
  <c r="A1737" i="15" s="1"/>
  <c r="A1738" i="15" s="1"/>
  <c r="A1739" i="15" s="1"/>
  <c r="A1740" i="15" s="1"/>
  <c r="A1741" i="15" s="1"/>
  <c r="A1742" i="15" s="1"/>
  <c r="A1743" i="15" s="1"/>
  <c r="A1744" i="15" s="1"/>
  <c r="A1745" i="15" s="1"/>
  <c r="A1746" i="15" s="1"/>
  <c r="A1747" i="15" s="1"/>
  <c r="A1748" i="15" s="1"/>
  <c r="A1749" i="15" s="1"/>
  <c r="A1750" i="15" s="1"/>
  <c r="A1751" i="15" s="1"/>
  <c r="A1752" i="15" s="1"/>
  <c r="A1753" i="15" s="1"/>
  <c r="A1754" i="15" s="1"/>
  <c r="A1755" i="15" s="1"/>
  <c r="A1756" i="15" s="1"/>
  <c r="A1757" i="15" s="1"/>
  <c r="A1758" i="15" s="1"/>
  <c r="A1759" i="15" s="1"/>
  <c r="A1760" i="15" s="1"/>
  <c r="A1761" i="15" s="1"/>
  <c r="A1762" i="15" s="1"/>
  <c r="A1763" i="15" s="1"/>
  <c r="A1764" i="15" s="1"/>
  <c r="A1765" i="15" s="1"/>
  <c r="A1766" i="15" s="1"/>
  <c r="A1767" i="15" s="1"/>
  <c r="A1768" i="15" s="1"/>
  <c r="A1769" i="15" s="1"/>
  <c r="A1770" i="15" s="1"/>
  <c r="A1771" i="15" s="1"/>
  <c r="A1772" i="15" s="1"/>
  <c r="A1773" i="15" s="1"/>
  <c r="A1774" i="15" s="1"/>
  <c r="A1775" i="15" s="1"/>
  <c r="A1776" i="15" s="1"/>
  <c r="A1777" i="15" s="1"/>
  <c r="A1778" i="15" s="1"/>
  <c r="A1779" i="15" s="1"/>
  <c r="A1780" i="15" s="1"/>
  <c r="A1781" i="15" s="1"/>
  <c r="A1782" i="15" s="1"/>
  <c r="A1783" i="15" s="1"/>
  <c r="A1784" i="15" s="1"/>
  <c r="A1785" i="15" s="1"/>
  <c r="A1786" i="15" s="1"/>
  <c r="A1787" i="15" s="1"/>
  <c r="A1788" i="15" s="1"/>
  <c r="A1789" i="15" s="1"/>
  <c r="A1790" i="15" s="1"/>
  <c r="A1791" i="15" s="1"/>
  <c r="A1792" i="15" s="1"/>
  <c r="A1793" i="15" s="1"/>
  <c r="A1794" i="15" s="1"/>
  <c r="A1795" i="15" s="1"/>
  <c r="A1796" i="15" s="1"/>
  <c r="A1797" i="15" s="1"/>
  <c r="A1798" i="15" s="1"/>
  <c r="A1799" i="15" s="1"/>
  <c r="A1800" i="15" s="1"/>
  <c r="A1801" i="15" s="1"/>
  <c r="A1802" i="15" s="1"/>
  <c r="A1803" i="15" s="1"/>
  <c r="A1804" i="15" s="1"/>
  <c r="A1805" i="15" s="1"/>
  <c r="A1806" i="15" s="1"/>
  <c r="A1807" i="15" s="1"/>
  <c r="A1808" i="15" s="1"/>
  <c r="A1809" i="15" s="1"/>
  <c r="A1810" i="15" s="1"/>
  <c r="A1811" i="15" s="1"/>
  <c r="A1812" i="15" s="1"/>
  <c r="A1813" i="15" s="1"/>
  <c r="A1814" i="15" s="1"/>
  <c r="A1815" i="15" s="1"/>
  <c r="A1816" i="15" s="1"/>
  <c r="A1817" i="15" s="1"/>
  <c r="A1818" i="15" s="1"/>
  <c r="A1819" i="15" s="1"/>
  <c r="A1820" i="15" s="1"/>
  <c r="A1821" i="15" s="1"/>
  <c r="A1822" i="15" s="1"/>
  <c r="A1823" i="15" s="1"/>
  <c r="A1824" i="15" s="1"/>
  <c r="A1825" i="15" s="1"/>
  <c r="A1826" i="15" s="1"/>
  <c r="A1827" i="15" s="1"/>
  <c r="A1828" i="15" s="1"/>
  <c r="A1829" i="15" s="1"/>
  <c r="A1830" i="15" s="1"/>
  <c r="A1831" i="15" s="1"/>
  <c r="A1832" i="15" s="1"/>
  <c r="A1833" i="15" s="1"/>
  <c r="A1834" i="15" s="1"/>
  <c r="A1835" i="15" s="1"/>
  <c r="A1836" i="15" s="1"/>
  <c r="A1837" i="15" s="1"/>
  <c r="A1838" i="15" s="1"/>
  <c r="A1839" i="15" s="1"/>
  <c r="A1840" i="15" s="1"/>
  <c r="A1841" i="15" s="1"/>
  <c r="A1842" i="15" s="1"/>
  <c r="A1843" i="15" s="1"/>
  <c r="A1844" i="15" s="1"/>
  <c r="A1845" i="15" s="1"/>
  <c r="A1846" i="15" s="1"/>
  <c r="A1847" i="15" s="1"/>
  <c r="A1848" i="15" s="1"/>
  <c r="A1849" i="15" s="1"/>
  <c r="A1850" i="15" s="1"/>
  <c r="A1851" i="15" s="1"/>
  <c r="A1852" i="15" s="1"/>
  <c r="A1853" i="15" s="1"/>
  <c r="A1854" i="15" s="1"/>
  <c r="A1855" i="15" s="1"/>
  <c r="A1856" i="15" s="1"/>
  <c r="A1857" i="15" s="1"/>
  <c r="A1858" i="15" s="1"/>
  <c r="A1859" i="15" s="1"/>
  <c r="A1860" i="15" s="1"/>
  <c r="A1861" i="15" s="1"/>
  <c r="A1862" i="15" s="1"/>
  <c r="A1863" i="15" s="1"/>
  <c r="A1864" i="15" s="1"/>
  <c r="A1865" i="15" s="1"/>
  <c r="A1866" i="15" s="1"/>
  <c r="A1867" i="15" s="1"/>
  <c r="A1868" i="15" s="1"/>
  <c r="A1869" i="15" s="1"/>
  <c r="A1870" i="15" s="1"/>
  <c r="A1871" i="15" s="1"/>
  <c r="A1872" i="15" s="1"/>
  <c r="A1873" i="15" s="1"/>
  <c r="A1874" i="15" s="1"/>
  <c r="A1875" i="15" s="1"/>
  <c r="A1876" i="15" s="1"/>
  <c r="A1877" i="15" s="1"/>
  <c r="A1878" i="15" s="1"/>
  <c r="A1879" i="15" s="1"/>
  <c r="A1880" i="15" s="1"/>
  <c r="A1881" i="15" s="1"/>
  <c r="A1882" i="15" s="1"/>
  <c r="A1883" i="15" s="1"/>
  <c r="A1884" i="15" s="1"/>
  <c r="A1885" i="15" s="1"/>
  <c r="A1886" i="15" s="1"/>
  <c r="A1887" i="15" s="1"/>
  <c r="A1888" i="15" s="1"/>
  <c r="A1889" i="15" s="1"/>
  <c r="A1890" i="15" s="1"/>
  <c r="A1891" i="15" s="1"/>
  <c r="A1892" i="15" s="1"/>
  <c r="A1893" i="15" s="1"/>
  <c r="A1894" i="15" s="1"/>
  <c r="A1895" i="15" s="1"/>
  <c r="A1896" i="15" s="1"/>
  <c r="A1897" i="15" s="1"/>
  <c r="A1898" i="15" s="1"/>
  <c r="A1899" i="15" s="1"/>
  <c r="A1900" i="15" s="1"/>
  <c r="A1901" i="15" s="1"/>
  <c r="A1902" i="15" s="1"/>
  <c r="A1903" i="15" s="1"/>
  <c r="A1904" i="15" s="1"/>
  <c r="A1905" i="15" s="1"/>
  <c r="A1906" i="15" s="1"/>
  <c r="A1907" i="15" s="1"/>
  <c r="A1908" i="15" s="1"/>
  <c r="A1909" i="15" s="1"/>
  <c r="A1910" i="15" s="1"/>
  <c r="A1911" i="15" s="1"/>
  <c r="A1912" i="15" s="1"/>
  <c r="A1913" i="15" s="1"/>
  <c r="A1914" i="15" s="1"/>
  <c r="A1915" i="15" s="1"/>
  <c r="A1916" i="15" s="1"/>
  <c r="A1917" i="15" s="1"/>
  <c r="A1918" i="15" s="1"/>
  <c r="A1919" i="15" s="1"/>
  <c r="A1920" i="15" s="1"/>
  <c r="A1921" i="15" s="1"/>
  <c r="A1922" i="15" s="1"/>
  <c r="A1923" i="15" s="1"/>
  <c r="A1924" i="15" s="1"/>
  <c r="A1925" i="15" s="1"/>
  <c r="A1926" i="15" s="1"/>
  <c r="A1927" i="15" s="1"/>
  <c r="A1928" i="15" s="1"/>
  <c r="A1929" i="15" s="1"/>
  <c r="A1930" i="15" s="1"/>
  <c r="A1931" i="15" s="1"/>
  <c r="A1932" i="15" s="1"/>
  <c r="A1933" i="15" s="1"/>
  <c r="A1934" i="15" s="1"/>
  <c r="A1935" i="15" s="1"/>
  <c r="A1936" i="15" s="1"/>
  <c r="A1937" i="15" s="1"/>
  <c r="A1938" i="15" s="1"/>
  <c r="A1939" i="15" s="1"/>
  <c r="A1940" i="15" s="1"/>
  <c r="A1941" i="15" s="1"/>
  <c r="A1942" i="15" s="1"/>
  <c r="A1943" i="15" s="1"/>
  <c r="A1944" i="15" s="1"/>
  <c r="A1945" i="15" s="1"/>
  <c r="A1946" i="15" s="1"/>
  <c r="A1947" i="15" s="1"/>
  <c r="A1948" i="15" s="1"/>
  <c r="A1949" i="15" s="1"/>
  <c r="A1950" i="15" s="1"/>
  <c r="A1951" i="15" s="1"/>
  <c r="A1952" i="15" s="1"/>
  <c r="A1953" i="15" s="1"/>
  <c r="A1954" i="15" s="1"/>
  <c r="A1955" i="15" s="1"/>
  <c r="A1956" i="15" s="1"/>
  <c r="A1957" i="15" s="1"/>
  <c r="A1958" i="15" s="1"/>
  <c r="A1959" i="15" s="1"/>
  <c r="A1960" i="15" s="1"/>
  <c r="A1961" i="15" s="1"/>
  <c r="A1962" i="15" s="1"/>
  <c r="A1963" i="15" s="1"/>
  <c r="A1964" i="15" s="1"/>
  <c r="A1965" i="15" s="1"/>
  <c r="A1966" i="15" s="1"/>
  <c r="A1967" i="15" s="1"/>
  <c r="A1968" i="15" s="1"/>
  <c r="A1969" i="15" s="1"/>
  <c r="A1970" i="15" s="1"/>
  <c r="A1971" i="15" s="1"/>
  <c r="A1972" i="15" s="1"/>
  <c r="A1973" i="15" s="1"/>
  <c r="A1974" i="15" s="1"/>
  <c r="A1975" i="15" s="1"/>
  <c r="A1976" i="15" s="1"/>
  <c r="A1977" i="15" s="1"/>
  <c r="A1978" i="15" s="1"/>
  <c r="A1979" i="15" s="1"/>
  <c r="A1980" i="15" s="1"/>
  <c r="A1981" i="15" s="1"/>
  <c r="A1982" i="15" s="1"/>
  <c r="A1983" i="15" s="1"/>
  <c r="A1984" i="15" s="1"/>
  <c r="A1985" i="15" s="1"/>
  <c r="A1986" i="15" s="1"/>
  <c r="A1987" i="15" s="1"/>
  <c r="A1988" i="15" s="1"/>
  <c r="A1989" i="15" s="1"/>
  <c r="A1990" i="15" s="1"/>
  <c r="A1991" i="15" s="1"/>
  <c r="A1992" i="15" s="1"/>
  <c r="A1993" i="15" s="1"/>
  <c r="A1994" i="15" s="1"/>
  <c r="A1995" i="15" s="1"/>
  <c r="A1996" i="15" s="1"/>
  <c r="A1997" i="15" s="1"/>
  <c r="A1998" i="15" s="1"/>
  <c r="A1999" i="15" s="1"/>
  <c r="A2000" i="15" s="1"/>
  <c r="A2001" i="15" s="1"/>
  <c r="A2002" i="15" s="1"/>
  <c r="A2003" i="15" s="1"/>
  <c r="A2004" i="15" s="1"/>
  <c r="A2005" i="15" s="1"/>
  <c r="A2006" i="15" s="1"/>
  <c r="A2007" i="15" s="1"/>
  <c r="A2008" i="15" s="1"/>
  <c r="A2009" i="15" s="1"/>
  <c r="A2010" i="15" s="1"/>
  <c r="A2011" i="15" s="1"/>
  <c r="A2012" i="15" s="1"/>
  <c r="A2013" i="15" s="1"/>
  <c r="A2014" i="15" s="1"/>
  <c r="A2015" i="15" s="1"/>
  <c r="A2016" i="15" s="1"/>
  <c r="A2017" i="15" s="1"/>
  <c r="A2018" i="15" s="1"/>
  <c r="A2019" i="15" s="1"/>
  <c r="A2020" i="15" s="1"/>
  <c r="A2021" i="15" s="1"/>
  <c r="A2022" i="15" s="1"/>
  <c r="A2023" i="15" s="1"/>
  <c r="A2024" i="15" s="1"/>
  <c r="A2025" i="15" s="1"/>
  <c r="A2026" i="15" s="1"/>
  <c r="A2027" i="15" s="1"/>
  <c r="A2028" i="15" s="1"/>
  <c r="A2029" i="15" s="1"/>
  <c r="A2030" i="15" s="1"/>
  <c r="A2031" i="15" s="1"/>
  <c r="A2032" i="15" s="1"/>
  <c r="A2033" i="15" s="1"/>
  <c r="A2034" i="15" s="1"/>
  <c r="A2035" i="15" s="1"/>
  <c r="A2036" i="15" s="1"/>
  <c r="A2037" i="15" s="1"/>
  <c r="A2038" i="15" s="1"/>
  <c r="A2039" i="15" s="1"/>
  <c r="A2040" i="15" s="1"/>
  <c r="A2041" i="15" s="1"/>
  <c r="A2042" i="15" s="1"/>
  <c r="A2043" i="15" s="1"/>
  <c r="A2044" i="15" s="1"/>
  <c r="A2045" i="15" s="1"/>
  <c r="A2046" i="15" s="1"/>
  <c r="A2047" i="15" s="1"/>
  <c r="A2048" i="15" s="1"/>
  <c r="A2049" i="15" s="1"/>
  <c r="A2050" i="15" s="1"/>
  <c r="A2051" i="15" s="1"/>
  <c r="A2052" i="15" s="1"/>
  <c r="A2053" i="15" s="1"/>
  <c r="A2054" i="15" s="1"/>
  <c r="A2055" i="15" s="1"/>
  <c r="A2056" i="15" s="1"/>
  <c r="A2057" i="15" s="1"/>
  <c r="A2058" i="15" s="1"/>
  <c r="A2059" i="15" s="1"/>
  <c r="A2060" i="15" s="1"/>
  <c r="A2061" i="15" s="1"/>
  <c r="A2062" i="15" s="1"/>
  <c r="A2063" i="15" s="1"/>
  <c r="A2064" i="15" s="1"/>
  <c r="A2065" i="15" s="1"/>
  <c r="A2066" i="15" s="1"/>
  <c r="A2067" i="15" s="1"/>
  <c r="A2068" i="15" s="1"/>
  <c r="A2069" i="15" s="1"/>
  <c r="A2070" i="15" s="1"/>
  <c r="A2071" i="15" s="1"/>
  <c r="A2072" i="15" s="1"/>
  <c r="A2073" i="15" s="1"/>
  <c r="A2074" i="15" s="1"/>
  <c r="A2075" i="15" s="1"/>
  <c r="A2076" i="15" s="1"/>
  <c r="A2077" i="15" s="1"/>
  <c r="A2078" i="15" s="1"/>
  <c r="A2079" i="15" s="1"/>
  <c r="A2080" i="15" s="1"/>
  <c r="A2081" i="15" s="1"/>
  <c r="A2082" i="15" s="1"/>
  <c r="A2083" i="15" s="1"/>
  <c r="A2084" i="15" s="1"/>
  <c r="A2085" i="15" s="1"/>
  <c r="A2086" i="15" s="1"/>
  <c r="A2087" i="15" s="1"/>
  <c r="A2088" i="15" s="1"/>
  <c r="A2089" i="15" s="1"/>
  <c r="A2090" i="15" s="1"/>
  <c r="A2091" i="15" s="1"/>
  <c r="A2092" i="15" s="1"/>
  <c r="A2093" i="15" s="1"/>
  <c r="A2094" i="15" s="1"/>
  <c r="A2095" i="15" s="1"/>
  <c r="A2096" i="15" s="1"/>
  <c r="A2097" i="15" s="1"/>
  <c r="A2098" i="15" s="1"/>
  <c r="A2099" i="15" s="1"/>
  <c r="A2100" i="15" s="1"/>
  <c r="A2101" i="15" s="1"/>
  <c r="A2102" i="15" s="1"/>
  <c r="A2103" i="15" s="1"/>
  <c r="A2104" i="15" s="1"/>
  <c r="A2105" i="15" s="1"/>
  <c r="A2106" i="15" s="1"/>
  <c r="A2107" i="15" s="1"/>
  <c r="A2108" i="15" s="1"/>
  <c r="A2109" i="15" s="1"/>
  <c r="A2110" i="15" s="1"/>
  <c r="A2111" i="15" s="1"/>
  <c r="A2112" i="15" s="1"/>
  <c r="A2113" i="15" s="1"/>
  <c r="A2114" i="15" s="1"/>
  <c r="A2115" i="15" s="1"/>
  <c r="A2116" i="15" s="1"/>
  <c r="A2117" i="15" s="1"/>
  <c r="A2118" i="15" s="1"/>
  <c r="A2119" i="15" s="1"/>
  <c r="A2120" i="15" s="1"/>
  <c r="A2121" i="15" s="1"/>
  <c r="A2122" i="15" s="1"/>
  <c r="A2123" i="15" s="1"/>
  <c r="A2124" i="15" s="1"/>
  <c r="A2125" i="15" s="1"/>
  <c r="A2126" i="15" s="1"/>
  <c r="A2127" i="15" s="1"/>
  <c r="A2128" i="15" s="1"/>
  <c r="A2129" i="15" s="1"/>
  <c r="A2130" i="15" s="1"/>
  <c r="A2131" i="15" s="1"/>
  <c r="A2132" i="15" s="1"/>
  <c r="A2133" i="15" s="1"/>
  <c r="A2134" i="15" s="1"/>
  <c r="A2135" i="15" s="1"/>
  <c r="A2136" i="15" s="1"/>
  <c r="A2137" i="15" s="1"/>
  <c r="A2138" i="15" s="1"/>
  <c r="A2139" i="15" s="1"/>
  <c r="A2140" i="15" s="1"/>
  <c r="A2141" i="15" s="1"/>
  <c r="A2142" i="15" s="1"/>
  <c r="A2143" i="15" s="1"/>
  <c r="A2144" i="15" s="1"/>
  <c r="A2145" i="15" s="1"/>
  <c r="A2146" i="15" s="1"/>
  <c r="A2147" i="15" s="1"/>
  <c r="A2148" i="15" s="1"/>
  <c r="A2149" i="15" s="1"/>
  <c r="A2150" i="15" s="1"/>
  <c r="A2151" i="15" s="1"/>
  <c r="A2152" i="15" s="1"/>
  <c r="A2153" i="15" s="1"/>
  <c r="A2154" i="15" s="1"/>
  <c r="A2155" i="15" s="1"/>
  <c r="A2156" i="15" s="1"/>
  <c r="A2157" i="15" s="1"/>
  <c r="A2158" i="15" s="1"/>
  <c r="A2159" i="15" s="1"/>
  <c r="A2160" i="15" s="1"/>
  <c r="A2161" i="15" s="1"/>
  <c r="A2162" i="15" s="1"/>
  <c r="A2163" i="15" s="1"/>
  <c r="A2164" i="15" s="1"/>
  <c r="A2165" i="15" s="1"/>
  <c r="A2166" i="15" s="1"/>
  <c r="A2167" i="15" s="1"/>
  <c r="A2168" i="15" s="1"/>
  <c r="A2169" i="15" s="1"/>
  <c r="A2170" i="15" s="1"/>
  <c r="A2171" i="15" s="1"/>
  <c r="A2172" i="15" s="1"/>
  <c r="A2173" i="15" s="1"/>
  <c r="A2174" i="15" s="1"/>
  <c r="A2175" i="15" s="1"/>
  <c r="A2176" i="15" s="1"/>
  <c r="A2177" i="15" s="1"/>
  <c r="A2178" i="15" s="1"/>
  <c r="A2179" i="15" s="1"/>
  <c r="A2180" i="15" s="1"/>
  <c r="A2181" i="15" s="1"/>
  <c r="A2182" i="15" s="1"/>
  <c r="A2183" i="15" s="1"/>
  <c r="A2184" i="15" s="1"/>
  <c r="A2185" i="15" s="1"/>
  <c r="A2186" i="15" s="1"/>
  <c r="A2187" i="15" s="1"/>
  <c r="A2188" i="15" s="1"/>
  <c r="A2189" i="15" s="1"/>
  <c r="A2190" i="15" s="1"/>
  <c r="A2191" i="15" s="1"/>
  <c r="A2192" i="15" s="1"/>
  <c r="A2193" i="15" s="1"/>
  <c r="A2194" i="15" s="1"/>
  <c r="A2195" i="15" s="1"/>
  <c r="A2196" i="15" s="1"/>
  <c r="A2197" i="15" s="1"/>
  <c r="A2198" i="15" s="1"/>
  <c r="A2199" i="15" s="1"/>
  <c r="A2200" i="15" s="1"/>
  <c r="A2201" i="15" s="1"/>
  <c r="A2202" i="15" s="1"/>
  <c r="A2203" i="15" s="1"/>
  <c r="A2204" i="15" s="1"/>
  <c r="A2205" i="15" s="1"/>
  <c r="A2206" i="15" s="1"/>
  <c r="A2207" i="15" s="1"/>
  <c r="A2208" i="15" s="1"/>
  <c r="A2209" i="15" s="1"/>
  <c r="A2210" i="15" s="1"/>
  <c r="A2211" i="15" s="1"/>
  <c r="A2212" i="15" s="1"/>
  <c r="A2213" i="15" s="1"/>
  <c r="A2214" i="15" s="1"/>
  <c r="A2215" i="15" s="1"/>
  <c r="A2216" i="15" s="1"/>
  <c r="A2217" i="15" s="1"/>
  <c r="A2218" i="15" s="1"/>
  <c r="A2219" i="15" s="1"/>
  <c r="A2220" i="15" s="1"/>
  <c r="A2221" i="15" s="1"/>
  <c r="A2222" i="15" s="1"/>
  <c r="A2223" i="15" s="1"/>
  <c r="A2224" i="15" s="1"/>
  <c r="A2225" i="15" s="1"/>
  <c r="A2226" i="15" s="1"/>
  <c r="A2227" i="15" s="1"/>
  <c r="A2228" i="15" s="1"/>
  <c r="A2229" i="15" s="1"/>
  <c r="A2230" i="15" s="1"/>
  <c r="A2231" i="15" s="1"/>
  <c r="A2232" i="15" s="1"/>
  <c r="A2233" i="15" s="1"/>
  <c r="A2234" i="15" s="1"/>
  <c r="A2235" i="15" s="1"/>
  <c r="A2236" i="15" s="1"/>
  <c r="A2237" i="15" s="1"/>
  <c r="A2238" i="15" s="1"/>
  <c r="A2239" i="15" s="1"/>
  <c r="A2240" i="15" s="1"/>
  <c r="A2241" i="15" s="1"/>
  <c r="A2242" i="15" s="1"/>
  <c r="A2243" i="15" s="1"/>
  <c r="A2244" i="15" s="1"/>
  <c r="A2245" i="15" s="1"/>
  <c r="A2246" i="15" s="1"/>
  <c r="A2247" i="15" s="1"/>
  <c r="A2248" i="15" s="1"/>
  <c r="A2249" i="15" s="1"/>
  <c r="A2250" i="15" s="1"/>
  <c r="A2251" i="15" s="1"/>
  <c r="A2252" i="15" s="1"/>
  <c r="A2253" i="15" s="1"/>
  <c r="A2254" i="15" s="1"/>
  <c r="A2255" i="15" s="1"/>
  <c r="A2256" i="15" s="1"/>
  <c r="A2257" i="15" s="1"/>
  <c r="A2258" i="15" s="1"/>
  <c r="A2259" i="15" s="1"/>
  <c r="A2260" i="15" s="1"/>
  <c r="A2261" i="15" s="1"/>
  <c r="A2262" i="15" s="1"/>
  <c r="A2263" i="15" s="1"/>
  <c r="A2264" i="15" s="1"/>
  <c r="A2265" i="15" s="1"/>
  <c r="A2266" i="15" s="1"/>
  <c r="A2267" i="15" s="1"/>
  <c r="A2268" i="15" s="1"/>
  <c r="A2269" i="15" s="1"/>
  <c r="A2270" i="15" s="1"/>
  <c r="A2271" i="15" s="1"/>
  <c r="A2272" i="15" s="1"/>
  <c r="A2273" i="15" s="1"/>
  <c r="A2274" i="15" s="1"/>
  <c r="A2275" i="15" s="1"/>
  <c r="A2276" i="15" s="1"/>
  <c r="A2277" i="15" s="1"/>
  <c r="A2278" i="15" s="1"/>
  <c r="A2279" i="15" s="1"/>
  <c r="A2280" i="15" s="1"/>
  <c r="A2281" i="15" s="1"/>
  <c r="A2282" i="15" s="1"/>
  <c r="A2283" i="15" s="1"/>
  <c r="A2284" i="15" s="1"/>
  <c r="A2285" i="15" s="1"/>
  <c r="A2286" i="15" s="1"/>
  <c r="A2287" i="15" s="1"/>
  <c r="A2288" i="15" s="1"/>
  <c r="A2289" i="15" s="1"/>
  <c r="A2290" i="15" s="1"/>
  <c r="A2291" i="15" s="1"/>
  <c r="A2292" i="15" s="1"/>
  <c r="A2293" i="15" s="1"/>
  <c r="A2294" i="15" s="1"/>
  <c r="A2295" i="15" s="1"/>
  <c r="A2296" i="15" s="1"/>
  <c r="A2297" i="15" s="1"/>
  <c r="A2298" i="15" s="1"/>
  <c r="A2299" i="15" s="1"/>
  <c r="A2300" i="15" s="1"/>
  <c r="A2301" i="15" s="1"/>
  <c r="A2302" i="15" s="1"/>
  <c r="A2303" i="15" s="1"/>
  <c r="A2304" i="15" s="1"/>
  <c r="A2305" i="15" s="1"/>
  <c r="A2306" i="15" s="1"/>
  <c r="A2307" i="15" s="1"/>
  <c r="A2308" i="15" s="1"/>
  <c r="A2309" i="15" s="1"/>
  <c r="A2310" i="15" s="1"/>
  <c r="A2311" i="15" s="1"/>
  <c r="A2312" i="15" s="1"/>
  <c r="A2313" i="15" s="1"/>
  <c r="A2314" i="15" s="1"/>
  <c r="A2315" i="15" s="1"/>
  <c r="A2316" i="15" s="1"/>
  <c r="A2317" i="15" s="1"/>
  <c r="A2318" i="15" s="1"/>
  <c r="A2319" i="15" s="1"/>
  <c r="A2320" i="15" s="1"/>
  <c r="A2321" i="15" s="1"/>
  <c r="A2322" i="15" s="1"/>
  <c r="A2323" i="15" s="1"/>
  <c r="A2324" i="15" s="1"/>
  <c r="A2325" i="15" s="1"/>
  <c r="A2326" i="15" s="1"/>
  <c r="A2327" i="15" s="1"/>
  <c r="A2328" i="15" s="1"/>
  <c r="A2329" i="15" s="1"/>
  <c r="A2330" i="15" s="1"/>
  <c r="A2331" i="15" s="1"/>
  <c r="A2332" i="15" s="1"/>
  <c r="A2333" i="15" s="1"/>
  <c r="A2334" i="15" s="1"/>
  <c r="A2335" i="15" s="1"/>
  <c r="A2336" i="15" s="1"/>
  <c r="A2337" i="15" s="1"/>
  <c r="A2338" i="15" s="1"/>
  <c r="A2339" i="15" s="1"/>
  <c r="A2340" i="15" s="1"/>
  <c r="A2341" i="15" s="1"/>
  <c r="A2342" i="15" s="1"/>
  <c r="A2343" i="15" s="1"/>
  <c r="A2344" i="15" s="1"/>
  <c r="A2345" i="15" s="1"/>
  <c r="A2346" i="15" s="1"/>
  <c r="A2347" i="15" s="1"/>
  <c r="A2348" i="15" s="1"/>
  <c r="A2349" i="15" s="1"/>
  <c r="A2350" i="15" s="1"/>
  <c r="A2351" i="15" s="1"/>
  <c r="A2352" i="15" s="1"/>
  <c r="A2353" i="15" s="1"/>
  <c r="A2354" i="15" s="1"/>
  <c r="A2355" i="15" s="1"/>
  <c r="A2356" i="15" s="1"/>
  <c r="A2357" i="15" s="1"/>
  <c r="A2358" i="15" s="1"/>
  <c r="A2359" i="15" s="1"/>
  <c r="A2360" i="15" s="1"/>
  <c r="A2361" i="15" s="1"/>
  <c r="A2362" i="15" s="1"/>
  <c r="A2363" i="15" s="1"/>
  <c r="A2364" i="15" s="1"/>
  <c r="A2365" i="15" s="1"/>
  <c r="A2366" i="15" s="1"/>
  <c r="A2367" i="15" s="1"/>
  <c r="A2368" i="15" s="1"/>
  <c r="A2369" i="15" s="1"/>
  <c r="A2370" i="15" s="1"/>
  <c r="A2371" i="15" s="1"/>
  <c r="A2372" i="15" s="1"/>
  <c r="A2373" i="15" s="1"/>
  <c r="A2374" i="15" s="1"/>
  <c r="A2375" i="15" s="1"/>
  <c r="A2376" i="15" s="1"/>
  <c r="A2377" i="15" s="1"/>
  <c r="A2378" i="15" s="1"/>
  <c r="A2379" i="15" s="1"/>
  <c r="A2380" i="15" s="1"/>
  <c r="A2381" i="15" s="1"/>
  <c r="A2382" i="15" s="1"/>
  <c r="A2383" i="15" s="1"/>
  <c r="A2384" i="15" s="1"/>
  <c r="A2385" i="15" s="1"/>
  <c r="A2386" i="15" s="1"/>
  <c r="A2387" i="15" s="1"/>
  <c r="A2388" i="15" s="1"/>
  <c r="A2389" i="15" s="1"/>
  <c r="A2390" i="15" s="1"/>
  <c r="A2391" i="15" s="1"/>
  <c r="A2392" i="15" s="1"/>
  <c r="A2393" i="15" s="1"/>
  <c r="A2394" i="15" s="1"/>
  <c r="A2395" i="15" s="1"/>
  <c r="A2396" i="15" s="1"/>
  <c r="A2397" i="15" s="1"/>
  <c r="A2398" i="15" s="1"/>
  <c r="A2399" i="15" s="1"/>
  <c r="A2400" i="15" s="1"/>
  <c r="A2401" i="15" s="1"/>
  <c r="A2402" i="15" s="1"/>
  <c r="A2403" i="15" s="1"/>
  <c r="A2404" i="15" s="1"/>
  <c r="A2405" i="15" s="1"/>
  <c r="A2406" i="15" s="1"/>
  <c r="A2407" i="15" s="1"/>
  <c r="A2408" i="15" s="1"/>
  <c r="A2409" i="15" s="1"/>
  <c r="A2410" i="15" s="1"/>
  <c r="A2411" i="15" s="1"/>
  <c r="A2412" i="15" s="1"/>
  <c r="A2413" i="15" s="1"/>
  <c r="A2414" i="15" s="1"/>
  <c r="A2415" i="15" s="1"/>
  <c r="A2416" i="15" s="1"/>
  <c r="A2417" i="15" s="1"/>
  <c r="A2418" i="15" s="1"/>
  <c r="A2419" i="15" s="1"/>
  <c r="A2420" i="15" s="1"/>
  <c r="A2421" i="15" s="1"/>
  <c r="A2422" i="15" s="1"/>
  <c r="A2423" i="15" s="1"/>
  <c r="A2424" i="15" s="1"/>
  <c r="A2425" i="15" s="1"/>
  <c r="A2426" i="15" s="1"/>
  <c r="A2427" i="15" s="1"/>
  <c r="A2428" i="15" s="1"/>
  <c r="A2429" i="15" s="1"/>
  <c r="A2430" i="15" s="1"/>
  <c r="A2431" i="15" s="1"/>
  <c r="A2432" i="15" s="1"/>
  <c r="A2433" i="15" s="1"/>
  <c r="A2434" i="15" s="1"/>
  <c r="A2435" i="15" s="1"/>
  <c r="A2436" i="15" s="1"/>
  <c r="A2437" i="15" s="1"/>
  <c r="A2438" i="15" s="1"/>
  <c r="A2439" i="15" s="1"/>
  <c r="A2440" i="15" s="1"/>
  <c r="A2441" i="15" s="1"/>
  <c r="A2442" i="15" s="1"/>
  <c r="A2443" i="15" s="1"/>
  <c r="A2444" i="15" s="1"/>
  <c r="A2445" i="15" s="1"/>
  <c r="A2446" i="15" s="1"/>
  <c r="A2447" i="15" s="1"/>
  <c r="A2448" i="15" s="1"/>
  <c r="A2449" i="15" s="1"/>
  <c r="A2450" i="15" s="1"/>
  <c r="A2451" i="15" s="1"/>
  <c r="A2452" i="15" s="1"/>
  <c r="A2453" i="15" s="1"/>
  <c r="A2454" i="15" s="1"/>
  <c r="A2455" i="15" s="1"/>
  <c r="A2456" i="15" s="1"/>
  <c r="A2457" i="15" s="1"/>
  <c r="A2458" i="15" s="1"/>
  <c r="A2459" i="15" s="1"/>
  <c r="A2460" i="15" s="1"/>
  <c r="A2461" i="15" s="1"/>
  <c r="A2462" i="15" s="1"/>
  <c r="A2463" i="15" s="1"/>
  <c r="A2464" i="15" s="1"/>
  <c r="A2465" i="15" s="1"/>
  <c r="A2466" i="15" s="1"/>
  <c r="A2467" i="15" s="1"/>
  <c r="A2468" i="15" s="1"/>
  <c r="A2469" i="15" s="1"/>
  <c r="A2470" i="15" s="1"/>
  <c r="A2471" i="15" s="1"/>
  <c r="A2472" i="15" s="1"/>
  <c r="A2473" i="15" s="1"/>
  <c r="A2474" i="15" s="1"/>
  <c r="A2475" i="15" s="1"/>
  <c r="A2476" i="15" s="1"/>
  <c r="A2477" i="15" s="1"/>
  <c r="A2478" i="15" s="1"/>
  <c r="A2479" i="15" s="1"/>
  <c r="A2480" i="15" s="1"/>
  <c r="A2481" i="15" s="1"/>
  <c r="A2482" i="15" s="1"/>
  <c r="A2483" i="15" s="1"/>
  <c r="A2484" i="15" s="1"/>
  <c r="A2485" i="15" s="1"/>
  <c r="A2486" i="15" s="1"/>
  <c r="A2487" i="15" s="1"/>
  <c r="A2488" i="15" s="1"/>
  <c r="A2489" i="15" s="1"/>
  <c r="A2490" i="15" s="1"/>
  <c r="A2491" i="15" s="1"/>
  <c r="A2492" i="15" s="1"/>
  <c r="A2493" i="15" s="1"/>
  <c r="A2494" i="15" s="1"/>
  <c r="A2495" i="15" s="1"/>
  <c r="A2496" i="15" s="1"/>
  <c r="A2497" i="15" s="1"/>
  <c r="A2498" i="15" s="1"/>
  <c r="A2499" i="15" s="1"/>
  <c r="A2500" i="15" s="1"/>
  <c r="A2501" i="15" s="1"/>
  <c r="A2502" i="15" s="1"/>
  <c r="A2503" i="15" s="1"/>
  <c r="A2504" i="15" s="1"/>
  <c r="A2505" i="15" s="1"/>
  <c r="A2506" i="15" s="1"/>
  <c r="A2507" i="15" s="1"/>
  <c r="A2508" i="15" s="1"/>
  <c r="A2509" i="15" s="1"/>
  <c r="A2510" i="15" s="1"/>
  <c r="A2511" i="15" s="1"/>
  <c r="A2512" i="15" s="1"/>
  <c r="A2513" i="15" s="1"/>
  <c r="A2514" i="15" s="1"/>
  <c r="A2515" i="15" s="1"/>
  <c r="A2516" i="15" s="1"/>
  <c r="A2517" i="15" s="1"/>
  <c r="A2518" i="15" s="1"/>
  <c r="A2519" i="15" s="1"/>
  <c r="A2520" i="15" s="1"/>
  <c r="A2521" i="15" s="1"/>
  <c r="A2522" i="15" s="1"/>
  <c r="A2523" i="15" s="1"/>
  <c r="A2524" i="15" s="1"/>
  <c r="A2525" i="15" s="1"/>
  <c r="A2526" i="15" s="1"/>
  <c r="A2527" i="15" s="1"/>
  <c r="A2528" i="15" s="1"/>
  <c r="A2529" i="15" s="1"/>
  <c r="A2530" i="15" s="1"/>
  <c r="A2531" i="15" s="1"/>
  <c r="A2532" i="15" s="1"/>
  <c r="A2533" i="15" s="1"/>
  <c r="A2534" i="15" s="1"/>
  <c r="A2535" i="15" s="1"/>
  <c r="A2536" i="15" s="1"/>
  <c r="A2537" i="15" s="1"/>
  <c r="A2538" i="15" s="1"/>
  <c r="A2539" i="15" s="1"/>
  <c r="A2540" i="15" s="1"/>
  <c r="A2541" i="15" s="1"/>
  <c r="A2542" i="15" s="1"/>
  <c r="A2543" i="15" s="1"/>
  <c r="A2544" i="15" s="1"/>
  <c r="A2545" i="15" s="1"/>
  <c r="A2546" i="15" s="1"/>
  <c r="A2547" i="15" s="1"/>
  <c r="A2548" i="15" s="1"/>
  <c r="A2549" i="15" s="1"/>
  <c r="A2550" i="15" s="1"/>
  <c r="A2551" i="15" s="1"/>
  <c r="A2552" i="15" s="1"/>
  <c r="A2553" i="15" s="1"/>
  <c r="A2554" i="15" s="1"/>
  <c r="A2555" i="15" s="1"/>
  <c r="A2556" i="15" s="1"/>
  <c r="A2557" i="15" s="1"/>
  <c r="A2558" i="15" s="1"/>
  <c r="A2559" i="15" s="1"/>
  <c r="A2560" i="15" s="1"/>
  <c r="A2561" i="15" s="1"/>
  <c r="A2562" i="15" s="1"/>
  <c r="A2563" i="15" s="1"/>
  <c r="A2564" i="15" s="1"/>
  <c r="A2565" i="15" s="1"/>
  <c r="A2566" i="15" s="1"/>
  <c r="A2567" i="15" s="1"/>
  <c r="A2568" i="15" s="1"/>
  <c r="A2569" i="15" s="1"/>
  <c r="A2570" i="15" s="1"/>
  <c r="A2571" i="15" s="1"/>
  <c r="A2572" i="15" s="1"/>
  <c r="A2573" i="15" s="1"/>
  <c r="A2574" i="15" s="1"/>
  <c r="A2575" i="15" s="1"/>
  <c r="A2576" i="15" s="1"/>
  <c r="A2577" i="15" s="1"/>
  <c r="A2578" i="15" s="1"/>
  <c r="A2579" i="15" s="1"/>
  <c r="A2580" i="15" s="1"/>
  <c r="A2581" i="15" s="1"/>
  <c r="A2582" i="15" s="1"/>
  <c r="A2583" i="15" s="1"/>
  <c r="A2584" i="15" s="1"/>
  <c r="A2585" i="15" s="1"/>
  <c r="A2586" i="15" s="1"/>
  <c r="A2587" i="15" s="1"/>
  <c r="A2588" i="15" s="1"/>
  <c r="A2589" i="15" s="1"/>
  <c r="A2590" i="15" s="1"/>
  <c r="A2591" i="15" s="1"/>
  <c r="A2592" i="15" s="1"/>
  <c r="A2593" i="15" s="1"/>
  <c r="A2594" i="15" s="1"/>
  <c r="A2595" i="15" s="1"/>
  <c r="A2596" i="15" s="1"/>
  <c r="A2597" i="15" s="1"/>
  <c r="A2598" i="15" s="1"/>
  <c r="A2599" i="15" s="1"/>
  <c r="A2600" i="15" s="1"/>
  <c r="A2601" i="15" s="1"/>
  <c r="A2602" i="15" s="1"/>
  <c r="A2603" i="15" s="1"/>
  <c r="A2604" i="15" s="1"/>
  <c r="A2605" i="15" s="1"/>
  <c r="A2606" i="15" s="1"/>
  <c r="A2607" i="15" s="1"/>
  <c r="A2608" i="15" s="1"/>
  <c r="A2609" i="15" s="1"/>
  <c r="A2610" i="15" s="1"/>
  <c r="A2611" i="15" s="1"/>
  <c r="A2612" i="15" s="1"/>
  <c r="A2613" i="15" s="1"/>
  <c r="A2614" i="15" s="1"/>
  <c r="A2615" i="15" s="1"/>
  <c r="A2616" i="15" s="1"/>
  <c r="A2617" i="15" s="1"/>
  <c r="A2618" i="15" s="1"/>
  <c r="A2619" i="15" s="1"/>
  <c r="A2620" i="15" s="1"/>
  <c r="A2621" i="15" s="1"/>
  <c r="A2622" i="15" s="1"/>
  <c r="A2623" i="15" s="1"/>
  <c r="A2624" i="15" s="1"/>
  <c r="A2625" i="15" s="1"/>
  <c r="A2626" i="15" s="1"/>
  <c r="A2627" i="15" s="1"/>
  <c r="A2628" i="15" s="1"/>
  <c r="A2629" i="15" s="1"/>
  <c r="A2630" i="15" s="1"/>
  <c r="A2631" i="15" s="1"/>
  <c r="A2632" i="15" s="1"/>
  <c r="A2633" i="15" s="1"/>
  <c r="A2634" i="15" s="1"/>
  <c r="A2635" i="15" s="1"/>
  <c r="A2636" i="15" s="1"/>
  <c r="A2637" i="15" s="1"/>
  <c r="A2638" i="15" s="1"/>
  <c r="A2639" i="15" s="1"/>
  <c r="A2640" i="15" s="1"/>
  <c r="A2641" i="15" s="1"/>
  <c r="A2642" i="15" s="1"/>
  <c r="A2643" i="15" s="1"/>
  <c r="A2644" i="15" s="1"/>
  <c r="A2645" i="15" s="1"/>
  <c r="A2646" i="15" s="1"/>
  <c r="A2647" i="15" s="1"/>
  <c r="A2648" i="15" s="1"/>
  <c r="A2649" i="15" s="1"/>
  <c r="A2650" i="15" s="1"/>
  <c r="A2651" i="15" s="1"/>
  <c r="A2652" i="15" s="1"/>
  <c r="A2653" i="15" s="1"/>
  <c r="A2654" i="15" s="1"/>
  <c r="A2655" i="15" s="1"/>
  <c r="A2656" i="15" s="1"/>
  <c r="A2657" i="15" s="1"/>
  <c r="A2658" i="15" s="1"/>
  <c r="A2659" i="15" s="1"/>
  <c r="A2660" i="15" s="1"/>
  <c r="A2661" i="15" s="1"/>
  <c r="A2662" i="15" s="1"/>
  <c r="A2663" i="15" s="1"/>
  <c r="A2664" i="15" s="1"/>
  <c r="A2665" i="15" s="1"/>
  <c r="A2666" i="15" s="1"/>
  <c r="A2667" i="15" s="1"/>
  <c r="A2668" i="15" s="1"/>
  <c r="A2669" i="15" s="1"/>
  <c r="A2670" i="15" s="1"/>
  <c r="A2671" i="15" s="1"/>
  <c r="A2672" i="15" s="1"/>
  <c r="A2673" i="15" s="1"/>
  <c r="A2674" i="15" s="1"/>
  <c r="A2675" i="15" s="1"/>
  <c r="A2676" i="15" s="1"/>
  <c r="A2677" i="15" s="1"/>
  <c r="A2678" i="15" s="1"/>
  <c r="A2679" i="15" s="1"/>
  <c r="A2680" i="15" s="1"/>
  <c r="A2681" i="15" s="1"/>
  <c r="A2682" i="15" s="1"/>
  <c r="A2683" i="15" s="1"/>
  <c r="A2684" i="15" s="1"/>
  <c r="A2685" i="15" s="1"/>
  <c r="A2686" i="15" s="1"/>
  <c r="A2687" i="15" s="1"/>
  <c r="A2688" i="15" s="1"/>
  <c r="A2689" i="15" s="1"/>
  <c r="A2690" i="15" s="1"/>
  <c r="A2691" i="15" s="1"/>
  <c r="A2692" i="15" s="1"/>
  <c r="A2693" i="15" s="1"/>
  <c r="A2694" i="15" s="1"/>
  <c r="A2695" i="15" s="1"/>
  <c r="A2696" i="15" s="1"/>
  <c r="A2697" i="15" s="1"/>
  <c r="A2698" i="15" s="1"/>
  <c r="A2699" i="15" s="1"/>
  <c r="A2700" i="15" s="1"/>
  <c r="A2701" i="15" s="1"/>
  <c r="A2702" i="15" s="1"/>
  <c r="A2703" i="15" s="1"/>
  <c r="A2704" i="15" s="1"/>
  <c r="A2705" i="15" s="1"/>
  <c r="A2706" i="15" s="1"/>
  <c r="A2707" i="15" s="1"/>
  <c r="A2708" i="15" s="1"/>
  <c r="A2709" i="15" s="1"/>
  <c r="A2710" i="15" s="1"/>
  <c r="A2711" i="15" s="1"/>
  <c r="A2712" i="15" s="1"/>
  <c r="A2713" i="15" s="1"/>
  <c r="A2714" i="15" s="1"/>
  <c r="A2715" i="15" s="1"/>
  <c r="A2716" i="15" s="1"/>
  <c r="A2717" i="15" s="1"/>
  <c r="A2718" i="15" s="1"/>
  <c r="A2719" i="15" s="1"/>
  <c r="A2720" i="15" s="1"/>
  <c r="A2721" i="15" s="1"/>
  <c r="A2722" i="15" s="1"/>
  <c r="A2723" i="15" s="1"/>
  <c r="A2724" i="15" s="1"/>
  <c r="A2725" i="15" s="1"/>
  <c r="A2726" i="15" s="1"/>
  <c r="A2727" i="15" s="1"/>
  <c r="A2728" i="15" s="1"/>
  <c r="A2729" i="15" s="1"/>
  <c r="A2730" i="15" s="1"/>
  <c r="A2731" i="15" s="1"/>
  <c r="A2732" i="15" s="1"/>
  <c r="A2733" i="15" s="1"/>
  <c r="A2734" i="15" s="1"/>
  <c r="A2735" i="15" s="1"/>
  <c r="A2736" i="15" s="1"/>
  <c r="A2737" i="15" s="1"/>
  <c r="A2738" i="15" s="1"/>
  <c r="A2739" i="15" s="1"/>
  <c r="A2740" i="15" s="1"/>
  <c r="A2741" i="15" s="1"/>
  <c r="A2742" i="15" s="1"/>
  <c r="A2743" i="15" s="1"/>
  <c r="A2744" i="15" s="1"/>
  <c r="A2745" i="15" s="1"/>
  <c r="A2746" i="15" s="1"/>
  <c r="A2747" i="15" s="1"/>
  <c r="A2748" i="15" s="1"/>
  <c r="A2749" i="15" s="1"/>
  <c r="A2750" i="15" s="1"/>
  <c r="A2751" i="15" s="1"/>
  <c r="A2752" i="15" s="1"/>
  <c r="A2753" i="15" s="1"/>
  <c r="A2754" i="15" s="1"/>
  <c r="A2755" i="15" s="1"/>
  <c r="A2756" i="15" s="1"/>
  <c r="A2757" i="15" s="1"/>
  <c r="A2758" i="15" s="1"/>
  <c r="A2759" i="15" s="1"/>
  <c r="A2760" i="15" s="1"/>
  <c r="A2761" i="15" s="1"/>
  <c r="A2762" i="15" s="1"/>
  <c r="A2763" i="15" s="1"/>
  <c r="A2764" i="15" s="1"/>
  <c r="A2765" i="15" s="1"/>
  <c r="A2766" i="15" s="1"/>
  <c r="A2767" i="15" s="1"/>
  <c r="A2768" i="15" s="1"/>
  <c r="A2769" i="15" s="1"/>
  <c r="A2770" i="15" s="1"/>
  <c r="A2771" i="15" s="1"/>
  <c r="A2772" i="15" s="1"/>
  <c r="A2773" i="15" s="1"/>
  <c r="A2774" i="15" s="1"/>
  <c r="A2775" i="15" s="1"/>
  <c r="A2776" i="15" s="1"/>
  <c r="A2777" i="15" s="1"/>
  <c r="A2778" i="15" s="1"/>
  <c r="A2779" i="15" s="1"/>
  <c r="A2780" i="15" s="1"/>
  <c r="A2781" i="15" s="1"/>
  <c r="A2782" i="15" s="1"/>
  <c r="A2783" i="15" s="1"/>
  <c r="A2784" i="15" s="1"/>
  <c r="A2785" i="15" s="1"/>
  <c r="A2786" i="15" s="1"/>
  <c r="A2787" i="15" s="1"/>
  <c r="A2788" i="15" s="1"/>
  <c r="A2789" i="15" s="1"/>
  <c r="A2790" i="15" s="1"/>
  <c r="A2791" i="15" s="1"/>
  <c r="A2792" i="15" s="1"/>
  <c r="A2793" i="15" s="1"/>
  <c r="A2794" i="15" s="1"/>
  <c r="A2795" i="15" s="1"/>
  <c r="A2796" i="15" s="1"/>
  <c r="A2797" i="15" s="1"/>
  <c r="A2798" i="15" s="1"/>
  <c r="A2799" i="15" s="1"/>
  <c r="A2800" i="15" s="1"/>
  <c r="A2801" i="15" s="1"/>
  <c r="A2802" i="15" s="1"/>
  <c r="A2803" i="15" s="1"/>
  <c r="A2804" i="15" s="1"/>
  <c r="A2805" i="15" s="1"/>
  <c r="A2806" i="15" s="1"/>
  <c r="A2807" i="15" s="1"/>
  <c r="A2808" i="15" s="1"/>
  <c r="A2809" i="15" s="1"/>
  <c r="A2810" i="15" s="1"/>
  <c r="A2811" i="15" s="1"/>
  <c r="A2812" i="15" s="1"/>
  <c r="A2813" i="15" s="1"/>
  <c r="A2814" i="15" s="1"/>
  <c r="A2815" i="15" s="1"/>
  <c r="A2816" i="15" s="1"/>
  <c r="A2817" i="15" s="1"/>
  <c r="A2818" i="15" s="1"/>
  <c r="A2819" i="15" s="1"/>
  <c r="A2820" i="15" s="1"/>
  <c r="A2821" i="15" s="1"/>
  <c r="A2822" i="15" s="1"/>
  <c r="A2823" i="15" s="1"/>
  <c r="A2824" i="15" s="1"/>
  <c r="A2825" i="15" s="1"/>
  <c r="A2826" i="15" s="1"/>
  <c r="A2827" i="15" s="1"/>
  <c r="A2828" i="15" s="1"/>
  <c r="A2829" i="15" s="1"/>
  <c r="A2830" i="15" s="1"/>
  <c r="A2831" i="15" s="1"/>
  <c r="A2832" i="15" s="1"/>
  <c r="A2833" i="15" s="1"/>
  <c r="A2834" i="15" s="1"/>
  <c r="A2835" i="15" s="1"/>
  <c r="A2836" i="15" s="1"/>
  <c r="A2837" i="15" s="1"/>
  <c r="A2838" i="15" s="1"/>
  <c r="A2839" i="15" s="1"/>
  <c r="A2840" i="15" s="1"/>
  <c r="A2841" i="15" s="1"/>
  <c r="A2842" i="15" s="1"/>
  <c r="A2843" i="15" s="1"/>
  <c r="A2844" i="15" s="1"/>
  <c r="A2845" i="15" s="1"/>
  <c r="A2846" i="15" s="1"/>
  <c r="A2847" i="15" s="1"/>
  <c r="A2848" i="15" s="1"/>
  <c r="A2849" i="15" s="1"/>
  <c r="A2850" i="15" s="1"/>
  <c r="A2851" i="15" s="1"/>
  <c r="A2852" i="15" s="1"/>
  <c r="A2853" i="15" s="1"/>
  <c r="A2854" i="15" s="1"/>
  <c r="A2855" i="15" s="1"/>
  <c r="A2856" i="15" s="1"/>
  <c r="A2857" i="15" s="1"/>
  <c r="A2858" i="15" s="1"/>
  <c r="A2859" i="15" s="1"/>
  <c r="A2860" i="15" s="1"/>
  <c r="A2861" i="15" s="1"/>
  <c r="A2862" i="15" s="1"/>
  <c r="A2863" i="15" s="1"/>
  <c r="A2864" i="15" s="1"/>
  <c r="A2865" i="15" s="1"/>
  <c r="A2866" i="15" s="1"/>
  <c r="A2867" i="15" s="1"/>
  <c r="A2868" i="15" s="1"/>
  <c r="A2869" i="15" s="1"/>
  <c r="A2870" i="15" s="1"/>
  <c r="A2871" i="15" s="1"/>
  <c r="A2872" i="15" s="1"/>
  <c r="A2873" i="15" s="1"/>
  <c r="A2874" i="15" s="1"/>
  <c r="A2875" i="15" s="1"/>
  <c r="A2876" i="15" s="1"/>
  <c r="A2877" i="15" s="1"/>
  <c r="A2878" i="15" s="1"/>
  <c r="A2879" i="15" s="1"/>
  <c r="A2880" i="15" s="1"/>
  <c r="A2881" i="15" s="1"/>
  <c r="A2882" i="15" s="1"/>
  <c r="A2883" i="15" s="1"/>
  <c r="A2884" i="15" s="1"/>
  <c r="A2885" i="15" s="1"/>
  <c r="A2886" i="15" s="1"/>
  <c r="A2887" i="15" s="1"/>
  <c r="A2888" i="15" s="1"/>
  <c r="A2889" i="15" s="1"/>
  <c r="A2890" i="15" s="1"/>
  <c r="A2891" i="15" s="1"/>
  <c r="A2892" i="15" s="1"/>
  <c r="A2893" i="15" s="1"/>
  <c r="A2894" i="15" s="1"/>
  <c r="A2895" i="15" s="1"/>
  <c r="A2896" i="15" s="1"/>
  <c r="A2897" i="15" s="1"/>
  <c r="A2898" i="15" s="1"/>
  <c r="A2899" i="15" s="1"/>
  <c r="A2900" i="15" s="1"/>
  <c r="A2901" i="15" s="1"/>
  <c r="A2902" i="15" s="1"/>
  <c r="A2903" i="15" s="1"/>
  <c r="A2904" i="15" s="1"/>
  <c r="A2905" i="15" s="1"/>
  <c r="A2906" i="15" s="1"/>
  <c r="A2907" i="15" s="1"/>
  <c r="A2908" i="15" s="1"/>
  <c r="A2909" i="15" s="1"/>
  <c r="A2910" i="15" s="1"/>
  <c r="A2911" i="15" s="1"/>
  <c r="A2912" i="15" s="1"/>
  <c r="A2913" i="15" s="1"/>
  <c r="A2914" i="15" s="1"/>
  <c r="A2915" i="15" s="1"/>
  <c r="A2916" i="15" s="1"/>
  <c r="A2917" i="15" s="1"/>
  <c r="A2918" i="15" s="1"/>
  <c r="A2919" i="15" s="1"/>
  <c r="A2920" i="15" s="1"/>
  <c r="A2921" i="15" s="1"/>
  <c r="A2922" i="15" s="1"/>
  <c r="A2923" i="15" s="1"/>
  <c r="A2924" i="15" s="1"/>
  <c r="A2925" i="15" s="1"/>
  <c r="A2926" i="15" s="1"/>
  <c r="A2927" i="15" s="1"/>
  <c r="A2928" i="15" s="1"/>
  <c r="A2929" i="15" s="1"/>
  <c r="A2930" i="15" s="1"/>
  <c r="A2931" i="15" s="1"/>
  <c r="A2932" i="15" s="1"/>
  <c r="A2933" i="15" s="1"/>
  <c r="A2934" i="15" s="1"/>
  <c r="A2935" i="15" s="1"/>
  <c r="A2936" i="15" s="1"/>
  <c r="A2937" i="15" s="1"/>
  <c r="A2938" i="15" s="1"/>
  <c r="A2939" i="15" s="1"/>
  <c r="A2940" i="15" s="1"/>
  <c r="A2941" i="15" s="1"/>
  <c r="A2942" i="15" s="1"/>
  <c r="A2943" i="15" s="1"/>
  <c r="A2944" i="15" s="1"/>
  <c r="A2945" i="15" s="1"/>
  <c r="A2946" i="15" s="1"/>
  <c r="A2947" i="15" s="1"/>
  <c r="A2948" i="15" s="1"/>
  <c r="A2949" i="15" s="1"/>
  <c r="A2950" i="15" s="1"/>
  <c r="A2951" i="15" s="1"/>
  <c r="A2952" i="15" s="1"/>
  <c r="A2953" i="15" s="1"/>
  <c r="A2954" i="15" s="1"/>
  <c r="A2955" i="15" s="1"/>
  <c r="A2956" i="15" s="1"/>
  <c r="A2957" i="15" s="1"/>
  <c r="A2958" i="15" s="1"/>
  <c r="A2959" i="15" s="1"/>
  <c r="A2960" i="15" s="1"/>
  <c r="A2961" i="15" s="1"/>
  <c r="A2962" i="15" s="1"/>
  <c r="A2963" i="15" s="1"/>
  <c r="A2964" i="15" s="1"/>
  <c r="A2965" i="15" s="1"/>
  <c r="A2966" i="15" s="1"/>
  <c r="A2967" i="15" s="1"/>
  <c r="A2968" i="15" s="1"/>
  <c r="A2969" i="15" s="1"/>
  <c r="A2970" i="15" s="1"/>
  <c r="A2971" i="15" s="1"/>
  <c r="A2972" i="15" s="1"/>
  <c r="A2973" i="15" s="1"/>
  <c r="A2974" i="15" s="1"/>
  <c r="A2975" i="15" s="1"/>
  <c r="A2976" i="15" s="1"/>
  <c r="A2977" i="15" s="1"/>
  <c r="A2978" i="15" s="1"/>
  <c r="A2979" i="15" s="1"/>
  <c r="A2980" i="15" s="1"/>
  <c r="A2981" i="15" s="1"/>
  <c r="A2982" i="15" s="1"/>
  <c r="A2983" i="15" s="1"/>
  <c r="A2984" i="15" s="1"/>
  <c r="A2985" i="15" s="1"/>
  <c r="A2986" i="15" s="1"/>
  <c r="A2987" i="15" s="1"/>
  <c r="A2988" i="15" s="1"/>
  <c r="A2989" i="15" s="1"/>
  <c r="A2990" i="15" s="1"/>
  <c r="A2991" i="15" s="1"/>
  <c r="A2992" i="15" s="1"/>
  <c r="A2993" i="15" s="1"/>
  <c r="A2994" i="15" s="1"/>
  <c r="A2995" i="15" s="1"/>
  <c r="A2996" i="15" s="1"/>
  <c r="A2997" i="15" s="1"/>
  <c r="A2998" i="15" s="1"/>
  <c r="A2999" i="15" s="1"/>
  <c r="A3000" i="15" s="1"/>
  <c r="A3001" i="15" s="1"/>
  <c r="A3002" i="15" s="1"/>
  <c r="A3003" i="15" s="1"/>
  <c r="A3004" i="15" s="1"/>
  <c r="A3005" i="15" s="1"/>
  <c r="A3006" i="15" s="1"/>
  <c r="A3007" i="15" s="1"/>
  <c r="A3008" i="15" s="1"/>
  <c r="A3009" i="15" s="1"/>
  <c r="A3010" i="15" s="1"/>
  <c r="A3011" i="15" s="1"/>
  <c r="A3012" i="15" s="1"/>
  <c r="A3013" i="15" s="1"/>
  <c r="A3014" i="15" s="1"/>
  <c r="A3015" i="15" s="1"/>
  <c r="A3016" i="15" s="1"/>
  <c r="A3017" i="15" s="1"/>
  <c r="A3018" i="15" s="1"/>
  <c r="A3019" i="15" s="1"/>
  <c r="A3020" i="15" s="1"/>
  <c r="A3021" i="15" s="1"/>
  <c r="A3022" i="15" s="1"/>
  <c r="A3023" i="15" s="1"/>
  <c r="A3024" i="15" s="1"/>
  <c r="A3025" i="15" s="1"/>
  <c r="A3026" i="15" s="1"/>
  <c r="A3027" i="15" s="1"/>
  <c r="A3028" i="15" s="1"/>
  <c r="A3029" i="15" s="1"/>
  <c r="A3030" i="15" s="1"/>
  <c r="A3031" i="15" s="1"/>
  <c r="A3032" i="15" s="1"/>
  <c r="A3033" i="15" s="1"/>
  <c r="A3034" i="15" s="1"/>
  <c r="A3035" i="15" s="1"/>
  <c r="A3036" i="15" s="1"/>
  <c r="A3037" i="15" s="1"/>
  <c r="A3038" i="15" s="1"/>
  <c r="A3039" i="15" s="1"/>
  <c r="A3040" i="15" s="1"/>
  <c r="A3041" i="15" s="1"/>
  <c r="A3042" i="15" s="1"/>
  <c r="A3043" i="15" s="1"/>
  <c r="A3044" i="15" s="1"/>
  <c r="A3045" i="15" s="1"/>
  <c r="A3046" i="15" s="1"/>
  <c r="A3047" i="15" s="1"/>
  <c r="A3048" i="15" s="1"/>
  <c r="A3049" i="15" s="1"/>
  <c r="A3050" i="15" s="1"/>
  <c r="A3051" i="15" s="1"/>
  <c r="A3052" i="15" s="1"/>
  <c r="A3053" i="15" s="1"/>
  <c r="A3054" i="15" s="1"/>
  <c r="A3055" i="15" s="1"/>
  <c r="A3056" i="15" s="1"/>
  <c r="A3057" i="15" s="1"/>
  <c r="A3058" i="15" s="1"/>
  <c r="A3059" i="15" s="1"/>
  <c r="A3060" i="15" s="1"/>
  <c r="A3061" i="15" s="1"/>
  <c r="A3062" i="15" s="1"/>
  <c r="A3063" i="15" s="1"/>
  <c r="A3064" i="15" s="1"/>
  <c r="A3065" i="15" s="1"/>
  <c r="A3066" i="15" s="1"/>
  <c r="A3067" i="15" s="1"/>
  <c r="A3068" i="15" s="1"/>
  <c r="A3069" i="15" s="1"/>
  <c r="A3070" i="15" s="1"/>
  <c r="A3071" i="15" s="1"/>
  <c r="A3072" i="15" s="1"/>
  <c r="A3073" i="15" s="1"/>
  <c r="A3074" i="15" s="1"/>
  <c r="A3075" i="15" s="1"/>
  <c r="A3076" i="15" s="1"/>
  <c r="A3077" i="15" s="1"/>
  <c r="A3078" i="15" s="1"/>
  <c r="A3079" i="15" s="1"/>
  <c r="A3080" i="15" s="1"/>
  <c r="A3081" i="15" s="1"/>
  <c r="A3082" i="15" s="1"/>
  <c r="A3083" i="15" s="1"/>
  <c r="A3084" i="15" s="1"/>
  <c r="A3085" i="15" s="1"/>
  <c r="A3086" i="15" s="1"/>
  <c r="A3087" i="15" s="1"/>
  <c r="A3088" i="15" s="1"/>
  <c r="A3089" i="15" s="1"/>
  <c r="A3090" i="15" s="1"/>
  <c r="A3091" i="15" s="1"/>
  <c r="A3092" i="15" s="1"/>
  <c r="A3093" i="15" s="1"/>
  <c r="A3094" i="15" s="1"/>
  <c r="A3095" i="15" s="1"/>
  <c r="A3096" i="15" s="1"/>
  <c r="A3097" i="15" s="1"/>
  <c r="A3098" i="15" s="1"/>
  <c r="A3099" i="15" s="1"/>
  <c r="A3100" i="15" s="1"/>
  <c r="A3101" i="15" s="1"/>
  <c r="A3102" i="15" s="1"/>
  <c r="A3103" i="15" s="1"/>
  <c r="A3104" i="15" s="1"/>
  <c r="A3105" i="15" s="1"/>
  <c r="A3106" i="15" s="1"/>
  <c r="A3107" i="15" s="1"/>
  <c r="A3108" i="15" s="1"/>
  <c r="A3109" i="15" s="1"/>
  <c r="A3110" i="15" s="1"/>
  <c r="A3111" i="15" s="1"/>
  <c r="A3112" i="15" s="1"/>
  <c r="A3113" i="15" s="1"/>
  <c r="A3114" i="15" s="1"/>
  <c r="A3115" i="15" s="1"/>
  <c r="A3116" i="15" s="1"/>
  <c r="A3117" i="15" s="1"/>
  <c r="A3118" i="15" s="1"/>
  <c r="A3119" i="15" s="1"/>
  <c r="A3120" i="15" s="1"/>
  <c r="A3121" i="15" s="1"/>
  <c r="A3122" i="15" s="1"/>
  <c r="A3123" i="15" s="1"/>
  <c r="A3124" i="15" s="1"/>
  <c r="A3125" i="15" s="1"/>
  <c r="A3126" i="15" s="1"/>
  <c r="A3127" i="15" s="1"/>
  <c r="A3128" i="15" s="1"/>
  <c r="A3129" i="15" s="1"/>
  <c r="A3130" i="15" s="1"/>
  <c r="A3131" i="15" s="1"/>
  <c r="A3132" i="15" s="1"/>
  <c r="A3133" i="15" s="1"/>
  <c r="A3134" i="15" s="1"/>
  <c r="A3135" i="15" s="1"/>
  <c r="A3136" i="15" s="1"/>
  <c r="A3137" i="15" s="1"/>
  <c r="A3138" i="15" s="1"/>
  <c r="A3139" i="15" s="1"/>
  <c r="A3140" i="15" s="1"/>
  <c r="A3141" i="15" s="1"/>
  <c r="A3142" i="15" s="1"/>
  <c r="A3143" i="15" s="1"/>
  <c r="A3144" i="15" s="1"/>
  <c r="A3145" i="15" s="1"/>
  <c r="A3146" i="15" s="1"/>
  <c r="A3147" i="15" s="1"/>
  <c r="A3148" i="15" s="1"/>
  <c r="A3149" i="15" s="1"/>
  <c r="A3150" i="15" s="1"/>
  <c r="A3151" i="15" s="1"/>
  <c r="A3152" i="15" s="1"/>
  <c r="A3153" i="15" s="1"/>
  <c r="A3154" i="15" s="1"/>
  <c r="A3155" i="15" s="1"/>
  <c r="A3156" i="15" s="1"/>
  <c r="A3157" i="15" s="1"/>
  <c r="A3158" i="15" s="1"/>
  <c r="A3159" i="15" s="1"/>
  <c r="A3160" i="15" s="1"/>
  <c r="A3161" i="15" s="1"/>
  <c r="A3162" i="15" s="1"/>
  <c r="A3163" i="15" s="1"/>
  <c r="A3164" i="15" s="1"/>
  <c r="A3165" i="15" s="1"/>
  <c r="A3166" i="15" s="1"/>
  <c r="A3167" i="15" s="1"/>
  <c r="A3168" i="15" s="1"/>
  <c r="A3169" i="15" s="1"/>
  <c r="A3170" i="15" s="1"/>
  <c r="A3171" i="15" s="1"/>
  <c r="A3172" i="15" s="1"/>
  <c r="A3173" i="15" s="1"/>
  <c r="A3174" i="15" s="1"/>
  <c r="A3175" i="15" s="1"/>
  <c r="A3176" i="15" s="1"/>
  <c r="A3177" i="15" s="1"/>
  <c r="A3178" i="15" s="1"/>
  <c r="A3179" i="15" s="1"/>
  <c r="A3180" i="15" s="1"/>
  <c r="A3181" i="15" s="1"/>
  <c r="A3182" i="15" s="1"/>
  <c r="A3183" i="15" s="1"/>
  <c r="A3184" i="15" s="1"/>
  <c r="A3185" i="15" s="1"/>
  <c r="A3186" i="15" s="1"/>
  <c r="A3187" i="15" s="1"/>
  <c r="A3188" i="15" s="1"/>
  <c r="A3189" i="15" s="1"/>
  <c r="A3190" i="15" s="1"/>
  <c r="A3191" i="15" s="1"/>
  <c r="A3192" i="15" s="1"/>
  <c r="A3193" i="15" s="1"/>
  <c r="A3194" i="15" s="1"/>
  <c r="A3195" i="15" s="1"/>
  <c r="A3196" i="15" s="1"/>
  <c r="A3197" i="15" s="1"/>
  <c r="A3198" i="15" s="1"/>
  <c r="A3199" i="15" s="1"/>
  <c r="A3200" i="15" s="1"/>
  <c r="A3201" i="15" s="1"/>
  <c r="A3202" i="15" s="1"/>
  <c r="A3203" i="15" s="1"/>
  <c r="A3204" i="15" s="1"/>
  <c r="A3205" i="15" s="1"/>
  <c r="A3206" i="15" s="1"/>
  <c r="A3207" i="15" s="1"/>
  <c r="A3208" i="15" s="1"/>
  <c r="A3209" i="15" s="1"/>
  <c r="A3210" i="15" s="1"/>
  <c r="A3211" i="15" s="1"/>
  <c r="A3212" i="15" s="1"/>
  <c r="A3213" i="15" s="1"/>
  <c r="A3214" i="15" s="1"/>
  <c r="A3215" i="15" s="1"/>
  <c r="A3216" i="15" s="1"/>
  <c r="A3217" i="15" s="1"/>
  <c r="A3218" i="15" s="1"/>
  <c r="A3219" i="15" s="1"/>
  <c r="A3220" i="15" s="1"/>
  <c r="A3221" i="15" s="1"/>
  <c r="A3222" i="15" s="1"/>
  <c r="A3223" i="15" s="1"/>
  <c r="A3224" i="15" s="1"/>
  <c r="A3225" i="15" s="1"/>
  <c r="A3226" i="15" s="1"/>
  <c r="A3227" i="15" s="1"/>
  <c r="A3228" i="15" s="1"/>
  <c r="A3229" i="15" s="1"/>
  <c r="A3230" i="15" s="1"/>
  <c r="A3231" i="15" s="1"/>
  <c r="A3232" i="15" s="1"/>
  <c r="A3233" i="15" s="1"/>
  <c r="A3234" i="15" s="1"/>
  <c r="A3235" i="15" s="1"/>
  <c r="A3236" i="15" s="1"/>
  <c r="A3237" i="15" s="1"/>
  <c r="A3238" i="15" s="1"/>
  <c r="A3239" i="15" s="1"/>
  <c r="A3240" i="15" s="1"/>
  <c r="A3241" i="15" s="1"/>
  <c r="A3242" i="15" s="1"/>
  <c r="A3243" i="15" s="1"/>
  <c r="A3244" i="15" s="1"/>
  <c r="A3245" i="15" s="1"/>
  <c r="A3246" i="15" s="1"/>
  <c r="A3247" i="15" s="1"/>
  <c r="A3248" i="15" s="1"/>
  <c r="A3249" i="15" s="1"/>
  <c r="A3250" i="15" s="1"/>
  <c r="A3251" i="15" s="1"/>
  <c r="A3252" i="15" s="1"/>
  <c r="A3253" i="15" s="1"/>
  <c r="A3254" i="15" s="1"/>
  <c r="A3255" i="15" s="1"/>
  <c r="A3256" i="15" s="1"/>
  <c r="A3257" i="15" s="1"/>
  <c r="A3258" i="15" s="1"/>
  <c r="A3259" i="15" s="1"/>
  <c r="A3260" i="15" s="1"/>
  <c r="A3261" i="15" s="1"/>
  <c r="A3262" i="15" s="1"/>
  <c r="A3263" i="15" s="1"/>
  <c r="A3264" i="15" s="1"/>
  <c r="A3265" i="15" s="1"/>
  <c r="A3266" i="15" s="1"/>
  <c r="A3267" i="15" s="1"/>
  <c r="A3268" i="15" s="1"/>
  <c r="A3269" i="15" s="1"/>
  <c r="A3270" i="15" s="1"/>
  <c r="A3271" i="15" s="1"/>
  <c r="A3272" i="15" s="1"/>
  <c r="A3273" i="15" s="1"/>
  <c r="A3274" i="15" s="1"/>
  <c r="A3275" i="15" s="1"/>
  <c r="A3276" i="15" s="1"/>
  <c r="A3277" i="15" s="1"/>
  <c r="A3278" i="15" s="1"/>
  <c r="A3279" i="15" s="1"/>
  <c r="A3280" i="15" s="1"/>
  <c r="A3281" i="15" s="1"/>
  <c r="A3282" i="15" s="1"/>
  <c r="A3283" i="15" s="1"/>
  <c r="A3284" i="15" s="1"/>
  <c r="A3285" i="15" s="1"/>
  <c r="A3286" i="15" s="1"/>
  <c r="A3287" i="15" s="1"/>
  <c r="A3288" i="15" s="1"/>
  <c r="A3289" i="15" s="1"/>
  <c r="A3290" i="15" s="1"/>
  <c r="A3291" i="15" s="1"/>
  <c r="A3292" i="15" s="1"/>
  <c r="A3293" i="15" s="1"/>
  <c r="A3294" i="15" s="1"/>
  <c r="A3295" i="15" s="1"/>
  <c r="A3296" i="15" s="1"/>
  <c r="A3297" i="15" s="1"/>
  <c r="A3298" i="15" s="1"/>
  <c r="A3299" i="15" s="1"/>
  <c r="A3300" i="15" s="1"/>
  <c r="A3301" i="15" s="1"/>
  <c r="A3302" i="15" s="1"/>
  <c r="A3303" i="15" s="1"/>
  <c r="A3304" i="15" s="1"/>
  <c r="A3305" i="15" s="1"/>
  <c r="A3306" i="15" s="1"/>
  <c r="A3307" i="15" s="1"/>
  <c r="A3308" i="15" s="1"/>
  <c r="A3309" i="15" s="1"/>
  <c r="A3310" i="15" s="1"/>
  <c r="A3311" i="15" s="1"/>
  <c r="A3312" i="15" s="1"/>
  <c r="A3313" i="15" s="1"/>
  <c r="A3314" i="15" s="1"/>
  <c r="A3315" i="15" s="1"/>
  <c r="A3316" i="15" s="1"/>
  <c r="A3317" i="15" s="1"/>
  <c r="A3318" i="15" s="1"/>
  <c r="A3319" i="15" s="1"/>
  <c r="A3320" i="15" s="1"/>
  <c r="A3321" i="15" s="1"/>
  <c r="A3322" i="15" s="1"/>
  <c r="A3323" i="15" s="1"/>
  <c r="A3324" i="15" s="1"/>
  <c r="A3325" i="15" s="1"/>
  <c r="A3326" i="15" s="1"/>
  <c r="A3327" i="15" s="1"/>
  <c r="A3328" i="15" s="1"/>
  <c r="A3329" i="15" s="1"/>
  <c r="A3330" i="15" s="1"/>
  <c r="A3331" i="15" s="1"/>
  <c r="A3332" i="15" s="1"/>
  <c r="A3333" i="15" s="1"/>
  <c r="A3334" i="15" s="1"/>
  <c r="A3335" i="15" s="1"/>
  <c r="A3336" i="15" s="1"/>
  <c r="A3337" i="15" s="1"/>
  <c r="A3338" i="15" s="1"/>
  <c r="A3339" i="15" s="1"/>
  <c r="A3340" i="15" s="1"/>
  <c r="A3341" i="15" s="1"/>
  <c r="A3342" i="15" s="1"/>
  <c r="A3343" i="15" s="1"/>
  <c r="A3344" i="15" s="1"/>
  <c r="A3345" i="15" s="1"/>
  <c r="A3346" i="15" s="1"/>
  <c r="A3347" i="15" s="1"/>
  <c r="A3348" i="15" s="1"/>
  <c r="A3349" i="15" s="1"/>
  <c r="A3350" i="15" s="1"/>
  <c r="A3351" i="15" s="1"/>
  <c r="A3352" i="15" s="1"/>
  <c r="A3353" i="15" s="1"/>
  <c r="A3354" i="15" s="1"/>
  <c r="A3355" i="15" s="1"/>
  <c r="A3356" i="15" s="1"/>
  <c r="A3357" i="15" s="1"/>
  <c r="A3358" i="15" s="1"/>
  <c r="A3359" i="15" s="1"/>
  <c r="A3360" i="15" s="1"/>
  <c r="A3361" i="15" s="1"/>
  <c r="A3362" i="15" s="1"/>
  <c r="A3363" i="15" s="1"/>
  <c r="A3364" i="15" s="1"/>
  <c r="A3365" i="15" s="1"/>
  <c r="A3366" i="15" s="1"/>
  <c r="A3367" i="15" s="1"/>
  <c r="A3368" i="15" s="1"/>
  <c r="A3369" i="15" s="1"/>
  <c r="A3370" i="15" s="1"/>
  <c r="A3371" i="15" s="1"/>
  <c r="A3372" i="15" s="1"/>
  <c r="A3373" i="15" s="1"/>
  <c r="A3374" i="15" s="1"/>
  <c r="A3375" i="15" s="1"/>
  <c r="A3376" i="15" s="1"/>
  <c r="A3377" i="15" s="1"/>
  <c r="A3378" i="15" s="1"/>
  <c r="A3379" i="15" s="1"/>
  <c r="A3380" i="15" s="1"/>
  <c r="A3381" i="15" s="1"/>
  <c r="A3382" i="15" s="1"/>
  <c r="A3383" i="15" s="1"/>
  <c r="A3384" i="15" s="1"/>
  <c r="A3385" i="15" s="1"/>
  <c r="A3386" i="15" s="1"/>
  <c r="A3387" i="15" s="1"/>
  <c r="A3388" i="15" s="1"/>
  <c r="A3389" i="15" s="1"/>
  <c r="A3390" i="15" s="1"/>
  <c r="A3391" i="15" s="1"/>
  <c r="A3392" i="15" s="1"/>
  <c r="A3393" i="15" s="1"/>
  <c r="A3394" i="15" s="1"/>
  <c r="A3395" i="15" s="1"/>
  <c r="A3396" i="15" s="1"/>
  <c r="A3397" i="15" s="1"/>
  <c r="A3398" i="15" s="1"/>
  <c r="A3399" i="15" s="1"/>
  <c r="A3400" i="15" s="1"/>
  <c r="A3401" i="15" s="1"/>
  <c r="A3402" i="15" s="1"/>
  <c r="A3403" i="15" s="1"/>
  <c r="A3404" i="15" s="1"/>
  <c r="A3405" i="15" s="1"/>
  <c r="A3406" i="15" s="1"/>
  <c r="A3407" i="15" s="1"/>
  <c r="A3408" i="15" s="1"/>
  <c r="A3409" i="15" s="1"/>
  <c r="A3410" i="15" s="1"/>
  <c r="A3411" i="15" s="1"/>
  <c r="A3412" i="15" s="1"/>
  <c r="A3413" i="15" s="1"/>
  <c r="A3414" i="15" s="1"/>
  <c r="A3415" i="15" s="1"/>
  <c r="A3416" i="15" s="1"/>
  <c r="A3417" i="15" s="1"/>
  <c r="A3418" i="15" s="1"/>
  <c r="A3419" i="15" s="1"/>
  <c r="A3420" i="15" s="1"/>
  <c r="A3421" i="15" s="1"/>
  <c r="A3422" i="15" s="1"/>
  <c r="A3423" i="15" s="1"/>
  <c r="A3424" i="15" s="1"/>
  <c r="A3425" i="15" s="1"/>
  <c r="A3426" i="15" s="1"/>
  <c r="A3427" i="15" s="1"/>
  <c r="A3428" i="15" s="1"/>
  <c r="A3429" i="15" s="1"/>
  <c r="A3430" i="15" s="1"/>
  <c r="A3431" i="15" s="1"/>
  <c r="A3432" i="15" s="1"/>
  <c r="A3433" i="15" s="1"/>
  <c r="A3434" i="15" s="1"/>
  <c r="A3435" i="15" s="1"/>
  <c r="A3436" i="15" s="1"/>
  <c r="A3437" i="15" s="1"/>
  <c r="A3438" i="15" s="1"/>
  <c r="A3439" i="15" s="1"/>
  <c r="A3440" i="15" s="1"/>
  <c r="A3441" i="15" s="1"/>
  <c r="A3442" i="15" s="1"/>
  <c r="A3443" i="15" s="1"/>
  <c r="A3444" i="15" s="1"/>
  <c r="A3445" i="15" s="1"/>
  <c r="A3446" i="15" s="1"/>
  <c r="A3447" i="15" s="1"/>
  <c r="A3448" i="15" s="1"/>
  <c r="A3449" i="15" s="1"/>
  <c r="A3450" i="15" s="1"/>
  <c r="A3451" i="15" s="1"/>
  <c r="A3452" i="15" s="1"/>
  <c r="A3453" i="15" s="1"/>
  <c r="A3454" i="15" s="1"/>
  <c r="A3455" i="15" s="1"/>
  <c r="A3456" i="15" s="1"/>
  <c r="A3457" i="15" s="1"/>
  <c r="A3458" i="15" s="1"/>
  <c r="A3459" i="15" s="1"/>
  <c r="A3460" i="15" s="1"/>
  <c r="A3461" i="15" s="1"/>
  <c r="A3462" i="15" s="1"/>
  <c r="A3463" i="15" s="1"/>
  <c r="A3464" i="15" s="1"/>
  <c r="A3465" i="15" s="1"/>
  <c r="A3466" i="15" s="1"/>
  <c r="A3467" i="15" s="1"/>
  <c r="A3468" i="15" s="1"/>
  <c r="A3469" i="15" s="1"/>
  <c r="A3470" i="15" s="1"/>
  <c r="A3471" i="15" s="1"/>
  <c r="A3472" i="15" s="1"/>
  <c r="A3473" i="15" s="1"/>
  <c r="A3474" i="15" s="1"/>
  <c r="A3475" i="15" s="1"/>
  <c r="A3476" i="15" s="1"/>
  <c r="A3477" i="15" s="1"/>
  <c r="A3478" i="15" s="1"/>
  <c r="A3479" i="15" s="1"/>
  <c r="A3480" i="15" s="1"/>
  <c r="A3481" i="15" s="1"/>
  <c r="A3482" i="15" s="1"/>
  <c r="A3483" i="15" s="1"/>
  <c r="A3484" i="15" s="1"/>
  <c r="A3485" i="15" s="1"/>
  <c r="A3486" i="15" s="1"/>
  <c r="A3487" i="15" s="1"/>
  <c r="A3488" i="15" s="1"/>
  <c r="A3489" i="15" s="1"/>
  <c r="A3490" i="15" s="1"/>
  <c r="A3491" i="15" s="1"/>
  <c r="A3492" i="15" s="1"/>
  <c r="A3493" i="15" s="1"/>
  <c r="A3494" i="15" s="1"/>
  <c r="A3495" i="15" s="1"/>
  <c r="A3496" i="15" s="1"/>
  <c r="A3497" i="15" s="1"/>
  <c r="A3498" i="15" s="1"/>
  <c r="A3499" i="15" s="1"/>
  <c r="A3500" i="15" s="1"/>
  <c r="A3501" i="15" s="1"/>
  <c r="A3502" i="15" s="1"/>
  <c r="A3503" i="15" s="1"/>
  <c r="A3504" i="15" s="1"/>
  <c r="A3505" i="15" s="1"/>
  <c r="A3506" i="15" s="1"/>
  <c r="A3507" i="15" s="1"/>
  <c r="A3508" i="15" s="1"/>
  <c r="A3509" i="15" s="1"/>
  <c r="A3510" i="15" s="1"/>
  <c r="A3511" i="15" s="1"/>
  <c r="A3512" i="15" s="1"/>
  <c r="A3513" i="15" s="1"/>
  <c r="A3514" i="15" s="1"/>
  <c r="A3515" i="15" s="1"/>
  <c r="A3516" i="15" s="1"/>
  <c r="A3517" i="15" s="1"/>
  <c r="A3518" i="15" s="1"/>
  <c r="A3519" i="15" s="1"/>
  <c r="A3520" i="15" s="1"/>
  <c r="A3521" i="15" s="1"/>
  <c r="A3522" i="15" s="1"/>
  <c r="A3523" i="15" s="1"/>
  <c r="A3524" i="15" s="1"/>
  <c r="A3525" i="15" s="1"/>
  <c r="A3526" i="15" s="1"/>
  <c r="A3527" i="15" s="1"/>
  <c r="A3528" i="15" s="1"/>
  <c r="A3529" i="15" s="1"/>
  <c r="A3530" i="15" s="1"/>
  <c r="A3531" i="15" s="1"/>
  <c r="A3532" i="15" s="1"/>
  <c r="A3533" i="15" s="1"/>
  <c r="A3534" i="15" s="1"/>
  <c r="A3535" i="15" s="1"/>
  <c r="A3536" i="15" s="1"/>
  <c r="A3537" i="15" s="1"/>
  <c r="A3538" i="15" s="1"/>
  <c r="A3539" i="15" s="1"/>
  <c r="A3540" i="15" s="1"/>
  <c r="A3541" i="15" s="1"/>
  <c r="A3542" i="15" s="1"/>
  <c r="A3543" i="15" s="1"/>
  <c r="A3544" i="15" s="1"/>
  <c r="A3545" i="15" s="1"/>
  <c r="A3546" i="15" s="1"/>
  <c r="A3547" i="15" s="1"/>
  <c r="A3548" i="15" s="1"/>
  <c r="A3549" i="15" s="1"/>
  <c r="A3550" i="15" s="1"/>
  <c r="A3551" i="15" s="1"/>
  <c r="A3552" i="15" s="1"/>
  <c r="A3553" i="15" s="1"/>
  <c r="A3554" i="15" s="1"/>
  <c r="A3555" i="15" s="1"/>
  <c r="A3556" i="15" s="1"/>
  <c r="A3557" i="15" s="1"/>
  <c r="A3558" i="15" s="1"/>
  <c r="A3559" i="15" s="1"/>
  <c r="A3560" i="15" s="1"/>
  <c r="A3561" i="15" s="1"/>
  <c r="A3562" i="15" s="1"/>
  <c r="A3563" i="15" s="1"/>
  <c r="A3564" i="15" s="1"/>
  <c r="A3565" i="15" s="1"/>
  <c r="A3566" i="15" s="1"/>
  <c r="A3567" i="15" s="1"/>
  <c r="A3568" i="15" s="1"/>
  <c r="A3569" i="15" s="1"/>
  <c r="A3570" i="15" s="1"/>
  <c r="A3571" i="15" s="1"/>
  <c r="A3572" i="15" s="1"/>
  <c r="A3573" i="15" s="1"/>
  <c r="A3574" i="15" s="1"/>
  <c r="A3575" i="15" s="1"/>
  <c r="A3576" i="15" s="1"/>
  <c r="A3577" i="15" s="1"/>
  <c r="A3578" i="15" s="1"/>
  <c r="A3579" i="15" s="1"/>
  <c r="A3580" i="15" s="1"/>
  <c r="A3581" i="15" s="1"/>
  <c r="A3582" i="15" s="1"/>
  <c r="A3583" i="15" s="1"/>
  <c r="A3584" i="15" s="1"/>
  <c r="A3585" i="15" s="1"/>
  <c r="A3586" i="15" s="1"/>
  <c r="A3587" i="15" s="1"/>
  <c r="A3588" i="15" s="1"/>
  <c r="A3589" i="15" s="1"/>
  <c r="A3590" i="15" s="1"/>
  <c r="A3591" i="15" s="1"/>
  <c r="A3592" i="15" s="1"/>
  <c r="A3593" i="15" s="1"/>
  <c r="A3594" i="15" s="1"/>
  <c r="A3595" i="15" s="1"/>
  <c r="A3596" i="15" s="1"/>
  <c r="A3597" i="15" s="1"/>
  <c r="A3598" i="15" s="1"/>
  <c r="A3599" i="15" s="1"/>
  <c r="A3600" i="15" s="1"/>
  <c r="A3601" i="15" s="1"/>
  <c r="A3602" i="15" s="1"/>
  <c r="A3603" i="15" s="1"/>
  <c r="A3604" i="15" s="1"/>
  <c r="A3605" i="15" s="1"/>
  <c r="A3606" i="15" s="1"/>
  <c r="A3607" i="15" s="1"/>
  <c r="A3608" i="15" s="1"/>
  <c r="A3609" i="15" s="1"/>
  <c r="A3610" i="15" s="1"/>
  <c r="A3611" i="15" s="1"/>
  <c r="A3612" i="15" s="1"/>
  <c r="A3613" i="15" s="1"/>
  <c r="A3614" i="15" s="1"/>
  <c r="A3615" i="15" s="1"/>
  <c r="A3616" i="15" s="1"/>
  <c r="A3617" i="15" s="1"/>
  <c r="A3618" i="15" s="1"/>
  <c r="A3619" i="15" s="1"/>
  <c r="A3620" i="15" s="1"/>
  <c r="A3621" i="15" s="1"/>
  <c r="A3622" i="15" s="1"/>
  <c r="A3623" i="15" s="1"/>
  <c r="A3624" i="15" s="1"/>
  <c r="A3625" i="15" s="1"/>
  <c r="A3626" i="15" s="1"/>
  <c r="A3627" i="15" s="1"/>
  <c r="A3628" i="15" s="1"/>
  <c r="A3629" i="15" s="1"/>
  <c r="A3630" i="15" s="1"/>
  <c r="A3631" i="15" s="1"/>
  <c r="A3632" i="15" s="1"/>
  <c r="A3633" i="15" s="1"/>
  <c r="A3634" i="15" s="1"/>
  <c r="A3635" i="15" s="1"/>
  <c r="A3636" i="15" s="1"/>
  <c r="A3637" i="15" s="1"/>
  <c r="A3638" i="15" s="1"/>
  <c r="A3639" i="15" s="1"/>
  <c r="A3640" i="15" s="1"/>
  <c r="A3641" i="15" s="1"/>
  <c r="A3642" i="15" s="1"/>
  <c r="A3643" i="15" s="1"/>
  <c r="A3644" i="15" s="1"/>
  <c r="A3645" i="15" s="1"/>
  <c r="A3646" i="15" s="1"/>
  <c r="A3647" i="15" s="1"/>
  <c r="A3648" i="15" s="1"/>
  <c r="A3649" i="15" s="1"/>
  <c r="A3650" i="15" s="1"/>
  <c r="A3651" i="15" s="1"/>
  <c r="A3652" i="15" s="1"/>
  <c r="A3653" i="15" s="1"/>
  <c r="A3654" i="15" s="1"/>
  <c r="A3655" i="15" s="1"/>
  <c r="A3656" i="15" s="1"/>
  <c r="A3657" i="15" s="1"/>
  <c r="A3658" i="15" s="1"/>
  <c r="A3659" i="15" s="1"/>
  <c r="A3660" i="15" s="1"/>
  <c r="A3661" i="15" s="1"/>
  <c r="A3662" i="15" s="1"/>
  <c r="A3663" i="15" s="1"/>
  <c r="A3664" i="15" s="1"/>
  <c r="A3665" i="15" s="1"/>
  <c r="A3666" i="15" s="1"/>
  <c r="A3667" i="15" s="1"/>
  <c r="A3668" i="15" s="1"/>
  <c r="A3669" i="15" s="1"/>
  <c r="A3670" i="15" s="1"/>
  <c r="A3671" i="15" s="1"/>
  <c r="A3672" i="15" s="1"/>
  <c r="A3673" i="15" s="1"/>
  <c r="A3674" i="15" s="1"/>
  <c r="A3675" i="15" s="1"/>
  <c r="A3676" i="15" s="1"/>
  <c r="A3677" i="15" s="1"/>
  <c r="A3678" i="15" s="1"/>
  <c r="A3679" i="15" s="1"/>
  <c r="A3680" i="15" s="1"/>
  <c r="A3681" i="15" s="1"/>
  <c r="A3682" i="15" s="1"/>
  <c r="A3683" i="15" s="1"/>
  <c r="A3684" i="15" s="1"/>
  <c r="A3685" i="15" s="1"/>
  <c r="A3686" i="15" s="1"/>
  <c r="A3687" i="15" s="1"/>
  <c r="A3688" i="15" s="1"/>
  <c r="A3689" i="15" s="1"/>
  <c r="A3690" i="15" s="1"/>
  <c r="A3691" i="15" s="1"/>
  <c r="A3692" i="15" s="1"/>
  <c r="A3693" i="15" s="1"/>
  <c r="A3694" i="15" s="1"/>
  <c r="A3695" i="15" s="1"/>
  <c r="A3696" i="15" s="1"/>
  <c r="A3697" i="15" s="1"/>
  <c r="A3698" i="15" s="1"/>
  <c r="A3699" i="15" s="1"/>
  <c r="A3700" i="15" s="1"/>
  <c r="A3701" i="15" s="1"/>
  <c r="A3702" i="15" s="1"/>
  <c r="A3703" i="15" s="1"/>
  <c r="A3704" i="15" s="1"/>
  <c r="A3705" i="15" s="1"/>
  <c r="A3706" i="15" s="1"/>
  <c r="A3707" i="15" s="1"/>
  <c r="A3708" i="15" s="1"/>
  <c r="A3709" i="15" s="1"/>
  <c r="A3710" i="15" s="1"/>
  <c r="A3711" i="15" s="1"/>
  <c r="A3712" i="15" s="1"/>
  <c r="A3713" i="15" s="1"/>
  <c r="A3714" i="15" s="1"/>
  <c r="A3715" i="15" s="1"/>
  <c r="A3716" i="15" s="1"/>
  <c r="A3717" i="15" s="1"/>
  <c r="A3718" i="15" s="1"/>
  <c r="A3719" i="15" s="1"/>
  <c r="A3720" i="15" s="1"/>
  <c r="A3721" i="15" s="1"/>
  <c r="A3722" i="15" s="1"/>
  <c r="A3723" i="15" s="1"/>
  <c r="A3724" i="15" s="1"/>
  <c r="A3725" i="15" s="1"/>
  <c r="A3726" i="15" s="1"/>
  <c r="A3727" i="15" s="1"/>
  <c r="A3728" i="15" s="1"/>
  <c r="A3729" i="15" s="1"/>
  <c r="A3730" i="15" s="1"/>
  <c r="A3731" i="15" s="1"/>
  <c r="A3732" i="15" s="1"/>
  <c r="A3733" i="15" s="1"/>
  <c r="A3734" i="15" s="1"/>
  <c r="A3735" i="15" s="1"/>
  <c r="A3736" i="15" s="1"/>
  <c r="A3737" i="15" s="1"/>
  <c r="A3738" i="15" s="1"/>
  <c r="A3739" i="15" s="1"/>
  <c r="A3740" i="15" s="1"/>
  <c r="A3741" i="15" s="1"/>
  <c r="A3742" i="15" s="1"/>
  <c r="A3743" i="15" s="1"/>
  <c r="A3744" i="15" s="1"/>
  <c r="A3745" i="15" s="1"/>
  <c r="A3746" i="15" s="1"/>
  <c r="A3747" i="15" s="1"/>
  <c r="A3748" i="15" s="1"/>
  <c r="A3749" i="15" s="1"/>
  <c r="A3750" i="15" s="1"/>
  <c r="A3751" i="15" s="1"/>
  <c r="A3752" i="15" s="1"/>
  <c r="A3753" i="15" s="1"/>
  <c r="A3754" i="15" s="1"/>
  <c r="A3755" i="15" s="1"/>
  <c r="A3756" i="15" s="1"/>
  <c r="A3757" i="15" s="1"/>
  <c r="A3758" i="15" s="1"/>
  <c r="A3759" i="15" s="1"/>
  <c r="A3760" i="15" s="1"/>
  <c r="A3761" i="15" s="1"/>
  <c r="A3762" i="15" s="1"/>
  <c r="A3763" i="15" s="1"/>
  <c r="A3764" i="15" s="1"/>
  <c r="A3765" i="15" s="1"/>
  <c r="A3766" i="15" s="1"/>
  <c r="A3767" i="15" s="1"/>
  <c r="A3768" i="15" s="1"/>
  <c r="A3769" i="15" s="1"/>
  <c r="A3770" i="15" s="1"/>
  <c r="A3771" i="15" s="1"/>
  <c r="A3772" i="15" s="1"/>
  <c r="A3773" i="15" s="1"/>
  <c r="A3774" i="15" s="1"/>
  <c r="A3775" i="15" s="1"/>
  <c r="A3776" i="15" s="1"/>
  <c r="A3777" i="15" s="1"/>
  <c r="A3778" i="15" s="1"/>
  <c r="A3779" i="15" s="1"/>
  <c r="A3780" i="15" s="1"/>
  <c r="A3781" i="15" s="1"/>
  <c r="A3782" i="15" s="1"/>
  <c r="A3783" i="15" s="1"/>
  <c r="A3784" i="15" s="1"/>
  <c r="A3785" i="15" s="1"/>
  <c r="A3786" i="15" s="1"/>
  <c r="A3787" i="15" s="1"/>
  <c r="A3788" i="15" s="1"/>
  <c r="A3789" i="15" s="1"/>
  <c r="A3790" i="15" s="1"/>
  <c r="A3791" i="15" s="1"/>
  <c r="A3792" i="15" s="1"/>
  <c r="A3793" i="15" s="1"/>
  <c r="A3794" i="15" s="1"/>
  <c r="A3795" i="15" s="1"/>
  <c r="A3796" i="15" s="1"/>
  <c r="A3797" i="15" s="1"/>
  <c r="A3798" i="15" s="1"/>
  <c r="A3799" i="15" s="1"/>
  <c r="A3800" i="15" s="1"/>
  <c r="A3801" i="15" s="1"/>
  <c r="A3802" i="15" s="1"/>
  <c r="A3803" i="15" s="1"/>
  <c r="A3804" i="15" s="1"/>
  <c r="A3805" i="15" s="1"/>
  <c r="A3806" i="15" s="1"/>
  <c r="A3807" i="15" s="1"/>
  <c r="A3808" i="15" s="1"/>
  <c r="A3809" i="15" s="1"/>
  <c r="A3810" i="15" s="1"/>
  <c r="A3811" i="15" s="1"/>
  <c r="A3812" i="15" s="1"/>
  <c r="A3813" i="15" s="1"/>
  <c r="A3814" i="15" s="1"/>
  <c r="A3815" i="15" s="1"/>
  <c r="A3816" i="15" s="1"/>
  <c r="A3817" i="15" s="1"/>
  <c r="A3818" i="15" s="1"/>
  <c r="A3819" i="15" s="1"/>
  <c r="A3820" i="15" s="1"/>
  <c r="A3821" i="15" s="1"/>
  <c r="A3822" i="15" s="1"/>
  <c r="A3823" i="15" s="1"/>
  <c r="A3824" i="15" s="1"/>
  <c r="A3825" i="15" s="1"/>
  <c r="A3826" i="15" s="1"/>
  <c r="A3827" i="15" s="1"/>
  <c r="A3828" i="15" s="1"/>
  <c r="A3829" i="15" s="1"/>
  <c r="A3830" i="15" s="1"/>
  <c r="A3831" i="15" s="1"/>
  <c r="A3832" i="15" s="1"/>
  <c r="A3833" i="15" s="1"/>
  <c r="A3834" i="15" s="1"/>
  <c r="A3835" i="15" s="1"/>
  <c r="A3836" i="15" s="1"/>
  <c r="A3837" i="15" s="1"/>
  <c r="A3838" i="15" s="1"/>
  <c r="A3839" i="15" s="1"/>
  <c r="A3840" i="15" s="1"/>
  <c r="A3841" i="15" s="1"/>
  <c r="A3842" i="15" s="1"/>
  <c r="A3843" i="15" s="1"/>
  <c r="A3844" i="15" s="1"/>
  <c r="A3845" i="15" s="1"/>
  <c r="A3846" i="15" s="1"/>
  <c r="A3847" i="15" s="1"/>
  <c r="A3848" i="15" s="1"/>
  <c r="A3849" i="15" s="1"/>
  <c r="A3850" i="15" s="1"/>
  <c r="A3851" i="15" s="1"/>
  <c r="A3852" i="15" s="1"/>
  <c r="A3853" i="15" s="1"/>
  <c r="A3854" i="15" s="1"/>
  <c r="A3855" i="15" s="1"/>
  <c r="A3856" i="15" s="1"/>
  <c r="A3857" i="15" s="1"/>
  <c r="A3858" i="15" s="1"/>
  <c r="A3859" i="15" s="1"/>
  <c r="A3860" i="15" s="1"/>
  <c r="A3861" i="15" s="1"/>
  <c r="A3862" i="15" s="1"/>
  <c r="A3863" i="15" s="1"/>
  <c r="A3864" i="15" s="1"/>
  <c r="A3865" i="15" s="1"/>
  <c r="A3866" i="15" s="1"/>
  <c r="A3867" i="15" s="1"/>
  <c r="A3868" i="15" s="1"/>
  <c r="A3869" i="15" s="1"/>
  <c r="A3870" i="15" s="1"/>
  <c r="A3871" i="15" s="1"/>
  <c r="A3872" i="15" s="1"/>
  <c r="A3873" i="15" s="1"/>
  <c r="A3874" i="15" s="1"/>
  <c r="A3875" i="15" s="1"/>
  <c r="A3876" i="15" s="1"/>
  <c r="A3877" i="15" s="1"/>
  <c r="A3878" i="15" s="1"/>
  <c r="A3879" i="15" s="1"/>
  <c r="A3880" i="15" s="1"/>
  <c r="A3881" i="15" s="1"/>
  <c r="A3882" i="15" s="1"/>
  <c r="A3883" i="15" s="1"/>
  <c r="A3884" i="15" s="1"/>
  <c r="A3885" i="15" s="1"/>
  <c r="A3886" i="15" s="1"/>
  <c r="A3887" i="15" s="1"/>
  <c r="A3888" i="15" s="1"/>
  <c r="A3889" i="15" s="1"/>
  <c r="A3890" i="15" s="1"/>
  <c r="A3891" i="15" s="1"/>
  <c r="A3892" i="15" s="1"/>
  <c r="A3893" i="15" s="1"/>
  <c r="A3894" i="15" s="1"/>
  <c r="A3895" i="15" s="1"/>
  <c r="A3896" i="15" s="1"/>
  <c r="A3897" i="15" s="1"/>
  <c r="A3898" i="15" s="1"/>
  <c r="A3899" i="15" s="1"/>
  <c r="A3900" i="15" s="1"/>
  <c r="A3901" i="15" s="1"/>
  <c r="A3902" i="15" s="1"/>
  <c r="A3903" i="15" s="1"/>
  <c r="A3904" i="15" s="1"/>
  <c r="A3905" i="15" s="1"/>
  <c r="A3906" i="15" s="1"/>
  <c r="A3907" i="15" s="1"/>
  <c r="A3908" i="15" s="1"/>
  <c r="A3909" i="15" s="1"/>
  <c r="A3910" i="15" s="1"/>
  <c r="A3911" i="15" s="1"/>
  <c r="A3912" i="15" s="1"/>
  <c r="A3913" i="15" s="1"/>
  <c r="A3914" i="15" s="1"/>
  <c r="A3915" i="15" s="1"/>
  <c r="A3916" i="15" s="1"/>
  <c r="A3917" i="15" s="1"/>
  <c r="A3918" i="15" s="1"/>
  <c r="A3919" i="15" s="1"/>
  <c r="A3920" i="15" s="1"/>
  <c r="A3921" i="15" s="1"/>
  <c r="A3922" i="15" s="1"/>
  <c r="A3923" i="15" s="1"/>
  <c r="A3924" i="15" s="1"/>
  <c r="A3925" i="15" s="1"/>
  <c r="A3926" i="15" s="1"/>
  <c r="A3927" i="15" s="1"/>
  <c r="A3928" i="15" s="1"/>
  <c r="A3929" i="15" s="1"/>
  <c r="A3930" i="15" s="1"/>
  <c r="A3931" i="15" s="1"/>
  <c r="A3932" i="15" s="1"/>
  <c r="A3933" i="15" s="1"/>
  <c r="A3934" i="15" s="1"/>
  <c r="A3935" i="15" s="1"/>
  <c r="A3936" i="15" s="1"/>
  <c r="A3937" i="15" s="1"/>
  <c r="A3938" i="15" s="1"/>
  <c r="A3939" i="15" s="1"/>
  <c r="A3940" i="15" s="1"/>
  <c r="A3941" i="15" s="1"/>
  <c r="A3942" i="15" s="1"/>
  <c r="A3943" i="15" s="1"/>
  <c r="A3944" i="15" s="1"/>
  <c r="A3945" i="15" s="1"/>
  <c r="A3946" i="15" s="1"/>
  <c r="A3947" i="15" s="1"/>
  <c r="A3948" i="15" s="1"/>
  <c r="A3949" i="15" s="1"/>
  <c r="A3950" i="15" s="1"/>
  <c r="A3951" i="15" s="1"/>
  <c r="A3952" i="15" s="1"/>
  <c r="A3953" i="15" s="1"/>
  <c r="A3954" i="15" s="1"/>
  <c r="A3955" i="15" s="1"/>
  <c r="A3956" i="15" s="1"/>
  <c r="A3957" i="15" s="1"/>
  <c r="A3958" i="15" s="1"/>
  <c r="A3959" i="15" s="1"/>
  <c r="A3960" i="15" s="1"/>
  <c r="A3961" i="15" s="1"/>
  <c r="A3962" i="15" s="1"/>
  <c r="A3963" i="15" s="1"/>
  <c r="A3964" i="15" s="1"/>
  <c r="A3965" i="15" s="1"/>
  <c r="A3966" i="15" s="1"/>
  <c r="A3967" i="15" s="1"/>
  <c r="A3968" i="15" s="1"/>
  <c r="A3969" i="15" s="1"/>
  <c r="A3970" i="15" s="1"/>
  <c r="A3971" i="15" s="1"/>
  <c r="A3972" i="15" s="1"/>
  <c r="A3973" i="15" s="1"/>
  <c r="A3974" i="15" s="1"/>
  <c r="A3975" i="15" s="1"/>
  <c r="A3976" i="15" s="1"/>
  <c r="A3977" i="15" s="1"/>
  <c r="A3978" i="15" s="1"/>
  <c r="A3979" i="15" s="1"/>
  <c r="A3980" i="15" s="1"/>
  <c r="A3981" i="15" s="1"/>
  <c r="A3982" i="15" s="1"/>
  <c r="A3983" i="15" s="1"/>
  <c r="A3984" i="15" s="1"/>
  <c r="A3985" i="15" s="1"/>
  <c r="A3986" i="15" s="1"/>
  <c r="A3987" i="15" s="1"/>
  <c r="A3988" i="15" s="1"/>
  <c r="A3989" i="15" s="1"/>
  <c r="A3990" i="15" s="1"/>
  <c r="A3991" i="15" s="1"/>
  <c r="A3992" i="15" s="1"/>
  <c r="A3993" i="15" s="1"/>
  <c r="A3994" i="15" s="1"/>
  <c r="A3995" i="15" s="1"/>
  <c r="A3996" i="15" s="1"/>
  <c r="A3997" i="15" s="1"/>
  <c r="A3998" i="15" s="1"/>
  <c r="A3999" i="15" s="1"/>
  <c r="A4000" i="15" s="1"/>
  <c r="A4001" i="15" s="1"/>
  <c r="A4002" i="15" s="1"/>
  <c r="A4003" i="15" s="1"/>
  <c r="A4004" i="15" s="1"/>
  <c r="A4005" i="15" s="1"/>
  <c r="A4006" i="15" s="1"/>
  <c r="A4007" i="15" s="1"/>
  <c r="A4008" i="15" s="1"/>
  <c r="A4009" i="15" s="1"/>
  <c r="A4010" i="15" s="1"/>
  <c r="A4011" i="15" s="1"/>
  <c r="A4012" i="15" s="1"/>
  <c r="A4013" i="15" s="1"/>
  <c r="A4014" i="15" s="1"/>
  <c r="A4015" i="15" s="1"/>
  <c r="A4016" i="15" s="1"/>
  <c r="A4017" i="15" s="1"/>
  <c r="A4018" i="15" s="1"/>
  <c r="A4019" i="15" s="1"/>
  <c r="A4020" i="15" s="1"/>
  <c r="A4021" i="15" s="1"/>
  <c r="A4022" i="15" s="1"/>
  <c r="A4023" i="15" s="1"/>
  <c r="A4024" i="15" s="1"/>
  <c r="A4025" i="15" s="1"/>
  <c r="A4026" i="15" s="1"/>
  <c r="A4027" i="15" s="1"/>
  <c r="A4028" i="15" s="1"/>
  <c r="A4029" i="15" s="1"/>
  <c r="A4030" i="15" s="1"/>
  <c r="A4031" i="15" s="1"/>
  <c r="A4032" i="15" s="1"/>
  <c r="A4033" i="15" s="1"/>
  <c r="A4034" i="15" s="1"/>
  <c r="A4035" i="15" s="1"/>
  <c r="A4036" i="15" s="1"/>
  <c r="A4037" i="15" s="1"/>
  <c r="A4038" i="15" s="1"/>
  <c r="A4039" i="15" s="1"/>
  <c r="A4040" i="15" s="1"/>
  <c r="A4041" i="15" s="1"/>
  <c r="A4042" i="15" s="1"/>
  <c r="A4043" i="15" s="1"/>
  <c r="A4044" i="15" s="1"/>
  <c r="A4045" i="15" s="1"/>
  <c r="A4046" i="15" s="1"/>
  <c r="A4047" i="15" s="1"/>
  <c r="A4048" i="15" s="1"/>
  <c r="A4049" i="15" s="1"/>
  <c r="A4050" i="15" s="1"/>
  <c r="A4051" i="15" s="1"/>
  <c r="A4052" i="15" s="1"/>
  <c r="A4053" i="15" s="1"/>
  <c r="A4054" i="15" s="1"/>
  <c r="A4055" i="15" s="1"/>
  <c r="A4056" i="15" s="1"/>
  <c r="A4057" i="15" s="1"/>
  <c r="A4058" i="15" s="1"/>
  <c r="A4059" i="15" s="1"/>
  <c r="A4060" i="15" s="1"/>
  <c r="A4061" i="15" s="1"/>
  <c r="A4062" i="15" s="1"/>
  <c r="A4063" i="15" s="1"/>
  <c r="A4064" i="15" s="1"/>
  <c r="A4065" i="15" s="1"/>
  <c r="A4066" i="15" s="1"/>
  <c r="A4067" i="15" s="1"/>
  <c r="A4068" i="15" s="1"/>
  <c r="A4069" i="15" s="1"/>
  <c r="A4070" i="15" s="1"/>
  <c r="A4071" i="15" s="1"/>
  <c r="A4072" i="15" s="1"/>
  <c r="A4073" i="15" s="1"/>
  <c r="A4074" i="15" s="1"/>
  <c r="A4075" i="15" s="1"/>
  <c r="A4076" i="15" s="1"/>
  <c r="A4077" i="15" s="1"/>
  <c r="A4078" i="15" s="1"/>
  <c r="A4079" i="15" s="1"/>
  <c r="A4080" i="15" s="1"/>
  <c r="A4081" i="15" s="1"/>
  <c r="A4082" i="15" s="1"/>
  <c r="A4083" i="15" s="1"/>
  <c r="A4084" i="15" s="1"/>
  <c r="A4085" i="15" s="1"/>
  <c r="A4086" i="15" s="1"/>
  <c r="A4087" i="15" s="1"/>
  <c r="A4088" i="15" s="1"/>
  <c r="A4089" i="15" s="1"/>
  <c r="A4090" i="15" s="1"/>
  <c r="A4091" i="15" s="1"/>
  <c r="A4092" i="15" s="1"/>
  <c r="A4093" i="15" s="1"/>
  <c r="A4094" i="15" s="1"/>
  <c r="A4095" i="15" s="1"/>
  <c r="A4096" i="15" s="1"/>
  <c r="A4097" i="15" s="1"/>
  <c r="A4098" i="15" s="1"/>
  <c r="A4099" i="15" s="1"/>
  <c r="A4100" i="15" s="1"/>
  <c r="A4101" i="15" s="1"/>
  <c r="A4102" i="15" s="1"/>
  <c r="A4103" i="15" s="1"/>
  <c r="A4104" i="15" s="1"/>
  <c r="A4105" i="15" s="1"/>
  <c r="A4106" i="15" s="1"/>
  <c r="A4107" i="15" s="1"/>
  <c r="A4108" i="15" s="1"/>
  <c r="A4109" i="15" s="1"/>
  <c r="A4110" i="15" s="1"/>
  <c r="A4111" i="15" s="1"/>
  <c r="A4112" i="15" s="1"/>
  <c r="A4113" i="15" s="1"/>
  <c r="A4114" i="15" s="1"/>
  <c r="A4115" i="15" s="1"/>
  <c r="A4116" i="15" s="1"/>
  <c r="A4117" i="15" s="1"/>
  <c r="A4118" i="15" s="1"/>
  <c r="A4119" i="15" s="1"/>
  <c r="A4120" i="15" s="1"/>
  <c r="A4121" i="15" s="1"/>
  <c r="A4122" i="15" s="1"/>
  <c r="A4123" i="15" s="1"/>
  <c r="A4124" i="15" s="1"/>
  <c r="A4125" i="15" s="1"/>
  <c r="A4126" i="15" s="1"/>
  <c r="A4127" i="15" s="1"/>
  <c r="A4128" i="15" s="1"/>
  <c r="A4129" i="15" s="1"/>
  <c r="A4130" i="15" s="1"/>
  <c r="A4131" i="15" s="1"/>
  <c r="A4132" i="15" s="1"/>
  <c r="A4133" i="15" s="1"/>
  <c r="A4134" i="15" s="1"/>
  <c r="A4135" i="15" s="1"/>
  <c r="A4136" i="15" s="1"/>
  <c r="A4137" i="15" s="1"/>
  <c r="A4138" i="15" s="1"/>
  <c r="A4139" i="15" s="1"/>
  <c r="A4140" i="15" s="1"/>
  <c r="A4141" i="15" s="1"/>
  <c r="A4142" i="15" s="1"/>
  <c r="A4143" i="15" s="1"/>
  <c r="A4144" i="15" s="1"/>
  <c r="A4145" i="15" s="1"/>
  <c r="A4146" i="15" s="1"/>
  <c r="A4147" i="15" s="1"/>
  <c r="A4148" i="15" s="1"/>
  <c r="A4149" i="15" s="1"/>
  <c r="A4150" i="15" s="1"/>
  <c r="A4151" i="15" s="1"/>
  <c r="A4152" i="15" s="1"/>
  <c r="A4153" i="15" s="1"/>
  <c r="A4154" i="15" s="1"/>
  <c r="A4155" i="15" s="1"/>
  <c r="A4156" i="15" s="1"/>
  <c r="A4157" i="15" s="1"/>
  <c r="A4158" i="15" s="1"/>
  <c r="A4159" i="15" s="1"/>
  <c r="A4160" i="15" s="1"/>
  <c r="A4161" i="15" s="1"/>
  <c r="A4162" i="15" s="1"/>
  <c r="A4163" i="15" s="1"/>
  <c r="A4164" i="15" s="1"/>
  <c r="A4165" i="15" s="1"/>
  <c r="A4166" i="15" s="1"/>
  <c r="A4167" i="15" s="1"/>
  <c r="A4168" i="15" s="1"/>
  <c r="A4169" i="15" s="1"/>
  <c r="A4170" i="15" s="1"/>
  <c r="A4171" i="15" s="1"/>
  <c r="A4172" i="15" s="1"/>
  <c r="A4173" i="15" s="1"/>
  <c r="A4174" i="15" s="1"/>
  <c r="A4175" i="15" s="1"/>
  <c r="A4176" i="15" s="1"/>
  <c r="A4177" i="15" s="1"/>
  <c r="A4178" i="15" s="1"/>
  <c r="A4179" i="15" s="1"/>
  <c r="A4180" i="15" s="1"/>
  <c r="A4181" i="15" s="1"/>
  <c r="A4182" i="15" s="1"/>
  <c r="A4183" i="15" s="1"/>
  <c r="A4184" i="15" s="1"/>
  <c r="A4185" i="15" s="1"/>
  <c r="A4186" i="15" s="1"/>
  <c r="A4187" i="15" s="1"/>
  <c r="A4188" i="15" s="1"/>
  <c r="A4189" i="15" s="1"/>
  <c r="A4190" i="15" s="1"/>
  <c r="A4191" i="15" s="1"/>
  <c r="A4192" i="15" s="1"/>
  <c r="A4193" i="15" s="1"/>
  <c r="A4194" i="15" s="1"/>
  <c r="A4195" i="15" s="1"/>
  <c r="A4196" i="15" s="1"/>
  <c r="A4197" i="15" s="1"/>
  <c r="A4198" i="15" s="1"/>
  <c r="A4199" i="15" s="1"/>
  <c r="A4200" i="15" s="1"/>
  <c r="A4201" i="15" s="1"/>
  <c r="A4202" i="15" s="1"/>
  <c r="A4203" i="15" s="1"/>
  <c r="A4204" i="15" s="1"/>
  <c r="A4205" i="15" s="1"/>
  <c r="A4206" i="15" s="1"/>
  <c r="A4207" i="15" s="1"/>
  <c r="A4208" i="15" s="1"/>
  <c r="A4209" i="15" s="1"/>
  <c r="A4210" i="15" s="1"/>
  <c r="A4211" i="15" s="1"/>
  <c r="A4212" i="15" s="1"/>
  <c r="A4213" i="15" s="1"/>
  <c r="A4214" i="15" s="1"/>
  <c r="A4215" i="15" s="1"/>
  <c r="A4216" i="15" s="1"/>
  <c r="A4217" i="15" s="1"/>
  <c r="A4218" i="15" s="1"/>
  <c r="A4219" i="15" s="1"/>
  <c r="A4220" i="15" s="1"/>
  <c r="A4221" i="15" s="1"/>
  <c r="A4222" i="15" s="1"/>
  <c r="A4223" i="15" s="1"/>
  <c r="A4224" i="15" s="1"/>
  <c r="A4225" i="15" s="1"/>
  <c r="A4226" i="15" s="1"/>
  <c r="A4227" i="15" s="1"/>
  <c r="A4228" i="15" s="1"/>
  <c r="A4229" i="15" s="1"/>
  <c r="A4230" i="15" s="1"/>
  <c r="A4231" i="15" s="1"/>
  <c r="A4232" i="15" s="1"/>
  <c r="A4233" i="15" s="1"/>
  <c r="A4234" i="15" s="1"/>
  <c r="A4235" i="15" s="1"/>
  <c r="A4236" i="15" s="1"/>
  <c r="A4237" i="15" s="1"/>
  <c r="A4238" i="15" s="1"/>
  <c r="A4239" i="15" s="1"/>
  <c r="A4240" i="15" s="1"/>
  <c r="A4241" i="15" s="1"/>
  <c r="A4242" i="15" s="1"/>
  <c r="A4243" i="15" s="1"/>
  <c r="A4244" i="15" s="1"/>
  <c r="A4245" i="15" s="1"/>
  <c r="A4246" i="15" s="1"/>
  <c r="A4247" i="15" s="1"/>
  <c r="A4248" i="15" s="1"/>
  <c r="A4249" i="15" s="1"/>
  <c r="A4250" i="15" s="1"/>
  <c r="A4251" i="15" s="1"/>
  <c r="A4252" i="15" s="1"/>
  <c r="A4253" i="15" s="1"/>
  <c r="A4254" i="15" s="1"/>
  <c r="A4255" i="15" s="1"/>
  <c r="A4256" i="15" s="1"/>
  <c r="A4257" i="15" s="1"/>
  <c r="A4258" i="15" s="1"/>
  <c r="A4259" i="15" s="1"/>
  <c r="A4260" i="15" s="1"/>
  <c r="A4261" i="15" s="1"/>
  <c r="A4262" i="15" s="1"/>
  <c r="A4263" i="15" s="1"/>
  <c r="A4264" i="15" s="1"/>
  <c r="A4265" i="15" s="1"/>
  <c r="A4266" i="15" s="1"/>
  <c r="A4267" i="15" s="1"/>
  <c r="A4268" i="15" s="1"/>
  <c r="A4269" i="15" s="1"/>
  <c r="A4270" i="15" s="1"/>
  <c r="A4271" i="15" s="1"/>
  <c r="A4272" i="15" s="1"/>
  <c r="A4273" i="15" s="1"/>
  <c r="A4274" i="15" s="1"/>
  <c r="A4275" i="15" s="1"/>
  <c r="A4276" i="15" s="1"/>
  <c r="A4277" i="15" s="1"/>
  <c r="A4278" i="15" s="1"/>
  <c r="A4279" i="15" s="1"/>
  <c r="A4280" i="15" s="1"/>
  <c r="A4281" i="15" s="1"/>
  <c r="A4282" i="15" s="1"/>
  <c r="A4283" i="15" s="1"/>
  <c r="A4284" i="15" s="1"/>
  <c r="A4285" i="15" s="1"/>
  <c r="A4286" i="15" s="1"/>
  <c r="A4287" i="15" s="1"/>
  <c r="A4288" i="15" s="1"/>
  <c r="A4289" i="15" s="1"/>
  <c r="A4290" i="15" s="1"/>
  <c r="A4291" i="15" s="1"/>
  <c r="A4292" i="15" s="1"/>
  <c r="A4293" i="15" s="1"/>
  <c r="A4294" i="15" s="1"/>
  <c r="A4295" i="15" s="1"/>
  <c r="A4296" i="15" s="1"/>
  <c r="A4297" i="15" s="1"/>
  <c r="A4298" i="15" s="1"/>
  <c r="A4299" i="15" s="1"/>
  <c r="A4300" i="15" s="1"/>
  <c r="A4301" i="15" s="1"/>
  <c r="A4302" i="15" s="1"/>
  <c r="A4303" i="15" s="1"/>
  <c r="A4304" i="15" s="1"/>
  <c r="A4305" i="15" s="1"/>
  <c r="A4306" i="15" s="1"/>
  <c r="A4307" i="15" s="1"/>
  <c r="A4308" i="15" s="1"/>
  <c r="A4309" i="15" s="1"/>
  <c r="A4310" i="15" s="1"/>
  <c r="A4311" i="15" s="1"/>
  <c r="A4312" i="15" s="1"/>
  <c r="A4313" i="15" s="1"/>
  <c r="A4314" i="15" s="1"/>
  <c r="A4315" i="15" s="1"/>
  <c r="A4316" i="15" s="1"/>
  <c r="A4317" i="15" s="1"/>
  <c r="A4318" i="15" s="1"/>
  <c r="A4319" i="15" s="1"/>
  <c r="A4320" i="15" s="1"/>
  <c r="A4321" i="15" s="1"/>
  <c r="A4322" i="15" s="1"/>
  <c r="A4323" i="15" s="1"/>
  <c r="A4324" i="15" s="1"/>
  <c r="A4325" i="15" s="1"/>
  <c r="A4326" i="15" s="1"/>
  <c r="A4327" i="15" s="1"/>
  <c r="A4328" i="15" s="1"/>
  <c r="A4329" i="15" s="1"/>
  <c r="A4330" i="15" s="1"/>
  <c r="A4331" i="15" s="1"/>
  <c r="A4332" i="15" s="1"/>
  <c r="A4333" i="15" s="1"/>
  <c r="A4334" i="15" s="1"/>
  <c r="A4335" i="15" s="1"/>
  <c r="A4336" i="15" s="1"/>
  <c r="A4337" i="15" s="1"/>
  <c r="A4338" i="15" s="1"/>
  <c r="A4339" i="15" s="1"/>
  <c r="A4340" i="15" s="1"/>
  <c r="A4341" i="15" s="1"/>
  <c r="A4342" i="15" s="1"/>
  <c r="A4343" i="15" s="1"/>
  <c r="A4344" i="15" s="1"/>
  <c r="A4345" i="15" s="1"/>
  <c r="A4346" i="15" s="1"/>
  <c r="A4347" i="15" s="1"/>
  <c r="A4348" i="15" s="1"/>
  <c r="A4349" i="15" s="1"/>
  <c r="A4350" i="15" s="1"/>
  <c r="A4351" i="15" s="1"/>
  <c r="A4352" i="15" s="1"/>
  <c r="A4353" i="15" s="1"/>
  <c r="A4354" i="15" s="1"/>
  <c r="A4355" i="15" s="1"/>
  <c r="A4356" i="15" s="1"/>
  <c r="A4357" i="15" s="1"/>
  <c r="A4358" i="15" s="1"/>
  <c r="A4359" i="15" s="1"/>
  <c r="A4360" i="15" s="1"/>
  <c r="A4361" i="15" s="1"/>
  <c r="A4362" i="15" s="1"/>
  <c r="A4363" i="15" s="1"/>
  <c r="A4364" i="15" s="1"/>
  <c r="A4365" i="15" s="1"/>
  <c r="A4366" i="15" s="1"/>
  <c r="A4367" i="15" s="1"/>
  <c r="A4368" i="15" s="1"/>
  <c r="A4369" i="15" s="1"/>
  <c r="A4370" i="15" s="1"/>
  <c r="A4371" i="15" s="1"/>
  <c r="A4372" i="15" s="1"/>
  <c r="A4373" i="15" s="1"/>
  <c r="A4374" i="15" s="1"/>
  <c r="A4375" i="15" s="1"/>
  <c r="A4376" i="15" s="1"/>
  <c r="A4377" i="15" s="1"/>
  <c r="A4378" i="15" s="1"/>
  <c r="A4379" i="15" s="1"/>
  <c r="A4380" i="15" s="1"/>
  <c r="A4381" i="15" s="1"/>
  <c r="A4382" i="15" s="1"/>
  <c r="A4383" i="15" s="1"/>
  <c r="A4384" i="15" s="1"/>
  <c r="A4385" i="15" s="1"/>
  <c r="A4386" i="15" s="1"/>
  <c r="A4387" i="15" s="1"/>
  <c r="A4388" i="15" s="1"/>
  <c r="A4389" i="15" s="1"/>
  <c r="A4390" i="15" s="1"/>
  <c r="A4391" i="15" s="1"/>
  <c r="A4392" i="15" s="1"/>
  <c r="A4393" i="15" s="1"/>
  <c r="A4394" i="15" s="1"/>
  <c r="A4395" i="15" s="1"/>
  <c r="A4396" i="15" s="1"/>
  <c r="A4397" i="15" s="1"/>
  <c r="A4398" i="15" s="1"/>
  <c r="A4399" i="15" s="1"/>
  <c r="A4400" i="15" s="1"/>
  <c r="A4401" i="15" s="1"/>
  <c r="A4402" i="15" s="1"/>
  <c r="A4403" i="15" s="1"/>
  <c r="A4404" i="15" s="1"/>
  <c r="A4405" i="15" s="1"/>
  <c r="A4406" i="15" s="1"/>
  <c r="A4407" i="15" s="1"/>
  <c r="A4408" i="15" s="1"/>
  <c r="A4409" i="15" s="1"/>
  <c r="A4410" i="15" s="1"/>
  <c r="A4411" i="15" s="1"/>
  <c r="A4412" i="15" s="1"/>
  <c r="A4413" i="15" s="1"/>
  <c r="A4414" i="15" s="1"/>
  <c r="A4415" i="15" s="1"/>
  <c r="A4416" i="15" s="1"/>
  <c r="A4417" i="15" s="1"/>
  <c r="A4418" i="15" s="1"/>
  <c r="A4419" i="15" s="1"/>
  <c r="A4420" i="15" s="1"/>
  <c r="A4421" i="15" s="1"/>
  <c r="A4422" i="15" s="1"/>
  <c r="A4423" i="15" s="1"/>
  <c r="A4424" i="15" s="1"/>
  <c r="A4425" i="15" s="1"/>
  <c r="A4426" i="15" s="1"/>
  <c r="A4427" i="15" s="1"/>
  <c r="A4428" i="15" s="1"/>
  <c r="A4429" i="15" s="1"/>
  <c r="A4430" i="15" s="1"/>
  <c r="A4431" i="15" s="1"/>
  <c r="A4432" i="15" s="1"/>
  <c r="A4433" i="15" s="1"/>
  <c r="A4434" i="15" s="1"/>
  <c r="A4435" i="15" s="1"/>
  <c r="A4436" i="15" s="1"/>
  <c r="A4437" i="15" s="1"/>
  <c r="A4438" i="15" s="1"/>
  <c r="A4439" i="15" s="1"/>
  <c r="A4440" i="15" s="1"/>
  <c r="A4441" i="15" s="1"/>
  <c r="A4442" i="15" s="1"/>
  <c r="A4443" i="15" s="1"/>
  <c r="A4444" i="15" s="1"/>
  <c r="A4445" i="15" s="1"/>
  <c r="A4446" i="15" s="1"/>
  <c r="A4447" i="15" s="1"/>
  <c r="A4448" i="15" s="1"/>
  <c r="A4449" i="15" s="1"/>
  <c r="A4450" i="15" s="1"/>
  <c r="A4451" i="15" s="1"/>
  <c r="A4452" i="15" s="1"/>
  <c r="A4453" i="15" s="1"/>
  <c r="A4454" i="15" s="1"/>
  <c r="A4455" i="15" s="1"/>
  <c r="A4456" i="15" s="1"/>
  <c r="A4457" i="15" s="1"/>
  <c r="A4458" i="15" s="1"/>
  <c r="A4459" i="15" s="1"/>
  <c r="A4460" i="15" s="1"/>
  <c r="A4461" i="15" s="1"/>
  <c r="A4462" i="15" s="1"/>
  <c r="A4463" i="15" s="1"/>
  <c r="A4464" i="15" s="1"/>
  <c r="A4465" i="15" s="1"/>
  <c r="A4466" i="15" s="1"/>
  <c r="A4467" i="15" s="1"/>
  <c r="A4468" i="15" s="1"/>
  <c r="A4469" i="15" s="1"/>
  <c r="A4470" i="15" s="1"/>
  <c r="A4471" i="15" s="1"/>
  <c r="A4472" i="15" s="1"/>
  <c r="A4473" i="15" s="1"/>
  <c r="A4474" i="15" s="1"/>
  <c r="A4475" i="15" s="1"/>
  <c r="A4476" i="15" s="1"/>
  <c r="A4477" i="15" s="1"/>
  <c r="A4478" i="15" s="1"/>
  <c r="A4479" i="15" s="1"/>
  <c r="A4480" i="15" s="1"/>
  <c r="A4481" i="15" s="1"/>
  <c r="A4482" i="15" s="1"/>
  <c r="A4483" i="15" s="1"/>
  <c r="A4484" i="15" s="1"/>
  <c r="A4485" i="15" s="1"/>
  <c r="A4486" i="15" s="1"/>
  <c r="A4487" i="15" s="1"/>
  <c r="A4488" i="15" s="1"/>
  <c r="A4489" i="15" s="1"/>
  <c r="A4490" i="15" s="1"/>
  <c r="A4491" i="15" s="1"/>
  <c r="A4492" i="15" s="1"/>
  <c r="A4493" i="15" s="1"/>
  <c r="A4494" i="15" s="1"/>
  <c r="A4495" i="15" s="1"/>
  <c r="A4496" i="15" s="1"/>
  <c r="A4497" i="15" s="1"/>
  <c r="A4498" i="15" s="1"/>
  <c r="A4499" i="15" s="1"/>
  <c r="A4500" i="15" s="1"/>
  <c r="A4501" i="15" s="1"/>
  <c r="A4502" i="15" s="1"/>
  <c r="A4503" i="15" s="1"/>
  <c r="A4504" i="15" s="1"/>
  <c r="A4505" i="15" s="1"/>
  <c r="A4506" i="15" s="1"/>
  <c r="A4507" i="15" s="1"/>
  <c r="A4508" i="15" s="1"/>
  <c r="A4509" i="15" s="1"/>
  <c r="A4510" i="15" s="1"/>
  <c r="A4511" i="15" s="1"/>
  <c r="A4512" i="15" s="1"/>
  <c r="A4513" i="15" s="1"/>
  <c r="A4514" i="15" s="1"/>
  <c r="A4515" i="15" s="1"/>
  <c r="A4516" i="15" s="1"/>
  <c r="A4517" i="15" s="1"/>
  <c r="A4518" i="15" s="1"/>
  <c r="A4519" i="15" s="1"/>
  <c r="A4520" i="15" s="1"/>
  <c r="A4521" i="15" s="1"/>
  <c r="A4522" i="15" s="1"/>
  <c r="A4523" i="15" s="1"/>
  <c r="A4524" i="15" s="1"/>
  <c r="A4525" i="15" s="1"/>
  <c r="A4526" i="15" s="1"/>
  <c r="A4527" i="15" s="1"/>
  <c r="A4528" i="15" s="1"/>
  <c r="A4529" i="15" s="1"/>
  <c r="A4530" i="15" s="1"/>
  <c r="A4531" i="15" s="1"/>
  <c r="A4532" i="15" s="1"/>
  <c r="A4533" i="15" s="1"/>
  <c r="A4534" i="15" s="1"/>
  <c r="A4535" i="15" s="1"/>
  <c r="A4536" i="15" s="1"/>
  <c r="A4537" i="15" s="1"/>
  <c r="A4538" i="15" s="1"/>
  <c r="A4539" i="15" s="1"/>
  <c r="A4540" i="15" s="1"/>
  <c r="A4541" i="15" s="1"/>
  <c r="A4542" i="15" s="1"/>
  <c r="A4543" i="15" s="1"/>
  <c r="A4544" i="15" s="1"/>
  <c r="A4545" i="15" s="1"/>
  <c r="A4546" i="15" s="1"/>
  <c r="A4547" i="15" s="1"/>
  <c r="A4548" i="15" s="1"/>
  <c r="A4549" i="15" s="1"/>
  <c r="A4550" i="15" s="1"/>
  <c r="A4551" i="15" s="1"/>
  <c r="A4552" i="15" s="1"/>
  <c r="A4553" i="15" s="1"/>
  <c r="A4554" i="15" s="1"/>
  <c r="A4555" i="15" s="1"/>
  <c r="A4556" i="15" s="1"/>
  <c r="A4557" i="15" s="1"/>
  <c r="A4558" i="15" s="1"/>
  <c r="A4559" i="15" s="1"/>
  <c r="A4560" i="15" s="1"/>
  <c r="A4561" i="15" s="1"/>
  <c r="A4562" i="15" s="1"/>
  <c r="A4563" i="15" s="1"/>
  <c r="A4564" i="15" s="1"/>
  <c r="A4565" i="15" s="1"/>
  <c r="A4566" i="15" s="1"/>
  <c r="A4567" i="15" s="1"/>
  <c r="A4568" i="15" s="1"/>
  <c r="A4569" i="15" s="1"/>
  <c r="A4570" i="15" s="1"/>
  <c r="A4571" i="15" s="1"/>
  <c r="A4572" i="15" s="1"/>
  <c r="A4573" i="15" s="1"/>
  <c r="A4574" i="15" s="1"/>
  <c r="A4575" i="15" s="1"/>
  <c r="A4576" i="15" s="1"/>
  <c r="A4577" i="15" s="1"/>
  <c r="A4578" i="15" s="1"/>
  <c r="A4579" i="15" s="1"/>
  <c r="A4580" i="15" s="1"/>
  <c r="A4581" i="15" s="1"/>
  <c r="A4582" i="15" s="1"/>
  <c r="A4583" i="15" s="1"/>
  <c r="A4584" i="15" s="1"/>
  <c r="A4585" i="15" s="1"/>
  <c r="A4586" i="15" s="1"/>
  <c r="A4587" i="15" s="1"/>
  <c r="A4588" i="15" s="1"/>
  <c r="A4589" i="15" s="1"/>
  <c r="A4590" i="15" s="1"/>
  <c r="A4591" i="15" s="1"/>
  <c r="A4592" i="15" s="1"/>
  <c r="A4593" i="15" s="1"/>
  <c r="A4594" i="15" s="1"/>
  <c r="A4595" i="15" s="1"/>
  <c r="A4596" i="15" s="1"/>
  <c r="A4597" i="15" s="1"/>
  <c r="A4598" i="15" s="1"/>
  <c r="A4599" i="15" s="1"/>
  <c r="A4600" i="15" s="1"/>
  <c r="A4601" i="15" s="1"/>
  <c r="A4602" i="15" s="1"/>
  <c r="A4603" i="15" s="1"/>
  <c r="A4604" i="15" s="1"/>
  <c r="A4605" i="15" s="1"/>
  <c r="A4606" i="15" s="1"/>
  <c r="A4607" i="15" s="1"/>
  <c r="A4608" i="15" s="1"/>
  <c r="A4609" i="15" s="1"/>
  <c r="A4610" i="15" s="1"/>
  <c r="A4611" i="15" s="1"/>
  <c r="A4612" i="15" s="1"/>
  <c r="A4613" i="15" s="1"/>
  <c r="A4614" i="15" s="1"/>
  <c r="A4615" i="15" s="1"/>
  <c r="A4616" i="15" s="1"/>
  <c r="A4617" i="15" s="1"/>
  <c r="A4618" i="15" s="1"/>
  <c r="A4619" i="15" s="1"/>
  <c r="A4620" i="15" s="1"/>
  <c r="A4621" i="15" s="1"/>
  <c r="A4622" i="15" s="1"/>
  <c r="A4623" i="15" s="1"/>
  <c r="A4624" i="15" s="1"/>
  <c r="A4625" i="15" s="1"/>
  <c r="A4626" i="15" s="1"/>
  <c r="A4627" i="15" s="1"/>
  <c r="A4628" i="15" s="1"/>
  <c r="A4629" i="15" s="1"/>
  <c r="A4630" i="15" s="1"/>
  <c r="A4631" i="15" s="1"/>
  <c r="A4632" i="15" s="1"/>
  <c r="A4633" i="15" s="1"/>
  <c r="A4634" i="15" s="1"/>
  <c r="A4635" i="15" s="1"/>
  <c r="A4636" i="15" s="1"/>
  <c r="A4637" i="15" s="1"/>
  <c r="A4638" i="15" s="1"/>
  <c r="A4639" i="15" s="1"/>
  <c r="A4640" i="15" s="1"/>
  <c r="A4641" i="15" s="1"/>
  <c r="A4642" i="15" s="1"/>
  <c r="A4643" i="15" s="1"/>
  <c r="A4644" i="15" s="1"/>
  <c r="A4645" i="15" s="1"/>
  <c r="A4646" i="15" s="1"/>
  <c r="A4647" i="15" s="1"/>
  <c r="A4648" i="15" s="1"/>
  <c r="A4649" i="15" s="1"/>
  <c r="A4650" i="15" s="1"/>
  <c r="A4651" i="15" s="1"/>
  <c r="A4652" i="15" s="1"/>
  <c r="A4653" i="15" s="1"/>
  <c r="A4654" i="15" s="1"/>
  <c r="A4655" i="15" s="1"/>
  <c r="A4656" i="15" s="1"/>
  <c r="A4657" i="15" s="1"/>
  <c r="A4658" i="15" s="1"/>
  <c r="A4659" i="15" s="1"/>
  <c r="A4660" i="15" s="1"/>
  <c r="A4661" i="15" s="1"/>
  <c r="A4662" i="15" s="1"/>
  <c r="A4663" i="15" s="1"/>
  <c r="A4664" i="15" s="1"/>
  <c r="A4665" i="15" s="1"/>
  <c r="A4666" i="15" s="1"/>
  <c r="A4667" i="15" s="1"/>
  <c r="A4668" i="15" s="1"/>
  <c r="A4669" i="15" s="1"/>
  <c r="A4670" i="15" s="1"/>
  <c r="A4671" i="15" s="1"/>
  <c r="A4672" i="15" s="1"/>
  <c r="A4673" i="15" s="1"/>
  <c r="A4674" i="15" s="1"/>
  <c r="A4675" i="15" s="1"/>
  <c r="A4676" i="15" s="1"/>
  <c r="A4677" i="15" s="1"/>
  <c r="A4678" i="15" s="1"/>
  <c r="A4679" i="15" s="1"/>
  <c r="A4680" i="15" s="1"/>
  <c r="A4681" i="15" s="1"/>
  <c r="A4682" i="15" s="1"/>
  <c r="A4683" i="15" s="1"/>
  <c r="A4684" i="15" s="1"/>
  <c r="A4685" i="15" s="1"/>
  <c r="A4686" i="15" s="1"/>
  <c r="A4687" i="15" s="1"/>
  <c r="A4688" i="15" s="1"/>
  <c r="A4689" i="15" s="1"/>
  <c r="A4690" i="15" s="1"/>
  <c r="A4691" i="15" s="1"/>
  <c r="A4692" i="15" s="1"/>
  <c r="A4693" i="15" s="1"/>
  <c r="A4694" i="15" s="1"/>
  <c r="A4695" i="15" s="1"/>
  <c r="A4696" i="15" s="1"/>
  <c r="A4697" i="15" s="1"/>
  <c r="A4698" i="15" s="1"/>
  <c r="A4699" i="15" s="1"/>
  <c r="A4700" i="15" s="1"/>
  <c r="A4701" i="15" s="1"/>
  <c r="A4702" i="15" s="1"/>
  <c r="A4703" i="15" s="1"/>
  <c r="A4704" i="15" s="1"/>
  <c r="A4705" i="15" s="1"/>
  <c r="A4706" i="15" s="1"/>
  <c r="A4707" i="15" s="1"/>
  <c r="A4708" i="15" s="1"/>
  <c r="A4709" i="15" s="1"/>
  <c r="A4710" i="15" s="1"/>
  <c r="A4711" i="15" s="1"/>
  <c r="A4712" i="15" s="1"/>
  <c r="A4713" i="15" s="1"/>
  <c r="A4714" i="15" s="1"/>
  <c r="A4715" i="15" s="1"/>
  <c r="A4716" i="15" s="1"/>
  <c r="A4717" i="15" s="1"/>
  <c r="A4718" i="15" s="1"/>
  <c r="A4719" i="15" s="1"/>
  <c r="A4720" i="15" s="1"/>
  <c r="A4721" i="15" s="1"/>
  <c r="A4722" i="15" s="1"/>
  <c r="A4723" i="15" s="1"/>
  <c r="A4724" i="15" s="1"/>
  <c r="A4725" i="15" s="1"/>
  <c r="A4726" i="15" s="1"/>
  <c r="A4727" i="15" s="1"/>
  <c r="A4728" i="15" s="1"/>
  <c r="A4729" i="15" s="1"/>
  <c r="A4730" i="15" s="1"/>
  <c r="A4731" i="15" s="1"/>
  <c r="A4732" i="15" s="1"/>
  <c r="A4733" i="15" s="1"/>
  <c r="A4734" i="15" s="1"/>
  <c r="A4735" i="15" s="1"/>
  <c r="A4736" i="15" s="1"/>
  <c r="A4737" i="15" s="1"/>
  <c r="A4738" i="15" s="1"/>
  <c r="A4739" i="15" s="1"/>
  <c r="A4740" i="15" s="1"/>
  <c r="A4741" i="15" s="1"/>
  <c r="A4742" i="15" s="1"/>
  <c r="A4743" i="15" s="1"/>
  <c r="A4744" i="15" s="1"/>
  <c r="A4745" i="15" s="1"/>
  <c r="A4746" i="15" s="1"/>
  <c r="A4747" i="15" s="1"/>
  <c r="A4748" i="15" s="1"/>
  <c r="A4749" i="15" s="1"/>
  <c r="A4750" i="15" s="1"/>
  <c r="A4751" i="15" s="1"/>
  <c r="A4752" i="15" s="1"/>
  <c r="A4753" i="15" s="1"/>
  <c r="A4754" i="15" s="1"/>
  <c r="A4755" i="15" s="1"/>
  <c r="A4756" i="15" s="1"/>
  <c r="A4757" i="15" s="1"/>
  <c r="A4758" i="15" s="1"/>
  <c r="A4759" i="15" s="1"/>
  <c r="A4760" i="15" s="1"/>
  <c r="A4761" i="15" s="1"/>
  <c r="A4762" i="15" s="1"/>
  <c r="A4763" i="15" s="1"/>
  <c r="A4764" i="15" s="1"/>
  <c r="A4765" i="15" s="1"/>
  <c r="A4766" i="15" s="1"/>
  <c r="A4767" i="15" s="1"/>
  <c r="A4768" i="15" s="1"/>
  <c r="A4769" i="15" s="1"/>
  <c r="A4770" i="15" s="1"/>
  <c r="A4771" i="15" s="1"/>
  <c r="A4772" i="15" s="1"/>
  <c r="A4773" i="15" s="1"/>
  <c r="A4774" i="15" s="1"/>
  <c r="A4775" i="15" s="1"/>
  <c r="A4776" i="15" s="1"/>
  <c r="A4777" i="15" s="1"/>
  <c r="A4778" i="15" s="1"/>
  <c r="A4779" i="15" s="1"/>
  <c r="A4780" i="15" s="1"/>
  <c r="A4781" i="15" s="1"/>
  <c r="A4782" i="15" s="1"/>
  <c r="A4783" i="15" s="1"/>
  <c r="A4784" i="15" s="1"/>
  <c r="A4785" i="15" s="1"/>
  <c r="A4786" i="15" s="1"/>
  <c r="A4787" i="15" s="1"/>
  <c r="A4788" i="15" s="1"/>
  <c r="A4789" i="15" s="1"/>
  <c r="A4790" i="15" s="1"/>
  <c r="A4791" i="15" s="1"/>
  <c r="A4792" i="15" s="1"/>
  <c r="A4793" i="15" s="1"/>
  <c r="A4794" i="15" s="1"/>
  <c r="A4795" i="15" s="1"/>
  <c r="A4796" i="15" s="1"/>
  <c r="A4797" i="15" s="1"/>
  <c r="A4798" i="15" s="1"/>
  <c r="A4799" i="15" s="1"/>
  <c r="A4800" i="15" s="1"/>
  <c r="A4801" i="15" s="1"/>
  <c r="A4802" i="15" s="1"/>
  <c r="A4803" i="15" s="1"/>
  <c r="A4804" i="15" s="1"/>
  <c r="A4805" i="15" s="1"/>
  <c r="A4806" i="15" s="1"/>
  <c r="A4807" i="15" s="1"/>
  <c r="A4808" i="15" s="1"/>
  <c r="A4809" i="15" s="1"/>
  <c r="A4810" i="15" s="1"/>
  <c r="A4811" i="15" s="1"/>
  <c r="A4812" i="15" s="1"/>
  <c r="A4813" i="15" s="1"/>
  <c r="A4814" i="15" s="1"/>
  <c r="A4815" i="15" s="1"/>
  <c r="A4816" i="15" s="1"/>
  <c r="A4817" i="15" s="1"/>
  <c r="A4818" i="15" s="1"/>
  <c r="A4819" i="15" s="1"/>
  <c r="A4820" i="15" s="1"/>
  <c r="A4821" i="15" s="1"/>
  <c r="A4822" i="15" s="1"/>
  <c r="A4823" i="15" s="1"/>
  <c r="A4824" i="15" s="1"/>
  <c r="A4825" i="15" s="1"/>
  <c r="A4826" i="15" s="1"/>
  <c r="A4827" i="15" s="1"/>
  <c r="A4828" i="15" s="1"/>
  <c r="A4829" i="15" s="1"/>
  <c r="A4830" i="15" s="1"/>
  <c r="A4831" i="15" s="1"/>
  <c r="A4832" i="15" s="1"/>
  <c r="A4833" i="15" s="1"/>
  <c r="A4834" i="15" s="1"/>
  <c r="A4835" i="15" s="1"/>
  <c r="A4836" i="15" s="1"/>
  <c r="A4837" i="15" s="1"/>
  <c r="A4838" i="15" s="1"/>
  <c r="A4839" i="15" s="1"/>
  <c r="A4840" i="15" s="1"/>
  <c r="A4841" i="15" s="1"/>
  <c r="A4842" i="15" s="1"/>
  <c r="A4843" i="15" s="1"/>
  <c r="A4844" i="15" s="1"/>
  <c r="A4845" i="15" s="1"/>
  <c r="A4846" i="15" s="1"/>
  <c r="A4847" i="15" s="1"/>
  <c r="A4848" i="15" s="1"/>
  <c r="A4849" i="15" s="1"/>
  <c r="A4850" i="15" s="1"/>
  <c r="A4851" i="15" s="1"/>
  <c r="A4852" i="15" s="1"/>
  <c r="A4853" i="15" s="1"/>
  <c r="A4854" i="15" s="1"/>
  <c r="A4855" i="15" s="1"/>
  <c r="A4856" i="15" s="1"/>
  <c r="A4857" i="15" s="1"/>
  <c r="A4858" i="15" s="1"/>
  <c r="A4859" i="15" s="1"/>
  <c r="A4860" i="15" s="1"/>
  <c r="A4861" i="15" s="1"/>
  <c r="A4862" i="15" s="1"/>
  <c r="A4863" i="15" s="1"/>
  <c r="A4864" i="15" s="1"/>
  <c r="A4865" i="15" s="1"/>
  <c r="A4866" i="15" s="1"/>
  <c r="A4867" i="15" s="1"/>
  <c r="A4868" i="15" s="1"/>
  <c r="A4869" i="15" s="1"/>
  <c r="A4870" i="15" s="1"/>
  <c r="A4871" i="15" s="1"/>
  <c r="A4872" i="15" s="1"/>
  <c r="A4873" i="15" s="1"/>
  <c r="A4874" i="15" s="1"/>
  <c r="A4875" i="15" s="1"/>
  <c r="A4876" i="15" s="1"/>
  <c r="A4877" i="15" s="1"/>
  <c r="A4878" i="15" s="1"/>
  <c r="A4879" i="15" s="1"/>
  <c r="A4880" i="15" s="1"/>
  <c r="A4881" i="15" s="1"/>
  <c r="A4882" i="15" s="1"/>
  <c r="A4883" i="15" s="1"/>
  <c r="A4884" i="15" s="1"/>
  <c r="A4885" i="15" s="1"/>
  <c r="A4886" i="15" s="1"/>
  <c r="A4887" i="15" s="1"/>
  <c r="A4888" i="15" s="1"/>
  <c r="A4889" i="15" s="1"/>
  <c r="A4890" i="15" s="1"/>
  <c r="A4891" i="15" s="1"/>
  <c r="A4892" i="15" s="1"/>
  <c r="A4893" i="15" s="1"/>
  <c r="A4894" i="15" s="1"/>
  <c r="A4895" i="15" s="1"/>
  <c r="A4896" i="15" s="1"/>
  <c r="A4897" i="15" s="1"/>
  <c r="A4898" i="15" s="1"/>
  <c r="A4899" i="15" s="1"/>
  <c r="A4900" i="15" s="1"/>
  <c r="A4901" i="15" s="1"/>
  <c r="A4902" i="15" s="1"/>
  <c r="A4903" i="15" s="1"/>
  <c r="A4904" i="15" s="1"/>
  <c r="A4905" i="15" s="1"/>
  <c r="A4906" i="15" s="1"/>
  <c r="A4907" i="15" s="1"/>
  <c r="A4908" i="15" s="1"/>
  <c r="A4909" i="15" s="1"/>
  <c r="A4910" i="15" s="1"/>
  <c r="A4911" i="15" s="1"/>
  <c r="A4912" i="15" s="1"/>
  <c r="A4913" i="15" s="1"/>
  <c r="A4914" i="15" s="1"/>
  <c r="A4915" i="15" s="1"/>
  <c r="A4916" i="15" s="1"/>
  <c r="A4917" i="15" s="1"/>
  <c r="A4918" i="15" s="1"/>
  <c r="A4919" i="15" s="1"/>
  <c r="A4920" i="15" s="1"/>
  <c r="A4921" i="15" s="1"/>
  <c r="A4922" i="15" s="1"/>
  <c r="A4923" i="15" s="1"/>
  <c r="A4924" i="15" s="1"/>
  <c r="A4925" i="15" s="1"/>
  <c r="A4926" i="15" s="1"/>
  <c r="A4927" i="15" s="1"/>
  <c r="A4928" i="15" s="1"/>
  <c r="A4929" i="15" s="1"/>
  <c r="A4930" i="15" s="1"/>
  <c r="A4931" i="15" s="1"/>
  <c r="A4932" i="15" s="1"/>
  <c r="A4933" i="15" s="1"/>
  <c r="A4934" i="15" s="1"/>
  <c r="A4935" i="15" s="1"/>
  <c r="A4936" i="15" s="1"/>
  <c r="A4937" i="15" s="1"/>
  <c r="A4938" i="15" s="1"/>
  <c r="A4939" i="15" s="1"/>
  <c r="A4940" i="15" s="1"/>
  <c r="A4941" i="15" s="1"/>
  <c r="A4942" i="15" s="1"/>
  <c r="A4943" i="15" s="1"/>
  <c r="A4944" i="15" s="1"/>
  <c r="A4945" i="15" s="1"/>
  <c r="A4946" i="15" s="1"/>
  <c r="A4947" i="15" s="1"/>
  <c r="A4948" i="15" s="1"/>
  <c r="A4949" i="15" s="1"/>
  <c r="A4950" i="15" s="1"/>
  <c r="A4951" i="15" s="1"/>
  <c r="A4952" i="15" s="1"/>
  <c r="A4953" i="15" s="1"/>
  <c r="A4954" i="15" s="1"/>
  <c r="A4955" i="15" s="1"/>
  <c r="A4956" i="15" s="1"/>
  <c r="A4957" i="15" s="1"/>
  <c r="A4958" i="15" s="1"/>
  <c r="A4959" i="15" s="1"/>
  <c r="A4960" i="15" s="1"/>
  <c r="A4961" i="15" s="1"/>
  <c r="A4962" i="15" s="1"/>
  <c r="A4963" i="15" s="1"/>
  <c r="A4964" i="15" s="1"/>
  <c r="A4965" i="15" s="1"/>
  <c r="A4966" i="15" s="1"/>
  <c r="A4967" i="15" s="1"/>
  <c r="A4968" i="15" s="1"/>
  <c r="A4969" i="15" s="1"/>
  <c r="A4970" i="15" s="1"/>
  <c r="A4971" i="15" s="1"/>
  <c r="A4972" i="15" s="1"/>
  <c r="A4973" i="15" s="1"/>
  <c r="A4974" i="15" s="1"/>
  <c r="A4975" i="15" s="1"/>
  <c r="A4976" i="15" s="1"/>
  <c r="A4977" i="15" s="1"/>
  <c r="A4978" i="15" s="1"/>
  <c r="A4979" i="15" s="1"/>
  <c r="A4980" i="15" s="1"/>
  <c r="A4981" i="15" s="1"/>
  <c r="A4982" i="15" s="1"/>
  <c r="A4983" i="15" s="1"/>
  <c r="A4984" i="15" s="1"/>
  <c r="A4985" i="15" s="1"/>
  <c r="A4986" i="15" s="1"/>
  <c r="A4987" i="15" s="1"/>
  <c r="A4988" i="15" s="1"/>
  <c r="A4989" i="15" s="1"/>
  <c r="A4990" i="15" s="1"/>
  <c r="A4991" i="15" s="1"/>
  <c r="A4992" i="15" s="1"/>
  <c r="A4993" i="15" s="1"/>
  <c r="A4994" i="15" s="1"/>
  <c r="A4995" i="15" s="1"/>
  <c r="A4996" i="15" s="1"/>
  <c r="A4997" i="15" s="1"/>
  <c r="A4998" i="15" s="1"/>
  <c r="A4999" i="15" s="1"/>
  <c r="A5000" i="15" s="1"/>
  <c r="A5001" i="15" s="1"/>
  <c r="A5002" i="15" s="1"/>
  <c r="A5003" i="15" s="1"/>
  <c r="A5004" i="15" s="1"/>
  <c r="A5005" i="15" s="1"/>
  <c r="A5006" i="15" s="1"/>
  <c r="A5007" i="15" s="1"/>
  <c r="A5008" i="15" s="1"/>
  <c r="A5009" i="15" s="1"/>
  <c r="A5010" i="15" s="1"/>
  <c r="A5011" i="15" s="1"/>
  <c r="A5012" i="15" s="1"/>
  <c r="A5013" i="15" s="1"/>
  <c r="A5014" i="15" s="1"/>
  <c r="A5015" i="15" s="1"/>
  <c r="A5016" i="15" s="1"/>
  <c r="A5017" i="15" s="1"/>
  <c r="A5018" i="15" s="1"/>
  <c r="A5019" i="15" s="1"/>
  <c r="A5020" i="15" s="1"/>
  <c r="A5021" i="15" s="1"/>
  <c r="A5022" i="15" s="1"/>
  <c r="A5023" i="15" s="1"/>
  <c r="A5024" i="15" s="1"/>
  <c r="A5025" i="15" s="1"/>
  <c r="A5026" i="15" s="1"/>
  <c r="A5027" i="15" s="1"/>
  <c r="A5028" i="15" s="1"/>
  <c r="A5029" i="15" s="1"/>
  <c r="A5030" i="15" s="1"/>
  <c r="A5031" i="15" s="1"/>
  <c r="A5032" i="15" s="1"/>
  <c r="A5033" i="15" s="1"/>
  <c r="A5034" i="15" s="1"/>
  <c r="A5035" i="15" s="1"/>
  <c r="A5036" i="15" s="1"/>
  <c r="A5037" i="15" s="1"/>
  <c r="A5038" i="15" s="1"/>
  <c r="A5039" i="15" s="1"/>
  <c r="A5040" i="15" s="1"/>
  <c r="A5041" i="15" s="1"/>
  <c r="A5042" i="15" s="1"/>
  <c r="A5043" i="15" s="1"/>
  <c r="A5044" i="15" s="1"/>
  <c r="A5045" i="15" s="1"/>
  <c r="A5046" i="15" s="1"/>
  <c r="A5047" i="15" s="1"/>
  <c r="A5048" i="15" s="1"/>
  <c r="A5049" i="15" s="1"/>
  <c r="A5050" i="15" s="1"/>
  <c r="A5051" i="15" s="1"/>
  <c r="A5052" i="15" s="1"/>
  <c r="A5053" i="15" s="1"/>
  <c r="A5054" i="15" s="1"/>
  <c r="A5055" i="15" s="1"/>
  <c r="A5056" i="15" s="1"/>
  <c r="A5057" i="15" s="1"/>
  <c r="A5058" i="15" s="1"/>
  <c r="A5059" i="15" s="1"/>
  <c r="A5060" i="15" s="1"/>
  <c r="A5061" i="15" s="1"/>
  <c r="A5062" i="15" s="1"/>
  <c r="A5063" i="15" s="1"/>
  <c r="A5064" i="15" s="1"/>
  <c r="A5065" i="15" s="1"/>
  <c r="A5066" i="15" s="1"/>
  <c r="A5067" i="15" s="1"/>
  <c r="A5068" i="15" s="1"/>
  <c r="A5069" i="15" s="1"/>
  <c r="A5070" i="15" s="1"/>
  <c r="A5071" i="15" s="1"/>
  <c r="A5072" i="15" s="1"/>
  <c r="A5073" i="15" s="1"/>
  <c r="A5074" i="15" s="1"/>
  <c r="A5075" i="15" s="1"/>
  <c r="A5076" i="15" s="1"/>
  <c r="A5077" i="15" s="1"/>
  <c r="A5078" i="15" s="1"/>
  <c r="A5079" i="15" s="1"/>
  <c r="A5080" i="15" s="1"/>
  <c r="A5081" i="15" s="1"/>
  <c r="A5082" i="15" s="1"/>
  <c r="A5083" i="15" s="1"/>
  <c r="A5084" i="15" s="1"/>
  <c r="A5085" i="15" s="1"/>
  <c r="A5086" i="15" s="1"/>
  <c r="A5087" i="15" s="1"/>
  <c r="A5088" i="15" s="1"/>
  <c r="A5089" i="15" s="1"/>
  <c r="A5090" i="15" s="1"/>
  <c r="A5091" i="15" s="1"/>
  <c r="A5092" i="15" s="1"/>
  <c r="A5093" i="15" s="1"/>
  <c r="A5094" i="15" s="1"/>
  <c r="A5095" i="15" s="1"/>
  <c r="A5096" i="15" s="1"/>
  <c r="A5097" i="15" s="1"/>
  <c r="A5098" i="15" s="1"/>
  <c r="A5099" i="15" s="1"/>
  <c r="A5100" i="15" s="1"/>
  <c r="A5101" i="15" s="1"/>
  <c r="A5102" i="15" s="1"/>
  <c r="A5103" i="15" s="1"/>
  <c r="A5104" i="15" s="1"/>
  <c r="A5105" i="15" s="1"/>
  <c r="A5106" i="15" s="1"/>
  <c r="A5107" i="15" s="1"/>
  <c r="A5108" i="15" s="1"/>
  <c r="A5109" i="15" s="1"/>
  <c r="A5110" i="15" s="1"/>
  <c r="A5111" i="15" s="1"/>
  <c r="A5112" i="15" s="1"/>
  <c r="A5113" i="15" s="1"/>
  <c r="A5114" i="15" s="1"/>
  <c r="A5115" i="15" s="1"/>
  <c r="A5116" i="15" s="1"/>
  <c r="A5117" i="15" s="1"/>
  <c r="A5118" i="15" s="1"/>
  <c r="A5119" i="15" s="1"/>
  <c r="A5120" i="15" s="1"/>
  <c r="A5121" i="15" s="1"/>
  <c r="A5122" i="15" s="1"/>
  <c r="A5123" i="15" s="1"/>
  <c r="A5124" i="15" s="1"/>
  <c r="A5125" i="15" s="1"/>
  <c r="A5126" i="15" s="1"/>
  <c r="A5127" i="15" s="1"/>
  <c r="A5128" i="15" s="1"/>
  <c r="A5129" i="15" s="1"/>
  <c r="A5130" i="15" s="1"/>
  <c r="A5131" i="15" s="1"/>
  <c r="A5132" i="15" s="1"/>
  <c r="A5133" i="15" s="1"/>
  <c r="A5134" i="15" s="1"/>
  <c r="A5135" i="15" s="1"/>
  <c r="A5136" i="15" s="1"/>
  <c r="A5137" i="15" s="1"/>
  <c r="A5138" i="15" s="1"/>
  <c r="A5139" i="15" s="1"/>
  <c r="A5140" i="15" s="1"/>
  <c r="A5141" i="15" s="1"/>
  <c r="A5142" i="15" s="1"/>
  <c r="A5143" i="15" s="1"/>
  <c r="A5144" i="15" s="1"/>
  <c r="A5145" i="15" s="1"/>
  <c r="A5146" i="15" s="1"/>
  <c r="A5147" i="15" s="1"/>
  <c r="A5148" i="15" s="1"/>
  <c r="A5149" i="15" s="1"/>
  <c r="A5150" i="15" s="1"/>
  <c r="A5151" i="15" s="1"/>
  <c r="A5152" i="15" s="1"/>
  <c r="A5153" i="15" s="1"/>
  <c r="A5154" i="15" s="1"/>
  <c r="A5155" i="15" s="1"/>
  <c r="A5156" i="15" s="1"/>
  <c r="A5157" i="15" s="1"/>
  <c r="A5158" i="15" s="1"/>
  <c r="A5159" i="15" s="1"/>
  <c r="A5160" i="15" s="1"/>
  <c r="A5161" i="15" s="1"/>
  <c r="A5162" i="15" s="1"/>
  <c r="A5163" i="15" s="1"/>
  <c r="A5164" i="15" s="1"/>
  <c r="A5165" i="15" s="1"/>
  <c r="A5166" i="15" s="1"/>
  <c r="A5167" i="15" s="1"/>
  <c r="A5168" i="15" s="1"/>
  <c r="A5169" i="15" s="1"/>
  <c r="A5170" i="15" s="1"/>
  <c r="A5171" i="15" s="1"/>
  <c r="A5172" i="15" s="1"/>
  <c r="A5173" i="15" s="1"/>
  <c r="A5174" i="15" s="1"/>
  <c r="A5175" i="15" s="1"/>
  <c r="A5176" i="15" s="1"/>
  <c r="A5177" i="15" s="1"/>
  <c r="A5178" i="15" s="1"/>
  <c r="A5179" i="15" s="1"/>
  <c r="A5180" i="15" s="1"/>
  <c r="A5181" i="15" s="1"/>
  <c r="A5182" i="15" s="1"/>
  <c r="A5183" i="15" s="1"/>
  <c r="A5184" i="15" s="1"/>
  <c r="A5185" i="15" s="1"/>
  <c r="A5186" i="15" s="1"/>
  <c r="A5187" i="15" s="1"/>
  <c r="A5188" i="15" s="1"/>
  <c r="A5189" i="15" s="1"/>
  <c r="A5190" i="15" s="1"/>
  <c r="A5191" i="15" s="1"/>
  <c r="A5192" i="15" s="1"/>
  <c r="A5193" i="15" s="1"/>
  <c r="A5194" i="15" s="1"/>
  <c r="A5195" i="15" s="1"/>
  <c r="A5196" i="15" s="1"/>
  <c r="A5197" i="15" s="1"/>
  <c r="A5198" i="15" s="1"/>
  <c r="A5199" i="15" s="1"/>
  <c r="A5200" i="15" s="1"/>
  <c r="A5201" i="15" s="1"/>
  <c r="A5202" i="15" s="1"/>
  <c r="A5203" i="15" s="1"/>
  <c r="A5204" i="15" s="1"/>
  <c r="A5205" i="15" s="1"/>
  <c r="A5206" i="15" s="1"/>
  <c r="A5207" i="15" s="1"/>
  <c r="A5208" i="15" s="1"/>
  <c r="A5209" i="15" s="1"/>
  <c r="A5210" i="15" s="1"/>
  <c r="A5211" i="15" s="1"/>
  <c r="A5212" i="15" s="1"/>
  <c r="A5213" i="15" s="1"/>
  <c r="A5214" i="15" s="1"/>
  <c r="A5215" i="15" s="1"/>
  <c r="A5216" i="15" s="1"/>
  <c r="A5217" i="15" s="1"/>
  <c r="A5218" i="15" s="1"/>
  <c r="A5219" i="15" s="1"/>
  <c r="A5220" i="15" s="1"/>
  <c r="A5221" i="15" s="1"/>
  <c r="A5222" i="15" s="1"/>
  <c r="A5223" i="15" s="1"/>
  <c r="A5224" i="15" s="1"/>
  <c r="A5225" i="15" s="1"/>
  <c r="A5226" i="15" s="1"/>
  <c r="A5227" i="15" s="1"/>
  <c r="A5228" i="15" s="1"/>
  <c r="A5229" i="15" s="1"/>
  <c r="A5230" i="15" s="1"/>
  <c r="A5231" i="15" s="1"/>
  <c r="A5232" i="15" s="1"/>
  <c r="A5233" i="15" s="1"/>
  <c r="A5234" i="15" s="1"/>
  <c r="A5235" i="15" s="1"/>
  <c r="A5236" i="15" s="1"/>
  <c r="A5237" i="15" s="1"/>
  <c r="A5238" i="15" s="1"/>
  <c r="A5239" i="15" s="1"/>
  <c r="A5240" i="15" s="1"/>
  <c r="A5241" i="15" s="1"/>
  <c r="A5242" i="15" s="1"/>
  <c r="A5243" i="15" s="1"/>
  <c r="A5244" i="15" s="1"/>
  <c r="A5245" i="15" s="1"/>
  <c r="A5246" i="15" s="1"/>
  <c r="A5247" i="15" s="1"/>
  <c r="A5248" i="15" s="1"/>
  <c r="A5249" i="15" s="1"/>
  <c r="A5250" i="15" s="1"/>
  <c r="A5251" i="15" s="1"/>
  <c r="A5252" i="15" s="1"/>
  <c r="A5253" i="15" s="1"/>
  <c r="A5254" i="15" s="1"/>
  <c r="A5255" i="15" s="1"/>
  <c r="A5256" i="15" s="1"/>
  <c r="A5257" i="15" s="1"/>
  <c r="A5258" i="15" s="1"/>
  <c r="A5259" i="15" s="1"/>
  <c r="A5260" i="15" s="1"/>
  <c r="A5261" i="15" s="1"/>
  <c r="A5262" i="15" s="1"/>
  <c r="A5263" i="15" s="1"/>
  <c r="A5264" i="15" s="1"/>
  <c r="A5265" i="15" s="1"/>
  <c r="A5266" i="15" s="1"/>
  <c r="A5267" i="15" s="1"/>
  <c r="A5268" i="15" s="1"/>
  <c r="A5269" i="15" s="1"/>
  <c r="A5270" i="15" s="1"/>
  <c r="A5271" i="15" s="1"/>
  <c r="A5272" i="15" s="1"/>
  <c r="A5273" i="15" s="1"/>
  <c r="A5274" i="15" s="1"/>
  <c r="A5275" i="15" s="1"/>
  <c r="A5276" i="15" s="1"/>
  <c r="A5277" i="15" s="1"/>
  <c r="A5278" i="15" s="1"/>
  <c r="A5279" i="15" s="1"/>
  <c r="A5280" i="15" s="1"/>
  <c r="A5281" i="15" s="1"/>
  <c r="A5282" i="15" s="1"/>
  <c r="A5283" i="15" s="1"/>
  <c r="A5284" i="15" s="1"/>
  <c r="A5285" i="15" s="1"/>
  <c r="A5286" i="15" s="1"/>
  <c r="A5287" i="15" s="1"/>
  <c r="A5288" i="15" s="1"/>
  <c r="A5289" i="15" s="1"/>
  <c r="A5290" i="15" s="1"/>
  <c r="A5291" i="15" s="1"/>
  <c r="A5292" i="15" s="1"/>
  <c r="A5293" i="15" s="1"/>
  <c r="A5294" i="15" s="1"/>
  <c r="A5295" i="15" s="1"/>
  <c r="A5296" i="15" s="1"/>
  <c r="A5297" i="15" s="1"/>
  <c r="A5298" i="15" s="1"/>
  <c r="A5299" i="15" s="1"/>
  <c r="A5300" i="15" s="1"/>
  <c r="A5301" i="15" s="1"/>
  <c r="A5302" i="15" s="1"/>
  <c r="A5303" i="15" s="1"/>
  <c r="A5304" i="15" s="1"/>
  <c r="A5305" i="15" s="1"/>
  <c r="A5306" i="15" s="1"/>
  <c r="A5307" i="15" s="1"/>
  <c r="A5308" i="15" s="1"/>
  <c r="A5309" i="15" s="1"/>
  <c r="A5310" i="15" s="1"/>
  <c r="A5311" i="15" s="1"/>
  <c r="A5312" i="15" s="1"/>
  <c r="A5313" i="15" s="1"/>
  <c r="A5314" i="15" s="1"/>
  <c r="A5315" i="15" s="1"/>
  <c r="A5316" i="15" s="1"/>
  <c r="A5317" i="15" s="1"/>
  <c r="A5318" i="15" s="1"/>
  <c r="A5319" i="15" s="1"/>
  <c r="A5320" i="15" s="1"/>
  <c r="A5321" i="15" s="1"/>
  <c r="A5322" i="15" s="1"/>
  <c r="A5323" i="15" s="1"/>
  <c r="A5324" i="15" s="1"/>
  <c r="A5325" i="15" s="1"/>
  <c r="A5326" i="15" s="1"/>
  <c r="A5327" i="15" s="1"/>
  <c r="A5328" i="15" s="1"/>
  <c r="A5329" i="15" s="1"/>
  <c r="A5330" i="15" s="1"/>
  <c r="A5331" i="15" s="1"/>
  <c r="A5332" i="15" s="1"/>
  <c r="A5333" i="15" s="1"/>
  <c r="A5334" i="15" s="1"/>
  <c r="A5335" i="15" s="1"/>
  <c r="A5336" i="15" s="1"/>
  <c r="A5337" i="15" s="1"/>
  <c r="A5338" i="15" s="1"/>
  <c r="A5339" i="15" s="1"/>
  <c r="A5340" i="15" s="1"/>
  <c r="A5341" i="15" s="1"/>
  <c r="A5342" i="15" s="1"/>
  <c r="A5343" i="15" s="1"/>
  <c r="A5344" i="15" s="1"/>
  <c r="A5345" i="15" s="1"/>
  <c r="A5346" i="15" s="1"/>
  <c r="A5347" i="15" s="1"/>
  <c r="A5348" i="15" s="1"/>
  <c r="A5349" i="15" s="1"/>
  <c r="A5350" i="15" s="1"/>
  <c r="A5351" i="15" s="1"/>
  <c r="A5352" i="15" s="1"/>
  <c r="A5353" i="15" s="1"/>
  <c r="A5354" i="15" s="1"/>
  <c r="A5355" i="15" s="1"/>
  <c r="A5356" i="15" s="1"/>
  <c r="A5357" i="15" s="1"/>
  <c r="A5358" i="15" s="1"/>
  <c r="A5359" i="15" s="1"/>
  <c r="A5360" i="15" s="1"/>
  <c r="A5361" i="15" s="1"/>
  <c r="A5362" i="15" s="1"/>
  <c r="A5363" i="15" s="1"/>
  <c r="A5364" i="15" s="1"/>
  <c r="A5365" i="15" s="1"/>
  <c r="A5366" i="15" s="1"/>
  <c r="A5367" i="15" s="1"/>
  <c r="A5368" i="15" s="1"/>
  <c r="A5369" i="15" s="1"/>
  <c r="A5370" i="15" s="1"/>
  <c r="A5371" i="15" s="1"/>
  <c r="A5372" i="15" s="1"/>
  <c r="A5373" i="15" s="1"/>
  <c r="A5374" i="15" s="1"/>
  <c r="A5375" i="15" s="1"/>
  <c r="A5376" i="15" s="1"/>
  <c r="A5377" i="15" s="1"/>
  <c r="A5378" i="15" s="1"/>
  <c r="A5379" i="15" s="1"/>
  <c r="A5380" i="15" s="1"/>
  <c r="A5381" i="15" s="1"/>
  <c r="A5382" i="15" s="1"/>
  <c r="A5383" i="15" s="1"/>
  <c r="A5384" i="15" s="1"/>
  <c r="A5385" i="15" s="1"/>
  <c r="A5386" i="15" s="1"/>
  <c r="A5387" i="15" s="1"/>
  <c r="A5388" i="15" s="1"/>
  <c r="A5389" i="15" s="1"/>
  <c r="A5390" i="15" s="1"/>
  <c r="A5391" i="15" s="1"/>
  <c r="A5392" i="15" s="1"/>
  <c r="A5393" i="15" s="1"/>
  <c r="A5394" i="15" s="1"/>
  <c r="A5395" i="15" s="1"/>
  <c r="A5396" i="15" s="1"/>
  <c r="A5397" i="15" s="1"/>
  <c r="A5398" i="15" s="1"/>
  <c r="A5399" i="15" s="1"/>
  <c r="A5400" i="15" s="1"/>
  <c r="A5401" i="15" s="1"/>
  <c r="A5402" i="15" s="1"/>
  <c r="A5403" i="15" s="1"/>
  <c r="A5404" i="15" s="1"/>
  <c r="A5405" i="15" s="1"/>
  <c r="A5406" i="15" s="1"/>
  <c r="A5407" i="15" s="1"/>
  <c r="A5408" i="15" s="1"/>
  <c r="A5409" i="15" s="1"/>
  <c r="A5410" i="15" s="1"/>
  <c r="A5411" i="15" s="1"/>
  <c r="A5412" i="15" s="1"/>
  <c r="A5413" i="15" s="1"/>
  <c r="A5414" i="15" s="1"/>
  <c r="A5415" i="15" s="1"/>
  <c r="A5416" i="15" s="1"/>
  <c r="A5417" i="15" s="1"/>
  <c r="A5418" i="15" s="1"/>
  <c r="A5419" i="15" s="1"/>
  <c r="A5420" i="15" s="1"/>
  <c r="A5421" i="15" s="1"/>
  <c r="A5422" i="15" s="1"/>
  <c r="A5423" i="15" s="1"/>
  <c r="A5424" i="15" s="1"/>
  <c r="A5425" i="15" s="1"/>
  <c r="A5426" i="15" s="1"/>
  <c r="A5427" i="15" s="1"/>
  <c r="A5428" i="15" s="1"/>
  <c r="A5429" i="15" s="1"/>
  <c r="A5430" i="15" s="1"/>
  <c r="A5431" i="15" s="1"/>
  <c r="A5432" i="15" s="1"/>
  <c r="A5433" i="15" s="1"/>
  <c r="A5434" i="15" s="1"/>
  <c r="A5435" i="15" s="1"/>
  <c r="A5436" i="15" s="1"/>
  <c r="A5437" i="15" s="1"/>
  <c r="A5438" i="15" s="1"/>
  <c r="A5439" i="15" s="1"/>
  <c r="A5440" i="15" s="1"/>
  <c r="A5441" i="15" s="1"/>
  <c r="A5442" i="15" s="1"/>
  <c r="A5443" i="15" s="1"/>
  <c r="A5444" i="15" s="1"/>
  <c r="A5445" i="15" s="1"/>
  <c r="A5446" i="15" s="1"/>
  <c r="A5447" i="15" s="1"/>
  <c r="A5448" i="15" s="1"/>
  <c r="A5449" i="15" s="1"/>
  <c r="A5450" i="15" s="1"/>
  <c r="A5451" i="15" s="1"/>
  <c r="A5452" i="15" s="1"/>
  <c r="A5453" i="15" s="1"/>
  <c r="A5454" i="15" s="1"/>
  <c r="A5455" i="15" s="1"/>
  <c r="A5456" i="15" s="1"/>
  <c r="A5457" i="15" s="1"/>
  <c r="A5458" i="15" s="1"/>
  <c r="A5459" i="15" s="1"/>
  <c r="A5460" i="15" s="1"/>
  <c r="A5461" i="15" s="1"/>
  <c r="A5462" i="15" s="1"/>
  <c r="A5463" i="15" s="1"/>
  <c r="A5464" i="15" s="1"/>
  <c r="A5465" i="15" s="1"/>
  <c r="A5466" i="15" s="1"/>
  <c r="A5467" i="15" s="1"/>
  <c r="A5468" i="15" s="1"/>
  <c r="A5469" i="15" s="1"/>
  <c r="A5470" i="15" s="1"/>
  <c r="A5471" i="15" s="1"/>
  <c r="A5472" i="15" s="1"/>
  <c r="A5473" i="15" s="1"/>
  <c r="A5474" i="15" s="1"/>
  <c r="A5475" i="15" s="1"/>
  <c r="A5476" i="15" s="1"/>
  <c r="A5477" i="15" s="1"/>
  <c r="A5478" i="15" s="1"/>
  <c r="A5479" i="15" s="1"/>
  <c r="A5480" i="15" s="1"/>
  <c r="A5481" i="15" s="1"/>
  <c r="A5482" i="15" s="1"/>
  <c r="A5483" i="15" s="1"/>
  <c r="A5484" i="15" s="1"/>
  <c r="A5485" i="15" s="1"/>
  <c r="A5486" i="15" s="1"/>
  <c r="A5487" i="15" s="1"/>
  <c r="A5488" i="15" s="1"/>
  <c r="A5489" i="15" s="1"/>
  <c r="A5490" i="15" s="1"/>
  <c r="A5491" i="15" s="1"/>
  <c r="A5492" i="15" s="1"/>
  <c r="A5493" i="15" s="1"/>
  <c r="A5494" i="15" s="1"/>
  <c r="E7" i="15"/>
  <c r="F7" i="15" s="1"/>
  <c r="G7" i="15" s="1"/>
  <c r="G5" i="15" s="1"/>
  <c r="E5" i="15"/>
  <c r="D5" i="15"/>
  <c r="D8" i="15" s="1"/>
  <c r="AR3" i="15"/>
  <c r="AS3" i="15" s="1"/>
  <c r="AT3" i="15" s="1"/>
  <c r="AU3" i="15" s="1"/>
  <c r="AV3" i="15" s="1"/>
  <c r="AW3" i="15" s="1"/>
  <c r="AX3" i="15" s="1"/>
  <c r="AY3" i="15" s="1"/>
  <c r="AZ3" i="15" s="1"/>
  <c r="BA3" i="15" s="1"/>
  <c r="BB3" i="15" s="1"/>
  <c r="BC3" i="15" s="1"/>
  <c r="BD3" i="15" s="1"/>
  <c r="BE3" i="15" s="1"/>
  <c r="BF3" i="15" s="1"/>
  <c r="BG3" i="15" s="1"/>
  <c r="BH3" i="15" s="1"/>
  <c r="BI3" i="15" s="1"/>
  <c r="BJ3" i="15" s="1"/>
  <c r="BK3" i="15" s="1"/>
  <c r="BL3" i="15" s="1"/>
  <c r="BM3" i="15" s="1"/>
  <c r="BN3" i="15" s="1"/>
  <c r="BO3" i="15" s="1"/>
  <c r="BP3" i="15" s="1"/>
  <c r="BQ3" i="15" s="1"/>
  <c r="BR3" i="15" s="1"/>
  <c r="BS3" i="15" s="1"/>
  <c r="BT3" i="15" s="1"/>
  <c r="BU3" i="15" s="1"/>
  <c r="BV3" i="15" s="1"/>
  <c r="BW3" i="15" s="1"/>
  <c r="C48" i="14"/>
  <c r="C49" i="14" s="1"/>
  <c r="B48" i="14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O3" i="14"/>
  <c r="D19" i="14" s="1"/>
  <c r="M3" i="14"/>
  <c r="D17" i="14" s="1"/>
  <c r="K3" i="14"/>
  <c r="D15" i="14" s="1"/>
  <c r="E3" i="14"/>
  <c r="D9" i="14" s="1"/>
  <c r="BL1" i="14"/>
  <c r="AR1" i="14"/>
  <c r="F9" i="13"/>
  <c r="G9" i="13" s="1"/>
  <c r="F8" i="13"/>
  <c r="G8" i="13" s="1"/>
  <c r="P69" i="16" l="1"/>
  <c r="H69" i="16"/>
  <c r="AF70" i="16"/>
  <c r="AF3" i="14" s="1"/>
  <c r="D36" i="14" s="1"/>
  <c r="AQ3" i="14"/>
  <c r="L69" i="16"/>
  <c r="AF69" i="16"/>
  <c r="AG69" i="16" s="1"/>
  <c r="AH69" i="16" s="1"/>
  <c r="AI69" i="16" s="1"/>
  <c r="AJ69" i="16" s="1"/>
  <c r="AK69" i="16" s="1"/>
  <c r="AL69" i="16" s="1"/>
  <c r="AM69" i="16" s="1"/>
  <c r="AN69" i="16" s="1"/>
  <c r="AO69" i="16" s="1"/>
  <c r="AP69" i="16" s="1"/>
  <c r="T69" i="16"/>
  <c r="U69" i="16" s="1"/>
  <c r="V69" i="16" s="1"/>
  <c r="N69" i="16"/>
  <c r="X70" i="16"/>
  <c r="X3" i="14" s="1"/>
  <c r="D28" i="14" s="1"/>
  <c r="U70" i="16"/>
  <c r="U3" i="14" s="1"/>
  <c r="D25" i="14" s="1"/>
  <c r="T3" i="14"/>
  <c r="D24" i="14" s="1"/>
  <c r="E24" i="14" s="1"/>
  <c r="H70" i="16"/>
  <c r="H3" i="14" s="1"/>
  <c r="D12" i="14" s="1"/>
  <c r="E12" i="14" s="1"/>
  <c r="S3" i="14"/>
  <c r="D23" i="14" s="1"/>
  <c r="E23" i="14" s="1"/>
  <c r="I3" i="14"/>
  <c r="D13" i="14" s="1"/>
  <c r="D47" i="14"/>
  <c r="E47" i="14" s="1"/>
  <c r="E8" i="15"/>
  <c r="H7" i="15"/>
  <c r="I7" i="15" s="1"/>
  <c r="J7" i="15" s="1"/>
  <c r="K7" i="15" s="1"/>
  <c r="L7" i="15" s="1"/>
  <c r="M7" i="15" s="1"/>
  <c r="W3" i="14"/>
  <c r="D27" i="14" s="1"/>
  <c r="J69" i="16"/>
  <c r="Q70" i="16"/>
  <c r="Q3" i="14" s="1"/>
  <c r="D21" i="14" s="1"/>
  <c r="E21" i="14" s="1"/>
  <c r="E36" i="14"/>
  <c r="E20" i="14"/>
  <c r="E19" i="14"/>
  <c r="E14" i="14"/>
  <c r="F8" i="14"/>
  <c r="E15" i="14"/>
  <c r="E9" i="14"/>
  <c r="E10" i="14"/>
  <c r="E11" i="14"/>
  <c r="E17" i="14"/>
  <c r="E28" i="14"/>
  <c r="C50" i="14"/>
  <c r="BM1" i="14"/>
  <c r="AS1" i="14"/>
  <c r="E35" i="14"/>
  <c r="J5" i="15"/>
  <c r="B15" i="15"/>
  <c r="F5" i="15"/>
  <c r="F8" i="15" s="1"/>
  <c r="R69" i="16"/>
  <c r="N70" i="16"/>
  <c r="N3" i="14" s="1"/>
  <c r="D18" i="14" s="1"/>
  <c r="L70" i="16"/>
  <c r="L3" i="14" s="1"/>
  <c r="D16" i="14" s="1"/>
  <c r="R70" i="16"/>
  <c r="R3" i="14" s="1"/>
  <c r="D22" i="14" s="1"/>
  <c r="Q69" i="16"/>
  <c r="Y69" i="16"/>
  <c r="Y70" i="16"/>
  <c r="Y3" i="14" s="1"/>
  <c r="D29" i="14" s="1"/>
  <c r="AG70" i="16"/>
  <c r="AG3" i="14" s="1"/>
  <c r="D37" i="14" s="1"/>
  <c r="Z69" i="16"/>
  <c r="AA69" i="16" s="1"/>
  <c r="AB69" i="16" s="1"/>
  <c r="AC69" i="16" s="1"/>
  <c r="AD69" i="16" s="1"/>
  <c r="F10" i="13"/>
  <c r="G10" i="13" s="1"/>
  <c r="F11" i="13" s="1"/>
  <c r="G11" i="13" s="1"/>
  <c r="E27" i="14" l="1"/>
  <c r="V70" i="16"/>
  <c r="V3" i="14" s="1"/>
  <c r="D26" i="14" s="1"/>
  <c r="Z70" i="16"/>
  <c r="Z3" i="14" s="1"/>
  <c r="D30" i="14" s="1"/>
  <c r="E30" i="14" s="1"/>
  <c r="E25" i="14"/>
  <c r="H5" i="15"/>
  <c r="H8" i="15" s="1"/>
  <c r="E13" i="14"/>
  <c r="I5" i="15"/>
  <c r="J8" i="15" s="1"/>
  <c r="L5" i="15"/>
  <c r="K5" i="15"/>
  <c r="K8" i="15" s="1"/>
  <c r="B16" i="15"/>
  <c r="E22" i="14"/>
  <c r="G8" i="15"/>
  <c r="E29" i="14"/>
  <c r="C51" i="14"/>
  <c r="E16" i="14"/>
  <c r="AH70" i="16"/>
  <c r="E18" i="14"/>
  <c r="BN1" i="14"/>
  <c r="N7" i="15"/>
  <c r="M5" i="15"/>
  <c r="M8" i="14"/>
  <c r="D4" i="14" s="1"/>
  <c r="D4" i="15" s="1"/>
  <c r="E11" i="15" s="1"/>
  <c r="G8" i="14"/>
  <c r="J8" i="14" s="1"/>
  <c r="K8" i="14" s="1"/>
  <c r="E37" i="14"/>
  <c r="AT1" i="14"/>
  <c r="F12" i="13"/>
  <c r="G12" i="13" s="1"/>
  <c r="E26" i="14" l="1"/>
  <c r="AA70" i="16"/>
  <c r="L8" i="15"/>
  <c r="I8" i="15"/>
  <c r="M8" i="15"/>
  <c r="AH3" i="14"/>
  <c r="D38" i="14" s="1"/>
  <c r="AI70" i="16"/>
  <c r="C52" i="14"/>
  <c r="B17" i="15"/>
  <c r="O7" i="15"/>
  <c r="N5" i="15"/>
  <c r="BO1" i="14"/>
  <c r="F9" i="14"/>
  <c r="AU1" i="14"/>
  <c r="F13" i="13"/>
  <c r="G13" i="13" s="1"/>
  <c r="AB70" i="16" l="1"/>
  <c r="AA3" i="14"/>
  <c r="D31" i="14" s="1"/>
  <c r="AV1" i="14"/>
  <c r="N8" i="15"/>
  <c r="C53" i="14"/>
  <c r="O5" i="15"/>
  <c r="O8" i="15" s="1"/>
  <c r="P7" i="15"/>
  <c r="B18" i="15"/>
  <c r="BP1" i="14"/>
  <c r="AJ70" i="16"/>
  <c r="AI3" i="14"/>
  <c r="D39" i="14" s="1"/>
  <c r="G9" i="14"/>
  <c r="M9" i="14"/>
  <c r="E4" i="14" s="1"/>
  <c r="E4" i="15" s="1"/>
  <c r="E38" i="14"/>
  <c r="F14" i="13"/>
  <c r="G14" i="13" s="1"/>
  <c r="E31" i="14" l="1"/>
  <c r="AC70" i="16"/>
  <c r="AB3" i="14"/>
  <c r="D32" i="14" s="1"/>
  <c r="E39" i="14"/>
  <c r="B19" i="15"/>
  <c r="AK70" i="16"/>
  <c r="AJ3" i="14"/>
  <c r="D40" i="14" s="1"/>
  <c r="C54" i="14"/>
  <c r="Q7" i="15"/>
  <c r="P5" i="15"/>
  <c r="F11" i="15"/>
  <c r="E9" i="15"/>
  <c r="E10" i="15" s="1"/>
  <c r="J9" i="14"/>
  <c r="K9" i="14" s="1"/>
  <c r="F10" i="14"/>
  <c r="BQ1" i="14"/>
  <c r="AW1" i="14"/>
  <c r="F15" i="13"/>
  <c r="G15" i="13" s="1"/>
  <c r="F16" i="13" s="1"/>
  <c r="G16" i="13" s="1"/>
  <c r="F17" i="13" s="1"/>
  <c r="G17" i="13" s="1"/>
  <c r="F18" i="13" s="1"/>
  <c r="G18" i="13" s="1"/>
  <c r="F19" i="13" s="1"/>
  <c r="G19" i="13" s="1"/>
  <c r="F20" i="13" s="1"/>
  <c r="G20" i="13" s="1"/>
  <c r="F21" i="13" s="1"/>
  <c r="G21" i="13" s="1"/>
  <c r="F22" i="13" s="1"/>
  <c r="G22" i="13" s="1"/>
  <c r="F23" i="13" s="1"/>
  <c r="G23" i="13" s="1"/>
  <c r="F24" i="13" s="1"/>
  <c r="G24" i="13" s="1"/>
  <c r="F25" i="13" s="1"/>
  <c r="G25" i="13" s="1"/>
  <c r="F26" i="13" s="1"/>
  <c r="G26" i="13" s="1"/>
  <c r="F27" i="13" s="1"/>
  <c r="G27" i="13" s="1"/>
  <c r="E32" i="14" l="1"/>
  <c r="AC3" i="14"/>
  <c r="D33" i="14" s="1"/>
  <c r="AD70" i="16"/>
  <c r="AD3" i="14" s="1"/>
  <c r="D34" i="14" s="1"/>
  <c r="G10" i="14"/>
  <c r="M10" i="14"/>
  <c r="F4" i="14" s="1"/>
  <c r="F4" i="15" s="1"/>
  <c r="B20" i="15"/>
  <c r="E40" i="14"/>
  <c r="AK3" i="14"/>
  <c r="D41" i="14" s="1"/>
  <c r="AL70" i="16"/>
  <c r="P8" i="15"/>
  <c r="BR1" i="14"/>
  <c r="R7" i="15"/>
  <c r="Q5" i="15"/>
  <c r="C55" i="14"/>
  <c r="D10" i="15"/>
  <c r="D11" i="15"/>
  <c r="AX1" i="14"/>
  <c r="E34" i="14" l="1"/>
  <c r="E33" i="14"/>
  <c r="B21" i="15"/>
  <c r="C56" i="14"/>
  <c r="Q8" i="15"/>
  <c r="G11" i="15"/>
  <c r="F9" i="15"/>
  <c r="F10" i="15" s="1"/>
  <c r="AY1" i="14"/>
  <c r="S7" i="15"/>
  <c r="R5" i="15"/>
  <c r="AL3" i="14"/>
  <c r="D42" i="14" s="1"/>
  <c r="AM70" i="16"/>
  <c r="J10" i="14"/>
  <c r="K10" i="14" s="1"/>
  <c r="F11" i="14"/>
  <c r="BS1" i="14"/>
  <c r="E41" i="14"/>
  <c r="BT1" i="14" l="1"/>
  <c r="R8" i="15"/>
  <c r="C57" i="14"/>
  <c r="AN70" i="16"/>
  <c r="AM3" i="14"/>
  <c r="D43" i="14" s="1"/>
  <c r="T7" i="15"/>
  <c r="S5" i="15"/>
  <c r="B22" i="15"/>
  <c r="AZ1" i="14"/>
  <c r="E42" i="14"/>
  <c r="G11" i="14"/>
  <c r="M11" i="14"/>
  <c r="G4" i="14" s="1"/>
  <c r="G4" i="15" s="1"/>
  <c r="S8" i="15" l="1"/>
  <c r="BA1" i="14"/>
  <c r="U7" i="15"/>
  <c r="T5" i="15"/>
  <c r="E43" i="14"/>
  <c r="C58" i="14"/>
  <c r="H11" i="15"/>
  <c r="G9" i="15"/>
  <c r="G10" i="15" s="1"/>
  <c r="AN3" i="14"/>
  <c r="D44" i="14" s="1"/>
  <c r="AO70" i="16"/>
  <c r="BU1" i="14"/>
  <c r="J11" i="14"/>
  <c r="K11" i="14" s="1"/>
  <c r="F12" i="14"/>
  <c r="B23" i="15"/>
  <c r="BV1" i="14" l="1"/>
  <c r="V7" i="15"/>
  <c r="U5" i="15"/>
  <c r="E44" i="14"/>
  <c r="C59" i="14"/>
  <c r="D48" i="14"/>
  <c r="BB1" i="14"/>
  <c r="D49" i="14"/>
  <c r="D50" i="14"/>
  <c r="D51" i="14"/>
  <c r="D52" i="14"/>
  <c r="D53" i="14"/>
  <c r="D54" i="14"/>
  <c r="D55" i="14"/>
  <c r="D56" i="14"/>
  <c r="AO3" i="14"/>
  <c r="D45" i="14" s="1"/>
  <c r="AP70" i="16"/>
  <c r="AP3" i="14" s="1"/>
  <c r="D46" i="14" s="1"/>
  <c r="B24" i="15"/>
  <c r="G12" i="14"/>
  <c r="M12" i="14"/>
  <c r="H4" i="14" s="1"/>
  <c r="H4" i="15" s="1"/>
  <c r="T8" i="15"/>
  <c r="C60" i="14" l="1"/>
  <c r="U8" i="15"/>
  <c r="J12" i="14"/>
  <c r="K12" i="14" s="1"/>
  <c r="F13" i="14"/>
  <c r="E55" i="14"/>
  <c r="W7" i="15"/>
  <c r="V5" i="15"/>
  <c r="V8" i="15" s="1"/>
  <c r="E50" i="14"/>
  <c r="H9" i="15"/>
  <c r="H10" i="15" s="1"/>
  <c r="I11" i="15"/>
  <c r="E49" i="14"/>
  <c r="E56" i="14"/>
  <c r="B25" i="15"/>
  <c r="E54" i="14"/>
  <c r="BW1" i="14"/>
  <c r="E51" i="14"/>
  <c r="E46" i="14"/>
  <c r="E45" i="14"/>
  <c r="BC1" i="14"/>
  <c r="D57" i="14"/>
  <c r="E53" i="14"/>
  <c r="E48" i="14"/>
  <c r="E52" i="14"/>
  <c r="M13" i="14" l="1"/>
  <c r="I4" i="14" s="1"/>
  <c r="I4" i="15" s="1"/>
  <c r="G13" i="14"/>
  <c r="C61" i="14"/>
  <c r="BD1" i="14"/>
  <c r="B26" i="15"/>
  <c r="W5" i="15"/>
  <c r="X7" i="15"/>
  <c r="BX1" i="14"/>
  <c r="E57" i="14"/>
  <c r="BE1" i="14" l="1"/>
  <c r="BY1" i="14"/>
  <c r="B27" i="15"/>
  <c r="C62" i="14"/>
  <c r="J13" i="14"/>
  <c r="K13" i="14" s="1"/>
  <c r="F14" i="14"/>
  <c r="Y7" i="15"/>
  <c r="X5" i="15"/>
  <c r="X8" i="15" s="1"/>
  <c r="W8" i="15"/>
  <c r="J11" i="15"/>
  <c r="I9" i="15"/>
  <c r="I10" i="15" s="1"/>
  <c r="BZ1" i="14" l="1"/>
  <c r="Z7" i="15"/>
  <c r="Y5" i="15"/>
  <c r="C63" i="14"/>
  <c r="BF1" i="14"/>
  <c r="G14" i="14"/>
  <c r="M14" i="14"/>
  <c r="J4" i="14" s="1"/>
  <c r="J4" i="15" s="1"/>
  <c r="B28" i="15"/>
  <c r="B29" i="15" l="1"/>
  <c r="C64" i="14"/>
  <c r="BG1" i="14"/>
  <c r="D58" i="14"/>
  <c r="D59" i="14"/>
  <c r="D60" i="14"/>
  <c r="D61" i="14"/>
  <c r="Y8" i="15"/>
  <c r="AA7" i="15"/>
  <c r="Z5" i="15"/>
  <c r="K11" i="15"/>
  <c r="J9" i="15"/>
  <c r="J10" i="15" s="1"/>
  <c r="CA1" i="14"/>
  <c r="J14" i="14"/>
  <c r="K14" i="14" s="1"/>
  <c r="F15" i="14"/>
  <c r="BH1" i="14" l="1"/>
  <c r="CB1" i="14"/>
  <c r="C65" i="14"/>
  <c r="E61" i="14"/>
  <c r="B30" i="15"/>
  <c r="E60" i="14"/>
  <c r="E59" i="14"/>
  <c r="G15" i="14"/>
  <c r="M15" i="14"/>
  <c r="K4" i="14" s="1"/>
  <c r="K4" i="15" s="1"/>
  <c r="Z8" i="15"/>
  <c r="E58" i="14"/>
  <c r="AB7" i="15"/>
  <c r="AA5" i="15"/>
  <c r="AA8" i="15" s="1"/>
  <c r="D62" i="14"/>
  <c r="J15" i="14" l="1"/>
  <c r="K15" i="14" s="1"/>
  <c r="F16" i="14"/>
  <c r="CC1" i="14"/>
  <c r="BI1" i="14"/>
  <c r="D63" i="14"/>
  <c r="AC7" i="15"/>
  <c r="AB5" i="15"/>
  <c r="L11" i="15"/>
  <c r="K9" i="15"/>
  <c r="K10" i="15" s="1"/>
  <c r="B31" i="15"/>
  <c r="E62" i="14"/>
  <c r="C66" i="14"/>
  <c r="AB8" i="15" l="1"/>
  <c r="C67" i="14"/>
  <c r="AD7" i="15"/>
  <c r="AC5" i="15"/>
  <c r="CD1" i="14"/>
  <c r="E63" i="14"/>
  <c r="B32" i="15"/>
  <c r="BJ1" i="14"/>
  <c r="D66" i="14" s="1"/>
  <c r="D64" i="14"/>
  <c r="M16" i="14"/>
  <c r="L4" i="14" s="1"/>
  <c r="L4" i="15" s="1"/>
  <c r="G16" i="14"/>
  <c r="E66" i="14" l="1"/>
  <c r="B33" i="15"/>
  <c r="J16" i="14"/>
  <c r="K16" i="14" s="1"/>
  <c r="F17" i="14"/>
  <c r="M11" i="15"/>
  <c r="L9" i="15"/>
  <c r="L10" i="15" s="1"/>
  <c r="AC8" i="15"/>
  <c r="D67" i="14"/>
  <c r="C68" i="14"/>
  <c r="AE7" i="15"/>
  <c r="AD5" i="15"/>
  <c r="D65" i="14"/>
  <c r="E64" i="14"/>
  <c r="C69" i="14" l="1"/>
  <c r="D68" i="14"/>
  <c r="E67" i="14"/>
  <c r="G17" i="14"/>
  <c r="M17" i="14"/>
  <c r="M4" i="14" s="1"/>
  <c r="M4" i="15" s="1"/>
  <c r="B34" i="15"/>
  <c r="E65" i="14"/>
  <c r="AD8" i="15"/>
  <c r="AF7" i="15"/>
  <c r="AE5" i="15"/>
  <c r="AE8" i="15" s="1"/>
  <c r="J17" i="14" l="1"/>
  <c r="K17" i="14" s="1"/>
  <c r="F18" i="14"/>
  <c r="E68" i="14"/>
  <c r="AG7" i="15"/>
  <c r="AF5" i="15"/>
  <c r="AF8" i="15" s="1"/>
  <c r="B35" i="15"/>
  <c r="D69" i="14"/>
  <c r="C70" i="14"/>
  <c r="N11" i="15"/>
  <c r="M9" i="15"/>
  <c r="M10" i="15" s="1"/>
  <c r="D70" i="14" l="1"/>
  <c r="C71" i="14"/>
  <c r="E69" i="14"/>
  <c r="B36" i="15"/>
  <c r="G18" i="14"/>
  <c r="M18" i="14"/>
  <c r="N4" i="14" s="1"/>
  <c r="N4" i="15" s="1"/>
  <c r="AH7" i="15"/>
  <c r="AG5" i="15"/>
  <c r="AG8" i="15" s="1"/>
  <c r="O11" i="15" l="1"/>
  <c r="N9" i="15"/>
  <c r="N10" i="15" s="1"/>
  <c r="J18" i="14"/>
  <c r="K18" i="14" s="1"/>
  <c r="F19" i="14"/>
  <c r="C72" i="14"/>
  <c r="D71" i="14"/>
  <c r="E70" i="14"/>
  <c r="AI7" i="15"/>
  <c r="AH5" i="15"/>
  <c r="B37" i="15"/>
  <c r="G19" i="14" l="1"/>
  <c r="M19" i="14"/>
  <c r="O4" i="14" s="1"/>
  <c r="O4" i="15" s="1"/>
  <c r="E71" i="14"/>
  <c r="B38" i="15"/>
  <c r="D72" i="14"/>
  <c r="C73" i="14"/>
  <c r="AH8" i="15"/>
  <c r="AJ7" i="15"/>
  <c r="AI5" i="15"/>
  <c r="AI8" i="15" s="1"/>
  <c r="P11" i="15" l="1"/>
  <c r="O9" i="15"/>
  <c r="O10" i="15" s="1"/>
  <c r="C74" i="14"/>
  <c r="D73" i="14"/>
  <c r="B39" i="15"/>
  <c r="J19" i="14"/>
  <c r="K19" i="14" s="1"/>
  <c r="F20" i="14"/>
  <c r="AK7" i="15"/>
  <c r="AJ5" i="15"/>
  <c r="E72" i="14"/>
  <c r="E73" i="14" l="1"/>
  <c r="B40" i="15"/>
  <c r="AJ8" i="15"/>
  <c r="G20" i="14"/>
  <c r="M20" i="14"/>
  <c r="P4" i="14" s="1"/>
  <c r="P4" i="15" s="1"/>
  <c r="C75" i="14"/>
  <c r="D74" i="14"/>
  <c r="AL7" i="15"/>
  <c r="AK5" i="15"/>
  <c r="E74" i="14" l="1"/>
  <c r="J20" i="14"/>
  <c r="K20" i="14" s="1"/>
  <c r="F21" i="14"/>
  <c r="D75" i="14"/>
  <c r="C76" i="14"/>
  <c r="B41" i="15"/>
  <c r="AK8" i="15"/>
  <c r="AM7" i="15"/>
  <c r="AL5" i="15"/>
  <c r="P9" i="15"/>
  <c r="P10" i="15" s="1"/>
  <c r="Q11" i="15"/>
  <c r="E75" i="14" l="1"/>
  <c r="AL8" i="15"/>
  <c r="AN7" i="15"/>
  <c r="AM5" i="15"/>
  <c r="AM8" i="15" s="1"/>
  <c r="B42" i="15"/>
  <c r="M21" i="14"/>
  <c r="Q4" i="14" s="1"/>
  <c r="Q4" i="15" s="1"/>
  <c r="G21" i="14"/>
  <c r="C77" i="14"/>
  <c r="D76" i="14"/>
  <c r="AO7" i="15" l="1"/>
  <c r="AN5" i="15"/>
  <c r="R11" i="15"/>
  <c r="Q9" i="15"/>
  <c r="Q10" i="15" s="1"/>
  <c r="D77" i="14"/>
  <c r="C78" i="14"/>
  <c r="B43" i="15"/>
  <c r="J21" i="14"/>
  <c r="K21" i="14" s="1"/>
  <c r="F22" i="14"/>
  <c r="E76" i="14"/>
  <c r="E77" i="14" l="1"/>
  <c r="G22" i="14"/>
  <c r="M22" i="14"/>
  <c r="R4" i="14" s="1"/>
  <c r="R4" i="15" s="1"/>
  <c r="B44" i="15"/>
  <c r="AN8" i="15"/>
  <c r="D78" i="14"/>
  <c r="C79" i="14"/>
  <c r="AP7" i="15"/>
  <c r="AO5" i="15"/>
  <c r="AQ7" i="15" l="1"/>
  <c r="AP5" i="15"/>
  <c r="AP8" i="15" s="1"/>
  <c r="C80" i="14"/>
  <c r="D79" i="14"/>
  <c r="J22" i="14"/>
  <c r="K22" i="14" s="1"/>
  <c r="F23" i="14"/>
  <c r="S11" i="15"/>
  <c r="R9" i="15"/>
  <c r="R10" i="15" s="1"/>
  <c r="AO8" i="15"/>
  <c r="B45" i="15"/>
  <c r="E78" i="14"/>
  <c r="AR7" i="15" l="1"/>
  <c r="AQ5" i="15"/>
  <c r="B46" i="15"/>
  <c r="G23" i="14"/>
  <c r="M23" i="14"/>
  <c r="S4" i="14" s="1"/>
  <c r="S4" i="15" s="1"/>
  <c r="E79" i="14"/>
  <c r="D80" i="14"/>
  <c r="C81" i="14"/>
  <c r="T11" i="15" l="1"/>
  <c r="S9" i="15"/>
  <c r="S10" i="15" s="1"/>
  <c r="C82" i="14"/>
  <c r="D81" i="14"/>
  <c r="E80" i="14"/>
  <c r="B47" i="15"/>
  <c r="J23" i="14"/>
  <c r="K23" i="14" s="1"/>
  <c r="F24" i="14"/>
  <c r="AQ8" i="15"/>
  <c r="AS7" i="15"/>
  <c r="AR5" i="15"/>
  <c r="AR8" i="15" l="1"/>
  <c r="C83" i="14"/>
  <c r="D82" i="14"/>
  <c r="E81" i="14"/>
  <c r="AT7" i="15"/>
  <c r="AS5" i="15"/>
  <c r="AS8" i="15" s="1"/>
  <c r="M24" i="14"/>
  <c r="T4" i="14" s="1"/>
  <c r="T4" i="15" s="1"/>
  <c r="G24" i="14"/>
  <c r="B48" i="15"/>
  <c r="E82" i="14" l="1"/>
  <c r="J24" i="14"/>
  <c r="K24" i="14" s="1"/>
  <c r="F25" i="14"/>
  <c r="D83" i="14"/>
  <c r="C84" i="14"/>
  <c r="U11" i="15"/>
  <c r="T9" i="15"/>
  <c r="T10" i="15" s="1"/>
  <c r="AU7" i="15"/>
  <c r="AT5" i="15"/>
  <c r="B49" i="15"/>
  <c r="C85" i="14" l="1"/>
  <c r="D84" i="14"/>
  <c r="E83" i="14"/>
  <c r="M25" i="14"/>
  <c r="U4" i="14" s="1"/>
  <c r="U4" i="15" s="1"/>
  <c r="G25" i="14"/>
  <c r="AV7" i="15"/>
  <c r="AU5" i="15"/>
  <c r="AU8" i="15" s="1"/>
  <c r="B50" i="15"/>
  <c r="AT8" i="15"/>
  <c r="J25" i="14" l="1"/>
  <c r="K25" i="14" s="1"/>
  <c r="F26" i="14"/>
  <c r="V11" i="15"/>
  <c r="U9" i="15"/>
  <c r="U10" i="15" s="1"/>
  <c r="B51" i="15"/>
  <c r="E84" i="14"/>
  <c r="D85" i="14"/>
  <c r="C86" i="14"/>
  <c r="AW7" i="15"/>
  <c r="AV5" i="15"/>
  <c r="D86" i="14" l="1"/>
  <c r="C87" i="14"/>
  <c r="E85" i="14"/>
  <c r="B52" i="15"/>
  <c r="M26" i="14"/>
  <c r="V4" i="14" s="1"/>
  <c r="V4" i="15" s="1"/>
  <c r="G26" i="14"/>
  <c r="AV8" i="15"/>
  <c r="AX7" i="15"/>
  <c r="AW5" i="15"/>
  <c r="AY7" i="15" l="1"/>
  <c r="AX5" i="15"/>
  <c r="AX8" i="15" s="1"/>
  <c r="AW8" i="15"/>
  <c r="J26" i="14"/>
  <c r="K26" i="14" s="1"/>
  <c r="F27" i="14"/>
  <c r="D87" i="14"/>
  <c r="W11" i="15"/>
  <c r="V9" i="15"/>
  <c r="V10" i="15" s="1"/>
  <c r="E86" i="14"/>
  <c r="B53" i="15"/>
  <c r="B54" i="15" l="1"/>
  <c r="E87" i="14"/>
  <c r="M27" i="14"/>
  <c r="W4" i="14" s="1"/>
  <c r="W4" i="15" s="1"/>
  <c r="G27" i="14"/>
  <c r="AZ7" i="15"/>
  <c r="AY5" i="15"/>
  <c r="J27" i="14" l="1"/>
  <c r="K27" i="14" s="1"/>
  <c r="F28" i="14"/>
  <c r="X11" i="15"/>
  <c r="W9" i="15"/>
  <c r="W10" i="15" s="1"/>
  <c r="AY8" i="15"/>
  <c r="B55" i="15"/>
  <c r="BA7" i="15"/>
  <c r="AZ5" i="15"/>
  <c r="AZ8" i="15" l="1"/>
  <c r="G28" i="14"/>
  <c r="M28" i="14"/>
  <c r="X4" i="14" s="1"/>
  <c r="X4" i="15" s="1"/>
  <c r="BB7" i="15"/>
  <c r="BA5" i="15"/>
  <c r="B56" i="15"/>
  <c r="BA8" i="15" l="1"/>
  <c r="B57" i="15"/>
  <c r="BC7" i="15"/>
  <c r="BB5" i="15"/>
  <c r="X9" i="15"/>
  <c r="X10" i="15" s="1"/>
  <c r="Y11" i="15"/>
  <c r="J28" i="14"/>
  <c r="K28" i="14" s="1"/>
  <c r="F29" i="14"/>
  <c r="M29" i="14" l="1"/>
  <c r="Y4" i="14" s="1"/>
  <c r="Y4" i="15" s="1"/>
  <c r="G29" i="14"/>
  <c r="BB8" i="15"/>
  <c r="BD7" i="15"/>
  <c r="BC5" i="15"/>
  <c r="B58" i="15"/>
  <c r="BC8" i="15" l="1"/>
  <c r="BE7" i="15"/>
  <c r="BD5" i="15"/>
  <c r="BD8" i="15" s="1"/>
  <c r="Z11" i="15"/>
  <c r="Y9" i="15"/>
  <c r="Y10" i="15" s="1"/>
  <c r="B59" i="15"/>
  <c r="J29" i="14"/>
  <c r="K29" i="14" s="1"/>
  <c r="F30" i="14"/>
  <c r="BF7" i="15" l="1"/>
  <c r="BE5" i="15"/>
  <c r="BE8" i="15" s="1"/>
  <c r="M30" i="14"/>
  <c r="Z4" i="14" s="1"/>
  <c r="Z4" i="15" s="1"/>
  <c r="G30" i="14"/>
  <c r="B60" i="15"/>
  <c r="B61" i="15" l="1"/>
  <c r="J30" i="14"/>
  <c r="K30" i="14" s="1"/>
  <c r="F31" i="14"/>
  <c r="AA11" i="15"/>
  <c r="Z9" i="15"/>
  <c r="Z10" i="15" s="1"/>
  <c r="BG7" i="15"/>
  <c r="BF5" i="15"/>
  <c r="BF8" i="15" l="1"/>
  <c r="G31" i="14"/>
  <c r="M31" i="14"/>
  <c r="AA4" i="14" s="1"/>
  <c r="AA4" i="15" s="1"/>
  <c r="BH7" i="15"/>
  <c r="BG5" i="15"/>
  <c r="B62" i="15"/>
  <c r="J31" i="14" l="1"/>
  <c r="K31" i="14" s="1"/>
  <c r="F32" i="14"/>
  <c r="AB11" i="15"/>
  <c r="AA9" i="15"/>
  <c r="AA10" i="15" s="1"/>
  <c r="B63" i="15"/>
  <c r="BG8" i="15"/>
  <c r="BI7" i="15"/>
  <c r="BH5" i="15"/>
  <c r="BH8" i="15" l="1"/>
  <c r="G32" i="14"/>
  <c r="M32" i="14"/>
  <c r="AB4" i="14" s="1"/>
  <c r="AB4" i="15" s="1"/>
  <c r="B64" i="15"/>
  <c r="BJ7" i="15"/>
  <c r="BI5" i="15"/>
  <c r="BI8" i="15" s="1"/>
  <c r="AC11" i="15" l="1"/>
  <c r="AB9" i="15"/>
  <c r="AB10" i="15" s="1"/>
  <c r="J32" i="14"/>
  <c r="K32" i="14" s="1"/>
  <c r="F33" i="14"/>
  <c r="BK7" i="15"/>
  <c r="BJ5" i="15"/>
  <c r="B65" i="15"/>
  <c r="B66" i="15" l="1"/>
  <c r="BJ8" i="15"/>
  <c r="BL7" i="15"/>
  <c r="BK5" i="15"/>
  <c r="G33" i="14"/>
  <c r="M33" i="14"/>
  <c r="AC4" i="14" s="1"/>
  <c r="AC4" i="15" s="1"/>
  <c r="BM7" i="15" l="1"/>
  <c r="BL5" i="15"/>
  <c r="BL8" i="15" s="1"/>
  <c r="B67" i="15"/>
  <c r="BK8" i="15"/>
  <c r="AD11" i="15"/>
  <c r="AC9" i="15"/>
  <c r="AC10" i="15" s="1"/>
  <c r="J33" i="14"/>
  <c r="K33" i="14" s="1"/>
  <c r="F34" i="14"/>
  <c r="B68" i="15" l="1"/>
  <c r="G34" i="14"/>
  <c r="M34" i="14"/>
  <c r="AD4" i="14" s="1"/>
  <c r="AD4" i="15" s="1"/>
  <c r="BN7" i="15"/>
  <c r="BM5" i="15"/>
  <c r="BM8" i="15" s="1"/>
  <c r="AE11" i="15" l="1"/>
  <c r="AD9" i="15"/>
  <c r="AD10" i="15" s="1"/>
  <c r="BO7" i="15"/>
  <c r="BN5" i="15"/>
  <c r="BN8" i="15" s="1"/>
  <c r="J34" i="14"/>
  <c r="K34" i="14" s="1"/>
  <c r="F35" i="14"/>
  <c r="B69" i="15"/>
  <c r="B70" i="15" l="1"/>
  <c r="BP7" i="15"/>
  <c r="BO5" i="15"/>
  <c r="BO8" i="15" s="1"/>
  <c r="M35" i="14"/>
  <c r="AE4" i="14" s="1"/>
  <c r="AE4" i="15" s="1"/>
  <c r="G35" i="14"/>
  <c r="J35" i="14" l="1"/>
  <c r="K35" i="14" s="1"/>
  <c r="F36" i="14"/>
  <c r="AF11" i="15"/>
  <c r="AE9" i="15"/>
  <c r="AE10" i="15" s="1"/>
  <c r="BQ7" i="15"/>
  <c r="BP5" i="15"/>
  <c r="BP8" i="15" s="1"/>
  <c r="B71" i="15"/>
  <c r="BR7" i="15" l="1"/>
  <c r="BQ5" i="15"/>
  <c r="BQ8" i="15" s="1"/>
  <c r="B72" i="15"/>
  <c r="G36" i="14"/>
  <c r="M36" i="14"/>
  <c r="AF4" i="14" s="1"/>
  <c r="AF4" i="15" s="1"/>
  <c r="AF9" i="15" l="1"/>
  <c r="AF10" i="15" s="1"/>
  <c r="AG11" i="15"/>
  <c r="B73" i="15"/>
  <c r="J36" i="14"/>
  <c r="K36" i="14" s="1"/>
  <c r="F37" i="14"/>
  <c r="BS7" i="15"/>
  <c r="BR5" i="15"/>
  <c r="BR8" i="15" s="1"/>
  <c r="B74" i="15" l="1"/>
  <c r="M37" i="14"/>
  <c r="AG4" i="14" s="1"/>
  <c r="AG4" i="15" s="1"/>
  <c r="G37" i="14"/>
  <c r="BS5" i="15"/>
  <c r="BS8" i="15" s="1"/>
  <c r="BT7" i="15"/>
  <c r="BU7" i="15" l="1"/>
  <c r="BT5" i="15"/>
  <c r="BT8" i="15" s="1"/>
  <c r="AH11" i="15"/>
  <c r="AG9" i="15"/>
  <c r="AG10" i="15" s="1"/>
  <c r="J37" i="14"/>
  <c r="K37" i="14" s="1"/>
  <c r="F38" i="14"/>
  <c r="B75" i="15"/>
  <c r="M38" i="14" l="1"/>
  <c r="AH4" i="14" s="1"/>
  <c r="AH4" i="15" s="1"/>
  <c r="G38" i="14"/>
  <c r="B76" i="15"/>
  <c r="BV7" i="15"/>
  <c r="BU5" i="15"/>
  <c r="BU8" i="15" s="1"/>
  <c r="BW7" i="15" l="1"/>
  <c r="BW5" i="15" s="1"/>
  <c r="BV5" i="15"/>
  <c r="BV8" i="15" s="1"/>
  <c r="B77" i="15"/>
  <c r="J38" i="14"/>
  <c r="K38" i="14" s="1"/>
  <c r="F39" i="14"/>
  <c r="AI11" i="15"/>
  <c r="AH9" i="15"/>
  <c r="AH10" i="15" s="1"/>
  <c r="BW8" i="15" l="1"/>
  <c r="G39" i="14"/>
  <c r="M39" i="14"/>
  <c r="AI4" i="14" s="1"/>
  <c r="AI4" i="15" s="1"/>
  <c r="B78" i="15"/>
  <c r="B79" i="15" l="1"/>
  <c r="J39" i="14"/>
  <c r="K39" i="14" s="1"/>
  <c r="F40" i="14"/>
  <c r="AJ11" i="15"/>
  <c r="AI9" i="15"/>
  <c r="AI10" i="15" s="1"/>
  <c r="G40" i="14" l="1"/>
  <c r="M40" i="14"/>
  <c r="AJ4" i="14" s="1"/>
  <c r="AJ4" i="15" s="1"/>
  <c r="B80" i="15"/>
  <c r="B81" i="15" l="1"/>
  <c r="AK11" i="15"/>
  <c r="AJ9" i="15"/>
  <c r="AJ10" i="15" s="1"/>
  <c r="J40" i="14"/>
  <c r="K40" i="14" s="1"/>
  <c r="F41" i="14"/>
  <c r="G41" i="14" l="1"/>
  <c r="M41" i="14"/>
  <c r="AK4" i="14" s="1"/>
  <c r="AK4" i="15" s="1"/>
  <c r="B82" i="15"/>
  <c r="B83" i="15" l="1"/>
  <c r="AL11" i="15"/>
  <c r="AK9" i="15"/>
  <c r="AK10" i="15" s="1"/>
  <c r="J41" i="14"/>
  <c r="K41" i="14" s="1"/>
  <c r="F42" i="14"/>
  <c r="G42" i="14" l="1"/>
  <c r="M42" i="14"/>
  <c r="AL4" i="14" s="1"/>
  <c r="AL4" i="15" s="1"/>
  <c r="B84" i="15"/>
  <c r="AM11" i="15" l="1"/>
  <c r="AL9" i="15"/>
  <c r="AL10" i="15" s="1"/>
  <c r="B85" i="15"/>
  <c r="J42" i="14"/>
  <c r="K42" i="14" s="1"/>
  <c r="F43" i="14"/>
  <c r="M43" i="14" l="1"/>
  <c r="AM4" i="14" s="1"/>
  <c r="AM4" i="15" s="1"/>
  <c r="G43" i="14"/>
  <c r="B86" i="15"/>
  <c r="B87" i="15" l="1"/>
  <c r="J43" i="14"/>
  <c r="K43" i="14" s="1"/>
  <c r="F44" i="14"/>
  <c r="AN11" i="15"/>
  <c r="AM9" i="15"/>
  <c r="AM10" i="15" s="1"/>
  <c r="G44" i="14" l="1"/>
  <c r="M44" i="14"/>
  <c r="AN4" i="14" s="1"/>
  <c r="AN4" i="15" s="1"/>
  <c r="B88" i="15"/>
  <c r="B89" i="15" l="1"/>
  <c r="AN9" i="15"/>
  <c r="AN10" i="15" s="1"/>
  <c r="AO11" i="15"/>
  <c r="J44" i="14"/>
  <c r="K44" i="14" s="1"/>
  <c r="F45" i="14"/>
  <c r="M45" i="14" l="1"/>
  <c r="AO4" i="14" s="1"/>
  <c r="AO4" i="15" s="1"/>
  <c r="G45" i="14"/>
  <c r="B90" i="15"/>
  <c r="J45" i="14" l="1"/>
  <c r="K45" i="14" s="1"/>
  <c r="F46" i="14"/>
  <c r="AP11" i="15"/>
  <c r="AO9" i="15"/>
  <c r="AO10" i="15" s="1"/>
  <c r="B91" i="15"/>
  <c r="B92" i="15" l="1"/>
  <c r="M46" i="14"/>
  <c r="AP4" i="14" s="1"/>
  <c r="AP4" i="15" s="1"/>
  <c r="G46" i="14"/>
  <c r="AQ11" i="15" l="1"/>
  <c r="AP9" i="15"/>
  <c r="AP10" i="15" s="1"/>
  <c r="F47" i="14"/>
  <c r="J46" i="14"/>
  <c r="K46" i="14" s="1"/>
  <c r="B93" i="15"/>
  <c r="G47" i="14" l="1"/>
  <c r="M47" i="14"/>
  <c r="AQ4" i="14" s="1"/>
  <c r="AQ4" i="15" s="1"/>
  <c r="B94" i="15"/>
  <c r="AR11" i="15" l="1"/>
  <c r="AQ9" i="15"/>
  <c r="AQ10" i="15" s="1"/>
  <c r="J47" i="14"/>
  <c r="K47" i="14" s="1"/>
  <c r="F48" i="14"/>
  <c r="B95" i="15"/>
  <c r="B96" i="15" l="1"/>
  <c r="M48" i="14"/>
  <c r="AR4" i="14" s="1"/>
  <c r="AR4" i="15" s="1"/>
  <c r="G48" i="14"/>
  <c r="J48" i="14" l="1"/>
  <c r="K48" i="14" s="1"/>
  <c r="F49" i="14"/>
  <c r="AS11" i="15"/>
  <c r="AR9" i="15"/>
  <c r="AR10" i="15" s="1"/>
  <c r="B97" i="15"/>
  <c r="B98" i="15" l="1"/>
  <c r="G49" i="14"/>
  <c r="M49" i="14"/>
  <c r="AS4" i="14" s="1"/>
  <c r="AS4" i="15" s="1"/>
  <c r="J49" i="14" l="1"/>
  <c r="K49" i="14" s="1"/>
  <c r="F50" i="14"/>
  <c r="AT11" i="15"/>
  <c r="AS9" i="15"/>
  <c r="AS10" i="15" s="1"/>
  <c r="B99" i="15"/>
  <c r="B100" i="15" l="1"/>
  <c r="G50" i="14"/>
  <c r="M50" i="14"/>
  <c r="AT4" i="14" s="1"/>
  <c r="AT4" i="15" s="1"/>
  <c r="J50" i="14" l="1"/>
  <c r="K50" i="14" s="1"/>
  <c r="F51" i="14"/>
  <c r="AU11" i="15"/>
  <c r="AT9" i="15"/>
  <c r="AT10" i="15" s="1"/>
  <c r="B101" i="15"/>
  <c r="B102" i="15" l="1"/>
  <c r="M51" i="14"/>
  <c r="AU4" i="14" s="1"/>
  <c r="AU4" i="15" s="1"/>
  <c r="G51" i="14"/>
  <c r="J51" i="14" l="1"/>
  <c r="K51" i="14" s="1"/>
  <c r="F52" i="14"/>
  <c r="AV11" i="15"/>
  <c r="AU9" i="15"/>
  <c r="AU10" i="15" s="1"/>
  <c r="B103" i="15"/>
  <c r="B104" i="15" l="1"/>
  <c r="G52" i="14"/>
  <c r="M52" i="14"/>
  <c r="AV4" i="14" s="1"/>
  <c r="AV4" i="15" s="1"/>
  <c r="AV9" i="15" l="1"/>
  <c r="AV10" i="15" s="1"/>
  <c r="AW11" i="15"/>
  <c r="J52" i="14"/>
  <c r="K52" i="14" s="1"/>
  <c r="F53" i="14"/>
  <c r="B105" i="15"/>
  <c r="C105" i="15" l="1"/>
  <c r="B106" i="15"/>
  <c r="G53" i="14"/>
  <c r="M53" i="14"/>
  <c r="AW4" i="14" s="1"/>
  <c r="AW4" i="15" s="1"/>
  <c r="AX11" i="15" l="1"/>
  <c r="AW9" i="15"/>
  <c r="AW10" i="15" s="1"/>
  <c r="J53" i="14"/>
  <c r="K53" i="14" s="1"/>
  <c r="F54" i="14"/>
  <c r="B107" i="15"/>
  <c r="F105" i="15"/>
  <c r="C104" i="15"/>
  <c r="B108" i="15" l="1"/>
  <c r="G54" i="14"/>
  <c r="M54" i="14"/>
  <c r="AX4" i="14" s="1"/>
  <c r="AX4" i="15" s="1"/>
  <c r="F104" i="15"/>
  <c r="C103" i="15"/>
  <c r="AY11" i="15" l="1"/>
  <c r="AX9" i="15"/>
  <c r="AX10" i="15" s="1"/>
  <c r="J54" i="14"/>
  <c r="K54" i="14" s="1"/>
  <c r="F55" i="14"/>
  <c r="F103" i="15"/>
  <c r="C102" i="15"/>
  <c r="B109" i="15"/>
  <c r="G55" i="14" l="1"/>
  <c r="M55" i="14"/>
  <c r="AY4" i="14" s="1"/>
  <c r="AY4" i="15" s="1"/>
  <c r="B110" i="15"/>
  <c r="F102" i="15"/>
  <c r="C101" i="15"/>
  <c r="B111" i="15" l="1"/>
  <c r="AZ11" i="15"/>
  <c r="AY9" i="15"/>
  <c r="AY10" i="15" s="1"/>
  <c r="F101" i="15"/>
  <c r="C100" i="15"/>
  <c r="J55" i="14"/>
  <c r="K55" i="14" s="1"/>
  <c r="F56" i="14"/>
  <c r="M56" i="14" l="1"/>
  <c r="AZ4" i="14" s="1"/>
  <c r="AZ4" i="15" s="1"/>
  <c r="G56" i="14"/>
  <c r="B112" i="15"/>
  <c r="F100" i="15"/>
  <c r="C99" i="15"/>
  <c r="B113" i="15" l="1"/>
  <c r="J56" i="14"/>
  <c r="K56" i="14" s="1"/>
  <c r="F57" i="14"/>
  <c r="F99" i="15"/>
  <c r="C98" i="15"/>
  <c r="BA11" i="15"/>
  <c r="AZ9" i="15"/>
  <c r="AZ10" i="15" s="1"/>
  <c r="G57" i="14" l="1"/>
  <c r="M57" i="14"/>
  <c r="BA4" i="14" s="1"/>
  <c r="BA4" i="15" s="1"/>
  <c r="B114" i="15"/>
  <c r="F98" i="15"/>
  <c r="C97" i="15"/>
  <c r="B115" i="15" l="1"/>
  <c r="BB11" i="15"/>
  <c r="BA9" i="15"/>
  <c r="BA10" i="15" s="1"/>
  <c r="F97" i="15"/>
  <c r="C96" i="15"/>
  <c r="J57" i="14"/>
  <c r="K57" i="14" s="1"/>
  <c r="F58" i="14"/>
  <c r="G58" i="14" l="1"/>
  <c r="M58" i="14"/>
  <c r="BB4" i="14" s="1"/>
  <c r="BB4" i="15" s="1"/>
  <c r="B116" i="15"/>
  <c r="F96" i="15"/>
  <c r="C95" i="15"/>
  <c r="B117" i="15" l="1"/>
  <c r="BC11" i="15"/>
  <c r="BB9" i="15"/>
  <c r="BB10" i="15" s="1"/>
  <c r="F95" i="15"/>
  <c r="C94" i="15"/>
  <c r="J58" i="14"/>
  <c r="K58" i="14" s="1"/>
  <c r="F59" i="14"/>
  <c r="M59" i="14" l="1"/>
  <c r="BC4" i="14" s="1"/>
  <c r="BC4" i="15" s="1"/>
  <c r="G59" i="14"/>
  <c r="B118" i="15"/>
  <c r="F94" i="15"/>
  <c r="C93" i="15"/>
  <c r="B119" i="15" l="1"/>
  <c r="J59" i="14"/>
  <c r="K59" i="14" s="1"/>
  <c r="F60" i="14"/>
  <c r="F93" i="15"/>
  <c r="C92" i="15"/>
  <c r="BD11" i="15"/>
  <c r="BC9" i="15"/>
  <c r="BC10" i="15" s="1"/>
  <c r="G60" i="14" l="1"/>
  <c r="M60" i="14"/>
  <c r="BD4" i="14" s="1"/>
  <c r="BD4" i="15" s="1"/>
  <c r="B120" i="15"/>
  <c r="F92" i="15"/>
  <c r="C91" i="15"/>
  <c r="B121" i="15" l="1"/>
  <c r="BD9" i="15"/>
  <c r="BD10" i="15" s="1"/>
  <c r="BE11" i="15"/>
  <c r="J60" i="14"/>
  <c r="K60" i="14" s="1"/>
  <c r="F61" i="14"/>
  <c r="F91" i="15"/>
  <c r="C90" i="15"/>
  <c r="G61" i="14" l="1"/>
  <c r="M61" i="14"/>
  <c r="BE4" i="14" s="1"/>
  <c r="BE4" i="15" s="1"/>
  <c r="F90" i="15"/>
  <c r="C89" i="15"/>
  <c r="B122" i="15"/>
  <c r="O62" i="6"/>
  <c r="N62" i="6"/>
  <c r="M62" i="6"/>
  <c r="L62" i="6"/>
  <c r="K62" i="6"/>
  <c r="J62" i="6"/>
  <c r="I62" i="6"/>
  <c r="H62" i="6"/>
  <c r="G62" i="6"/>
  <c r="E62" i="6"/>
  <c r="O61" i="6"/>
  <c r="N61" i="6"/>
  <c r="M61" i="6"/>
  <c r="L61" i="6"/>
  <c r="K61" i="6"/>
  <c r="J61" i="6"/>
  <c r="I61" i="6"/>
  <c r="H61" i="6"/>
  <c r="G61" i="6"/>
  <c r="E61" i="6"/>
  <c r="A16" i="5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E7" i="5"/>
  <c r="F7" i="5" s="1"/>
  <c r="G7" i="5" s="1"/>
  <c r="H7" i="5" s="1"/>
  <c r="I7" i="5" s="1"/>
  <c r="J7" i="5" s="1"/>
  <c r="K7" i="5" s="1"/>
  <c r="L7" i="5" s="1"/>
  <c r="M7" i="5" s="1"/>
  <c r="H5" i="5"/>
  <c r="E5" i="5"/>
  <c r="F3" i="5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E3" i="5"/>
  <c r="G315" i="4"/>
  <c r="H315" i="4" s="1"/>
  <c r="I315" i="4" s="1"/>
  <c r="J315" i="4" s="1"/>
  <c r="K315" i="4" s="1"/>
  <c r="L315" i="4" s="1"/>
  <c r="M315" i="4" s="1"/>
  <c r="N315" i="4" s="1"/>
  <c r="O315" i="4" s="1"/>
  <c r="P315" i="4" s="1"/>
  <c r="Q315" i="4" s="1"/>
  <c r="R315" i="4" s="1"/>
  <c r="S315" i="4" s="1"/>
  <c r="T315" i="4" s="1"/>
  <c r="U315" i="4" s="1"/>
  <c r="V315" i="4" s="1"/>
  <c r="W315" i="4" s="1"/>
  <c r="X315" i="4" s="1"/>
  <c r="F315" i="4"/>
  <c r="F291" i="4"/>
  <c r="G291" i="4" s="1"/>
  <c r="H291" i="4" s="1"/>
  <c r="I291" i="4" s="1"/>
  <c r="J291" i="4" s="1"/>
  <c r="K291" i="4" s="1"/>
  <c r="L291" i="4" s="1"/>
  <c r="M291" i="4" s="1"/>
  <c r="N291" i="4" s="1"/>
  <c r="O291" i="4" s="1"/>
  <c r="P291" i="4" s="1"/>
  <c r="Q291" i="4" s="1"/>
  <c r="R291" i="4" s="1"/>
  <c r="S291" i="4" s="1"/>
  <c r="T291" i="4" s="1"/>
  <c r="U291" i="4" s="1"/>
  <c r="V291" i="4" s="1"/>
  <c r="W291" i="4" s="1"/>
  <c r="G268" i="4"/>
  <c r="H268" i="4" s="1"/>
  <c r="I268" i="4" s="1"/>
  <c r="J268" i="4" s="1"/>
  <c r="K268" i="4" s="1"/>
  <c r="L268" i="4" s="1"/>
  <c r="M268" i="4" s="1"/>
  <c r="N268" i="4" s="1"/>
  <c r="O268" i="4" s="1"/>
  <c r="P268" i="4" s="1"/>
  <c r="Q268" i="4" s="1"/>
  <c r="R268" i="4" s="1"/>
  <c r="S268" i="4" s="1"/>
  <c r="T268" i="4" s="1"/>
  <c r="U268" i="4" s="1"/>
  <c r="V268" i="4" s="1"/>
  <c r="F268" i="4"/>
  <c r="F246" i="4"/>
  <c r="G246" i="4" s="1"/>
  <c r="H246" i="4" s="1"/>
  <c r="I246" i="4" s="1"/>
  <c r="J246" i="4" s="1"/>
  <c r="K246" i="4" s="1"/>
  <c r="L246" i="4" s="1"/>
  <c r="M246" i="4" s="1"/>
  <c r="N246" i="4" s="1"/>
  <c r="O246" i="4" s="1"/>
  <c r="P246" i="4" s="1"/>
  <c r="Q246" i="4" s="1"/>
  <c r="R246" i="4" s="1"/>
  <c r="S246" i="4" s="1"/>
  <c r="T246" i="4" s="1"/>
  <c r="U246" i="4" s="1"/>
  <c r="F225" i="4"/>
  <c r="G225" i="4" s="1"/>
  <c r="H225" i="4" s="1"/>
  <c r="I225" i="4" s="1"/>
  <c r="J225" i="4" s="1"/>
  <c r="K225" i="4" s="1"/>
  <c r="L225" i="4" s="1"/>
  <c r="M225" i="4" s="1"/>
  <c r="N225" i="4" s="1"/>
  <c r="O225" i="4" s="1"/>
  <c r="P225" i="4" s="1"/>
  <c r="Q225" i="4" s="1"/>
  <c r="R225" i="4" s="1"/>
  <c r="S225" i="4" s="1"/>
  <c r="T225" i="4" s="1"/>
  <c r="F205" i="4"/>
  <c r="G205" i="4" s="1"/>
  <c r="H205" i="4" s="1"/>
  <c r="I205" i="4" s="1"/>
  <c r="J205" i="4" s="1"/>
  <c r="K205" i="4" s="1"/>
  <c r="L205" i="4" s="1"/>
  <c r="M205" i="4" s="1"/>
  <c r="N205" i="4" s="1"/>
  <c r="O205" i="4" s="1"/>
  <c r="P205" i="4" s="1"/>
  <c r="Q205" i="4" s="1"/>
  <c r="R205" i="4" s="1"/>
  <c r="S205" i="4" s="1"/>
  <c r="F186" i="4"/>
  <c r="G186" i="4" s="1"/>
  <c r="H186" i="4" s="1"/>
  <c r="I186" i="4" s="1"/>
  <c r="J186" i="4" s="1"/>
  <c r="K186" i="4" s="1"/>
  <c r="L186" i="4" s="1"/>
  <c r="M186" i="4" s="1"/>
  <c r="N186" i="4" s="1"/>
  <c r="O186" i="4" s="1"/>
  <c r="P186" i="4" s="1"/>
  <c r="Q186" i="4" s="1"/>
  <c r="R186" i="4" s="1"/>
  <c r="F168" i="4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F151" i="4"/>
  <c r="G151" i="4" s="1"/>
  <c r="H151" i="4" s="1"/>
  <c r="I151" i="4" s="1"/>
  <c r="J151" i="4" s="1"/>
  <c r="K151" i="4" s="1"/>
  <c r="L151" i="4" s="1"/>
  <c r="M151" i="4" s="1"/>
  <c r="N151" i="4" s="1"/>
  <c r="O151" i="4" s="1"/>
  <c r="P151" i="4" s="1"/>
  <c r="F135" i="4"/>
  <c r="G135" i="4" s="1"/>
  <c r="H135" i="4" s="1"/>
  <c r="I135" i="4" s="1"/>
  <c r="J135" i="4" s="1"/>
  <c r="K135" i="4" s="1"/>
  <c r="L135" i="4" s="1"/>
  <c r="M135" i="4" s="1"/>
  <c r="N135" i="4" s="1"/>
  <c r="O135" i="4" s="1"/>
  <c r="E122" i="4"/>
  <c r="F120" i="4"/>
  <c r="G120" i="4" s="1"/>
  <c r="H120" i="4" s="1"/>
  <c r="I120" i="4" s="1"/>
  <c r="J120" i="4" s="1"/>
  <c r="K120" i="4" s="1"/>
  <c r="L120" i="4" s="1"/>
  <c r="M120" i="4" s="1"/>
  <c r="N120" i="4" s="1"/>
  <c r="H106" i="4"/>
  <c r="I106" i="4" s="1"/>
  <c r="J106" i="4" s="1"/>
  <c r="K106" i="4" s="1"/>
  <c r="L106" i="4" s="1"/>
  <c r="M106" i="4" s="1"/>
  <c r="F106" i="4"/>
  <c r="G106" i="4" s="1"/>
  <c r="F93" i="4"/>
  <c r="G93" i="4" s="1"/>
  <c r="H93" i="4" s="1"/>
  <c r="I93" i="4" s="1"/>
  <c r="J93" i="4" s="1"/>
  <c r="K93" i="4" s="1"/>
  <c r="L93" i="4" s="1"/>
  <c r="F81" i="4"/>
  <c r="G81" i="4" s="1"/>
  <c r="H81" i="4" s="1"/>
  <c r="I81" i="4" s="1"/>
  <c r="J81" i="4" s="1"/>
  <c r="K81" i="4" s="1"/>
  <c r="G70" i="4"/>
  <c r="H70" i="4" s="1"/>
  <c r="I70" i="4" s="1"/>
  <c r="J70" i="4" s="1"/>
  <c r="F70" i="4"/>
  <c r="F60" i="4"/>
  <c r="G60" i="4" s="1"/>
  <c r="H60" i="4" s="1"/>
  <c r="I60" i="4" s="1"/>
  <c r="F51" i="4"/>
  <c r="G51" i="4" s="1"/>
  <c r="H51" i="4" s="1"/>
  <c r="E45" i="4"/>
  <c r="E46" i="4" s="1"/>
  <c r="D47" i="4" s="1"/>
  <c r="F43" i="4"/>
  <c r="G43" i="4" s="1"/>
  <c r="E38" i="4"/>
  <c r="F38" i="4" s="1"/>
  <c r="F39" i="4" s="1"/>
  <c r="F36" i="4"/>
  <c r="E22" i="4"/>
  <c r="C22" i="4"/>
  <c r="E317" i="4" s="1"/>
  <c r="E21" i="4"/>
  <c r="E20" i="4"/>
  <c r="E19" i="4"/>
  <c r="E17" i="4"/>
  <c r="E16" i="4"/>
  <c r="C16" i="4"/>
  <c r="E188" i="4" s="1"/>
  <c r="E189" i="4" s="1"/>
  <c r="D190" i="4" s="1"/>
  <c r="E15" i="4"/>
  <c r="C15" i="4"/>
  <c r="E170" i="4" s="1"/>
  <c r="E171" i="4" s="1"/>
  <c r="E14" i="4"/>
  <c r="E13" i="4"/>
  <c r="E12" i="4"/>
  <c r="C12" i="4"/>
  <c r="E11" i="4"/>
  <c r="C11" i="4"/>
  <c r="E108" i="4" s="1"/>
  <c r="E10" i="4"/>
  <c r="C10" i="4"/>
  <c r="E95" i="4" s="1"/>
  <c r="E96" i="4" s="1"/>
  <c r="E9" i="4"/>
  <c r="E8" i="4"/>
  <c r="C8" i="4"/>
  <c r="E72" i="4" s="1"/>
  <c r="E7" i="4"/>
  <c r="C7" i="4"/>
  <c r="E62" i="4" s="1"/>
  <c r="E6" i="4"/>
  <c r="C6" i="4"/>
  <c r="E53" i="4" s="1"/>
  <c r="E5" i="4"/>
  <c r="C5" i="4"/>
  <c r="E4" i="4"/>
  <c r="C4" i="4"/>
  <c r="B4" i="4"/>
  <c r="B5" i="4" s="1"/>
  <c r="Q3" i="4"/>
  <c r="P3" i="4"/>
  <c r="O3" i="4"/>
  <c r="N3" i="4"/>
  <c r="M3" i="4"/>
  <c r="L3" i="4"/>
  <c r="E3" i="4"/>
  <c r="C3" i="4"/>
  <c r="D3" i="4" s="1"/>
  <c r="A3" i="4"/>
  <c r="B123" i="15" l="1"/>
  <c r="BF11" i="15"/>
  <c r="BE9" i="15"/>
  <c r="BE10" i="15" s="1"/>
  <c r="J61" i="14"/>
  <c r="K61" i="14" s="1"/>
  <c r="F62" i="14"/>
  <c r="F89" i="15"/>
  <c r="C88" i="15"/>
  <c r="E109" i="4"/>
  <c r="D110" i="4" s="1"/>
  <c r="F108" i="4"/>
  <c r="F42" i="4"/>
  <c r="D4" i="4" s="1"/>
  <c r="G3" i="4"/>
  <c r="F3" i="4"/>
  <c r="H3" i="4" s="1"/>
  <c r="I3" i="4" s="1"/>
  <c r="B6" i="4"/>
  <c r="A5" i="4"/>
  <c r="N7" i="5"/>
  <c r="O7" i="5" s="1"/>
  <c r="P7" i="5" s="1"/>
  <c r="M5" i="5"/>
  <c r="F62" i="4"/>
  <c r="E63" i="4"/>
  <c r="D64" i="4" s="1"/>
  <c r="F72" i="4"/>
  <c r="E73" i="4"/>
  <c r="D74" i="4" s="1"/>
  <c r="F53" i="4"/>
  <c r="E54" i="4"/>
  <c r="D55" i="4" s="1"/>
  <c r="C9" i="4"/>
  <c r="E83" i="4" s="1"/>
  <c r="C17" i="4"/>
  <c r="E207" i="4" s="1"/>
  <c r="E39" i="4"/>
  <c r="D40" i="4" s="1"/>
  <c r="D41" i="4" s="1"/>
  <c r="F45" i="4"/>
  <c r="F188" i="4"/>
  <c r="D97" i="4"/>
  <c r="C18" i="4"/>
  <c r="E227" i="4" s="1"/>
  <c r="E123" i="4"/>
  <c r="D124" i="4" s="1"/>
  <c r="F122" i="4"/>
  <c r="C19" i="4"/>
  <c r="E248" i="4" s="1"/>
  <c r="A4" i="4"/>
  <c r="E18" i="4"/>
  <c r="C20" i="4"/>
  <c r="E270" i="4" s="1"/>
  <c r="F170" i="4"/>
  <c r="C13" i="4"/>
  <c r="E137" i="4" s="1"/>
  <c r="C21" i="4"/>
  <c r="E293" i="4" s="1"/>
  <c r="F95" i="4"/>
  <c r="D172" i="4"/>
  <c r="C14" i="4"/>
  <c r="E153" i="4" s="1"/>
  <c r="E318" i="4"/>
  <c r="D319" i="4" s="1"/>
  <c r="F317" i="4"/>
  <c r="F5" i="5"/>
  <c r="F8" i="5" s="1"/>
  <c r="N5" i="5"/>
  <c r="N8" i="5" s="1"/>
  <c r="G5" i="5"/>
  <c r="I5" i="5"/>
  <c r="I8" i="5" s="1"/>
  <c r="J5" i="5"/>
  <c r="J8" i="5" s="1"/>
  <c r="B15" i="5"/>
  <c r="K5" i="5"/>
  <c r="D5" i="5"/>
  <c r="D8" i="5" s="1"/>
  <c r="L5" i="5"/>
  <c r="G62" i="14" l="1"/>
  <c r="M62" i="14"/>
  <c r="BF4" i="14" s="1"/>
  <c r="BF4" i="15" s="1"/>
  <c r="F88" i="15"/>
  <c r="C87" i="15"/>
  <c r="B124" i="15"/>
  <c r="E8" i="5"/>
  <c r="L8" i="5"/>
  <c r="E271" i="4"/>
  <c r="D272" i="4" s="1"/>
  <c r="F270" i="4"/>
  <c r="B7" i="4"/>
  <c r="A6" i="4"/>
  <c r="E249" i="4"/>
  <c r="D250" i="4" s="1"/>
  <c r="F248" i="4"/>
  <c r="E138" i="4"/>
  <c r="D139" i="4" s="1"/>
  <c r="F137" i="4"/>
  <c r="O5" i="5"/>
  <c r="O8" i="5" s="1"/>
  <c r="E154" i="4"/>
  <c r="D155" i="4" s="1"/>
  <c r="F153" i="4"/>
  <c r="G188" i="4"/>
  <c r="F189" i="4"/>
  <c r="D191" i="4" s="1"/>
  <c r="G72" i="4"/>
  <c r="F73" i="4"/>
  <c r="D75" i="4" s="1"/>
  <c r="E208" i="4"/>
  <c r="D209" i="4" s="1"/>
  <c r="F207" i="4"/>
  <c r="Q7" i="5"/>
  <c r="P5" i="5"/>
  <c r="P8" i="5" s="1"/>
  <c r="K8" i="5"/>
  <c r="G8" i="5"/>
  <c r="H8" i="5"/>
  <c r="F46" i="4"/>
  <c r="D48" i="4" s="1"/>
  <c r="D49" i="4" s="1"/>
  <c r="G45" i="4"/>
  <c r="G46" i="4" s="1"/>
  <c r="F50" i="4" s="1"/>
  <c r="D5" i="4" s="1"/>
  <c r="B16" i="5"/>
  <c r="G62" i="4"/>
  <c r="F63" i="4"/>
  <c r="D65" i="4" s="1"/>
  <c r="L4" i="4"/>
  <c r="G4" i="4"/>
  <c r="F4" i="4"/>
  <c r="H4" i="4" s="1"/>
  <c r="I4" i="4" s="1"/>
  <c r="E294" i="4"/>
  <c r="D295" i="4" s="1"/>
  <c r="F293" i="4"/>
  <c r="G122" i="4"/>
  <c r="F123" i="4"/>
  <c r="D125" i="4" s="1"/>
  <c r="E84" i="4"/>
  <c r="D85" i="4" s="1"/>
  <c r="F83" i="4"/>
  <c r="M8" i="5"/>
  <c r="F109" i="4"/>
  <c r="D111" i="4" s="1"/>
  <c r="G108" i="4"/>
  <c r="G95" i="4"/>
  <c r="F96" i="4"/>
  <c r="D98" i="4" s="1"/>
  <c r="F318" i="4"/>
  <c r="D320" i="4" s="1"/>
  <c r="G317" i="4"/>
  <c r="G170" i="4"/>
  <c r="F171" i="4"/>
  <c r="D173" i="4" s="1"/>
  <c r="E228" i="4"/>
  <c r="D229" i="4" s="1"/>
  <c r="F227" i="4"/>
  <c r="G53" i="4"/>
  <c r="F54" i="4"/>
  <c r="D56" i="4" s="1"/>
  <c r="B125" i="15" l="1"/>
  <c r="BG11" i="15"/>
  <c r="BF9" i="15"/>
  <c r="BF10" i="15" s="1"/>
  <c r="J62" i="14"/>
  <c r="K62" i="14" s="1"/>
  <c r="F63" i="14"/>
  <c r="F87" i="15"/>
  <c r="C86" i="15"/>
  <c r="G109" i="4"/>
  <c r="D112" i="4" s="1"/>
  <c r="H108" i="4"/>
  <c r="G54" i="4"/>
  <c r="D57" i="4" s="1"/>
  <c r="D58" i="4" s="1"/>
  <c r="H53" i="4"/>
  <c r="H54" i="4" s="1"/>
  <c r="G96" i="4"/>
  <c r="D99" i="4" s="1"/>
  <c r="H95" i="4"/>
  <c r="G293" i="4"/>
  <c r="F294" i="4"/>
  <c r="D296" i="4" s="1"/>
  <c r="B17" i="5"/>
  <c r="R7" i="5"/>
  <c r="Q5" i="5"/>
  <c r="F154" i="4"/>
  <c r="D156" i="4" s="1"/>
  <c r="G153" i="4"/>
  <c r="A7" i="4"/>
  <c r="B8" i="4"/>
  <c r="G5" i="4"/>
  <c r="F5" i="4"/>
  <c r="H5" i="4" s="1"/>
  <c r="G207" i="4"/>
  <c r="F208" i="4"/>
  <c r="D210" i="4" s="1"/>
  <c r="H170" i="4"/>
  <c r="G171" i="4"/>
  <c r="D174" i="4" s="1"/>
  <c r="G83" i="4"/>
  <c r="F84" i="4"/>
  <c r="D86" i="4" s="1"/>
  <c r="F138" i="4"/>
  <c r="D140" i="4" s="1"/>
  <c r="G137" i="4"/>
  <c r="F271" i="4"/>
  <c r="D273" i="4" s="1"/>
  <c r="G270" i="4"/>
  <c r="G318" i="4"/>
  <c r="D321" i="4" s="1"/>
  <c r="H317" i="4"/>
  <c r="H72" i="4"/>
  <c r="G73" i="4"/>
  <c r="D76" i="4" s="1"/>
  <c r="G227" i="4"/>
  <c r="F228" i="4"/>
  <c r="D230" i="4" s="1"/>
  <c r="G63" i="4"/>
  <c r="D66" i="4" s="1"/>
  <c r="H62" i="4"/>
  <c r="G248" i="4"/>
  <c r="F249" i="4"/>
  <c r="D251" i="4" s="1"/>
  <c r="G123" i="4"/>
  <c r="D126" i="4" s="1"/>
  <c r="H122" i="4"/>
  <c r="G189" i="4"/>
  <c r="D192" i="4" s="1"/>
  <c r="H188" i="4"/>
  <c r="F86" i="15" l="1"/>
  <c r="C85" i="15"/>
  <c r="B126" i="15"/>
  <c r="G63" i="14"/>
  <c r="M63" i="14"/>
  <c r="BG4" i="14" s="1"/>
  <c r="BG4" i="15" s="1"/>
  <c r="I72" i="4"/>
  <c r="H73" i="4"/>
  <c r="H189" i="4"/>
  <c r="I188" i="4"/>
  <c r="H63" i="4"/>
  <c r="I62" i="4"/>
  <c r="I63" i="4" s="1"/>
  <c r="G84" i="4"/>
  <c r="D87" i="4" s="1"/>
  <c r="H83" i="4"/>
  <c r="I5" i="4"/>
  <c r="S7" i="5"/>
  <c r="R5" i="5"/>
  <c r="I317" i="4"/>
  <c r="H318" i="4"/>
  <c r="H109" i="4"/>
  <c r="I108" i="4"/>
  <c r="I122" i="4"/>
  <c r="H123" i="4"/>
  <c r="H171" i="4"/>
  <c r="I170" i="4"/>
  <c r="B18" i="5"/>
  <c r="G228" i="4"/>
  <c r="D231" i="4" s="1"/>
  <c r="H227" i="4"/>
  <c r="G271" i="4"/>
  <c r="D274" i="4" s="1"/>
  <c r="H270" i="4"/>
  <c r="A8" i="4"/>
  <c r="B9" i="4"/>
  <c r="H293" i="4"/>
  <c r="G294" i="4"/>
  <c r="D297" i="4" s="1"/>
  <c r="H137" i="4"/>
  <c r="G138" i="4"/>
  <c r="D141" i="4" s="1"/>
  <c r="G154" i="4"/>
  <c r="D157" i="4" s="1"/>
  <c r="H153" i="4"/>
  <c r="I95" i="4"/>
  <c r="H96" i="4"/>
  <c r="G249" i="4"/>
  <c r="D252" i="4" s="1"/>
  <c r="H248" i="4"/>
  <c r="G208" i="4"/>
  <c r="D211" i="4" s="1"/>
  <c r="H207" i="4"/>
  <c r="Q8" i="5"/>
  <c r="F59" i="4"/>
  <c r="D6" i="4" s="1"/>
  <c r="BH11" i="15" l="1"/>
  <c r="BG9" i="15"/>
  <c r="BG10" i="15" s="1"/>
  <c r="J63" i="14"/>
  <c r="K63" i="14" s="1"/>
  <c r="F64" i="14"/>
  <c r="B127" i="15"/>
  <c r="F85" i="15"/>
  <c r="C84" i="15"/>
  <c r="D113" i="4"/>
  <c r="H294" i="4"/>
  <c r="D298" i="4" s="1"/>
  <c r="I293" i="4"/>
  <c r="B19" i="5"/>
  <c r="D322" i="4"/>
  <c r="D67" i="4"/>
  <c r="D68" i="4" s="1"/>
  <c r="F69" i="4" s="1"/>
  <c r="D7" i="4" s="1"/>
  <c r="H138" i="4"/>
  <c r="D142" i="4" s="1"/>
  <c r="I137" i="4"/>
  <c r="I109" i="4"/>
  <c r="J108" i="4"/>
  <c r="H249" i="4"/>
  <c r="D253" i="4" s="1"/>
  <c r="I248" i="4"/>
  <c r="D100" i="4"/>
  <c r="B10" i="4"/>
  <c r="A9" i="4"/>
  <c r="J317" i="4"/>
  <c r="I318" i="4"/>
  <c r="J188" i="4"/>
  <c r="I189" i="4"/>
  <c r="M4" i="4"/>
  <c r="F6" i="4"/>
  <c r="H6" i="4" s="1"/>
  <c r="I6" i="4" s="1"/>
  <c r="G6" i="4"/>
  <c r="J95" i="4"/>
  <c r="I96" i="4"/>
  <c r="J170" i="4"/>
  <c r="I171" i="4"/>
  <c r="R8" i="5"/>
  <c r="D193" i="4"/>
  <c r="I153" i="4"/>
  <c r="H154" i="4"/>
  <c r="D158" i="4" s="1"/>
  <c r="I270" i="4"/>
  <c r="H271" i="4"/>
  <c r="D275" i="4" s="1"/>
  <c r="D175" i="4"/>
  <c r="T7" i="5"/>
  <c r="S5" i="5"/>
  <c r="S8" i="5" s="1"/>
  <c r="D77" i="4"/>
  <c r="D127" i="4"/>
  <c r="I73" i="4"/>
  <c r="J72" i="4"/>
  <c r="J73" i="4" s="1"/>
  <c r="I207" i="4"/>
  <c r="H208" i="4"/>
  <c r="D212" i="4" s="1"/>
  <c r="I227" i="4"/>
  <c r="H228" i="4"/>
  <c r="D232" i="4" s="1"/>
  <c r="I123" i="4"/>
  <c r="J122" i="4"/>
  <c r="H84" i="4"/>
  <c r="D88" i="4" s="1"/>
  <c r="I83" i="4"/>
  <c r="B128" i="15" l="1"/>
  <c r="M64" i="14"/>
  <c r="BH4" i="14" s="1"/>
  <c r="BH4" i="15" s="1"/>
  <c r="G64" i="14"/>
  <c r="F84" i="15"/>
  <c r="C83" i="15"/>
  <c r="G7" i="4"/>
  <c r="F7" i="4"/>
  <c r="H7" i="4" s="1"/>
  <c r="I7" i="4" s="1"/>
  <c r="B11" i="4"/>
  <c r="A10" i="4"/>
  <c r="J207" i="4"/>
  <c r="I208" i="4"/>
  <c r="D213" i="4" s="1"/>
  <c r="I249" i="4"/>
  <c r="D254" i="4" s="1"/>
  <c r="J248" i="4"/>
  <c r="B20" i="5"/>
  <c r="U7" i="5"/>
  <c r="T5" i="5"/>
  <c r="D78" i="4"/>
  <c r="D79" i="4" s="1"/>
  <c r="I271" i="4"/>
  <c r="D276" i="4" s="1"/>
  <c r="J270" i="4"/>
  <c r="J171" i="4"/>
  <c r="K170" i="4"/>
  <c r="K188" i="4"/>
  <c r="J189" i="4"/>
  <c r="J109" i="4"/>
  <c r="K108" i="4"/>
  <c r="J293" i="4"/>
  <c r="I294" i="4"/>
  <c r="D299" i="4" s="1"/>
  <c r="J227" i="4"/>
  <c r="I228" i="4"/>
  <c r="D233" i="4" s="1"/>
  <c r="F80" i="4"/>
  <c r="D8" i="4" s="1"/>
  <c r="D194" i="4"/>
  <c r="J123" i="4"/>
  <c r="K122" i="4"/>
  <c r="I84" i="4"/>
  <c r="D89" i="4" s="1"/>
  <c r="J83" i="4"/>
  <c r="D176" i="4"/>
  <c r="D101" i="4"/>
  <c r="D323" i="4"/>
  <c r="D114" i="4"/>
  <c r="D128" i="4"/>
  <c r="I154" i="4"/>
  <c r="D159" i="4" s="1"/>
  <c r="J153" i="4"/>
  <c r="J96" i="4"/>
  <c r="K95" i="4"/>
  <c r="K317" i="4"/>
  <c r="J318" i="4"/>
  <c r="J137" i="4"/>
  <c r="I138" i="4"/>
  <c r="D143" i="4" s="1"/>
  <c r="J64" i="14" l="1"/>
  <c r="K64" i="14" s="1"/>
  <c r="F65" i="14"/>
  <c r="BI11" i="15"/>
  <c r="BH9" i="15"/>
  <c r="BH10" i="15" s="1"/>
  <c r="F83" i="15"/>
  <c r="C82" i="15"/>
  <c r="B129" i="15"/>
  <c r="D102" i="4"/>
  <c r="T8" i="5"/>
  <c r="L317" i="4"/>
  <c r="K318" i="4"/>
  <c r="D195" i="4"/>
  <c r="V7" i="5"/>
  <c r="U5" i="5"/>
  <c r="J208" i="4"/>
  <c r="D214" i="4" s="1"/>
  <c r="K207" i="4"/>
  <c r="K171" i="4"/>
  <c r="L170" i="4"/>
  <c r="B12" i="4"/>
  <c r="A11" i="4"/>
  <c r="K153" i="4"/>
  <c r="J154" i="4"/>
  <c r="D160" i="4" s="1"/>
  <c r="J84" i="4"/>
  <c r="D90" i="4" s="1"/>
  <c r="D91" i="4" s="1"/>
  <c r="K83" i="4"/>
  <c r="K84" i="4" s="1"/>
  <c r="J228" i="4"/>
  <c r="D234" i="4" s="1"/>
  <c r="K227" i="4"/>
  <c r="D177" i="4"/>
  <c r="B21" i="5"/>
  <c r="G8" i="4"/>
  <c r="F8" i="4"/>
  <c r="H8" i="4" s="1"/>
  <c r="I8" i="4" s="1"/>
  <c r="N4" i="4"/>
  <c r="J271" i="4"/>
  <c r="D277" i="4" s="1"/>
  <c r="K270" i="4"/>
  <c r="L95" i="4"/>
  <c r="L96" i="4" s="1"/>
  <c r="K96" i="4"/>
  <c r="L188" i="4"/>
  <c r="K189" i="4"/>
  <c r="J294" i="4"/>
  <c r="D300" i="4" s="1"/>
  <c r="K293" i="4"/>
  <c r="J249" i="4"/>
  <c r="D255" i="4" s="1"/>
  <c r="K248" i="4"/>
  <c r="J138" i="4"/>
  <c r="D144" i="4" s="1"/>
  <c r="K137" i="4"/>
  <c r="L122" i="4"/>
  <c r="K123" i="4"/>
  <c r="K109" i="4"/>
  <c r="L108" i="4"/>
  <c r="D324" i="4"/>
  <c r="D129" i="4"/>
  <c r="D115" i="4"/>
  <c r="B130" i="15" l="1"/>
  <c r="F82" i="15"/>
  <c r="C81" i="15"/>
  <c r="G65" i="14"/>
  <c r="M65" i="14"/>
  <c r="BI4" i="14" s="1"/>
  <c r="BI4" i="15" s="1"/>
  <c r="K138" i="4"/>
  <c r="L137" i="4"/>
  <c r="U8" i="5"/>
  <c r="B22" i="5"/>
  <c r="W7" i="5"/>
  <c r="W5" i="5" s="1"/>
  <c r="V5" i="5"/>
  <c r="K249" i="4"/>
  <c r="L248" i="4"/>
  <c r="L153" i="4"/>
  <c r="K154" i="4"/>
  <c r="L270" i="4"/>
  <c r="K271" i="4"/>
  <c r="B13" i="4"/>
  <c r="A12" i="4"/>
  <c r="L123" i="4"/>
  <c r="M122" i="4"/>
  <c r="K294" i="4"/>
  <c r="L293" i="4"/>
  <c r="D178" i="4"/>
  <c r="M188" i="4"/>
  <c r="L189" i="4"/>
  <c r="L109" i="4"/>
  <c r="M108" i="4"/>
  <c r="M109" i="4" s="1"/>
  <c r="L227" i="4"/>
  <c r="K228" i="4"/>
  <c r="M170" i="4"/>
  <c r="L171" i="4"/>
  <c r="L318" i="4"/>
  <c r="M317" i="4"/>
  <c r="F92" i="4"/>
  <c r="D9" i="4" s="1"/>
  <c r="D103" i="4" s="1"/>
  <c r="D104" i="4" s="1"/>
  <c r="F105" i="4" s="1"/>
  <c r="D10" i="4" s="1"/>
  <c r="L207" i="4"/>
  <c r="K208" i="4"/>
  <c r="D215" i="4" s="1"/>
  <c r="D161" i="4" l="1"/>
  <c r="D301" i="4"/>
  <c r="D130" i="4"/>
  <c r="D116" i="4"/>
  <c r="D196" i="4"/>
  <c r="D278" i="4"/>
  <c r="F81" i="15"/>
  <c r="C80" i="15"/>
  <c r="BJ11" i="15"/>
  <c r="BI9" i="15"/>
  <c r="BI10" i="15" s="1"/>
  <c r="B131" i="15"/>
  <c r="J65" i="14"/>
  <c r="K65" i="14" s="1"/>
  <c r="F66" i="14"/>
  <c r="G10" i="4"/>
  <c r="F10" i="4"/>
  <c r="H10" i="4" s="1"/>
  <c r="I10" i="4" s="1"/>
  <c r="O4" i="4"/>
  <c r="M227" i="4"/>
  <c r="L228" i="4"/>
  <c r="D236" i="4" s="1"/>
  <c r="M123" i="4"/>
  <c r="N122" i="4"/>
  <c r="N123" i="4" s="1"/>
  <c r="L154" i="4"/>
  <c r="D162" i="4" s="1"/>
  <c r="M153" i="4"/>
  <c r="D117" i="4"/>
  <c r="D118" i="4" s="1"/>
  <c r="F119" i="4" s="1"/>
  <c r="D11" i="4" s="1"/>
  <c r="D131" i="4"/>
  <c r="M318" i="4"/>
  <c r="N317" i="4"/>
  <c r="D325" i="4"/>
  <c r="D197" i="4"/>
  <c r="L249" i="4"/>
  <c r="D257" i="4" s="1"/>
  <c r="M248" i="4"/>
  <c r="D326" i="4"/>
  <c r="M189" i="4"/>
  <c r="N188" i="4"/>
  <c r="D256" i="4"/>
  <c r="V8" i="5"/>
  <c r="M171" i="4"/>
  <c r="N170" i="4"/>
  <c r="W8" i="5"/>
  <c r="M137" i="4"/>
  <c r="L138" i="4"/>
  <c r="D146" i="4" s="1"/>
  <c r="D179" i="4"/>
  <c r="B14" i="4"/>
  <c r="A13" i="4"/>
  <c r="L208" i="4"/>
  <c r="D216" i="4" s="1"/>
  <c r="M207" i="4"/>
  <c r="G9" i="4"/>
  <c r="F9" i="4"/>
  <c r="H9" i="4" s="1"/>
  <c r="I9" i="4" s="1"/>
  <c r="D235" i="4"/>
  <c r="L294" i="4"/>
  <c r="D302" i="4" s="1"/>
  <c r="M293" i="4"/>
  <c r="L271" i="4"/>
  <c r="D279" i="4" s="1"/>
  <c r="M270" i="4"/>
  <c r="B23" i="5"/>
  <c r="D145" i="4"/>
  <c r="D132" i="4" l="1"/>
  <c r="D133" i="4" s="1"/>
  <c r="D198" i="4"/>
  <c r="B132" i="15"/>
  <c r="F80" i="15"/>
  <c r="C79" i="15"/>
  <c r="G66" i="14"/>
  <c r="M66" i="14"/>
  <c r="BJ4" i="14" s="1"/>
  <c r="BJ4" i="15" s="1"/>
  <c r="M208" i="4"/>
  <c r="D217" i="4" s="1"/>
  <c r="N207" i="4"/>
  <c r="O170" i="4"/>
  <c r="N171" i="4"/>
  <c r="O188" i="4"/>
  <c r="N189" i="4"/>
  <c r="B24" i="5"/>
  <c r="D327" i="4"/>
  <c r="M249" i="4"/>
  <c r="D258" i="4" s="1"/>
  <c r="N248" i="4"/>
  <c r="M294" i="4"/>
  <c r="D303" i="4" s="1"/>
  <c r="N293" i="4"/>
  <c r="B15" i="4"/>
  <c r="A14" i="4"/>
  <c r="M154" i="4"/>
  <c r="D163" i="4" s="1"/>
  <c r="N153" i="4"/>
  <c r="M138" i="4"/>
  <c r="D147" i="4" s="1"/>
  <c r="N137" i="4"/>
  <c r="F11" i="4"/>
  <c r="H11" i="4" s="1"/>
  <c r="G11" i="4"/>
  <c r="M271" i="4"/>
  <c r="D280" i="4" s="1"/>
  <c r="N270" i="4"/>
  <c r="D180" i="4"/>
  <c r="M228" i="4"/>
  <c r="D237" i="4" s="1"/>
  <c r="N227" i="4"/>
  <c r="N318" i="4"/>
  <c r="O317" i="4"/>
  <c r="F134" i="4"/>
  <c r="D12" i="4" s="1"/>
  <c r="D199" i="4" l="1"/>
  <c r="I11" i="4"/>
  <c r="F79" i="15"/>
  <c r="C78" i="15"/>
  <c r="B133" i="15"/>
  <c r="BK11" i="15"/>
  <c r="BJ9" i="15"/>
  <c r="BJ10" i="15" s="1"/>
  <c r="J66" i="14"/>
  <c r="K66" i="14" s="1"/>
  <c r="F67" i="14"/>
  <c r="N271" i="4"/>
  <c r="D281" i="4" s="1"/>
  <c r="O270" i="4"/>
  <c r="B25" i="5"/>
  <c r="A15" i="4"/>
  <c r="B16" i="4"/>
  <c r="F12" i="4"/>
  <c r="H12" i="4" s="1"/>
  <c r="I12" i="4" s="1"/>
  <c r="P4" i="4"/>
  <c r="G12" i="4"/>
  <c r="O293" i="4"/>
  <c r="N294" i="4"/>
  <c r="D304" i="4" s="1"/>
  <c r="O189" i="4"/>
  <c r="P188" i="4"/>
  <c r="O318" i="4"/>
  <c r="P317" i="4"/>
  <c r="D181" i="4"/>
  <c r="D328" i="4"/>
  <c r="O137" i="4"/>
  <c r="O138" i="4" s="1"/>
  <c r="N138" i="4"/>
  <c r="D148" i="4" s="1"/>
  <c r="D149" i="4" s="1"/>
  <c r="N249" i="4"/>
  <c r="D259" i="4" s="1"/>
  <c r="O248" i="4"/>
  <c r="P170" i="4"/>
  <c r="O171" i="4"/>
  <c r="O227" i="4"/>
  <c r="N228" i="4"/>
  <c r="D238" i="4" s="1"/>
  <c r="O207" i="4"/>
  <c r="N208" i="4"/>
  <c r="D218" i="4" s="1"/>
  <c r="O153" i="4"/>
  <c r="N154" i="4"/>
  <c r="D164" i="4" s="1"/>
  <c r="F78" i="15" l="1"/>
  <c r="C77" i="15"/>
  <c r="M67" i="14"/>
  <c r="BK4" i="14" s="1"/>
  <c r="BK4" i="15" s="1"/>
  <c r="G67" i="14"/>
  <c r="B134" i="15"/>
  <c r="O228" i="4"/>
  <c r="P227" i="4"/>
  <c r="P171" i="4"/>
  <c r="Q170" i="4"/>
  <c r="Q171" i="4" s="1"/>
  <c r="A16" i="4"/>
  <c r="B17" i="4"/>
  <c r="O249" i="4"/>
  <c r="P248" i="4"/>
  <c r="Q188" i="4"/>
  <c r="P189" i="4"/>
  <c r="Q317" i="4"/>
  <c r="P318" i="4"/>
  <c r="O154" i="4"/>
  <c r="P153" i="4"/>
  <c r="P154" i="4" s="1"/>
  <c r="B26" i="5"/>
  <c r="O208" i="4"/>
  <c r="P207" i="4"/>
  <c r="F150" i="4"/>
  <c r="D13" i="4" s="1"/>
  <c r="D329" i="4" s="1"/>
  <c r="P293" i="4"/>
  <c r="O294" i="4"/>
  <c r="O271" i="4"/>
  <c r="P270" i="4"/>
  <c r="B135" i="15" l="1"/>
  <c r="J67" i="14"/>
  <c r="K67" i="14" s="1"/>
  <c r="F68" i="14"/>
  <c r="F77" i="15"/>
  <c r="C76" i="15"/>
  <c r="BL11" i="15"/>
  <c r="BK9" i="15"/>
  <c r="BK10" i="15" s="1"/>
  <c r="P294" i="4"/>
  <c r="Q293" i="4"/>
  <c r="Q270" i="4"/>
  <c r="P271" i="4"/>
  <c r="D305" i="4"/>
  <c r="D182" i="4"/>
  <c r="A17" i="4"/>
  <c r="B18" i="4"/>
  <c r="Q207" i="4"/>
  <c r="P208" i="4"/>
  <c r="R317" i="4"/>
  <c r="Q318" i="4"/>
  <c r="D165" i="4"/>
  <c r="D166" i="4" s="1"/>
  <c r="F167" i="4" s="1"/>
  <c r="D14" i="4" s="1"/>
  <c r="D219" i="4"/>
  <c r="F13" i="4"/>
  <c r="H13" i="4" s="1"/>
  <c r="I13" i="4" s="1"/>
  <c r="G13" i="4"/>
  <c r="B27" i="5"/>
  <c r="R188" i="4"/>
  <c r="R189" i="4" s="1"/>
  <c r="Q189" i="4"/>
  <c r="P249" i="4"/>
  <c r="Q248" i="4"/>
  <c r="Q227" i="4"/>
  <c r="P228" i="4"/>
  <c r="D282" i="4"/>
  <c r="D200" i="4"/>
  <c r="D260" i="4"/>
  <c r="D239" i="4"/>
  <c r="G68" i="14" l="1"/>
  <c r="M68" i="14"/>
  <c r="BL4" i="14" s="1"/>
  <c r="BL4" i="15" s="1"/>
  <c r="F76" i="15"/>
  <c r="C75" i="15"/>
  <c r="B136" i="15"/>
  <c r="G14" i="4"/>
  <c r="F14" i="4"/>
  <c r="H14" i="4" s="1"/>
  <c r="I14" i="4" s="1"/>
  <c r="D201" i="4"/>
  <c r="D183" i="4"/>
  <c r="D184" i="4" s="1"/>
  <c r="F185" i="4" s="1"/>
  <c r="D15" i="4" s="1"/>
  <c r="D331" i="4" s="1"/>
  <c r="D330" i="4"/>
  <c r="D202" i="4"/>
  <c r="R227" i="4"/>
  <c r="Q228" i="4"/>
  <c r="S317" i="4"/>
  <c r="R318" i="4"/>
  <c r="D283" i="4"/>
  <c r="B28" i="5"/>
  <c r="D240" i="4"/>
  <c r="D220" i="4"/>
  <c r="Q271" i="4"/>
  <c r="R270" i="4"/>
  <c r="D261" i="4"/>
  <c r="R207" i="4"/>
  <c r="Q208" i="4"/>
  <c r="D221" i="4" s="1"/>
  <c r="R293" i="4"/>
  <c r="Q294" i="4"/>
  <c r="D307" i="4" s="1"/>
  <c r="Q249" i="4"/>
  <c r="R248" i="4"/>
  <c r="B19" i="4"/>
  <c r="A18" i="4"/>
  <c r="D306" i="4"/>
  <c r="D203" i="4" l="1"/>
  <c r="F204" i="4" s="1"/>
  <c r="D16" i="4" s="1"/>
  <c r="BL9" i="15"/>
  <c r="BL10" i="15" s="1"/>
  <c r="BM11" i="15"/>
  <c r="B137" i="15"/>
  <c r="J68" i="14"/>
  <c r="K68" i="14" s="1"/>
  <c r="F69" i="14"/>
  <c r="F75" i="15"/>
  <c r="C74" i="15"/>
  <c r="R228" i="4"/>
  <c r="D242" i="4" s="1"/>
  <c r="S227" i="4"/>
  <c r="R208" i="4"/>
  <c r="D222" i="4" s="1"/>
  <c r="D223" i="4" s="1"/>
  <c r="S207" i="4"/>
  <c r="S208" i="4" s="1"/>
  <c r="D284" i="4"/>
  <c r="D241" i="4"/>
  <c r="R294" i="4"/>
  <c r="D308" i="4" s="1"/>
  <c r="S293" i="4"/>
  <c r="B29" i="5"/>
  <c r="G15" i="4"/>
  <c r="F15" i="4"/>
  <c r="H15" i="4" s="1"/>
  <c r="G16" i="4"/>
  <c r="F16" i="4"/>
  <c r="H16" i="4" s="1"/>
  <c r="D332" i="4"/>
  <c r="B20" i="4"/>
  <c r="A19" i="4"/>
  <c r="R249" i="4"/>
  <c r="D263" i="4" s="1"/>
  <c r="S248" i="4"/>
  <c r="D262" i="4"/>
  <c r="R271" i="4"/>
  <c r="D285" i="4" s="1"/>
  <c r="S270" i="4"/>
  <c r="T317" i="4"/>
  <c r="S318" i="4"/>
  <c r="G69" i="14" l="1"/>
  <c r="M69" i="14"/>
  <c r="BM4" i="14" s="1"/>
  <c r="BM4" i="15" s="1"/>
  <c r="B138" i="15"/>
  <c r="F74" i="15"/>
  <c r="C73" i="15"/>
  <c r="B21" i="4"/>
  <c r="A20" i="4"/>
  <c r="S294" i="4"/>
  <c r="T293" i="4"/>
  <c r="T270" i="4"/>
  <c r="S271" i="4"/>
  <c r="I16" i="4"/>
  <c r="I15" i="4"/>
  <c r="F224" i="4"/>
  <c r="D17" i="4" s="1"/>
  <c r="T318" i="4"/>
  <c r="U317" i="4"/>
  <c r="S249" i="4"/>
  <c r="T248" i="4"/>
  <c r="B30" i="5"/>
  <c r="T227" i="4"/>
  <c r="T228" i="4" s="1"/>
  <c r="S228" i="4"/>
  <c r="D243" i="4" l="1"/>
  <c r="D244" i="4" s="1"/>
  <c r="D286" i="4"/>
  <c r="D264" i="4"/>
  <c r="F73" i="15"/>
  <c r="C72" i="15"/>
  <c r="B139" i="15"/>
  <c r="BN11" i="15"/>
  <c r="BM9" i="15"/>
  <c r="BM10" i="15" s="1"/>
  <c r="J69" i="14"/>
  <c r="K69" i="14" s="1"/>
  <c r="F70" i="14"/>
  <c r="T249" i="4"/>
  <c r="U248" i="4"/>
  <c r="U249" i="4" s="1"/>
  <c r="T271" i="4"/>
  <c r="U270" i="4"/>
  <c r="T294" i="4"/>
  <c r="U293" i="4"/>
  <c r="U318" i="4"/>
  <c r="V317" i="4"/>
  <c r="D309" i="4"/>
  <c r="B31" i="5"/>
  <c r="G17" i="4"/>
  <c r="F17" i="4"/>
  <c r="H17" i="4" s="1"/>
  <c r="I17" i="4" s="1"/>
  <c r="B22" i="4"/>
  <c r="A22" i="4" s="1"/>
  <c r="A21" i="4"/>
  <c r="F245" i="4"/>
  <c r="D18" i="4" s="1"/>
  <c r="D334" i="4" s="1"/>
  <c r="D333" i="4"/>
  <c r="G70" i="14" l="1"/>
  <c r="M70" i="14"/>
  <c r="BN4" i="14" s="1"/>
  <c r="BN4" i="15" s="1"/>
  <c r="B140" i="15"/>
  <c r="F72" i="15"/>
  <c r="C71" i="15"/>
  <c r="V318" i="4"/>
  <c r="W317" i="4"/>
  <c r="U294" i="4"/>
  <c r="V293" i="4"/>
  <c r="D310" i="4"/>
  <c r="B32" i="5"/>
  <c r="U271" i="4"/>
  <c r="V270" i="4"/>
  <c r="V271" i="4" s="1"/>
  <c r="D287" i="4"/>
  <c r="G18" i="4"/>
  <c r="F18" i="4"/>
  <c r="H18" i="4" s="1"/>
  <c r="I18" i="4" s="1"/>
  <c r="D265" i="4"/>
  <c r="D266" i="4" s="1"/>
  <c r="F267" i="4" s="1"/>
  <c r="D19" i="4" s="1"/>
  <c r="B141" i="15" l="1"/>
  <c r="F71" i="15"/>
  <c r="C70" i="15"/>
  <c r="BO11" i="15"/>
  <c r="BN9" i="15"/>
  <c r="BN10" i="15" s="1"/>
  <c r="J70" i="14"/>
  <c r="K70" i="14" s="1"/>
  <c r="F71" i="14"/>
  <c r="G19" i="4"/>
  <c r="F19" i="4"/>
  <c r="H19" i="4" s="1"/>
  <c r="D335" i="4"/>
  <c r="D288" i="4"/>
  <c r="D289" i="4" s="1"/>
  <c r="F290" i="4" s="1"/>
  <c r="D20" i="4" s="1"/>
  <c r="B33" i="5"/>
  <c r="D311" i="4"/>
  <c r="W293" i="4"/>
  <c r="W294" i="4" s="1"/>
  <c r="V294" i="4"/>
  <c r="W318" i="4"/>
  <c r="X317" i="4"/>
  <c r="X318" i="4" s="1"/>
  <c r="I19" i="4" l="1"/>
  <c r="G71" i="14"/>
  <c r="M71" i="14"/>
  <c r="BO4" i="14" s="1"/>
  <c r="BO4" i="15" s="1"/>
  <c r="B142" i="15"/>
  <c r="F70" i="15"/>
  <c r="C69" i="15"/>
  <c r="F20" i="4"/>
  <c r="H20" i="4" s="1"/>
  <c r="G20" i="4"/>
  <c r="D336" i="4"/>
  <c r="B34" i="5"/>
  <c r="D312" i="4"/>
  <c r="D313" i="4" s="1"/>
  <c r="F314" i="4" s="1"/>
  <c r="D21" i="4" s="1"/>
  <c r="B143" i="15" l="1"/>
  <c r="F69" i="15"/>
  <c r="C68" i="15"/>
  <c r="BP11" i="15"/>
  <c r="BO9" i="15"/>
  <c r="BO10" i="15" s="1"/>
  <c r="J71" i="14"/>
  <c r="K71" i="14" s="1"/>
  <c r="F72" i="14"/>
  <c r="G21" i="4"/>
  <c r="F21" i="4"/>
  <c r="H21" i="4" s="1"/>
  <c r="D337" i="4"/>
  <c r="D338" i="4" s="1"/>
  <c r="F339" i="4" s="1"/>
  <c r="D22" i="4" s="1"/>
  <c r="B35" i="5"/>
  <c r="I20" i="4"/>
  <c r="F68" i="15" l="1"/>
  <c r="C67" i="15"/>
  <c r="M72" i="14"/>
  <c r="BP4" i="14" s="1"/>
  <c r="BP4" i="15" s="1"/>
  <c r="G72" i="14"/>
  <c r="B144" i="15"/>
  <c r="B36" i="5"/>
  <c r="G22" i="4"/>
  <c r="E23" i="4" s="1"/>
  <c r="Q4" i="4"/>
  <c r="F22" i="4"/>
  <c r="H22" i="4" s="1"/>
  <c r="D4" i="5" a="1"/>
  <c r="I21" i="4"/>
  <c r="B145" i="15" l="1"/>
  <c r="F67" i="15"/>
  <c r="C66" i="15"/>
  <c r="BQ11" i="15"/>
  <c r="BP9" i="15"/>
  <c r="BP10" i="15" s="1"/>
  <c r="J72" i="14"/>
  <c r="K72" i="14" s="1"/>
  <c r="F73" i="14"/>
  <c r="P4" i="5"/>
  <c r="H4" i="5"/>
  <c r="W4" i="5"/>
  <c r="O4" i="5"/>
  <c r="G4" i="5"/>
  <c r="V4" i="5"/>
  <c r="N4" i="5"/>
  <c r="F4" i="5"/>
  <c r="U4" i="5"/>
  <c r="M4" i="5"/>
  <c r="E4" i="5"/>
  <c r="S4" i="5"/>
  <c r="K4" i="5"/>
  <c r="R4" i="5"/>
  <c r="J4" i="5"/>
  <c r="T4" i="5"/>
  <c r="Q4" i="5"/>
  <c r="L4" i="5"/>
  <c r="I4" i="5"/>
  <c r="D4" i="5"/>
  <c r="E11" i="5" s="1"/>
  <c r="I22" i="4"/>
  <c r="B37" i="5"/>
  <c r="W9" i="5" l="1"/>
  <c r="W10" i="5" s="1"/>
  <c r="G73" i="14"/>
  <c r="M73" i="14"/>
  <c r="BQ4" i="14" s="1"/>
  <c r="BQ4" i="15" s="1"/>
  <c r="B146" i="15"/>
  <c r="F66" i="15"/>
  <c r="C65" i="15"/>
  <c r="O11" i="5"/>
  <c r="N9" i="5"/>
  <c r="N10" i="5" s="1"/>
  <c r="J11" i="5"/>
  <c r="I9" i="5"/>
  <c r="I10" i="5" s="1"/>
  <c r="U11" i="5"/>
  <c r="T9" i="5"/>
  <c r="T10" i="5" s="1"/>
  <c r="G11" i="5"/>
  <c r="F9" i="5"/>
  <c r="F10" i="5" s="1"/>
  <c r="B38" i="5"/>
  <c r="W11" i="5"/>
  <c r="V9" i="5"/>
  <c r="V10" i="5" s="1"/>
  <c r="L11" i="5"/>
  <c r="K9" i="5"/>
  <c r="K10" i="5" s="1"/>
  <c r="H11" i="5"/>
  <c r="G9" i="5"/>
  <c r="G10" i="5" s="1"/>
  <c r="R9" i="5"/>
  <c r="R10" i="5" s="1"/>
  <c r="S11" i="5"/>
  <c r="T11" i="5"/>
  <c r="S9" i="5"/>
  <c r="S10" i="5" s="1"/>
  <c r="P11" i="5"/>
  <c r="O9" i="5"/>
  <c r="O10" i="5" s="1"/>
  <c r="M11" i="5"/>
  <c r="L9" i="5"/>
  <c r="L10" i="5" s="1"/>
  <c r="M9" i="5"/>
  <c r="M10" i="5" s="1"/>
  <c r="N11" i="5"/>
  <c r="I11" i="5"/>
  <c r="H9" i="5"/>
  <c r="H10" i="5" s="1"/>
  <c r="J9" i="5"/>
  <c r="J10" i="5" s="1"/>
  <c r="K11" i="5"/>
  <c r="E9" i="5"/>
  <c r="E10" i="5" s="1"/>
  <c r="D10" i="5" s="1"/>
  <c r="F11" i="5"/>
  <c r="R11" i="5"/>
  <c r="Q9" i="5"/>
  <c r="Q10" i="5" s="1"/>
  <c r="U9" i="5"/>
  <c r="U10" i="5" s="1"/>
  <c r="V11" i="5"/>
  <c r="Q11" i="5"/>
  <c r="P9" i="5"/>
  <c r="P10" i="5" s="1"/>
  <c r="B147" i="15" l="1"/>
  <c r="F65" i="15"/>
  <c r="C64" i="15"/>
  <c r="BR11" i="15"/>
  <c r="BQ9" i="15"/>
  <c r="BQ10" i="15" s="1"/>
  <c r="J73" i="14"/>
  <c r="K73" i="14" s="1"/>
  <c r="F74" i="14"/>
  <c r="D11" i="5"/>
  <c r="B39" i="5"/>
  <c r="F64" i="15" l="1"/>
  <c r="C63" i="15"/>
  <c r="G74" i="14"/>
  <c r="M74" i="14"/>
  <c r="BR4" i="14" s="1"/>
  <c r="BR4" i="15" s="1"/>
  <c r="B148" i="15"/>
  <c r="B40" i="5"/>
  <c r="B149" i="15" l="1"/>
  <c r="J74" i="14"/>
  <c r="K74" i="14" s="1"/>
  <c r="F75" i="14"/>
  <c r="BS11" i="15"/>
  <c r="BR9" i="15"/>
  <c r="BR10" i="15" s="1"/>
  <c r="F63" i="15"/>
  <c r="C62" i="15"/>
  <c r="B41" i="5"/>
  <c r="M75" i="14" l="1"/>
  <c r="BS4" i="14" s="1"/>
  <c r="BS4" i="15" s="1"/>
  <c r="G75" i="14"/>
  <c r="B150" i="15"/>
  <c r="F62" i="15"/>
  <c r="C61" i="15"/>
  <c r="B42" i="5"/>
  <c r="B151" i="15" l="1"/>
  <c r="J75" i="14"/>
  <c r="K75" i="14" s="1"/>
  <c r="F76" i="14"/>
  <c r="F61" i="15"/>
  <c r="C60" i="15"/>
  <c r="BT11" i="15"/>
  <c r="BS9" i="15"/>
  <c r="BS10" i="15" s="1"/>
  <c r="B43" i="5"/>
  <c r="G76" i="14" l="1"/>
  <c r="M76" i="14"/>
  <c r="BT4" i="14" s="1"/>
  <c r="BT4" i="15" s="1"/>
  <c r="B152" i="15"/>
  <c r="F60" i="15"/>
  <c r="C59" i="15"/>
  <c r="B44" i="5"/>
  <c r="B153" i="15" l="1"/>
  <c r="BT9" i="15"/>
  <c r="BT10" i="15" s="1"/>
  <c r="BU11" i="15"/>
  <c r="F59" i="15"/>
  <c r="C58" i="15"/>
  <c r="J76" i="14"/>
  <c r="K76" i="14" s="1"/>
  <c r="F77" i="14"/>
  <c r="B45" i="5"/>
  <c r="G77" i="14" l="1"/>
  <c r="M77" i="14"/>
  <c r="BU4" i="14" s="1"/>
  <c r="BU4" i="15" s="1"/>
  <c r="B154" i="15"/>
  <c r="F58" i="15"/>
  <c r="C57" i="15"/>
  <c r="B46" i="5"/>
  <c r="BV11" i="15" l="1"/>
  <c r="BU9" i="15"/>
  <c r="BU10" i="15" s="1"/>
  <c r="B155" i="15"/>
  <c r="J77" i="14"/>
  <c r="K77" i="14" s="1"/>
  <c r="F78" i="14"/>
  <c r="F57" i="15"/>
  <c r="C56" i="15"/>
  <c r="B47" i="5"/>
  <c r="G78" i="14" l="1"/>
  <c r="M78" i="14"/>
  <c r="BV4" i="14" s="1"/>
  <c r="BV4" i="15" s="1"/>
  <c r="B156" i="15"/>
  <c r="F56" i="15"/>
  <c r="C55" i="15"/>
  <c r="B48" i="5"/>
  <c r="B157" i="15" l="1"/>
  <c r="BW11" i="15"/>
  <c r="BV9" i="15"/>
  <c r="BV10" i="15" s="1"/>
  <c r="F55" i="15"/>
  <c r="C54" i="15"/>
  <c r="J78" i="14"/>
  <c r="K78" i="14" s="1"/>
  <c r="F79" i="14"/>
  <c r="B49" i="5"/>
  <c r="G79" i="14" l="1"/>
  <c r="M79" i="14"/>
  <c r="BW4" i="14" s="1"/>
  <c r="BW4" i="15" s="1"/>
  <c r="BW9" i="15" s="1"/>
  <c r="BW10" i="15" s="1"/>
  <c r="F54" i="15"/>
  <c r="C53" i="15"/>
  <c r="B158" i="15"/>
  <c r="B50" i="5"/>
  <c r="F53" i="15" l="1"/>
  <c r="C52" i="15"/>
  <c r="B159" i="15"/>
  <c r="J79" i="14"/>
  <c r="K79" i="14" s="1"/>
  <c r="F80" i="14"/>
  <c r="B51" i="5"/>
  <c r="B160" i="15" l="1"/>
  <c r="F52" i="15"/>
  <c r="C51" i="15"/>
  <c r="M80" i="14"/>
  <c r="BX4" i="14" s="1"/>
  <c r="G80" i="14"/>
  <c r="B52" i="5"/>
  <c r="F51" i="15" l="1"/>
  <c r="C50" i="15"/>
  <c r="J80" i="14"/>
  <c r="K80" i="14" s="1"/>
  <c r="F81" i="14"/>
  <c r="B161" i="15"/>
  <c r="B53" i="5"/>
  <c r="G81" i="14" l="1"/>
  <c r="M81" i="14"/>
  <c r="BY4" i="14" s="1"/>
  <c r="F50" i="15"/>
  <c r="C49" i="15"/>
  <c r="B162" i="15"/>
  <c r="B54" i="5"/>
  <c r="F49" i="15" l="1"/>
  <c r="C48" i="15"/>
  <c r="B163" i="15"/>
  <c r="J81" i="14"/>
  <c r="K81" i="14" s="1"/>
  <c r="F82" i="14"/>
  <c r="B55" i="5"/>
  <c r="G82" i="14" l="1"/>
  <c r="M82" i="14"/>
  <c r="BZ4" i="14" s="1"/>
  <c r="B164" i="15"/>
  <c r="F48" i="15"/>
  <c r="C47" i="15"/>
  <c r="B56" i="5"/>
  <c r="B165" i="15" l="1"/>
  <c r="F47" i="15"/>
  <c r="C46" i="15"/>
  <c r="J82" i="14"/>
  <c r="K82" i="14" s="1"/>
  <c r="F83" i="14"/>
  <c r="B57" i="5"/>
  <c r="B166" i="15" l="1"/>
  <c r="M83" i="14"/>
  <c r="CA4" i="14" s="1"/>
  <c r="G83" i="14"/>
  <c r="F46" i="15"/>
  <c r="C45" i="15"/>
  <c r="B58" i="5"/>
  <c r="J83" i="14" l="1"/>
  <c r="K83" i="14" s="1"/>
  <c r="F84" i="14"/>
  <c r="F45" i="15"/>
  <c r="C44" i="15"/>
  <c r="B167" i="15"/>
  <c r="B59" i="5"/>
  <c r="G84" i="14" l="1"/>
  <c r="M84" i="14"/>
  <c r="CB4" i="14" s="1"/>
  <c r="B168" i="15"/>
  <c r="F44" i="15"/>
  <c r="C43" i="15"/>
  <c r="B60" i="5"/>
  <c r="B169" i="15" l="1"/>
  <c r="F43" i="15"/>
  <c r="C42" i="15"/>
  <c r="J84" i="14"/>
  <c r="K84" i="14" s="1"/>
  <c r="F85" i="14"/>
  <c r="B61" i="5"/>
  <c r="F42" i="15" l="1"/>
  <c r="C41" i="15"/>
  <c r="B170" i="15"/>
  <c r="G85" i="14"/>
  <c r="M85" i="14"/>
  <c r="CC4" i="14" s="1"/>
  <c r="B62" i="5"/>
  <c r="J85" i="14" l="1"/>
  <c r="K85" i="14" s="1"/>
  <c r="F86" i="14"/>
  <c r="B171" i="15"/>
  <c r="F41" i="15"/>
  <c r="C40" i="15"/>
  <c r="B63" i="5"/>
  <c r="B172" i="15" l="1"/>
  <c r="G86" i="14"/>
  <c r="M86" i="14"/>
  <c r="CD4" i="14" s="1"/>
  <c r="F40" i="15"/>
  <c r="C39" i="15"/>
  <c r="B64" i="5"/>
  <c r="J86" i="14" l="1"/>
  <c r="K86" i="14" s="1"/>
  <c r="F87" i="14"/>
  <c r="F39" i="15"/>
  <c r="C38" i="15"/>
  <c r="B173" i="15"/>
  <c r="B65" i="5"/>
  <c r="G87" i="14" l="1"/>
  <c r="J87" i="14" s="1"/>
  <c r="K87" i="14" s="1"/>
  <c r="M87" i="14"/>
  <c r="CE4" i="14" s="1"/>
  <c r="B174" i="15"/>
  <c r="F38" i="15"/>
  <c r="C37" i="15"/>
  <c r="B66" i="5"/>
  <c r="B175" i="15" l="1"/>
  <c r="F37" i="15"/>
  <c r="C36" i="15"/>
  <c r="B67" i="5"/>
  <c r="F36" i="15" l="1"/>
  <c r="C35" i="15"/>
  <c r="B176" i="15"/>
  <c r="B68" i="5"/>
  <c r="B177" i="15" l="1"/>
  <c r="F35" i="15"/>
  <c r="C34" i="15"/>
  <c r="B69" i="5"/>
  <c r="B178" i="15" l="1"/>
  <c r="F34" i="15"/>
  <c r="C33" i="15"/>
  <c r="B70" i="5"/>
  <c r="F33" i="15" l="1"/>
  <c r="C32" i="15"/>
  <c r="B179" i="15"/>
  <c r="B71" i="5"/>
  <c r="B180" i="15" l="1"/>
  <c r="F32" i="15"/>
  <c r="C31" i="15"/>
  <c r="B72" i="5"/>
  <c r="F31" i="15" l="1"/>
  <c r="C30" i="15"/>
  <c r="B181" i="15"/>
  <c r="B73" i="5"/>
  <c r="B182" i="15" l="1"/>
  <c r="F30" i="15"/>
  <c r="C29" i="15"/>
  <c r="B74" i="5"/>
  <c r="F29" i="15" l="1"/>
  <c r="C28" i="15"/>
  <c r="B183" i="15"/>
  <c r="B75" i="5"/>
  <c r="F28" i="15" l="1"/>
  <c r="C27" i="15"/>
  <c r="B184" i="15"/>
  <c r="B76" i="5"/>
  <c r="B185" i="15" l="1"/>
  <c r="F27" i="15"/>
  <c r="C26" i="15"/>
  <c r="B77" i="5"/>
  <c r="F26" i="15" l="1"/>
  <c r="C25" i="15"/>
  <c r="B186" i="15"/>
  <c r="B78" i="5"/>
  <c r="F25" i="15" l="1"/>
  <c r="C24" i="15"/>
  <c r="B187" i="15"/>
  <c r="B79" i="5"/>
  <c r="F24" i="15" l="1"/>
  <c r="C23" i="15"/>
  <c r="B188" i="15"/>
  <c r="B80" i="5"/>
  <c r="F23" i="15" l="1"/>
  <c r="C22" i="15"/>
  <c r="B189" i="15"/>
  <c r="B81" i="5"/>
  <c r="F22" i="15" l="1"/>
  <c r="C21" i="15"/>
  <c r="B190" i="15"/>
  <c r="B82" i="5"/>
  <c r="B191" i="15" l="1"/>
  <c r="F21" i="15"/>
  <c r="C20" i="15"/>
  <c r="B83" i="5"/>
  <c r="F20" i="15" l="1"/>
  <c r="C19" i="15"/>
  <c r="B192" i="15"/>
  <c r="B84" i="5"/>
  <c r="B193" i="15" l="1"/>
  <c r="F19" i="15"/>
  <c r="C18" i="15"/>
  <c r="B85" i="5"/>
  <c r="F18" i="15" l="1"/>
  <c r="C17" i="15"/>
  <c r="B194" i="15"/>
  <c r="B86" i="5"/>
  <c r="F17" i="15" l="1"/>
  <c r="C16" i="15"/>
  <c r="B195" i="15"/>
  <c r="B87" i="5"/>
  <c r="B196" i="15" l="1"/>
  <c r="F16" i="15"/>
  <c r="C15" i="15"/>
  <c r="B88" i="5"/>
  <c r="F15" i="15" l="1"/>
  <c r="E15" i="15"/>
  <c r="G15" i="15" s="1"/>
  <c r="E105" i="15"/>
  <c r="G105" i="15" s="1"/>
  <c r="H105" i="15" s="1"/>
  <c r="E104" i="15"/>
  <c r="G104" i="15" s="1"/>
  <c r="H104" i="15" s="1"/>
  <c r="E103" i="15"/>
  <c r="G103" i="15" s="1"/>
  <c r="H103" i="15" s="1"/>
  <c r="E102" i="15"/>
  <c r="G102" i="15" s="1"/>
  <c r="H102" i="15" s="1"/>
  <c r="E101" i="15"/>
  <c r="G101" i="15" s="1"/>
  <c r="H101" i="15" s="1"/>
  <c r="E100" i="15"/>
  <c r="G100" i="15" s="1"/>
  <c r="H100" i="15" s="1"/>
  <c r="E99" i="15"/>
  <c r="G99" i="15" s="1"/>
  <c r="H99" i="15" s="1"/>
  <c r="E98" i="15"/>
  <c r="G98" i="15" s="1"/>
  <c r="H98" i="15" s="1"/>
  <c r="E97" i="15"/>
  <c r="G97" i="15" s="1"/>
  <c r="H97" i="15" s="1"/>
  <c r="E96" i="15"/>
  <c r="G96" i="15" s="1"/>
  <c r="H96" i="15" s="1"/>
  <c r="E95" i="15"/>
  <c r="G95" i="15" s="1"/>
  <c r="H95" i="15" s="1"/>
  <c r="E94" i="15"/>
  <c r="G94" i="15" s="1"/>
  <c r="H94" i="15" s="1"/>
  <c r="E93" i="15"/>
  <c r="G93" i="15" s="1"/>
  <c r="H93" i="15" s="1"/>
  <c r="E92" i="15"/>
  <c r="G92" i="15" s="1"/>
  <c r="H92" i="15" s="1"/>
  <c r="E91" i="15"/>
  <c r="G91" i="15" s="1"/>
  <c r="H91" i="15" s="1"/>
  <c r="E90" i="15"/>
  <c r="G90" i="15" s="1"/>
  <c r="H90" i="15" s="1"/>
  <c r="E89" i="15"/>
  <c r="G89" i="15" s="1"/>
  <c r="H89" i="15" s="1"/>
  <c r="E88" i="15"/>
  <c r="G88" i="15" s="1"/>
  <c r="H88" i="15" s="1"/>
  <c r="E87" i="15"/>
  <c r="G87" i="15" s="1"/>
  <c r="H87" i="15" s="1"/>
  <c r="E86" i="15"/>
  <c r="G86" i="15" s="1"/>
  <c r="H86" i="15" s="1"/>
  <c r="E85" i="15"/>
  <c r="G85" i="15" s="1"/>
  <c r="H85" i="15" s="1"/>
  <c r="E84" i="15"/>
  <c r="G84" i="15" s="1"/>
  <c r="H84" i="15" s="1"/>
  <c r="E83" i="15"/>
  <c r="G83" i="15" s="1"/>
  <c r="H83" i="15" s="1"/>
  <c r="E82" i="15"/>
  <c r="G82" i="15" s="1"/>
  <c r="H82" i="15" s="1"/>
  <c r="E81" i="15"/>
  <c r="G81" i="15" s="1"/>
  <c r="H81" i="15" s="1"/>
  <c r="E80" i="15"/>
  <c r="G80" i="15" s="1"/>
  <c r="H80" i="15" s="1"/>
  <c r="E79" i="15"/>
  <c r="G79" i="15" s="1"/>
  <c r="H79" i="15" s="1"/>
  <c r="E78" i="15"/>
  <c r="G78" i="15" s="1"/>
  <c r="H78" i="15" s="1"/>
  <c r="E77" i="15"/>
  <c r="G77" i="15" s="1"/>
  <c r="H77" i="15" s="1"/>
  <c r="E76" i="15"/>
  <c r="G76" i="15" s="1"/>
  <c r="H76" i="15" s="1"/>
  <c r="E75" i="15"/>
  <c r="G75" i="15" s="1"/>
  <c r="H75" i="15" s="1"/>
  <c r="E74" i="15"/>
  <c r="G74" i="15" s="1"/>
  <c r="H74" i="15" s="1"/>
  <c r="E73" i="15"/>
  <c r="G73" i="15" s="1"/>
  <c r="H73" i="15" s="1"/>
  <c r="E72" i="15"/>
  <c r="G72" i="15" s="1"/>
  <c r="H72" i="15" s="1"/>
  <c r="E71" i="15"/>
  <c r="G71" i="15" s="1"/>
  <c r="H71" i="15" s="1"/>
  <c r="E70" i="15"/>
  <c r="G70" i="15" s="1"/>
  <c r="H70" i="15" s="1"/>
  <c r="E69" i="15"/>
  <c r="G69" i="15" s="1"/>
  <c r="H69" i="15" s="1"/>
  <c r="E68" i="15"/>
  <c r="G68" i="15" s="1"/>
  <c r="H68" i="15" s="1"/>
  <c r="E67" i="15"/>
  <c r="G67" i="15" s="1"/>
  <c r="H67" i="15" s="1"/>
  <c r="E66" i="15"/>
  <c r="G66" i="15" s="1"/>
  <c r="H66" i="15" s="1"/>
  <c r="E65" i="15"/>
  <c r="G65" i="15" s="1"/>
  <c r="H65" i="15" s="1"/>
  <c r="E64" i="15"/>
  <c r="G64" i="15" s="1"/>
  <c r="H64" i="15" s="1"/>
  <c r="E63" i="15"/>
  <c r="G63" i="15" s="1"/>
  <c r="H63" i="15" s="1"/>
  <c r="E62" i="15"/>
  <c r="G62" i="15" s="1"/>
  <c r="H62" i="15" s="1"/>
  <c r="E61" i="15"/>
  <c r="G61" i="15" s="1"/>
  <c r="H61" i="15" s="1"/>
  <c r="E60" i="15"/>
  <c r="G60" i="15" s="1"/>
  <c r="H60" i="15" s="1"/>
  <c r="E59" i="15"/>
  <c r="G59" i="15" s="1"/>
  <c r="H59" i="15" s="1"/>
  <c r="E58" i="15"/>
  <c r="G58" i="15" s="1"/>
  <c r="H58" i="15" s="1"/>
  <c r="E57" i="15"/>
  <c r="G57" i="15" s="1"/>
  <c r="H57" i="15" s="1"/>
  <c r="E56" i="15"/>
  <c r="G56" i="15" s="1"/>
  <c r="H56" i="15" s="1"/>
  <c r="E55" i="15"/>
  <c r="G55" i="15" s="1"/>
  <c r="H55" i="15" s="1"/>
  <c r="E54" i="15"/>
  <c r="G54" i="15" s="1"/>
  <c r="H54" i="15" s="1"/>
  <c r="E53" i="15"/>
  <c r="G53" i="15" s="1"/>
  <c r="H53" i="15" s="1"/>
  <c r="E52" i="15"/>
  <c r="G52" i="15" s="1"/>
  <c r="H52" i="15" s="1"/>
  <c r="E51" i="15"/>
  <c r="G51" i="15" s="1"/>
  <c r="H51" i="15" s="1"/>
  <c r="E50" i="15"/>
  <c r="G50" i="15" s="1"/>
  <c r="H50" i="15" s="1"/>
  <c r="E49" i="15"/>
  <c r="G49" i="15" s="1"/>
  <c r="H49" i="15" s="1"/>
  <c r="E48" i="15"/>
  <c r="G48" i="15" s="1"/>
  <c r="H48" i="15" s="1"/>
  <c r="E47" i="15"/>
  <c r="G47" i="15" s="1"/>
  <c r="H47" i="15" s="1"/>
  <c r="E46" i="15"/>
  <c r="G46" i="15" s="1"/>
  <c r="H46" i="15" s="1"/>
  <c r="E45" i="15"/>
  <c r="G45" i="15" s="1"/>
  <c r="H45" i="15" s="1"/>
  <c r="E44" i="15"/>
  <c r="G44" i="15" s="1"/>
  <c r="H44" i="15" s="1"/>
  <c r="E43" i="15"/>
  <c r="G43" i="15" s="1"/>
  <c r="H43" i="15" s="1"/>
  <c r="E42" i="15"/>
  <c r="G42" i="15" s="1"/>
  <c r="H42" i="15" s="1"/>
  <c r="E41" i="15"/>
  <c r="G41" i="15" s="1"/>
  <c r="H41" i="15" s="1"/>
  <c r="E40" i="15"/>
  <c r="G40" i="15" s="1"/>
  <c r="H40" i="15" s="1"/>
  <c r="E39" i="15"/>
  <c r="G39" i="15" s="1"/>
  <c r="H39" i="15" s="1"/>
  <c r="E38" i="15"/>
  <c r="G38" i="15" s="1"/>
  <c r="H38" i="15" s="1"/>
  <c r="E37" i="15"/>
  <c r="G37" i="15" s="1"/>
  <c r="H37" i="15" s="1"/>
  <c r="E36" i="15"/>
  <c r="G36" i="15" s="1"/>
  <c r="H36" i="15" s="1"/>
  <c r="E35" i="15"/>
  <c r="G35" i="15" s="1"/>
  <c r="H35" i="15" s="1"/>
  <c r="E34" i="15"/>
  <c r="G34" i="15" s="1"/>
  <c r="H34" i="15" s="1"/>
  <c r="E33" i="15"/>
  <c r="G33" i="15" s="1"/>
  <c r="H33" i="15" s="1"/>
  <c r="E32" i="15"/>
  <c r="G32" i="15" s="1"/>
  <c r="H32" i="15" s="1"/>
  <c r="E31" i="15"/>
  <c r="G31" i="15" s="1"/>
  <c r="H31" i="15" s="1"/>
  <c r="E30" i="15"/>
  <c r="G30" i="15" s="1"/>
  <c r="H30" i="15" s="1"/>
  <c r="E29" i="15"/>
  <c r="G29" i="15" s="1"/>
  <c r="H29" i="15" s="1"/>
  <c r="E28" i="15"/>
  <c r="G28" i="15" s="1"/>
  <c r="H28" i="15" s="1"/>
  <c r="E27" i="15"/>
  <c r="G27" i="15" s="1"/>
  <c r="H27" i="15" s="1"/>
  <c r="E26" i="15"/>
  <c r="G26" i="15" s="1"/>
  <c r="H26" i="15" s="1"/>
  <c r="E25" i="15"/>
  <c r="G25" i="15" s="1"/>
  <c r="H25" i="15" s="1"/>
  <c r="E24" i="15"/>
  <c r="G24" i="15" s="1"/>
  <c r="H24" i="15" s="1"/>
  <c r="E23" i="15"/>
  <c r="G23" i="15" s="1"/>
  <c r="H23" i="15" s="1"/>
  <c r="E22" i="15"/>
  <c r="G22" i="15" s="1"/>
  <c r="H22" i="15" s="1"/>
  <c r="E21" i="15"/>
  <c r="G21" i="15" s="1"/>
  <c r="H21" i="15" s="1"/>
  <c r="E20" i="15"/>
  <c r="G20" i="15" s="1"/>
  <c r="H20" i="15" s="1"/>
  <c r="E19" i="15"/>
  <c r="G19" i="15" s="1"/>
  <c r="H19" i="15" s="1"/>
  <c r="E18" i="15"/>
  <c r="G18" i="15" s="1"/>
  <c r="H18" i="15" s="1"/>
  <c r="E17" i="15"/>
  <c r="G17" i="15" s="1"/>
  <c r="H17" i="15" s="1"/>
  <c r="E16" i="15"/>
  <c r="G16" i="15" s="1"/>
  <c r="H16" i="15" s="1"/>
  <c r="C196" i="15"/>
  <c r="B197" i="15"/>
  <c r="B89" i="5"/>
  <c r="B198" i="15" l="1"/>
  <c r="F196" i="15"/>
  <c r="C195" i="15"/>
  <c r="H15" i="15"/>
  <c r="B90" i="5"/>
  <c r="F195" i="15" l="1"/>
  <c r="C194" i="15"/>
  <c r="B199" i="15"/>
  <c r="B91" i="5"/>
  <c r="B200" i="15" l="1"/>
  <c r="F194" i="15"/>
  <c r="C193" i="15"/>
  <c r="B92" i="5"/>
  <c r="B201" i="15" l="1"/>
  <c r="F193" i="15"/>
  <c r="C192" i="15"/>
  <c r="B93" i="5"/>
  <c r="B202" i="15" l="1"/>
  <c r="F192" i="15"/>
  <c r="C191" i="15"/>
  <c r="B94" i="5"/>
  <c r="B203" i="15" l="1"/>
  <c r="F191" i="15"/>
  <c r="C190" i="15"/>
  <c r="B95" i="5"/>
  <c r="B204" i="15" l="1"/>
  <c r="F190" i="15"/>
  <c r="C189" i="15"/>
  <c r="B96" i="5"/>
  <c r="B205" i="15" l="1"/>
  <c r="F189" i="15"/>
  <c r="C188" i="15"/>
  <c r="B97" i="5"/>
  <c r="B206" i="15" l="1"/>
  <c r="F188" i="15"/>
  <c r="C187" i="15"/>
  <c r="B98" i="5"/>
  <c r="B207" i="15" l="1"/>
  <c r="F187" i="15"/>
  <c r="C186" i="15"/>
  <c r="B99" i="5"/>
  <c r="B208" i="15" l="1"/>
  <c r="F186" i="15"/>
  <c r="C185" i="15"/>
  <c r="B100" i="5"/>
  <c r="B209" i="15" l="1"/>
  <c r="F185" i="15"/>
  <c r="C184" i="15"/>
  <c r="B101" i="5"/>
  <c r="F184" i="15" l="1"/>
  <c r="C183" i="15"/>
  <c r="B210" i="15"/>
  <c r="B102" i="5"/>
  <c r="B211" i="15" l="1"/>
  <c r="F183" i="15"/>
  <c r="C182" i="15"/>
  <c r="B103" i="5"/>
  <c r="B212" i="15" l="1"/>
  <c r="F182" i="15"/>
  <c r="C181" i="15"/>
  <c r="B104" i="5"/>
  <c r="F181" i="15" l="1"/>
  <c r="C180" i="15"/>
  <c r="B213" i="15"/>
  <c r="B105" i="5"/>
  <c r="B214" i="15" l="1"/>
  <c r="F180" i="15"/>
  <c r="C179" i="15"/>
  <c r="B106" i="5"/>
  <c r="F179" i="15" l="1"/>
  <c r="C178" i="15"/>
  <c r="B215" i="15"/>
  <c r="B107" i="5"/>
  <c r="B216" i="15" l="1"/>
  <c r="F178" i="15"/>
  <c r="C177" i="15"/>
  <c r="B108" i="5"/>
  <c r="F177" i="15" l="1"/>
  <c r="C176" i="15"/>
  <c r="B217" i="15"/>
  <c r="B109" i="5"/>
  <c r="B218" i="15" l="1"/>
  <c r="F176" i="15"/>
  <c r="C175" i="15"/>
  <c r="B110" i="5"/>
  <c r="F175" i="15" l="1"/>
  <c r="C174" i="15"/>
  <c r="B219" i="15"/>
  <c r="B111" i="5"/>
  <c r="F174" i="15" l="1"/>
  <c r="C173" i="15"/>
  <c r="B220" i="15"/>
  <c r="B112" i="5"/>
  <c r="F173" i="15" l="1"/>
  <c r="C172" i="15"/>
  <c r="B221" i="15"/>
  <c r="B113" i="5"/>
  <c r="B222" i="15" l="1"/>
  <c r="F172" i="15"/>
  <c r="C171" i="15"/>
  <c r="B114" i="5"/>
  <c r="B223" i="15" l="1"/>
  <c r="F171" i="15"/>
  <c r="C170" i="15"/>
  <c r="B115" i="5"/>
  <c r="F170" i="15" l="1"/>
  <c r="C169" i="15"/>
  <c r="B224" i="15"/>
  <c r="B116" i="5"/>
  <c r="B225" i="15" l="1"/>
  <c r="F169" i="15"/>
  <c r="C168" i="15"/>
  <c r="B117" i="5"/>
  <c r="F168" i="15" l="1"/>
  <c r="C167" i="15"/>
  <c r="B226" i="15"/>
  <c r="B118" i="5"/>
  <c r="B227" i="15" l="1"/>
  <c r="F167" i="15"/>
  <c r="C166" i="15"/>
  <c r="B119" i="5"/>
  <c r="F166" i="15" l="1"/>
  <c r="C165" i="15"/>
  <c r="B228" i="15"/>
  <c r="B120" i="5"/>
  <c r="B229" i="15" l="1"/>
  <c r="F165" i="15"/>
  <c r="C164" i="15"/>
  <c r="B121" i="5"/>
  <c r="F164" i="15" l="1"/>
  <c r="C163" i="15"/>
  <c r="B230" i="15"/>
  <c r="B122" i="5"/>
  <c r="B231" i="15" l="1"/>
  <c r="F163" i="15"/>
  <c r="C162" i="15"/>
  <c r="B123" i="5"/>
  <c r="B232" i="15" l="1"/>
  <c r="F162" i="15"/>
  <c r="C161" i="15"/>
  <c r="B124" i="5"/>
  <c r="F161" i="15" l="1"/>
  <c r="C160" i="15"/>
  <c r="B233" i="15"/>
  <c r="B125" i="5"/>
  <c r="F160" i="15" l="1"/>
  <c r="C159" i="15"/>
  <c r="B234" i="15"/>
  <c r="B126" i="5"/>
  <c r="F159" i="15" l="1"/>
  <c r="C158" i="15"/>
  <c r="B235" i="15"/>
  <c r="B127" i="5"/>
  <c r="B236" i="15" l="1"/>
  <c r="F158" i="15"/>
  <c r="C157" i="15"/>
  <c r="B128" i="5"/>
  <c r="F157" i="15" l="1"/>
  <c r="C156" i="15"/>
  <c r="B237" i="15"/>
  <c r="B129" i="5"/>
  <c r="B238" i="15" l="1"/>
  <c r="F156" i="15"/>
  <c r="C155" i="15"/>
  <c r="B130" i="5"/>
  <c r="F155" i="15" l="1"/>
  <c r="C154" i="15"/>
  <c r="B239" i="15"/>
  <c r="B131" i="5"/>
  <c r="F154" i="15" l="1"/>
  <c r="C153" i="15"/>
  <c r="B240" i="15"/>
  <c r="B132" i="5"/>
  <c r="F153" i="15" l="1"/>
  <c r="C152" i="15"/>
  <c r="B241" i="15"/>
  <c r="B133" i="5"/>
  <c r="F152" i="15" l="1"/>
  <c r="C151" i="15"/>
  <c r="B242" i="15"/>
  <c r="B134" i="5"/>
  <c r="F151" i="15" l="1"/>
  <c r="C150" i="15"/>
  <c r="B243" i="15"/>
  <c r="B135" i="5"/>
  <c r="B244" i="15" l="1"/>
  <c r="F150" i="15"/>
  <c r="C149" i="15"/>
  <c r="B136" i="5"/>
  <c r="F149" i="15" l="1"/>
  <c r="C148" i="15"/>
  <c r="B245" i="15"/>
  <c r="B137" i="5"/>
  <c r="B246" i="15" l="1"/>
  <c r="F148" i="15"/>
  <c r="C147" i="15"/>
  <c r="B138" i="5"/>
  <c r="F147" i="15" l="1"/>
  <c r="C146" i="15"/>
  <c r="B247" i="15"/>
  <c r="B139" i="5"/>
  <c r="B248" i="15" l="1"/>
  <c r="F146" i="15"/>
  <c r="C145" i="15"/>
  <c r="B140" i="5"/>
  <c r="F145" i="15" l="1"/>
  <c r="C144" i="15"/>
  <c r="B249" i="15"/>
  <c r="B141" i="5"/>
  <c r="B250" i="15" l="1"/>
  <c r="F144" i="15"/>
  <c r="C143" i="15"/>
  <c r="B142" i="5"/>
  <c r="F143" i="15" l="1"/>
  <c r="C142" i="15"/>
  <c r="B251" i="15"/>
  <c r="B143" i="5"/>
  <c r="B252" i="15" l="1"/>
  <c r="F142" i="15"/>
  <c r="C141" i="15"/>
  <c r="B144" i="5"/>
  <c r="F141" i="15" l="1"/>
  <c r="C140" i="15"/>
  <c r="B253" i="15"/>
  <c r="B145" i="5"/>
  <c r="F140" i="15" l="1"/>
  <c r="C139" i="15"/>
  <c r="B254" i="15"/>
  <c r="B146" i="5"/>
  <c r="B255" i="15" l="1"/>
  <c r="F139" i="15"/>
  <c r="C138" i="15"/>
  <c r="B147" i="5"/>
  <c r="F138" i="15" l="1"/>
  <c r="C137" i="15"/>
  <c r="B256" i="15"/>
  <c r="B148" i="5"/>
  <c r="B257" i="15" l="1"/>
  <c r="F137" i="15"/>
  <c r="C136" i="15"/>
  <c r="B149" i="5"/>
  <c r="B258" i="15" l="1"/>
  <c r="F136" i="15"/>
  <c r="C135" i="15"/>
  <c r="B150" i="5"/>
  <c r="F135" i="15" l="1"/>
  <c r="C134" i="15"/>
  <c r="B259" i="15"/>
  <c r="B151" i="5"/>
  <c r="B260" i="15" l="1"/>
  <c r="F134" i="15"/>
  <c r="C133" i="15"/>
  <c r="B152" i="5"/>
  <c r="F133" i="15" l="1"/>
  <c r="C132" i="15"/>
  <c r="B261" i="15"/>
  <c r="B153" i="5"/>
  <c r="F132" i="15" l="1"/>
  <c r="C131" i="15"/>
  <c r="B262" i="15"/>
  <c r="B154" i="5"/>
  <c r="F131" i="15" l="1"/>
  <c r="C130" i="15"/>
  <c r="B263" i="15"/>
  <c r="B155" i="5"/>
  <c r="F130" i="15" l="1"/>
  <c r="C129" i="15"/>
  <c r="B264" i="15"/>
  <c r="B156" i="5"/>
  <c r="F129" i="15" l="1"/>
  <c r="C128" i="15"/>
  <c r="B265" i="15"/>
  <c r="B157" i="5"/>
  <c r="F128" i="15" l="1"/>
  <c r="C127" i="15"/>
  <c r="B266" i="15"/>
  <c r="B158" i="5"/>
  <c r="F127" i="15" l="1"/>
  <c r="C126" i="15"/>
  <c r="B267" i="15"/>
  <c r="B159" i="5"/>
  <c r="F126" i="15" l="1"/>
  <c r="C125" i="15"/>
  <c r="B268" i="15"/>
  <c r="B160" i="5"/>
  <c r="F125" i="15" l="1"/>
  <c r="C124" i="15"/>
  <c r="B269" i="15"/>
  <c r="B161" i="5"/>
  <c r="F124" i="15" l="1"/>
  <c r="C123" i="15"/>
  <c r="B270" i="15"/>
  <c r="B162" i="5"/>
  <c r="F123" i="15" l="1"/>
  <c r="C122" i="15"/>
  <c r="B271" i="15"/>
  <c r="B163" i="5"/>
  <c r="F122" i="15" l="1"/>
  <c r="C121" i="15"/>
  <c r="B272" i="15"/>
  <c r="B164" i="5"/>
  <c r="B273" i="15" l="1"/>
  <c r="F121" i="15"/>
  <c r="C120" i="15"/>
  <c r="B165" i="5"/>
  <c r="F120" i="15" l="1"/>
  <c r="C119" i="15"/>
  <c r="B274" i="15"/>
  <c r="B166" i="5"/>
  <c r="F119" i="15" l="1"/>
  <c r="C118" i="15"/>
  <c r="B275" i="15"/>
  <c r="B167" i="5"/>
  <c r="F118" i="15" l="1"/>
  <c r="C117" i="15"/>
  <c r="B276" i="15"/>
  <c r="B168" i="5"/>
  <c r="F117" i="15" l="1"/>
  <c r="C116" i="15"/>
  <c r="B277" i="15"/>
  <c r="B169" i="5"/>
  <c r="F116" i="15" l="1"/>
  <c r="C115" i="15"/>
  <c r="B278" i="15"/>
  <c r="B170" i="5"/>
  <c r="B279" i="15" l="1"/>
  <c r="F115" i="15"/>
  <c r="C114" i="15"/>
  <c r="B171" i="5"/>
  <c r="B280" i="15" l="1"/>
  <c r="F114" i="15"/>
  <c r="C113" i="15"/>
  <c r="B172" i="5"/>
  <c r="F113" i="15" l="1"/>
  <c r="C112" i="15"/>
  <c r="B281" i="15"/>
  <c r="B173" i="5"/>
  <c r="F112" i="15" l="1"/>
  <c r="C111" i="15"/>
  <c r="B282" i="15"/>
  <c r="B174" i="5"/>
  <c r="B283" i="15" l="1"/>
  <c r="F111" i="15"/>
  <c r="C110" i="15"/>
  <c r="B175" i="5"/>
  <c r="F110" i="15" l="1"/>
  <c r="C109" i="15"/>
  <c r="B284" i="15"/>
  <c r="B176" i="5"/>
  <c r="B285" i="15" l="1"/>
  <c r="F109" i="15"/>
  <c r="C108" i="15"/>
  <c r="B177" i="5"/>
  <c r="F108" i="15" l="1"/>
  <c r="C107" i="15"/>
  <c r="B286" i="15"/>
  <c r="B178" i="5"/>
  <c r="B287" i="15" l="1"/>
  <c r="F107" i="15"/>
  <c r="E107" i="15"/>
  <c r="G107" i="15" s="1"/>
  <c r="C106" i="15"/>
  <c r="B179" i="5"/>
  <c r="F106" i="15" l="1"/>
  <c r="E106" i="15"/>
  <c r="G106" i="15" s="1"/>
  <c r="E196" i="15"/>
  <c r="G196" i="15" s="1"/>
  <c r="H196" i="15" s="1"/>
  <c r="E195" i="15"/>
  <c r="G195" i="15" s="1"/>
  <c r="H195" i="15" s="1"/>
  <c r="E194" i="15"/>
  <c r="G194" i="15" s="1"/>
  <c r="H194" i="15" s="1"/>
  <c r="E193" i="15"/>
  <c r="G193" i="15" s="1"/>
  <c r="H193" i="15" s="1"/>
  <c r="E192" i="15"/>
  <c r="G192" i="15" s="1"/>
  <c r="H192" i="15" s="1"/>
  <c r="E191" i="15"/>
  <c r="G191" i="15" s="1"/>
  <c r="H191" i="15" s="1"/>
  <c r="E190" i="15"/>
  <c r="G190" i="15" s="1"/>
  <c r="H190" i="15" s="1"/>
  <c r="E189" i="15"/>
  <c r="G189" i="15" s="1"/>
  <c r="H189" i="15" s="1"/>
  <c r="E188" i="15"/>
  <c r="G188" i="15" s="1"/>
  <c r="H188" i="15" s="1"/>
  <c r="E187" i="15"/>
  <c r="G187" i="15" s="1"/>
  <c r="H187" i="15" s="1"/>
  <c r="E186" i="15"/>
  <c r="G186" i="15" s="1"/>
  <c r="H186" i="15" s="1"/>
  <c r="E185" i="15"/>
  <c r="G185" i="15" s="1"/>
  <c r="H185" i="15" s="1"/>
  <c r="E184" i="15"/>
  <c r="G184" i="15" s="1"/>
  <c r="H184" i="15" s="1"/>
  <c r="E183" i="15"/>
  <c r="G183" i="15" s="1"/>
  <c r="H183" i="15" s="1"/>
  <c r="E182" i="15"/>
  <c r="G182" i="15" s="1"/>
  <c r="H182" i="15" s="1"/>
  <c r="E181" i="15"/>
  <c r="G181" i="15" s="1"/>
  <c r="H181" i="15" s="1"/>
  <c r="E180" i="15"/>
  <c r="G180" i="15" s="1"/>
  <c r="H180" i="15" s="1"/>
  <c r="E179" i="15"/>
  <c r="G179" i="15" s="1"/>
  <c r="H179" i="15" s="1"/>
  <c r="E178" i="15"/>
  <c r="G178" i="15" s="1"/>
  <c r="H178" i="15" s="1"/>
  <c r="E177" i="15"/>
  <c r="G177" i="15" s="1"/>
  <c r="H177" i="15" s="1"/>
  <c r="E176" i="15"/>
  <c r="G176" i="15" s="1"/>
  <c r="H176" i="15" s="1"/>
  <c r="E175" i="15"/>
  <c r="G175" i="15" s="1"/>
  <c r="H175" i="15" s="1"/>
  <c r="E174" i="15"/>
  <c r="G174" i="15" s="1"/>
  <c r="H174" i="15" s="1"/>
  <c r="E173" i="15"/>
  <c r="G173" i="15" s="1"/>
  <c r="H173" i="15" s="1"/>
  <c r="E172" i="15"/>
  <c r="G172" i="15" s="1"/>
  <c r="H172" i="15" s="1"/>
  <c r="E171" i="15"/>
  <c r="G171" i="15" s="1"/>
  <c r="H171" i="15" s="1"/>
  <c r="E170" i="15"/>
  <c r="G170" i="15" s="1"/>
  <c r="H170" i="15" s="1"/>
  <c r="E169" i="15"/>
  <c r="G169" i="15" s="1"/>
  <c r="H169" i="15" s="1"/>
  <c r="E168" i="15"/>
  <c r="G168" i="15" s="1"/>
  <c r="H168" i="15" s="1"/>
  <c r="E167" i="15"/>
  <c r="G167" i="15" s="1"/>
  <c r="H167" i="15" s="1"/>
  <c r="E166" i="15"/>
  <c r="G166" i="15" s="1"/>
  <c r="H166" i="15" s="1"/>
  <c r="E165" i="15"/>
  <c r="G165" i="15" s="1"/>
  <c r="H165" i="15" s="1"/>
  <c r="E164" i="15"/>
  <c r="G164" i="15" s="1"/>
  <c r="H164" i="15" s="1"/>
  <c r="E163" i="15"/>
  <c r="G163" i="15" s="1"/>
  <c r="H163" i="15" s="1"/>
  <c r="E162" i="15"/>
  <c r="G162" i="15" s="1"/>
  <c r="H162" i="15" s="1"/>
  <c r="E161" i="15"/>
  <c r="G161" i="15" s="1"/>
  <c r="H161" i="15" s="1"/>
  <c r="E160" i="15"/>
  <c r="G160" i="15" s="1"/>
  <c r="H160" i="15" s="1"/>
  <c r="E159" i="15"/>
  <c r="G159" i="15" s="1"/>
  <c r="H159" i="15" s="1"/>
  <c r="E158" i="15"/>
  <c r="G158" i="15" s="1"/>
  <c r="H158" i="15" s="1"/>
  <c r="E157" i="15"/>
  <c r="G157" i="15" s="1"/>
  <c r="H157" i="15" s="1"/>
  <c r="E156" i="15"/>
  <c r="G156" i="15" s="1"/>
  <c r="H156" i="15" s="1"/>
  <c r="E155" i="15"/>
  <c r="G155" i="15" s="1"/>
  <c r="H155" i="15" s="1"/>
  <c r="E154" i="15"/>
  <c r="G154" i="15" s="1"/>
  <c r="H154" i="15" s="1"/>
  <c r="E153" i="15"/>
  <c r="G153" i="15" s="1"/>
  <c r="H153" i="15" s="1"/>
  <c r="E152" i="15"/>
  <c r="G152" i="15" s="1"/>
  <c r="H152" i="15" s="1"/>
  <c r="E151" i="15"/>
  <c r="G151" i="15" s="1"/>
  <c r="H151" i="15" s="1"/>
  <c r="E150" i="15"/>
  <c r="G150" i="15" s="1"/>
  <c r="H150" i="15" s="1"/>
  <c r="E149" i="15"/>
  <c r="G149" i="15" s="1"/>
  <c r="H149" i="15" s="1"/>
  <c r="E148" i="15"/>
  <c r="G148" i="15" s="1"/>
  <c r="H148" i="15" s="1"/>
  <c r="E147" i="15"/>
  <c r="G147" i="15" s="1"/>
  <c r="H147" i="15" s="1"/>
  <c r="E146" i="15"/>
  <c r="G146" i="15" s="1"/>
  <c r="H146" i="15" s="1"/>
  <c r="E145" i="15"/>
  <c r="G145" i="15" s="1"/>
  <c r="H145" i="15" s="1"/>
  <c r="E144" i="15"/>
  <c r="G144" i="15" s="1"/>
  <c r="H144" i="15" s="1"/>
  <c r="E143" i="15"/>
  <c r="G143" i="15" s="1"/>
  <c r="H143" i="15" s="1"/>
  <c r="E142" i="15"/>
  <c r="G142" i="15" s="1"/>
  <c r="H142" i="15" s="1"/>
  <c r="E141" i="15"/>
  <c r="G141" i="15" s="1"/>
  <c r="H141" i="15" s="1"/>
  <c r="E140" i="15"/>
  <c r="G140" i="15" s="1"/>
  <c r="H140" i="15" s="1"/>
  <c r="E139" i="15"/>
  <c r="G139" i="15" s="1"/>
  <c r="H139" i="15" s="1"/>
  <c r="E138" i="15"/>
  <c r="G138" i="15" s="1"/>
  <c r="H138" i="15" s="1"/>
  <c r="E137" i="15"/>
  <c r="G137" i="15" s="1"/>
  <c r="H137" i="15" s="1"/>
  <c r="E136" i="15"/>
  <c r="G136" i="15" s="1"/>
  <c r="H136" i="15" s="1"/>
  <c r="E135" i="15"/>
  <c r="G135" i="15" s="1"/>
  <c r="H135" i="15" s="1"/>
  <c r="E134" i="15"/>
  <c r="G134" i="15" s="1"/>
  <c r="H134" i="15" s="1"/>
  <c r="E133" i="15"/>
  <c r="G133" i="15" s="1"/>
  <c r="H133" i="15" s="1"/>
  <c r="E132" i="15"/>
  <c r="G132" i="15" s="1"/>
  <c r="H132" i="15" s="1"/>
  <c r="E131" i="15"/>
  <c r="G131" i="15" s="1"/>
  <c r="H131" i="15" s="1"/>
  <c r="E130" i="15"/>
  <c r="G130" i="15" s="1"/>
  <c r="H130" i="15" s="1"/>
  <c r="E129" i="15"/>
  <c r="G129" i="15" s="1"/>
  <c r="H129" i="15" s="1"/>
  <c r="E128" i="15"/>
  <c r="G128" i="15" s="1"/>
  <c r="H128" i="15" s="1"/>
  <c r="E127" i="15"/>
  <c r="G127" i="15" s="1"/>
  <c r="H127" i="15" s="1"/>
  <c r="E126" i="15"/>
  <c r="G126" i="15" s="1"/>
  <c r="H126" i="15" s="1"/>
  <c r="E125" i="15"/>
  <c r="G125" i="15" s="1"/>
  <c r="H125" i="15" s="1"/>
  <c r="E124" i="15"/>
  <c r="G124" i="15" s="1"/>
  <c r="H124" i="15" s="1"/>
  <c r="E123" i="15"/>
  <c r="G123" i="15" s="1"/>
  <c r="H123" i="15" s="1"/>
  <c r="E122" i="15"/>
  <c r="G122" i="15" s="1"/>
  <c r="H122" i="15" s="1"/>
  <c r="E121" i="15"/>
  <c r="G121" i="15" s="1"/>
  <c r="H121" i="15" s="1"/>
  <c r="E120" i="15"/>
  <c r="G120" i="15" s="1"/>
  <c r="H120" i="15" s="1"/>
  <c r="E119" i="15"/>
  <c r="G119" i="15" s="1"/>
  <c r="H119" i="15" s="1"/>
  <c r="E118" i="15"/>
  <c r="G118" i="15" s="1"/>
  <c r="H118" i="15" s="1"/>
  <c r="E117" i="15"/>
  <c r="G117" i="15" s="1"/>
  <c r="H117" i="15" s="1"/>
  <c r="E116" i="15"/>
  <c r="G116" i="15" s="1"/>
  <c r="H116" i="15" s="1"/>
  <c r="E115" i="15"/>
  <c r="G115" i="15" s="1"/>
  <c r="H115" i="15" s="1"/>
  <c r="E114" i="15"/>
  <c r="G114" i="15" s="1"/>
  <c r="H114" i="15" s="1"/>
  <c r="E113" i="15"/>
  <c r="G113" i="15" s="1"/>
  <c r="H113" i="15" s="1"/>
  <c r="E112" i="15"/>
  <c r="G112" i="15" s="1"/>
  <c r="H112" i="15" s="1"/>
  <c r="E111" i="15"/>
  <c r="G111" i="15" s="1"/>
  <c r="H111" i="15" s="1"/>
  <c r="E110" i="15"/>
  <c r="G110" i="15" s="1"/>
  <c r="H110" i="15" s="1"/>
  <c r="E109" i="15"/>
  <c r="G109" i="15" s="1"/>
  <c r="H109" i="15" s="1"/>
  <c r="E108" i="15"/>
  <c r="G108" i="15" s="1"/>
  <c r="H108" i="15" s="1"/>
  <c r="H107" i="15"/>
  <c r="B288" i="15"/>
  <c r="B180" i="5"/>
  <c r="C288" i="15" l="1"/>
  <c r="B289" i="15"/>
  <c r="H106" i="15"/>
  <c r="B181" i="5"/>
  <c r="F288" i="15" l="1"/>
  <c r="C287" i="15"/>
  <c r="B290" i="15"/>
  <c r="B182" i="5"/>
  <c r="B291" i="15" l="1"/>
  <c r="F287" i="15"/>
  <c r="C286" i="15"/>
  <c r="B183" i="5"/>
  <c r="F286" i="15" l="1"/>
  <c r="C285" i="15"/>
  <c r="B292" i="15"/>
  <c r="B184" i="5"/>
  <c r="B293" i="15" l="1"/>
  <c r="F285" i="15"/>
  <c r="C284" i="15"/>
  <c r="B185" i="5"/>
  <c r="F284" i="15" l="1"/>
  <c r="C283" i="15"/>
  <c r="B294" i="15"/>
  <c r="B186" i="5"/>
  <c r="F283" i="15" l="1"/>
  <c r="C282" i="15"/>
  <c r="B295" i="15"/>
  <c r="B187" i="5"/>
  <c r="B296" i="15" l="1"/>
  <c r="F282" i="15"/>
  <c r="C281" i="15"/>
  <c r="B188" i="5"/>
  <c r="B297" i="15" l="1"/>
  <c r="F281" i="15"/>
  <c r="C280" i="15"/>
  <c r="B189" i="5"/>
  <c r="F280" i="15" l="1"/>
  <c r="C279" i="15"/>
  <c r="B298" i="15"/>
  <c r="B190" i="5"/>
  <c r="F279" i="15" l="1"/>
  <c r="C278" i="15"/>
  <c r="B299" i="15"/>
  <c r="B191" i="5"/>
  <c r="B300" i="15" l="1"/>
  <c r="F278" i="15"/>
  <c r="C277" i="15"/>
  <c r="B192" i="5"/>
  <c r="F277" i="15" l="1"/>
  <c r="C276" i="15"/>
  <c r="B301" i="15"/>
  <c r="B193" i="5"/>
  <c r="B302" i="15" l="1"/>
  <c r="F276" i="15"/>
  <c r="C275" i="15"/>
  <c r="B194" i="5"/>
  <c r="F275" i="15" l="1"/>
  <c r="C274" i="15"/>
  <c r="B303" i="15"/>
  <c r="B195" i="5"/>
  <c r="F274" i="15" l="1"/>
  <c r="C273" i="15"/>
  <c r="B304" i="15"/>
  <c r="B196" i="5"/>
  <c r="F273" i="15" l="1"/>
  <c r="C272" i="15"/>
  <c r="B305" i="15"/>
  <c r="B197" i="5"/>
  <c r="F272" i="15" l="1"/>
  <c r="C271" i="15"/>
  <c r="B306" i="15"/>
  <c r="B198" i="5"/>
  <c r="F271" i="15" l="1"/>
  <c r="C270" i="15"/>
  <c r="B307" i="15"/>
  <c r="C198" i="5"/>
  <c r="B199" i="5"/>
  <c r="F270" i="15" l="1"/>
  <c r="C269" i="15"/>
  <c r="B308" i="15"/>
  <c r="B200" i="5"/>
  <c r="F198" i="5"/>
  <c r="C197" i="5"/>
  <c r="F269" i="15" l="1"/>
  <c r="C268" i="15"/>
  <c r="B309" i="15"/>
  <c r="F197" i="5"/>
  <c r="C196" i="5"/>
  <c r="B201" i="5"/>
  <c r="F268" i="15" l="1"/>
  <c r="C267" i="15"/>
  <c r="B310" i="15"/>
  <c r="B202" i="5"/>
  <c r="F196" i="5"/>
  <c r="C195" i="5"/>
  <c r="F267" i="15" l="1"/>
  <c r="C266" i="15"/>
  <c r="B311" i="15"/>
  <c r="F195" i="5"/>
  <c r="C194" i="5"/>
  <c r="B203" i="5"/>
  <c r="B312" i="15" l="1"/>
  <c r="F266" i="15"/>
  <c r="C265" i="15"/>
  <c r="B204" i="5"/>
  <c r="F194" i="5"/>
  <c r="C193" i="5"/>
  <c r="B313" i="15" l="1"/>
  <c r="F265" i="15"/>
  <c r="C264" i="15"/>
  <c r="F193" i="5"/>
  <c r="C192" i="5"/>
  <c r="B205" i="5"/>
  <c r="F264" i="15" l="1"/>
  <c r="C263" i="15"/>
  <c r="B314" i="15"/>
  <c r="B206" i="5"/>
  <c r="F192" i="5"/>
  <c r="C191" i="5"/>
  <c r="F263" i="15" l="1"/>
  <c r="C262" i="15"/>
  <c r="B315" i="15"/>
  <c r="F191" i="5"/>
  <c r="C190" i="5"/>
  <c r="B207" i="5"/>
  <c r="F262" i="15" l="1"/>
  <c r="C261" i="15"/>
  <c r="B316" i="15"/>
  <c r="B208" i="5"/>
  <c r="F190" i="5"/>
  <c r="C189" i="5"/>
  <c r="B317" i="15" l="1"/>
  <c r="F261" i="15"/>
  <c r="C260" i="15"/>
  <c r="B209" i="5"/>
  <c r="F189" i="5"/>
  <c r="C188" i="5"/>
  <c r="B318" i="15" l="1"/>
  <c r="F260" i="15"/>
  <c r="C259" i="15"/>
  <c r="F188" i="5"/>
  <c r="C187" i="5"/>
  <c r="B210" i="5"/>
  <c r="F259" i="15" l="1"/>
  <c r="C258" i="15"/>
  <c r="B319" i="15"/>
  <c r="F187" i="5"/>
  <c r="C186" i="5"/>
  <c r="B211" i="5"/>
  <c r="B320" i="15" l="1"/>
  <c r="F258" i="15"/>
  <c r="C257" i="15"/>
  <c r="B212" i="5"/>
  <c r="F186" i="5"/>
  <c r="C185" i="5"/>
  <c r="F257" i="15" l="1"/>
  <c r="C256" i="15"/>
  <c r="B321" i="15"/>
  <c r="F185" i="5"/>
  <c r="C184" i="5"/>
  <c r="B213" i="5"/>
  <c r="F256" i="15" l="1"/>
  <c r="C255" i="15"/>
  <c r="B322" i="15"/>
  <c r="B214" i="5"/>
  <c r="F184" i="5"/>
  <c r="C183" i="5"/>
  <c r="B323" i="15" l="1"/>
  <c r="F255" i="15"/>
  <c r="C254" i="15"/>
  <c r="F183" i="5"/>
  <c r="C182" i="5"/>
  <c r="B215" i="5"/>
  <c r="B324" i="15" l="1"/>
  <c r="F254" i="15"/>
  <c r="C253" i="15"/>
  <c r="B216" i="5"/>
  <c r="F182" i="5"/>
  <c r="C181" i="5"/>
  <c r="F253" i="15" l="1"/>
  <c r="C252" i="15"/>
  <c r="B325" i="15"/>
  <c r="F181" i="5"/>
  <c r="C180" i="5"/>
  <c r="B217" i="5"/>
  <c r="B326" i="15" l="1"/>
  <c r="F252" i="15"/>
  <c r="C251" i="15"/>
  <c r="B218" i="5"/>
  <c r="F180" i="5"/>
  <c r="C179" i="5"/>
  <c r="B327" i="15" l="1"/>
  <c r="F251" i="15"/>
  <c r="C250" i="15"/>
  <c r="F179" i="5"/>
  <c r="C178" i="5"/>
  <c r="B219" i="5"/>
  <c r="F250" i="15" l="1"/>
  <c r="C249" i="15"/>
  <c r="B328" i="15"/>
  <c r="B220" i="5"/>
  <c r="F178" i="5"/>
  <c r="C177" i="5"/>
  <c r="B329" i="15" l="1"/>
  <c r="F249" i="15"/>
  <c r="C248" i="15"/>
  <c r="F177" i="5"/>
  <c r="C176" i="5"/>
  <c r="B221" i="5"/>
  <c r="F248" i="15" l="1"/>
  <c r="C247" i="15"/>
  <c r="B330" i="15"/>
  <c r="B222" i="5"/>
  <c r="F176" i="5"/>
  <c r="C175" i="5"/>
  <c r="F247" i="15" l="1"/>
  <c r="C246" i="15"/>
  <c r="B331" i="15"/>
  <c r="B223" i="5"/>
  <c r="F175" i="5"/>
  <c r="C174" i="5"/>
  <c r="B332" i="15" l="1"/>
  <c r="F246" i="15"/>
  <c r="C245" i="15"/>
  <c r="F174" i="5"/>
  <c r="C173" i="5"/>
  <c r="B224" i="5"/>
  <c r="F245" i="15" l="1"/>
  <c r="C244" i="15"/>
  <c r="B333" i="15"/>
  <c r="F173" i="5"/>
  <c r="C172" i="5"/>
  <c r="B225" i="5"/>
  <c r="B334" i="15" l="1"/>
  <c r="F244" i="15"/>
  <c r="C243" i="15"/>
  <c r="F172" i="5"/>
  <c r="C171" i="5"/>
  <c r="B226" i="5"/>
  <c r="F243" i="15" l="1"/>
  <c r="C242" i="15"/>
  <c r="B335" i="15"/>
  <c r="B227" i="5"/>
  <c r="F171" i="5"/>
  <c r="C170" i="5"/>
  <c r="F242" i="15" l="1"/>
  <c r="C241" i="15"/>
  <c r="B336" i="15"/>
  <c r="F170" i="5"/>
  <c r="C169" i="5"/>
  <c r="B228" i="5"/>
  <c r="B337" i="15" l="1"/>
  <c r="F241" i="15"/>
  <c r="C240" i="15"/>
  <c r="B229" i="5"/>
  <c r="F169" i="5"/>
  <c r="C168" i="5"/>
  <c r="F240" i="15" l="1"/>
  <c r="C239" i="15"/>
  <c r="B338" i="15"/>
  <c r="F168" i="5"/>
  <c r="C167" i="5"/>
  <c r="B230" i="5"/>
  <c r="B339" i="15" l="1"/>
  <c r="F239" i="15"/>
  <c r="C238" i="15"/>
  <c r="B231" i="5"/>
  <c r="F167" i="5"/>
  <c r="C166" i="5"/>
  <c r="F238" i="15" l="1"/>
  <c r="C237" i="15"/>
  <c r="B340" i="15"/>
  <c r="F166" i="5"/>
  <c r="C165" i="5"/>
  <c r="B232" i="5"/>
  <c r="F237" i="15" l="1"/>
  <c r="C236" i="15"/>
  <c r="B341" i="15"/>
  <c r="B233" i="5"/>
  <c r="F165" i="5"/>
  <c r="C164" i="5"/>
  <c r="F236" i="15" l="1"/>
  <c r="C235" i="15"/>
  <c r="B342" i="15"/>
  <c r="F164" i="5"/>
  <c r="C163" i="5"/>
  <c r="B234" i="5"/>
  <c r="B343" i="15" l="1"/>
  <c r="F235" i="15"/>
  <c r="C234" i="15"/>
  <c r="B235" i="5"/>
  <c r="F163" i="5"/>
  <c r="C162" i="5"/>
  <c r="F234" i="15" l="1"/>
  <c r="C233" i="15"/>
  <c r="B344" i="15"/>
  <c r="F162" i="5"/>
  <c r="C161" i="5"/>
  <c r="B236" i="5"/>
  <c r="B345" i="15" l="1"/>
  <c r="F233" i="15"/>
  <c r="C232" i="15"/>
  <c r="F161" i="5"/>
  <c r="C160" i="5"/>
  <c r="B237" i="5"/>
  <c r="F232" i="15" l="1"/>
  <c r="C231" i="15"/>
  <c r="B346" i="15"/>
  <c r="B238" i="5"/>
  <c r="F160" i="5"/>
  <c r="C159" i="5"/>
  <c r="B347" i="15" l="1"/>
  <c r="F231" i="15"/>
  <c r="C230" i="15"/>
  <c r="F159" i="5"/>
  <c r="C158" i="5"/>
  <c r="B239" i="5"/>
  <c r="F230" i="15" l="1"/>
  <c r="C229" i="15"/>
  <c r="B348" i="15"/>
  <c r="B240" i="5"/>
  <c r="F158" i="5"/>
  <c r="C157" i="5"/>
  <c r="B349" i="15" l="1"/>
  <c r="F229" i="15"/>
  <c r="C228" i="15"/>
  <c r="F157" i="5"/>
  <c r="C156" i="5"/>
  <c r="B241" i="5"/>
  <c r="F228" i="15" l="1"/>
  <c r="C227" i="15"/>
  <c r="B350" i="15"/>
  <c r="B242" i="5"/>
  <c r="F156" i="5"/>
  <c r="C155" i="5"/>
  <c r="B351" i="15" l="1"/>
  <c r="F227" i="15"/>
  <c r="C226" i="15"/>
  <c r="F155" i="5"/>
  <c r="C154" i="5"/>
  <c r="B243" i="5"/>
  <c r="F226" i="15" l="1"/>
  <c r="C225" i="15"/>
  <c r="B352" i="15"/>
  <c r="B244" i="5"/>
  <c r="F154" i="5"/>
  <c r="C153" i="5"/>
  <c r="B353" i="15" l="1"/>
  <c r="F225" i="15"/>
  <c r="C224" i="15"/>
  <c r="F153" i="5"/>
  <c r="C152" i="5"/>
  <c r="B245" i="5"/>
  <c r="B354" i="15" l="1"/>
  <c r="F224" i="15"/>
  <c r="C223" i="15"/>
  <c r="B246" i="5"/>
  <c r="F152" i="5"/>
  <c r="C151" i="5"/>
  <c r="F223" i="15" l="1"/>
  <c r="C222" i="15"/>
  <c r="B355" i="15"/>
  <c r="F151" i="5"/>
  <c r="C150" i="5"/>
  <c r="B247" i="5"/>
  <c r="F222" i="15" l="1"/>
  <c r="C221" i="15"/>
  <c r="B356" i="15"/>
  <c r="B248" i="5"/>
  <c r="F150" i="5"/>
  <c r="C149" i="5"/>
  <c r="B357" i="15" l="1"/>
  <c r="F221" i="15"/>
  <c r="C220" i="15"/>
  <c r="F149" i="5"/>
  <c r="C148" i="5"/>
  <c r="B249" i="5"/>
  <c r="F220" i="15" l="1"/>
  <c r="C219" i="15"/>
  <c r="B358" i="15"/>
  <c r="B250" i="5"/>
  <c r="F148" i="5"/>
  <c r="C147" i="5"/>
  <c r="B359" i="15" l="1"/>
  <c r="F219" i="15"/>
  <c r="C218" i="15"/>
  <c r="F147" i="5"/>
  <c r="C146" i="5"/>
  <c r="B251" i="5"/>
  <c r="F218" i="15" l="1"/>
  <c r="C217" i="15"/>
  <c r="B360" i="15"/>
  <c r="B252" i="5"/>
  <c r="F146" i="5"/>
  <c r="C145" i="5"/>
  <c r="B361" i="15" l="1"/>
  <c r="F217" i="15"/>
  <c r="C216" i="15"/>
  <c r="F145" i="5"/>
  <c r="C144" i="5"/>
  <c r="B253" i="5"/>
  <c r="F216" i="15" l="1"/>
  <c r="C215" i="15"/>
  <c r="B362" i="15"/>
  <c r="B254" i="5"/>
  <c r="F144" i="5"/>
  <c r="C143" i="5"/>
  <c r="B363" i="15" l="1"/>
  <c r="F215" i="15"/>
  <c r="C214" i="15"/>
  <c r="F143" i="5"/>
  <c r="C142" i="5"/>
  <c r="B255" i="5"/>
  <c r="F214" i="15" l="1"/>
  <c r="C213" i="15"/>
  <c r="B364" i="15"/>
  <c r="B256" i="5"/>
  <c r="F142" i="5"/>
  <c r="C141" i="5"/>
  <c r="B365" i="15" l="1"/>
  <c r="F213" i="15"/>
  <c r="C212" i="15"/>
  <c r="F141" i="5"/>
  <c r="C140" i="5"/>
  <c r="B257" i="5"/>
  <c r="F212" i="15" l="1"/>
  <c r="C211" i="15"/>
  <c r="B366" i="15"/>
  <c r="B258" i="5"/>
  <c r="F140" i="5"/>
  <c r="C139" i="5"/>
  <c r="F211" i="15" l="1"/>
  <c r="C210" i="15"/>
  <c r="B367" i="15"/>
  <c r="F139" i="5"/>
  <c r="C138" i="5"/>
  <c r="B259" i="5"/>
  <c r="B368" i="15" l="1"/>
  <c r="F210" i="15"/>
  <c r="C209" i="15"/>
  <c r="B260" i="5"/>
  <c r="F138" i="5"/>
  <c r="C137" i="5"/>
  <c r="F209" i="15" l="1"/>
  <c r="C208" i="15"/>
  <c r="B369" i="15"/>
  <c r="F137" i="5"/>
  <c r="C136" i="5"/>
  <c r="B261" i="5"/>
  <c r="B370" i="15" l="1"/>
  <c r="F208" i="15"/>
  <c r="C207" i="15"/>
  <c r="B262" i="5"/>
  <c r="F136" i="5"/>
  <c r="C135" i="5"/>
  <c r="F207" i="15" l="1"/>
  <c r="C206" i="15"/>
  <c r="B371" i="15"/>
  <c r="F135" i="5"/>
  <c r="C134" i="5"/>
  <c r="B263" i="5"/>
  <c r="B372" i="15" l="1"/>
  <c r="F206" i="15"/>
  <c r="C205" i="15"/>
  <c r="B264" i="5"/>
  <c r="F134" i="5"/>
  <c r="C133" i="5"/>
  <c r="F205" i="15" l="1"/>
  <c r="C204" i="15"/>
  <c r="B373" i="15"/>
  <c r="F133" i="5"/>
  <c r="C132" i="5"/>
  <c r="B265" i="5"/>
  <c r="B374" i="15" l="1"/>
  <c r="F204" i="15"/>
  <c r="C203" i="15"/>
  <c r="B266" i="5"/>
  <c r="F132" i="5"/>
  <c r="C131" i="5"/>
  <c r="F203" i="15" l="1"/>
  <c r="C202" i="15"/>
  <c r="B375" i="15"/>
  <c r="F131" i="5"/>
  <c r="C130" i="5"/>
  <c r="B267" i="5"/>
  <c r="F202" i="15" l="1"/>
  <c r="C201" i="15"/>
  <c r="B376" i="15"/>
  <c r="B268" i="5"/>
  <c r="F130" i="5"/>
  <c r="C129" i="5"/>
  <c r="B377" i="15" l="1"/>
  <c r="F201" i="15"/>
  <c r="C200" i="15"/>
  <c r="B269" i="5"/>
  <c r="F129" i="5"/>
  <c r="C128" i="5"/>
  <c r="F200" i="15" l="1"/>
  <c r="C199" i="15"/>
  <c r="B378" i="15"/>
  <c r="F128" i="5"/>
  <c r="C127" i="5"/>
  <c r="B270" i="5"/>
  <c r="B379" i="15" l="1"/>
  <c r="F199" i="15"/>
  <c r="C198" i="15"/>
  <c r="B271" i="5"/>
  <c r="F127" i="5"/>
  <c r="C126" i="5"/>
  <c r="B380" i="15" l="1"/>
  <c r="F198" i="15"/>
  <c r="E198" i="15"/>
  <c r="G198" i="15" s="1"/>
  <c r="C197" i="15"/>
  <c r="F126" i="5"/>
  <c r="C125" i="5"/>
  <c r="B272" i="5"/>
  <c r="H198" i="15" l="1"/>
  <c r="C380" i="15"/>
  <c r="B381" i="15"/>
  <c r="F197" i="15"/>
  <c r="E197" i="15"/>
  <c r="G197" i="15" s="1"/>
  <c r="E288" i="15"/>
  <c r="G288" i="15" s="1"/>
  <c r="H288" i="15" s="1"/>
  <c r="E287" i="15"/>
  <c r="G287" i="15" s="1"/>
  <c r="H287" i="15" s="1"/>
  <c r="E286" i="15"/>
  <c r="G286" i="15" s="1"/>
  <c r="H286" i="15" s="1"/>
  <c r="E285" i="15"/>
  <c r="G285" i="15" s="1"/>
  <c r="H285" i="15" s="1"/>
  <c r="E284" i="15"/>
  <c r="G284" i="15" s="1"/>
  <c r="H284" i="15" s="1"/>
  <c r="E283" i="15"/>
  <c r="G283" i="15" s="1"/>
  <c r="H283" i="15" s="1"/>
  <c r="E282" i="15"/>
  <c r="G282" i="15" s="1"/>
  <c r="H282" i="15" s="1"/>
  <c r="E281" i="15"/>
  <c r="G281" i="15" s="1"/>
  <c r="H281" i="15" s="1"/>
  <c r="E280" i="15"/>
  <c r="G280" i="15" s="1"/>
  <c r="H280" i="15" s="1"/>
  <c r="E279" i="15"/>
  <c r="G279" i="15" s="1"/>
  <c r="H279" i="15" s="1"/>
  <c r="E278" i="15"/>
  <c r="G278" i="15" s="1"/>
  <c r="H278" i="15" s="1"/>
  <c r="E277" i="15"/>
  <c r="G277" i="15" s="1"/>
  <c r="H277" i="15" s="1"/>
  <c r="E276" i="15"/>
  <c r="G276" i="15" s="1"/>
  <c r="H276" i="15" s="1"/>
  <c r="E275" i="15"/>
  <c r="G275" i="15" s="1"/>
  <c r="H275" i="15" s="1"/>
  <c r="E274" i="15"/>
  <c r="G274" i="15" s="1"/>
  <c r="H274" i="15" s="1"/>
  <c r="E273" i="15"/>
  <c r="G273" i="15" s="1"/>
  <c r="H273" i="15" s="1"/>
  <c r="E272" i="15"/>
  <c r="G272" i="15" s="1"/>
  <c r="H272" i="15" s="1"/>
  <c r="E271" i="15"/>
  <c r="G271" i="15" s="1"/>
  <c r="H271" i="15" s="1"/>
  <c r="E270" i="15"/>
  <c r="G270" i="15" s="1"/>
  <c r="H270" i="15" s="1"/>
  <c r="E269" i="15"/>
  <c r="G269" i="15" s="1"/>
  <c r="H269" i="15" s="1"/>
  <c r="E268" i="15"/>
  <c r="G268" i="15" s="1"/>
  <c r="H268" i="15" s="1"/>
  <c r="E267" i="15"/>
  <c r="G267" i="15" s="1"/>
  <c r="H267" i="15" s="1"/>
  <c r="E266" i="15"/>
  <c r="G266" i="15" s="1"/>
  <c r="H266" i="15" s="1"/>
  <c r="E265" i="15"/>
  <c r="G265" i="15" s="1"/>
  <c r="H265" i="15" s="1"/>
  <c r="E264" i="15"/>
  <c r="G264" i="15" s="1"/>
  <c r="H264" i="15" s="1"/>
  <c r="E263" i="15"/>
  <c r="G263" i="15" s="1"/>
  <c r="H263" i="15" s="1"/>
  <c r="E262" i="15"/>
  <c r="G262" i="15" s="1"/>
  <c r="H262" i="15" s="1"/>
  <c r="E261" i="15"/>
  <c r="G261" i="15" s="1"/>
  <c r="H261" i="15" s="1"/>
  <c r="E260" i="15"/>
  <c r="G260" i="15" s="1"/>
  <c r="H260" i="15" s="1"/>
  <c r="E259" i="15"/>
  <c r="G259" i="15" s="1"/>
  <c r="H259" i="15" s="1"/>
  <c r="E258" i="15"/>
  <c r="G258" i="15" s="1"/>
  <c r="H258" i="15" s="1"/>
  <c r="E257" i="15"/>
  <c r="G257" i="15" s="1"/>
  <c r="H257" i="15" s="1"/>
  <c r="E256" i="15"/>
  <c r="G256" i="15" s="1"/>
  <c r="H256" i="15" s="1"/>
  <c r="E255" i="15"/>
  <c r="G255" i="15" s="1"/>
  <c r="H255" i="15" s="1"/>
  <c r="E254" i="15"/>
  <c r="G254" i="15" s="1"/>
  <c r="H254" i="15" s="1"/>
  <c r="E253" i="15"/>
  <c r="G253" i="15" s="1"/>
  <c r="H253" i="15" s="1"/>
  <c r="E252" i="15"/>
  <c r="G252" i="15" s="1"/>
  <c r="H252" i="15" s="1"/>
  <c r="E251" i="15"/>
  <c r="G251" i="15" s="1"/>
  <c r="H251" i="15" s="1"/>
  <c r="E250" i="15"/>
  <c r="G250" i="15" s="1"/>
  <c r="H250" i="15" s="1"/>
  <c r="E249" i="15"/>
  <c r="G249" i="15" s="1"/>
  <c r="H249" i="15" s="1"/>
  <c r="E248" i="15"/>
  <c r="G248" i="15" s="1"/>
  <c r="H248" i="15" s="1"/>
  <c r="E247" i="15"/>
  <c r="G247" i="15" s="1"/>
  <c r="H247" i="15" s="1"/>
  <c r="E246" i="15"/>
  <c r="G246" i="15" s="1"/>
  <c r="H246" i="15" s="1"/>
  <c r="E245" i="15"/>
  <c r="G245" i="15" s="1"/>
  <c r="H245" i="15" s="1"/>
  <c r="E244" i="15"/>
  <c r="G244" i="15" s="1"/>
  <c r="H244" i="15" s="1"/>
  <c r="E243" i="15"/>
  <c r="G243" i="15" s="1"/>
  <c r="H243" i="15" s="1"/>
  <c r="E242" i="15"/>
  <c r="G242" i="15" s="1"/>
  <c r="H242" i="15" s="1"/>
  <c r="E241" i="15"/>
  <c r="G241" i="15" s="1"/>
  <c r="H241" i="15" s="1"/>
  <c r="E240" i="15"/>
  <c r="G240" i="15" s="1"/>
  <c r="H240" i="15" s="1"/>
  <c r="E239" i="15"/>
  <c r="G239" i="15" s="1"/>
  <c r="H239" i="15" s="1"/>
  <c r="E238" i="15"/>
  <c r="G238" i="15" s="1"/>
  <c r="H238" i="15" s="1"/>
  <c r="E237" i="15"/>
  <c r="G237" i="15" s="1"/>
  <c r="H237" i="15" s="1"/>
  <c r="E236" i="15"/>
  <c r="G236" i="15" s="1"/>
  <c r="H236" i="15" s="1"/>
  <c r="E235" i="15"/>
  <c r="G235" i="15" s="1"/>
  <c r="H235" i="15" s="1"/>
  <c r="E234" i="15"/>
  <c r="G234" i="15" s="1"/>
  <c r="H234" i="15" s="1"/>
  <c r="E233" i="15"/>
  <c r="G233" i="15" s="1"/>
  <c r="H233" i="15" s="1"/>
  <c r="E232" i="15"/>
  <c r="G232" i="15" s="1"/>
  <c r="H232" i="15" s="1"/>
  <c r="E231" i="15"/>
  <c r="G231" i="15" s="1"/>
  <c r="H231" i="15" s="1"/>
  <c r="E230" i="15"/>
  <c r="G230" i="15" s="1"/>
  <c r="H230" i="15" s="1"/>
  <c r="E229" i="15"/>
  <c r="G229" i="15" s="1"/>
  <c r="H229" i="15" s="1"/>
  <c r="E228" i="15"/>
  <c r="G228" i="15" s="1"/>
  <c r="H228" i="15" s="1"/>
  <c r="E227" i="15"/>
  <c r="G227" i="15" s="1"/>
  <c r="H227" i="15" s="1"/>
  <c r="E226" i="15"/>
  <c r="G226" i="15" s="1"/>
  <c r="H226" i="15" s="1"/>
  <c r="E225" i="15"/>
  <c r="G225" i="15" s="1"/>
  <c r="H225" i="15" s="1"/>
  <c r="E224" i="15"/>
  <c r="G224" i="15" s="1"/>
  <c r="H224" i="15" s="1"/>
  <c r="E223" i="15"/>
  <c r="G223" i="15" s="1"/>
  <c r="H223" i="15" s="1"/>
  <c r="E222" i="15"/>
  <c r="G222" i="15" s="1"/>
  <c r="H222" i="15" s="1"/>
  <c r="E221" i="15"/>
  <c r="G221" i="15" s="1"/>
  <c r="H221" i="15" s="1"/>
  <c r="E220" i="15"/>
  <c r="G220" i="15" s="1"/>
  <c r="H220" i="15" s="1"/>
  <c r="E219" i="15"/>
  <c r="G219" i="15" s="1"/>
  <c r="H219" i="15" s="1"/>
  <c r="E218" i="15"/>
  <c r="G218" i="15" s="1"/>
  <c r="H218" i="15" s="1"/>
  <c r="E217" i="15"/>
  <c r="G217" i="15" s="1"/>
  <c r="H217" i="15" s="1"/>
  <c r="E216" i="15"/>
  <c r="G216" i="15" s="1"/>
  <c r="H216" i="15" s="1"/>
  <c r="E215" i="15"/>
  <c r="G215" i="15" s="1"/>
  <c r="H215" i="15" s="1"/>
  <c r="E214" i="15"/>
  <c r="G214" i="15" s="1"/>
  <c r="H214" i="15" s="1"/>
  <c r="E213" i="15"/>
  <c r="G213" i="15" s="1"/>
  <c r="H213" i="15" s="1"/>
  <c r="E212" i="15"/>
  <c r="G212" i="15" s="1"/>
  <c r="H212" i="15" s="1"/>
  <c r="E211" i="15"/>
  <c r="G211" i="15" s="1"/>
  <c r="H211" i="15" s="1"/>
  <c r="E210" i="15"/>
  <c r="G210" i="15" s="1"/>
  <c r="H210" i="15" s="1"/>
  <c r="E209" i="15"/>
  <c r="G209" i="15" s="1"/>
  <c r="H209" i="15" s="1"/>
  <c r="E208" i="15"/>
  <c r="G208" i="15" s="1"/>
  <c r="H208" i="15" s="1"/>
  <c r="E207" i="15"/>
  <c r="G207" i="15" s="1"/>
  <c r="H207" i="15" s="1"/>
  <c r="E206" i="15"/>
  <c r="G206" i="15" s="1"/>
  <c r="H206" i="15" s="1"/>
  <c r="E205" i="15"/>
  <c r="G205" i="15" s="1"/>
  <c r="H205" i="15" s="1"/>
  <c r="E204" i="15"/>
  <c r="G204" i="15" s="1"/>
  <c r="H204" i="15" s="1"/>
  <c r="E203" i="15"/>
  <c r="G203" i="15" s="1"/>
  <c r="H203" i="15" s="1"/>
  <c r="E202" i="15"/>
  <c r="G202" i="15" s="1"/>
  <c r="H202" i="15" s="1"/>
  <c r="E201" i="15"/>
  <c r="G201" i="15" s="1"/>
  <c r="H201" i="15" s="1"/>
  <c r="E200" i="15"/>
  <c r="G200" i="15" s="1"/>
  <c r="H200" i="15" s="1"/>
  <c r="E199" i="15"/>
  <c r="G199" i="15" s="1"/>
  <c r="H199" i="15" s="1"/>
  <c r="B273" i="5"/>
  <c r="F125" i="5"/>
  <c r="C124" i="5"/>
  <c r="H197" i="15" l="1"/>
  <c r="B382" i="15"/>
  <c r="F380" i="15"/>
  <c r="C379" i="15"/>
  <c r="B274" i="5"/>
  <c r="F124" i="5"/>
  <c r="C123" i="5"/>
  <c r="F379" i="15" l="1"/>
  <c r="C378" i="15"/>
  <c r="B383" i="15"/>
  <c r="F123" i="5"/>
  <c r="C122" i="5"/>
  <c r="B275" i="5"/>
  <c r="B384" i="15" l="1"/>
  <c r="F378" i="15"/>
  <c r="C377" i="15"/>
  <c r="B276" i="5"/>
  <c r="F122" i="5"/>
  <c r="C121" i="5"/>
  <c r="F377" i="15" l="1"/>
  <c r="C376" i="15"/>
  <c r="B385" i="15"/>
  <c r="F121" i="5"/>
  <c r="C120" i="5"/>
  <c r="B277" i="5"/>
  <c r="F376" i="15" l="1"/>
  <c r="C375" i="15"/>
  <c r="B386" i="15"/>
  <c r="B278" i="5"/>
  <c r="F120" i="5"/>
  <c r="C119" i="5"/>
  <c r="F375" i="15" l="1"/>
  <c r="C374" i="15"/>
  <c r="B387" i="15"/>
  <c r="F119" i="5"/>
  <c r="C118" i="5"/>
  <c r="B279" i="5"/>
  <c r="F374" i="15" l="1"/>
  <c r="C373" i="15"/>
  <c r="B388" i="15"/>
  <c r="B280" i="5"/>
  <c r="F118" i="5"/>
  <c r="C117" i="5"/>
  <c r="F373" i="15" l="1"/>
  <c r="C372" i="15"/>
  <c r="B389" i="15"/>
  <c r="F117" i="5"/>
  <c r="C116" i="5"/>
  <c r="B281" i="5"/>
  <c r="F372" i="15" l="1"/>
  <c r="C371" i="15"/>
  <c r="B390" i="15"/>
  <c r="B282" i="5"/>
  <c r="F116" i="5"/>
  <c r="C115" i="5"/>
  <c r="B391" i="15" l="1"/>
  <c r="F371" i="15"/>
  <c r="C370" i="15"/>
  <c r="F115" i="5"/>
  <c r="C114" i="5"/>
  <c r="B283" i="5"/>
  <c r="B392" i="15" l="1"/>
  <c r="F370" i="15"/>
  <c r="C369" i="15"/>
  <c r="B284" i="5"/>
  <c r="F114" i="5"/>
  <c r="C113" i="5"/>
  <c r="F369" i="15" l="1"/>
  <c r="C368" i="15"/>
  <c r="B393" i="15"/>
  <c r="F113" i="5"/>
  <c r="C112" i="5"/>
  <c r="B285" i="5"/>
  <c r="B394" i="15" l="1"/>
  <c r="F368" i="15"/>
  <c r="C367" i="15"/>
  <c r="B286" i="5"/>
  <c r="F112" i="5"/>
  <c r="C111" i="5"/>
  <c r="F367" i="15" l="1"/>
  <c r="C366" i="15"/>
  <c r="B395" i="15"/>
  <c r="F111" i="5"/>
  <c r="C110" i="5"/>
  <c r="B287" i="5"/>
  <c r="B396" i="15" l="1"/>
  <c r="F366" i="15"/>
  <c r="C365" i="15"/>
  <c r="B288" i="5"/>
  <c r="F110" i="5"/>
  <c r="C109" i="5"/>
  <c r="F365" i="15" l="1"/>
  <c r="C364" i="15"/>
  <c r="B397" i="15"/>
  <c r="F109" i="5"/>
  <c r="C108" i="5"/>
  <c r="B289" i="5"/>
  <c r="B398" i="15" l="1"/>
  <c r="F364" i="15"/>
  <c r="C363" i="15"/>
  <c r="F108" i="5"/>
  <c r="C107" i="5"/>
  <c r="B290" i="5"/>
  <c r="F363" i="15" l="1"/>
  <c r="C362" i="15"/>
  <c r="B399" i="15"/>
  <c r="B291" i="5"/>
  <c r="F107" i="5"/>
  <c r="C106" i="5"/>
  <c r="B400" i="15" l="1"/>
  <c r="F362" i="15"/>
  <c r="C361" i="15"/>
  <c r="F106" i="5"/>
  <c r="C105" i="5"/>
  <c r="B292" i="5"/>
  <c r="B401" i="15" l="1"/>
  <c r="F361" i="15"/>
  <c r="C360" i="15"/>
  <c r="B293" i="5"/>
  <c r="F105" i="5"/>
  <c r="C104" i="5"/>
  <c r="F360" i="15" l="1"/>
  <c r="C359" i="15"/>
  <c r="B402" i="15"/>
  <c r="F104" i="5"/>
  <c r="C103" i="5"/>
  <c r="B294" i="5"/>
  <c r="B403" i="15" l="1"/>
  <c r="F359" i="15"/>
  <c r="C358" i="15"/>
  <c r="B295" i="5"/>
  <c r="F103" i="5"/>
  <c r="C102" i="5"/>
  <c r="F358" i="15" l="1"/>
  <c r="C357" i="15"/>
  <c r="B404" i="15"/>
  <c r="F102" i="5"/>
  <c r="C101" i="5"/>
  <c r="B296" i="5"/>
  <c r="B405" i="15" l="1"/>
  <c r="F357" i="15"/>
  <c r="C356" i="15"/>
  <c r="B297" i="5"/>
  <c r="F101" i="5"/>
  <c r="C100" i="5"/>
  <c r="B406" i="15" l="1"/>
  <c r="F356" i="15"/>
  <c r="C355" i="15"/>
  <c r="F100" i="5"/>
  <c r="C99" i="5"/>
  <c r="B298" i="5"/>
  <c r="B407" i="15" l="1"/>
  <c r="F355" i="15"/>
  <c r="C354" i="15"/>
  <c r="B299" i="5"/>
  <c r="F99" i="5"/>
  <c r="C98" i="5"/>
  <c r="F354" i="15" l="1"/>
  <c r="C353" i="15"/>
  <c r="B408" i="15"/>
  <c r="F98" i="5"/>
  <c r="C97" i="5"/>
  <c r="B300" i="5"/>
  <c r="B409" i="15" l="1"/>
  <c r="F353" i="15"/>
  <c r="C352" i="15"/>
  <c r="B301" i="5"/>
  <c r="F97" i="5"/>
  <c r="C96" i="5"/>
  <c r="F352" i="15" l="1"/>
  <c r="C351" i="15"/>
  <c r="B410" i="15"/>
  <c r="F96" i="5"/>
  <c r="C95" i="5"/>
  <c r="B302" i="5"/>
  <c r="B411" i="15" l="1"/>
  <c r="F351" i="15"/>
  <c r="C350" i="15"/>
  <c r="B303" i="5"/>
  <c r="F95" i="5"/>
  <c r="C94" i="5"/>
  <c r="F350" i="15" l="1"/>
  <c r="C349" i="15"/>
  <c r="B412" i="15"/>
  <c r="F94" i="5"/>
  <c r="C93" i="5"/>
  <c r="B304" i="5"/>
  <c r="F349" i="15" l="1"/>
  <c r="C348" i="15"/>
  <c r="B413" i="15"/>
  <c r="B305" i="5"/>
  <c r="F93" i="5"/>
  <c r="C92" i="5"/>
  <c r="F348" i="15" l="1"/>
  <c r="C347" i="15"/>
  <c r="B414" i="15"/>
  <c r="F92" i="5"/>
  <c r="C91" i="5"/>
  <c r="B306" i="5"/>
  <c r="B415" i="15" l="1"/>
  <c r="F347" i="15"/>
  <c r="C346" i="15"/>
  <c r="B307" i="5"/>
  <c r="F91" i="5"/>
  <c r="C90" i="5"/>
  <c r="F346" i="15" l="1"/>
  <c r="C345" i="15"/>
  <c r="B416" i="15"/>
  <c r="F90" i="5"/>
  <c r="C89" i="5"/>
  <c r="B308" i="5"/>
  <c r="B417" i="15" l="1"/>
  <c r="F345" i="15"/>
  <c r="C344" i="15"/>
  <c r="B309" i="5"/>
  <c r="F89" i="5"/>
  <c r="C88" i="5"/>
  <c r="B418" i="15" l="1"/>
  <c r="F344" i="15"/>
  <c r="C343" i="15"/>
  <c r="F88" i="5"/>
  <c r="C87" i="5"/>
  <c r="B310" i="5"/>
  <c r="F343" i="15" l="1"/>
  <c r="C342" i="15"/>
  <c r="B419" i="15"/>
  <c r="B311" i="5"/>
  <c r="F87" i="5"/>
  <c r="C86" i="5"/>
  <c r="F342" i="15" l="1"/>
  <c r="C341" i="15"/>
  <c r="B420" i="15"/>
  <c r="F86" i="5"/>
  <c r="C85" i="5"/>
  <c r="B312" i="5"/>
  <c r="F341" i="15" l="1"/>
  <c r="C340" i="15"/>
  <c r="B421" i="15"/>
  <c r="B313" i="5"/>
  <c r="F85" i="5"/>
  <c r="C84" i="5"/>
  <c r="B422" i="15" l="1"/>
  <c r="F340" i="15"/>
  <c r="C339" i="15"/>
  <c r="F84" i="5"/>
  <c r="C83" i="5"/>
  <c r="B314" i="5"/>
  <c r="F339" i="15" l="1"/>
  <c r="C338" i="15"/>
  <c r="B423" i="15"/>
  <c r="B315" i="5"/>
  <c r="F83" i="5"/>
  <c r="C82" i="5"/>
  <c r="B424" i="15" l="1"/>
  <c r="F338" i="15"/>
  <c r="C337" i="15"/>
  <c r="F82" i="5"/>
  <c r="C81" i="5"/>
  <c r="B316" i="5"/>
  <c r="B425" i="15" l="1"/>
  <c r="F337" i="15"/>
  <c r="C336" i="15"/>
  <c r="B317" i="5"/>
  <c r="F81" i="5"/>
  <c r="C80" i="5"/>
  <c r="F336" i="15" l="1"/>
  <c r="C335" i="15"/>
  <c r="B426" i="15"/>
  <c r="F80" i="5"/>
  <c r="C79" i="5"/>
  <c r="B318" i="5"/>
  <c r="F335" i="15" l="1"/>
  <c r="C334" i="15"/>
  <c r="B427" i="15"/>
  <c r="B319" i="5"/>
  <c r="F79" i="5"/>
  <c r="C78" i="5"/>
  <c r="B428" i="15" l="1"/>
  <c r="F334" i="15"/>
  <c r="C333" i="15"/>
  <c r="F78" i="5"/>
  <c r="C77" i="5"/>
  <c r="B320" i="5"/>
  <c r="F333" i="15" l="1"/>
  <c r="C332" i="15"/>
  <c r="B429" i="15"/>
  <c r="B321" i="5"/>
  <c r="F77" i="5"/>
  <c r="C76" i="5"/>
  <c r="F332" i="15" l="1"/>
  <c r="C331" i="15"/>
  <c r="B430" i="15"/>
  <c r="F76" i="5"/>
  <c r="C75" i="5"/>
  <c r="B322" i="5"/>
  <c r="B431" i="15" l="1"/>
  <c r="F331" i="15"/>
  <c r="C330" i="15"/>
  <c r="B323" i="5"/>
  <c r="F75" i="5"/>
  <c r="C74" i="5"/>
  <c r="B432" i="15" l="1"/>
  <c r="F330" i="15"/>
  <c r="C329" i="15"/>
  <c r="F74" i="5"/>
  <c r="C73" i="5"/>
  <c r="B324" i="5"/>
  <c r="F329" i="15" l="1"/>
  <c r="C328" i="15"/>
  <c r="B433" i="15"/>
  <c r="B325" i="5"/>
  <c r="F73" i="5"/>
  <c r="C72" i="5"/>
  <c r="F328" i="15" l="1"/>
  <c r="C327" i="15"/>
  <c r="B434" i="15"/>
  <c r="F72" i="5"/>
  <c r="C71" i="5"/>
  <c r="B326" i="5"/>
  <c r="B435" i="15" l="1"/>
  <c r="F327" i="15"/>
  <c r="C326" i="15"/>
  <c r="B327" i="5"/>
  <c r="F71" i="5"/>
  <c r="C70" i="5"/>
  <c r="F326" i="15" l="1"/>
  <c r="C325" i="15"/>
  <c r="B436" i="15"/>
  <c r="F70" i="5"/>
  <c r="C69" i="5"/>
  <c r="B328" i="5"/>
  <c r="B437" i="15" l="1"/>
  <c r="F325" i="15"/>
  <c r="C324" i="15"/>
  <c r="B329" i="5"/>
  <c r="F69" i="5"/>
  <c r="C68" i="5"/>
  <c r="F324" i="15" l="1"/>
  <c r="C323" i="15"/>
  <c r="B438" i="15"/>
  <c r="F68" i="5"/>
  <c r="C67" i="5"/>
  <c r="B330" i="5"/>
  <c r="B439" i="15" l="1"/>
  <c r="F323" i="15"/>
  <c r="C322" i="15"/>
  <c r="B331" i="5"/>
  <c r="F67" i="5"/>
  <c r="C66" i="5"/>
  <c r="F322" i="15" l="1"/>
  <c r="C321" i="15"/>
  <c r="B440" i="15"/>
  <c r="B332" i="5"/>
  <c r="F66" i="5"/>
  <c r="C65" i="5"/>
  <c r="B441" i="15" l="1"/>
  <c r="F321" i="15"/>
  <c r="C320" i="15"/>
  <c r="F65" i="5"/>
  <c r="C64" i="5"/>
  <c r="B333" i="5"/>
  <c r="F320" i="15" l="1"/>
  <c r="C319" i="15"/>
  <c r="B442" i="15"/>
  <c r="B334" i="5"/>
  <c r="F64" i="5"/>
  <c r="C63" i="5"/>
  <c r="B443" i="15" l="1"/>
  <c r="F319" i="15"/>
  <c r="C318" i="15"/>
  <c r="F63" i="5"/>
  <c r="C62" i="5"/>
  <c r="B335" i="5"/>
  <c r="F318" i="15" l="1"/>
  <c r="C317" i="15"/>
  <c r="B444" i="15"/>
  <c r="B336" i="5"/>
  <c r="F62" i="5"/>
  <c r="C61" i="5"/>
  <c r="B445" i="15" l="1"/>
  <c r="F317" i="15"/>
  <c r="C316" i="15"/>
  <c r="F61" i="5"/>
  <c r="C60" i="5"/>
  <c r="B337" i="5"/>
  <c r="B446" i="15" l="1"/>
  <c r="F316" i="15"/>
  <c r="C315" i="15"/>
  <c r="B338" i="5"/>
  <c r="F60" i="5"/>
  <c r="C59" i="5"/>
  <c r="F315" i="15" l="1"/>
  <c r="C314" i="15"/>
  <c r="B447" i="15"/>
  <c r="F59" i="5"/>
  <c r="C58" i="5"/>
  <c r="B339" i="5"/>
  <c r="F314" i="15" l="1"/>
  <c r="C313" i="15"/>
  <c r="B448" i="15"/>
  <c r="B340" i="5"/>
  <c r="F58" i="5"/>
  <c r="C57" i="5"/>
  <c r="B449" i="15" l="1"/>
  <c r="F313" i="15"/>
  <c r="C312" i="15"/>
  <c r="F57" i="5"/>
  <c r="C56" i="5"/>
  <c r="B341" i="5"/>
  <c r="F312" i="15" l="1"/>
  <c r="C311" i="15"/>
  <c r="B450" i="15"/>
  <c r="B342" i="5"/>
  <c r="F56" i="5"/>
  <c r="C55" i="5"/>
  <c r="B451" i="15" l="1"/>
  <c r="F311" i="15"/>
  <c r="C310" i="15"/>
  <c r="F55" i="5"/>
  <c r="C54" i="5"/>
  <c r="B343" i="5"/>
  <c r="F310" i="15" l="1"/>
  <c r="C309" i="15"/>
  <c r="B452" i="15"/>
  <c r="B344" i="5"/>
  <c r="F54" i="5"/>
  <c r="C53" i="5"/>
  <c r="F309" i="15" l="1"/>
  <c r="C308" i="15"/>
  <c r="B453" i="15"/>
  <c r="F53" i="5"/>
  <c r="C52" i="5"/>
  <c r="B345" i="5"/>
  <c r="B454" i="15" l="1"/>
  <c r="F308" i="15"/>
  <c r="C307" i="15"/>
  <c r="B346" i="5"/>
  <c r="F52" i="5"/>
  <c r="C51" i="5"/>
  <c r="B455" i="15" l="1"/>
  <c r="F307" i="15"/>
  <c r="C306" i="15"/>
  <c r="B347" i="5"/>
  <c r="F51" i="5"/>
  <c r="C50" i="5"/>
  <c r="F306" i="15" l="1"/>
  <c r="C305" i="15"/>
  <c r="B456" i="15"/>
  <c r="F50" i="5"/>
  <c r="C49" i="5"/>
  <c r="B348" i="5"/>
  <c r="B457" i="15" l="1"/>
  <c r="F305" i="15"/>
  <c r="C304" i="15"/>
  <c r="F49" i="5"/>
  <c r="C48" i="5"/>
  <c r="B349" i="5"/>
  <c r="F304" i="15" l="1"/>
  <c r="C303" i="15"/>
  <c r="B458" i="15"/>
  <c r="B350" i="5"/>
  <c r="F48" i="5"/>
  <c r="C47" i="5"/>
  <c r="F303" i="15" l="1"/>
  <c r="C302" i="15"/>
  <c r="B459" i="15"/>
  <c r="F47" i="5"/>
  <c r="C46" i="5"/>
  <c r="B351" i="5"/>
  <c r="F302" i="15" l="1"/>
  <c r="C301" i="15"/>
  <c r="B460" i="15"/>
  <c r="F46" i="5"/>
  <c r="C45" i="5"/>
  <c r="B352" i="5"/>
  <c r="B461" i="15" l="1"/>
  <c r="F301" i="15"/>
  <c r="C300" i="15"/>
  <c r="B353" i="5"/>
  <c r="F45" i="5"/>
  <c r="C44" i="5"/>
  <c r="F300" i="15" l="1"/>
  <c r="C299" i="15"/>
  <c r="B462" i="15"/>
  <c r="F44" i="5"/>
  <c r="C43" i="5"/>
  <c r="B354" i="5"/>
  <c r="F299" i="15" l="1"/>
  <c r="C298" i="15"/>
  <c r="B463" i="15"/>
  <c r="B355" i="5"/>
  <c r="F43" i="5"/>
  <c r="C42" i="5"/>
  <c r="F298" i="15" l="1"/>
  <c r="C297" i="15"/>
  <c r="B464" i="15"/>
  <c r="F42" i="5"/>
  <c r="C41" i="5"/>
  <c r="B356" i="5"/>
  <c r="B465" i="15" l="1"/>
  <c r="F297" i="15"/>
  <c r="C296" i="15"/>
  <c r="B357" i="5"/>
  <c r="F41" i="5"/>
  <c r="C40" i="5"/>
  <c r="F296" i="15" l="1"/>
  <c r="C295" i="15"/>
  <c r="B466" i="15"/>
  <c r="F40" i="5"/>
  <c r="C39" i="5"/>
  <c r="B358" i="5"/>
  <c r="B467" i="15" l="1"/>
  <c r="F295" i="15"/>
  <c r="C294" i="15"/>
  <c r="B359" i="5"/>
  <c r="F39" i="5"/>
  <c r="C38" i="5"/>
  <c r="B468" i="15" l="1"/>
  <c r="F294" i="15"/>
  <c r="C293" i="15"/>
  <c r="F38" i="5"/>
  <c r="C37" i="5"/>
  <c r="B360" i="5"/>
  <c r="F293" i="15" l="1"/>
  <c r="C292" i="15"/>
  <c r="B469" i="15"/>
  <c r="B361" i="5"/>
  <c r="F37" i="5"/>
  <c r="C36" i="5"/>
  <c r="F292" i="15" l="1"/>
  <c r="C291" i="15"/>
  <c r="B470" i="15"/>
  <c r="F36" i="5"/>
  <c r="C35" i="5"/>
  <c r="B362" i="5"/>
  <c r="F291" i="15" l="1"/>
  <c r="C290" i="15"/>
  <c r="B471" i="15"/>
  <c r="B363" i="5"/>
  <c r="F35" i="5"/>
  <c r="C34" i="5"/>
  <c r="C471" i="15" l="1"/>
  <c r="B472" i="15"/>
  <c r="F290" i="15"/>
  <c r="E290" i="15"/>
  <c r="G290" i="15" s="1"/>
  <c r="C289" i="15"/>
  <c r="F34" i="5"/>
  <c r="C33" i="5"/>
  <c r="B364" i="5"/>
  <c r="H290" i="15" l="1"/>
  <c r="F289" i="15"/>
  <c r="E289" i="15"/>
  <c r="G289" i="15" s="1"/>
  <c r="E380" i="15"/>
  <c r="G380" i="15" s="1"/>
  <c r="H380" i="15" s="1"/>
  <c r="E379" i="15"/>
  <c r="G379" i="15" s="1"/>
  <c r="H379" i="15" s="1"/>
  <c r="E378" i="15"/>
  <c r="G378" i="15" s="1"/>
  <c r="H378" i="15" s="1"/>
  <c r="E377" i="15"/>
  <c r="G377" i="15" s="1"/>
  <c r="H377" i="15" s="1"/>
  <c r="E376" i="15"/>
  <c r="G376" i="15" s="1"/>
  <c r="H376" i="15" s="1"/>
  <c r="E375" i="15"/>
  <c r="G375" i="15" s="1"/>
  <c r="H375" i="15" s="1"/>
  <c r="E374" i="15"/>
  <c r="G374" i="15" s="1"/>
  <c r="H374" i="15" s="1"/>
  <c r="E373" i="15"/>
  <c r="G373" i="15" s="1"/>
  <c r="H373" i="15" s="1"/>
  <c r="E372" i="15"/>
  <c r="G372" i="15" s="1"/>
  <c r="H372" i="15" s="1"/>
  <c r="E371" i="15"/>
  <c r="G371" i="15" s="1"/>
  <c r="H371" i="15" s="1"/>
  <c r="E370" i="15"/>
  <c r="G370" i="15" s="1"/>
  <c r="H370" i="15" s="1"/>
  <c r="E369" i="15"/>
  <c r="G369" i="15" s="1"/>
  <c r="H369" i="15" s="1"/>
  <c r="E368" i="15"/>
  <c r="G368" i="15" s="1"/>
  <c r="H368" i="15" s="1"/>
  <c r="E367" i="15"/>
  <c r="G367" i="15" s="1"/>
  <c r="H367" i="15" s="1"/>
  <c r="E366" i="15"/>
  <c r="G366" i="15" s="1"/>
  <c r="H366" i="15" s="1"/>
  <c r="E365" i="15"/>
  <c r="G365" i="15" s="1"/>
  <c r="H365" i="15" s="1"/>
  <c r="E364" i="15"/>
  <c r="G364" i="15" s="1"/>
  <c r="H364" i="15" s="1"/>
  <c r="E363" i="15"/>
  <c r="G363" i="15" s="1"/>
  <c r="H363" i="15" s="1"/>
  <c r="E362" i="15"/>
  <c r="G362" i="15" s="1"/>
  <c r="H362" i="15" s="1"/>
  <c r="E361" i="15"/>
  <c r="G361" i="15" s="1"/>
  <c r="H361" i="15" s="1"/>
  <c r="E360" i="15"/>
  <c r="G360" i="15" s="1"/>
  <c r="H360" i="15" s="1"/>
  <c r="E359" i="15"/>
  <c r="G359" i="15" s="1"/>
  <c r="H359" i="15" s="1"/>
  <c r="E358" i="15"/>
  <c r="G358" i="15" s="1"/>
  <c r="H358" i="15" s="1"/>
  <c r="E357" i="15"/>
  <c r="G357" i="15" s="1"/>
  <c r="H357" i="15" s="1"/>
  <c r="E356" i="15"/>
  <c r="G356" i="15" s="1"/>
  <c r="H356" i="15" s="1"/>
  <c r="E355" i="15"/>
  <c r="G355" i="15" s="1"/>
  <c r="H355" i="15" s="1"/>
  <c r="E354" i="15"/>
  <c r="G354" i="15" s="1"/>
  <c r="H354" i="15" s="1"/>
  <c r="E353" i="15"/>
  <c r="G353" i="15" s="1"/>
  <c r="H353" i="15" s="1"/>
  <c r="E352" i="15"/>
  <c r="G352" i="15" s="1"/>
  <c r="H352" i="15" s="1"/>
  <c r="E351" i="15"/>
  <c r="G351" i="15" s="1"/>
  <c r="H351" i="15" s="1"/>
  <c r="E350" i="15"/>
  <c r="G350" i="15" s="1"/>
  <c r="H350" i="15" s="1"/>
  <c r="E349" i="15"/>
  <c r="G349" i="15" s="1"/>
  <c r="H349" i="15" s="1"/>
  <c r="E348" i="15"/>
  <c r="G348" i="15" s="1"/>
  <c r="H348" i="15" s="1"/>
  <c r="E347" i="15"/>
  <c r="G347" i="15" s="1"/>
  <c r="H347" i="15" s="1"/>
  <c r="E346" i="15"/>
  <c r="G346" i="15" s="1"/>
  <c r="H346" i="15" s="1"/>
  <c r="E345" i="15"/>
  <c r="G345" i="15" s="1"/>
  <c r="H345" i="15" s="1"/>
  <c r="E344" i="15"/>
  <c r="G344" i="15" s="1"/>
  <c r="H344" i="15" s="1"/>
  <c r="E343" i="15"/>
  <c r="G343" i="15" s="1"/>
  <c r="H343" i="15" s="1"/>
  <c r="E342" i="15"/>
  <c r="G342" i="15" s="1"/>
  <c r="H342" i="15" s="1"/>
  <c r="E341" i="15"/>
  <c r="G341" i="15" s="1"/>
  <c r="H341" i="15" s="1"/>
  <c r="E340" i="15"/>
  <c r="G340" i="15" s="1"/>
  <c r="H340" i="15" s="1"/>
  <c r="E339" i="15"/>
  <c r="G339" i="15" s="1"/>
  <c r="H339" i="15" s="1"/>
  <c r="E338" i="15"/>
  <c r="G338" i="15" s="1"/>
  <c r="H338" i="15" s="1"/>
  <c r="E337" i="15"/>
  <c r="G337" i="15" s="1"/>
  <c r="H337" i="15" s="1"/>
  <c r="E336" i="15"/>
  <c r="G336" i="15" s="1"/>
  <c r="H336" i="15" s="1"/>
  <c r="E335" i="15"/>
  <c r="G335" i="15" s="1"/>
  <c r="H335" i="15" s="1"/>
  <c r="E334" i="15"/>
  <c r="G334" i="15" s="1"/>
  <c r="H334" i="15" s="1"/>
  <c r="E333" i="15"/>
  <c r="G333" i="15" s="1"/>
  <c r="H333" i="15" s="1"/>
  <c r="E332" i="15"/>
  <c r="G332" i="15" s="1"/>
  <c r="H332" i="15" s="1"/>
  <c r="E331" i="15"/>
  <c r="G331" i="15" s="1"/>
  <c r="H331" i="15" s="1"/>
  <c r="E330" i="15"/>
  <c r="G330" i="15" s="1"/>
  <c r="H330" i="15" s="1"/>
  <c r="E329" i="15"/>
  <c r="G329" i="15" s="1"/>
  <c r="H329" i="15" s="1"/>
  <c r="E328" i="15"/>
  <c r="G328" i="15" s="1"/>
  <c r="H328" i="15" s="1"/>
  <c r="E327" i="15"/>
  <c r="G327" i="15" s="1"/>
  <c r="H327" i="15" s="1"/>
  <c r="E326" i="15"/>
  <c r="G326" i="15" s="1"/>
  <c r="H326" i="15" s="1"/>
  <c r="E325" i="15"/>
  <c r="G325" i="15" s="1"/>
  <c r="H325" i="15" s="1"/>
  <c r="E324" i="15"/>
  <c r="G324" i="15" s="1"/>
  <c r="H324" i="15" s="1"/>
  <c r="E323" i="15"/>
  <c r="G323" i="15" s="1"/>
  <c r="H323" i="15" s="1"/>
  <c r="E322" i="15"/>
  <c r="G322" i="15" s="1"/>
  <c r="H322" i="15" s="1"/>
  <c r="E321" i="15"/>
  <c r="G321" i="15" s="1"/>
  <c r="H321" i="15" s="1"/>
  <c r="E320" i="15"/>
  <c r="G320" i="15" s="1"/>
  <c r="H320" i="15" s="1"/>
  <c r="E319" i="15"/>
  <c r="G319" i="15" s="1"/>
  <c r="H319" i="15" s="1"/>
  <c r="E318" i="15"/>
  <c r="G318" i="15" s="1"/>
  <c r="H318" i="15" s="1"/>
  <c r="E317" i="15"/>
  <c r="G317" i="15" s="1"/>
  <c r="H317" i="15" s="1"/>
  <c r="E316" i="15"/>
  <c r="G316" i="15" s="1"/>
  <c r="H316" i="15" s="1"/>
  <c r="E315" i="15"/>
  <c r="G315" i="15" s="1"/>
  <c r="H315" i="15" s="1"/>
  <c r="E314" i="15"/>
  <c r="G314" i="15" s="1"/>
  <c r="H314" i="15" s="1"/>
  <c r="E313" i="15"/>
  <c r="G313" i="15" s="1"/>
  <c r="H313" i="15" s="1"/>
  <c r="E312" i="15"/>
  <c r="G312" i="15" s="1"/>
  <c r="H312" i="15" s="1"/>
  <c r="E311" i="15"/>
  <c r="G311" i="15" s="1"/>
  <c r="H311" i="15" s="1"/>
  <c r="E310" i="15"/>
  <c r="G310" i="15" s="1"/>
  <c r="H310" i="15" s="1"/>
  <c r="E309" i="15"/>
  <c r="G309" i="15" s="1"/>
  <c r="H309" i="15" s="1"/>
  <c r="E308" i="15"/>
  <c r="G308" i="15" s="1"/>
  <c r="H308" i="15" s="1"/>
  <c r="E307" i="15"/>
  <c r="G307" i="15" s="1"/>
  <c r="H307" i="15" s="1"/>
  <c r="E306" i="15"/>
  <c r="G306" i="15" s="1"/>
  <c r="H306" i="15" s="1"/>
  <c r="E305" i="15"/>
  <c r="G305" i="15" s="1"/>
  <c r="H305" i="15" s="1"/>
  <c r="E304" i="15"/>
  <c r="G304" i="15" s="1"/>
  <c r="H304" i="15" s="1"/>
  <c r="E303" i="15"/>
  <c r="G303" i="15" s="1"/>
  <c r="H303" i="15" s="1"/>
  <c r="E302" i="15"/>
  <c r="G302" i="15" s="1"/>
  <c r="H302" i="15" s="1"/>
  <c r="E301" i="15"/>
  <c r="G301" i="15" s="1"/>
  <c r="H301" i="15" s="1"/>
  <c r="E300" i="15"/>
  <c r="G300" i="15" s="1"/>
  <c r="H300" i="15" s="1"/>
  <c r="E299" i="15"/>
  <c r="G299" i="15" s="1"/>
  <c r="H299" i="15" s="1"/>
  <c r="E298" i="15"/>
  <c r="G298" i="15" s="1"/>
  <c r="H298" i="15" s="1"/>
  <c r="E297" i="15"/>
  <c r="G297" i="15" s="1"/>
  <c r="H297" i="15" s="1"/>
  <c r="E296" i="15"/>
  <c r="G296" i="15" s="1"/>
  <c r="H296" i="15" s="1"/>
  <c r="E295" i="15"/>
  <c r="G295" i="15" s="1"/>
  <c r="H295" i="15" s="1"/>
  <c r="E294" i="15"/>
  <c r="G294" i="15" s="1"/>
  <c r="H294" i="15" s="1"/>
  <c r="E293" i="15"/>
  <c r="G293" i="15" s="1"/>
  <c r="H293" i="15" s="1"/>
  <c r="E292" i="15"/>
  <c r="G292" i="15" s="1"/>
  <c r="H292" i="15" s="1"/>
  <c r="E291" i="15"/>
  <c r="G291" i="15" s="1"/>
  <c r="H291" i="15" s="1"/>
  <c r="B473" i="15"/>
  <c r="F471" i="15"/>
  <c r="C470" i="15"/>
  <c r="B365" i="5"/>
  <c r="F33" i="5"/>
  <c r="C32" i="5"/>
  <c r="B474" i="15" l="1"/>
  <c r="F470" i="15"/>
  <c r="C469" i="15"/>
  <c r="H289" i="15"/>
  <c r="F32" i="5"/>
  <c r="C31" i="5"/>
  <c r="B366" i="5"/>
  <c r="F469" i="15" l="1"/>
  <c r="C468" i="15"/>
  <c r="B475" i="15"/>
  <c r="B367" i="5"/>
  <c r="F31" i="5"/>
  <c r="C30" i="5"/>
  <c r="F468" i="15" l="1"/>
  <c r="C467" i="15"/>
  <c r="B476" i="15"/>
  <c r="F30" i="5"/>
  <c r="C29" i="5"/>
  <c r="B368" i="5"/>
  <c r="B477" i="15" l="1"/>
  <c r="F467" i="15"/>
  <c r="C466" i="15"/>
  <c r="B369" i="5"/>
  <c r="F29" i="5"/>
  <c r="C28" i="5"/>
  <c r="F466" i="15" l="1"/>
  <c r="C465" i="15"/>
  <c r="B478" i="15"/>
  <c r="F28" i="5"/>
  <c r="C27" i="5"/>
  <c r="B370" i="5"/>
  <c r="F465" i="15" l="1"/>
  <c r="C464" i="15"/>
  <c r="B479" i="15"/>
  <c r="B371" i="5"/>
  <c r="F27" i="5"/>
  <c r="C26" i="5"/>
  <c r="F464" i="15" l="1"/>
  <c r="C463" i="15"/>
  <c r="B480" i="15"/>
  <c r="F26" i="5"/>
  <c r="C25" i="5"/>
  <c r="B372" i="5"/>
  <c r="B481" i="15" l="1"/>
  <c r="F463" i="15"/>
  <c r="C462" i="15"/>
  <c r="B373" i="5"/>
  <c r="F25" i="5"/>
  <c r="C24" i="5"/>
  <c r="F462" i="15" l="1"/>
  <c r="C461" i="15"/>
  <c r="B482" i="15"/>
  <c r="F24" i="5"/>
  <c r="C23" i="5"/>
  <c r="B374" i="5"/>
  <c r="B483" i="15" l="1"/>
  <c r="F461" i="15"/>
  <c r="C460" i="15"/>
  <c r="B375" i="5"/>
  <c r="F23" i="5"/>
  <c r="C22" i="5"/>
  <c r="F460" i="15" l="1"/>
  <c r="C459" i="15"/>
  <c r="B484" i="15"/>
  <c r="F22" i="5"/>
  <c r="C21" i="5"/>
  <c r="B376" i="5"/>
  <c r="B485" i="15" l="1"/>
  <c r="F459" i="15"/>
  <c r="C458" i="15"/>
  <c r="B377" i="5"/>
  <c r="F21" i="5"/>
  <c r="C20" i="5"/>
  <c r="B486" i="15" l="1"/>
  <c r="F458" i="15"/>
  <c r="C457" i="15"/>
  <c r="F20" i="5"/>
  <c r="C19" i="5"/>
  <c r="B378" i="5"/>
  <c r="F457" i="15" l="1"/>
  <c r="C456" i="15"/>
  <c r="B487" i="15"/>
  <c r="B379" i="5"/>
  <c r="F19" i="5"/>
  <c r="C18" i="5"/>
  <c r="B488" i="15" l="1"/>
  <c r="F456" i="15"/>
  <c r="C455" i="15"/>
  <c r="F18" i="5"/>
  <c r="C17" i="5"/>
  <c r="B380" i="5"/>
  <c r="F455" i="15" l="1"/>
  <c r="C454" i="15"/>
  <c r="B489" i="15"/>
  <c r="B381" i="5"/>
  <c r="F17" i="5"/>
  <c r="C16" i="5"/>
  <c r="B490" i="15" l="1"/>
  <c r="F454" i="15"/>
  <c r="C453" i="15"/>
  <c r="F16" i="5"/>
  <c r="C15" i="5"/>
  <c r="C381" i="5"/>
  <c r="B382" i="5"/>
  <c r="F453" i="15" l="1"/>
  <c r="C452" i="15"/>
  <c r="B491" i="15"/>
  <c r="B383" i="5"/>
  <c r="F381" i="5"/>
  <c r="C380" i="5"/>
  <c r="F15" i="5"/>
  <c r="E15" i="5"/>
  <c r="G15" i="5" s="1"/>
  <c r="E198" i="5"/>
  <c r="G198" i="5" s="1"/>
  <c r="H198" i="5" s="1"/>
  <c r="E197" i="5"/>
  <c r="G197" i="5" s="1"/>
  <c r="H197" i="5" s="1"/>
  <c r="E196" i="5"/>
  <c r="G196" i="5" s="1"/>
  <c r="H196" i="5" s="1"/>
  <c r="E195" i="5"/>
  <c r="G195" i="5" s="1"/>
  <c r="H195" i="5" s="1"/>
  <c r="E194" i="5"/>
  <c r="G194" i="5" s="1"/>
  <c r="H194" i="5" s="1"/>
  <c r="E193" i="5"/>
  <c r="G193" i="5" s="1"/>
  <c r="H193" i="5" s="1"/>
  <c r="E192" i="5"/>
  <c r="G192" i="5" s="1"/>
  <c r="H192" i="5" s="1"/>
  <c r="E191" i="5"/>
  <c r="G191" i="5" s="1"/>
  <c r="H191" i="5" s="1"/>
  <c r="E190" i="5"/>
  <c r="G190" i="5" s="1"/>
  <c r="H190" i="5" s="1"/>
  <c r="E189" i="5"/>
  <c r="G189" i="5" s="1"/>
  <c r="H189" i="5" s="1"/>
  <c r="E188" i="5"/>
  <c r="G188" i="5" s="1"/>
  <c r="H188" i="5" s="1"/>
  <c r="E187" i="5"/>
  <c r="G187" i="5" s="1"/>
  <c r="H187" i="5" s="1"/>
  <c r="E186" i="5"/>
  <c r="G186" i="5" s="1"/>
  <c r="H186" i="5" s="1"/>
  <c r="E185" i="5"/>
  <c r="G185" i="5" s="1"/>
  <c r="H185" i="5" s="1"/>
  <c r="E184" i="5"/>
  <c r="G184" i="5" s="1"/>
  <c r="H184" i="5" s="1"/>
  <c r="E183" i="5"/>
  <c r="G183" i="5" s="1"/>
  <c r="H183" i="5" s="1"/>
  <c r="E182" i="5"/>
  <c r="G182" i="5" s="1"/>
  <c r="H182" i="5" s="1"/>
  <c r="E181" i="5"/>
  <c r="G181" i="5" s="1"/>
  <c r="H181" i="5" s="1"/>
  <c r="E180" i="5"/>
  <c r="G180" i="5" s="1"/>
  <c r="H180" i="5" s="1"/>
  <c r="E179" i="5"/>
  <c r="G179" i="5" s="1"/>
  <c r="H179" i="5" s="1"/>
  <c r="E178" i="5"/>
  <c r="G178" i="5" s="1"/>
  <c r="H178" i="5" s="1"/>
  <c r="E177" i="5"/>
  <c r="G177" i="5" s="1"/>
  <c r="H177" i="5" s="1"/>
  <c r="E176" i="5"/>
  <c r="G176" i="5" s="1"/>
  <c r="H176" i="5" s="1"/>
  <c r="E175" i="5"/>
  <c r="G175" i="5" s="1"/>
  <c r="H175" i="5" s="1"/>
  <c r="E174" i="5"/>
  <c r="G174" i="5" s="1"/>
  <c r="H174" i="5" s="1"/>
  <c r="E173" i="5"/>
  <c r="G173" i="5" s="1"/>
  <c r="H173" i="5" s="1"/>
  <c r="E172" i="5"/>
  <c r="G172" i="5" s="1"/>
  <c r="H172" i="5" s="1"/>
  <c r="E171" i="5"/>
  <c r="G171" i="5" s="1"/>
  <c r="H171" i="5" s="1"/>
  <c r="E170" i="5"/>
  <c r="G170" i="5" s="1"/>
  <c r="H170" i="5" s="1"/>
  <c r="E169" i="5"/>
  <c r="G169" i="5" s="1"/>
  <c r="H169" i="5" s="1"/>
  <c r="E168" i="5"/>
  <c r="G168" i="5" s="1"/>
  <c r="H168" i="5" s="1"/>
  <c r="E167" i="5"/>
  <c r="G167" i="5" s="1"/>
  <c r="H167" i="5" s="1"/>
  <c r="E166" i="5"/>
  <c r="G166" i="5" s="1"/>
  <c r="H166" i="5" s="1"/>
  <c r="E165" i="5"/>
  <c r="G165" i="5" s="1"/>
  <c r="H165" i="5" s="1"/>
  <c r="E164" i="5"/>
  <c r="G164" i="5" s="1"/>
  <c r="H164" i="5" s="1"/>
  <c r="E163" i="5"/>
  <c r="G163" i="5" s="1"/>
  <c r="H163" i="5" s="1"/>
  <c r="E162" i="5"/>
  <c r="G162" i="5" s="1"/>
  <c r="H162" i="5" s="1"/>
  <c r="E161" i="5"/>
  <c r="G161" i="5" s="1"/>
  <c r="H161" i="5" s="1"/>
  <c r="E160" i="5"/>
  <c r="G160" i="5" s="1"/>
  <c r="H160" i="5" s="1"/>
  <c r="E159" i="5"/>
  <c r="G159" i="5" s="1"/>
  <c r="H159" i="5" s="1"/>
  <c r="E158" i="5"/>
  <c r="G158" i="5" s="1"/>
  <c r="H158" i="5" s="1"/>
  <c r="E157" i="5"/>
  <c r="G157" i="5" s="1"/>
  <c r="H157" i="5" s="1"/>
  <c r="E156" i="5"/>
  <c r="G156" i="5" s="1"/>
  <c r="H156" i="5" s="1"/>
  <c r="E155" i="5"/>
  <c r="G155" i="5" s="1"/>
  <c r="H155" i="5" s="1"/>
  <c r="E154" i="5"/>
  <c r="G154" i="5" s="1"/>
  <c r="H154" i="5" s="1"/>
  <c r="E153" i="5"/>
  <c r="G153" i="5" s="1"/>
  <c r="H153" i="5" s="1"/>
  <c r="E152" i="5"/>
  <c r="G152" i="5" s="1"/>
  <c r="H152" i="5" s="1"/>
  <c r="E151" i="5"/>
  <c r="G151" i="5" s="1"/>
  <c r="H151" i="5" s="1"/>
  <c r="E150" i="5"/>
  <c r="G150" i="5" s="1"/>
  <c r="H150" i="5" s="1"/>
  <c r="E149" i="5"/>
  <c r="G149" i="5" s="1"/>
  <c r="H149" i="5" s="1"/>
  <c r="E148" i="5"/>
  <c r="G148" i="5" s="1"/>
  <c r="H148" i="5" s="1"/>
  <c r="E147" i="5"/>
  <c r="G147" i="5" s="1"/>
  <c r="H147" i="5" s="1"/>
  <c r="E146" i="5"/>
  <c r="G146" i="5" s="1"/>
  <c r="H146" i="5" s="1"/>
  <c r="E145" i="5"/>
  <c r="G145" i="5" s="1"/>
  <c r="H145" i="5" s="1"/>
  <c r="E144" i="5"/>
  <c r="G144" i="5" s="1"/>
  <c r="H144" i="5" s="1"/>
  <c r="E143" i="5"/>
  <c r="G143" i="5" s="1"/>
  <c r="H143" i="5" s="1"/>
  <c r="E142" i="5"/>
  <c r="G142" i="5" s="1"/>
  <c r="H142" i="5" s="1"/>
  <c r="E141" i="5"/>
  <c r="G141" i="5" s="1"/>
  <c r="H141" i="5" s="1"/>
  <c r="E140" i="5"/>
  <c r="G140" i="5" s="1"/>
  <c r="H140" i="5" s="1"/>
  <c r="E139" i="5"/>
  <c r="G139" i="5" s="1"/>
  <c r="H139" i="5" s="1"/>
  <c r="E138" i="5"/>
  <c r="G138" i="5" s="1"/>
  <c r="H138" i="5" s="1"/>
  <c r="E137" i="5"/>
  <c r="G137" i="5" s="1"/>
  <c r="H137" i="5" s="1"/>
  <c r="E136" i="5"/>
  <c r="G136" i="5" s="1"/>
  <c r="H136" i="5" s="1"/>
  <c r="E135" i="5"/>
  <c r="G135" i="5" s="1"/>
  <c r="H135" i="5" s="1"/>
  <c r="E134" i="5"/>
  <c r="G134" i="5" s="1"/>
  <c r="H134" i="5" s="1"/>
  <c r="E133" i="5"/>
  <c r="G133" i="5" s="1"/>
  <c r="H133" i="5" s="1"/>
  <c r="E132" i="5"/>
  <c r="G132" i="5" s="1"/>
  <c r="H132" i="5" s="1"/>
  <c r="E131" i="5"/>
  <c r="G131" i="5" s="1"/>
  <c r="H131" i="5" s="1"/>
  <c r="E130" i="5"/>
  <c r="G130" i="5" s="1"/>
  <c r="H130" i="5" s="1"/>
  <c r="E129" i="5"/>
  <c r="G129" i="5" s="1"/>
  <c r="H129" i="5" s="1"/>
  <c r="E128" i="5"/>
  <c r="G128" i="5" s="1"/>
  <c r="H128" i="5" s="1"/>
  <c r="E127" i="5"/>
  <c r="G127" i="5" s="1"/>
  <c r="H127" i="5" s="1"/>
  <c r="E126" i="5"/>
  <c r="G126" i="5" s="1"/>
  <c r="H126" i="5" s="1"/>
  <c r="E125" i="5"/>
  <c r="G125" i="5" s="1"/>
  <c r="H125" i="5" s="1"/>
  <c r="E124" i="5"/>
  <c r="G124" i="5" s="1"/>
  <c r="H124" i="5" s="1"/>
  <c r="E123" i="5"/>
  <c r="G123" i="5" s="1"/>
  <c r="H123" i="5" s="1"/>
  <c r="E122" i="5"/>
  <c r="G122" i="5" s="1"/>
  <c r="H122" i="5" s="1"/>
  <c r="E121" i="5"/>
  <c r="G121" i="5" s="1"/>
  <c r="H121" i="5" s="1"/>
  <c r="E120" i="5"/>
  <c r="G120" i="5" s="1"/>
  <c r="H120" i="5" s="1"/>
  <c r="E119" i="5"/>
  <c r="G119" i="5" s="1"/>
  <c r="H119" i="5" s="1"/>
  <c r="E118" i="5"/>
  <c r="G118" i="5" s="1"/>
  <c r="H118" i="5" s="1"/>
  <c r="E117" i="5"/>
  <c r="G117" i="5" s="1"/>
  <c r="H117" i="5" s="1"/>
  <c r="E116" i="5"/>
  <c r="G116" i="5" s="1"/>
  <c r="H116" i="5" s="1"/>
  <c r="E115" i="5"/>
  <c r="G115" i="5" s="1"/>
  <c r="H115" i="5" s="1"/>
  <c r="E114" i="5"/>
  <c r="G114" i="5" s="1"/>
  <c r="H114" i="5" s="1"/>
  <c r="E113" i="5"/>
  <c r="G113" i="5" s="1"/>
  <c r="H113" i="5" s="1"/>
  <c r="E112" i="5"/>
  <c r="G112" i="5" s="1"/>
  <c r="H112" i="5" s="1"/>
  <c r="E111" i="5"/>
  <c r="G111" i="5" s="1"/>
  <c r="H111" i="5" s="1"/>
  <c r="E110" i="5"/>
  <c r="G110" i="5" s="1"/>
  <c r="H110" i="5" s="1"/>
  <c r="E109" i="5"/>
  <c r="G109" i="5" s="1"/>
  <c r="H109" i="5" s="1"/>
  <c r="E108" i="5"/>
  <c r="G108" i="5" s="1"/>
  <c r="H108" i="5" s="1"/>
  <c r="E107" i="5"/>
  <c r="G107" i="5" s="1"/>
  <c r="H107" i="5" s="1"/>
  <c r="E106" i="5"/>
  <c r="G106" i="5" s="1"/>
  <c r="H106" i="5" s="1"/>
  <c r="E105" i="5"/>
  <c r="G105" i="5" s="1"/>
  <c r="H105" i="5" s="1"/>
  <c r="E104" i="5"/>
  <c r="G104" i="5" s="1"/>
  <c r="H104" i="5" s="1"/>
  <c r="E103" i="5"/>
  <c r="G103" i="5" s="1"/>
  <c r="H103" i="5" s="1"/>
  <c r="E102" i="5"/>
  <c r="G102" i="5" s="1"/>
  <c r="H102" i="5" s="1"/>
  <c r="E101" i="5"/>
  <c r="G101" i="5" s="1"/>
  <c r="H101" i="5" s="1"/>
  <c r="E100" i="5"/>
  <c r="G100" i="5" s="1"/>
  <c r="H100" i="5" s="1"/>
  <c r="E99" i="5"/>
  <c r="G99" i="5" s="1"/>
  <c r="H99" i="5" s="1"/>
  <c r="E98" i="5"/>
  <c r="G98" i="5" s="1"/>
  <c r="H98" i="5" s="1"/>
  <c r="E97" i="5"/>
  <c r="G97" i="5" s="1"/>
  <c r="H97" i="5" s="1"/>
  <c r="E96" i="5"/>
  <c r="G96" i="5" s="1"/>
  <c r="H96" i="5" s="1"/>
  <c r="E95" i="5"/>
  <c r="G95" i="5" s="1"/>
  <c r="H95" i="5" s="1"/>
  <c r="E94" i="5"/>
  <c r="G94" i="5" s="1"/>
  <c r="H94" i="5" s="1"/>
  <c r="E93" i="5"/>
  <c r="G93" i="5" s="1"/>
  <c r="H93" i="5" s="1"/>
  <c r="E92" i="5"/>
  <c r="G92" i="5" s="1"/>
  <c r="H92" i="5" s="1"/>
  <c r="E91" i="5"/>
  <c r="G91" i="5" s="1"/>
  <c r="H91" i="5" s="1"/>
  <c r="E90" i="5"/>
  <c r="G90" i="5" s="1"/>
  <c r="H90" i="5" s="1"/>
  <c r="E89" i="5"/>
  <c r="G89" i="5" s="1"/>
  <c r="H89" i="5" s="1"/>
  <c r="E88" i="5"/>
  <c r="G88" i="5" s="1"/>
  <c r="H88" i="5" s="1"/>
  <c r="E87" i="5"/>
  <c r="G87" i="5" s="1"/>
  <c r="H87" i="5" s="1"/>
  <c r="E86" i="5"/>
  <c r="G86" i="5" s="1"/>
  <c r="H86" i="5" s="1"/>
  <c r="E85" i="5"/>
  <c r="G85" i="5" s="1"/>
  <c r="H85" i="5" s="1"/>
  <c r="E84" i="5"/>
  <c r="G84" i="5" s="1"/>
  <c r="H84" i="5" s="1"/>
  <c r="E83" i="5"/>
  <c r="G83" i="5" s="1"/>
  <c r="H83" i="5" s="1"/>
  <c r="E82" i="5"/>
  <c r="G82" i="5" s="1"/>
  <c r="H82" i="5" s="1"/>
  <c r="E81" i="5"/>
  <c r="G81" i="5" s="1"/>
  <c r="H81" i="5" s="1"/>
  <c r="E80" i="5"/>
  <c r="G80" i="5" s="1"/>
  <c r="H80" i="5" s="1"/>
  <c r="E79" i="5"/>
  <c r="G79" i="5" s="1"/>
  <c r="H79" i="5" s="1"/>
  <c r="E78" i="5"/>
  <c r="G78" i="5" s="1"/>
  <c r="H78" i="5" s="1"/>
  <c r="E77" i="5"/>
  <c r="G77" i="5" s="1"/>
  <c r="H77" i="5" s="1"/>
  <c r="E76" i="5"/>
  <c r="G76" i="5" s="1"/>
  <c r="H76" i="5" s="1"/>
  <c r="E75" i="5"/>
  <c r="G75" i="5" s="1"/>
  <c r="H75" i="5" s="1"/>
  <c r="E74" i="5"/>
  <c r="G74" i="5" s="1"/>
  <c r="H74" i="5" s="1"/>
  <c r="E73" i="5"/>
  <c r="G73" i="5" s="1"/>
  <c r="H73" i="5" s="1"/>
  <c r="E72" i="5"/>
  <c r="G72" i="5" s="1"/>
  <c r="H72" i="5" s="1"/>
  <c r="E71" i="5"/>
  <c r="G71" i="5" s="1"/>
  <c r="H71" i="5" s="1"/>
  <c r="E70" i="5"/>
  <c r="G70" i="5" s="1"/>
  <c r="H70" i="5" s="1"/>
  <c r="E69" i="5"/>
  <c r="G69" i="5" s="1"/>
  <c r="H69" i="5" s="1"/>
  <c r="E68" i="5"/>
  <c r="G68" i="5" s="1"/>
  <c r="H68" i="5" s="1"/>
  <c r="E67" i="5"/>
  <c r="G67" i="5" s="1"/>
  <c r="H67" i="5" s="1"/>
  <c r="E66" i="5"/>
  <c r="G66" i="5" s="1"/>
  <c r="H66" i="5" s="1"/>
  <c r="E65" i="5"/>
  <c r="G65" i="5" s="1"/>
  <c r="H65" i="5" s="1"/>
  <c r="E64" i="5"/>
  <c r="G64" i="5" s="1"/>
  <c r="H64" i="5" s="1"/>
  <c r="E63" i="5"/>
  <c r="G63" i="5" s="1"/>
  <c r="H63" i="5" s="1"/>
  <c r="E62" i="5"/>
  <c r="G62" i="5" s="1"/>
  <c r="H62" i="5" s="1"/>
  <c r="E61" i="5"/>
  <c r="G61" i="5" s="1"/>
  <c r="H61" i="5" s="1"/>
  <c r="E60" i="5"/>
  <c r="G60" i="5" s="1"/>
  <c r="H60" i="5" s="1"/>
  <c r="E59" i="5"/>
  <c r="G59" i="5" s="1"/>
  <c r="H59" i="5" s="1"/>
  <c r="E58" i="5"/>
  <c r="G58" i="5" s="1"/>
  <c r="H58" i="5" s="1"/>
  <c r="E57" i="5"/>
  <c r="G57" i="5" s="1"/>
  <c r="H57" i="5" s="1"/>
  <c r="E56" i="5"/>
  <c r="G56" i="5" s="1"/>
  <c r="H56" i="5" s="1"/>
  <c r="E55" i="5"/>
  <c r="G55" i="5" s="1"/>
  <c r="H55" i="5" s="1"/>
  <c r="E54" i="5"/>
  <c r="G54" i="5" s="1"/>
  <c r="H54" i="5" s="1"/>
  <c r="E53" i="5"/>
  <c r="G53" i="5" s="1"/>
  <c r="H53" i="5" s="1"/>
  <c r="E52" i="5"/>
  <c r="G52" i="5" s="1"/>
  <c r="H52" i="5" s="1"/>
  <c r="E51" i="5"/>
  <c r="G51" i="5" s="1"/>
  <c r="H51" i="5" s="1"/>
  <c r="E50" i="5"/>
  <c r="G50" i="5" s="1"/>
  <c r="H50" i="5" s="1"/>
  <c r="E49" i="5"/>
  <c r="G49" i="5" s="1"/>
  <c r="H49" i="5" s="1"/>
  <c r="E48" i="5"/>
  <c r="G48" i="5" s="1"/>
  <c r="H48" i="5" s="1"/>
  <c r="E47" i="5"/>
  <c r="G47" i="5" s="1"/>
  <c r="H47" i="5" s="1"/>
  <c r="E46" i="5"/>
  <c r="G46" i="5" s="1"/>
  <c r="H46" i="5" s="1"/>
  <c r="E45" i="5"/>
  <c r="G45" i="5" s="1"/>
  <c r="H45" i="5" s="1"/>
  <c r="E44" i="5"/>
  <c r="G44" i="5" s="1"/>
  <c r="H44" i="5" s="1"/>
  <c r="E43" i="5"/>
  <c r="G43" i="5" s="1"/>
  <c r="H43" i="5" s="1"/>
  <c r="E42" i="5"/>
  <c r="G42" i="5" s="1"/>
  <c r="H42" i="5" s="1"/>
  <c r="E41" i="5"/>
  <c r="G41" i="5" s="1"/>
  <c r="H41" i="5" s="1"/>
  <c r="E40" i="5"/>
  <c r="G40" i="5" s="1"/>
  <c r="H40" i="5" s="1"/>
  <c r="E39" i="5"/>
  <c r="G39" i="5" s="1"/>
  <c r="H39" i="5" s="1"/>
  <c r="E38" i="5"/>
  <c r="G38" i="5" s="1"/>
  <c r="H38" i="5" s="1"/>
  <c r="E37" i="5"/>
  <c r="G37" i="5" s="1"/>
  <c r="H37" i="5" s="1"/>
  <c r="E36" i="5"/>
  <c r="G36" i="5" s="1"/>
  <c r="H36" i="5" s="1"/>
  <c r="E35" i="5"/>
  <c r="G35" i="5" s="1"/>
  <c r="H35" i="5" s="1"/>
  <c r="E34" i="5"/>
  <c r="G34" i="5" s="1"/>
  <c r="H34" i="5" s="1"/>
  <c r="E33" i="5"/>
  <c r="G33" i="5" s="1"/>
  <c r="H33" i="5" s="1"/>
  <c r="E32" i="5"/>
  <c r="G32" i="5" s="1"/>
  <c r="H32" i="5" s="1"/>
  <c r="E31" i="5"/>
  <c r="G31" i="5" s="1"/>
  <c r="H31" i="5" s="1"/>
  <c r="E30" i="5"/>
  <c r="G30" i="5" s="1"/>
  <c r="H30" i="5" s="1"/>
  <c r="E29" i="5"/>
  <c r="G29" i="5" s="1"/>
  <c r="H29" i="5" s="1"/>
  <c r="E28" i="5"/>
  <c r="G28" i="5" s="1"/>
  <c r="H28" i="5" s="1"/>
  <c r="E27" i="5"/>
  <c r="G27" i="5" s="1"/>
  <c r="H27" i="5" s="1"/>
  <c r="E26" i="5"/>
  <c r="G26" i="5" s="1"/>
  <c r="H26" i="5" s="1"/>
  <c r="E25" i="5"/>
  <c r="G25" i="5" s="1"/>
  <c r="H25" i="5" s="1"/>
  <c r="E24" i="5"/>
  <c r="G24" i="5" s="1"/>
  <c r="H24" i="5" s="1"/>
  <c r="E23" i="5"/>
  <c r="G23" i="5" s="1"/>
  <c r="H23" i="5" s="1"/>
  <c r="E22" i="5"/>
  <c r="G22" i="5" s="1"/>
  <c r="H22" i="5" s="1"/>
  <c r="E21" i="5"/>
  <c r="G21" i="5" s="1"/>
  <c r="H21" i="5" s="1"/>
  <c r="E20" i="5"/>
  <c r="G20" i="5" s="1"/>
  <c r="H20" i="5" s="1"/>
  <c r="E19" i="5"/>
  <c r="G19" i="5" s="1"/>
  <c r="H19" i="5" s="1"/>
  <c r="E18" i="5"/>
  <c r="G18" i="5" s="1"/>
  <c r="H18" i="5" s="1"/>
  <c r="E17" i="5"/>
  <c r="G17" i="5" s="1"/>
  <c r="H17" i="5" s="1"/>
  <c r="E16" i="5"/>
  <c r="G16" i="5" s="1"/>
  <c r="H16" i="5" s="1"/>
  <c r="B492" i="15" l="1"/>
  <c r="F452" i="15"/>
  <c r="C451" i="15"/>
  <c r="F380" i="5"/>
  <c r="C379" i="5"/>
  <c r="H15" i="5"/>
  <c r="B384" i="5"/>
  <c r="F451" i="15" l="1"/>
  <c r="C450" i="15"/>
  <c r="B493" i="15"/>
  <c r="F379" i="5"/>
  <c r="C378" i="5"/>
  <c r="B385" i="5"/>
  <c r="B494" i="15" l="1"/>
  <c r="F450" i="15"/>
  <c r="C449" i="15"/>
  <c r="B386" i="5"/>
  <c r="F378" i="5"/>
  <c r="C377" i="5"/>
  <c r="F449" i="15" l="1"/>
  <c r="C448" i="15"/>
  <c r="B495" i="15"/>
  <c r="F377" i="5"/>
  <c r="C376" i="5"/>
  <c r="B387" i="5"/>
  <c r="B496" i="15" l="1"/>
  <c r="F448" i="15"/>
  <c r="C447" i="15"/>
  <c r="B388" i="5"/>
  <c r="F376" i="5"/>
  <c r="C375" i="5"/>
  <c r="F447" i="15" l="1"/>
  <c r="C446" i="15"/>
  <c r="B497" i="15"/>
  <c r="F375" i="5"/>
  <c r="C374" i="5"/>
  <c r="B389" i="5"/>
  <c r="B498" i="15" l="1"/>
  <c r="F446" i="15"/>
  <c r="C445" i="15"/>
  <c r="B390" i="5"/>
  <c r="F374" i="5"/>
  <c r="C373" i="5"/>
  <c r="F445" i="15" l="1"/>
  <c r="C444" i="15"/>
  <c r="B499" i="15"/>
  <c r="F373" i="5"/>
  <c r="C372" i="5"/>
  <c r="B391" i="5"/>
  <c r="B500" i="15" l="1"/>
  <c r="F444" i="15"/>
  <c r="C443" i="15"/>
  <c r="F372" i="5"/>
  <c r="C371" i="5"/>
  <c r="B392" i="5"/>
  <c r="B501" i="15" l="1"/>
  <c r="F443" i="15"/>
  <c r="C442" i="15"/>
  <c r="B393" i="5"/>
  <c r="F371" i="5"/>
  <c r="C370" i="5"/>
  <c r="F442" i="15" l="1"/>
  <c r="C441" i="15"/>
  <c r="B502" i="15"/>
  <c r="F370" i="5"/>
  <c r="C369" i="5"/>
  <c r="B394" i="5"/>
  <c r="B503" i="15" l="1"/>
  <c r="F441" i="15"/>
  <c r="C440" i="15"/>
  <c r="B395" i="5"/>
  <c r="F369" i="5"/>
  <c r="C368" i="5"/>
  <c r="F440" i="15" l="1"/>
  <c r="C439" i="15"/>
  <c r="B504" i="15"/>
  <c r="F368" i="5"/>
  <c r="C367" i="5"/>
  <c r="B396" i="5"/>
  <c r="B505" i="15" l="1"/>
  <c r="F439" i="15"/>
  <c r="C438" i="15"/>
  <c r="B397" i="5"/>
  <c r="F367" i="5"/>
  <c r="C366" i="5"/>
  <c r="B506" i="15" l="1"/>
  <c r="F438" i="15"/>
  <c r="C437" i="15"/>
  <c r="F366" i="5"/>
  <c r="C365" i="5"/>
  <c r="B398" i="5"/>
  <c r="F437" i="15" l="1"/>
  <c r="C436" i="15"/>
  <c r="B507" i="15"/>
  <c r="B399" i="5"/>
  <c r="F365" i="5"/>
  <c r="C364" i="5"/>
  <c r="F436" i="15" l="1"/>
  <c r="C435" i="15"/>
  <c r="B508" i="15"/>
  <c r="F364" i="5"/>
  <c r="C363" i="5"/>
  <c r="B400" i="5"/>
  <c r="F435" i="15" l="1"/>
  <c r="C434" i="15"/>
  <c r="B509" i="15"/>
  <c r="B401" i="5"/>
  <c r="F363" i="5"/>
  <c r="C362" i="5"/>
  <c r="B510" i="15" l="1"/>
  <c r="F434" i="15"/>
  <c r="C433" i="15"/>
  <c r="F362" i="5"/>
  <c r="C361" i="5"/>
  <c r="B402" i="5"/>
  <c r="F433" i="15" l="1"/>
  <c r="C432" i="15"/>
  <c r="B511" i="15"/>
  <c r="B403" i="5"/>
  <c r="F361" i="5"/>
  <c r="C360" i="5"/>
  <c r="B512" i="15" l="1"/>
  <c r="F432" i="15"/>
  <c r="C431" i="15"/>
  <c r="F360" i="5"/>
  <c r="C359" i="5"/>
  <c r="B404" i="5"/>
  <c r="F431" i="15" l="1"/>
  <c r="C430" i="15"/>
  <c r="B513" i="15"/>
  <c r="B405" i="5"/>
  <c r="F359" i="5"/>
  <c r="C358" i="5"/>
  <c r="B514" i="15" l="1"/>
  <c r="F430" i="15"/>
  <c r="C429" i="15"/>
  <c r="F358" i="5"/>
  <c r="C357" i="5"/>
  <c r="B406" i="5"/>
  <c r="F429" i="15" l="1"/>
  <c r="C428" i="15"/>
  <c r="B515" i="15"/>
  <c r="B407" i="5"/>
  <c r="F357" i="5"/>
  <c r="C356" i="5"/>
  <c r="F428" i="15" l="1"/>
  <c r="C427" i="15"/>
  <c r="B516" i="15"/>
  <c r="F356" i="5"/>
  <c r="C355" i="5"/>
  <c r="B408" i="5"/>
  <c r="B517" i="15" l="1"/>
  <c r="F427" i="15"/>
  <c r="C426" i="15"/>
  <c r="B409" i="5"/>
  <c r="F355" i="5"/>
  <c r="C354" i="5"/>
  <c r="B518" i="15" l="1"/>
  <c r="F426" i="15"/>
  <c r="C425" i="15"/>
  <c r="F354" i="5"/>
  <c r="C353" i="5"/>
  <c r="B410" i="5"/>
  <c r="F425" i="15" l="1"/>
  <c r="C424" i="15"/>
  <c r="B519" i="15"/>
  <c r="B411" i="5"/>
  <c r="F353" i="5"/>
  <c r="C352" i="5"/>
  <c r="B520" i="15" l="1"/>
  <c r="F424" i="15"/>
  <c r="C423" i="15"/>
  <c r="F352" i="5"/>
  <c r="C351" i="5"/>
  <c r="B412" i="5"/>
  <c r="B521" i="15" l="1"/>
  <c r="F423" i="15"/>
  <c r="C422" i="15"/>
  <c r="B413" i="5"/>
  <c r="F351" i="5"/>
  <c r="C350" i="5"/>
  <c r="B522" i="15" l="1"/>
  <c r="F422" i="15"/>
  <c r="C421" i="15"/>
  <c r="F350" i="5"/>
  <c r="C349" i="5"/>
  <c r="B414" i="5"/>
  <c r="B523" i="15" l="1"/>
  <c r="F421" i="15"/>
  <c r="C420" i="15"/>
  <c r="B415" i="5"/>
  <c r="F349" i="5"/>
  <c r="C348" i="5"/>
  <c r="B524" i="15" l="1"/>
  <c r="F420" i="15"/>
  <c r="C419" i="15"/>
  <c r="F348" i="5"/>
  <c r="C347" i="5"/>
  <c r="B416" i="5"/>
  <c r="F419" i="15" l="1"/>
  <c r="C418" i="15"/>
  <c r="B525" i="15"/>
  <c r="B417" i="5"/>
  <c r="F347" i="5"/>
  <c r="C346" i="5"/>
  <c r="B526" i="15" l="1"/>
  <c r="F418" i="15"/>
  <c r="C417" i="15"/>
  <c r="F346" i="5"/>
  <c r="C345" i="5"/>
  <c r="B418" i="5"/>
  <c r="B527" i="15" l="1"/>
  <c r="F417" i="15"/>
  <c r="C416" i="15"/>
  <c r="B419" i="5"/>
  <c r="F345" i="5"/>
  <c r="C344" i="5"/>
  <c r="F416" i="15" l="1"/>
  <c r="C415" i="15"/>
  <c r="B528" i="15"/>
  <c r="F344" i="5"/>
  <c r="C343" i="5"/>
  <c r="B420" i="5"/>
  <c r="F415" i="15" l="1"/>
  <c r="C414" i="15"/>
  <c r="B529" i="15"/>
  <c r="B421" i="5"/>
  <c r="F343" i="5"/>
  <c r="C342" i="5"/>
  <c r="B530" i="15" l="1"/>
  <c r="F414" i="15"/>
  <c r="C413" i="15"/>
  <c r="F342" i="5"/>
  <c r="C341" i="5"/>
  <c r="B422" i="5"/>
  <c r="B531" i="15" l="1"/>
  <c r="F413" i="15"/>
  <c r="C412" i="15"/>
  <c r="B423" i="5"/>
  <c r="F341" i="5"/>
  <c r="C340" i="5"/>
  <c r="F412" i="15" l="1"/>
  <c r="C411" i="15"/>
  <c r="B532" i="15"/>
  <c r="F340" i="5"/>
  <c r="C339" i="5"/>
  <c r="B424" i="5"/>
  <c r="B533" i="15" l="1"/>
  <c r="F411" i="15"/>
  <c r="C410" i="15"/>
  <c r="B425" i="5"/>
  <c r="F339" i="5"/>
  <c r="C338" i="5"/>
  <c r="F410" i="15" l="1"/>
  <c r="C409" i="15"/>
  <c r="B534" i="15"/>
  <c r="F338" i="5"/>
  <c r="C337" i="5"/>
  <c r="B426" i="5"/>
  <c r="F409" i="15" l="1"/>
  <c r="C408" i="15"/>
  <c r="B535" i="15"/>
  <c r="B427" i="5"/>
  <c r="F337" i="5"/>
  <c r="C336" i="5"/>
  <c r="F408" i="15" l="1"/>
  <c r="C407" i="15"/>
  <c r="B536" i="15"/>
  <c r="F336" i="5"/>
  <c r="C335" i="5"/>
  <c r="B428" i="5"/>
  <c r="F407" i="15" l="1"/>
  <c r="C406" i="15"/>
  <c r="B537" i="15"/>
  <c r="B429" i="5"/>
  <c r="F335" i="5"/>
  <c r="C334" i="5"/>
  <c r="B538" i="15" l="1"/>
  <c r="F406" i="15"/>
  <c r="C405" i="15"/>
  <c r="F334" i="5"/>
  <c r="C333" i="5"/>
  <c r="B430" i="5"/>
  <c r="F405" i="15" l="1"/>
  <c r="C404" i="15"/>
  <c r="B539" i="15"/>
  <c r="B431" i="5"/>
  <c r="F333" i="5"/>
  <c r="C332" i="5"/>
  <c r="B540" i="15" l="1"/>
  <c r="F404" i="15"/>
  <c r="C403" i="15"/>
  <c r="F332" i="5"/>
  <c r="C331" i="5"/>
  <c r="B432" i="5"/>
  <c r="F403" i="15" l="1"/>
  <c r="C402" i="15"/>
  <c r="B541" i="15"/>
  <c r="B433" i="5"/>
  <c r="F331" i="5"/>
  <c r="C330" i="5"/>
  <c r="B542" i="15" l="1"/>
  <c r="F402" i="15"/>
  <c r="C401" i="15"/>
  <c r="F330" i="5"/>
  <c r="C329" i="5"/>
  <c r="B434" i="5"/>
  <c r="B543" i="15" l="1"/>
  <c r="F401" i="15"/>
  <c r="C400" i="15"/>
  <c r="B435" i="5"/>
  <c r="F329" i="5"/>
  <c r="C328" i="5"/>
  <c r="F400" i="15" l="1"/>
  <c r="C399" i="15"/>
  <c r="B544" i="15"/>
  <c r="F328" i="5"/>
  <c r="C327" i="5"/>
  <c r="B436" i="5"/>
  <c r="B545" i="15" l="1"/>
  <c r="F399" i="15"/>
  <c r="C398" i="15"/>
  <c r="B437" i="5"/>
  <c r="F327" i="5"/>
  <c r="C326" i="5"/>
  <c r="B546" i="15" l="1"/>
  <c r="F398" i="15"/>
  <c r="C397" i="15"/>
  <c r="F326" i="5"/>
  <c r="C325" i="5"/>
  <c r="B438" i="5"/>
  <c r="B547" i="15" l="1"/>
  <c r="F397" i="15"/>
  <c r="C396" i="15"/>
  <c r="B439" i="5"/>
  <c r="F325" i="5"/>
  <c r="C324" i="5"/>
  <c r="F396" i="15" l="1"/>
  <c r="C395" i="15"/>
  <c r="B548" i="15"/>
  <c r="F324" i="5"/>
  <c r="C323" i="5"/>
  <c r="B440" i="5"/>
  <c r="F395" i="15" l="1"/>
  <c r="C394" i="15"/>
  <c r="B549" i="15"/>
  <c r="B441" i="5"/>
  <c r="F323" i="5"/>
  <c r="C322" i="5"/>
  <c r="B550" i="15" l="1"/>
  <c r="F394" i="15"/>
  <c r="C393" i="15"/>
  <c r="F322" i="5"/>
  <c r="C321" i="5"/>
  <c r="B442" i="5"/>
  <c r="F393" i="15" l="1"/>
  <c r="C392" i="15"/>
  <c r="B551" i="15"/>
  <c r="B443" i="5"/>
  <c r="F321" i="5"/>
  <c r="C320" i="5"/>
  <c r="B552" i="15" l="1"/>
  <c r="F392" i="15"/>
  <c r="C391" i="15"/>
  <c r="F320" i="5"/>
  <c r="C319" i="5"/>
  <c r="B444" i="5"/>
  <c r="F391" i="15" l="1"/>
  <c r="C390" i="15"/>
  <c r="B553" i="15"/>
  <c r="B445" i="5"/>
  <c r="F319" i="5"/>
  <c r="C318" i="5"/>
  <c r="B554" i="15" l="1"/>
  <c r="F390" i="15"/>
  <c r="C389" i="15"/>
  <c r="F318" i="5"/>
  <c r="C317" i="5"/>
  <c r="B446" i="5"/>
  <c r="B555" i="15" l="1"/>
  <c r="F389" i="15"/>
  <c r="C388" i="15"/>
  <c r="B447" i="5"/>
  <c r="F317" i="5"/>
  <c r="C316" i="5"/>
  <c r="F388" i="15" l="1"/>
  <c r="C387" i="15"/>
  <c r="B556" i="15"/>
  <c r="F316" i="5"/>
  <c r="C315" i="5"/>
  <c r="B448" i="5"/>
  <c r="B557" i="15" l="1"/>
  <c r="F387" i="15"/>
  <c r="C386" i="15"/>
  <c r="B449" i="5"/>
  <c r="F315" i="5"/>
  <c r="C314" i="5"/>
  <c r="F386" i="15" l="1"/>
  <c r="C385" i="15"/>
  <c r="B558" i="15"/>
  <c r="F314" i="5"/>
  <c r="C313" i="5"/>
  <c r="B450" i="5"/>
  <c r="B559" i="15" l="1"/>
  <c r="F385" i="15"/>
  <c r="C384" i="15"/>
  <c r="B451" i="5"/>
  <c r="F313" i="5"/>
  <c r="C312" i="5"/>
  <c r="F384" i="15" l="1"/>
  <c r="C383" i="15"/>
  <c r="B560" i="15"/>
  <c r="F312" i="5"/>
  <c r="C311" i="5"/>
  <c r="B452" i="5"/>
  <c r="B561" i="15" l="1"/>
  <c r="F383" i="15"/>
  <c r="C382" i="15"/>
  <c r="B453" i="5"/>
  <c r="F311" i="5"/>
  <c r="C310" i="5"/>
  <c r="F382" i="15" l="1"/>
  <c r="E382" i="15"/>
  <c r="G382" i="15" s="1"/>
  <c r="C381" i="15"/>
  <c r="B562" i="15"/>
  <c r="F310" i="5"/>
  <c r="C309" i="5"/>
  <c r="B454" i="5"/>
  <c r="C562" i="15" l="1"/>
  <c r="B563" i="15"/>
  <c r="F381" i="15"/>
  <c r="E381" i="15"/>
  <c r="G381" i="15" s="1"/>
  <c r="E471" i="15"/>
  <c r="G471" i="15" s="1"/>
  <c r="H471" i="15" s="1"/>
  <c r="E470" i="15"/>
  <c r="G470" i="15" s="1"/>
  <c r="H470" i="15" s="1"/>
  <c r="E469" i="15"/>
  <c r="G469" i="15" s="1"/>
  <c r="H469" i="15" s="1"/>
  <c r="E468" i="15"/>
  <c r="G468" i="15" s="1"/>
  <c r="H468" i="15" s="1"/>
  <c r="E467" i="15"/>
  <c r="G467" i="15" s="1"/>
  <c r="H467" i="15" s="1"/>
  <c r="E466" i="15"/>
  <c r="G466" i="15" s="1"/>
  <c r="H466" i="15" s="1"/>
  <c r="E465" i="15"/>
  <c r="G465" i="15" s="1"/>
  <c r="H465" i="15" s="1"/>
  <c r="E464" i="15"/>
  <c r="G464" i="15" s="1"/>
  <c r="H464" i="15" s="1"/>
  <c r="E463" i="15"/>
  <c r="G463" i="15" s="1"/>
  <c r="H463" i="15" s="1"/>
  <c r="E462" i="15"/>
  <c r="G462" i="15" s="1"/>
  <c r="H462" i="15" s="1"/>
  <c r="E461" i="15"/>
  <c r="G461" i="15" s="1"/>
  <c r="H461" i="15" s="1"/>
  <c r="E460" i="15"/>
  <c r="G460" i="15" s="1"/>
  <c r="H460" i="15" s="1"/>
  <c r="E459" i="15"/>
  <c r="G459" i="15" s="1"/>
  <c r="H459" i="15" s="1"/>
  <c r="E458" i="15"/>
  <c r="G458" i="15" s="1"/>
  <c r="H458" i="15" s="1"/>
  <c r="E457" i="15"/>
  <c r="G457" i="15" s="1"/>
  <c r="H457" i="15" s="1"/>
  <c r="E456" i="15"/>
  <c r="G456" i="15" s="1"/>
  <c r="H456" i="15" s="1"/>
  <c r="E455" i="15"/>
  <c r="G455" i="15" s="1"/>
  <c r="H455" i="15" s="1"/>
  <c r="E454" i="15"/>
  <c r="G454" i="15" s="1"/>
  <c r="H454" i="15" s="1"/>
  <c r="E453" i="15"/>
  <c r="G453" i="15" s="1"/>
  <c r="H453" i="15" s="1"/>
  <c r="E452" i="15"/>
  <c r="G452" i="15" s="1"/>
  <c r="H452" i="15" s="1"/>
  <c r="E451" i="15"/>
  <c r="G451" i="15" s="1"/>
  <c r="H451" i="15" s="1"/>
  <c r="E450" i="15"/>
  <c r="G450" i="15" s="1"/>
  <c r="H450" i="15" s="1"/>
  <c r="E449" i="15"/>
  <c r="G449" i="15" s="1"/>
  <c r="H449" i="15" s="1"/>
  <c r="E448" i="15"/>
  <c r="G448" i="15" s="1"/>
  <c r="H448" i="15" s="1"/>
  <c r="E447" i="15"/>
  <c r="G447" i="15" s="1"/>
  <c r="H447" i="15" s="1"/>
  <c r="E446" i="15"/>
  <c r="G446" i="15" s="1"/>
  <c r="H446" i="15" s="1"/>
  <c r="E445" i="15"/>
  <c r="G445" i="15" s="1"/>
  <c r="H445" i="15" s="1"/>
  <c r="E444" i="15"/>
  <c r="G444" i="15" s="1"/>
  <c r="H444" i="15" s="1"/>
  <c r="E443" i="15"/>
  <c r="G443" i="15" s="1"/>
  <c r="H443" i="15" s="1"/>
  <c r="E442" i="15"/>
  <c r="G442" i="15" s="1"/>
  <c r="H442" i="15" s="1"/>
  <c r="E441" i="15"/>
  <c r="G441" i="15" s="1"/>
  <c r="H441" i="15" s="1"/>
  <c r="E440" i="15"/>
  <c r="G440" i="15" s="1"/>
  <c r="H440" i="15" s="1"/>
  <c r="E439" i="15"/>
  <c r="G439" i="15" s="1"/>
  <c r="H439" i="15" s="1"/>
  <c r="E438" i="15"/>
  <c r="G438" i="15" s="1"/>
  <c r="H438" i="15" s="1"/>
  <c r="E437" i="15"/>
  <c r="G437" i="15" s="1"/>
  <c r="H437" i="15" s="1"/>
  <c r="E436" i="15"/>
  <c r="G436" i="15" s="1"/>
  <c r="H436" i="15" s="1"/>
  <c r="E435" i="15"/>
  <c r="G435" i="15" s="1"/>
  <c r="H435" i="15" s="1"/>
  <c r="E434" i="15"/>
  <c r="G434" i="15" s="1"/>
  <c r="H434" i="15" s="1"/>
  <c r="E433" i="15"/>
  <c r="G433" i="15" s="1"/>
  <c r="H433" i="15" s="1"/>
  <c r="E432" i="15"/>
  <c r="G432" i="15" s="1"/>
  <c r="H432" i="15" s="1"/>
  <c r="E431" i="15"/>
  <c r="G431" i="15" s="1"/>
  <c r="H431" i="15" s="1"/>
  <c r="E430" i="15"/>
  <c r="G430" i="15" s="1"/>
  <c r="H430" i="15" s="1"/>
  <c r="E429" i="15"/>
  <c r="G429" i="15" s="1"/>
  <c r="H429" i="15" s="1"/>
  <c r="E428" i="15"/>
  <c r="G428" i="15" s="1"/>
  <c r="H428" i="15" s="1"/>
  <c r="E427" i="15"/>
  <c r="G427" i="15" s="1"/>
  <c r="H427" i="15" s="1"/>
  <c r="E426" i="15"/>
  <c r="G426" i="15" s="1"/>
  <c r="H426" i="15" s="1"/>
  <c r="E425" i="15"/>
  <c r="G425" i="15" s="1"/>
  <c r="H425" i="15" s="1"/>
  <c r="E424" i="15"/>
  <c r="G424" i="15" s="1"/>
  <c r="H424" i="15" s="1"/>
  <c r="E423" i="15"/>
  <c r="G423" i="15" s="1"/>
  <c r="H423" i="15" s="1"/>
  <c r="E422" i="15"/>
  <c r="G422" i="15" s="1"/>
  <c r="H422" i="15" s="1"/>
  <c r="E421" i="15"/>
  <c r="G421" i="15" s="1"/>
  <c r="H421" i="15" s="1"/>
  <c r="E420" i="15"/>
  <c r="G420" i="15" s="1"/>
  <c r="H420" i="15" s="1"/>
  <c r="E419" i="15"/>
  <c r="G419" i="15" s="1"/>
  <c r="H419" i="15" s="1"/>
  <c r="E418" i="15"/>
  <c r="G418" i="15" s="1"/>
  <c r="H418" i="15" s="1"/>
  <c r="E417" i="15"/>
  <c r="G417" i="15" s="1"/>
  <c r="H417" i="15" s="1"/>
  <c r="E416" i="15"/>
  <c r="G416" i="15" s="1"/>
  <c r="H416" i="15" s="1"/>
  <c r="E415" i="15"/>
  <c r="G415" i="15" s="1"/>
  <c r="H415" i="15" s="1"/>
  <c r="E414" i="15"/>
  <c r="G414" i="15" s="1"/>
  <c r="H414" i="15" s="1"/>
  <c r="E413" i="15"/>
  <c r="G413" i="15" s="1"/>
  <c r="H413" i="15" s="1"/>
  <c r="E412" i="15"/>
  <c r="G412" i="15" s="1"/>
  <c r="H412" i="15" s="1"/>
  <c r="E411" i="15"/>
  <c r="G411" i="15" s="1"/>
  <c r="H411" i="15" s="1"/>
  <c r="E410" i="15"/>
  <c r="G410" i="15" s="1"/>
  <c r="H410" i="15" s="1"/>
  <c r="E409" i="15"/>
  <c r="G409" i="15" s="1"/>
  <c r="H409" i="15" s="1"/>
  <c r="E408" i="15"/>
  <c r="G408" i="15" s="1"/>
  <c r="H408" i="15" s="1"/>
  <c r="E407" i="15"/>
  <c r="G407" i="15" s="1"/>
  <c r="H407" i="15" s="1"/>
  <c r="E406" i="15"/>
  <c r="G406" i="15" s="1"/>
  <c r="H406" i="15" s="1"/>
  <c r="E405" i="15"/>
  <c r="G405" i="15" s="1"/>
  <c r="H405" i="15" s="1"/>
  <c r="E404" i="15"/>
  <c r="G404" i="15" s="1"/>
  <c r="H404" i="15" s="1"/>
  <c r="E403" i="15"/>
  <c r="G403" i="15" s="1"/>
  <c r="H403" i="15" s="1"/>
  <c r="E402" i="15"/>
  <c r="G402" i="15" s="1"/>
  <c r="H402" i="15" s="1"/>
  <c r="E401" i="15"/>
  <c r="G401" i="15" s="1"/>
  <c r="H401" i="15" s="1"/>
  <c r="E400" i="15"/>
  <c r="G400" i="15" s="1"/>
  <c r="H400" i="15" s="1"/>
  <c r="E399" i="15"/>
  <c r="G399" i="15" s="1"/>
  <c r="H399" i="15" s="1"/>
  <c r="E398" i="15"/>
  <c r="G398" i="15" s="1"/>
  <c r="H398" i="15" s="1"/>
  <c r="E397" i="15"/>
  <c r="G397" i="15" s="1"/>
  <c r="H397" i="15" s="1"/>
  <c r="E396" i="15"/>
  <c r="G396" i="15" s="1"/>
  <c r="H396" i="15" s="1"/>
  <c r="E395" i="15"/>
  <c r="G395" i="15" s="1"/>
  <c r="H395" i="15" s="1"/>
  <c r="E394" i="15"/>
  <c r="G394" i="15" s="1"/>
  <c r="H394" i="15" s="1"/>
  <c r="E393" i="15"/>
  <c r="G393" i="15" s="1"/>
  <c r="H393" i="15" s="1"/>
  <c r="E392" i="15"/>
  <c r="G392" i="15" s="1"/>
  <c r="H392" i="15" s="1"/>
  <c r="E391" i="15"/>
  <c r="G391" i="15" s="1"/>
  <c r="H391" i="15" s="1"/>
  <c r="E390" i="15"/>
  <c r="G390" i="15" s="1"/>
  <c r="H390" i="15" s="1"/>
  <c r="E389" i="15"/>
  <c r="G389" i="15" s="1"/>
  <c r="H389" i="15" s="1"/>
  <c r="E388" i="15"/>
  <c r="G388" i="15" s="1"/>
  <c r="H388" i="15" s="1"/>
  <c r="E387" i="15"/>
  <c r="G387" i="15" s="1"/>
  <c r="H387" i="15" s="1"/>
  <c r="E386" i="15"/>
  <c r="G386" i="15" s="1"/>
  <c r="H386" i="15" s="1"/>
  <c r="E385" i="15"/>
  <c r="G385" i="15" s="1"/>
  <c r="H385" i="15" s="1"/>
  <c r="E384" i="15"/>
  <c r="G384" i="15" s="1"/>
  <c r="H384" i="15" s="1"/>
  <c r="E383" i="15"/>
  <c r="G383" i="15" s="1"/>
  <c r="H383" i="15" s="1"/>
  <c r="H382" i="15"/>
  <c r="B455" i="5"/>
  <c r="F309" i="5"/>
  <c r="C308" i="5"/>
  <c r="H381" i="15" l="1"/>
  <c r="B564" i="15"/>
  <c r="F562" i="15"/>
  <c r="C561" i="15"/>
  <c r="F308" i="5"/>
  <c r="C307" i="5"/>
  <c r="B456" i="5"/>
  <c r="F561" i="15" l="1"/>
  <c r="C560" i="15"/>
  <c r="B565" i="15"/>
  <c r="B457" i="5"/>
  <c r="F307" i="5"/>
  <c r="C306" i="5"/>
  <c r="B566" i="15" l="1"/>
  <c r="F560" i="15"/>
  <c r="C559" i="15"/>
  <c r="F306" i="5"/>
  <c r="C305" i="5"/>
  <c r="B458" i="5"/>
  <c r="B567" i="15" l="1"/>
  <c r="F559" i="15"/>
  <c r="C558" i="15"/>
  <c r="B459" i="5"/>
  <c r="F305" i="5"/>
  <c r="C304" i="5"/>
  <c r="F558" i="15" l="1"/>
  <c r="C557" i="15"/>
  <c r="B568" i="15"/>
  <c r="F304" i="5"/>
  <c r="C303" i="5"/>
  <c r="B460" i="5"/>
  <c r="B569" i="15" l="1"/>
  <c r="F557" i="15"/>
  <c r="C556" i="15"/>
  <c r="B461" i="5"/>
  <c r="F303" i="5"/>
  <c r="C302" i="5"/>
  <c r="F556" i="15" l="1"/>
  <c r="C555" i="15"/>
  <c r="B570" i="15"/>
  <c r="F302" i="5"/>
  <c r="C301" i="5"/>
  <c r="B462" i="5"/>
  <c r="B571" i="15" l="1"/>
  <c r="F555" i="15"/>
  <c r="C554" i="15"/>
  <c r="F301" i="5"/>
  <c r="C300" i="5"/>
  <c r="B463" i="5"/>
  <c r="F554" i="15" l="1"/>
  <c r="C553" i="15"/>
  <c r="B572" i="15"/>
  <c r="B464" i="5"/>
  <c r="F300" i="5"/>
  <c r="C299" i="5"/>
  <c r="B573" i="15" l="1"/>
  <c r="F553" i="15"/>
  <c r="C552" i="15"/>
  <c r="F299" i="5"/>
  <c r="C298" i="5"/>
  <c r="B465" i="5"/>
  <c r="F552" i="15" l="1"/>
  <c r="C551" i="15"/>
  <c r="B574" i="15"/>
  <c r="B466" i="5"/>
  <c r="F298" i="5"/>
  <c r="C297" i="5"/>
  <c r="F551" i="15" l="1"/>
  <c r="C550" i="15"/>
  <c r="B575" i="15"/>
  <c r="F297" i="5"/>
  <c r="C296" i="5"/>
  <c r="B467" i="5"/>
  <c r="B576" i="15" l="1"/>
  <c r="F550" i="15"/>
  <c r="C549" i="15"/>
  <c r="B468" i="5"/>
  <c r="F296" i="5"/>
  <c r="C295" i="5"/>
  <c r="F549" i="15" l="1"/>
  <c r="C548" i="15"/>
  <c r="B577" i="15"/>
  <c r="F295" i="5"/>
  <c r="C294" i="5"/>
  <c r="B469" i="5"/>
  <c r="F548" i="15" l="1"/>
  <c r="C547" i="15"/>
  <c r="B578" i="15"/>
  <c r="B470" i="5"/>
  <c r="F294" i="5"/>
  <c r="C293" i="5"/>
  <c r="B579" i="15" l="1"/>
  <c r="F547" i="15"/>
  <c r="C546" i="15"/>
  <c r="F293" i="5"/>
  <c r="C292" i="5"/>
  <c r="B471" i="5"/>
  <c r="F546" i="15" l="1"/>
  <c r="C545" i="15"/>
  <c r="B580" i="15"/>
  <c r="B472" i="5"/>
  <c r="F292" i="5"/>
  <c r="C291" i="5"/>
  <c r="F545" i="15" l="1"/>
  <c r="C544" i="15"/>
  <c r="B581" i="15"/>
  <c r="F291" i="5"/>
  <c r="C290" i="5"/>
  <c r="B473" i="5"/>
  <c r="B582" i="15" l="1"/>
  <c r="F544" i="15"/>
  <c r="C543" i="15"/>
  <c r="B474" i="5"/>
  <c r="F290" i="5"/>
  <c r="C289" i="5"/>
  <c r="B583" i="15" l="1"/>
  <c r="F543" i="15"/>
  <c r="C542" i="15"/>
  <c r="F289" i="5"/>
  <c r="C288" i="5"/>
  <c r="B475" i="5"/>
  <c r="F542" i="15" l="1"/>
  <c r="C541" i="15"/>
  <c r="B584" i="15"/>
  <c r="B476" i="5"/>
  <c r="F288" i="5"/>
  <c r="C287" i="5"/>
  <c r="F541" i="15" l="1"/>
  <c r="C540" i="15"/>
  <c r="B585" i="15"/>
  <c r="F287" i="5"/>
  <c r="C286" i="5"/>
  <c r="B477" i="5"/>
  <c r="B586" i="15" l="1"/>
  <c r="F540" i="15"/>
  <c r="C539" i="15"/>
  <c r="B478" i="5"/>
  <c r="F286" i="5"/>
  <c r="C285" i="5"/>
  <c r="F539" i="15" l="1"/>
  <c r="C538" i="15"/>
  <c r="B587" i="15"/>
  <c r="F285" i="5"/>
  <c r="C284" i="5"/>
  <c r="B479" i="5"/>
  <c r="B588" i="15" l="1"/>
  <c r="F538" i="15"/>
  <c r="C537" i="15"/>
  <c r="B480" i="5"/>
  <c r="F284" i="5"/>
  <c r="C283" i="5"/>
  <c r="F537" i="15" l="1"/>
  <c r="C536" i="15"/>
  <c r="B589" i="15"/>
  <c r="F283" i="5"/>
  <c r="C282" i="5"/>
  <c r="B481" i="5"/>
  <c r="B590" i="15" l="1"/>
  <c r="F536" i="15"/>
  <c r="C535" i="15"/>
  <c r="B482" i="5"/>
  <c r="F282" i="5"/>
  <c r="C281" i="5"/>
  <c r="F535" i="15" l="1"/>
  <c r="C534" i="15"/>
  <c r="B591" i="15"/>
  <c r="F281" i="5"/>
  <c r="C280" i="5"/>
  <c r="B483" i="5"/>
  <c r="B592" i="15" l="1"/>
  <c r="F534" i="15"/>
  <c r="C533" i="15"/>
  <c r="B484" i="5"/>
  <c r="F280" i="5"/>
  <c r="C279" i="5"/>
  <c r="F533" i="15" l="1"/>
  <c r="C532" i="15"/>
  <c r="B593" i="15"/>
  <c r="F279" i="5"/>
  <c r="C278" i="5"/>
  <c r="B485" i="5"/>
  <c r="F532" i="15" l="1"/>
  <c r="C531" i="15"/>
  <c r="B594" i="15"/>
  <c r="B486" i="5"/>
  <c r="F278" i="5"/>
  <c r="C277" i="5"/>
  <c r="B595" i="15" l="1"/>
  <c r="F531" i="15"/>
  <c r="C530" i="15"/>
  <c r="F277" i="5"/>
  <c r="C276" i="5"/>
  <c r="B487" i="5"/>
  <c r="B596" i="15" l="1"/>
  <c r="F530" i="15"/>
  <c r="C529" i="15"/>
  <c r="B488" i="5"/>
  <c r="F276" i="5"/>
  <c r="C275" i="5"/>
  <c r="F529" i="15" l="1"/>
  <c r="C528" i="15"/>
  <c r="B597" i="15"/>
  <c r="F275" i="5"/>
  <c r="C274" i="5"/>
  <c r="B489" i="5"/>
  <c r="B598" i="15" l="1"/>
  <c r="F528" i="15"/>
  <c r="C527" i="15"/>
  <c r="B490" i="5"/>
  <c r="F274" i="5"/>
  <c r="C273" i="5"/>
  <c r="F527" i="15" l="1"/>
  <c r="C526" i="15"/>
  <c r="B599" i="15"/>
  <c r="F273" i="5"/>
  <c r="C272" i="5"/>
  <c r="B491" i="5"/>
  <c r="F526" i="15" l="1"/>
  <c r="C525" i="15"/>
  <c r="B600" i="15"/>
  <c r="F272" i="5"/>
  <c r="C271" i="5"/>
  <c r="B492" i="5"/>
  <c r="B601" i="15" l="1"/>
  <c r="F525" i="15"/>
  <c r="C524" i="15"/>
  <c r="B493" i="5"/>
  <c r="F271" i="5"/>
  <c r="C270" i="5"/>
  <c r="F524" i="15" l="1"/>
  <c r="C523" i="15"/>
  <c r="B602" i="15"/>
  <c r="F270" i="5"/>
  <c r="C269" i="5"/>
  <c r="B494" i="5"/>
  <c r="B603" i="15" l="1"/>
  <c r="F523" i="15"/>
  <c r="C522" i="15"/>
  <c r="B495" i="5"/>
  <c r="F269" i="5"/>
  <c r="C268" i="5"/>
  <c r="F522" i="15" l="1"/>
  <c r="C521" i="15"/>
  <c r="B604" i="15"/>
  <c r="F268" i="5"/>
  <c r="C267" i="5"/>
  <c r="B496" i="5"/>
  <c r="B605" i="15" l="1"/>
  <c r="F521" i="15"/>
  <c r="C520" i="15"/>
  <c r="B497" i="5"/>
  <c r="F267" i="5"/>
  <c r="C266" i="5"/>
  <c r="F520" i="15" l="1"/>
  <c r="C519" i="15"/>
  <c r="B606" i="15"/>
  <c r="F266" i="5"/>
  <c r="C265" i="5"/>
  <c r="B498" i="5"/>
  <c r="B607" i="15" l="1"/>
  <c r="F519" i="15"/>
  <c r="C518" i="15"/>
  <c r="B499" i="5"/>
  <c r="F265" i="5"/>
  <c r="C264" i="5"/>
  <c r="F518" i="15" l="1"/>
  <c r="C517" i="15"/>
  <c r="B608" i="15"/>
  <c r="F264" i="5"/>
  <c r="C263" i="5"/>
  <c r="B500" i="5"/>
  <c r="B609" i="15" l="1"/>
  <c r="F517" i="15"/>
  <c r="C516" i="15"/>
  <c r="B501" i="5"/>
  <c r="F263" i="5"/>
  <c r="C262" i="5"/>
  <c r="F516" i="15" l="1"/>
  <c r="C515" i="15"/>
  <c r="B610" i="15"/>
  <c r="F262" i="5"/>
  <c r="C261" i="5"/>
  <c r="B502" i="5"/>
  <c r="B611" i="15" l="1"/>
  <c r="F515" i="15"/>
  <c r="C514" i="15"/>
  <c r="B503" i="5"/>
  <c r="F261" i="5"/>
  <c r="C260" i="5"/>
  <c r="F514" i="15" l="1"/>
  <c r="C513" i="15"/>
  <c r="B612" i="15"/>
  <c r="F260" i="5"/>
  <c r="C259" i="5"/>
  <c r="B504" i="5"/>
  <c r="B613" i="15" l="1"/>
  <c r="F513" i="15"/>
  <c r="C512" i="15"/>
  <c r="B505" i="5"/>
  <c r="F259" i="5"/>
  <c r="C258" i="5"/>
  <c r="F512" i="15" l="1"/>
  <c r="C511" i="15"/>
  <c r="B614" i="15"/>
  <c r="F258" i="5"/>
  <c r="C257" i="5"/>
  <c r="B506" i="5"/>
  <c r="B615" i="15" l="1"/>
  <c r="F511" i="15"/>
  <c r="C510" i="15"/>
  <c r="B507" i="5"/>
  <c r="F257" i="5"/>
  <c r="C256" i="5"/>
  <c r="B616" i="15" l="1"/>
  <c r="F510" i="15"/>
  <c r="C509" i="15"/>
  <c r="F256" i="5"/>
  <c r="C255" i="5"/>
  <c r="B508" i="5"/>
  <c r="F509" i="15" l="1"/>
  <c r="C508" i="15"/>
  <c r="B617" i="15"/>
  <c r="B509" i="5"/>
  <c r="F255" i="5"/>
  <c r="C254" i="5"/>
  <c r="B618" i="15" l="1"/>
  <c r="F508" i="15"/>
  <c r="C507" i="15"/>
  <c r="F254" i="5"/>
  <c r="C253" i="5"/>
  <c r="B510" i="5"/>
  <c r="F507" i="15" l="1"/>
  <c r="C506" i="15"/>
  <c r="B619" i="15"/>
  <c r="B511" i="5"/>
  <c r="F253" i="5"/>
  <c r="C252" i="5"/>
  <c r="B620" i="15" l="1"/>
  <c r="F506" i="15"/>
  <c r="C505" i="15"/>
  <c r="F252" i="5"/>
  <c r="C251" i="5"/>
  <c r="B512" i="5"/>
  <c r="F505" i="15" l="1"/>
  <c r="C504" i="15"/>
  <c r="B621" i="15"/>
  <c r="B513" i="5"/>
  <c r="F251" i="5"/>
  <c r="C250" i="5"/>
  <c r="B622" i="15" l="1"/>
  <c r="F504" i="15"/>
  <c r="C503" i="15"/>
  <c r="F250" i="5"/>
  <c r="C249" i="5"/>
  <c r="B514" i="5"/>
  <c r="F503" i="15" l="1"/>
  <c r="C502" i="15"/>
  <c r="B623" i="15"/>
  <c r="B515" i="5"/>
  <c r="F249" i="5"/>
  <c r="C248" i="5"/>
  <c r="B624" i="15" l="1"/>
  <c r="F502" i="15"/>
  <c r="C501" i="15"/>
  <c r="F248" i="5"/>
  <c r="C247" i="5"/>
  <c r="B516" i="5"/>
  <c r="F501" i="15" l="1"/>
  <c r="C500" i="15"/>
  <c r="B625" i="15"/>
  <c r="B517" i="5"/>
  <c r="F247" i="5"/>
  <c r="C246" i="5"/>
  <c r="F500" i="15" l="1"/>
  <c r="C499" i="15"/>
  <c r="B626" i="15"/>
  <c r="F246" i="5"/>
  <c r="C245" i="5"/>
  <c r="B518" i="5"/>
  <c r="F499" i="15" l="1"/>
  <c r="C498" i="15"/>
  <c r="B627" i="15"/>
  <c r="B519" i="5"/>
  <c r="F245" i="5"/>
  <c r="C244" i="5"/>
  <c r="B628" i="15" l="1"/>
  <c r="F498" i="15"/>
  <c r="C497" i="15"/>
  <c r="F244" i="5"/>
  <c r="C243" i="5"/>
  <c r="B520" i="5"/>
  <c r="F497" i="15" l="1"/>
  <c r="C496" i="15"/>
  <c r="B629" i="15"/>
  <c r="B521" i="5"/>
  <c r="F243" i="5"/>
  <c r="C242" i="5"/>
  <c r="B630" i="15" l="1"/>
  <c r="F496" i="15"/>
  <c r="C495" i="15"/>
  <c r="F242" i="5"/>
  <c r="C241" i="5"/>
  <c r="B522" i="5"/>
  <c r="F495" i="15" l="1"/>
  <c r="C494" i="15"/>
  <c r="B631" i="15"/>
  <c r="B523" i="5"/>
  <c r="F241" i="5"/>
  <c r="C240" i="5"/>
  <c r="F494" i="15" l="1"/>
  <c r="C493" i="15"/>
  <c r="B632" i="15"/>
  <c r="F240" i="5"/>
  <c r="C239" i="5"/>
  <c r="B524" i="5"/>
  <c r="B633" i="15" l="1"/>
  <c r="F493" i="15"/>
  <c r="C492" i="15"/>
  <c r="B525" i="5"/>
  <c r="F239" i="5"/>
  <c r="C238" i="5"/>
  <c r="F492" i="15" l="1"/>
  <c r="C491" i="15"/>
  <c r="B634" i="15"/>
  <c r="F238" i="5"/>
  <c r="C237" i="5"/>
  <c r="B526" i="5"/>
  <c r="B635" i="15" l="1"/>
  <c r="F491" i="15"/>
  <c r="C490" i="15"/>
  <c r="B527" i="5"/>
  <c r="F237" i="5"/>
  <c r="C236" i="5"/>
  <c r="B636" i="15" l="1"/>
  <c r="F490" i="15"/>
  <c r="C489" i="15"/>
  <c r="F236" i="5"/>
  <c r="C235" i="5"/>
  <c r="B528" i="5"/>
  <c r="F489" i="15" l="1"/>
  <c r="C488" i="15"/>
  <c r="B637" i="15"/>
  <c r="F235" i="5"/>
  <c r="C234" i="5"/>
  <c r="B529" i="5"/>
  <c r="B638" i="15" l="1"/>
  <c r="F488" i="15"/>
  <c r="C487" i="15"/>
  <c r="B530" i="5"/>
  <c r="F234" i="5"/>
  <c r="C233" i="5"/>
  <c r="F487" i="15" l="1"/>
  <c r="C486" i="15"/>
  <c r="B639" i="15"/>
  <c r="F233" i="5"/>
  <c r="C232" i="5"/>
  <c r="B531" i="5"/>
  <c r="B640" i="15" l="1"/>
  <c r="F486" i="15"/>
  <c r="C485" i="15"/>
  <c r="F232" i="5"/>
  <c r="C231" i="5"/>
  <c r="B532" i="5"/>
  <c r="F485" i="15" l="1"/>
  <c r="C484" i="15"/>
  <c r="B641" i="15"/>
  <c r="B533" i="5"/>
  <c r="F231" i="5"/>
  <c r="C230" i="5"/>
  <c r="F484" i="15" l="1"/>
  <c r="C483" i="15"/>
  <c r="B642" i="15"/>
  <c r="F230" i="5"/>
  <c r="C229" i="5"/>
  <c r="B534" i="5"/>
  <c r="B643" i="15" l="1"/>
  <c r="F483" i="15"/>
  <c r="C482" i="15"/>
  <c r="F229" i="5"/>
  <c r="C228" i="5"/>
  <c r="B535" i="5"/>
  <c r="B644" i="15" l="1"/>
  <c r="F482" i="15"/>
  <c r="C481" i="15"/>
  <c r="B536" i="5"/>
  <c r="F228" i="5"/>
  <c r="C227" i="5"/>
  <c r="F481" i="15" l="1"/>
  <c r="C480" i="15"/>
  <c r="B645" i="15"/>
  <c r="F227" i="5"/>
  <c r="C226" i="5"/>
  <c r="B537" i="5"/>
  <c r="B646" i="15" l="1"/>
  <c r="F480" i="15"/>
  <c r="C479" i="15"/>
  <c r="B538" i="5"/>
  <c r="F226" i="5"/>
  <c r="C225" i="5"/>
  <c r="F479" i="15" l="1"/>
  <c r="C478" i="15"/>
  <c r="B647" i="15"/>
  <c r="F225" i="5"/>
  <c r="C224" i="5"/>
  <c r="B539" i="5"/>
  <c r="F478" i="15" l="1"/>
  <c r="C477" i="15"/>
  <c r="B648" i="15"/>
  <c r="B540" i="5"/>
  <c r="F224" i="5"/>
  <c r="C223" i="5"/>
  <c r="B649" i="15" l="1"/>
  <c r="F477" i="15"/>
  <c r="C476" i="15"/>
  <c r="F223" i="5"/>
  <c r="C222" i="5"/>
  <c r="B541" i="5"/>
  <c r="B650" i="15" l="1"/>
  <c r="F476" i="15"/>
  <c r="C475" i="15"/>
  <c r="B542" i="5"/>
  <c r="F222" i="5"/>
  <c r="C221" i="5"/>
  <c r="F475" i="15" l="1"/>
  <c r="C474" i="15"/>
  <c r="B651" i="15"/>
  <c r="F221" i="5"/>
  <c r="C220" i="5"/>
  <c r="B543" i="5"/>
  <c r="B652" i="15" l="1"/>
  <c r="F474" i="15"/>
  <c r="C473" i="15"/>
  <c r="B544" i="5"/>
  <c r="F220" i="5"/>
  <c r="C219" i="5"/>
  <c r="F473" i="15" l="1"/>
  <c r="E473" i="15"/>
  <c r="G473" i="15" s="1"/>
  <c r="C472" i="15"/>
  <c r="B653" i="15"/>
  <c r="F219" i="5"/>
  <c r="C218" i="5"/>
  <c r="B545" i="5"/>
  <c r="F472" i="15" l="1"/>
  <c r="E472" i="15"/>
  <c r="G472" i="15" s="1"/>
  <c r="E562" i="15"/>
  <c r="G562" i="15" s="1"/>
  <c r="H562" i="15" s="1"/>
  <c r="E561" i="15"/>
  <c r="G561" i="15" s="1"/>
  <c r="H561" i="15" s="1"/>
  <c r="E560" i="15"/>
  <c r="G560" i="15" s="1"/>
  <c r="H560" i="15" s="1"/>
  <c r="E559" i="15"/>
  <c r="G559" i="15" s="1"/>
  <c r="H559" i="15" s="1"/>
  <c r="E558" i="15"/>
  <c r="G558" i="15" s="1"/>
  <c r="H558" i="15" s="1"/>
  <c r="E557" i="15"/>
  <c r="G557" i="15" s="1"/>
  <c r="H557" i="15" s="1"/>
  <c r="E556" i="15"/>
  <c r="G556" i="15" s="1"/>
  <c r="H556" i="15" s="1"/>
  <c r="E555" i="15"/>
  <c r="G555" i="15" s="1"/>
  <c r="H555" i="15" s="1"/>
  <c r="E554" i="15"/>
  <c r="G554" i="15" s="1"/>
  <c r="H554" i="15" s="1"/>
  <c r="E553" i="15"/>
  <c r="G553" i="15" s="1"/>
  <c r="H553" i="15" s="1"/>
  <c r="E552" i="15"/>
  <c r="G552" i="15" s="1"/>
  <c r="H552" i="15" s="1"/>
  <c r="E551" i="15"/>
  <c r="G551" i="15" s="1"/>
  <c r="H551" i="15" s="1"/>
  <c r="E550" i="15"/>
  <c r="G550" i="15" s="1"/>
  <c r="H550" i="15" s="1"/>
  <c r="E549" i="15"/>
  <c r="G549" i="15" s="1"/>
  <c r="H549" i="15" s="1"/>
  <c r="E548" i="15"/>
  <c r="G548" i="15" s="1"/>
  <c r="H548" i="15" s="1"/>
  <c r="E547" i="15"/>
  <c r="G547" i="15" s="1"/>
  <c r="H547" i="15" s="1"/>
  <c r="E546" i="15"/>
  <c r="G546" i="15" s="1"/>
  <c r="H546" i="15" s="1"/>
  <c r="E545" i="15"/>
  <c r="G545" i="15" s="1"/>
  <c r="H545" i="15" s="1"/>
  <c r="E544" i="15"/>
  <c r="G544" i="15" s="1"/>
  <c r="H544" i="15" s="1"/>
  <c r="E543" i="15"/>
  <c r="G543" i="15" s="1"/>
  <c r="H543" i="15" s="1"/>
  <c r="E542" i="15"/>
  <c r="G542" i="15" s="1"/>
  <c r="H542" i="15" s="1"/>
  <c r="E541" i="15"/>
  <c r="G541" i="15" s="1"/>
  <c r="H541" i="15" s="1"/>
  <c r="E540" i="15"/>
  <c r="G540" i="15" s="1"/>
  <c r="H540" i="15" s="1"/>
  <c r="E539" i="15"/>
  <c r="G539" i="15" s="1"/>
  <c r="H539" i="15" s="1"/>
  <c r="E538" i="15"/>
  <c r="G538" i="15" s="1"/>
  <c r="H538" i="15" s="1"/>
  <c r="E537" i="15"/>
  <c r="G537" i="15" s="1"/>
  <c r="H537" i="15" s="1"/>
  <c r="E536" i="15"/>
  <c r="G536" i="15" s="1"/>
  <c r="H536" i="15" s="1"/>
  <c r="E535" i="15"/>
  <c r="G535" i="15" s="1"/>
  <c r="H535" i="15" s="1"/>
  <c r="E534" i="15"/>
  <c r="G534" i="15" s="1"/>
  <c r="H534" i="15" s="1"/>
  <c r="E533" i="15"/>
  <c r="G533" i="15" s="1"/>
  <c r="H533" i="15" s="1"/>
  <c r="E532" i="15"/>
  <c r="G532" i="15" s="1"/>
  <c r="H532" i="15" s="1"/>
  <c r="E531" i="15"/>
  <c r="G531" i="15" s="1"/>
  <c r="H531" i="15" s="1"/>
  <c r="E530" i="15"/>
  <c r="G530" i="15" s="1"/>
  <c r="H530" i="15" s="1"/>
  <c r="E529" i="15"/>
  <c r="G529" i="15" s="1"/>
  <c r="H529" i="15" s="1"/>
  <c r="E528" i="15"/>
  <c r="G528" i="15" s="1"/>
  <c r="H528" i="15" s="1"/>
  <c r="E527" i="15"/>
  <c r="G527" i="15" s="1"/>
  <c r="H527" i="15" s="1"/>
  <c r="E526" i="15"/>
  <c r="G526" i="15" s="1"/>
  <c r="H526" i="15" s="1"/>
  <c r="E525" i="15"/>
  <c r="G525" i="15" s="1"/>
  <c r="H525" i="15" s="1"/>
  <c r="E524" i="15"/>
  <c r="G524" i="15" s="1"/>
  <c r="H524" i="15" s="1"/>
  <c r="E523" i="15"/>
  <c r="G523" i="15" s="1"/>
  <c r="H523" i="15" s="1"/>
  <c r="E522" i="15"/>
  <c r="G522" i="15" s="1"/>
  <c r="H522" i="15" s="1"/>
  <c r="E521" i="15"/>
  <c r="G521" i="15" s="1"/>
  <c r="H521" i="15" s="1"/>
  <c r="E520" i="15"/>
  <c r="G520" i="15" s="1"/>
  <c r="H520" i="15" s="1"/>
  <c r="E519" i="15"/>
  <c r="G519" i="15" s="1"/>
  <c r="H519" i="15" s="1"/>
  <c r="E518" i="15"/>
  <c r="G518" i="15" s="1"/>
  <c r="H518" i="15" s="1"/>
  <c r="E517" i="15"/>
  <c r="G517" i="15" s="1"/>
  <c r="H517" i="15" s="1"/>
  <c r="E516" i="15"/>
  <c r="G516" i="15" s="1"/>
  <c r="H516" i="15" s="1"/>
  <c r="E515" i="15"/>
  <c r="G515" i="15" s="1"/>
  <c r="H515" i="15" s="1"/>
  <c r="E514" i="15"/>
  <c r="G514" i="15" s="1"/>
  <c r="H514" i="15" s="1"/>
  <c r="E513" i="15"/>
  <c r="G513" i="15" s="1"/>
  <c r="H513" i="15" s="1"/>
  <c r="E512" i="15"/>
  <c r="G512" i="15" s="1"/>
  <c r="H512" i="15" s="1"/>
  <c r="E511" i="15"/>
  <c r="G511" i="15" s="1"/>
  <c r="H511" i="15" s="1"/>
  <c r="E510" i="15"/>
  <c r="G510" i="15" s="1"/>
  <c r="H510" i="15" s="1"/>
  <c r="E509" i="15"/>
  <c r="G509" i="15" s="1"/>
  <c r="H509" i="15" s="1"/>
  <c r="E508" i="15"/>
  <c r="G508" i="15" s="1"/>
  <c r="H508" i="15" s="1"/>
  <c r="E507" i="15"/>
  <c r="G507" i="15" s="1"/>
  <c r="H507" i="15" s="1"/>
  <c r="E506" i="15"/>
  <c r="G506" i="15" s="1"/>
  <c r="H506" i="15" s="1"/>
  <c r="E505" i="15"/>
  <c r="G505" i="15" s="1"/>
  <c r="H505" i="15" s="1"/>
  <c r="E504" i="15"/>
  <c r="G504" i="15" s="1"/>
  <c r="H504" i="15" s="1"/>
  <c r="E503" i="15"/>
  <c r="G503" i="15" s="1"/>
  <c r="H503" i="15" s="1"/>
  <c r="E502" i="15"/>
  <c r="G502" i="15" s="1"/>
  <c r="H502" i="15" s="1"/>
  <c r="E501" i="15"/>
  <c r="G501" i="15" s="1"/>
  <c r="H501" i="15" s="1"/>
  <c r="E500" i="15"/>
  <c r="G500" i="15" s="1"/>
  <c r="H500" i="15" s="1"/>
  <c r="E499" i="15"/>
  <c r="G499" i="15" s="1"/>
  <c r="H499" i="15" s="1"/>
  <c r="E498" i="15"/>
  <c r="G498" i="15" s="1"/>
  <c r="H498" i="15" s="1"/>
  <c r="E497" i="15"/>
  <c r="G497" i="15" s="1"/>
  <c r="H497" i="15" s="1"/>
  <c r="E496" i="15"/>
  <c r="G496" i="15" s="1"/>
  <c r="H496" i="15" s="1"/>
  <c r="E495" i="15"/>
  <c r="G495" i="15" s="1"/>
  <c r="H495" i="15" s="1"/>
  <c r="E494" i="15"/>
  <c r="G494" i="15" s="1"/>
  <c r="H494" i="15" s="1"/>
  <c r="E493" i="15"/>
  <c r="G493" i="15" s="1"/>
  <c r="H493" i="15" s="1"/>
  <c r="E492" i="15"/>
  <c r="G492" i="15" s="1"/>
  <c r="H492" i="15" s="1"/>
  <c r="E491" i="15"/>
  <c r="G491" i="15" s="1"/>
  <c r="H491" i="15" s="1"/>
  <c r="E490" i="15"/>
  <c r="G490" i="15" s="1"/>
  <c r="H490" i="15" s="1"/>
  <c r="E489" i="15"/>
  <c r="G489" i="15" s="1"/>
  <c r="H489" i="15" s="1"/>
  <c r="E488" i="15"/>
  <c r="G488" i="15" s="1"/>
  <c r="H488" i="15" s="1"/>
  <c r="E487" i="15"/>
  <c r="G487" i="15" s="1"/>
  <c r="H487" i="15" s="1"/>
  <c r="E486" i="15"/>
  <c r="G486" i="15" s="1"/>
  <c r="H486" i="15" s="1"/>
  <c r="E485" i="15"/>
  <c r="G485" i="15" s="1"/>
  <c r="H485" i="15" s="1"/>
  <c r="E484" i="15"/>
  <c r="G484" i="15" s="1"/>
  <c r="H484" i="15" s="1"/>
  <c r="E483" i="15"/>
  <c r="G483" i="15" s="1"/>
  <c r="H483" i="15" s="1"/>
  <c r="E482" i="15"/>
  <c r="G482" i="15" s="1"/>
  <c r="H482" i="15" s="1"/>
  <c r="E481" i="15"/>
  <c r="G481" i="15" s="1"/>
  <c r="H481" i="15" s="1"/>
  <c r="E480" i="15"/>
  <c r="G480" i="15" s="1"/>
  <c r="H480" i="15" s="1"/>
  <c r="E479" i="15"/>
  <c r="G479" i="15" s="1"/>
  <c r="H479" i="15" s="1"/>
  <c r="E478" i="15"/>
  <c r="G478" i="15" s="1"/>
  <c r="H478" i="15" s="1"/>
  <c r="E477" i="15"/>
  <c r="G477" i="15" s="1"/>
  <c r="H477" i="15" s="1"/>
  <c r="E476" i="15"/>
  <c r="G476" i="15" s="1"/>
  <c r="H476" i="15" s="1"/>
  <c r="E475" i="15"/>
  <c r="G475" i="15" s="1"/>
  <c r="H475" i="15" s="1"/>
  <c r="E474" i="15"/>
  <c r="G474" i="15" s="1"/>
  <c r="H474" i="15" s="1"/>
  <c r="B654" i="15"/>
  <c r="H473" i="15"/>
  <c r="B546" i="5"/>
  <c r="F218" i="5"/>
  <c r="C217" i="5"/>
  <c r="C654" i="15" l="1"/>
  <c r="B655" i="15"/>
  <c r="H472" i="15"/>
  <c r="F217" i="5"/>
  <c r="C216" i="5"/>
  <c r="B547" i="5"/>
  <c r="B656" i="15" l="1"/>
  <c r="F654" i="15"/>
  <c r="C653" i="15"/>
  <c r="B548" i="5"/>
  <c r="F216" i="5"/>
  <c r="C215" i="5"/>
  <c r="B657" i="15" l="1"/>
  <c r="F653" i="15"/>
  <c r="C652" i="15"/>
  <c r="F215" i="5"/>
  <c r="C214" i="5"/>
  <c r="B549" i="5"/>
  <c r="F652" i="15" l="1"/>
  <c r="C651" i="15"/>
  <c r="B658" i="15"/>
  <c r="B550" i="5"/>
  <c r="F214" i="5"/>
  <c r="C213" i="5"/>
  <c r="F651" i="15" l="1"/>
  <c r="C650" i="15"/>
  <c r="B659" i="15"/>
  <c r="F213" i="5"/>
  <c r="C212" i="5"/>
  <c r="B551" i="5"/>
  <c r="B660" i="15" l="1"/>
  <c r="F650" i="15"/>
  <c r="C649" i="15"/>
  <c r="B552" i="5"/>
  <c r="F212" i="5"/>
  <c r="C211" i="5"/>
  <c r="F649" i="15" l="1"/>
  <c r="C648" i="15"/>
  <c r="B661" i="15"/>
  <c r="F211" i="5"/>
  <c r="C210" i="5"/>
  <c r="B553" i="5"/>
  <c r="B662" i="15" l="1"/>
  <c r="F648" i="15"/>
  <c r="C647" i="15"/>
  <c r="B554" i="5"/>
  <c r="F210" i="5"/>
  <c r="C209" i="5"/>
  <c r="F647" i="15" l="1"/>
  <c r="C646" i="15"/>
  <c r="B663" i="15"/>
  <c r="F209" i="5"/>
  <c r="C208" i="5"/>
  <c r="B555" i="5"/>
  <c r="B664" i="15" l="1"/>
  <c r="F646" i="15"/>
  <c r="C645" i="15"/>
  <c r="B556" i="5"/>
  <c r="F208" i="5"/>
  <c r="C207" i="5"/>
  <c r="F645" i="15" l="1"/>
  <c r="C644" i="15"/>
  <c r="B665" i="15"/>
  <c r="F207" i="5"/>
  <c r="C206" i="5"/>
  <c r="B557" i="5"/>
  <c r="B666" i="15" l="1"/>
  <c r="F644" i="15"/>
  <c r="C643" i="15"/>
  <c r="B558" i="5"/>
  <c r="F206" i="5"/>
  <c r="C205" i="5"/>
  <c r="F643" i="15" l="1"/>
  <c r="C642" i="15"/>
  <c r="B667" i="15"/>
  <c r="F205" i="5"/>
  <c r="C204" i="5"/>
  <c r="B559" i="5"/>
  <c r="B668" i="15" l="1"/>
  <c r="F642" i="15"/>
  <c r="C641" i="15"/>
  <c r="B560" i="5"/>
  <c r="F204" i="5"/>
  <c r="C203" i="5"/>
  <c r="B669" i="15" l="1"/>
  <c r="F641" i="15"/>
  <c r="C640" i="15"/>
  <c r="F203" i="5"/>
  <c r="C202" i="5"/>
  <c r="B561" i="5"/>
  <c r="B670" i="15" l="1"/>
  <c r="F640" i="15"/>
  <c r="C639" i="15"/>
  <c r="B562" i="5"/>
  <c r="F202" i="5"/>
  <c r="C201" i="5"/>
  <c r="B671" i="15" l="1"/>
  <c r="F639" i="15"/>
  <c r="C638" i="15"/>
  <c r="F201" i="5"/>
  <c r="C200" i="5"/>
  <c r="B563" i="5"/>
  <c r="F638" i="15" l="1"/>
  <c r="C637" i="15"/>
  <c r="B672" i="15"/>
  <c r="B564" i="5"/>
  <c r="F200" i="5"/>
  <c r="E200" i="5"/>
  <c r="G200" i="5" s="1"/>
  <c r="C199" i="5"/>
  <c r="F637" i="15" l="1"/>
  <c r="C636" i="15"/>
  <c r="B673" i="15"/>
  <c r="H200" i="5"/>
  <c r="F199" i="5"/>
  <c r="E199" i="5"/>
  <c r="G199" i="5" s="1"/>
  <c r="E381" i="5"/>
  <c r="G381" i="5" s="1"/>
  <c r="H381" i="5" s="1"/>
  <c r="E380" i="5"/>
  <c r="G380" i="5" s="1"/>
  <c r="H380" i="5" s="1"/>
  <c r="E379" i="5"/>
  <c r="G379" i="5" s="1"/>
  <c r="H379" i="5" s="1"/>
  <c r="E378" i="5"/>
  <c r="G378" i="5" s="1"/>
  <c r="H378" i="5" s="1"/>
  <c r="E377" i="5"/>
  <c r="G377" i="5" s="1"/>
  <c r="H377" i="5" s="1"/>
  <c r="E376" i="5"/>
  <c r="G376" i="5" s="1"/>
  <c r="H376" i="5" s="1"/>
  <c r="E375" i="5"/>
  <c r="G375" i="5" s="1"/>
  <c r="H375" i="5" s="1"/>
  <c r="E374" i="5"/>
  <c r="G374" i="5" s="1"/>
  <c r="H374" i="5" s="1"/>
  <c r="E373" i="5"/>
  <c r="G373" i="5" s="1"/>
  <c r="H373" i="5" s="1"/>
  <c r="E372" i="5"/>
  <c r="G372" i="5" s="1"/>
  <c r="H372" i="5" s="1"/>
  <c r="E371" i="5"/>
  <c r="G371" i="5" s="1"/>
  <c r="H371" i="5" s="1"/>
  <c r="E370" i="5"/>
  <c r="G370" i="5" s="1"/>
  <c r="H370" i="5" s="1"/>
  <c r="E369" i="5"/>
  <c r="G369" i="5" s="1"/>
  <c r="H369" i="5" s="1"/>
  <c r="E368" i="5"/>
  <c r="G368" i="5" s="1"/>
  <c r="H368" i="5" s="1"/>
  <c r="E367" i="5"/>
  <c r="G367" i="5" s="1"/>
  <c r="H367" i="5" s="1"/>
  <c r="E366" i="5"/>
  <c r="G366" i="5" s="1"/>
  <c r="H366" i="5" s="1"/>
  <c r="E365" i="5"/>
  <c r="G365" i="5" s="1"/>
  <c r="H365" i="5" s="1"/>
  <c r="E364" i="5"/>
  <c r="G364" i="5" s="1"/>
  <c r="H364" i="5" s="1"/>
  <c r="E363" i="5"/>
  <c r="G363" i="5" s="1"/>
  <c r="H363" i="5" s="1"/>
  <c r="E362" i="5"/>
  <c r="G362" i="5" s="1"/>
  <c r="H362" i="5" s="1"/>
  <c r="E361" i="5"/>
  <c r="G361" i="5" s="1"/>
  <c r="H361" i="5" s="1"/>
  <c r="E360" i="5"/>
  <c r="G360" i="5" s="1"/>
  <c r="H360" i="5" s="1"/>
  <c r="E359" i="5"/>
  <c r="G359" i="5" s="1"/>
  <c r="H359" i="5" s="1"/>
  <c r="E358" i="5"/>
  <c r="G358" i="5" s="1"/>
  <c r="H358" i="5" s="1"/>
  <c r="E357" i="5"/>
  <c r="G357" i="5" s="1"/>
  <c r="H357" i="5" s="1"/>
  <c r="E356" i="5"/>
  <c r="G356" i="5" s="1"/>
  <c r="H356" i="5" s="1"/>
  <c r="E355" i="5"/>
  <c r="G355" i="5" s="1"/>
  <c r="H355" i="5" s="1"/>
  <c r="E354" i="5"/>
  <c r="G354" i="5" s="1"/>
  <c r="H354" i="5" s="1"/>
  <c r="E353" i="5"/>
  <c r="G353" i="5" s="1"/>
  <c r="H353" i="5" s="1"/>
  <c r="E352" i="5"/>
  <c r="G352" i="5" s="1"/>
  <c r="H352" i="5" s="1"/>
  <c r="E351" i="5"/>
  <c r="G351" i="5" s="1"/>
  <c r="H351" i="5" s="1"/>
  <c r="E350" i="5"/>
  <c r="G350" i="5" s="1"/>
  <c r="H350" i="5" s="1"/>
  <c r="E349" i="5"/>
  <c r="G349" i="5" s="1"/>
  <c r="H349" i="5" s="1"/>
  <c r="E348" i="5"/>
  <c r="G348" i="5" s="1"/>
  <c r="H348" i="5" s="1"/>
  <c r="E347" i="5"/>
  <c r="G347" i="5" s="1"/>
  <c r="H347" i="5" s="1"/>
  <c r="E346" i="5"/>
  <c r="G346" i="5" s="1"/>
  <c r="H346" i="5" s="1"/>
  <c r="E345" i="5"/>
  <c r="G345" i="5" s="1"/>
  <c r="H345" i="5" s="1"/>
  <c r="E344" i="5"/>
  <c r="G344" i="5" s="1"/>
  <c r="H344" i="5" s="1"/>
  <c r="E343" i="5"/>
  <c r="G343" i="5" s="1"/>
  <c r="H343" i="5" s="1"/>
  <c r="E342" i="5"/>
  <c r="G342" i="5" s="1"/>
  <c r="H342" i="5" s="1"/>
  <c r="E341" i="5"/>
  <c r="G341" i="5" s="1"/>
  <c r="H341" i="5" s="1"/>
  <c r="E340" i="5"/>
  <c r="G340" i="5" s="1"/>
  <c r="H340" i="5" s="1"/>
  <c r="E339" i="5"/>
  <c r="G339" i="5" s="1"/>
  <c r="H339" i="5" s="1"/>
  <c r="E338" i="5"/>
  <c r="G338" i="5" s="1"/>
  <c r="H338" i="5" s="1"/>
  <c r="E337" i="5"/>
  <c r="G337" i="5" s="1"/>
  <c r="H337" i="5" s="1"/>
  <c r="E336" i="5"/>
  <c r="G336" i="5" s="1"/>
  <c r="H336" i="5" s="1"/>
  <c r="E335" i="5"/>
  <c r="G335" i="5" s="1"/>
  <c r="H335" i="5" s="1"/>
  <c r="E334" i="5"/>
  <c r="G334" i="5" s="1"/>
  <c r="H334" i="5" s="1"/>
  <c r="E333" i="5"/>
  <c r="G333" i="5" s="1"/>
  <c r="H333" i="5" s="1"/>
  <c r="E332" i="5"/>
  <c r="G332" i="5" s="1"/>
  <c r="H332" i="5" s="1"/>
  <c r="E331" i="5"/>
  <c r="G331" i="5" s="1"/>
  <c r="H331" i="5" s="1"/>
  <c r="E330" i="5"/>
  <c r="G330" i="5" s="1"/>
  <c r="H330" i="5" s="1"/>
  <c r="E329" i="5"/>
  <c r="G329" i="5" s="1"/>
  <c r="H329" i="5" s="1"/>
  <c r="E328" i="5"/>
  <c r="G328" i="5" s="1"/>
  <c r="H328" i="5" s="1"/>
  <c r="E327" i="5"/>
  <c r="G327" i="5" s="1"/>
  <c r="H327" i="5" s="1"/>
  <c r="E326" i="5"/>
  <c r="G326" i="5" s="1"/>
  <c r="H326" i="5" s="1"/>
  <c r="E325" i="5"/>
  <c r="G325" i="5" s="1"/>
  <c r="H325" i="5" s="1"/>
  <c r="E324" i="5"/>
  <c r="G324" i="5" s="1"/>
  <c r="H324" i="5" s="1"/>
  <c r="E323" i="5"/>
  <c r="G323" i="5" s="1"/>
  <c r="H323" i="5" s="1"/>
  <c r="E322" i="5"/>
  <c r="G322" i="5" s="1"/>
  <c r="H322" i="5" s="1"/>
  <c r="E321" i="5"/>
  <c r="G321" i="5" s="1"/>
  <c r="H321" i="5" s="1"/>
  <c r="E320" i="5"/>
  <c r="G320" i="5" s="1"/>
  <c r="H320" i="5" s="1"/>
  <c r="E319" i="5"/>
  <c r="G319" i="5" s="1"/>
  <c r="H319" i="5" s="1"/>
  <c r="E318" i="5"/>
  <c r="G318" i="5" s="1"/>
  <c r="H318" i="5" s="1"/>
  <c r="E317" i="5"/>
  <c r="G317" i="5" s="1"/>
  <c r="H317" i="5" s="1"/>
  <c r="E316" i="5"/>
  <c r="G316" i="5" s="1"/>
  <c r="H316" i="5" s="1"/>
  <c r="E315" i="5"/>
  <c r="G315" i="5" s="1"/>
  <c r="H315" i="5" s="1"/>
  <c r="E314" i="5"/>
  <c r="G314" i="5" s="1"/>
  <c r="H314" i="5" s="1"/>
  <c r="E313" i="5"/>
  <c r="G313" i="5" s="1"/>
  <c r="H313" i="5" s="1"/>
  <c r="E312" i="5"/>
  <c r="G312" i="5" s="1"/>
  <c r="H312" i="5" s="1"/>
  <c r="E311" i="5"/>
  <c r="G311" i="5" s="1"/>
  <c r="H311" i="5" s="1"/>
  <c r="E310" i="5"/>
  <c r="G310" i="5" s="1"/>
  <c r="H310" i="5" s="1"/>
  <c r="E309" i="5"/>
  <c r="G309" i="5" s="1"/>
  <c r="H309" i="5" s="1"/>
  <c r="E308" i="5"/>
  <c r="G308" i="5" s="1"/>
  <c r="H308" i="5" s="1"/>
  <c r="E307" i="5"/>
  <c r="G307" i="5" s="1"/>
  <c r="H307" i="5" s="1"/>
  <c r="E306" i="5"/>
  <c r="G306" i="5" s="1"/>
  <c r="H306" i="5" s="1"/>
  <c r="E305" i="5"/>
  <c r="G305" i="5" s="1"/>
  <c r="H305" i="5" s="1"/>
  <c r="E304" i="5"/>
  <c r="G304" i="5" s="1"/>
  <c r="H304" i="5" s="1"/>
  <c r="E303" i="5"/>
  <c r="G303" i="5" s="1"/>
  <c r="H303" i="5" s="1"/>
  <c r="E302" i="5"/>
  <c r="G302" i="5" s="1"/>
  <c r="H302" i="5" s="1"/>
  <c r="E301" i="5"/>
  <c r="G301" i="5" s="1"/>
  <c r="H301" i="5" s="1"/>
  <c r="E300" i="5"/>
  <c r="G300" i="5" s="1"/>
  <c r="H300" i="5" s="1"/>
  <c r="E299" i="5"/>
  <c r="G299" i="5" s="1"/>
  <c r="H299" i="5" s="1"/>
  <c r="E298" i="5"/>
  <c r="G298" i="5" s="1"/>
  <c r="H298" i="5" s="1"/>
  <c r="E297" i="5"/>
  <c r="G297" i="5" s="1"/>
  <c r="H297" i="5" s="1"/>
  <c r="E296" i="5"/>
  <c r="G296" i="5" s="1"/>
  <c r="H296" i="5" s="1"/>
  <c r="E295" i="5"/>
  <c r="G295" i="5" s="1"/>
  <c r="H295" i="5" s="1"/>
  <c r="E294" i="5"/>
  <c r="G294" i="5" s="1"/>
  <c r="H294" i="5" s="1"/>
  <c r="E293" i="5"/>
  <c r="G293" i="5" s="1"/>
  <c r="H293" i="5" s="1"/>
  <c r="E292" i="5"/>
  <c r="G292" i="5" s="1"/>
  <c r="H292" i="5" s="1"/>
  <c r="E291" i="5"/>
  <c r="G291" i="5" s="1"/>
  <c r="H291" i="5" s="1"/>
  <c r="E290" i="5"/>
  <c r="G290" i="5" s="1"/>
  <c r="H290" i="5" s="1"/>
  <c r="E289" i="5"/>
  <c r="G289" i="5" s="1"/>
  <c r="H289" i="5" s="1"/>
  <c r="E288" i="5"/>
  <c r="G288" i="5" s="1"/>
  <c r="H288" i="5" s="1"/>
  <c r="E287" i="5"/>
  <c r="G287" i="5" s="1"/>
  <c r="H287" i="5" s="1"/>
  <c r="E286" i="5"/>
  <c r="G286" i="5" s="1"/>
  <c r="H286" i="5" s="1"/>
  <c r="E285" i="5"/>
  <c r="G285" i="5" s="1"/>
  <c r="H285" i="5" s="1"/>
  <c r="E284" i="5"/>
  <c r="G284" i="5" s="1"/>
  <c r="H284" i="5" s="1"/>
  <c r="E283" i="5"/>
  <c r="G283" i="5" s="1"/>
  <c r="H283" i="5" s="1"/>
  <c r="E282" i="5"/>
  <c r="G282" i="5" s="1"/>
  <c r="H282" i="5" s="1"/>
  <c r="E281" i="5"/>
  <c r="G281" i="5" s="1"/>
  <c r="H281" i="5" s="1"/>
  <c r="E280" i="5"/>
  <c r="G280" i="5" s="1"/>
  <c r="H280" i="5" s="1"/>
  <c r="E279" i="5"/>
  <c r="G279" i="5" s="1"/>
  <c r="H279" i="5" s="1"/>
  <c r="E278" i="5"/>
  <c r="G278" i="5" s="1"/>
  <c r="H278" i="5" s="1"/>
  <c r="E277" i="5"/>
  <c r="G277" i="5" s="1"/>
  <c r="H277" i="5" s="1"/>
  <c r="E276" i="5"/>
  <c r="G276" i="5" s="1"/>
  <c r="H276" i="5" s="1"/>
  <c r="E275" i="5"/>
  <c r="G275" i="5" s="1"/>
  <c r="H275" i="5" s="1"/>
  <c r="E274" i="5"/>
  <c r="G274" i="5" s="1"/>
  <c r="H274" i="5" s="1"/>
  <c r="E273" i="5"/>
  <c r="G273" i="5" s="1"/>
  <c r="H273" i="5" s="1"/>
  <c r="E272" i="5"/>
  <c r="G272" i="5" s="1"/>
  <c r="H272" i="5" s="1"/>
  <c r="E271" i="5"/>
  <c r="G271" i="5" s="1"/>
  <c r="H271" i="5" s="1"/>
  <c r="E270" i="5"/>
  <c r="G270" i="5" s="1"/>
  <c r="H270" i="5" s="1"/>
  <c r="E269" i="5"/>
  <c r="G269" i="5" s="1"/>
  <c r="H269" i="5" s="1"/>
  <c r="E268" i="5"/>
  <c r="G268" i="5" s="1"/>
  <c r="H268" i="5" s="1"/>
  <c r="E267" i="5"/>
  <c r="G267" i="5" s="1"/>
  <c r="H267" i="5" s="1"/>
  <c r="E266" i="5"/>
  <c r="G266" i="5" s="1"/>
  <c r="H266" i="5" s="1"/>
  <c r="E265" i="5"/>
  <c r="G265" i="5" s="1"/>
  <c r="H265" i="5" s="1"/>
  <c r="E264" i="5"/>
  <c r="G264" i="5" s="1"/>
  <c r="H264" i="5" s="1"/>
  <c r="E263" i="5"/>
  <c r="G263" i="5" s="1"/>
  <c r="H263" i="5" s="1"/>
  <c r="E262" i="5"/>
  <c r="G262" i="5" s="1"/>
  <c r="H262" i="5" s="1"/>
  <c r="E261" i="5"/>
  <c r="G261" i="5" s="1"/>
  <c r="H261" i="5" s="1"/>
  <c r="E260" i="5"/>
  <c r="G260" i="5" s="1"/>
  <c r="H260" i="5" s="1"/>
  <c r="E259" i="5"/>
  <c r="G259" i="5" s="1"/>
  <c r="H259" i="5" s="1"/>
  <c r="E258" i="5"/>
  <c r="G258" i="5" s="1"/>
  <c r="H258" i="5" s="1"/>
  <c r="E257" i="5"/>
  <c r="G257" i="5" s="1"/>
  <c r="H257" i="5" s="1"/>
  <c r="E256" i="5"/>
  <c r="G256" i="5" s="1"/>
  <c r="H256" i="5" s="1"/>
  <c r="E255" i="5"/>
  <c r="G255" i="5" s="1"/>
  <c r="H255" i="5" s="1"/>
  <c r="E254" i="5"/>
  <c r="G254" i="5" s="1"/>
  <c r="H254" i="5" s="1"/>
  <c r="E253" i="5"/>
  <c r="G253" i="5" s="1"/>
  <c r="H253" i="5" s="1"/>
  <c r="E252" i="5"/>
  <c r="G252" i="5" s="1"/>
  <c r="H252" i="5" s="1"/>
  <c r="E251" i="5"/>
  <c r="G251" i="5" s="1"/>
  <c r="H251" i="5" s="1"/>
  <c r="E250" i="5"/>
  <c r="G250" i="5" s="1"/>
  <c r="H250" i="5" s="1"/>
  <c r="E249" i="5"/>
  <c r="G249" i="5" s="1"/>
  <c r="H249" i="5" s="1"/>
  <c r="E248" i="5"/>
  <c r="G248" i="5" s="1"/>
  <c r="H248" i="5" s="1"/>
  <c r="E247" i="5"/>
  <c r="G247" i="5" s="1"/>
  <c r="H247" i="5" s="1"/>
  <c r="E246" i="5"/>
  <c r="G246" i="5" s="1"/>
  <c r="H246" i="5" s="1"/>
  <c r="E245" i="5"/>
  <c r="G245" i="5" s="1"/>
  <c r="H245" i="5" s="1"/>
  <c r="E244" i="5"/>
  <c r="G244" i="5" s="1"/>
  <c r="H244" i="5" s="1"/>
  <c r="E243" i="5"/>
  <c r="G243" i="5" s="1"/>
  <c r="H243" i="5" s="1"/>
  <c r="E242" i="5"/>
  <c r="G242" i="5" s="1"/>
  <c r="H242" i="5" s="1"/>
  <c r="E241" i="5"/>
  <c r="G241" i="5" s="1"/>
  <c r="H241" i="5" s="1"/>
  <c r="E240" i="5"/>
  <c r="G240" i="5" s="1"/>
  <c r="H240" i="5" s="1"/>
  <c r="E239" i="5"/>
  <c r="G239" i="5" s="1"/>
  <c r="H239" i="5" s="1"/>
  <c r="E238" i="5"/>
  <c r="G238" i="5" s="1"/>
  <c r="H238" i="5" s="1"/>
  <c r="E237" i="5"/>
  <c r="G237" i="5" s="1"/>
  <c r="H237" i="5" s="1"/>
  <c r="E236" i="5"/>
  <c r="G236" i="5" s="1"/>
  <c r="H236" i="5" s="1"/>
  <c r="E235" i="5"/>
  <c r="G235" i="5" s="1"/>
  <c r="H235" i="5" s="1"/>
  <c r="E234" i="5"/>
  <c r="G234" i="5" s="1"/>
  <c r="H234" i="5" s="1"/>
  <c r="E233" i="5"/>
  <c r="G233" i="5" s="1"/>
  <c r="H233" i="5" s="1"/>
  <c r="E232" i="5"/>
  <c r="G232" i="5" s="1"/>
  <c r="H232" i="5" s="1"/>
  <c r="E231" i="5"/>
  <c r="G231" i="5" s="1"/>
  <c r="H231" i="5" s="1"/>
  <c r="E230" i="5"/>
  <c r="G230" i="5" s="1"/>
  <c r="H230" i="5" s="1"/>
  <c r="E229" i="5"/>
  <c r="G229" i="5" s="1"/>
  <c r="H229" i="5" s="1"/>
  <c r="E228" i="5"/>
  <c r="G228" i="5" s="1"/>
  <c r="H228" i="5" s="1"/>
  <c r="E227" i="5"/>
  <c r="G227" i="5" s="1"/>
  <c r="H227" i="5" s="1"/>
  <c r="E226" i="5"/>
  <c r="G226" i="5" s="1"/>
  <c r="H226" i="5" s="1"/>
  <c r="E225" i="5"/>
  <c r="G225" i="5" s="1"/>
  <c r="H225" i="5" s="1"/>
  <c r="E224" i="5"/>
  <c r="G224" i="5" s="1"/>
  <c r="H224" i="5" s="1"/>
  <c r="E223" i="5"/>
  <c r="G223" i="5" s="1"/>
  <c r="H223" i="5" s="1"/>
  <c r="E222" i="5"/>
  <c r="G222" i="5" s="1"/>
  <c r="H222" i="5" s="1"/>
  <c r="E221" i="5"/>
  <c r="G221" i="5" s="1"/>
  <c r="H221" i="5" s="1"/>
  <c r="E220" i="5"/>
  <c r="G220" i="5" s="1"/>
  <c r="H220" i="5" s="1"/>
  <c r="E219" i="5"/>
  <c r="G219" i="5" s="1"/>
  <c r="H219" i="5" s="1"/>
  <c r="E218" i="5"/>
  <c r="G218" i="5" s="1"/>
  <c r="H218" i="5" s="1"/>
  <c r="E217" i="5"/>
  <c r="G217" i="5" s="1"/>
  <c r="H217" i="5" s="1"/>
  <c r="E216" i="5"/>
  <c r="G216" i="5" s="1"/>
  <c r="H216" i="5" s="1"/>
  <c r="E215" i="5"/>
  <c r="G215" i="5" s="1"/>
  <c r="H215" i="5" s="1"/>
  <c r="E214" i="5"/>
  <c r="G214" i="5" s="1"/>
  <c r="H214" i="5" s="1"/>
  <c r="E213" i="5"/>
  <c r="G213" i="5" s="1"/>
  <c r="H213" i="5" s="1"/>
  <c r="E212" i="5"/>
  <c r="G212" i="5" s="1"/>
  <c r="H212" i="5" s="1"/>
  <c r="E211" i="5"/>
  <c r="G211" i="5" s="1"/>
  <c r="H211" i="5" s="1"/>
  <c r="E210" i="5"/>
  <c r="G210" i="5" s="1"/>
  <c r="H210" i="5" s="1"/>
  <c r="E209" i="5"/>
  <c r="G209" i="5" s="1"/>
  <c r="H209" i="5" s="1"/>
  <c r="E208" i="5"/>
  <c r="G208" i="5" s="1"/>
  <c r="H208" i="5" s="1"/>
  <c r="E207" i="5"/>
  <c r="G207" i="5" s="1"/>
  <c r="H207" i="5" s="1"/>
  <c r="E206" i="5"/>
  <c r="G206" i="5" s="1"/>
  <c r="H206" i="5" s="1"/>
  <c r="E205" i="5"/>
  <c r="G205" i="5" s="1"/>
  <c r="H205" i="5" s="1"/>
  <c r="E204" i="5"/>
  <c r="G204" i="5" s="1"/>
  <c r="H204" i="5" s="1"/>
  <c r="E203" i="5"/>
  <c r="G203" i="5" s="1"/>
  <c r="H203" i="5" s="1"/>
  <c r="E202" i="5"/>
  <c r="G202" i="5" s="1"/>
  <c r="H202" i="5" s="1"/>
  <c r="E201" i="5"/>
  <c r="G201" i="5" s="1"/>
  <c r="H201" i="5" s="1"/>
  <c r="C564" i="5"/>
  <c r="B565" i="5"/>
  <c r="B674" i="15" l="1"/>
  <c r="F636" i="15"/>
  <c r="C635" i="15"/>
  <c r="H199" i="5"/>
  <c r="F564" i="5"/>
  <c r="C563" i="5"/>
  <c r="B566" i="5"/>
  <c r="F635" i="15" l="1"/>
  <c r="C634" i="15"/>
  <c r="B675" i="15"/>
  <c r="B567" i="5"/>
  <c r="F563" i="5"/>
  <c r="C562" i="5"/>
  <c r="B676" i="15" l="1"/>
  <c r="F634" i="15"/>
  <c r="C633" i="15"/>
  <c r="F562" i="5"/>
  <c r="C561" i="5"/>
  <c r="B568" i="5"/>
  <c r="B677" i="15" l="1"/>
  <c r="F633" i="15"/>
  <c r="C632" i="15"/>
  <c r="B569" i="5"/>
  <c r="F561" i="5"/>
  <c r="C560" i="5"/>
  <c r="F632" i="15" l="1"/>
  <c r="C631" i="15"/>
  <c r="B678" i="15"/>
  <c r="F560" i="5"/>
  <c r="C559" i="5"/>
  <c r="B570" i="5"/>
  <c r="B679" i="15" l="1"/>
  <c r="F631" i="15"/>
  <c r="C630" i="15"/>
  <c r="B571" i="5"/>
  <c r="F559" i="5"/>
  <c r="C558" i="5"/>
  <c r="F630" i="15" l="1"/>
  <c r="C629" i="15"/>
  <c r="B680" i="15"/>
  <c r="F558" i="5"/>
  <c r="C557" i="5"/>
  <c r="B572" i="5"/>
  <c r="B681" i="15" l="1"/>
  <c r="F629" i="15"/>
  <c r="C628" i="15"/>
  <c r="B573" i="5"/>
  <c r="F557" i="5"/>
  <c r="C556" i="5"/>
  <c r="B682" i="15" l="1"/>
  <c r="F628" i="15"/>
  <c r="C627" i="15"/>
  <c r="F556" i="5"/>
  <c r="C555" i="5"/>
  <c r="B574" i="5"/>
  <c r="F627" i="15" l="1"/>
  <c r="C626" i="15"/>
  <c r="B683" i="15"/>
  <c r="B575" i="5"/>
  <c r="F555" i="5"/>
  <c r="C554" i="5"/>
  <c r="B684" i="15" l="1"/>
  <c r="F626" i="15"/>
  <c r="C625" i="15"/>
  <c r="F554" i="5"/>
  <c r="C553" i="5"/>
  <c r="B576" i="5"/>
  <c r="F625" i="15" l="1"/>
  <c r="C624" i="15"/>
  <c r="B685" i="15"/>
  <c r="B577" i="5"/>
  <c r="F553" i="5"/>
  <c r="C552" i="5"/>
  <c r="B686" i="15" l="1"/>
  <c r="F624" i="15"/>
  <c r="C623" i="15"/>
  <c r="F552" i="5"/>
  <c r="C551" i="5"/>
  <c r="B578" i="5"/>
  <c r="F623" i="15" l="1"/>
  <c r="C622" i="15"/>
  <c r="B687" i="15"/>
  <c r="B579" i="5"/>
  <c r="F551" i="5"/>
  <c r="C550" i="5"/>
  <c r="B688" i="15" l="1"/>
  <c r="F622" i="15"/>
  <c r="C621" i="15"/>
  <c r="F550" i="5"/>
  <c r="C549" i="5"/>
  <c r="B580" i="5"/>
  <c r="B689" i="15" l="1"/>
  <c r="F621" i="15"/>
  <c r="C620" i="15"/>
  <c r="B581" i="5"/>
  <c r="F549" i="5"/>
  <c r="C548" i="5"/>
  <c r="F620" i="15" l="1"/>
  <c r="C619" i="15"/>
  <c r="B690" i="15"/>
  <c r="F548" i="5"/>
  <c r="C547" i="5"/>
  <c r="B582" i="5"/>
  <c r="F619" i="15" l="1"/>
  <c r="C618" i="15"/>
  <c r="B691" i="15"/>
  <c r="B583" i="5"/>
  <c r="F547" i="5"/>
  <c r="C546" i="5"/>
  <c r="B692" i="15" l="1"/>
  <c r="F618" i="15"/>
  <c r="C617" i="15"/>
  <c r="F546" i="5"/>
  <c r="C545" i="5"/>
  <c r="B584" i="5"/>
  <c r="F617" i="15" l="1"/>
  <c r="C616" i="15"/>
  <c r="B693" i="15"/>
  <c r="B585" i="5"/>
  <c r="F545" i="5"/>
  <c r="C544" i="5"/>
  <c r="B694" i="15" l="1"/>
  <c r="F616" i="15"/>
  <c r="C615" i="15"/>
  <c r="F544" i="5"/>
  <c r="C543" i="5"/>
  <c r="B586" i="5"/>
  <c r="F615" i="15" l="1"/>
  <c r="C614" i="15"/>
  <c r="B695" i="15"/>
  <c r="B587" i="5"/>
  <c r="F543" i="5"/>
  <c r="C542" i="5"/>
  <c r="B696" i="15" l="1"/>
  <c r="F614" i="15"/>
  <c r="C613" i="15"/>
  <c r="F542" i="5"/>
  <c r="C541" i="5"/>
  <c r="B588" i="5"/>
  <c r="B697" i="15" l="1"/>
  <c r="F613" i="15"/>
  <c r="C612" i="15"/>
  <c r="B589" i="5"/>
  <c r="F541" i="5"/>
  <c r="C540" i="5"/>
  <c r="F612" i="15" l="1"/>
  <c r="C611" i="15"/>
  <c r="B698" i="15"/>
  <c r="F540" i="5"/>
  <c r="C539" i="5"/>
  <c r="B590" i="5"/>
  <c r="B699" i="15" l="1"/>
  <c r="F611" i="15"/>
  <c r="C610" i="15"/>
  <c r="F539" i="5"/>
  <c r="C538" i="5"/>
  <c r="B591" i="5"/>
  <c r="F610" i="15" l="1"/>
  <c r="C609" i="15"/>
  <c r="B700" i="15"/>
  <c r="B592" i="5"/>
  <c r="F538" i="5"/>
  <c r="C537" i="5"/>
  <c r="B701" i="15" l="1"/>
  <c r="F609" i="15"/>
  <c r="C608" i="15"/>
  <c r="F537" i="5"/>
  <c r="C536" i="5"/>
  <c r="B593" i="5"/>
  <c r="B702" i="15" l="1"/>
  <c r="F608" i="15"/>
  <c r="C607" i="15"/>
  <c r="B594" i="5"/>
  <c r="F536" i="5"/>
  <c r="C535" i="5"/>
  <c r="F607" i="15" l="1"/>
  <c r="C606" i="15"/>
  <c r="B703" i="15"/>
  <c r="F535" i="5"/>
  <c r="C534" i="5"/>
  <c r="B595" i="5"/>
  <c r="F606" i="15" l="1"/>
  <c r="C605" i="15"/>
  <c r="B704" i="15"/>
  <c r="B596" i="5"/>
  <c r="F534" i="5"/>
  <c r="C533" i="5"/>
  <c r="B705" i="15" l="1"/>
  <c r="F605" i="15"/>
  <c r="C604" i="15"/>
  <c r="F533" i="5"/>
  <c r="C532" i="5"/>
  <c r="B597" i="5"/>
  <c r="B706" i="15" l="1"/>
  <c r="F604" i="15"/>
  <c r="C603" i="15"/>
  <c r="B598" i="5"/>
  <c r="F532" i="5"/>
  <c r="C531" i="5"/>
  <c r="B707" i="15" l="1"/>
  <c r="F603" i="15"/>
  <c r="C602" i="15"/>
  <c r="F531" i="5"/>
  <c r="C530" i="5"/>
  <c r="B599" i="5"/>
  <c r="F602" i="15" l="1"/>
  <c r="C601" i="15"/>
  <c r="B708" i="15"/>
  <c r="B600" i="5"/>
  <c r="F530" i="5"/>
  <c r="C529" i="5"/>
  <c r="B709" i="15" l="1"/>
  <c r="F601" i="15"/>
  <c r="C600" i="15"/>
  <c r="F529" i="5"/>
  <c r="C528" i="5"/>
  <c r="B601" i="5"/>
  <c r="B710" i="15" l="1"/>
  <c r="F600" i="15"/>
  <c r="C599" i="15"/>
  <c r="B602" i="5"/>
  <c r="F528" i="5"/>
  <c r="C527" i="5"/>
  <c r="F599" i="15" l="1"/>
  <c r="C598" i="15"/>
  <c r="B711" i="15"/>
  <c r="F527" i="5"/>
  <c r="C526" i="5"/>
  <c r="B603" i="5"/>
  <c r="F598" i="15" l="1"/>
  <c r="C597" i="15"/>
  <c r="B712" i="15"/>
  <c r="B604" i="5"/>
  <c r="F526" i="5"/>
  <c r="C525" i="5"/>
  <c r="F597" i="15" l="1"/>
  <c r="C596" i="15"/>
  <c r="B713" i="15"/>
  <c r="F525" i="5"/>
  <c r="C524" i="5"/>
  <c r="B605" i="5"/>
  <c r="F596" i="15" l="1"/>
  <c r="C595" i="15"/>
  <c r="B714" i="15"/>
  <c r="B606" i="5"/>
  <c r="F524" i="5"/>
  <c r="C523" i="5"/>
  <c r="F595" i="15" l="1"/>
  <c r="C594" i="15"/>
  <c r="B715" i="15"/>
  <c r="F523" i="5"/>
  <c r="C522" i="5"/>
  <c r="B607" i="5"/>
  <c r="B716" i="15" l="1"/>
  <c r="F594" i="15"/>
  <c r="C593" i="15"/>
  <c r="B608" i="5"/>
  <c r="F522" i="5"/>
  <c r="C521" i="5"/>
  <c r="F593" i="15" l="1"/>
  <c r="C592" i="15"/>
  <c r="B717" i="15"/>
  <c r="F521" i="5"/>
  <c r="C520" i="5"/>
  <c r="B609" i="5"/>
  <c r="B718" i="15" l="1"/>
  <c r="F592" i="15"/>
  <c r="C591" i="15"/>
  <c r="B610" i="5"/>
  <c r="F520" i="5"/>
  <c r="C519" i="5"/>
  <c r="B719" i="15" l="1"/>
  <c r="F591" i="15"/>
  <c r="C590" i="15"/>
  <c r="F519" i="5"/>
  <c r="C518" i="5"/>
  <c r="B611" i="5"/>
  <c r="B720" i="15" l="1"/>
  <c r="F590" i="15"/>
  <c r="C589" i="15"/>
  <c r="B612" i="5"/>
  <c r="F518" i="5"/>
  <c r="C517" i="5"/>
  <c r="F589" i="15" l="1"/>
  <c r="C588" i="15"/>
  <c r="B721" i="15"/>
  <c r="F517" i="5"/>
  <c r="C516" i="5"/>
  <c r="B613" i="5"/>
  <c r="F588" i="15" l="1"/>
  <c r="C587" i="15"/>
  <c r="B722" i="15"/>
  <c r="B614" i="5"/>
  <c r="F516" i="5"/>
  <c r="C515" i="5"/>
  <c r="B723" i="15" l="1"/>
  <c r="F587" i="15"/>
  <c r="C586" i="15"/>
  <c r="F515" i="5"/>
  <c r="C514" i="5"/>
  <c r="B615" i="5"/>
  <c r="F586" i="15" l="1"/>
  <c r="C585" i="15"/>
  <c r="B724" i="15"/>
  <c r="B616" i="5"/>
  <c r="F514" i="5"/>
  <c r="C513" i="5"/>
  <c r="F585" i="15" l="1"/>
  <c r="C584" i="15"/>
  <c r="B725" i="15"/>
  <c r="F513" i="5"/>
  <c r="C512" i="5"/>
  <c r="B617" i="5"/>
  <c r="F584" i="15" l="1"/>
  <c r="C583" i="15"/>
  <c r="B726" i="15"/>
  <c r="B618" i="5"/>
  <c r="F512" i="5"/>
  <c r="C511" i="5"/>
  <c r="B727" i="15" l="1"/>
  <c r="F583" i="15"/>
  <c r="C582" i="15"/>
  <c r="F511" i="5"/>
  <c r="C510" i="5"/>
  <c r="B619" i="5"/>
  <c r="F582" i="15" l="1"/>
  <c r="C581" i="15"/>
  <c r="B728" i="15"/>
  <c r="B620" i="5"/>
  <c r="F510" i="5"/>
  <c r="C509" i="5"/>
  <c r="F581" i="15" l="1"/>
  <c r="C580" i="15"/>
  <c r="B729" i="15"/>
  <c r="F509" i="5"/>
  <c r="C508" i="5"/>
  <c r="B621" i="5"/>
  <c r="F580" i="15" l="1"/>
  <c r="C579" i="15"/>
  <c r="B730" i="15"/>
  <c r="B622" i="5"/>
  <c r="F508" i="5"/>
  <c r="C507" i="5"/>
  <c r="B731" i="15" l="1"/>
  <c r="F579" i="15"/>
  <c r="C578" i="15"/>
  <c r="B623" i="5"/>
  <c r="F507" i="5"/>
  <c r="C506" i="5"/>
  <c r="F578" i="15" l="1"/>
  <c r="C577" i="15"/>
  <c r="B732" i="15"/>
  <c r="F506" i="5"/>
  <c r="C505" i="5"/>
  <c r="B624" i="5"/>
  <c r="F577" i="15" l="1"/>
  <c r="C576" i="15"/>
  <c r="B733" i="15"/>
  <c r="B625" i="5"/>
  <c r="F505" i="5"/>
  <c r="C504" i="5"/>
  <c r="B734" i="15" l="1"/>
  <c r="F576" i="15"/>
  <c r="C575" i="15"/>
  <c r="F504" i="5"/>
  <c r="C503" i="5"/>
  <c r="B626" i="5"/>
  <c r="F575" i="15" l="1"/>
  <c r="C574" i="15"/>
  <c r="B735" i="15"/>
  <c r="B627" i="5"/>
  <c r="F503" i="5"/>
  <c r="C502" i="5"/>
  <c r="F574" i="15" l="1"/>
  <c r="C573" i="15"/>
  <c r="B736" i="15"/>
  <c r="F502" i="5"/>
  <c r="C501" i="5"/>
  <c r="B628" i="5"/>
  <c r="F573" i="15" l="1"/>
  <c r="C572" i="15"/>
  <c r="B737" i="15"/>
  <c r="B629" i="5"/>
  <c r="F501" i="5"/>
  <c r="C500" i="5"/>
  <c r="B738" i="15" l="1"/>
  <c r="F572" i="15"/>
  <c r="C571" i="15"/>
  <c r="F500" i="5"/>
  <c r="C499" i="5"/>
  <c r="B630" i="5"/>
  <c r="F571" i="15" l="1"/>
  <c r="C570" i="15"/>
  <c r="B739" i="15"/>
  <c r="B631" i="5"/>
  <c r="F499" i="5"/>
  <c r="C498" i="5"/>
  <c r="B740" i="15" l="1"/>
  <c r="F570" i="15"/>
  <c r="C569" i="15"/>
  <c r="B632" i="5"/>
  <c r="F498" i="5"/>
  <c r="C497" i="5"/>
  <c r="B741" i="15" l="1"/>
  <c r="F569" i="15"/>
  <c r="C568" i="15"/>
  <c r="F497" i="5"/>
  <c r="C496" i="5"/>
  <c r="B633" i="5"/>
  <c r="B742" i="15" l="1"/>
  <c r="F568" i="15"/>
  <c r="C567" i="15"/>
  <c r="F496" i="5"/>
  <c r="C495" i="5"/>
  <c r="B634" i="5"/>
  <c r="F567" i="15" l="1"/>
  <c r="C566" i="15"/>
  <c r="B743" i="15"/>
  <c r="B635" i="5"/>
  <c r="F495" i="5"/>
  <c r="C494" i="5"/>
  <c r="F566" i="15" l="1"/>
  <c r="C565" i="15"/>
  <c r="B744" i="15"/>
  <c r="F494" i="5"/>
  <c r="C493" i="5"/>
  <c r="B636" i="5"/>
  <c r="F565" i="15" l="1"/>
  <c r="C564" i="15"/>
  <c r="B745" i="15"/>
  <c r="B637" i="5"/>
  <c r="F493" i="5"/>
  <c r="C492" i="5"/>
  <c r="B746" i="15" l="1"/>
  <c r="F564" i="15"/>
  <c r="E564" i="15"/>
  <c r="G564" i="15" s="1"/>
  <c r="C563" i="15"/>
  <c r="F492" i="5"/>
  <c r="C491" i="5"/>
  <c r="B638" i="5"/>
  <c r="F563" i="15" l="1"/>
  <c r="E563" i="15"/>
  <c r="G563" i="15" s="1"/>
  <c r="E654" i="15"/>
  <c r="G654" i="15" s="1"/>
  <c r="H654" i="15" s="1"/>
  <c r="E653" i="15"/>
  <c r="G653" i="15" s="1"/>
  <c r="H653" i="15" s="1"/>
  <c r="E652" i="15"/>
  <c r="G652" i="15" s="1"/>
  <c r="H652" i="15" s="1"/>
  <c r="E651" i="15"/>
  <c r="G651" i="15" s="1"/>
  <c r="H651" i="15" s="1"/>
  <c r="E650" i="15"/>
  <c r="G650" i="15" s="1"/>
  <c r="H650" i="15" s="1"/>
  <c r="E649" i="15"/>
  <c r="G649" i="15" s="1"/>
  <c r="H649" i="15" s="1"/>
  <c r="E648" i="15"/>
  <c r="G648" i="15" s="1"/>
  <c r="H648" i="15" s="1"/>
  <c r="E647" i="15"/>
  <c r="G647" i="15" s="1"/>
  <c r="H647" i="15" s="1"/>
  <c r="E646" i="15"/>
  <c r="G646" i="15" s="1"/>
  <c r="H646" i="15" s="1"/>
  <c r="E645" i="15"/>
  <c r="G645" i="15" s="1"/>
  <c r="H645" i="15" s="1"/>
  <c r="E644" i="15"/>
  <c r="G644" i="15" s="1"/>
  <c r="H644" i="15" s="1"/>
  <c r="E643" i="15"/>
  <c r="G643" i="15" s="1"/>
  <c r="H643" i="15" s="1"/>
  <c r="E642" i="15"/>
  <c r="G642" i="15" s="1"/>
  <c r="H642" i="15" s="1"/>
  <c r="E641" i="15"/>
  <c r="G641" i="15" s="1"/>
  <c r="H641" i="15" s="1"/>
  <c r="E640" i="15"/>
  <c r="G640" i="15" s="1"/>
  <c r="H640" i="15" s="1"/>
  <c r="E639" i="15"/>
  <c r="G639" i="15" s="1"/>
  <c r="H639" i="15" s="1"/>
  <c r="E638" i="15"/>
  <c r="G638" i="15" s="1"/>
  <c r="H638" i="15" s="1"/>
  <c r="E637" i="15"/>
  <c r="G637" i="15" s="1"/>
  <c r="H637" i="15" s="1"/>
  <c r="E636" i="15"/>
  <c r="G636" i="15" s="1"/>
  <c r="H636" i="15" s="1"/>
  <c r="E635" i="15"/>
  <c r="G635" i="15" s="1"/>
  <c r="H635" i="15" s="1"/>
  <c r="E634" i="15"/>
  <c r="G634" i="15" s="1"/>
  <c r="H634" i="15" s="1"/>
  <c r="E633" i="15"/>
  <c r="G633" i="15" s="1"/>
  <c r="H633" i="15" s="1"/>
  <c r="E632" i="15"/>
  <c r="G632" i="15" s="1"/>
  <c r="H632" i="15" s="1"/>
  <c r="E631" i="15"/>
  <c r="G631" i="15" s="1"/>
  <c r="H631" i="15" s="1"/>
  <c r="E630" i="15"/>
  <c r="G630" i="15" s="1"/>
  <c r="H630" i="15" s="1"/>
  <c r="E629" i="15"/>
  <c r="G629" i="15" s="1"/>
  <c r="H629" i="15" s="1"/>
  <c r="E628" i="15"/>
  <c r="G628" i="15" s="1"/>
  <c r="H628" i="15" s="1"/>
  <c r="E627" i="15"/>
  <c r="G627" i="15" s="1"/>
  <c r="H627" i="15" s="1"/>
  <c r="E626" i="15"/>
  <c r="G626" i="15" s="1"/>
  <c r="H626" i="15" s="1"/>
  <c r="E625" i="15"/>
  <c r="G625" i="15" s="1"/>
  <c r="H625" i="15" s="1"/>
  <c r="E624" i="15"/>
  <c r="G624" i="15" s="1"/>
  <c r="H624" i="15" s="1"/>
  <c r="E623" i="15"/>
  <c r="G623" i="15" s="1"/>
  <c r="H623" i="15" s="1"/>
  <c r="E622" i="15"/>
  <c r="G622" i="15" s="1"/>
  <c r="H622" i="15" s="1"/>
  <c r="E621" i="15"/>
  <c r="G621" i="15" s="1"/>
  <c r="H621" i="15" s="1"/>
  <c r="E620" i="15"/>
  <c r="G620" i="15" s="1"/>
  <c r="H620" i="15" s="1"/>
  <c r="E619" i="15"/>
  <c r="G619" i="15" s="1"/>
  <c r="H619" i="15" s="1"/>
  <c r="E618" i="15"/>
  <c r="G618" i="15" s="1"/>
  <c r="H618" i="15" s="1"/>
  <c r="E617" i="15"/>
  <c r="G617" i="15" s="1"/>
  <c r="H617" i="15" s="1"/>
  <c r="E616" i="15"/>
  <c r="G616" i="15" s="1"/>
  <c r="H616" i="15" s="1"/>
  <c r="E615" i="15"/>
  <c r="G615" i="15" s="1"/>
  <c r="H615" i="15" s="1"/>
  <c r="E614" i="15"/>
  <c r="G614" i="15" s="1"/>
  <c r="H614" i="15" s="1"/>
  <c r="E613" i="15"/>
  <c r="G613" i="15" s="1"/>
  <c r="H613" i="15" s="1"/>
  <c r="E612" i="15"/>
  <c r="G612" i="15" s="1"/>
  <c r="H612" i="15" s="1"/>
  <c r="E611" i="15"/>
  <c r="G611" i="15" s="1"/>
  <c r="H611" i="15" s="1"/>
  <c r="E610" i="15"/>
  <c r="G610" i="15" s="1"/>
  <c r="H610" i="15" s="1"/>
  <c r="E609" i="15"/>
  <c r="G609" i="15" s="1"/>
  <c r="H609" i="15" s="1"/>
  <c r="E608" i="15"/>
  <c r="G608" i="15" s="1"/>
  <c r="H608" i="15" s="1"/>
  <c r="E607" i="15"/>
  <c r="G607" i="15" s="1"/>
  <c r="H607" i="15" s="1"/>
  <c r="E606" i="15"/>
  <c r="G606" i="15" s="1"/>
  <c r="H606" i="15" s="1"/>
  <c r="E605" i="15"/>
  <c r="G605" i="15" s="1"/>
  <c r="H605" i="15" s="1"/>
  <c r="E604" i="15"/>
  <c r="G604" i="15" s="1"/>
  <c r="H604" i="15" s="1"/>
  <c r="E603" i="15"/>
  <c r="G603" i="15" s="1"/>
  <c r="H603" i="15" s="1"/>
  <c r="E602" i="15"/>
  <c r="G602" i="15" s="1"/>
  <c r="H602" i="15" s="1"/>
  <c r="E601" i="15"/>
  <c r="G601" i="15" s="1"/>
  <c r="H601" i="15" s="1"/>
  <c r="E600" i="15"/>
  <c r="G600" i="15" s="1"/>
  <c r="H600" i="15" s="1"/>
  <c r="E599" i="15"/>
  <c r="G599" i="15" s="1"/>
  <c r="H599" i="15" s="1"/>
  <c r="E598" i="15"/>
  <c r="G598" i="15" s="1"/>
  <c r="H598" i="15" s="1"/>
  <c r="E597" i="15"/>
  <c r="G597" i="15" s="1"/>
  <c r="H597" i="15" s="1"/>
  <c r="E596" i="15"/>
  <c r="G596" i="15" s="1"/>
  <c r="H596" i="15" s="1"/>
  <c r="E595" i="15"/>
  <c r="G595" i="15" s="1"/>
  <c r="H595" i="15" s="1"/>
  <c r="E594" i="15"/>
  <c r="G594" i="15" s="1"/>
  <c r="H594" i="15" s="1"/>
  <c r="E593" i="15"/>
  <c r="G593" i="15" s="1"/>
  <c r="H593" i="15" s="1"/>
  <c r="E592" i="15"/>
  <c r="G592" i="15" s="1"/>
  <c r="H592" i="15" s="1"/>
  <c r="E591" i="15"/>
  <c r="G591" i="15" s="1"/>
  <c r="H591" i="15" s="1"/>
  <c r="E590" i="15"/>
  <c r="G590" i="15" s="1"/>
  <c r="H590" i="15" s="1"/>
  <c r="E589" i="15"/>
  <c r="G589" i="15" s="1"/>
  <c r="H589" i="15" s="1"/>
  <c r="E588" i="15"/>
  <c r="G588" i="15" s="1"/>
  <c r="H588" i="15" s="1"/>
  <c r="E587" i="15"/>
  <c r="G587" i="15" s="1"/>
  <c r="H587" i="15" s="1"/>
  <c r="E586" i="15"/>
  <c r="G586" i="15" s="1"/>
  <c r="H586" i="15" s="1"/>
  <c r="E585" i="15"/>
  <c r="G585" i="15" s="1"/>
  <c r="H585" i="15" s="1"/>
  <c r="E584" i="15"/>
  <c r="G584" i="15" s="1"/>
  <c r="H584" i="15" s="1"/>
  <c r="E583" i="15"/>
  <c r="G583" i="15" s="1"/>
  <c r="H583" i="15" s="1"/>
  <c r="E582" i="15"/>
  <c r="G582" i="15" s="1"/>
  <c r="H582" i="15" s="1"/>
  <c r="E581" i="15"/>
  <c r="G581" i="15" s="1"/>
  <c r="H581" i="15" s="1"/>
  <c r="E580" i="15"/>
  <c r="G580" i="15" s="1"/>
  <c r="H580" i="15" s="1"/>
  <c r="E579" i="15"/>
  <c r="G579" i="15" s="1"/>
  <c r="H579" i="15" s="1"/>
  <c r="E578" i="15"/>
  <c r="G578" i="15" s="1"/>
  <c r="H578" i="15" s="1"/>
  <c r="E577" i="15"/>
  <c r="G577" i="15" s="1"/>
  <c r="H577" i="15" s="1"/>
  <c r="E576" i="15"/>
  <c r="G576" i="15" s="1"/>
  <c r="H576" i="15" s="1"/>
  <c r="E575" i="15"/>
  <c r="G575" i="15" s="1"/>
  <c r="H575" i="15" s="1"/>
  <c r="E574" i="15"/>
  <c r="G574" i="15" s="1"/>
  <c r="H574" i="15" s="1"/>
  <c r="E573" i="15"/>
  <c r="G573" i="15" s="1"/>
  <c r="H573" i="15" s="1"/>
  <c r="E572" i="15"/>
  <c r="G572" i="15" s="1"/>
  <c r="H572" i="15" s="1"/>
  <c r="E571" i="15"/>
  <c r="G571" i="15" s="1"/>
  <c r="H571" i="15" s="1"/>
  <c r="E570" i="15"/>
  <c r="G570" i="15" s="1"/>
  <c r="H570" i="15" s="1"/>
  <c r="E569" i="15"/>
  <c r="G569" i="15" s="1"/>
  <c r="H569" i="15" s="1"/>
  <c r="E568" i="15"/>
  <c r="G568" i="15" s="1"/>
  <c r="H568" i="15" s="1"/>
  <c r="E567" i="15"/>
  <c r="G567" i="15" s="1"/>
  <c r="H567" i="15" s="1"/>
  <c r="E566" i="15"/>
  <c r="G566" i="15" s="1"/>
  <c r="H566" i="15" s="1"/>
  <c r="E565" i="15"/>
  <c r="G565" i="15" s="1"/>
  <c r="H565" i="15" s="1"/>
  <c r="H564" i="15"/>
  <c r="C746" i="15"/>
  <c r="B747" i="15"/>
  <c r="B639" i="5"/>
  <c r="F491" i="5"/>
  <c r="C490" i="5"/>
  <c r="B748" i="15" l="1"/>
  <c r="F746" i="15"/>
  <c r="C745" i="15"/>
  <c r="H563" i="15"/>
  <c r="F490" i="5"/>
  <c r="C489" i="5"/>
  <c r="B640" i="5"/>
  <c r="F745" i="15" l="1"/>
  <c r="C744" i="15"/>
  <c r="B749" i="15"/>
  <c r="B641" i="5"/>
  <c r="F489" i="5"/>
  <c r="C488" i="5"/>
  <c r="B750" i="15" l="1"/>
  <c r="F744" i="15"/>
  <c r="C743" i="15"/>
  <c r="F488" i="5"/>
  <c r="C487" i="5"/>
  <c r="B642" i="5"/>
  <c r="B751" i="15" l="1"/>
  <c r="F743" i="15"/>
  <c r="C742" i="15"/>
  <c r="B643" i="5"/>
  <c r="F487" i="5"/>
  <c r="C486" i="5"/>
  <c r="F742" i="15" l="1"/>
  <c r="C741" i="15"/>
  <c r="B752" i="15"/>
  <c r="F486" i="5"/>
  <c r="C485" i="5"/>
  <c r="B644" i="5"/>
  <c r="B753" i="15" l="1"/>
  <c r="F741" i="15"/>
  <c r="C740" i="15"/>
  <c r="B645" i="5"/>
  <c r="F485" i="5"/>
  <c r="C484" i="5"/>
  <c r="B754" i="15" l="1"/>
  <c r="F740" i="15"/>
  <c r="C739" i="15"/>
  <c r="F484" i="5"/>
  <c r="C483" i="5"/>
  <c r="B646" i="5"/>
  <c r="F739" i="15" l="1"/>
  <c r="C738" i="15"/>
  <c r="B755" i="15"/>
  <c r="B647" i="5"/>
  <c r="F483" i="5"/>
  <c r="C482" i="5"/>
  <c r="F738" i="15" l="1"/>
  <c r="C737" i="15"/>
  <c r="B756" i="15"/>
  <c r="F482" i="5"/>
  <c r="C481" i="5"/>
  <c r="B648" i="5"/>
  <c r="B757" i="15" l="1"/>
  <c r="F737" i="15"/>
  <c r="C736" i="15"/>
  <c r="B649" i="5"/>
  <c r="F481" i="5"/>
  <c r="C480" i="5"/>
  <c r="B758" i="15" l="1"/>
  <c r="F736" i="15"/>
  <c r="C735" i="15"/>
  <c r="F480" i="5"/>
  <c r="C479" i="5"/>
  <c r="B650" i="5"/>
  <c r="F735" i="15" l="1"/>
  <c r="C734" i="15"/>
  <c r="B759" i="15"/>
  <c r="B651" i="5"/>
  <c r="F479" i="5"/>
  <c r="C478" i="5"/>
  <c r="F734" i="15" l="1"/>
  <c r="C733" i="15"/>
  <c r="B760" i="15"/>
  <c r="F478" i="5"/>
  <c r="C477" i="5"/>
  <c r="B652" i="5"/>
  <c r="F733" i="15" l="1"/>
  <c r="C732" i="15"/>
  <c r="B761" i="15"/>
  <c r="B653" i="5"/>
  <c r="F477" i="5"/>
  <c r="C476" i="5"/>
  <c r="F732" i="15" l="1"/>
  <c r="C731" i="15"/>
  <c r="B762" i="15"/>
  <c r="F476" i="5"/>
  <c r="C475" i="5"/>
  <c r="B654" i="5"/>
  <c r="F731" i="15" l="1"/>
  <c r="C730" i="15"/>
  <c r="B763" i="15"/>
  <c r="B655" i="5"/>
  <c r="F475" i="5"/>
  <c r="C474" i="5"/>
  <c r="F730" i="15" l="1"/>
  <c r="C729" i="15"/>
  <c r="B764" i="15"/>
  <c r="F474" i="5"/>
  <c r="C473" i="5"/>
  <c r="B656" i="5"/>
  <c r="F729" i="15" l="1"/>
  <c r="C728" i="15"/>
  <c r="B765" i="15"/>
  <c r="F473" i="5"/>
  <c r="C472" i="5"/>
  <c r="B657" i="5"/>
  <c r="F728" i="15" l="1"/>
  <c r="C727" i="15"/>
  <c r="B766" i="15"/>
  <c r="B658" i="5"/>
  <c r="F472" i="5"/>
  <c r="C471" i="5"/>
  <c r="F727" i="15" l="1"/>
  <c r="C726" i="15"/>
  <c r="B767" i="15"/>
  <c r="F471" i="5"/>
  <c r="C470" i="5"/>
  <c r="B659" i="5"/>
  <c r="F726" i="15" l="1"/>
  <c r="C725" i="15"/>
  <c r="B768" i="15"/>
  <c r="B660" i="5"/>
  <c r="F470" i="5"/>
  <c r="C469" i="5"/>
  <c r="F725" i="15" l="1"/>
  <c r="C724" i="15"/>
  <c r="B769" i="15"/>
  <c r="F469" i="5"/>
  <c r="C468" i="5"/>
  <c r="B661" i="5"/>
  <c r="F724" i="15" l="1"/>
  <c r="C723" i="15"/>
  <c r="B770" i="15"/>
  <c r="B662" i="5"/>
  <c r="F468" i="5"/>
  <c r="C467" i="5"/>
  <c r="F723" i="15" l="1"/>
  <c r="C722" i="15"/>
  <c r="B771" i="15"/>
  <c r="F467" i="5"/>
  <c r="C466" i="5"/>
  <c r="B663" i="5"/>
  <c r="B772" i="15" l="1"/>
  <c r="F722" i="15"/>
  <c r="C721" i="15"/>
  <c r="B664" i="5"/>
  <c r="F466" i="5"/>
  <c r="C465" i="5"/>
  <c r="B773" i="15" l="1"/>
  <c r="F721" i="15"/>
  <c r="C720" i="15"/>
  <c r="F465" i="5"/>
  <c r="C464" i="5"/>
  <c r="B665" i="5"/>
  <c r="B774" i="15" l="1"/>
  <c r="F720" i="15"/>
  <c r="C719" i="15"/>
  <c r="B666" i="5"/>
  <c r="F464" i="5"/>
  <c r="C463" i="5"/>
  <c r="F719" i="15" l="1"/>
  <c r="C718" i="15"/>
  <c r="B775" i="15"/>
  <c r="F463" i="5"/>
  <c r="C462" i="5"/>
  <c r="B667" i="5"/>
  <c r="B776" i="15" l="1"/>
  <c r="F718" i="15"/>
  <c r="C717" i="15"/>
  <c r="B668" i="5"/>
  <c r="F462" i="5"/>
  <c r="C461" i="5"/>
  <c r="B777" i="15" l="1"/>
  <c r="F717" i="15"/>
  <c r="C716" i="15"/>
  <c r="F461" i="5"/>
  <c r="C460" i="5"/>
  <c r="B669" i="5"/>
  <c r="F716" i="15" l="1"/>
  <c r="C715" i="15"/>
  <c r="B778" i="15"/>
  <c r="B670" i="5"/>
  <c r="F460" i="5"/>
  <c r="C459" i="5"/>
  <c r="B779" i="15" l="1"/>
  <c r="F715" i="15"/>
  <c r="C714" i="15"/>
  <c r="F459" i="5"/>
  <c r="C458" i="5"/>
  <c r="B671" i="5"/>
  <c r="B780" i="15" l="1"/>
  <c r="F714" i="15"/>
  <c r="C713" i="15"/>
  <c r="B672" i="5"/>
  <c r="F458" i="5"/>
  <c r="C457" i="5"/>
  <c r="F713" i="15" l="1"/>
  <c r="C712" i="15"/>
  <c r="B781" i="15"/>
  <c r="F457" i="5"/>
  <c r="C456" i="5"/>
  <c r="B673" i="5"/>
  <c r="F712" i="15" l="1"/>
  <c r="C711" i="15"/>
  <c r="B782" i="15"/>
  <c r="B674" i="5"/>
  <c r="F456" i="5"/>
  <c r="C455" i="5"/>
  <c r="F711" i="15" l="1"/>
  <c r="C710" i="15"/>
  <c r="B783" i="15"/>
  <c r="F455" i="5"/>
  <c r="C454" i="5"/>
  <c r="B675" i="5"/>
  <c r="B784" i="15" l="1"/>
  <c r="F710" i="15"/>
  <c r="C709" i="15"/>
  <c r="B676" i="5"/>
  <c r="F454" i="5"/>
  <c r="C453" i="5"/>
  <c r="F709" i="15" l="1"/>
  <c r="C708" i="15"/>
  <c r="B785" i="15"/>
  <c r="F453" i="5"/>
  <c r="C452" i="5"/>
  <c r="B677" i="5"/>
  <c r="B786" i="15" l="1"/>
  <c r="F708" i="15"/>
  <c r="C707" i="15"/>
  <c r="B678" i="5"/>
  <c r="F452" i="5"/>
  <c r="C451" i="5"/>
  <c r="F707" i="15" l="1"/>
  <c r="C706" i="15"/>
  <c r="B787" i="15"/>
  <c r="F451" i="5"/>
  <c r="C450" i="5"/>
  <c r="B679" i="5"/>
  <c r="B788" i="15" l="1"/>
  <c r="F706" i="15"/>
  <c r="C705" i="15"/>
  <c r="B680" i="5"/>
  <c r="F450" i="5"/>
  <c r="C449" i="5"/>
  <c r="F705" i="15" l="1"/>
  <c r="C704" i="15"/>
  <c r="B789" i="15"/>
  <c r="F449" i="5"/>
  <c r="C448" i="5"/>
  <c r="B681" i="5"/>
  <c r="B790" i="15" l="1"/>
  <c r="F704" i="15"/>
  <c r="C703" i="15"/>
  <c r="B682" i="5"/>
  <c r="F448" i="5"/>
  <c r="C447" i="5"/>
  <c r="F703" i="15" l="1"/>
  <c r="C702" i="15"/>
  <c r="B791" i="15"/>
  <c r="F447" i="5"/>
  <c r="C446" i="5"/>
  <c r="B683" i="5"/>
  <c r="B792" i="15" l="1"/>
  <c r="F702" i="15"/>
  <c r="C701" i="15"/>
  <c r="B684" i="5"/>
  <c r="F446" i="5"/>
  <c r="C445" i="5"/>
  <c r="B793" i="15" l="1"/>
  <c r="F701" i="15"/>
  <c r="C700" i="15"/>
  <c r="F445" i="5"/>
  <c r="C444" i="5"/>
  <c r="B685" i="5"/>
  <c r="F700" i="15" l="1"/>
  <c r="C699" i="15"/>
  <c r="B794" i="15"/>
  <c r="B686" i="5"/>
  <c r="F444" i="5"/>
  <c r="C443" i="5"/>
  <c r="B795" i="15" l="1"/>
  <c r="F699" i="15"/>
  <c r="C698" i="15"/>
  <c r="F443" i="5"/>
  <c r="C442" i="5"/>
  <c r="B687" i="5"/>
  <c r="B796" i="15" l="1"/>
  <c r="F698" i="15"/>
  <c r="C697" i="15"/>
  <c r="B688" i="5"/>
  <c r="F442" i="5"/>
  <c r="C441" i="5"/>
  <c r="F697" i="15" l="1"/>
  <c r="C696" i="15"/>
  <c r="B797" i="15"/>
  <c r="F441" i="5"/>
  <c r="C440" i="5"/>
  <c r="B689" i="5"/>
  <c r="F696" i="15" l="1"/>
  <c r="C695" i="15"/>
  <c r="B798" i="15"/>
  <c r="B690" i="5"/>
  <c r="F440" i="5"/>
  <c r="C439" i="5"/>
  <c r="B799" i="15" l="1"/>
  <c r="F695" i="15"/>
  <c r="C694" i="15"/>
  <c r="F439" i="5"/>
  <c r="C438" i="5"/>
  <c r="B691" i="5"/>
  <c r="B800" i="15" l="1"/>
  <c r="F694" i="15"/>
  <c r="C693" i="15"/>
  <c r="B692" i="5"/>
  <c r="F438" i="5"/>
  <c r="C437" i="5"/>
  <c r="F693" i="15" l="1"/>
  <c r="C692" i="15"/>
  <c r="B801" i="15"/>
  <c r="F437" i="5"/>
  <c r="C436" i="5"/>
  <c r="B693" i="5"/>
  <c r="B802" i="15" l="1"/>
  <c r="F692" i="15"/>
  <c r="C691" i="15"/>
  <c r="B694" i="5"/>
  <c r="F436" i="5"/>
  <c r="C435" i="5"/>
  <c r="B803" i="15" l="1"/>
  <c r="F691" i="15"/>
  <c r="C690" i="15"/>
  <c r="F435" i="5"/>
  <c r="C434" i="5"/>
  <c r="B695" i="5"/>
  <c r="F690" i="15" l="1"/>
  <c r="C689" i="15"/>
  <c r="B804" i="15"/>
  <c r="B696" i="5"/>
  <c r="F434" i="5"/>
  <c r="C433" i="5"/>
  <c r="B805" i="15" l="1"/>
  <c r="F689" i="15"/>
  <c r="C688" i="15"/>
  <c r="B697" i="5"/>
  <c r="F433" i="5"/>
  <c r="C432" i="5"/>
  <c r="B806" i="15" l="1"/>
  <c r="F688" i="15"/>
  <c r="C687" i="15"/>
  <c r="F432" i="5"/>
  <c r="C431" i="5"/>
  <c r="B698" i="5"/>
  <c r="F687" i="15" l="1"/>
  <c r="C686" i="15"/>
  <c r="B807" i="15"/>
  <c r="B699" i="5"/>
  <c r="F431" i="5"/>
  <c r="C430" i="5"/>
  <c r="F686" i="15" l="1"/>
  <c r="C685" i="15"/>
  <c r="B808" i="15"/>
  <c r="F430" i="5"/>
  <c r="C429" i="5"/>
  <c r="B700" i="5"/>
  <c r="F685" i="15" l="1"/>
  <c r="C684" i="15"/>
  <c r="B809" i="15"/>
  <c r="B701" i="5"/>
  <c r="F429" i="5"/>
  <c r="C428" i="5"/>
  <c r="F684" i="15" l="1"/>
  <c r="C683" i="15"/>
  <c r="B810" i="15"/>
  <c r="F428" i="5"/>
  <c r="C427" i="5"/>
  <c r="B702" i="5"/>
  <c r="F683" i="15" l="1"/>
  <c r="C682" i="15"/>
  <c r="B811" i="15"/>
  <c r="B703" i="5"/>
  <c r="F427" i="5"/>
  <c r="C426" i="5"/>
  <c r="F682" i="15" l="1"/>
  <c r="C681" i="15"/>
  <c r="B812" i="15"/>
  <c r="F426" i="5"/>
  <c r="C425" i="5"/>
  <c r="B704" i="5"/>
  <c r="B813" i="15" l="1"/>
  <c r="F681" i="15"/>
  <c r="C680" i="15"/>
  <c r="B705" i="5"/>
  <c r="F425" i="5"/>
  <c r="C424" i="5"/>
  <c r="F680" i="15" l="1"/>
  <c r="C679" i="15"/>
  <c r="B814" i="15"/>
  <c r="F424" i="5"/>
  <c r="C423" i="5"/>
  <c r="B706" i="5"/>
  <c r="F679" i="15" l="1"/>
  <c r="C678" i="15"/>
  <c r="B815" i="15"/>
  <c r="B707" i="5"/>
  <c r="F423" i="5"/>
  <c r="C422" i="5"/>
  <c r="B816" i="15" l="1"/>
  <c r="F678" i="15"/>
  <c r="C677" i="15"/>
  <c r="F422" i="5"/>
  <c r="C421" i="5"/>
  <c r="B708" i="5"/>
  <c r="F677" i="15" l="1"/>
  <c r="C676" i="15"/>
  <c r="B817" i="15"/>
  <c r="B709" i="5"/>
  <c r="F421" i="5"/>
  <c r="C420" i="5"/>
  <c r="B818" i="15" l="1"/>
  <c r="F676" i="15"/>
  <c r="C675" i="15"/>
  <c r="F420" i="5"/>
  <c r="C419" i="5"/>
  <c r="B710" i="5"/>
  <c r="B819" i="15" l="1"/>
  <c r="F675" i="15"/>
  <c r="C674" i="15"/>
  <c r="B711" i="5"/>
  <c r="F419" i="5"/>
  <c r="C418" i="5"/>
  <c r="F674" i="15" l="1"/>
  <c r="C673" i="15"/>
  <c r="B820" i="15"/>
  <c r="F418" i="5"/>
  <c r="C417" i="5"/>
  <c r="B712" i="5"/>
  <c r="B821" i="15" l="1"/>
  <c r="F673" i="15"/>
  <c r="C672" i="15"/>
  <c r="B713" i="5"/>
  <c r="F417" i="5"/>
  <c r="C416" i="5"/>
  <c r="F672" i="15" l="1"/>
  <c r="C671" i="15"/>
  <c r="B822" i="15"/>
  <c r="F416" i="5"/>
  <c r="C415" i="5"/>
  <c r="B714" i="5"/>
  <c r="B823" i="15" l="1"/>
  <c r="F671" i="15"/>
  <c r="C670" i="15"/>
  <c r="B715" i="5"/>
  <c r="F415" i="5"/>
  <c r="C414" i="5"/>
  <c r="F670" i="15" l="1"/>
  <c r="C669" i="15"/>
  <c r="B824" i="15"/>
  <c r="F414" i="5"/>
  <c r="C413" i="5"/>
  <c r="B716" i="5"/>
  <c r="B825" i="15" l="1"/>
  <c r="F669" i="15"/>
  <c r="C668" i="15"/>
  <c r="B717" i="5"/>
  <c r="F413" i="5"/>
  <c r="C412" i="5"/>
  <c r="F668" i="15" l="1"/>
  <c r="C667" i="15"/>
  <c r="B826" i="15"/>
  <c r="F412" i="5"/>
  <c r="C411" i="5"/>
  <c r="B718" i="5"/>
  <c r="F667" i="15" l="1"/>
  <c r="C666" i="15"/>
  <c r="B827" i="15"/>
  <c r="B719" i="5"/>
  <c r="F411" i="5"/>
  <c r="C410" i="5"/>
  <c r="B828" i="15" l="1"/>
  <c r="F666" i="15"/>
  <c r="C665" i="15"/>
  <c r="F410" i="5"/>
  <c r="C409" i="5"/>
  <c r="B720" i="5"/>
  <c r="B829" i="15" l="1"/>
  <c r="F665" i="15"/>
  <c r="C664" i="15"/>
  <c r="B721" i="5"/>
  <c r="F409" i="5"/>
  <c r="C408" i="5"/>
  <c r="F664" i="15" l="1"/>
  <c r="C663" i="15"/>
  <c r="B830" i="15"/>
  <c r="F408" i="5"/>
  <c r="C407" i="5"/>
  <c r="B722" i="5"/>
  <c r="B831" i="15" l="1"/>
  <c r="F663" i="15"/>
  <c r="C662" i="15"/>
  <c r="B723" i="5"/>
  <c r="F407" i="5"/>
  <c r="C406" i="5"/>
  <c r="B832" i="15" l="1"/>
  <c r="F662" i="15"/>
  <c r="C661" i="15"/>
  <c r="F406" i="5"/>
  <c r="C405" i="5"/>
  <c r="B724" i="5"/>
  <c r="B833" i="15" l="1"/>
  <c r="F661" i="15"/>
  <c r="C660" i="15"/>
  <c r="B725" i="5"/>
  <c r="F405" i="5"/>
  <c r="C404" i="5"/>
  <c r="B834" i="15" l="1"/>
  <c r="F660" i="15"/>
  <c r="C659" i="15"/>
  <c r="F404" i="5"/>
  <c r="C403" i="5"/>
  <c r="B726" i="5"/>
  <c r="B835" i="15" l="1"/>
  <c r="F659" i="15"/>
  <c r="C658" i="15"/>
  <c r="B727" i="5"/>
  <c r="F403" i="5"/>
  <c r="C402" i="5"/>
  <c r="F658" i="15" l="1"/>
  <c r="C657" i="15"/>
  <c r="B836" i="15"/>
  <c r="F402" i="5"/>
  <c r="C401" i="5"/>
  <c r="B728" i="5"/>
  <c r="F657" i="15" l="1"/>
  <c r="C656" i="15"/>
  <c r="C836" i="15"/>
  <c r="B837" i="15"/>
  <c r="B729" i="5"/>
  <c r="F401" i="5"/>
  <c r="C400" i="5"/>
  <c r="B838" i="15" l="1"/>
  <c r="F836" i="15"/>
  <c r="C835" i="15"/>
  <c r="F656" i="15"/>
  <c r="E656" i="15"/>
  <c r="G656" i="15" s="1"/>
  <c r="C655" i="15"/>
  <c r="F400" i="5"/>
  <c r="C399" i="5"/>
  <c r="B730" i="5"/>
  <c r="F835" i="15" l="1"/>
  <c r="C834" i="15"/>
  <c r="H656" i="15"/>
  <c r="F655" i="15"/>
  <c r="E655" i="15"/>
  <c r="G655" i="15" s="1"/>
  <c r="E746" i="15"/>
  <c r="G746" i="15" s="1"/>
  <c r="H746" i="15" s="1"/>
  <c r="E745" i="15"/>
  <c r="G745" i="15" s="1"/>
  <c r="H745" i="15" s="1"/>
  <c r="E744" i="15"/>
  <c r="G744" i="15" s="1"/>
  <c r="H744" i="15" s="1"/>
  <c r="E743" i="15"/>
  <c r="G743" i="15" s="1"/>
  <c r="H743" i="15" s="1"/>
  <c r="E742" i="15"/>
  <c r="G742" i="15" s="1"/>
  <c r="H742" i="15" s="1"/>
  <c r="E741" i="15"/>
  <c r="G741" i="15" s="1"/>
  <c r="H741" i="15" s="1"/>
  <c r="E740" i="15"/>
  <c r="G740" i="15" s="1"/>
  <c r="H740" i="15" s="1"/>
  <c r="E739" i="15"/>
  <c r="G739" i="15" s="1"/>
  <c r="H739" i="15" s="1"/>
  <c r="E738" i="15"/>
  <c r="G738" i="15" s="1"/>
  <c r="H738" i="15" s="1"/>
  <c r="E737" i="15"/>
  <c r="G737" i="15" s="1"/>
  <c r="H737" i="15" s="1"/>
  <c r="E736" i="15"/>
  <c r="G736" i="15" s="1"/>
  <c r="H736" i="15" s="1"/>
  <c r="E735" i="15"/>
  <c r="G735" i="15" s="1"/>
  <c r="H735" i="15" s="1"/>
  <c r="E734" i="15"/>
  <c r="G734" i="15" s="1"/>
  <c r="H734" i="15" s="1"/>
  <c r="E733" i="15"/>
  <c r="G733" i="15" s="1"/>
  <c r="H733" i="15" s="1"/>
  <c r="E732" i="15"/>
  <c r="G732" i="15" s="1"/>
  <c r="H732" i="15" s="1"/>
  <c r="E731" i="15"/>
  <c r="G731" i="15" s="1"/>
  <c r="H731" i="15" s="1"/>
  <c r="E730" i="15"/>
  <c r="G730" i="15" s="1"/>
  <c r="H730" i="15" s="1"/>
  <c r="E729" i="15"/>
  <c r="G729" i="15" s="1"/>
  <c r="H729" i="15" s="1"/>
  <c r="E728" i="15"/>
  <c r="G728" i="15" s="1"/>
  <c r="H728" i="15" s="1"/>
  <c r="E727" i="15"/>
  <c r="G727" i="15" s="1"/>
  <c r="H727" i="15" s="1"/>
  <c r="E726" i="15"/>
  <c r="G726" i="15" s="1"/>
  <c r="H726" i="15" s="1"/>
  <c r="E725" i="15"/>
  <c r="G725" i="15" s="1"/>
  <c r="H725" i="15" s="1"/>
  <c r="E724" i="15"/>
  <c r="G724" i="15" s="1"/>
  <c r="H724" i="15" s="1"/>
  <c r="E723" i="15"/>
  <c r="G723" i="15" s="1"/>
  <c r="H723" i="15" s="1"/>
  <c r="E722" i="15"/>
  <c r="G722" i="15" s="1"/>
  <c r="H722" i="15" s="1"/>
  <c r="E721" i="15"/>
  <c r="G721" i="15" s="1"/>
  <c r="H721" i="15" s="1"/>
  <c r="E720" i="15"/>
  <c r="G720" i="15" s="1"/>
  <c r="H720" i="15" s="1"/>
  <c r="E719" i="15"/>
  <c r="G719" i="15" s="1"/>
  <c r="H719" i="15" s="1"/>
  <c r="E718" i="15"/>
  <c r="G718" i="15" s="1"/>
  <c r="H718" i="15" s="1"/>
  <c r="E717" i="15"/>
  <c r="G717" i="15" s="1"/>
  <c r="H717" i="15" s="1"/>
  <c r="E716" i="15"/>
  <c r="G716" i="15" s="1"/>
  <c r="H716" i="15" s="1"/>
  <c r="E715" i="15"/>
  <c r="G715" i="15" s="1"/>
  <c r="H715" i="15" s="1"/>
  <c r="E714" i="15"/>
  <c r="G714" i="15" s="1"/>
  <c r="H714" i="15" s="1"/>
  <c r="E713" i="15"/>
  <c r="G713" i="15" s="1"/>
  <c r="H713" i="15" s="1"/>
  <c r="E712" i="15"/>
  <c r="G712" i="15" s="1"/>
  <c r="H712" i="15" s="1"/>
  <c r="E711" i="15"/>
  <c r="G711" i="15" s="1"/>
  <c r="H711" i="15" s="1"/>
  <c r="E710" i="15"/>
  <c r="G710" i="15" s="1"/>
  <c r="H710" i="15" s="1"/>
  <c r="E709" i="15"/>
  <c r="G709" i="15" s="1"/>
  <c r="H709" i="15" s="1"/>
  <c r="E708" i="15"/>
  <c r="G708" i="15" s="1"/>
  <c r="H708" i="15" s="1"/>
  <c r="E707" i="15"/>
  <c r="G707" i="15" s="1"/>
  <c r="H707" i="15" s="1"/>
  <c r="E706" i="15"/>
  <c r="G706" i="15" s="1"/>
  <c r="H706" i="15" s="1"/>
  <c r="E705" i="15"/>
  <c r="G705" i="15" s="1"/>
  <c r="H705" i="15" s="1"/>
  <c r="E704" i="15"/>
  <c r="G704" i="15" s="1"/>
  <c r="H704" i="15" s="1"/>
  <c r="E703" i="15"/>
  <c r="G703" i="15" s="1"/>
  <c r="H703" i="15" s="1"/>
  <c r="E702" i="15"/>
  <c r="G702" i="15" s="1"/>
  <c r="H702" i="15" s="1"/>
  <c r="E701" i="15"/>
  <c r="G701" i="15" s="1"/>
  <c r="H701" i="15" s="1"/>
  <c r="E700" i="15"/>
  <c r="G700" i="15" s="1"/>
  <c r="H700" i="15" s="1"/>
  <c r="E699" i="15"/>
  <c r="G699" i="15" s="1"/>
  <c r="H699" i="15" s="1"/>
  <c r="E698" i="15"/>
  <c r="G698" i="15" s="1"/>
  <c r="H698" i="15" s="1"/>
  <c r="E697" i="15"/>
  <c r="G697" i="15" s="1"/>
  <c r="H697" i="15" s="1"/>
  <c r="E696" i="15"/>
  <c r="G696" i="15" s="1"/>
  <c r="H696" i="15" s="1"/>
  <c r="E695" i="15"/>
  <c r="G695" i="15" s="1"/>
  <c r="H695" i="15" s="1"/>
  <c r="E694" i="15"/>
  <c r="G694" i="15" s="1"/>
  <c r="H694" i="15" s="1"/>
  <c r="E693" i="15"/>
  <c r="G693" i="15" s="1"/>
  <c r="H693" i="15" s="1"/>
  <c r="E692" i="15"/>
  <c r="G692" i="15" s="1"/>
  <c r="H692" i="15" s="1"/>
  <c r="E691" i="15"/>
  <c r="G691" i="15" s="1"/>
  <c r="H691" i="15" s="1"/>
  <c r="E690" i="15"/>
  <c r="G690" i="15" s="1"/>
  <c r="H690" i="15" s="1"/>
  <c r="E689" i="15"/>
  <c r="G689" i="15" s="1"/>
  <c r="H689" i="15" s="1"/>
  <c r="E688" i="15"/>
  <c r="G688" i="15" s="1"/>
  <c r="H688" i="15" s="1"/>
  <c r="E687" i="15"/>
  <c r="G687" i="15" s="1"/>
  <c r="H687" i="15" s="1"/>
  <c r="E686" i="15"/>
  <c r="G686" i="15" s="1"/>
  <c r="H686" i="15" s="1"/>
  <c r="E685" i="15"/>
  <c r="G685" i="15" s="1"/>
  <c r="H685" i="15" s="1"/>
  <c r="E684" i="15"/>
  <c r="G684" i="15" s="1"/>
  <c r="H684" i="15" s="1"/>
  <c r="E683" i="15"/>
  <c r="G683" i="15" s="1"/>
  <c r="H683" i="15" s="1"/>
  <c r="E682" i="15"/>
  <c r="G682" i="15" s="1"/>
  <c r="H682" i="15" s="1"/>
  <c r="E681" i="15"/>
  <c r="G681" i="15" s="1"/>
  <c r="H681" i="15" s="1"/>
  <c r="E680" i="15"/>
  <c r="G680" i="15" s="1"/>
  <c r="H680" i="15" s="1"/>
  <c r="E679" i="15"/>
  <c r="G679" i="15" s="1"/>
  <c r="H679" i="15" s="1"/>
  <c r="E678" i="15"/>
  <c r="G678" i="15" s="1"/>
  <c r="H678" i="15" s="1"/>
  <c r="E677" i="15"/>
  <c r="G677" i="15" s="1"/>
  <c r="H677" i="15" s="1"/>
  <c r="E676" i="15"/>
  <c r="G676" i="15" s="1"/>
  <c r="H676" i="15" s="1"/>
  <c r="E675" i="15"/>
  <c r="G675" i="15" s="1"/>
  <c r="H675" i="15" s="1"/>
  <c r="E674" i="15"/>
  <c r="G674" i="15" s="1"/>
  <c r="H674" i="15" s="1"/>
  <c r="E673" i="15"/>
  <c r="G673" i="15" s="1"/>
  <c r="H673" i="15" s="1"/>
  <c r="E672" i="15"/>
  <c r="G672" i="15" s="1"/>
  <c r="H672" i="15" s="1"/>
  <c r="E671" i="15"/>
  <c r="G671" i="15" s="1"/>
  <c r="H671" i="15" s="1"/>
  <c r="E670" i="15"/>
  <c r="G670" i="15" s="1"/>
  <c r="H670" i="15" s="1"/>
  <c r="E669" i="15"/>
  <c r="G669" i="15" s="1"/>
  <c r="H669" i="15" s="1"/>
  <c r="E668" i="15"/>
  <c r="G668" i="15" s="1"/>
  <c r="H668" i="15" s="1"/>
  <c r="E667" i="15"/>
  <c r="G667" i="15" s="1"/>
  <c r="H667" i="15" s="1"/>
  <c r="E666" i="15"/>
  <c r="G666" i="15" s="1"/>
  <c r="H666" i="15" s="1"/>
  <c r="E665" i="15"/>
  <c r="G665" i="15" s="1"/>
  <c r="H665" i="15" s="1"/>
  <c r="E664" i="15"/>
  <c r="G664" i="15" s="1"/>
  <c r="H664" i="15" s="1"/>
  <c r="E663" i="15"/>
  <c r="G663" i="15" s="1"/>
  <c r="H663" i="15" s="1"/>
  <c r="E662" i="15"/>
  <c r="G662" i="15" s="1"/>
  <c r="H662" i="15" s="1"/>
  <c r="E661" i="15"/>
  <c r="G661" i="15" s="1"/>
  <c r="H661" i="15" s="1"/>
  <c r="E660" i="15"/>
  <c r="G660" i="15" s="1"/>
  <c r="H660" i="15" s="1"/>
  <c r="E659" i="15"/>
  <c r="G659" i="15" s="1"/>
  <c r="H659" i="15" s="1"/>
  <c r="E658" i="15"/>
  <c r="G658" i="15" s="1"/>
  <c r="H658" i="15" s="1"/>
  <c r="E657" i="15"/>
  <c r="G657" i="15" s="1"/>
  <c r="H657" i="15" s="1"/>
  <c r="B839" i="15"/>
  <c r="B731" i="5"/>
  <c r="F399" i="5"/>
  <c r="C398" i="5"/>
  <c r="H655" i="15" l="1"/>
  <c r="B840" i="15"/>
  <c r="F834" i="15"/>
  <c r="C833" i="15"/>
  <c r="F398" i="5"/>
  <c r="C397" i="5"/>
  <c r="B732" i="5"/>
  <c r="B841" i="15" l="1"/>
  <c r="F833" i="15"/>
  <c r="C832" i="15"/>
  <c r="B733" i="5"/>
  <c r="F397" i="5"/>
  <c r="C396" i="5"/>
  <c r="F832" i="15" l="1"/>
  <c r="C831" i="15"/>
  <c r="B842" i="15"/>
  <c r="F396" i="5"/>
  <c r="C395" i="5"/>
  <c r="B734" i="5"/>
  <c r="B843" i="15" l="1"/>
  <c r="F831" i="15"/>
  <c r="C830" i="15"/>
  <c r="B735" i="5"/>
  <c r="F395" i="5"/>
  <c r="C394" i="5"/>
  <c r="F830" i="15" l="1"/>
  <c r="C829" i="15"/>
  <c r="B844" i="15"/>
  <c r="F394" i="5"/>
  <c r="C393" i="5"/>
  <c r="B736" i="5"/>
  <c r="B845" i="15" l="1"/>
  <c r="F829" i="15"/>
  <c r="C828" i="15"/>
  <c r="B737" i="5"/>
  <c r="F393" i="5"/>
  <c r="C392" i="5"/>
  <c r="F828" i="15" l="1"/>
  <c r="C827" i="15"/>
  <c r="B846" i="15"/>
  <c r="F392" i="5"/>
  <c r="C391" i="5"/>
  <c r="B738" i="5"/>
  <c r="B847" i="15" l="1"/>
  <c r="F827" i="15"/>
  <c r="C826" i="15"/>
  <c r="B739" i="5"/>
  <c r="F391" i="5"/>
  <c r="C390" i="5"/>
  <c r="B848" i="15" l="1"/>
  <c r="F826" i="15"/>
  <c r="C825" i="15"/>
  <c r="F390" i="5"/>
  <c r="C389" i="5"/>
  <c r="B740" i="5"/>
  <c r="B849" i="15" l="1"/>
  <c r="F825" i="15"/>
  <c r="C824" i="15"/>
  <c r="F389" i="5"/>
  <c r="C388" i="5"/>
  <c r="B741" i="5"/>
  <c r="F824" i="15" l="1"/>
  <c r="C823" i="15"/>
  <c r="B850" i="15"/>
  <c r="B742" i="5"/>
  <c r="F388" i="5"/>
  <c r="C387" i="5"/>
  <c r="F823" i="15" l="1"/>
  <c r="C822" i="15"/>
  <c r="B851" i="15"/>
  <c r="F387" i="5"/>
  <c r="C386" i="5"/>
  <c r="B743" i="5"/>
  <c r="B852" i="15" l="1"/>
  <c r="F822" i="15"/>
  <c r="C821" i="15"/>
  <c r="B744" i="5"/>
  <c r="F386" i="5"/>
  <c r="C385" i="5"/>
  <c r="B853" i="15" l="1"/>
  <c r="F821" i="15"/>
  <c r="C820" i="15"/>
  <c r="F385" i="5"/>
  <c r="C384" i="5"/>
  <c r="B745" i="5"/>
  <c r="F820" i="15" l="1"/>
  <c r="C819" i="15"/>
  <c r="B854" i="15"/>
  <c r="B746" i="5"/>
  <c r="F384" i="5"/>
  <c r="C383" i="5"/>
  <c r="B855" i="15" l="1"/>
  <c r="F819" i="15"/>
  <c r="C818" i="15"/>
  <c r="F383" i="5"/>
  <c r="E383" i="5"/>
  <c r="G383" i="5" s="1"/>
  <c r="C382" i="5"/>
  <c r="C746" i="5"/>
  <c r="B747" i="5"/>
  <c r="B856" i="15" l="1"/>
  <c r="F818" i="15"/>
  <c r="C817" i="15"/>
  <c r="B748" i="5"/>
  <c r="F382" i="5"/>
  <c r="E382" i="5"/>
  <c r="G382" i="5" s="1"/>
  <c r="E564" i="5"/>
  <c r="G564" i="5" s="1"/>
  <c r="H564" i="5" s="1"/>
  <c r="E563" i="5"/>
  <c r="G563" i="5" s="1"/>
  <c r="H563" i="5" s="1"/>
  <c r="E562" i="5"/>
  <c r="G562" i="5" s="1"/>
  <c r="H562" i="5" s="1"/>
  <c r="E561" i="5"/>
  <c r="G561" i="5" s="1"/>
  <c r="H561" i="5" s="1"/>
  <c r="E560" i="5"/>
  <c r="G560" i="5" s="1"/>
  <c r="H560" i="5" s="1"/>
  <c r="E559" i="5"/>
  <c r="G559" i="5" s="1"/>
  <c r="H559" i="5" s="1"/>
  <c r="E558" i="5"/>
  <c r="G558" i="5" s="1"/>
  <c r="H558" i="5" s="1"/>
  <c r="E557" i="5"/>
  <c r="G557" i="5" s="1"/>
  <c r="H557" i="5" s="1"/>
  <c r="E556" i="5"/>
  <c r="G556" i="5" s="1"/>
  <c r="H556" i="5" s="1"/>
  <c r="E555" i="5"/>
  <c r="G555" i="5" s="1"/>
  <c r="H555" i="5" s="1"/>
  <c r="E554" i="5"/>
  <c r="G554" i="5" s="1"/>
  <c r="H554" i="5" s="1"/>
  <c r="E553" i="5"/>
  <c r="G553" i="5" s="1"/>
  <c r="H553" i="5" s="1"/>
  <c r="E552" i="5"/>
  <c r="G552" i="5" s="1"/>
  <c r="H552" i="5" s="1"/>
  <c r="E551" i="5"/>
  <c r="G551" i="5" s="1"/>
  <c r="H551" i="5" s="1"/>
  <c r="E550" i="5"/>
  <c r="G550" i="5" s="1"/>
  <c r="H550" i="5" s="1"/>
  <c r="E549" i="5"/>
  <c r="G549" i="5" s="1"/>
  <c r="H549" i="5" s="1"/>
  <c r="E548" i="5"/>
  <c r="G548" i="5" s="1"/>
  <c r="H548" i="5" s="1"/>
  <c r="E547" i="5"/>
  <c r="G547" i="5" s="1"/>
  <c r="H547" i="5" s="1"/>
  <c r="E546" i="5"/>
  <c r="G546" i="5" s="1"/>
  <c r="H546" i="5" s="1"/>
  <c r="E545" i="5"/>
  <c r="G545" i="5" s="1"/>
  <c r="H545" i="5" s="1"/>
  <c r="E544" i="5"/>
  <c r="G544" i="5" s="1"/>
  <c r="H544" i="5" s="1"/>
  <c r="E543" i="5"/>
  <c r="G543" i="5" s="1"/>
  <c r="H543" i="5" s="1"/>
  <c r="E542" i="5"/>
  <c r="G542" i="5" s="1"/>
  <c r="H542" i="5" s="1"/>
  <c r="E541" i="5"/>
  <c r="G541" i="5" s="1"/>
  <c r="H541" i="5" s="1"/>
  <c r="E540" i="5"/>
  <c r="G540" i="5" s="1"/>
  <c r="H540" i="5" s="1"/>
  <c r="E539" i="5"/>
  <c r="G539" i="5" s="1"/>
  <c r="H539" i="5" s="1"/>
  <c r="E538" i="5"/>
  <c r="G538" i="5" s="1"/>
  <c r="H538" i="5" s="1"/>
  <c r="E537" i="5"/>
  <c r="G537" i="5" s="1"/>
  <c r="H537" i="5" s="1"/>
  <c r="E536" i="5"/>
  <c r="G536" i="5" s="1"/>
  <c r="H536" i="5" s="1"/>
  <c r="E535" i="5"/>
  <c r="G535" i="5" s="1"/>
  <c r="H535" i="5" s="1"/>
  <c r="E534" i="5"/>
  <c r="G534" i="5" s="1"/>
  <c r="H534" i="5" s="1"/>
  <c r="E533" i="5"/>
  <c r="G533" i="5" s="1"/>
  <c r="H533" i="5" s="1"/>
  <c r="E532" i="5"/>
  <c r="G532" i="5" s="1"/>
  <c r="H532" i="5" s="1"/>
  <c r="E531" i="5"/>
  <c r="G531" i="5" s="1"/>
  <c r="H531" i="5" s="1"/>
  <c r="E530" i="5"/>
  <c r="G530" i="5" s="1"/>
  <c r="H530" i="5" s="1"/>
  <c r="E529" i="5"/>
  <c r="G529" i="5" s="1"/>
  <c r="H529" i="5" s="1"/>
  <c r="E528" i="5"/>
  <c r="G528" i="5" s="1"/>
  <c r="H528" i="5" s="1"/>
  <c r="E527" i="5"/>
  <c r="G527" i="5" s="1"/>
  <c r="H527" i="5" s="1"/>
  <c r="E526" i="5"/>
  <c r="G526" i="5" s="1"/>
  <c r="H526" i="5" s="1"/>
  <c r="E525" i="5"/>
  <c r="G525" i="5" s="1"/>
  <c r="H525" i="5" s="1"/>
  <c r="E524" i="5"/>
  <c r="G524" i="5" s="1"/>
  <c r="H524" i="5" s="1"/>
  <c r="E523" i="5"/>
  <c r="G523" i="5" s="1"/>
  <c r="H523" i="5" s="1"/>
  <c r="E522" i="5"/>
  <c r="G522" i="5" s="1"/>
  <c r="H522" i="5" s="1"/>
  <c r="E521" i="5"/>
  <c r="G521" i="5" s="1"/>
  <c r="H521" i="5" s="1"/>
  <c r="E520" i="5"/>
  <c r="G520" i="5" s="1"/>
  <c r="H520" i="5" s="1"/>
  <c r="E519" i="5"/>
  <c r="G519" i="5" s="1"/>
  <c r="H519" i="5" s="1"/>
  <c r="E518" i="5"/>
  <c r="G518" i="5" s="1"/>
  <c r="H518" i="5" s="1"/>
  <c r="E517" i="5"/>
  <c r="G517" i="5" s="1"/>
  <c r="H517" i="5" s="1"/>
  <c r="E516" i="5"/>
  <c r="G516" i="5" s="1"/>
  <c r="H516" i="5" s="1"/>
  <c r="E515" i="5"/>
  <c r="G515" i="5" s="1"/>
  <c r="H515" i="5" s="1"/>
  <c r="E514" i="5"/>
  <c r="G514" i="5" s="1"/>
  <c r="H514" i="5" s="1"/>
  <c r="E513" i="5"/>
  <c r="G513" i="5" s="1"/>
  <c r="H513" i="5" s="1"/>
  <c r="E512" i="5"/>
  <c r="G512" i="5" s="1"/>
  <c r="H512" i="5" s="1"/>
  <c r="E511" i="5"/>
  <c r="G511" i="5" s="1"/>
  <c r="H511" i="5" s="1"/>
  <c r="E510" i="5"/>
  <c r="G510" i="5" s="1"/>
  <c r="H510" i="5" s="1"/>
  <c r="E509" i="5"/>
  <c r="G509" i="5" s="1"/>
  <c r="H509" i="5" s="1"/>
  <c r="E508" i="5"/>
  <c r="G508" i="5" s="1"/>
  <c r="H508" i="5" s="1"/>
  <c r="E507" i="5"/>
  <c r="G507" i="5" s="1"/>
  <c r="H507" i="5" s="1"/>
  <c r="E506" i="5"/>
  <c r="G506" i="5" s="1"/>
  <c r="H506" i="5" s="1"/>
  <c r="E505" i="5"/>
  <c r="G505" i="5" s="1"/>
  <c r="H505" i="5" s="1"/>
  <c r="E504" i="5"/>
  <c r="G504" i="5" s="1"/>
  <c r="H504" i="5" s="1"/>
  <c r="E503" i="5"/>
  <c r="G503" i="5" s="1"/>
  <c r="H503" i="5" s="1"/>
  <c r="E502" i="5"/>
  <c r="G502" i="5" s="1"/>
  <c r="H502" i="5" s="1"/>
  <c r="E501" i="5"/>
  <c r="G501" i="5" s="1"/>
  <c r="H501" i="5" s="1"/>
  <c r="E500" i="5"/>
  <c r="G500" i="5" s="1"/>
  <c r="H500" i="5" s="1"/>
  <c r="E499" i="5"/>
  <c r="G499" i="5" s="1"/>
  <c r="H499" i="5" s="1"/>
  <c r="E498" i="5"/>
  <c r="G498" i="5" s="1"/>
  <c r="H498" i="5" s="1"/>
  <c r="E497" i="5"/>
  <c r="G497" i="5" s="1"/>
  <c r="H497" i="5" s="1"/>
  <c r="E496" i="5"/>
  <c r="G496" i="5" s="1"/>
  <c r="H496" i="5" s="1"/>
  <c r="E495" i="5"/>
  <c r="G495" i="5" s="1"/>
  <c r="H495" i="5" s="1"/>
  <c r="E494" i="5"/>
  <c r="G494" i="5" s="1"/>
  <c r="H494" i="5" s="1"/>
  <c r="E493" i="5"/>
  <c r="G493" i="5" s="1"/>
  <c r="H493" i="5" s="1"/>
  <c r="E492" i="5"/>
  <c r="G492" i="5" s="1"/>
  <c r="H492" i="5" s="1"/>
  <c r="E491" i="5"/>
  <c r="G491" i="5" s="1"/>
  <c r="H491" i="5" s="1"/>
  <c r="E490" i="5"/>
  <c r="G490" i="5" s="1"/>
  <c r="H490" i="5" s="1"/>
  <c r="E489" i="5"/>
  <c r="G489" i="5" s="1"/>
  <c r="H489" i="5" s="1"/>
  <c r="E488" i="5"/>
  <c r="G488" i="5" s="1"/>
  <c r="H488" i="5" s="1"/>
  <c r="E487" i="5"/>
  <c r="G487" i="5" s="1"/>
  <c r="H487" i="5" s="1"/>
  <c r="E486" i="5"/>
  <c r="G486" i="5" s="1"/>
  <c r="H486" i="5" s="1"/>
  <c r="E485" i="5"/>
  <c r="G485" i="5" s="1"/>
  <c r="H485" i="5" s="1"/>
  <c r="E484" i="5"/>
  <c r="G484" i="5" s="1"/>
  <c r="H484" i="5" s="1"/>
  <c r="E483" i="5"/>
  <c r="G483" i="5" s="1"/>
  <c r="H483" i="5" s="1"/>
  <c r="E482" i="5"/>
  <c r="G482" i="5" s="1"/>
  <c r="H482" i="5" s="1"/>
  <c r="E481" i="5"/>
  <c r="G481" i="5" s="1"/>
  <c r="H481" i="5" s="1"/>
  <c r="E480" i="5"/>
  <c r="G480" i="5" s="1"/>
  <c r="H480" i="5" s="1"/>
  <c r="E479" i="5"/>
  <c r="G479" i="5" s="1"/>
  <c r="H479" i="5" s="1"/>
  <c r="E478" i="5"/>
  <c r="G478" i="5" s="1"/>
  <c r="H478" i="5" s="1"/>
  <c r="E477" i="5"/>
  <c r="G477" i="5" s="1"/>
  <c r="H477" i="5" s="1"/>
  <c r="E476" i="5"/>
  <c r="G476" i="5" s="1"/>
  <c r="H476" i="5" s="1"/>
  <c r="E475" i="5"/>
  <c r="G475" i="5" s="1"/>
  <c r="H475" i="5" s="1"/>
  <c r="E474" i="5"/>
  <c r="G474" i="5" s="1"/>
  <c r="H474" i="5" s="1"/>
  <c r="E473" i="5"/>
  <c r="G473" i="5" s="1"/>
  <c r="H473" i="5" s="1"/>
  <c r="E472" i="5"/>
  <c r="G472" i="5" s="1"/>
  <c r="H472" i="5" s="1"/>
  <c r="E471" i="5"/>
  <c r="G471" i="5" s="1"/>
  <c r="H471" i="5" s="1"/>
  <c r="E470" i="5"/>
  <c r="G470" i="5" s="1"/>
  <c r="H470" i="5" s="1"/>
  <c r="E469" i="5"/>
  <c r="G469" i="5" s="1"/>
  <c r="H469" i="5" s="1"/>
  <c r="E468" i="5"/>
  <c r="G468" i="5" s="1"/>
  <c r="H468" i="5" s="1"/>
  <c r="E467" i="5"/>
  <c r="G467" i="5" s="1"/>
  <c r="H467" i="5" s="1"/>
  <c r="E466" i="5"/>
  <c r="G466" i="5" s="1"/>
  <c r="H466" i="5" s="1"/>
  <c r="E465" i="5"/>
  <c r="G465" i="5" s="1"/>
  <c r="H465" i="5" s="1"/>
  <c r="E464" i="5"/>
  <c r="G464" i="5" s="1"/>
  <c r="H464" i="5" s="1"/>
  <c r="E463" i="5"/>
  <c r="G463" i="5" s="1"/>
  <c r="H463" i="5" s="1"/>
  <c r="E462" i="5"/>
  <c r="G462" i="5" s="1"/>
  <c r="H462" i="5" s="1"/>
  <c r="E461" i="5"/>
  <c r="G461" i="5" s="1"/>
  <c r="H461" i="5" s="1"/>
  <c r="E460" i="5"/>
  <c r="G460" i="5" s="1"/>
  <c r="H460" i="5" s="1"/>
  <c r="E459" i="5"/>
  <c r="G459" i="5" s="1"/>
  <c r="H459" i="5" s="1"/>
  <c r="E458" i="5"/>
  <c r="G458" i="5" s="1"/>
  <c r="H458" i="5" s="1"/>
  <c r="E457" i="5"/>
  <c r="G457" i="5" s="1"/>
  <c r="H457" i="5" s="1"/>
  <c r="E456" i="5"/>
  <c r="G456" i="5" s="1"/>
  <c r="H456" i="5" s="1"/>
  <c r="E455" i="5"/>
  <c r="G455" i="5" s="1"/>
  <c r="H455" i="5" s="1"/>
  <c r="E454" i="5"/>
  <c r="G454" i="5" s="1"/>
  <c r="H454" i="5" s="1"/>
  <c r="E453" i="5"/>
  <c r="G453" i="5" s="1"/>
  <c r="H453" i="5" s="1"/>
  <c r="E452" i="5"/>
  <c r="G452" i="5" s="1"/>
  <c r="H452" i="5" s="1"/>
  <c r="E451" i="5"/>
  <c r="G451" i="5" s="1"/>
  <c r="H451" i="5" s="1"/>
  <c r="E450" i="5"/>
  <c r="G450" i="5" s="1"/>
  <c r="H450" i="5" s="1"/>
  <c r="E449" i="5"/>
  <c r="G449" i="5" s="1"/>
  <c r="H449" i="5" s="1"/>
  <c r="E448" i="5"/>
  <c r="G448" i="5" s="1"/>
  <c r="H448" i="5" s="1"/>
  <c r="E447" i="5"/>
  <c r="G447" i="5" s="1"/>
  <c r="H447" i="5" s="1"/>
  <c r="E446" i="5"/>
  <c r="G446" i="5" s="1"/>
  <c r="H446" i="5" s="1"/>
  <c r="E445" i="5"/>
  <c r="G445" i="5" s="1"/>
  <c r="H445" i="5" s="1"/>
  <c r="E444" i="5"/>
  <c r="G444" i="5" s="1"/>
  <c r="H444" i="5" s="1"/>
  <c r="E443" i="5"/>
  <c r="G443" i="5" s="1"/>
  <c r="H443" i="5" s="1"/>
  <c r="E442" i="5"/>
  <c r="G442" i="5" s="1"/>
  <c r="H442" i="5" s="1"/>
  <c r="E441" i="5"/>
  <c r="G441" i="5" s="1"/>
  <c r="H441" i="5" s="1"/>
  <c r="E440" i="5"/>
  <c r="G440" i="5" s="1"/>
  <c r="H440" i="5" s="1"/>
  <c r="E439" i="5"/>
  <c r="G439" i="5" s="1"/>
  <c r="H439" i="5" s="1"/>
  <c r="E438" i="5"/>
  <c r="G438" i="5" s="1"/>
  <c r="H438" i="5" s="1"/>
  <c r="E437" i="5"/>
  <c r="G437" i="5" s="1"/>
  <c r="H437" i="5" s="1"/>
  <c r="E436" i="5"/>
  <c r="G436" i="5" s="1"/>
  <c r="H436" i="5" s="1"/>
  <c r="E435" i="5"/>
  <c r="G435" i="5" s="1"/>
  <c r="H435" i="5" s="1"/>
  <c r="E434" i="5"/>
  <c r="G434" i="5" s="1"/>
  <c r="H434" i="5" s="1"/>
  <c r="E433" i="5"/>
  <c r="G433" i="5" s="1"/>
  <c r="H433" i="5" s="1"/>
  <c r="E432" i="5"/>
  <c r="G432" i="5" s="1"/>
  <c r="H432" i="5" s="1"/>
  <c r="E431" i="5"/>
  <c r="G431" i="5" s="1"/>
  <c r="H431" i="5" s="1"/>
  <c r="E430" i="5"/>
  <c r="G430" i="5" s="1"/>
  <c r="H430" i="5" s="1"/>
  <c r="E429" i="5"/>
  <c r="G429" i="5" s="1"/>
  <c r="H429" i="5" s="1"/>
  <c r="E428" i="5"/>
  <c r="G428" i="5" s="1"/>
  <c r="H428" i="5" s="1"/>
  <c r="E427" i="5"/>
  <c r="G427" i="5" s="1"/>
  <c r="H427" i="5" s="1"/>
  <c r="E426" i="5"/>
  <c r="G426" i="5" s="1"/>
  <c r="H426" i="5" s="1"/>
  <c r="E425" i="5"/>
  <c r="G425" i="5" s="1"/>
  <c r="H425" i="5" s="1"/>
  <c r="E424" i="5"/>
  <c r="G424" i="5" s="1"/>
  <c r="H424" i="5" s="1"/>
  <c r="E423" i="5"/>
  <c r="G423" i="5" s="1"/>
  <c r="H423" i="5" s="1"/>
  <c r="E422" i="5"/>
  <c r="G422" i="5" s="1"/>
  <c r="H422" i="5" s="1"/>
  <c r="E421" i="5"/>
  <c r="G421" i="5" s="1"/>
  <c r="H421" i="5" s="1"/>
  <c r="E420" i="5"/>
  <c r="G420" i="5" s="1"/>
  <c r="H420" i="5" s="1"/>
  <c r="E419" i="5"/>
  <c r="G419" i="5" s="1"/>
  <c r="H419" i="5" s="1"/>
  <c r="E418" i="5"/>
  <c r="G418" i="5" s="1"/>
  <c r="H418" i="5" s="1"/>
  <c r="E417" i="5"/>
  <c r="G417" i="5" s="1"/>
  <c r="H417" i="5" s="1"/>
  <c r="E416" i="5"/>
  <c r="G416" i="5" s="1"/>
  <c r="H416" i="5" s="1"/>
  <c r="E415" i="5"/>
  <c r="G415" i="5" s="1"/>
  <c r="H415" i="5" s="1"/>
  <c r="E414" i="5"/>
  <c r="G414" i="5" s="1"/>
  <c r="H414" i="5" s="1"/>
  <c r="E413" i="5"/>
  <c r="G413" i="5" s="1"/>
  <c r="H413" i="5" s="1"/>
  <c r="E412" i="5"/>
  <c r="G412" i="5" s="1"/>
  <c r="H412" i="5" s="1"/>
  <c r="E411" i="5"/>
  <c r="G411" i="5" s="1"/>
  <c r="H411" i="5" s="1"/>
  <c r="E410" i="5"/>
  <c r="G410" i="5" s="1"/>
  <c r="H410" i="5" s="1"/>
  <c r="E409" i="5"/>
  <c r="G409" i="5" s="1"/>
  <c r="H409" i="5" s="1"/>
  <c r="E408" i="5"/>
  <c r="G408" i="5" s="1"/>
  <c r="H408" i="5" s="1"/>
  <c r="E407" i="5"/>
  <c r="G407" i="5" s="1"/>
  <c r="H407" i="5" s="1"/>
  <c r="E406" i="5"/>
  <c r="G406" i="5" s="1"/>
  <c r="H406" i="5" s="1"/>
  <c r="E405" i="5"/>
  <c r="G405" i="5" s="1"/>
  <c r="H405" i="5" s="1"/>
  <c r="E404" i="5"/>
  <c r="G404" i="5" s="1"/>
  <c r="H404" i="5" s="1"/>
  <c r="E403" i="5"/>
  <c r="G403" i="5" s="1"/>
  <c r="H403" i="5" s="1"/>
  <c r="E402" i="5"/>
  <c r="G402" i="5" s="1"/>
  <c r="H402" i="5" s="1"/>
  <c r="E401" i="5"/>
  <c r="G401" i="5" s="1"/>
  <c r="H401" i="5" s="1"/>
  <c r="E400" i="5"/>
  <c r="G400" i="5" s="1"/>
  <c r="H400" i="5" s="1"/>
  <c r="E399" i="5"/>
  <c r="G399" i="5" s="1"/>
  <c r="H399" i="5" s="1"/>
  <c r="E398" i="5"/>
  <c r="G398" i="5" s="1"/>
  <c r="H398" i="5" s="1"/>
  <c r="E397" i="5"/>
  <c r="G397" i="5" s="1"/>
  <c r="H397" i="5" s="1"/>
  <c r="E396" i="5"/>
  <c r="G396" i="5" s="1"/>
  <c r="H396" i="5" s="1"/>
  <c r="E395" i="5"/>
  <c r="G395" i="5" s="1"/>
  <c r="H395" i="5" s="1"/>
  <c r="E394" i="5"/>
  <c r="G394" i="5" s="1"/>
  <c r="H394" i="5" s="1"/>
  <c r="E393" i="5"/>
  <c r="G393" i="5" s="1"/>
  <c r="H393" i="5" s="1"/>
  <c r="E392" i="5"/>
  <c r="G392" i="5" s="1"/>
  <c r="H392" i="5" s="1"/>
  <c r="E391" i="5"/>
  <c r="G391" i="5" s="1"/>
  <c r="H391" i="5" s="1"/>
  <c r="E390" i="5"/>
  <c r="G390" i="5" s="1"/>
  <c r="H390" i="5" s="1"/>
  <c r="E389" i="5"/>
  <c r="G389" i="5" s="1"/>
  <c r="H389" i="5" s="1"/>
  <c r="E388" i="5"/>
  <c r="G388" i="5" s="1"/>
  <c r="H388" i="5" s="1"/>
  <c r="E387" i="5"/>
  <c r="G387" i="5" s="1"/>
  <c r="H387" i="5" s="1"/>
  <c r="E386" i="5"/>
  <c r="G386" i="5" s="1"/>
  <c r="H386" i="5" s="1"/>
  <c r="E385" i="5"/>
  <c r="G385" i="5" s="1"/>
  <c r="H385" i="5" s="1"/>
  <c r="E384" i="5"/>
  <c r="G384" i="5" s="1"/>
  <c r="H384" i="5" s="1"/>
  <c r="F746" i="5"/>
  <c r="C745" i="5"/>
  <c r="H383" i="5"/>
  <c r="F817" i="15" l="1"/>
  <c r="C816" i="15"/>
  <c r="B857" i="15"/>
  <c r="F745" i="5"/>
  <c r="C744" i="5"/>
  <c r="H382" i="5"/>
  <c r="B749" i="5"/>
  <c r="F816" i="15" l="1"/>
  <c r="C815" i="15"/>
  <c r="B858" i="15"/>
  <c r="F744" i="5"/>
  <c r="C743" i="5"/>
  <c r="B750" i="5"/>
  <c r="F815" i="15" l="1"/>
  <c r="C814" i="15"/>
  <c r="B859" i="15"/>
  <c r="B751" i="5"/>
  <c r="F743" i="5"/>
  <c r="C742" i="5"/>
  <c r="F814" i="15" l="1"/>
  <c r="C813" i="15"/>
  <c r="B860" i="15"/>
  <c r="F742" i="5"/>
  <c r="C741" i="5"/>
  <c r="B752" i="5"/>
  <c r="F813" i="15" l="1"/>
  <c r="C812" i="15"/>
  <c r="B861" i="15"/>
  <c r="B753" i="5"/>
  <c r="F741" i="5"/>
  <c r="C740" i="5"/>
  <c r="F812" i="15" l="1"/>
  <c r="C811" i="15"/>
  <c r="B862" i="15"/>
  <c r="F740" i="5"/>
  <c r="C739" i="5"/>
  <c r="B754" i="5"/>
  <c r="B863" i="15" l="1"/>
  <c r="F811" i="15"/>
  <c r="C810" i="15"/>
  <c r="B755" i="5"/>
  <c r="F739" i="5"/>
  <c r="C738" i="5"/>
  <c r="F810" i="15" l="1"/>
  <c r="C809" i="15"/>
  <c r="B864" i="15"/>
  <c r="F738" i="5"/>
  <c r="C737" i="5"/>
  <c r="B756" i="5"/>
  <c r="B865" i="15" l="1"/>
  <c r="F809" i="15"/>
  <c r="C808" i="15"/>
  <c r="B757" i="5"/>
  <c r="F737" i="5"/>
  <c r="C736" i="5"/>
  <c r="B866" i="15" l="1"/>
  <c r="F808" i="15"/>
  <c r="C807" i="15"/>
  <c r="F736" i="5"/>
  <c r="C735" i="5"/>
  <c r="B758" i="5"/>
  <c r="F807" i="15" l="1"/>
  <c r="C806" i="15"/>
  <c r="B867" i="15"/>
  <c r="B759" i="5"/>
  <c r="F735" i="5"/>
  <c r="C734" i="5"/>
  <c r="B868" i="15" l="1"/>
  <c r="F806" i="15"/>
  <c r="C805" i="15"/>
  <c r="F734" i="5"/>
  <c r="C733" i="5"/>
  <c r="B760" i="5"/>
  <c r="F805" i="15" l="1"/>
  <c r="C804" i="15"/>
  <c r="B869" i="15"/>
  <c r="B761" i="5"/>
  <c r="F733" i="5"/>
  <c r="C732" i="5"/>
  <c r="B870" i="15" l="1"/>
  <c r="F804" i="15"/>
  <c r="C803" i="15"/>
  <c r="F732" i="5"/>
  <c r="C731" i="5"/>
  <c r="B762" i="5"/>
  <c r="B871" i="15" l="1"/>
  <c r="F803" i="15"/>
  <c r="C802" i="15"/>
  <c r="B763" i="5"/>
  <c r="F731" i="5"/>
  <c r="C730" i="5"/>
  <c r="F802" i="15" l="1"/>
  <c r="C801" i="15"/>
  <c r="B872" i="15"/>
  <c r="F730" i="5"/>
  <c r="C729" i="5"/>
  <c r="B764" i="5"/>
  <c r="F801" i="15" l="1"/>
  <c r="C800" i="15"/>
  <c r="B873" i="15"/>
  <c r="F729" i="5"/>
  <c r="C728" i="5"/>
  <c r="B765" i="5"/>
  <c r="F800" i="15" l="1"/>
  <c r="C799" i="15"/>
  <c r="B874" i="15"/>
  <c r="B766" i="5"/>
  <c r="F728" i="5"/>
  <c r="C727" i="5"/>
  <c r="B875" i="15" l="1"/>
  <c r="F799" i="15"/>
  <c r="C798" i="15"/>
  <c r="F727" i="5"/>
  <c r="C726" i="5"/>
  <c r="B767" i="5"/>
  <c r="B876" i="15" l="1"/>
  <c r="F798" i="15"/>
  <c r="C797" i="15"/>
  <c r="B768" i="5"/>
  <c r="F726" i="5"/>
  <c r="C725" i="5"/>
  <c r="F797" i="15" l="1"/>
  <c r="C796" i="15"/>
  <c r="B877" i="15"/>
  <c r="F725" i="5"/>
  <c r="C724" i="5"/>
  <c r="B769" i="5"/>
  <c r="B878" i="15" l="1"/>
  <c r="F796" i="15"/>
  <c r="C795" i="15"/>
  <c r="B770" i="5"/>
  <c r="F724" i="5"/>
  <c r="C723" i="5"/>
  <c r="B879" i="15" l="1"/>
  <c r="F795" i="15"/>
  <c r="C794" i="15"/>
  <c r="F723" i="5"/>
  <c r="C722" i="5"/>
  <c r="B771" i="5"/>
  <c r="F794" i="15" l="1"/>
  <c r="C793" i="15"/>
  <c r="B880" i="15"/>
  <c r="B772" i="5"/>
  <c r="F722" i="5"/>
  <c r="C721" i="5"/>
  <c r="B881" i="15" l="1"/>
  <c r="F793" i="15"/>
  <c r="C792" i="15"/>
  <c r="F721" i="5"/>
  <c r="C720" i="5"/>
  <c r="B773" i="5"/>
  <c r="B882" i="15" l="1"/>
  <c r="F792" i="15"/>
  <c r="C791" i="15"/>
  <c r="F720" i="5"/>
  <c r="C719" i="5"/>
  <c r="B774" i="5"/>
  <c r="B883" i="15" l="1"/>
  <c r="F791" i="15"/>
  <c r="C790" i="15"/>
  <c r="F719" i="5"/>
  <c r="C718" i="5"/>
  <c r="B775" i="5"/>
  <c r="F790" i="15" l="1"/>
  <c r="C789" i="15"/>
  <c r="B884" i="15"/>
  <c r="B776" i="5"/>
  <c r="F718" i="5"/>
  <c r="C717" i="5"/>
  <c r="F789" i="15" l="1"/>
  <c r="C788" i="15"/>
  <c r="B885" i="15"/>
  <c r="F717" i="5"/>
  <c r="C716" i="5"/>
  <c r="B777" i="5"/>
  <c r="F788" i="15" l="1"/>
  <c r="C787" i="15"/>
  <c r="B886" i="15"/>
  <c r="B778" i="5"/>
  <c r="F716" i="5"/>
  <c r="C715" i="5"/>
  <c r="F787" i="15" l="1"/>
  <c r="C786" i="15"/>
  <c r="B887" i="15"/>
  <c r="F715" i="5"/>
  <c r="C714" i="5"/>
  <c r="B779" i="5"/>
  <c r="B888" i="15" l="1"/>
  <c r="F786" i="15"/>
  <c r="C785" i="15"/>
  <c r="B780" i="5"/>
  <c r="F714" i="5"/>
  <c r="C713" i="5"/>
  <c r="B889" i="15" l="1"/>
  <c r="F785" i="15"/>
  <c r="C784" i="15"/>
  <c r="F713" i="5"/>
  <c r="C712" i="5"/>
  <c r="B781" i="5"/>
  <c r="B890" i="15" l="1"/>
  <c r="F784" i="15"/>
  <c r="C783" i="15"/>
  <c r="B782" i="5"/>
  <c r="F712" i="5"/>
  <c r="C711" i="5"/>
  <c r="B891" i="15" l="1"/>
  <c r="F783" i="15"/>
  <c r="C782" i="15"/>
  <c r="F711" i="5"/>
  <c r="C710" i="5"/>
  <c r="B783" i="5"/>
  <c r="F782" i="15" l="1"/>
  <c r="C781" i="15"/>
  <c r="B892" i="15"/>
  <c r="F710" i="5"/>
  <c r="C709" i="5"/>
  <c r="B784" i="5"/>
  <c r="B893" i="15" l="1"/>
  <c r="F781" i="15"/>
  <c r="C780" i="15"/>
  <c r="B785" i="5"/>
  <c r="F709" i="5"/>
  <c r="C708" i="5"/>
  <c r="F780" i="15" l="1"/>
  <c r="C779" i="15"/>
  <c r="B894" i="15"/>
  <c r="F708" i="5"/>
  <c r="C707" i="5"/>
  <c r="B786" i="5"/>
  <c r="F779" i="15" l="1"/>
  <c r="C778" i="15"/>
  <c r="B895" i="15"/>
  <c r="F707" i="5"/>
  <c r="C706" i="5"/>
  <c r="B787" i="5"/>
  <c r="B896" i="15" l="1"/>
  <c r="F778" i="15"/>
  <c r="C777" i="15"/>
  <c r="B788" i="5"/>
  <c r="F706" i="5"/>
  <c r="C705" i="5"/>
  <c r="B897" i="15" l="1"/>
  <c r="F777" i="15"/>
  <c r="C776" i="15"/>
  <c r="F705" i="5"/>
  <c r="C704" i="5"/>
  <c r="B789" i="5"/>
  <c r="B898" i="15" l="1"/>
  <c r="F776" i="15"/>
  <c r="C775" i="15"/>
  <c r="B790" i="5"/>
  <c r="F704" i="5"/>
  <c r="C703" i="5"/>
  <c r="F775" i="15" l="1"/>
  <c r="C774" i="15"/>
  <c r="B899" i="15"/>
  <c r="F703" i="5"/>
  <c r="C702" i="5"/>
  <c r="B791" i="5"/>
  <c r="B900" i="15" l="1"/>
  <c r="F774" i="15"/>
  <c r="C773" i="15"/>
  <c r="B792" i="5"/>
  <c r="F702" i="5"/>
  <c r="C701" i="5"/>
  <c r="B901" i="15" l="1"/>
  <c r="F773" i="15"/>
  <c r="C772" i="15"/>
  <c r="B793" i="5"/>
  <c r="F701" i="5"/>
  <c r="C700" i="5"/>
  <c r="F772" i="15" l="1"/>
  <c r="C771" i="15"/>
  <c r="B902" i="15"/>
  <c r="B794" i="5"/>
  <c r="F700" i="5"/>
  <c r="C699" i="5"/>
  <c r="B903" i="15" l="1"/>
  <c r="F771" i="15"/>
  <c r="C770" i="15"/>
  <c r="F699" i="5"/>
  <c r="C698" i="5"/>
  <c r="B795" i="5"/>
  <c r="B904" i="15" l="1"/>
  <c r="F770" i="15"/>
  <c r="C769" i="15"/>
  <c r="B796" i="5"/>
  <c r="F698" i="5"/>
  <c r="C697" i="5"/>
  <c r="F769" i="15" l="1"/>
  <c r="C768" i="15"/>
  <c r="B905" i="15"/>
  <c r="F697" i="5"/>
  <c r="C696" i="5"/>
  <c r="B797" i="5"/>
  <c r="B906" i="15" l="1"/>
  <c r="F768" i="15"/>
  <c r="C767" i="15"/>
  <c r="B798" i="5"/>
  <c r="F696" i="5"/>
  <c r="C695" i="5"/>
  <c r="B907" i="15" l="1"/>
  <c r="F767" i="15"/>
  <c r="C766" i="15"/>
  <c r="F695" i="5"/>
  <c r="C694" i="5"/>
  <c r="B799" i="5"/>
  <c r="F766" i="15" l="1"/>
  <c r="C765" i="15"/>
  <c r="B908" i="15"/>
  <c r="F694" i="5"/>
  <c r="C693" i="5"/>
  <c r="B800" i="5"/>
  <c r="F765" i="15" l="1"/>
  <c r="C764" i="15"/>
  <c r="B909" i="15"/>
  <c r="F693" i="5"/>
  <c r="C692" i="5"/>
  <c r="B801" i="5"/>
  <c r="B910" i="15" l="1"/>
  <c r="F764" i="15"/>
  <c r="C763" i="15"/>
  <c r="B802" i="5"/>
  <c r="F692" i="5"/>
  <c r="C691" i="5"/>
  <c r="B911" i="15" l="1"/>
  <c r="F763" i="15"/>
  <c r="C762" i="15"/>
  <c r="F691" i="5"/>
  <c r="C690" i="5"/>
  <c r="B803" i="5"/>
  <c r="B912" i="15" l="1"/>
  <c r="F762" i="15"/>
  <c r="C761" i="15"/>
  <c r="B804" i="5"/>
  <c r="F690" i="5"/>
  <c r="C689" i="5"/>
  <c r="F761" i="15" l="1"/>
  <c r="C760" i="15"/>
  <c r="B913" i="15"/>
  <c r="F689" i="5"/>
  <c r="C688" i="5"/>
  <c r="B805" i="5"/>
  <c r="B914" i="15" l="1"/>
  <c r="F760" i="15"/>
  <c r="C759" i="15"/>
  <c r="B806" i="5"/>
  <c r="F688" i="5"/>
  <c r="C687" i="5"/>
  <c r="F759" i="15" l="1"/>
  <c r="C758" i="15"/>
  <c r="B915" i="15"/>
  <c r="F687" i="5"/>
  <c r="C686" i="5"/>
  <c r="B807" i="5"/>
  <c r="F758" i="15" l="1"/>
  <c r="C757" i="15"/>
  <c r="B916" i="15"/>
  <c r="B808" i="5"/>
  <c r="F686" i="5"/>
  <c r="C685" i="5"/>
  <c r="B917" i="15" l="1"/>
  <c r="F757" i="15"/>
  <c r="C756" i="15"/>
  <c r="F685" i="5"/>
  <c r="C684" i="5"/>
  <c r="B809" i="5"/>
  <c r="B918" i="15" l="1"/>
  <c r="F756" i="15"/>
  <c r="C755" i="15"/>
  <c r="B810" i="5"/>
  <c r="F684" i="5"/>
  <c r="C683" i="5"/>
  <c r="F755" i="15" l="1"/>
  <c r="C754" i="15"/>
  <c r="B919" i="15"/>
  <c r="F683" i="5"/>
  <c r="C682" i="5"/>
  <c r="B811" i="5"/>
  <c r="F754" i="15" l="1"/>
  <c r="C753" i="15"/>
  <c r="B920" i="15"/>
  <c r="B812" i="5"/>
  <c r="F682" i="5"/>
  <c r="C681" i="5"/>
  <c r="F753" i="15" l="1"/>
  <c r="C752" i="15"/>
  <c r="B921" i="15"/>
  <c r="F681" i="5"/>
  <c r="C680" i="5"/>
  <c r="B813" i="5"/>
  <c r="F752" i="15" l="1"/>
  <c r="C751" i="15"/>
  <c r="B922" i="15"/>
  <c r="F680" i="5"/>
  <c r="C679" i="5"/>
  <c r="B814" i="5"/>
  <c r="B923" i="15" l="1"/>
  <c r="F751" i="15"/>
  <c r="C750" i="15"/>
  <c r="F679" i="5"/>
  <c r="C678" i="5"/>
  <c r="B815" i="5"/>
  <c r="B924" i="15" l="1"/>
  <c r="F750" i="15"/>
  <c r="C749" i="15"/>
  <c r="F678" i="5"/>
  <c r="C677" i="5"/>
  <c r="B816" i="5"/>
  <c r="B925" i="15" l="1"/>
  <c r="F749" i="15"/>
  <c r="C748" i="15"/>
  <c r="B817" i="5"/>
  <c r="F677" i="5"/>
  <c r="C676" i="5"/>
  <c r="F748" i="15" l="1"/>
  <c r="E748" i="15"/>
  <c r="G748" i="15" s="1"/>
  <c r="C747" i="15"/>
  <c r="B926" i="15"/>
  <c r="F676" i="5"/>
  <c r="C675" i="5"/>
  <c r="B818" i="5"/>
  <c r="B927" i="15" l="1"/>
  <c r="F747" i="15"/>
  <c r="E747" i="15"/>
  <c r="G747" i="15" s="1"/>
  <c r="E836" i="15"/>
  <c r="G836" i="15" s="1"/>
  <c r="H836" i="15" s="1"/>
  <c r="E835" i="15"/>
  <c r="G835" i="15" s="1"/>
  <c r="H835" i="15" s="1"/>
  <c r="E834" i="15"/>
  <c r="G834" i="15" s="1"/>
  <c r="H834" i="15" s="1"/>
  <c r="E833" i="15"/>
  <c r="G833" i="15" s="1"/>
  <c r="H833" i="15" s="1"/>
  <c r="E832" i="15"/>
  <c r="G832" i="15" s="1"/>
  <c r="H832" i="15" s="1"/>
  <c r="E831" i="15"/>
  <c r="G831" i="15" s="1"/>
  <c r="H831" i="15" s="1"/>
  <c r="E830" i="15"/>
  <c r="G830" i="15" s="1"/>
  <c r="H830" i="15" s="1"/>
  <c r="E829" i="15"/>
  <c r="G829" i="15" s="1"/>
  <c r="H829" i="15" s="1"/>
  <c r="E828" i="15"/>
  <c r="G828" i="15" s="1"/>
  <c r="H828" i="15" s="1"/>
  <c r="E827" i="15"/>
  <c r="G827" i="15" s="1"/>
  <c r="H827" i="15" s="1"/>
  <c r="E826" i="15"/>
  <c r="G826" i="15" s="1"/>
  <c r="H826" i="15" s="1"/>
  <c r="E825" i="15"/>
  <c r="G825" i="15" s="1"/>
  <c r="H825" i="15" s="1"/>
  <c r="E824" i="15"/>
  <c r="G824" i="15" s="1"/>
  <c r="H824" i="15" s="1"/>
  <c r="E823" i="15"/>
  <c r="G823" i="15" s="1"/>
  <c r="H823" i="15" s="1"/>
  <c r="E822" i="15"/>
  <c r="G822" i="15" s="1"/>
  <c r="H822" i="15" s="1"/>
  <c r="E821" i="15"/>
  <c r="G821" i="15" s="1"/>
  <c r="H821" i="15" s="1"/>
  <c r="E820" i="15"/>
  <c r="G820" i="15" s="1"/>
  <c r="H820" i="15" s="1"/>
  <c r="E819" i="15"/>
  <c r="G819" i="15" s="1"/>
  <c r="H819" i="15" s="1"/>
  <c r="E818" i="15"/>
  <c r="G818" i="15" s="1"/>
  <c r="H818" i="15" s="1"/>
  <c r="E817" i="15"/>
  <c r="G817" i="15" s="1"/>
  <c r="H817" i="15" s="1"/>
  <c r="E816" i="15"/>
  <c r="G816" i="15" s="1"/>
  <c r="H816" i="15" s="1"/>
  <c r="E815" i="15"/>
  <c r="G815" i="15" s="1"/>
  <c r="H815" i="15" s="1"/>
  <c r="E814" i="15"/>
  <c r="G814" i="15" s="1"/>
  <c r="H814" i="15" s="1"/>
  <c r="E813" i="15"/>
  <c r="G813" i="15" s="1"/>
  <c r="H813" i="15" s="1"/>
  <c r="E812" i="15"/>
  <c r="G812" i="15" s="1"/>
  <c r="H812" i="15" s="1"/>
  <c r="E811" i="15"/>
  <c r="G811" i="15" s="1"/>
  <c r="H811" i="15" s="1"/>
  <c r="E810" i="15"/>
  <c r="G810" i="15" s="1"/>
  <c r="H810" i="15" s="1"/>
  <c r="E809" i="15"/>
  <c r="G809" i="15" s="1"/>
  <c r="H809" i="15" s="1"/>
  <c r="E808" i="15"/>
  <c r="G808" i="15" s="1"/>
  <c r="H808" i="15" s="1"/>
  <c r="E807" i="15"/>
  <c r="G807" i="15" s="1"/>
  <c r="H807" i="15" s="1"/>
  <c r="E806" i="15"/>
  <c r="G806" i="15" s="1"/>
  <c r="H806" i="15" s="1"/>
  <c r="E805" i="15"/>
  <c r="G805" i="15" s="1"/>
  <c r="H805" i="15" s="1"/>
  <c r="E804" i="15"/>
  <c r="G804" i="15" s="1"/>
  <c r="H804" i="15" s="1"/>
  <c r="E803" i="15"/>
  <c r="G803" i="15" s="1"/>
  <c r="H803" i="15" s="1"/>
  <c r="E802" i="15"/>
  <c r="G802" i="15" s="1"/>
  <c r="H802" i="15" s="1"/>
  <c r="E801" i="15"/>
  <c r="G801" i="15" s="1"/>
  <c r="H801" i="15" s="1"/>
  <c r="E800" i="15"/>
  <c r="G800" i="15" s="1"/>
  <c r="H800" i="15" s="1"/>
  <c r="E799" i="15"/>
  <c r="G799" i="15" s="1"/>
  <c r="H799" i="15" s="1"/>
  <c r="E798" i="15"/>
  <c r="G798" i="15" s="1"/>
  <c r="H798" i="15" s="1"/>
  <c r="E797" i="15"/>
  <c r="G797" i="15" s="1"/>
  <c r="H797" i="15" s="1"/>
  <c r="E796" i="15"/>
  <c r="G796" i="15" s="1"/>
  <c r="H796" i="15" s="1"/>
  <c r="E795" i="15"/>
  <c r="G795" i="15" s="1"/>
  <c r="H795" i="15" s="1"/>
  <c r="E794" i="15"/>
  <c r="G794" i="15" s="1"/>
  <c r="H794" i="15" s="1"/>
  <c r="E793" i="15"/>
  <c r="G793" i="15" s="1"/>
  <c r="H793" i="15" s="1"/>
  <c r="E792" i="15"/>
  <c r="G792" i="15" s="1"/>
  <c r="H792" i="15" s="1"/>
  <c r="E791" i="15"/>
  <c r="G791" i="15" s="1"/>
  <c r="H791" i="15" s="1"/>
  <c r="E790" i="15"/>
  <c r="G790" i="15" s="1"/>
  <c r="H790" i="15" s="1"/>
  <c r="E789" i="15"/>
  <c r="G789" i="15" s="1"/>
  <c r="H789" i="15" s="1"/>
  <c r="E788" i="15"/>
  <c r="G788" i="15" s="1"/>
  <c r="H788" i="15" s="1"/>
  <c r="E787" i="15"/>
  <c r="G787" i="15" s="1"/>
  <c r="H787" i="15" s="1"/>
  <c r="E786" i="15"/>
  <c r="G786" i="15" s="1"/>
  <c r="H786" i="15" s="1"/>
  <c r="E785" i="15"/>
  <c r="G785" i="15" s="1"/>
  <c r="H785" i="15" s="1"/>
  <c r="E784" i="15"/>
  <c r="G784" i="15" s="1"/>
  <c r="H784" i="15" s="1"/>
  <c r="E783" i="15"/>
  <c r="G783" i="15" s="1"/>
  <c r="H783" i="15" s="1"/>
  <c r="E782" i="15"/>
  <c r="G782" i="15" s="1"/>
  <c r="H782" i="15" s="1"/>
  <c r="E781" i="15"/>
  <c r="G781" i="15" s="1"/>
  <c r="H781" i="15" s="1"/>
  <c r="E780" i="15"/>
  <c r="G780" i="15" s="1"/>
  <c r="H780" i="15" s="1"/>
  <c r="E779" i="15"/>
  <c r="G779" i="15" s="1"/>
  <c r="H779" i="15" s="1"/>
  <c r="E778" i="15"/>
  <c r="G778" i="15" s="1"/>
  <c r="H778" i="15" s="1"/>
  <c r="E777" i="15"/>
  <c r="G777" i="15" s="1"/>
  <c r="H777" i="15" s="1"/>
  <c r="E776" i="15"/>
  <c r="G776" i="15" s="1"/>
  <c r="H776" i="15" s="1"/>
  <c r="E775" i="15"/>
  <c r="G775" i="15" s="1"/>
  <c r="H775" i="15" s="1"/>
  <c r="E774" i="15"/>
  <c r="G774" i="15" s="1"/>
  <c r="H774" i="15" s="1"/>
  <c r="E773" i="15"/>
  <c r="G773" i="15" s="1"/>
  <c r="H773" i="15" s="1"/>
  <c r="E772" i="15"/>
  <c r="G772" i="15" s="1"/>
  <c r="H772" i="15" s="1"/>
  <c r="E771" i="15"/>
  <c r="G771" i="15" s="1"/>
  <c r="H771" i="15" s="1"/>
  <c r="E770" i="15"/>
  <c r="G770" i="15" s="1"/>
  <c r="H770" i="15" s="1"/>
  <c r="E769" i="15"/>
  <c r="G769" i="15" s="1"/>
  <c r="H769" i="15" s="1"/>
  <c r="E768" i="15"/>
  <c r="G768" i="15" s="1"/>
  <c r="H768" i="15" s="1"/>
  <c r="E767" i="15"/>
  <c r="G767" i="15" s="1"/>
  <c r="H767" i="15" s="1"/>
  <c r="E766" i="15"/>
  <c r="G766" i="15" s="1"/>
  <c r="H766" i="15" s="1"/>
  <c r="E765" i="15"/>
  <c r="G765" i="15" s="1"/>
  <c r="H765" i="15" s="1"/>
  <c r="E764" i="15"/>
  <c r="G764" i="15" s="1"/>
  <c r="H764" i="15" s="1"/>
  <c r="E763" i="15"/>
  <c r="G763" i="15" s="1"/>
  <c r="H763" i="15" s="1"/>
  <c r="E762" i="15"/>
  <c r="G762" i="15" s="1"/>
  <c r="H762" i="15" s="1"/>
  <c r="E761" i="15"/>
  <c r="G761" i="15" s="1"/>
  <c r="H761" i="15" s="1"/>
  <c r="E760" i="15"/>
  <c r="G760" i="15" s="1"/>
  <c r="H760" i="15" s="1"/>
  <c r="E759" i="15"/>
  <c r="G759" i="15" s="1"/>
  <c r="H759" i="15" s="1"/>
  <c r="E758" i="15"/>
  <c r="G758" i="15" s="1"/>
  <c r="H758" i="15" s="1"/>
  <c r="E757" i="15"/>
  <c r="G757" i="15" s="1"/>
  <c r="H757" i="15" s="1"/>
  <c r="E756" i="15"/>
  <c r="G756" i="15" s="1"/>
  <c r="H756" i="15" s="1"/>
  <c r="E755" i="15"/>
  <c r="G755" i="15" s="1"/>
  <c r="H755" i="15" s="1"/>
  <c r="E754" i="15"/>
  <c r="G754" i="15" s="1"/>
  <c r="H754" i="15" s="1"/>
  <c r="E753" i="15"/>
  <c r="G753" i="15" s="1"/>
  <c r="H753" i="15" s="1"/>
  <c r="E752" i="15"/>
  <c r="G752" i="15" s="1"/>
  <c r="H752" i="15" s="1"/>
  <c r="E751" i="15"/>
  <c r="G751" i="15" s="1"/>
  <c r="H751" i="15" s="1"/>
  <c r="E750" i="15"/>
  <c r="G750" i="15" s="1"/>
  <c r="H750" i="15" s="1"/>
  <c r="E749" i="15"/>
  <c r="G749" i="15" s="1"/>
  <c r="H749" i="15" s="1"/>
  <c r="H748" i="15"/>
  <c r="B819" i="5"/>
  <c r="F675" i="5"/>
  <c r="C674" i="5"/>
  <c r="H747" i="15" l="1"/>
  <c r="C927" i="15"/>
  <c r="B928" i="15"/>
  <c r="F674" i="5"/>
  <c r="C673" i="5"/>
  <c r="B820" i="5"/>
  <c r="B929" i="15" l="1"/>
  <c r="F927" i="15"/>
  <c r="C926" i="15"/>
  <c r="B821" i="5"/>
  <c r="F673" i="5"/>
  <c r="C672" i="5"/>
  <c r="F926" i="15" l="1"/>
  <c r="C925" i="15"/>
  <c r="B930" i="15"/>
  <c r="F672" i="5"/>
  <c r="C671" i="5"/>
  <c r="B822" i="5"/>
  <c r="F925" i="15" l="1"/>
  <c r="C924" i="15"/>
  <c r="B931" i="15"/>
  <c r="B823" i="5"/>
  <c r="F671" i="5"/>
  <c r="C670" i="5"/>
  <c r="F924" i="15" l="1"/>
  <c r="C923" i="15"/>
  <c r="B932" i="15"/>
  <c r="F670" i="5"/>
  <c r="C669" i="5"/>
  <c r="B824" i="5"/>
  <c r="B933" i="15" l="1"/>
  <c r="F923" i="15"/>
  <c r="C922" i="15"/>
  <c r="B825" i="5"/>
  <c r="F669" i="5"/>
  <c r="C668" i="5"/>
  <c r="F922" i="15" l="1"/>
  <c r="C921" i="15"/>
  <c r="B934" i="15"/>
  <c r="F668" i="5"/>
  <c r="C667" i="5"/>
  <c r="B826" i="5"/>
  <c r="F921" i="15" l="1"/>
  <c r="C920" i="15"/>
  <c r="B935" i="15"/>
  <c r="B827" i="5"/>
  <c r="F667" i="5"/>
  <c r="C666" i="5"/>
  <c r="F920" i="15" l="1"/>
  <c r="C919" i="15"/>
  <c r="B936" i="15"/>
  <c r="F666" i="5"/>
  <c r="C665" i="5"/>
  <c r="B828" i="5"/>
  <c r="B937" i="15" l="1"/>
  <c r="F919" i="15"/>
  <c r="C918" i="15"/>
  <c r="F665" i="5"/>
  <c r="C664" i="5"/>
  <c r="B829" i="5"/>
  <c r="F918" i="15" l="1"/>
  <c r="C917" i="15"/>
  <c r="B938" i="15"/>
  <c r="B830" i="5"/>
  <c r="F664" i="5"/>
  <c r="C663" i="5"/>
  <c r="B939" i="15" l="1"/>
  <c r="F917" i="15"/>
  <c r="C916" i="15"/>
  <c r="F663" i="5"/>
  <c r="C662" i="5"/>
  <c r="B831" i="5"/>
  <c r="F916" i="15" l="1"/>
  <c r="C915" i="15"/>
  <c r="B940" i="15"/>
  <c r="B832" i="5"/>
  <c r="F662" i="5"/>
  <c r="C661" i="5"/>
  <c r="F915" i="15" l="1"/>
  <c r="C914" i="15"/>
  <c r="B941" i="15"/>
  <c r="F661" i="5"/>
  <c r="C660" i="5"/>
  <c r="B833" i="5"/>
  <c r="F914" i="15" l="1"/>
  <c r="C913" i="15"/>
  <c r="B942" i="15"/>
  <c r="B834" i="5"/>
  <c r="F660" i="5"/>
  <c r="C659" i="5"/>
  <c r="F913" i="15" l="1"/>
  <c r="C912" i="15"/>
  <c r="B943" i="15"/>
  <c r="F659" i="5"/>
  <c r="C658" i="5"/>
  <c r="B835" i="5"/>
  <c r="B944" i="15" l="1"/>
  <c r="F912" i="15"/>
  <c r="C911" i="15"/>
  <c r="B836" i="5"/>
  <c r="F658" i="5"/>
  <c r="C657" i="5"/>
  <c r="F911" i="15" l="1"/>
  <c r="C910" i="15"/>
  <c r="B945" i="15"/>
  <c r="F657" i="5"/>
  <c r="C656" i="5"/>
  <c r="B837" i="5"/>
  <c r="F910" i="15" l="1"/>
  <c r="C909" i="15"/>
  <c r="B946" i="15"/>
  <c r="B838" i="5"/>
  <c r="F656" i="5"/>
  <c r="C655" i="5"/>
  <c r="F909" i="15" l="1"/>
  <c r="C908" i="15"/>
  <c r="B947" i="15"/>
  <c r="F655" i="5"/>
  <c r="C654" i="5"/>
  <c r="B839" i="5"/>
  <c r="B948" i="15" l="1"/>
  <c r="F908" i="15"/>
  <c r="C907" i="15"/>
  <c r="B840" i="5"/>
  <c r="F654" i="5"/>
  <c r="C653" i="5"/>
  <c r="B949" i="15" l="1"/>
  <c r="F907" i="15"/>
  <c r="C906" i="15"/>
  <c r="F653" i="5"/>
  <c r="C652" i="5"/>
  <c r="B841" i="5"/>
  <c r="F906" i="15" l="1"/>
  <c r="C905" i="15"/>
  <c r="B950" i="15"/>
  <c r="B842" i="5"/>
  <c r="F652" i="5"/>
  <c r="C651" i="5"/>
  <c r="B951" i="15" l="1"/>
  <c r="F905" i="15"/>
  <c r="C904" i="15"/>
  <c r="F651" i="5"/>
  <c r="C650" i="5"/>
  <c r="B843" i="5"/>
  <c r="B952" i="15" l="1"/>
  <c r="F904" i="15"/>
  <c r="C903" i="15"/>
  <c r="B844" i="5"/>
  <c r="F650" i="5"/>
  <c r="C649" i="5"/>
  <c r="F903" i="15" l="1"/>
  <c r="C902" i="15"/>
  <c r="B953" i="15"/>
  <c r="F649" i="5"/>
  <c r="C648" i="5"/>
  <c r="B845" i="5"/>
  <c r="B954" i="15" l="1"/>
  <c r="F902" i="15"/>
  <c r="C901" i="15"/>
  <c r="F648" i="5"/>
  <c r="C647" i="5"/>
  <c r="B846" i="5"/>
  <c r="F901" i="15" l="1"/>
  <c r="C900" i="15"/>
  <c r="B955" i="15"/>
  <c r="F647" i="5"/>
  <c r="C646" i="5"/>
  <c r="B847" i="5"/>
  <c r="F900" i="15" l="1"/>
  <c r="C899" i="15"/>
  <c r="B956" i="15"/>
  <c r="B848" i="5"/>
  <c r="F646" i="5"/>
  <c r="C645" i="5"/>
  <c r="F899" i="15" l="1"/>
  <c r="C898" i="15"/>
  <c r="B957" i="15"/>
  <c r="F645" i="5"/>
  <c r="C644" i="5"/>
  <c r="B849" i="5"/>
  <c r="B958" i="15" l="1"/>
  <c r="F898" i="15"/>
  <c r="C897" i="15"/>
  <c r="B850" i="5"/>
  <c r="F644" i="5"/>
  <c r="C643" i="5"/>
  <c r="B959" i="15" l="1"/>
  <c r="F897" i="15"/>
  <c r="C896" i="15"/>
  <c r="F643" i="5"/>
  <c r="C642" i="5"/>
  <c r="B851" i="5"/>
  <c r="B960" i="15" l="1"/>
  <c r="F896" i="15"/>
  <c r="C895" i="15"/>
  <c r="B852" i="5"/>
  <c r="F642" i="5"/>
  <c r="C641" i="5"/>
  <c r="B961" i="15" l="1"/>
  <c r="F895" i="15"/>
  <c r="C894" i="15"/>
  <c r="F641" i="5"/>
  <c r="C640" i="5"/>
  <c r="B853" i="5"/>
  <c r="B962" i="15" l="1"/>
  <c r="F894" i="15"/>
  <c r="C893" i="15"/>
  <c r="F640" i="5"/>
  <c r="C639" i="5"/>
  <c r="B854" i="5"/>
  <c r="B963" i="15" l="1"/>
  <c r="F893" i="15"/>
  <c r="C892" i="15"/>
  <c r="B855" i="5"/>
  <c r="F639" i="5"/>
  <c r="C638" i="5"/>
  <c r="F892" i="15" l="1"/>
  <c r="C891" i="15"/>
  <c r="B964" i="15"/>
  <c r="F638" i="5"/>
  <c r="C637" i="5"/>
  <c r="B856" i="5"/>
  <c r="B965" i="15" l="1"/>
  <c r="F891" i="15"/>
  <c r="C890" i="15"/>
  <c r="B857" i="5"/>
  <c r="F637" i="5"/>
  <c r="C636" i="5"/>
  <c r="F890" i="15" l="1"/>
  <c r="C889" i="15"/>
  <c r="B966" i="15"/>
  <c r="F636" i="5"/>
  <c r="C635" i="5"/>
  <c r="B858" i="5"/>
  <c r="B967" i="15" l="1"/>
  <c r="F889" i="15"/>
  <c r="C888" i="15"/>
  <c r="B859" i="5"/>
  <c r="F635" i="5"/>
  <c r="C634" i="5"/>
  <c r="F888" i="15" l="1"/>
  <c r="C887" i="15"/>
  <c r="B968" i="15"/>
  <c r="F634" i="5"/>
  <c r="C633" i="5"/>
  <c r="B860" i="5"/>
  <c r="B969" i="15" l="1"/>
  <c r="F887" i="15"/>
  <c r="C886" i="15"/>
  <c r="B861" i="5"/>
  <c r="F633" i="5"/>
  <c r="C632" i="5"/>
  <c r="B970" i="15" l="1"/>
  <c r="F886" i="15"/>
  <c r="C885" i="15"/>
  <c r="B862" i="5"/>
  <c r="F632" i="5"/>
  <c r="C631" i="5"/>
  <c r="B971" i="15" l="1"/>
  <c r="F885" i="15"/>
  <c r="C884" i="15"/>
  <c r="F631" i="5"/>
  <c r="C630" i="5"/>
  <c r="B863" i="5"/>
  <c r="F884" i="15" l="1"/>
  <c r="C883" i="15"/>
  <c r="B972" i="15"/>
  <c r="F630" i="5"/>
  <c r="C629" i="5"/>
  <c r="B864" i="5"/>
  <c r="F883" i="15" l="1"/>
  <c r="C882" i="15"/>
  <c r="B973" i="15"/>
  <c r="B865" i="5"/>
  <c r="F629" i="5"/>
  <c r="C628" i="5"/>
  <c r="B974" i="15" l="1"/>
  <c r="F882" i="15"/>
  <c r="C881" i="15"/>
  <c r="F628" i="5"/>
  <c r="C627" i="5"/>
  <c r="B866" i="5"/>
  <c r="F881" i="15" l="1"/>
  <c r="C880" i="15"/>
  <c r="B975" i="15"/>
  <c r="B867" i="5"/>
  <c r="F627" i="5"/>
  <c r="C626" i="5"/>
  <c r="F880" i="15" l="1"/>
  <c r="C879" i="15"/>
  <c r="B976" i="15"/>
  <c r="F626" i="5"/>
  <c r="C625" i="5"/>
  <c r="B868" i="5"/>
  <c r="B977" i="15" l="1"/>
  <c r="F879" i="15"/>
  <c r="C878" i="15"/>
  <c r="B869" i="5"/>
  <c r="F625" i="5"/>
  <c r="C624" i="5"/>
  <c r="F878" i="15" l="1"/>
  <c r="C877" i="15"/>
  <c r="B978" i="15"/>
  <c r="F624" i="5"/>
  <c r="C623" i="5"/>
  <c r="B870" i="5"/>
  <c r="B979" i="15" l="1"/>
  <c r="F877" i="15"/>
  <c r="C876" i="15"/>
  <c r="B871" i="5"/>
  <c r="F623" i="5"/>
  <c r="C622" i="5"/>
  <c r="B980" i="15" l="1"/>
  <c r="F876" i="15"/>
  <c r="C875" i="15"/>
  <c r="F622" i="5"/>
  <c r="C621" i="5"/>
  <c r="B872" i="5"/>
  <c r="F875" i="15" l="1"/>
  <c r="C874" i="15"/>
  <c r="B981" i="15"/>
  <c r="B873" i="5"/>
  <c r="F621" i="5"/>
  <c r="C620" i="5"/>
  <c r="F874" i="15" l="1"/>
  <c r="C873" i="15"/>
  <c r="B982" i="15"/>
  <c r="F620" i="5"/>
  <c r="C619" i="5"/>
  <c r="B874" i="5"/>
  <c r="B983" i="15" l="1"/>
  <c r="F873" i="15"/>
  <c r="C872" i="15"/>
  <c r="B875" i="5"/>
  <c r="F619" i="5"/>
  <c r="C618" i="5"/>
  <c r="B984" i="15" l="1"/>
  <c r="F872" i="15"/>
  <c r="C871" i="15"/>
  <c r="F618" i="5"/>
  <c r="C617" i="5"/>
  <c r="B876" i="5"/>
  <c r="F871" i="15" l="1"/>
  <c r="C870" i="15"/>
  <c r="B985" i="15"/>
  <c r="B877" i="5"/>
  <c r="F617" i="5"/>
  <c r="C616" i="5"/>
  <c r="F870" i="15" l="1"/>
  <c r="C869" i="15"/>
  <c r="B986" i="15"/>
  <c r="F616" i="5"/>
  <c r="C615" i="5"/>
  <c r="B878" i="5"/>
  <c r="B987" i="15" l="1"/>
  <c r="F869" i="15"/>
  <c r="C868" i="15"/>
  <c r="B879" i="5"/>
  <c r="F615" i="5"/>
  <c r="C614" i="5"/>
  <c r="F868" i="15" l="1"/>
  <c r="C867" i="15"/>
  <c r="B988" i="15"/>
  <c r="B880" i="5"/>
  <c r="F614" i="5"/>
  <c r="C613" i="5"/>
  <c r="F867" i="15" l="1"/>
  <c r="C866" i="15"/>
  <c r="B989" i="15"/>
  <c r="B881" i="5"/>
  <c r="F613" i="5"/>
  <c r="C612" i="5"/>
  <c r="B990" i="15" l="1"/>
  <c r="F866" i="15"/>
  <c r="C865" i="15"/>
  <c r="F612" i="5"/>
  <c r="C611" i="5"/>
  <c r="B882" i="5"/>
  <c r="B991" i="15" l="1"/>
  <c r="F865" i="15"/>
  <c r="C864" i="15"/>
  <c r="B883" i="5"/>
  <c r="F611" i="5"/>
  <c r="C610" i="5"/>
  <c r="F864" i="15" l="1"/>
  <c r="C863" i="15"/>
  <c r="B992" i="15"/>
  <c r="F610" i="5"/>
  <c r="C609" i="5"/>
  <c r="B884" i="5"/>
  <c r="B993" i="15" l="1"/>
  <c r="F863" i="15"/>
  <c r="C862" i="15"/>
  <c r="B885" i="5"/>
  <c r="F609" i="5"/>
  <c r="C608" i="5"/>
  <c r="B994" i="15" l="1"/>
  <c r="F862" i="15"/>
  <c r="C861" i="15"/>
  <c r="F608" i="5"/>
  <c r="C607" i="5"/>
  <c r="B886" i="5"/>
  <c r="B995" i="15" l="1"/>
  <c r="F861" i="15"/>
  <c r="C860" i="15"/>
  <c r="B887" i="5"/>
  <c r="F607" i="5"/>
  <c r="C606" i="5"/>
  <c r="B996" i="15" l="1"/>
  <c r="F860" i="15"/>
  <c r="C859" i="15"/>
  <c r="B888" i="5"/>
  <c r="F606" i="5"/>
  <c r="C605" i="5"/>
  <c r="F859" i="15" l="1"/>
  <c r="C858" i="15"/>
  <c r="B997" i="15"/>
  <c r="F605" i="5"/>
  <c r="C604" i="5"/>
  <c r="B889" i="5"/>
  <c r="F858" i="15" l="1"/>
  <c r="C857" i="15"/>
  <c r="B998" i="15"/>
  <c r="B890" i="5"/>
  <c r="F604" i="5"/>
  <c r="C603" i="5"/>
  <c r="F857" i="15" l="1"/>
  <c r="C856" i="15"/>
  <c r="B999" i="15"/>
  <c r="F603" i="5"/>
  <c r="C602" i="5"/>
  <c r="B891" i="5"/>
  <c r="F856" i="15" l="1"/>
  <c r="C855" i="15"/>
  <c r="B1000" i="15"/>
  <c r="B892" i="5"/>
  <c r="F602" i="5"/>
  <c r="C601" i="5"/>
  <c r="F855" i="15" l="1"/>
  <c r="C854" i="15"/>
  <c r="B1001" i="15"/>
  <c r="F601" i="5"/>
  <c r="C600" i="5"/>
  <c r="B893" i="5"/>
  <c r="F854" i="15" l="1"/>
  <c r="C853" i="15"/>
  <c r="B1002" i="15"/>
  <c r="B894" i="5"/>
  <c r="F600" i="5"/>
  <c r="C599" i="5"/>
  <c r="B1003" i="15" l="1"/>
  <c r="F853" i="15"/>
  <c r="C852" i="15"/>
  <c r="F599" i="5"/>
  <c r="C598" i="5"/>
  <c r="B895" i="5"/>
  <c r="F852" i="15" l="1"/>
  <c r="C851" i="15"/>
  <c r="B1004" i="15"/>
  <c r="B896" i="5"/>
  <c r="F598" i="5"/>
  <c r="C597" i="5"/>
  <c r="B1005" i="15" l="1"/>
  <c r="F851" i="15"/>
  <c r="C850" i="15"/>
  <c r="B897" i="5"/>
  <c r="F597" i="5"/>
  <c r="C596" i="5"/>
  <c r="F850" i="15" l="1"/>
  <c r="C849" i="15"/>
  <c r="B1006" i="15"/>
  <c r="F596" i="5"/>
  <c r="C595" i="5"/>
  <c r="B898" i="5"/>
  <c r="F849" i="15" l="1"/>
  <c r="C848" i="15"/>
  <c r="B1007" i="15"/>
  <c r="B899" i="5"/>
  <c r="F595" i="5"/>
  <c r="C594" i="5"/>
  <c r="F848" i="15" l="1"/>
  <c r="C847" i="15"/>
  <c r="B1008" i="15"/>
  <c r="F594" i="5"/>
  <c r="C593" i="5"/>
  <c r="B900" i="5"/>
  <c r="F847" i="15" l="1"/>
  <c r="C846" i="15"/>
  <c r="B1009" i="15"/>
  <c r="B901" i="5"/>
  <c r="F593" i="5"/>
  <c r="C592" i="5"/>
  <c r="F846" i="15" l="1"/>
  <c r="C845" i="15"/>
  <c r="B1010" i="15"/>
  <c r="F592" i="5"/>
  <c r="C591" i="5"/>
  <c r="B902" i="5"/>
  <c r="F845" i="15" l="1"/>
  <c r="C844" i="15"/>
  <c r="B1011" i="15"/>
  <c r="B903" i="5"/>
  <c r="F591" i="5"/>
  <c r="C590" i="5"/>
  <c r="B1012" i="15" l="1"/>
  <c r="F844" i="15"/>
  <c r="C843" i="15"/>
  <c r="F590" i="5"/>
  <c r="C589" i="5"/>
  <c r="B904" i="5"/>
  <c r="F843" i="15" l="1"/>
  <c r="C842" i="15"/>
  <c r="B1013" i="15"/>
  <c r="B905" i="5"/>
  <c r="F589" i="5"/>
  <c r="C588" i="5"/>
  <c r="F842" i="15" l="1"/>
  <c r="C841" i="15"/>
  <c r="B1014" i="15"/>
  <c r="F588" i="5"/>
  <c r="C587" i="5"/>
  <c r="B906" i="5"/>
  <c r="F841" i="15" l="1"/>
  <c r="C840" i="15"/>
  <c r="B1015" i="15"/>
  <c r="B907" i="5"/>
  <c r="F587" i="5"/>
  <c r="C586" i="5"/>
  <c r="B1016" i="15" l="1"/>
  <c r="F840" i="15"/>
  <c r="C839" i="15"/>
  <c r="F586" i="5"/>
  <c r="C585" i="5"/>
  <c r="B908" i="5"/>
  <c r="F839" i="15" l="1"/>
  <c r="C838" i="15"/>
  <c r="B1017" i="15"/>
  <c r="B909" i="5"/>
  <c r="F585" i="5"/>
  <c r="C584" i="5"/>
  <c r="B1018" i="15" l="1"/>
  <c r="F838" i="15"/>
  <c r="E838" i="15"/>
  <c r="G838" i="15" s="1"/>
  <c r="C837" i="15"/>
  <c r="F584" i="5"/>
  <c r="C583" i="5"/>
  <c r="B910" i="5"/>
  <c r="F837" i="15" l="1"/>
  <c r="E837" i="15"/>
  <c r="G837" i="15" s="1"/>
  <c r="E927" i="15"/>
  <c r="G927" i="15" s="1"/>
  <c r="H927" i="15" s="1"/>
  <c r="E926" i="15"/>
  <c r="G926" i="15" s="1"/>
  <c r="H926" i="15" s="1"/>
  <c r="E925" i="15"/>
  <c r="G925" i="15" s="1"/>
  <c r="H925" i="15" s="1"/>
  <c r="E924" i="15"/>
  <c r="G924" i="15" s="1"/>
  <c r="H924" i="15" s="1"/>
  <c r="E923" i="15"/>
  <c r="G923" i="15" s="1"/>
  <c r="H923" i="15" s="1"/>
  <c r="E922" i="15"/>
  <c r="G922" i="15" s="1"/>
  <c r="H922" i="15" s="1"/>
  <c r="E921" i="15"/>
  <c r="G921" i="15" s="1"/>
  <c r="H921" i="15" s="1"/>
  <c r="E920" i="15"/>
  <c r="G920" i="15" s="1"/>
  <c r="H920" i="15" s="1"/>
  <c r="E919" i="15"/>
  <c r="G919" i="15" s="1"/>
  <c r="H919" i="15" s="1"/>
  <c r="E918" i="15"/>
  <c r="G918" i="15" s="1"/>
  <c r="H918" i="15" s="1"/>
  <c r="E917" i="15"/>
  <c r="G917" i="15" s="1"/>
  <c r="H917" i="15" s="1"/>
  <c r="E916" i="15"/>
  <c r="G916" i="15" s="1"/>
  <c r="H916" i="15" s="1"/>
  <c r="E915" i="15"/>
  <c r="G915" i="15" s="1"/>
  <c r="H915" i="15" s="1"/>
  <c r="E914" i="15"/>
  <c r="G914" i="15" s="1"/>
  <c r="H914" i="15" s="1"/>
  <c r="E913" i="15"/>
  <c r="G913" i="15" s="1"/>
  <c r="H913" i="15" s="1"/>
  <c r="E912" i="15"/>
  <c r="G912" i="15" s="1"/>
  <c r="H912" i="15" s="1"/>
  <c r="E911" i="15"/>
  <c r="G911" i="15" s="1"/>
  <c r="H911" i="15" s="1"/>
  <c r="E910" i="15"/>
  <c r="G910" i="15" s="1"/>
  <c r="H910" i="15" s="1"/>
  <c r="E909" i="15"/>
  <c r="G909" i="15" s="1"/>
  <c r="H909" i="15" s="1"/>
  <c r="E908" i="15"/>
  <c r="G908" i="15" s="1"/>
  <c r="H908" i="15" s="1"/>
  <c r="E907" i="15"/>
  <c r="G907" i="15" s="1"/>
  <c r="H907" i="15" s="1"/>
  <c r="E906" i="15"/>
  <c r="G906" i="15" s="1"/>
  <c r="H906" i="15" s="1"/>
  <c r="E905" i="15"/>
  <c r="G905" i="15" s="1"/>
  <c r="H905" i="15" s="1"/>
  <c r="E904" i="15"/>
  <c r="G904" i="15" s="1"/>
  <c r="H904" i="15" s="1"/>
  <c r="E903" i="15"/>
  <c r="G903" i="15" s="1"/>
  <c r="H903" i="15" s="1"/>
  <c r="E902" i="15"/>
  <c r="G902" i="15" s="1"/>
  <c r="H902" i="15" s="1"/>
  <c r="E901" i="15"/>
  <c r="G901" i="15" s="1"/>
  <c r="H901" i="15" s="1"/>
  <c r="E900" i="15"/>
  <c r="G900" i="15" s="1"/>
  <c r="H900" i="15" s="1"/>
  <c r="E899" i="15"/>
  <c r="G899" i="15" s="1"/>
  <c r="H899" i="15" s="1"/>
  <c r="E898" i="15"/>
  <c r="G898" i="15" s="1"/>
  <c r="H898" i="15" s="1"/>
  <c r="E897" i="15"/>
  <c r="G897" i="15" s="1"/>
  <c r="H897" i="15" s="1"/>
  <c r="E896" i="15"/>
  <c r="G896" i="15" s="1"/>
  <c r="H896" i="15" s="1"/>
  <c r="E895" i="15"/>
  <c r="G895" i="15" s="1"/>
  <c r="H895" i="15" s="1"/>
  <c r="E894" i="15"/>
  <c r="G894" i="15" s="1"/>
  <c r="H894" i="15" s="1"/>
  <c r="E893" i="15"/>
  <c r="G893" i="15" s="1"/>
  <c r="H893" i="15" s="1"/>
  <c r="E892" i="15"/>
  <c r="G892" i="15" s="1"/>
  <c r="H892" i="15" s="1"/>
  <c r="E891" i="15"/>
  <c r="G891" i="15" s="1"/>
  <c r="H891" i="15" s="1"/>
  <c r="E890" i="15"/>
  <c r="G890" i="15" s="1"/>
  <c r="H890" i="15" s="1"/>
  <c r="E889" i="15"/>
  <c r="G889" i="15" s="1"/>
  <c r="H889" i="15" s="1"/>
  <c r="E888" i="15"/>
  <c r="G888" i="15" s="1"/>
  <c r="H888" i="15" s="1"/>
  <c r="E887" i="15"/>
  <c r="G887" i="15" s="1"/>
  <c r="H887" i="15" s="1"/>
  <c r="E886" i="15"/>
  <c r="G886" i="15" s="1"/>
  <c r="H886" i="15" s="1"/>
  <c r="E885" i="15"/>
  <c r="G885" i="15" s="1"/>
  <c r="H885" i="15" s="1"/>
  <c r="E884" i="15"/>
  <c r="G884" i="15" s="1"/>
  <c r="H884" i="15" s="1"/>
  <c r="E883" i="15"/>
  <c r="G883" i="15" s="1"/>
  <c r="H883" i="15" s="1"/>
  <c r="E882" i="15"/>
  <c r="G882" i="15" s="1"/>
  <c r="H882" i="15" s="1"/>
  <c r="E881" i="15"/>
  <c r="G881" i="15" s="1"/>
  <c r="H881" i="15" s="1"/>
  <c r="E880" i="15"/>
  <c r="G880" i="15" s="1"/>
  <c r="H880" i="15" s="1"/>
  <c r="E879" i="15"/>
  <c r="G879" i="15" s="1"/>
  <c r="H879" i="15" s="1"/>
  <c r="E878" i="15"/>
  <c r="G878" i="15" s="1"/>
  <c r="H878" i="15" s="1"/>
  <c r="E877" i="15"/>
  <c r="G877" i="15" s="1"/>
  <c r="H877" i="15" s="1"/>
  <c r="E876" i="15"/>
  <c r="G876" i="15" s="1"/>
  <c r="H876" i="15" s="1"/>
  <c r="E875" i="15"/>
  <c r="G875" i="15" s="1"/>
  <c r="H875" i="15" s="1"/>
  <c r="E874" i="15"/>
  <c r="G874" i="15" s="1"/>
  <c r="H874" i="15" s="1"/>
  <c r="E873" i="15"/>
  <c r="G873" i="15" s="1"/>
  <c r="H873" i="15" s="1"/>
  <c r="E872" i="15"/>
  <c r="G872" i="15" s="1"/>
  <c r="H872" i="15" s="1"/>
  <c r="E871" i="15"/>
  <c r="G871" i="15" s="1"/>
  <c r="H871" i="15" s="1"/>
  <c r="E870" i="15"/>
  <c r="G870" i="15" s="1"/>
  <c r="H870" i="15" s="1"/>
  <c r="E869" i="15"/>
  <c r="G869" i="15" s="1"/>
  <c r="H869" i="15" s="1"/>
  <c r="E868" i="15"/>
  <c r="G868" i="15" s="1"/>
  <c r="H868" i="15" s="1"/>
  <c r="E867" i="15"/>
  <c r="G867" i="15" s="1"/>
  <c r="H867" i="15" s="1"/>
  <c r="E866" i="15"/>
  <c r="G866" i="15" s="1"/>
  <c r="H866" i="15" s="1"/>
  <c r="E865" i="15"/>
  <c r="G865" i="15" s="1"/>
  <c r="H865" i="15" s="1"/>
  <c r="E864" i="15"/>
  <c r="G864" i="15" s="1"/>
  <c r="H864" i="15" s="1"/>
  <c r="E863" i="15"/>
  <c r="G863" i="15" s="1"/>
  <c r="H863" i="15" s="1"/>
  <c r="E862" i="15"/>
  <c r="G862" i="15" s="1"/>
  <c r="H862" i="15" s="1"/>
  <c r="E861" i="15"/>
  <c r="G861" i="15" s="1"/>
  <c r="H861" i="15" s="1"/>
  <c r="E860" i="15"/>
  <c r="G860" i="15" s="1"/>
  <c r="H860" i="15" s="1"/>
  <c r="E859" i="15"/>
  <c r="G859" i="15" s="1"/>
  <c r="H859" i="15" s="1"/>
  <c r="E858" i="15"/>
  <c r="G858" i="15" s="1"/>
  <c r="H858" i="15" s="1"/>
  <c r="E857" i="15"/>
  <c r="G857" i="15" s="1"/>
  <c r="H857" i="15" s="1"/>
  <c r="E856" i="15"/>
  <c r="G856" i="15" s="1"/>
  <c r="H856" i="15" s="1"/>
  <c r="E855" i="15"/>
  <c r="G855" i="15" s="1"/>
  <c r="H855" i="15" s="1"/>
  <c r="E854" i="15"/>
  <c r="G854" i="15" s="1"/>
  <c r="H854" i="15" s="1"/>
  <c r="E853" i="15"/>
  <c r="G853" i="15" s="1"/>
  <c r="H853" i="15" s="1"/>
  <c r="E852" i="15"/>
  <c r="G852" i="15" s="1"/>
  <c r="H852" i="15" s="1"/>
  <c r="E851" i="15"/>
  <c r="G851" i="15" s="1"/>
  <c r="H851" i="15" s="1"/>
  <c r="E850" i="15"/>
  <c r="G850" i="15" s="1"/>
  <c r="H850" i="15" s="1"/>
  <c r="E849" i="15"/>
  <c r="G849" i="15" s="1"/>
  <c r="H849" i="15" s="1"/>
  <c r="E848" i="15"/>
  <c r="G848" i="15" s="1"/>
  <c r="H848" i="15" s="1"/>
  <c r="E847" i="15"/>
  <c r="G847" i="15" s="1"/>
  <c r="H847" i="15" s="1"/>
  <c r="E846" i="15"/>
  <c r="G846" i="15" s="1"/>
  <c r="H846" i="15" s="1"/>
  <c r="E845" i="15"/>
  <c r="G845" i="15" s="1"/>
  <c r="H845" i="15" s="1"/>
  <c r="E844" i="15"/>
  <c r="G844" i="15" s="1"/>
  <c r="H844" i="15" s="1"/>
  <c r="E843" i="15"/>
  <c r="G843" i="15" s="1"/>
  <c r="H843" i="15" s="1"/>
  <c r="E842" i="15"/>
  <c r="G842" i="15" s="1"/>
  <c r="H842" i="15" s="1"/>
  <c r="E841" i="15"/>
  <c r="G841" i="15" s="1"/>
  <c r="H841" i="15" s="1"/>
  <c r="E840" i="15"/>
  <c r="G840" i="15" s="1"/>
  <c r="H840" i="15" s="1"/>
  <c r="E839" i="15"/>
  <c r="G839" i="15" s="1"/>
  <c r="H839" i="15" s="1"/>
  <c r="H838" i="15"/>
  <c r="B1019" i="15"/>
  <c r="B911" i="5"/>
  <c r="F583" i="5"/>
  <c r="C582" i="5"/>
  <c r="B1020" i="15" l="1"/>
  <c r="C1019" i="15"/>
  <c r="H837" i="15"/>
  <c r="F582" i="5"/>
  <c r="C581" i="5"/>
  <c r="B912" i="5"/>
  <c r="F1019" i="15" l="1"/>
  <c r="C1018" i="15"/>
  <c r="B1021" i="15"/>
  <c r="B913" i="5"/>
  <c r="F581" i="5"/>
  <c r="C580" i="5"/>
  <c r="B1022" i="15" l="1"/>
  <c r="F1018" i="15"/>
  <c r="C1017" i="15"/>
  <c r="F580" i="5"/>
  <c r="C579" i="5"/>
  <c r="B914" i="5"/>
  <c r="F1017" i="15" l="1"/>
  <c r="C1016" i="15"/>
  <c r="B1023" i="15"/>
  <c r="B915" i="5"/>
  <c r="F579" i="5"/>
  <c r="C578" i="5"/>
  <c r="B1024" i="15" l="1"/>
  <c r="F1016" i="15"/>
  <c r="C1015" i="15"/>
  <c r="F578" i="5"/>
  <c r="C577" i="5"/>
  <c r="B916" i="5"/>
  <c r="F1015" i="15" l="1"/>
  <c r="C1014" i="15"/>
  <c r="B1025" i="15"/>
  <c r="B917" i="5"/>
  <c r="F577" i="5"/>
  <c r="C576" i="5"/>
  <c r="B1026" i="15" l="1"/>
  <c r="F1014" i="15"/>
  <c r="C1013" i="15"/>
  <c r="F576" i="5"/>
  <c r="C575" i="5"/>
  <c r="B918" i="5"/>
  <c r="F1013" i="15" l="1"/>
  <c r="C1012" i="15"/>
  <c r="B1027" i="15"/>
  <c r="B919" i="5"/>
  <c r="F575" i="5"/>
  <c r="C574" i="5"/>
  <c r="B1028" i="15" l="1"/>
  <c r="F1012" i="15"/>
  <c r="C1011" i="15"/>
  <c r="F574" i="5"/>
  <c r="C573" i="5"/>
  <c r="B920" i="5"/>
  <c r="F1011" i="15" l="1"/>
  <c r="C1010" i="15"/>
  <c r="B1029" i="15"/>
  <c r="B921" i="5"/>
  <c r="F573" i="5"/>
  <c r="C572" i="5"/>
  <c r="F1010" i="15" l="1"/>
  <c r="C1009" i="15"/>
  <c r="B1030" i="15"/>
  <c r="F572" i="5"/>
  <c r="C571" i="5"/>
  <c r="B922" i="5"/>
  <c r="B1031" i="15" l="1"/>
  <c r="F1009" i="15"/>
  <c r="C1008" i="15"/>
  <c r="B923" i="5"/>
  <c r="F571" i="5"/>
  <c r="C570" i="5"/>
  <c r="F1008" i="15" l="1"/>
  <c r="C1007" i="15"/>
  <c r="B1032" i="15"/>
  <c r="F570" i="5"/>
  <c r="C569" i="5"/>
  <c r="B924" i="5"/>
  <c r="F1007" i="15" l="1"/>
  <c r="C1006" i="15"/>
  <c r="B1033" i="15"/>
  <c r="B925" i="5"/>
  <c r="F569" i="5"/>
  <c r="C568" i="5"/>
  <c r="F1006" i="15" l="1"/>
  <c r="C1005" i="15"/>
  <c r="B1034" i="15"/>
  <c r="F568" i="5"/>
  <c r="C567" i="5"/>
  <c r="B926" i="5"/>
  <c r="F1005" i="15" l="1"/>
  <c r="C1004" i="15"/>
  <c r="B1035" i="15"/>
  <c r="B927" i="5"/>
  <c r="F567" i="5"/>
  <c r="C566" i="5"/>
  <c r="F1004" i="15" l="1"/>
  <c r="C1003" i="15"/>
  <c r="B1036" i="15"/>
  <c r="F566" i="5"/>
  <c r="E566" i="5"/>
  <c r="G566" i="5" s="1"/>
  <c r="C565" i="5"/>
  <c r="B928" i="5"/>
  <c r="F1003" i="15" l="1"/>
  <c r="C1002" i="15"/>
  <c r="B1037" i="15"/>
  <c r="B929" i="5"/>
  <c r="F565" i="5"/>
  <c r="E565" i="5"/>
  <c r="G565" i="5" s="1"/>
  <c r="E746" i="5"/>
  <c r="G746" i="5" s="1"/>
  <c r="H746" i="5" s="1"/>
  <c r="E745" i="5"/>
  <c r="G745" i="5" s="1"/>
  <c r="H745" i="5" s="1"/>
  <c r="E744" i="5"/>
  <c r="G744" i="5" s="1"/>
  <c r="H744" i="5" s="1"/>
  <c r="E743" i="5"/>
  <c r="G743" i="5" s="1"/>
  <c r="H743" i="5" s="1"/>
  <c r="E742" i="5"/>
  <c r="G742" i="5" s="1"/>
  <c r="H742" i="5" s="1"/>
  <c r="E741" i="5"/>
  <c r="G741" i="5" s="1"/>
  <c r="H741" i="5" s="1"/>
  <c r="E740" i="5"/>
  <c r="G740" i="5" s="1"/>
  <c r="H740" i="5" s="1"/>
  <c r="E739" i="5"/>
  <c r="G739" i="5" s="1"/>
  <c r="H739" i="5" s="1"/>
  <c r="E738" i="5"/>
  <c r="G738" i="5" s="1"/>
  <c r="H738" i="5" s="1"/>
  <c r="E737" i="5"/>
  <c r="G737" i="5" s="1"/>
  <c r="H737" i="5" s="1"/>
  <c r="E736" i="5"/>
  <c r="G736" i="5" s="1"/>
  <c r="H736" i="5" s="1"/>
  <c r="E735" i="5"/>
  <c r="G735" i="5" s="1"/>
  <c r="H735" i="5" s="1"/>
  <c r="E734" i="5"/>
  <c r="G734" i="5" s="1"/>
  <c r="H734" i="5" s="1"/>
  <c r="E733" i="5"/>
  <c r="G733" i="5" s="1"/>
  <c r="H733" i="5" s="1"/>
  <c r="E732" i="5"/>
  <c r="G732" i="5" s="1"/>
  <c r="H732" i="5" s="1"/>
  <c r="E731" i="5"/>
  <c r="G731" i="5" s="1"/>
  <c r="H731" i="5" s="1"/>
  <c r="E730" i="5"/>
  <c r="G730" i="5" s="1"/>
  <c r="H730" i="5" s="1"/>
  <c r="E729" i="5"/>
  <c r="G729" i="5" s="1"/>
  <c r="H729" i="5" s="1"/>
  <c r="E728" i="5"/>
  <c r="G728" i="5" s="1"/>
  <c r="H728" i="5" s="1"/>
  <c r="E727" i="5"/>
  <c r="G727" i="5" s="1"/>
  <c r="H727" i="5" s="1"/>
  <c r="E726" i="5"/>
  <c r="G726" i="5" s="1"/>
  <c r="H726" i="5" s="1"/>
  <c r="E725" i="5"/>
  <c r="G725" i="5" s="1"/>
  <c r="H725" i="5" s="1"/>
  <c r="E724" i="5"/>
  <c r="G724" i="5" s="1"/>
  <c r="H724" i="5" s="1"/>
  <c r="E723" i="5"/>
  <c r="G723" i="5" s="1"/>
  <c r="H723" i="5" s="1"/>
  <c r="E722" i="5"/>
  <c r="G722" i="5" s="1"/>
  <c r="H722" i="5" s="1"/>
  <c r="E721" i="5"/>
  <c r="G721" i="5" s="1"/>
  <c r="H721" i="5" s="1"/>
  <c r="E720" i="5"/>
  <c r="G720" i="5" s="1"/>
  <c r="H720" i="5" s="1"/>
  <c r="E719" i="5"/>
  <c r="G719" i="5" s="1"/>
  <c r="H719" i="5" s="1"/>
  <c r="E718" i="5"/>
  <c r="G718" i="5" s="1"/>
  <c r="H718" i="5" s="1"/>
  <c r="E717" i="5"/>
  <c r="G717" i="5" s="1"/>
  <c r="H717" i="5" s="1"/>
  <c r="E716" i="5"/>
  <c r="G716" i="5" s="1"/>
  <c r="H716" i="5" s="1"/>
  <c r="E715" i="5"/>
  <c r="G715" i="5" s="1"/>
  <c r="H715" i="5" s="1"/>
  <c r="E714" i="5"/>
  <c r="G714" i="5" s="1"/>
  <c r="H714" i="5" s="1"/>
  <c r="E713" i="5"/>
  <c r="G713" i="5" s="1"/>
  <c r="H713" i="5" s="1"/>
  <c r="E712" i="5"/>
  <c r="G712" i="5" s="1"/>
  <c r="H712" i="5" s="1"/>
  <c r="E711" i="5"/>
  <c r="G711" i="5" s="1"/>
  <c r="H711" i="5" s="1"/>
  <c r="E710" i="5"/>
  <c r="G710" i="5" s="1"/>
  <c r="H710" i="5" s="1"/>
  <c r="E709" i="5"/>
  <c r="G709" i="5" s="1"/>
  <c r="H709" i="5" s="1"/>
  <c r="E708" i="5"/>
  <c r="G708" i="5" s="1"/>
  <c r="H708" i="5" s="1"/>
  <c r="E707" i="5"/>
  <c r="G707" i="5" s="1"/>
  <c r="H707" i="5" s="1"/>
  <c r="E706" i="5"/>
  <c r="G706" i="5" s="1"/>
  <c r="H706" i="5" s="1"/>
  <c r="E705" i="5"/>
  <c r="G705" i="5" s="1"/>
  <c r="H705" i="5" s="1"/>
  <c r="E704" i="5"/>
  <c r="G704" i="5" s="1"/>
  <c r="H704" i="5" s="1"/>
  <c r="E703" i="5"/>
  <c r="G703" i="5" s="1"/>
  <c r="H703" i="5" s="1"/>
  <c r="E702" i="5"/>
  <c r="G702" i="5" s="1"/>
  <c r="H702" i="5" s="1"/>
  <c r="E701" i="5"/>
  <c r="G701" i="5" s="1"/>
  <c r="H701" i="5" s="1"/>
  <c r="E700" i="5"/>
  <c r="G700" i="5" s="1"/>
  <c r="H700" i="5" s="1"/>
  <c r="E699" i="5"/>
  <c r="G699" i="5" s="1"/>
  <c r="H699" i="5" s="1"/>
  <c r="E698" i="5"/>
  <c r="G698" i="5" s="1"/>
  <c r="H698" i="5" s="1"/>
  <c r="E697" i="5"/>
  <c r="G697" i="5" s="1"/>
  <c r="H697" i="5" s="1"/>
  <c r="E696" i="5"/>
  <c r="G696" i="5" s="1"/>
  <c r="H696" i="5" s="1"/>
  <c r="E695" i="5"/>
  <c r="G695" i="5" s="1"/>
  <c r="H695" i="5" s="1"/>
  <c r="E694" i="5"/>
  <c r="G694" i="5" s="1"/>
  <c r="H694" i="5" s="1"/>
  <c r="E693" i="5"/>
  <c r="G693" i="5" s="1"/>
  <c r="H693" i="5" s="1"/>
  <c r="E692" i="5"/>
  <c r="G692" i="5" s="1"/>
  <c r="H692" i="5" s="1"/>
  <c r="E691" i="5"/>
  <c r="G691" i="5" s="1"/>
  <c r="H691" i="5" s="1"/>
  <c r="E690" i="5"/>
  <c r="G690" i="5" s="1"/>
  <c r="H690" i="5" s="1"/>
  <c r="E689" i="5"/>
  <c r="G689" i="5" s="1"/>
  <c r="H689" i="5" s="1"/>
  <c r="E688" i="5"/>
  <c r="G688" i="5" s="1"/>
  <c r="H688" i="5" s="1"/>
  <c r="E687" i="5"/>
  <c r="G687" i="5" s="1"/>
  <c r="H687" i="5" s="1"/>
  <c r="E686" i="5"/>
  <c r="G686" i="5" s="1"/>
  <c r="H686" i="5" s="1"/>
  <c r="E685" i="5"/>
  <c r="G685" i="5" s="1"/>
  <c r="H685" i="5" s="1"/>
  <c r="E684" i="5"/>
  <c r="G684" i="5" s="1"/>
  <c r="H684" i="5" s="1"/>
  <c r="E683" i="5"/>
  <c r="G683" i="5" s="1"/>
  <c r="H683" i="5" s="1"/>
  <c r="E682" i="5"/>
  <c r="G682" i="5" s="1"/>
  <c r="H682" i="5" s="1"/>
  <c r="E681" i="5"/>
  <c r="G681" i="5" s="1"/>
  <c r="H681" i="5" s="1"/>
  <c r="E680" i="5"/>
  <c r="G680" i="5" s="1"/>
  <c r="H680" i="5" s="1"/>
  <c r="E679" i="5"/>
  <c r="G679" i="5" s="1"/>
  <c r="H679" i="5" s="1"/>
  <c r="E678" i="5"/>
  <c r="G678" i="5" s="1"/>
  <c r="H678" i="5" s="1"/>
  <c r="E677" i="5"/>
  <c r="G677" i="5" s="1"/>
  <c r="H677" i="5" s="1"/>
  <c r="E676" i="5"/>
  <c r="G676" i="5" s="1"/>
  <c r="H676" i="5" s="1"/>
  <c r="E675" i="5"/>
  <c r="G675" i="5" s="1"/>
  <c r="H675" i="5" s="1"/>
  <c r="E674" i="5"/>
  <c r="G674" i="5" s="1"/>
  <c r="H674" i="5" s="1"/>
  <c r="E673" i="5"/>
  <c r="G673" i="5" s="1"/>
  <c r="H673" i="5" s="1"/>
  <c r="E672" i="5"/>
  <c r="G672" i="5" s="1"/>
  <c r="H672" i="5" s="1"/>
  <c r="E671" i="5"/>
  <c r="G671" i="5" s="1"/>
  <c r="H671" i="5" s="1"/>
  <c r="E670" i="5"/>
  <c r="G670" i="5" s="1"/>
  <c r="H670" i="5" s="1"/>
  <c r="E669" i="5"/>
  <c r="G669" i="5" s="1"/>
  <c r="H669" i="5" s="1"/>
  <c r="E668" i="5"/>
  <c r="G668" i="5" s="1"/>
  <c r="H668" i="5" s="1"/>
  <c r="E667" i="5"/>
  <c r="G667" i="5" s="1"/>
  <c r="H667" i="5" s="1"/>
  <c r="E666" i="5"/>
  <c r="G666" i="5" s="1"/>
  <c r="H666" i="5" s="1"/>
  <c r="E665" i="5"/>
  <c r="G665" i="5" s="1"/>
  <c r="H665" i="5" s="1"/>
  <c r="E664" i="5"/>
  <c r="G664" i="5" s="1"/>
  <c r="H664" i="5" s="1"/>
  <c r="E663" i="5"/>
  <c r="G663" i="5" s="1"/>
  <c r="H663" i="5" s="1"/>
  <c r="E662" i="5"/>
  <c r="G662" i="5" s="1"/>
  <c r="H662" i="5" s="1"/>
  <c r="E661" i="5"/>
  <c r="G661" i="5" s="1"/>
  <c r="H661" i="5" s="1"/>
  <c r="E660" i="5"/>
  <c r="G660" i="5" s="1"/>
  <c r="H660" i="5" s="1"/>
  <c r="E659" i="5"/>
  <c r="G659" i="5" s="1"/>
  <c r="H659" i="5" s="1"/>
  <c r="E658" i="5"/>
  <c r="G658" i="5" s="1"/>
  <c r="H658" i="5" s="1"/>
  <c r="E657" i="5"/>
  <c r="G657" i="5" s="1"/>
  <c r="H657" i="5" s="1"/>
  <c r="E656" i="5"/>
  <c r="G656" i="5" s="1"/>
  <c r="H656" i="5" s="1"/>
  <c r="E655" i="5"/>
  <c r="G655" i="5" s="1"/>
  <c r="H655" i="5" s="1"/>
  <c r="E654" i="5"/>
  <c r="G654" i="5" s="1"/>
  <c r="H654" i="5" s="1"/>
  <c r="E653" i="5"/>
  <c r="G653" i="5" s="1"/>
  <c r="H653" i="5" s="1"/>
  <c r="E652" i="5"/>
  <c r="G652" i="5" s="1"/>
  <c r="H652" i="5" s="1"/>
  <c r="E651" i="5"/>
  <c r="G651" i="5" s="1"/>
  <c r="H651" i="5" s="1"/>
  <c r="E650" i="5"/>
  <c r="G650" i="5" s="1"/>
  <c r="H650" i="5" s="1"/>
  <c r="E649" i="5"/>
  <c r="G649" i="5" s="1"/>
  <c r="H649" i="5" s="1"/>
  <c r="E648" i="5"/>
  <c r="G648" i="5" s="1"/>
  <c r="H648" i="5" s="1"/>
  <c r="E647" i="5"/>
  <c r="G647" i="5" s="1"/>
  <c r="H647" i="5" s="1"/>
  <c r="E646" i="5"/>
  <c r="G646" i="5" s="1"/>
  <c r="H646" i="5" s="1"/>
  <c r="E645" i="5"/>
  <c r="G645" i="5" s="1"/>
  <c r="H645" i="5" s="1"/>
  <c r="E644" i="5"/>
  <c r="G644" i="5" s="1"/>
  <c r="H644" i="5" s="1"/>
  <c r="E643" i="5"/>
  <c r="G643" i="5" s="1"/>
  <c r="H643" i="5" s="1"/>
  <c r="E642" i="5"/>
  <c r="G642" i="5" s="1"/>
  <c r="H642" i="5" s="1"/>
  <c r="E641" i="5"/>
  <c r="G641" i="5" s="1"/>
  <c r="H641" i="5" s="1"/>
  <c r="E640" i="5"/>
  <c r="G640" i="5" s="1"/>
  <c r="H640" i="5" s="1"/>
  <c r="E639" i="5"/>
  <c r="G639" i="5" s="1"/>
  <c r="H639" i="5" s="1"/>
  <c r="E638" i="5"/>
  <c r="G638" i="5" s="1"/>
  <c r="H638" i="5" s="1"/>
  <c r="E637" i="5"/>
  <c r="G637" i="5" s="1"/>
  <c r="H637" i="5" s="1"/>
  <c r="E636" i="5"/>
  <c r="G636" i="5" s="1"/>
  <c r="H636" i="5" s="1"/>
  <c r="E635" i="5"/>
  <c r="G635" i="5" s="1"/>
  <c r="H635" i="5" s="1"/>
  <c r="E634" i="5"/>
  <c r="G634" i="5" s="1"/>
  <c r="H634" i="5" s="1"/>
  <c r="E633" i="5"/>
  <c r="G633" i="5" s="1"/>
  <c r="H633" i="5" s="1"/>
  <c r="E632" i="5"/>
  <c r="G632" i="5" s="1"/>
  <c r="H632" i="5" s="1"/>
  <c r="E631" i="5"/>
  <c r="G631" i="5" s="1"/>
  <c r="H631" i="5" s="1"/>
  <c r="E630" i="5"/>
  <c r="G630" i="5" s="1"/>
  <c r="H630" i="5" s="1"/>
  <c r="E629" i="5"/>
  <c r="G629" i="5" s="1"/>
  <c r="H629" i="5" s="1"/>
  <c r="E628" i="5"/>
  <c r="G628" i="5" s="1"/>
  <c r="H628" i="5" s="1"/>
  <c r="E627" i="5"/>
  <c r="G627" i="5" s="1"/>
  <c r="H627" i="5" s="1"/>
  <c r="E626" i="5"/>
  <c r="G626" i="5" s="1"/>
  <c r="H626" i="5" s="1"/>
  <c r="E625" i="5"/>
  <c r="G625" i="5" s="1"/>
  <c r="H625" i="5" s="1"/>
  <c r="E624" i="5"/>
  <c r="G624" i="5" s="1"/>
  <c r="H624" i="5" s="1"/>
  <c r="E623" i="5"/>
  <c r="G623" i="5" s="1"/>
  <c r="H623" i="5" s="1"/>
  <c r="E622" i="5"/>
  <c r="G622" i="5" s="1"/>
  <c r="H622" i="5" s="1"/>
  <c r="E621" i="5"/>
  <c r="G621" i="5" s="1"/>
  <c r="H621" i="5" s="1"/>
  <c r="E620" i="5"/>
  <c r="G620" i="5" s="1"/>
  <c r="H620" i="5" s="1"/>
  <c r="E619" i="5"/>
  <c r="G619" i="5" s="1"/>
  <c r="H619" i="5" s="1"/>
  <c r="E618" i="5"/>
  <c r="G618" i="5" s="1"/>
  <c r="H618" i="5" s="1"/>
  <c r="E617" i="5"/>
  <c r="G617" i="5" s="1"/>
  <c r="H617" i="5" s="1"/>
  <c r="E616" i="5"/>
  <c r="G616" i="5" s="1"/>
  <c r="H616" i="5" s="1"/>
  <c r="E615" i="5"/>
  <c r="G615" i="5" s="1"/>
  <c r="H615" i="5" s="1"/>
  <c r="E614" i="5"/>
  <c r="G614" i="5" s="1"/>
  <c r="H614" i="5" s="1"/>
  <c r="E613" i="5"/>
  <c r="G613" i="5" s="1"/>
  <c r="H613" i="5" s="1"/>
  <c r="E612" i="5"/>
  <c r="G612" i="5" s="1"/>
  <c r="H612" i="5" s="1"/>
  <c r="E611" i="5"/>
  <c r="G611" i="5" s="1"/>
  <c r="H611" i="5" s="1"/>
  <c r="E610" i="5"/>
  <c r="G610" i="5" s="1"/>
  <c r="H610" i="5" s="1"/>
  <c r="E609" i="5"/>
  <c r="G609" i="5" s="1"/>
  <c r="H609" i="5" s="1"/>
  <c r="E608" i="5"/>
  <c r="G608" i="5" s="1"/>
  <c r="H608" i="5" s="1"/>
  <c r="E607" i="5"/>
  <c r="G607" i="5" s="1"/>
  <c r="H607" i="5" s="1"/>
  <c r="E606" i="5"/>
  <c r="G606" i="5" s="1"/>
  <c r="H606" i="5" s="1"/>
  <c r="E605" i="5"/>
  <c r="G605" i="5" s="1"/>
  <c r="H605" i="5" s="1"/>
  <c r="E604" i="5"/>
  <c r="G604" i="5" s="1"/>
  <c r="H604" i="5" s="1"/>
  <c r="E603" i="5"/>
  <c r="G603" i="5" s="1"/>
  <c r="H603" i="5" s="1"/>
  <c r="E602" i="5"/>
  <c r="G602" i="5" s="1"/>
  <c r="H602" i="5" s="1"/>
  <c r="E601" i="5"/>
  <c r="G601" i="5" s="1"/>
  <c r="H601" i="5" s="1"/>
  <c r="E600" i="5"/>
  <c r="G600" i="5" s="1"/>
  <c r="H600" i="5" s="1"/>
  <c r="E599" i="5"/>
  <c r="G599" i="5" s="1"/>
  <c r="H599" i="5" s="1"/>
  <c r="E598" i="5"/>
  <c r="G598" i="5" s="1"/>
  <c r="H598" i="5" s="1"/>
  <c r="E597" i="5"/>
  <c r="G597" i="5" s="1"/>
  <c r="H597" i="5" s="1"/>
  <c r="E596" i="5"/>
  <c r="G596" i="5" s="1"/>
  <c r="H596" i="5" s="1"/>
  <c r="E595" i="5"/>
  <c r="G595" i="5" s="1"/>
  <c r="H595" i="5" s="1"/>
  <c r="E594" i="5"/>
  <c r="G594" i="5" s="1"/>
  <c r="H594" i="5" s="1"/>
  <c r="E593" i="5"/>
  <c r="G593" i="5" s="1"/>
  <c r="H593" i="5" s="1"/>
  <c r="E592" i="5"/>
  <c r="G592" i="5" s="1"/>
  <c r="H592" i="5" s="1"/>
  <c r="E591" i="5"/>
  <c r="G591" i="5" s="1"/>
  <c r="H591" i="5" s="1"/>
  <c r="E590" i="5"/>
  <c r="G590" i="5" s="1"/>
  <c r="H590" i="5" s="1"/>
  <c r="E589" i="5"/>
  <c r="G589" i="5" s="1"/>
  <c r="H589" i="5" s="1"/>
  <c r="E588" i="5"/>
  <c r="G588" i="5" s="1"/>
  <c r="H588" i="5" s="1"/>
  <c r="E587" i="5"/>
  <c r="G587" i="5" s="1"/>
  <c r="H587" i="5" s="1"/>
  <c r="E586" i="5"/>
  <c r="G586" i="5" s="1"/>
  <c r="H586" i="5" s="1"/>
  <c r="E585" i="5"/>
  <c r="G585" i="5" s="1"/>
  <c r="H585" i="5" s="1"/>
  <c r="E584" i="5"/>
  <c r="G584" i="5" s="1"/>
  <c r="H584" i="5" s="1"/>
  <c r="E583" i="5"/>
  <c r="G583" i="5" s="1"/>
  <c r="H583" i="5" s="1"/>
  <c r="E582" i="5"/>
  <c r="G582" i="5" s="1"/>
  <c r="H582" i="5" s="1"/>
  <c r="E581" i="5"/>
  <c r="G581" i="5" s="1"/>
  <c r="H581" i="5" s="1"/>
  <c r="E580" i="5"/>
  <c r="G580" i="5" s="1"/>
  <c r="H580" i="5" s="1"/>
  <c r="E579" i="5"/>
  <c r="G579" i="5" s="1"/>
  <c r="H579" i="5" s="1"/>
  <c r="E578" i="5"/>
  <c r="G578" i="5" s="1"/>
  <c r="H578" i="5" s="1"/>
  <c r="E577" i="5"/>
  <c r="G577" i="5" s="1"/>
  <c r="H577" i="5" s="1"/>
  <c r="E576" i="5"/>
  <c r="G576" i="5" s="1"/>
  <c r="H576" i="5" s="1"/>
  <c r="E575" i="5"/>
  <c r="G575" i="5" s="1"/>
  <c r="H575" i="5" s="1"/>
  <c r="E574" i="5"/>
  <c r="G574" i="5" s="1"/>
  <c r="H574" i="5" s="1"/>
  <c r="E573" i="5"/>
  <c r="G573" i="5" s="1"/>
  <c r="H573" i="5" s="1"/>
  <c r="E572" i="5"/>
  <c r="G572" i="5" s="1"/>
  <c r="H572" i="5" s="1"/>
  <c r="E571" i="5"/>
  <c r="G571" i="5" s="1"/>
  <c r="H571" i="5" s="1"/>
  <c r="E570" i="5"/>
  <c r="G570" i="5" s="1"/>
  <c r="H570" i="5" s="1"/>
  <c r="E569" i="5"/>
  <c r="G569" i="5" s="1"/>
  <c r="H569" i="5" s="1"/>
  <c r="E568" i="5"/>
  <c r="G568" i="5" s="1"/>
  <c r="H568" i="5" s="1"/>
  <c r="E567" i="5"/>
  <c r="G567" i="5" s="1"/>
  <c r="H567" i="5" s="1"/>
  <c r="H566" i="5"/>
  <c r="B1038" i="15" l="1"/>
  <c r="F1002" i="15"/>
  <c r="C1001" i="15"/>
  <c r="H565" i="5"/>
  <c r="C929" i="5"/>
  <c r="B930" i="5"/>
  <c r="F1001" i="15" l="1"/>
  <c r="C1000" i="15"/>
  <c r="B1039" i="15"/>
  <c r="B931" i="5"/>
  <c r="F929" i="5"/>
  <c r="C928" i="5"/>
  <c r="B1040" i="15" l="1"/>
  <c r="F1000" i="15"/>
  <c r="C999" i="15"/>
  <c r="F928" i="5"/>
  <c r="C927" i="5"/>
  <c r="B932" i="5"/>
  <c r="F999" i="15" l="1"/>
  <c r="C998" i="15"/>
  <c r="B1041" i="15"/>
  <c r="B933" i="5"/>
  <c r="F927" i="5"/>
  <c r="C926" i="5"/>
  <c r="F998" i="15" l="1"/>
  <c r="C997" i="15"/>
  <c r="B1042" i="15"/>
  <c r="F926" i="5"/>
  <c r="C925" i="5"/>
  <c r="B934" i="5"/>
  <c r="F997" i="15" l="1"/>
  <c r="C996" i="15"/>
  <c r="B1043" i="15"/>
  <c r="B935" i="5"/>
  <c r="F925" i="5"/>
  <c r="C924" i="5"/>
  <c r="B1044" i="15" l="1"/>
  <c r="F996" i="15"/>
  <c r="C995" i="15"/>
  <c r="F924" i="5"/>
  <c r="C923" i="5"/>
  <c r="B936" i="5"/>
  <c r="F995" i="15" l="1"/>
  <c r="C994" i="15"/>
  <c r="B1045" i="15"/>
  <c r="B937" i="5"/>
  <c r="F923" i="5"/>
  <c r="C922" i="5"/>
  <c r="F994" i="15" l="1"/>
  <c r="C993" i="15"/>
  <c r="B1046" i="15"/>
  <c r="B938" i="5"/>
  <c r="F922" i="5"/>
  <c r="C921" i="5"/>
  <c r="B1047" i="15" l="1"/>
  <c r="F993" i="15"/>
  <c r="C992" i="15"/>
  <c r="F921" i="5"/>
  <c r="C920" i="5"/>
  <c r="B939" i="5"/>
  <c r="F992" i="15" l="1"/>
  <c r="C991" i="15"/>
  <c r="B1048" i="15"/>
  <c r="B940" i="5"/>
  <c r="F920" i="5"/>
  <c r="C919" i="5"/>
  <c r="F991" i="15" l="1"/>
  <c r="C990" i="15"/>
  <c r="B1049" i="15"/>
  <c r="F919" i="5"/>
  <c r="C918" i="5"/>
  <c r="B941" i="5"/>
  <c r="B1050" i="15" l="1"/>
  <c r="F990" i="15"/>
  <c r="C989" i="15"/>
  <c r="B942" i="5"/>
  <c r="F918" i="5"/>
  <c r="C917" i="5"/>
  <c r="F989" i="15" l="1"/>
  <c r="C988" i="15"/>
  <c r="B1051" i="15"/>
  <c r="F917" i="5"/>
  <c r="C916" i="5"/>
  <c r="B943" i="5"/>
  <c r="F988" i="15" l="1"/>
  <c r="C987" i="15"/>
  <c r="B1052" i="15"/>
  <c r="B944" i="5"/>
  <c r="F916" i="5"/>
  <c r="C915" i="5"/>
  <c r="B1053" i="15" l="1"/>
  <c r="F987" i="15"/>
  <c r="C986" i="15"/>
  <c r="F915" i="5"/>
  <c r="C914" i="5"/>
  <c r="B945" i="5"/>
  <c r="F986" i="15" l="1"/>
  <c r="C985" i="15"/>
  <c r="B1054" i="15"/>
  <c r="B946" i="5"/>
  <c r="F914" i="5"/>
  <c r="C913" i="5"/>
  <c r="F985" i="15" l="1"/>
  <c r="C984" i="15"/>
  <c r="B1055" i="15"/>
  <c r="F913" i="5"/>
  <c r="C912" i="5"/>
  <c r="B947" i="5"/>
  <c r="B1056" i="15" l="1"/>
  <c r="F984" i="15"/>
  <c r="C983" i="15"/>
  <c r="B948" i="5"/>
  <c r="F912" i="5"/>
  <c r="C911" i="5"/>
  <c r="B1057" i="15" l="1"/>
  <c r="F983" i="15"/>
  <c r="C982" i="15"/>
  <c r="F911" i="5"/>
  <c r="C910" i="5"/>
  <c r="B949" i="5"/>
  <c r="B1058" i="15" l="1"/>
  <c r="F982" i="15"/>
  <c r="C981" i="15"/>
  <c r="B950" i="5"/>
  <c r="F910" i="5"/>
  <c r="C909" i="5"/>
  <c r="F981" i="15" l="1"/>
  <c r="C980" i="15"/>
  <c r="B1059" i="15"/>
  <c r="F909" i="5"/>
  <c r="C908" i="5"/>
  <c r="B951" i="5"/>
  <c r="B1060" i="15" l="1"/>
  <c r="F980" i="15"/>
  <c r="C979" i="15"/>
  <c r="B952" i="5"/>
  <c r="F908" i="5"/>
  <c r="C907" i="5"/>
  <c r="B1061" i="15" l="1"/>
  <c r="F979" i="15"/>
  <c r="C978" i="15"/>
  <c r="F907" i="5"/>
  <c r="C906" i="5"/>
  <c r="B953" i="5"/>
  <c r="F978" i="15" l="1"/>
  <c r="C977" i="15"/>
  <c r="B1062" i="15"/>
  <c r="B954" i="5"/>
  <c r="F906" i="5"/>
  <c r="C905" i="5"/>
  <c r="B1063" i="15" l="1"/>
  <c r="F977" i="15"/>
  <c r="C976" i="15"/>
  <c r="F905" i="5"/>
  <c r="C904" i="5"/>
  <c r="B955" i="5"/>
  <c r="B1064" i="15" l="1"/>
  <c r="F976" i="15"/>
  <c r="C975" i="15"/>
  <c r="B956" i="5"/>
  <c r="F904" i="5"/>
  <c r="C903" i="5"/>
  <c r="B1065" i="15" l="1"/>
  <c r="F975" i="15"/>
  <c r="C974" i="15"/>
  <c r="F903" i="5"/>
  <c r="C902" i="5"/>
  <c r="B957" i="5"/>
  <c r="B1066" i="15" l="1"/>
  <c r="F974" i="15"/>
  <c r="C973" i="15"/>
  <c r="B958" i="5"/>
  <c r="F902" i="5"/>
  <c r="C901" i="5"/>
  <c r="F973" i="15" l="1"/>
  <c r="C972" i="15"/>
  <c r="B1067" i="15"/>
  <c r="F901" i="5"/>
  <c r="C900" i="5"/>
  <c r="B959" i="5"/>
  <c r="F972" i="15" l="1"/>
  <c r="C971" i="15"/>
  <c r="B1068" i="15"/>
  <c r="B960" i="5"/>
  <c r="F900" i="5"/>
  <c r="C899" i="5"/>
  <c r="B1069" i="15" l="1"/>
  <c r="F971" i="15"/>
  <c r="C970" i="15"/>
  <c r="F899" i="5"/>
  <c r="C898" i="5"/>
  <c r="B961" i="5"/>
  <c r="B1070" i="15" l="1"/>
  <c r="F970" i="15"/>
  <c r="C969" i="15"/>
  <c r="B962" i="5"/>
  <c r="F898" i="5"/>
  <c r="C897" i="5"/>
  <c r="F969" i="15" l="1"/>
  <c r="C968" i="15"/>
  <c r="B1071" i="15"/>
  <c r="F897" i="5"/>
  <c r="C896" i="5"/>
  <c r="B963" i="5"/>
  <c r="F968" i="15" l="1"/>
  <c r="C967" i="15"/>
  <c r="B1072" i="15"/>
  <c r="B964" i="5"/>
  <c r="F896" i="5"/>
  <c r="C895" i="5"/>
  <c r="B1073" i="15" l="1"/>
  <c r="F967" i="15"/>
  <c r="C966" i="15"/>
  <c r="F895" i="5"/>
  <c r="C894" i="5"/>
  <c r="B965" i="5"/>
  <c r="F966" i="15" l="1"/>
  <c r="C965" i="15"/>
  <c r="B1074" i="15"/>
  <c r="B966" i="5"/>
  <c r="F894" i="5"/>
  <c r="C893" i="5"/>
  <c r="F965" i="15" l="1"/>
  <c r="C964" i="15"/>
  <c r="B1075" i="15"/>
  <c r="B967" i="5"/>
  <c r="F893" i="5"/>
  <c r="C892" i="5"/>
  <c r="B1076" i="15" l="1"/>
  <c r="F964" i="15"/>
  <c r="C963" i="15"/>
  <c r="F892" i="5"/>
  <c r="C891" i="5"/>
  <c r="B968" i="5"/>
  <c r="B1077" i="15" l="1"/>
  <c r="F963" i="15"/>
  <c r="C962" i="15"/>
  <c r="B969" i="5"/>
  <c r="F891" i="5"/>
  <c r="C890" i="5"/>
  <c r="F962" i="15" l="1"/>
  <c r="C961" i="15"/>
  <c r="B1078" i="15"/>
  <c r="F890" i="5"/>
  <c r="C889" i="5"/>
  <c r="B970" i="5"/>
  <c r="B1079" i="15" l="1"/>
  <c r="F961" i="15"/>
  <c r="C960" i="15"/>
  <c r="B971" i="5"/>
  <c r="F889" i="5"/>
  <c r="C888" i="5"/>
  <c r="B1080" i="15" l="1"/>
  <c r="F960" i="15"/>
  <c r="C959" i="15"/>
  <c r="F888" i="5"/>
  <c r="C887" i="5"/>
  <c r="B972" i="5"/>
  <c r="F959" i="15" l="1"/>
  <c r="C958" i="15"/>
  <c r="B1081" i="15"/>
  <c r="B973" i="5"/>
  <c r="F887" i="5"/>
  <c r="C886" i="5"/>
  <c r="B1082" i="15" l="1"/>
  <c r="F958" i="15"/>
  <c r="C957" i="15"/>
  <c r="B974" i="5"/>
  <c r="F886" i="5"/>
  <c r="C885" i="5"/>
  <c r="F957" i="15" l="1"/>
  <c r="C956" i="15"/>
  <c r="B1083" i="15"/>
  <c r="F885" i="5"/>
  <c r="C884" i="5"/>
  <c r="B975" i="5"/>
  <c r="B1084" i="15" l="1"/>
  <c r="F956" i="15"/>
  <c r="C955" i="15"/>
  <c r="B976" i="5"/>
  <c r="F884" i="5"/>
  <c r="C883" i="5"/>
  <c r="B1085" i="15" l="1"/>
  <c r="F955" i="15"/>
  <c r="C954" i="15"/>
  <c r="F883" i="5"/>
  <c r="C882" i="5"/>
  <c r="B977" i="5"/>
  <c r="B1086" i="15" l="1"/>
  <c r="F954" i="15"/>
  <c r="C953" i="15"/>
  <c r="B978" i="5"/>
  <c r="F882" i="5"/>
  <c r="C881" i="5"/>
  <c r="F953" i="15" l="1"/>
  <c r="C952" i="15"/>
  <c r="B1087" i="15"/>
  <c r="B979" i="5"/>
  <c r="F881" i="5"/>
  <c r="C880" i="5"/>
  <c r="B1088" i="15" l="1"/>
  <c r="F952" i="15"/>
  <c r="C951" i="15"/>
  <c r="F880" i="5"/>
  <c r="C879" i="5"/>
  <c r="B980" i="5"/>
  <c r="F951" i="15" l="1"/>
  <c r="C950" i="15"/>
  <c r="B1089" i="15"/>
  <c r="B981" i="5"/>
  <c r="F879" i="5"/>
  <c r="C878" i="5"/>
  <c r="F950" i="15" l="1"/>
  <c r="C949" i="15"/>
  <c r="B1090" i="15"/>
  <c r="F878" i="5"/>
  <c r="C877" i="5"/>
  <c r="B982" i="5"/>
  <c r="F949" i="15" l="1"/>
  <c r="C948" i="15"/>
  <c r="B1091" i="15"/>
  <c r="B983" i="5"/>
  <c r="F877" i="5"/>
  <c r="C876" i="5"/>
  <c r="F948" i="15" l="1"/>
  <c r="C947" i="15"/>
  <c r="B1092" i="15"/>
  <c r="B984" i="5"/>
  <c r="F876" i="5"/>
  <c r="C875" i="5"/>
  <c r="B1093" i="15" l="1"/>
  <c r="F947" i="15"/>
  <c r="C946" i="15"/>
  <c r="F875" i="5"/>
  <c r="C874" i="5"/>
  <c r="B985" i="5"/>
  <c r="F946" i="15" l="1"/>
  <c r="C945" i="15"/>
  <c r="B1094" i="15"/>
  <c r="B986" i="5"/>
  <c r="F874" i="5"/>
  <c r="C873" i="5"/>
  <c r="B1095" i="15" l="1"/>
  <c r="F945" i="15"/>
  <c r="C944" i="15"/>
  <c r="F873" i="5"/>
  <c r="C872" i="5"/>
  <c r="B987" i="5"/>
  <c r="B1096" i="15" l="1"/>
  <c r="F944" i="15"/>
  <c r="C943" i="15"/>
  <c r="B988" i="5"/>
  <c r="F872" i="5"/>
  <c r="C871" i="5"/>
  <c r="F943" i="15" l="1"/>
  <c r="C942" i="15"/>
  <c r="B1097" i="15"/>
  <c r="F871" i="5"/>
  <c r="C870" i="5"/>
  <c r="B989" i="5"/>
  <c r="B1098" i="15" l="1"/>
  <c r="F942" i="15"/>
  <c r="C941" i="15"/>
  <c r="B990" i="5"/>
  <c r="F870" i="5"/>
  <c r="C869" i="5"/>
  <c r="F941" i="15" l="1"/>
  <c r="C940" i="15"/>
  <c r="B1099" i="15"/>
  <c r="F869" i="5"/>
  <c r="C868" i="5"/>
  <c r="B991" i="5"/>
  <c r="F940" i="15" l="1"/>
  <c r="C939" i="15"/>
  <c r="B1100" i="15"/>
  <c r="B992" i="5"/>
  <c r="F868" i="5"/>
  <c r="C867" i="5"/>
  <c r="F939" i="15" l="1"/>
  <c r="C938" i="15"/>
  <c r="B1101" i="15"/>
  <c r="F867" i="5"/>
  <c r="C866" i="5"/>
  <c r="B993" i="5"/>
  <c r="F938" i="15" l="1"/>
  <c r="C937" i="15"/>
  <c r="B1102" i="15"/>
  <c r="B994" i="5"/>
  <c r="F866" i="5"/>
  <c r="C865" i="5"/>
  <c r="F937" i="15" l="1"/>
  <c r="C936" i="15"/>
  <c r="B1103" i="15"/>
  <c r="B995" i="5"/>
  <c r="F865" i="5"/>
  <c r="C864" i="5"/>
  <c r="F936" i="15" l="1"/>
  <c r="C935" i="15"/>
  <c r="B1104" i="15"/>
  <c r="F864" i="5"/>
  <c r="C863" i="5"/>
  <c r="B996" i="5"/>
  <c r="F935" i="15" l="1"/>
  <c r="C934" i="15"/>
  <c r="B1105" i="15"/>
  <c r="B997" i="5"/>
  <c r="F863" i="5"/>
  <c r="C862" i="5"/>
  <c r="B1106" i="15" l="1"/>
  <c r="F934" i="15"/>
  <c r="C933" i="15"/>
  <c r="F862" i="5"/>
  <c r="C861" i="5"/>
  <c r="B998" i="5"/>
  <c r="B1107" i="15" l="1"/>
  <c r="F933" i="15"/>
  <c r="C932" i="15"/>
  <c r="B999" i="5"/>
  <c r="F861" i="5"/>
  <c r="C860" i="5"/>
  <c r="B1108" i="15" l="1"/>
  <c r="F932" i="15"/>
  <c r="C931" i="15"/>
  <c r="F860" i="5"/>
  <c r="C859" i="5"/>
  <c r="B1000" i="5"/>
  <c r="B1109" i="15" l="1"/>
  <c r="F931" i="15"/>
  <c r="C930" i="15"/>
  <c r="B1001" i="5"/>
  <c r="F859" i="5"/>
  <c r="C858" i="5"/>
  <c r="B1110" i="15" l="1"/>
  <c r="F930" i="15"/>
  <c r="C929" i="15"/>
  <c r="F858" i="5"/>
  <c r="C857" i="5"/>
  <c r="B1002" i="5"/>
  <c r="B1111" i="15" l="1"/>
  <c r="F929" i="15"/>
  <c r="E929" i="15"/>
  <c r="G929" i="15" s="1"/>
  <c r="C928" i="15"/>
  <c r="B1003" i="5"/>
  <c r="F857" i="5"/>
  <c r="C856" i="5"/>
  <c r="C1111" i="15" l="1"/>
  <c r="B1112" i="15"/>
  <c r="H929" i="15"/>
  <c r="F928" i="15"/>
  <c r="E928" i="15"/>
  <c r="G928" i="15" s="1"/>
  <c r="E1019" i="15"/>
  <c r="G1019" i="15" s="1"/>
  <c r="H1019" i="15" s="1"/>
  <c r="E1018" i="15"/>
  <c r="G1018" i="15" s="1"/>
  <c r="H1018" i="15" s="1"/>
  <c r="E1017" i="15"/>
  <c r="G1017" i="15" s="1"/>
  <c r="H1017" i="15" s="1"/>
  <c r="E1016" i="15"/>
  <c r="G1016" i="15" s="1"/>
  <c r="H1016" i="15" s="1"/>
  <c r="E1015" i="15"/>
  <c r="G1015" i="15" s="1"/>
  <c r="H1015" i="15" s="1"/>
  <c r="E1014" i="15"/>
  <c r="G1014" i="15" s="1"/>
  <c r="H1014" i="15" s="1"/>
  <c r="E1013" i="15"/>
  <c r="G1013" i="15" s="1"/>
  <c r="H1013" i="15" s="1"/>
  <c r="E1012" i="15"/>
  <c r="G1012" i="15" s="1"/>
  <c r="H1012" i="15" s="1"/>
  <c r="E1011" i="15"/>
  <c r="G1011" i="15" s="1"/>
  <c r="H1011" i="15" s="1"/>
  <c r="E1010" i="15"/>
  <c r="G1010" i="15" s="1"/>
  <c r="H1010" i="15" s="1"/>
  <c r="E1009" i="15"/>
  <c r="G1009" i="15" s="1"/>
  <c r="H1009" i="15" s="1"/>
  <c r="E1008" i="15"/>
  <c r="G1008" i="15" s="1"/>
  <c r="H1008" i="15" s="1"/>
  <c r="E1007" i="15"/>
  <c r="G1007" i="15" s="1"/>
  <c r="H1007" i="15" s="1"/>
  <c r="E1006" i="15"/>
  <c r="G1006" i="15" s="1"/>
  <c r="H1006" i="15" s="1"/>
  <c r="E1005" i="15"/>
  <c r="G1005" i="15" s="1"/>
  <c r="H1005" i="15" s="1"/>
  <c r="E1004" i="15"/>
  <c r="G1004" i="15" s="1"/>
  <c r="H1004" i="15" s="1"/>
  <c r="E1003" i="15"/>
  <c r="G1003" i="15" s="1"/>
  <c r="H1003" i="15" s="1"/>
  <c r="E1002" i="15"/>
  <c r="G1002" i="15" s="1"/>
  <c r="H1002" i="15" s="1"/>
  <c r="E1001" i="15"/>
  <c r="G1001" i="15" s="1"/>
  <c r="H1001" i="15" s="1"/>
  <c r="E1000" i="15"/>
  <c r="G1000" i="15" s="1"/>
  <c r="H1000" i="15" s="1"/>
  <c r="E999" i="15"/>
  <c r="G999" i="15" s="1"/>
  <c r="H999" i="15" s="1"/>
  <c r="E998" i="15"/>
  <c r="G998" i="15" s="1"/>
  <c r="H998" i="15" s="1"/>
  <c r="E997" i="15"/>
  <c r="G997" i="15" s="1"/>
  <c r="H997" i="15" s="1"/>
  <c r="E996" i="15"/>
  <c r="G996" i="15" s="1"/>
  <c r="H996" i="15" s="1"/>
  <c r="E995" i="15"/>
  <c r="G995" i="15" s="1"/>
  <c r="H995" i="15" s="1"/>
  <c r="E994" i="15"/>
  <c r="G994" i="15" s="1"/>
  <c r="H994" i="15" s="1"/>
  <c r="E993" i="15"/>
  <c r="G993" i="15" s="1"/>
  <c r="H993" i="15" s="1"/>
  <c r="E992" i="15"/>
  <c r="G992" i="15" s="1"/>
  <c r="H992" i="15" s="1"/>
  <c r="E991" i="15"/>
  <c r="G991" i="15" s="1"/>
  <c r="H991" i="15" s="1"/>
  <c r="E990" i="15"/>
  <c r="G990" i="15" s="1"/>
  <c r="H990" i="15" s="1"/>
  <c r="E989" i="15"/>
  <c r="G989" i="15" s="1"/>
  <c r="H989" i="15" s="1"/>
  <c r="E988" i="15"/>
  <c r="G988" i="15" s="1"/>
  <c r="H988" i="15" s="1"/>
  <c r="E987" i="15"/>
  <c r="G987" i="15" s="1"/>
  <c r="H987" i="15" s="1"/>
  <c r="E986" i="15"/>
  <c r="G986" i="15" s="1"/>
  <c r="H986" i="15" s="1"/>
  <c r="E985" i="15"/>
  <c r="G985" i="15" s="1"/>
  <c r="H985" i="15" s="1"/>
  <c r="E984" i="15"/>
  <c r="G984" i="15" s="1"/>
  <c r="H984" i="15" s="1"/>
  <c r="E983" i="15"/>
  <c r="G983" i="15" s="1"/>
  <c r="H983" i="15" s="1"/>
  <c r="E982" i="15"/>
  <c r="G982" i="15" s="1"/>
  <c r="H982" i="15" s="1"/>
  <c r="E981" i="15"/>
  <c r="G981" i="15" s="1"/>
  <c r="H981" i="15" s="1"/>
  <c r="E980" i="15"/>
  <c r="G980" i="15" s="1"/>
  <c r="H980" i="15" s="1"/>
  <c r="E979" i="15"/>
  <c r="G979" i="15" s="1"/>
  <c r="H979" i="15" s="1"/>
  <c r="E978" i="15"/>
  <c r="G978" i="15" s="1"/>
  <c r="H978" i="15" s="1"/>
  <c r="E977" i="15"/>
  <c r="G977" i="15" s="1"/>
  <c r="H977" i="15" s="1"/>
  <c r="E976" i="15"/>
  <c r="G976" i="15" s="1"/>
  <c r="H976" i="15" s="1"/>
  <c r="E975" i="15"/>
  <c r="G975" i="15" s="1"/>
  <c r="H975" i="15" s="1"/>
  <c r="E974" i="15"/>
  <c r="G974" i="15" s="1"/>
  <c r="H974" i="15" s="1"/>
  <c r="E973" i="15"/>
  <c r="G973" i="15" s="1"/>
  <c r="H973" i="15" s="1"/>
  <c r="E972" i="15"/>
  <c r="G972" i="15" s="1"/>
  <c r="H972" i="15" s="1"/>
  <c r="E971" i="15"/>
  <c r="G971" i="15" s="1"/>
  <c r="H971" i="15" s="1"/>
  <c r="E970" i="15"/>
  <c r="G970" i="15" s="1"/>
  <c r="H970" i="15" s="1"/>
  <c r="E969" i="15"/>
  <c r="G969" i="15" s="1"/>
  <c r="H969" i="15" s="1"/>
  <c r="E968" i="15"/>
  <c r="G968" i="15" s="1"/>
  <c r="H968" i="15" s="1"/>
  <c r="E967" i="15"/>
  <c r="G967" i="15" s="1"/>
  <c r="H967" i="15" s="1"/>
  <c r="E966" i="15"/>
  <c r="G966" i="15" s="1"/>
  <c r="H966" i="15" s="1"/>
  <c r="E965" i="15"/>
  <c r="G965" i="15" s="1"/>
  <c r="H965" i="15" s="1"/>
  <c r="E964" i="15"/>
  <c r="G964" i="15" s="1"/>
  <c r="H964" i="15" s="1"/>
  <c r="E963" i="15"/>
  <c r="G963" i="15" s="1"/>
  <c r="H963" i="15" s="1"/>
  <c r="E962" i="15"/>
  <c r="G962" i="15" s="1"/>
  <c r="H962" i="15" s="1"/>
  <c r="E961" i="15"/>
  <c r="G961" i="15" s="1"/>
  <c r="H961" i="15" s="1"/>
  <c r="E960" i="15"/>
  <c r="G960" i="15" s="1"/>
  <c r="H960" i="15" s="1"/>
  <c r="E959" i="15"/>
  <c r="G959" i="15" s="1"/>
  <c r="H959" i="15" s="1"/>
  <c r="E958" i="15"/>
  <c r="G958" i="15" s="1"/>
  <c r="H958" i="15" s="1"/>
  <c r="E957" i="15"/>
  <c r="G957" i="15" s="1"/>
  <c r="H957" i="15" s="1"/>
  <c r="E956" i="15"/>
  <c r="G956" i="15" s="1"/>
  <c r="H956" i="15" s="1"/>
  <c r="E955" i="15"/>
  <c r="G955" i="15" s="1"/>
  <c r="H955" i="15" s="1"/>
  <c r="E954" i="15"/>
  <c r="G954" i="15" s="1"/>
  <c r="H954" i="15" s="1"/>
  <c r="E953" i="15"/>
  <c r="G953" i="15" s="1"/>
  <c r="H953" i="15" s="1"/>
  <c r="E952" i="15"/>
  <c r="G952" i="15" s="1"/>
  <c r="H952" i="15" s="1"/>
  <c r="E951" i="15"/>
  <c r="G951" i="15" s="1"/>
  <c r="H951" i="15" s="1"/>
  <c r="E950" i="15"/>
  <c r="G950" i="15" s="1"/>
  <c r="H950" i="15" s="1"/>
  <c r="E949" i="15"/>
  <c r="G949" i="15" s="1"/>
  <c r="H949" i="15" s="1"/>
  <c r="E948" i="15"/>
  <c r="G948" i="15" s="1"/>
  <c r="H948" i="15" s="1"/>
  <c r="E947" i="15"/>
  <c r="G947" i="15" s="1"/>
  <c r="H947" i="15" s="1"/>
  <c r="E946" i="15"/>
  <c r="G946" i="15" s="1"/>
  <c r="H946" i="15" s="1"/>
  <c r="E945" i="15"/>
  <c r="G945" i="15" s="1"/>
  <c r="H945" i="15" s="1"/>
  <c r="E944" i="15"/>
  <c r="G944" i="15" s="1"/>
  <c r="H944" i="15" s="1"/>
  <c r="E943" i="15"/>
  <c r="G943" i="15" s="1"/>
  <c r="H943" i="15" s="1"/>
  <c r="E942" i="15"/>
  <c r="G942" i="15" s="1"/>
  <c r="H942" i="15" s="1"/>
  <c r="E941" i="15"/>
  <c r="G941" i="15" s="1"/>
  <c r="H941" i="15" s="1"/>
  <c r="E940" i="15"/>
  <c r="G940" i="15" s="1"/>
  <c r="H940" i="15" s="1"/>
  <c r="E939" i="15"/>
  <c r="G939" i="15" s="1"/>
  <c r="H939" i="15" s="1"/>
  <c r="E938" i="15"/>
  <c r="G938" i="15" s="1"/>
  <c r="H938" i="15" s="1"/>
  <c r="E937" i="15"/>
  <c r="G937" i="15" s="1"/>
  <c r="H937" i="15" s="1"/>
  <c r="E936" i="15"/>
  <c r="G936" i="15" s="1"/>
  <c r="H936" i="15" s="1"/>
  <c r="E935" i="15"/>
  <c r="G935" i="15" s="1"/>
  <c r="H935" i="15" s="1"/>
  <c r="E934" i="15"/>
  <c r="G934" i="15" s="1"/>
  <c r="H934" i="15" s="1"/>
  <c r="E933" i="15"/>
  <c r="G933" i="15" s="1"/>
  <c r="H933" i="15" s="1"/>
  <c r="E932" i="15"/>
  <c r="G932" i="15" s="1"/>
  <c r="H932" i="15" s="1"/>
  <c r="E931" i="15"/>
  <c r="G931" i="15" s="1"/>
  <c r="H931" i="15" s="1"/>
  <c r="E930" i="15"/>
  <c r="G930" i="15" s="1"/>
  <c r="H930" i="15" s="1"/>
  <c r="F856" i="5"/>
  <c r="C855" i="5"/>
  <c r="B1004" i="5"/>
  <c r="H928" i="15" l="1"/>
  <c r="B1113" i="15"/>
  <c r="F1111" i="15"/>
  <c r="C1110" i="15"/>
  <c r="B1005" i="5"/>
  <c r="F855" i="5"/>
  <c r="C854" i="5"/>
  <c r="F1110" i="15" l="1"/>
  <c r="C1109" i="15"/>
  <c r="B1114" i="15"/>
  <c r="B1006" i="5"/>
  <c r="F854" i="5"/>
  <c r="C853" i="5"/>
  <c r="B1115" i="15" l="1"/>
  <c r="F1109" i="15"/>
  <c r="C1108" i="15"/>
  <c r="F853" i="5"/>
  <c r="C852" i="5"/>
  <c r="B1007" i="5"/>
  <c r="F1108" i="15" l="1"/>
  <c r="C1107" i="15"/>
  <c r="B1116" i="15"/>
  <c r="B1008" i="5"/>
  <c r="F852" i="5"/>
  <c r="C851" i="5"/>
  <c r="F1107" i="15" l="1"/>
  <c r="C1106" i="15"/>
  <c r="B1117" i="15"/>
  <c r="F851" i="5"/>
  <c r="C850" i="5"/>
  <c r="B1009" i="5"/>
  <c r="B1118" i="15" l="1"/>
  <c r="F1106" i="15"/>
  <c r="C1105" i="15"/>
  <c r="B1010" i="5"/>
  <c r="F850" i="5"/>
  <c r="C849" i="5"/>
  <c r="B1119" i="15" l="1"/>
  <c r="F1105" i="15"/>
  <c r="C1104" i="15"/>
  <c r="F849" i="5"/>
  <c r="C848" i="5"/>
  <c r="B1011" i="5"/>
  <c r="B1120" i="15" l="1"/>
  <c r="F1104" i="15"/>
  <c r="C1103" i="15"/>
  <c r="B1012" i="5"/>
  <c r="F848" i="5"/>
  <c r="C847" i="5"/>
  <c r="F1103" i="15" l="1"/>
  <c r="C1102" i="15"/>
  <c r="B1121" i="15"/>
  <c r="B1013" i="5"/>
  <c r="F847" i="5"/>
  <c r="C846" i="5"/>
  <c r="F1102" i="15" l="1"/>
  <c r="C1101" i="15"/>
  <c r="B1122" i="15"/>
  <c r="F846" i="5"/>
  <c r="C845" i="5"/>
  <c r="B1014" i="5"/>
  <c r="B1123" i="15" l="1"/>
  <c r="F1101" i="15"/>
  <c r="C1100" i="15"/>
  <c r="B1015" i="5"/>
  <c r="F845" i="5"/>
  <c r="C844" i="5"/>
  <c r="B1124" i="15" l="1"/>
  <c r="F1100" i="15"/>
  <c r="C1099" i="15"/>
  <c r="F844" i="5"/>
  <c r="C843" i="5"/>
  <c r="B1016" i="5"/>
  <c r="B1125" i="15" l="1"/>
  <c r="F1099" i="15"/>
  <c r="C1098" i="15"/>
  <c r="B1017" i="5"/>
  <c r="F843" i="5"/>
  <c r="C842" i="5"/>
  <c r="B1126" i="15" l="1"/>
  <c r="F1098" i="15"/>
  <c r="C1097" i="15"/>
  <c r="F842" i="5"/>
  <c r="C841" i="5"/>
  <c r="B1018" i="5"/>
  <c r="F1097" i="15" l="1"/>
  <c r="C1096" i="15"/>
  <c r="B1127" i="15"/>
  <c r="B1019" i="5"/>
  <c r="F841" i="5"/>
  <c r="C840" i="5"/>
  <c r="B1128" i="15" l="1"/>
  <c r="F1096" i="15"/>
  <c r="C1095" i="15"/>
  <c r="F840" i="5"/>
  <c r="C839" i="5"/>
  <c r="B1020" i="5"/>
  <c r="B1129" i="15" l="1"/>
  <c r="F1095" i="15"/>
  <c r="C1094" i="15"/>
  <c r="B1021" i="5"/>
  <c r="F839" i="5"/>
  <c r="C838" i="5"/>
  <c r="F1094" i="15" l="1"/>
  <c r="C1093" i="15"/>
  <c r="B1130" i="15"/>
  <c r="F838" i="5"/>
  <c r="C837" i="5"/>
  <c r="B1022" i="5"/>
  <c r="B1131" i="15" l="1"/>
  <c r="F1093" i="15"/>
  <c r="C1092" i="15"/>
  <c r="B1023" i="5"/>
  <c r="F837" i="5"/>
  <c r="C836" i="5"/>
  <c r="B1132" i="15" l="1"/>
  <c r="F1092" i="15"/>
  <c r="C1091" i="15"/>
  <c r="F836" i="5"/>
  <c r="C835" i="5"/>
  <c r="B1024" i="5"/>
  <c r="B1133" i="15" l="1"/>
  <c r="F1091" i="15"/>
  <c r="C1090" i="15"/>
  <c r="B1025" i="5"/>
  <c r="F835" i="5"/>
  <c r="C834" i="5"/>
  <c r="B1134" i="15" l="1"/>
  <c r="F1090" i="15"/>
  <c r="C1089" i="15"/>
  <c r="B1026" i="5"/>
  <c r="F834" i="5"/>
  <c r="C833" i="5"/>
  <c r="F1089" i="15" l="1"/>
  <c r="C1088" i="15"/>
  <c r="B1135" i="15"/>
  <c r="F833" i="5"/>
  <c r="C832" i="5"/>
  <c r="B1027" i="5"/>
  <c r="F1088" i="15" l="1"/>
  <c r="C1087" i="15"/>
  <c r="B1136" i="15"/>
  <c r="B1028" i="5"/>
  <c r="F832" i="5"/>
  <c r="C831" i="5"/>
  <c r="F1087" i="15" l="1"/>
  <c r="C1086" i="15"/>
  <c r="B1137" i="15"/>
  <c r="F831" i="5"/>
  <c r="C830" i="5"/>
  <c r="B1029" i="5"/>
  <c r="B1138" i="15" l="1"/>
  <c r="F1086" i="15"/>
  <c r="C1085" i="15"/>
  <c r="B1030" i="5"/>
  <c r="F830" i="5"/>
  <c r="C829" i="5"/>
  <c r="B1139" i="15" l="1"/>
  <c r="F1085" i="15"/>
  <c r="C1084" i="15"/>
  <c r="F829" i="5"/>
  <c r="C828" i="5"/>
  <c r="B1031" i="5"/>
  <c r="B1140" i="15" l="1"/>
  <c r="F1084" i="15"/>
  <c r="C1083" i="15"/>
  <c r="B1032" i="5"/>
  <c r="F828" i="5"/>
  <c r="C827" i="5"/>
  <c r="F1083" i="15" l="1"/>
  <c r="C1082" i="15"/>
  <c r="B1141" i="15"/>
  <c r="F827" i="5"/>
  <c r="C826" i="5"/>
  <c r="B1033" i="5"/>
  <c r="F1082" i="15" l="1"/>
  <c r="C1081" i="15"/>
  <c r="B1142" i="15"/>
  <c r="B1034" i="5"/>
  <c r="F826" i="5"/>
  <c r="C825" i="5"/>
  <c r="B1143" i="15" l="1"/>
  <c r="F1081" i="15"/>
  <c r="C1080" i="15"/>
  <c r="B1035" i="5"/>
  <c r="F825" i="5"/>
  <c r="C824" i="5"/>
  <c r="F1080" i="15" l="1"/>
  <c r="C1079" i="15"/>
  <c r="B1144" i="15"/>
  <c r="F824" i="5"/>
  <c r="C823" i="5"/>
  <c r="B1036" i="5"/>
  <c r="F1079" i="15" l="1"/>
  <c r="C1078" i="15"/>
  <c r="B1145" i="15"/>
  <c r="B1037" i="5"/>
  <c r="F823" i="5"/>
  <c r="C822" i="5"/>
  <c r="F1078" i="15" l="1"/>
  <c r="C1077" i="15"/>
  <c r="B1146" i="15"/>
  <c r="F822" i="5"/>
  <c r="C821" i="5"/>
  <c r="B1038" i="5"/>
  <c r="F1077" i="15" l="1"/>
  <c r="C1076" i="15"/>
  <c r="B1147" i="15"/>
  <c r="B1039" i="5"/>
  <c r="F821" i="5"/>
  <c r="C820" i="5"/>
  <c r="B1148" i="15" l="1"/>
  <c r="F1076" i="15"/>
  <c r="C1075" i="15"/>
  <c r="F820" i="5"/>
  <c r="C819" i="5"/>
  <c r="B1040" i="5"/>
  <c r="F1075" i="15" l="1"/>
  <c r="C1074" i="15"/>
  <c r="B1149" i="15"/>
  <c r="B1041" i="5"/>
  <c r="F819" i="5"/>
  <c r="C818" i="5"/>
  <c r="F1074" i="15" l="1"/>
  <c r="C1073" i="15"/>
  <c r="B1150" i="15"/>
  <c r="F818" i="5"/>
  <c r="C817" i="5"/>
  <c r="B1042" i="5"/>
  <c r="B1151" i="15" l="1"/>
  <c r="F1073" i="15"/>
  <c r="C1072" i="15"/>
  <c r="B1043" i="5"/>
  <c r="F817" i="5"/>
  <c r="C816" i="5"/>
  <c r="F1072" i="15" l="1"/>
  <c r="C1071" i="15"/>
  <c r="B1152" i="15"/>
  <c r="F816" i="5"/>
  <c r="C815" i="5"/>
  <c r="B1044" i="5"/>
  <c r="B1153" i="15" l="1"/>
  <c r="F1071" i="15"/>
  <c r="C1070" i="15"/>
  <c r="B1045" i="5"/>
  <c r="F815" i="5"/>
  <c r="C814" i="5"/>
  <c r="F1070" i="15" l="1"/>
  <c r="C1069" i="15"/>
  <c r="B1154" i="15"/>
  <c r="B1046" i="5"/>
  <c r="F814" i="5"/>
  <c r="C813" i="5"/>
  <c r="B1155" i="15" l="1"/>
  <c r="F1069" i="15"/>
  <c r="C1068" i="15"/>
  <c r="F813" i="5"/>
  <c r="C812" i="5"/>
  <c r="B1047" i="5"/>
  <c r="F1068" i="15" l="1"/>
  <c r="C1067" i="15"/>
  <c r="B1156" i="15"/>
  <c r="B1048" i="5"/>
  <c r="F812" i="5"/>
  <c r="C811" i="5"/>
  <c r="F1067" i="15" l="1"/>
  <c r="C1066" i="15"/>
  <c r="B1157" i="15"/>
  <c r="F811" i="5"/>
  <c r="C810" i="5"/>
  <c r="B1049" i="5"/>
  <c r="F1066" i="15" l="1"/>
  <c r="C1065" i="15"/>
  <c r="B1158" i="15"/>
  <c r="B1050" i="5"/>
  <c r="F810" i="5"/>
  <c r="C809" i="5"/>
  <c r="F1065" i="15" l="1"/>
  <c r="C1064" i="15"/>
  <c r="B1159" i="15"/>
  <c r="B1051" i="5"/>
  <c r="F809" i="5"/>
  <c r="C808" i="5"/>
  <c r="F1064" i="15" l="1"/>
  <c r="C1063" i="15"/>
  <c r="B1160" i="15"/>
  <c r="F808" i="5"/>
  <c r="C807" i="5"/>
  <c r="B1052" i="5"/>
  <c r="F1063" i="15" l="1"/>
  <c r="C1062" i="15"/>
  <c r="B1161" i="15"/>
  <c r="B1053" i="5"/>
  <c r="F807" i="5"/>
  <c r="C806" i="5"/>
  <c r="B1162" i="15" l="1"/>
  <c r="F1062" i="15"/>
  <c r="C1061" i="15"/>
  <c r="F806" i="5"/>
  <c r="C805" i="5"/>
  <c r="B1054" i="5"/>
  <c r="F1061" i="15" l="1"/>
  <c r="C1060" i="15"/>
  <c r="B1163" i="15"/>
  <c r="B1055" i="5"/>
  <c r="F805" i="5"/>
  <c r="C804" i="5"/>
  <c r="F1060" i="15" l="1"/>
  <c r="C1059" i="15"/>
  <c r="B1164" i="15"/>
  <c r="F804" i="5"/>
  <c r="C803" i="5"/>
  <c r="B1056" i="5"/>
  <c r="F1059" i="15" l="1"/>
  <c r="C1058" i="15"/>
  <c r="B1165" i="15"/>
  <c r="B1057" i="5"/>
  <c r="F803" i="5"/>
  <c r="C802" i="5"/>
  <c r="F1058" i="15" l="1"/>
  <c r="C1057" i="15"/>
  <c r="B1166" i="15"/>
  <c r="F802" i="5"/>
  <c r="C801" i="5"/>
  <c r="B1058" i="5"/>
  <c r="F1057" i="15" l="1"/>
  <c r="C1056" i="15"/>
  <c r="B1167" i="15"/>
  <c r="B1059" i="5"/>
  <c r="F801" i="5"/>
  <c r="C800" i="5"/>
  <c r="B1168" i="15" l="1"/>
  <c r="F1056" i="15"/>
  <c r="C1055" i="15"/>
  <c r="F800" i="5"/>
  <c r="C799" i="5"/>
  <c r="B1060" i="5"/>
  <c r="B1169" i="15" l="1"/>
  <c r="F1055" i="15"/>
  <c r="C1054" i="15"/>
  <c r="B1061" i="5"/>
  <c r="F799" i="5"/>
  <c r="C798" i="5"/>
  <c r="B1170" i="15" l="1"/>
  <c r="F1054" i="15"/>
  <c r="C1053" i="15"/>
  <c r="F798" i="5"/>
  <c r="C797" i="5"/>
  <c r="B1062" i="5"/>
  <c r="F1053" i="15" l="1"/>
  <c r="C1052" i="15"/>
  <c r="B1171" i="15"/>
  <c r="B1063" i="5"/>
  <c r="F797" i="5"/>
  <c r="C796" i="5"/>
  <c r="F1052" i="15" l="1"/>
  <c r="C1051" i="15"/>
  <c r="B1172" i="15"/>
  <c r="F796" i="5"/>
  <c r="C795" i="5"/>
  <c r="B1064" i="5"/>
  <c r="F1051" i="15" l="1"/>
  <c r="C1050" i="15"/>
  <c r="B1173" i="15"/>
  <c r="B1065" i="5"/>
  <c r="F795" i="5"/>
  <c r="C794" i="5"/>
  <c r="F1050" i="15" l="1"/>
  <c r="C1049" i="15"/>
  <c r="B1174" i="15"/>
  <c r="F794" i="5"/>
  <c r="C793" i="5"/>
  <c r="B1066" i="5"/>
  <c r="B1175" i="15" l="1"/>
  <c r="F1049" i="15"/>
  <c r="C1048" i="15"/>
  <c r="B1067" i="5"/>
  <c r="F793" i="5"/>
  <c r="C792" i="5"/>
  <c r="F1048" i="15" l="1"/>
  <c r="C1047" i="15"/>
  <c r="B1176" i="15"/>
  <c r="F792" i="5"/>
  <c r="C791" i="5"/>
  <c r="B1068" i="5"/>
  <c r="B1177" i="15" l="1"/>
  <c r="F1047" i="15"/>
  <c r="C1046" i="15"/>
  <c r="B1069" i="5"/>
  <c r="F791" i="5"/>
  <c r="C790" i="5"/>
  <c r="F1046" i="15" l="1"/>
  <c r="C1045" i="15"/>
  <c r="B1178" i="15"/>
  <c r="F790" i="5"/>
  <c r="C789" i="5"/>
  <c r="B1070" i="5"/>
  <c r="B1179" i="15" l="1"/>
  <c r="F1045" i="15"/>
  <c r="C1044" i="15"/>
  <c r="B1071" i="5"/>
  <c r="F789" i="5"/>
  <c r="C788" i="5"/>
  <c r="B1180" i="15" l="1"/>
  <c r="F1044" i="15"/>
  <c r="C1043" i="15"/>
  <c r="B1072" i="5"/>
  <c r="F788" i="5"/>
  <c r="C787" i="5"/>
  <c r="B1181" i="15" l="1"/>
  <c r="F1043" i="15"/>
  <c r="C1042" i="15"/>
  <c r="F787" i="5"/>
  <c r="C786" i="5"/>
  <c r="B1073" i="5"/>
  <c r="B1182" i="15" l="1"/>
  <c r="F1042" i="15"/>
  <c r="C1041" i="15"/>
  <c r="B1074" i="5"/>
  <c r="F786" i="5"/>
  <c r="C785" i="5"/>
  <c r="F1041" i="15" l="1"/>
  <c r="C1040" i="15"/>
  <c r="B1183" i="15"/>
  <c r="F785" i="5"/>
  <c r="C784" i="5"/>
  <c r="B1075" i="5"/>
  <c r="B1184" i="15" l="1"/>
  <c r="F1040" i="15"/>
  <c r="C1039" i="15"/>
  <c r="B1076" i="5"/>
  <c r="F784" i="5"/>
  <c r="C783" i="5"/>
  <c r="B1185" i="15" l="1"/>
  <c r="F1039" i="15"/>
  <c r="C1038" i="15"/>
  <c r="F783" i="5"/>
  <c r="C782" i="5"/>
  <c r="B1077" i="5"/>
  <c r="B1186" i="15" l="1"/>
  <c r="F1038" i="15"/>
  <c r="C1037" i="15"/>
  <c r="B1078" i="5"/>
  <c r="F782" i="5"/>
  <c r="C781" i="5"/>
  <c r="B1187" i="15" l="1"/>
  <c r="F1037" i="15"/>
  <c r="C1036" i="15"/>
  <c r="F781" i="5"/>
  <c r="C780" i="5"/>
  <c r="B1079" i="5"/>
  <c r="B1188" i="15" l="1"/>
  <c r="F1036" i="15"/>
  <c r="C1035" i="15"/>
  <c r="B1080" i="5"/>
  <c r="F780" i="5"/>
  <c r="C779" i="5"/>
  <c r="F1035" i="15" l="1"/>
  <c r="C1034" i="15"/>
  <c r="B1189" i="15"/>
  <c r="F779" i="5"/>
  <c r="C778" i="5"/>
  <c r="B1081" i="5"/>
  <c r="B1190" i="15" l="1"/>
  <c r="F1034" i="15"/>
  <c r="C1033" i="15"/>
  <c r="B1082" i="5"/>
  <c r="F778" i="5"/>
  <c r="C777" i="5"/>
  <c r="B1191" i="15" l="1"/>
  <c r="F1033" i="15"/>
  <c r="C1032" i="15"/>
  <c r="F777" i="5"/>
  <c r="C776" i="5"/>
  <c r="B1083" i="5"/>
  <c r="F1032" i="15" l="1"/>
  <c r="C1031" i="15"/>
  <c r="B1192" i="15"/>
  <c r="B1084" i="5"/>
  <c r="F776" i="5"/>
  <c r="C775" i="5"/>
  <c r="B1193" i="15" l="1"/>
  <c r="F1031" i="15"/>
  <c r="C1030" i="15"/>
  <c r="F775" i="5"/>
  <c r="C774" i="5"/>
  <c r="B1085" i="5"/>
  <c r="F1030" i="15" l="1"/>
  <c r="C1029" i="15"/>
  <c r="B1194" i="15"/>
  <c r="B1086" i="5"/>
  <c r="F774" i="5"/>
  <c r="C773" i="5"/>
  <c r="B1195" i="15" l="1"/>
  <c r="F1029" i="15"/>
  <c r="C1028" i="15"/>
  <c r="F773" i="5"/>
  <c r="C772" i="5"/>
  <c r="B1087" i="5"/>
  <c r="B1196" i="15" l="1"/>
  <c r="F1028" i="15"/>
  <c r="C1027" i="15"/>
  <c r="B1088" i="5"/>
  <c r="F772" i="5"/>
  <c r="C771" i="5"/>
  <c r="B1197" i="15" l="1"/>
  <c r="F1027" i="15"/>
  <c r="C1026" i="15"/>
  <c r="F771" i="5"/>
  <c r="C770" i="5"/>
  <c r="B1089" i="5"/>
  <c r="F1026" i="15" l="1"/>
  <c r="C1025" i="15"/>
  <c r="B1198" i="15"/>
  <c r="B1090" i="5"/>
  <c r="F770" i="5"/>
  <c r="C769" i="5"/>
  <c r="B1199" i="15" l="1"/>
  <c r="F1025" i="15"/>
  <c r="C1024" i="15"/>
  <c r="F769" i="5"/>
  <c r="C768" i="5"/>
  <c r="B1091" i="5"/>
  <c r="B1200" i="15" l="1"/>
  <c r="F1024" i="15"/>
  <c r="C1023" i="15"/>
  <c r="B1092" i="5"/>
  <c r="F768" i="5"/>
  <c r="C767" i="5"/>
  <c r="F1023" i="15" l="1"/>
  <c r="C1022" i="15"/>
  <c r="B1201" i="15"/>
  <c r="F767" i="5"/>
  <c r="C766" i="5"/>
  <c r="B1093" i="5"/>
  <c r="F1022" i="15" l="1"/>
  <c r="C1021" i="15"/>
  <c r="C1201" i="15"/>
  <c r="B1202" i="15"/>
  <c r="B1094" i="5"/>
  <c r="F766" i="5"/>
  <c r="C765" i="5"/>
  <c r="B1203" i="15" l="1"/>
  <c r="F1021" i="15"/>
  <c r="E1021" i="15"/>
  <c r="G1021" i="15" s="1"/>
  <c r="C1020" i="15"/>
  <c r="F1201" i="15"/>
  <c r="C1200" i="15"/>
  <c r="F765" i="5"/>
  <c r="C764" i="5"/>
  <c r="B1095" i="5"/>
  <c r="F1020" i="15" l="1"/>
  <c r="E1020" i="15"/>
  <c r="G1020" i="15" s="1"/>
  <c r="E1111" i="15"/>
  <c r="G1111" i="15" s="1"/>
  <c r="H1111" i="15" s="1"/>
  <c r="E1110" i="15"/>
  <c r="G1110" i="15" s="1"/>
  <c r="H1110" i="15" s="1"/>
  <c r="E1109" i="15"/>
  <c r="G1109" i="15" s="1"/>
  <c r="H1109" i="15" s="1"/>
  <c r="E1108" i="15"/>
  <c r="G1108" i="15" s="1"/>
  <c r="H1108" i="15" s="1"/>
  <c r="E1107" i="15"/>
  <c r="G1107" i="15" s="1"/>
  <c r="H1107" i="15" s="1"/>
  <c r="E1106" i="15"/>
  <c r="G1106" i="15" s="1"/>
  <c r="H1106" i="15" s="1"/>
  <c r="E1105" i="15"/>
  <c r="G1105" i="15" s="1"/>
  <c r="H1105" i="15" s="1"/>
  <c r="E1104" i="15"/>
  <c r="G1104" i="15" s="1"/>
  <c r="H1104" i="15" s="1"/>
  <c r="E1103" i="15"/>
  <c r="G1103" i="15" s="1"/>
  <c r="H1103" i="15" s="1"/>
  <c r="E1102" i="15"/>
  <c r="G1102" i="15" s="1"/>
  <c r="H1102" i="15" s="1"/>
  <c r="E1101" i="15"/>
  <c r="G1101" i="15" s="1"/>
  <c r="H1101" i="15" s="1"/>
  <c r="E1100" i="15"/>
  <c r="G1100" i="15" s="1"/>
  <c r="H1100" i="15" s="1"/>
  <c r="E1099" i="15"/>
  <c r="G1099" i="15" s="1"/>
  <c r="H1099" i="15" s="1"/>
  <c r="E1098" i="15"/>
  <c r="G1098" i="15" s="1"/>
  <c r="H1098" i="15" s="1"/>
  <c r="E1097" i="15"/>
  <c r="G1097" i="15" s="1"/>
  <c r="H1097" i="15" s="1"/>
  <c r="E1096" i="15"/>
  <c r="G1096" i="15" s="1"/>
  <c r="H1096" i="15" s="1"/>
  <c r="E1095" i="15"/>
  <c r="G1095" i="15" s="1"/>
  <c r="H1095" i="15" s="1"/>
  <c r="E1094" i="15"/>
  <c r="G1094" i="15" s="1"/>
  <c r="H1094" i="15" s="1"/>
  <c r="E1093" i="15"/>
  <c r="G1093" i="15" s="1"/>
  <c r="H1093" i="15" s="1"/>
  <c r="E1092" i="15"/>
  <c r="G1092" i="15" s="1"/>
  <c r="H1092" i="15" s="1"/>
  <c r="E1091" i="15"/>
  <c r="G1091" i="15" s="1"/>
  <c r="H1091" i="15" s="1"/>
  <c r="E1090" i="15"/>
  <c r="G1090" i="15" s="1"/>
  <c r="H1090" i="15" s="1"/>
  <c r="E1089" i="15"/>
  <c r="G1089" i="15" s="1"/>
  <c r="H1089" i="15" s="1"/>
  <c r="E1088" i="15"/>
  <c r="G1088" i="15" s="1"/>
  <c r="H1088" i="15" s="1"/>
  <c r="E1087" i="15"/>
  <c r="G1087" i="15" s="1"/>
  <c r="H1087" i="15" s="1"/>
  <c r="E1086" i="15"/>
  <c r="G1086" i="15" s="1"/>
  <c r="H1086" i="15" s="1"/>
  <c r="E1085" i="15"/>
  <c r="G1085" i="15" s="1"/>
  <c r="H1085" i="15" s="1"/>
  <c r="E1084" i="15"/>
  <c r="G1084" i="15" s="1"/>
  <c r="H1084" i="15" s="1"/>
  <c r="E1083" i="15"/>
  <c r="G1083" i="15" s="1"/>
  <c r="H1083" i="15" s="1"/>
  <c r="E1082" i="15"/>
  <c r="G1082" i="15" s="1"/>
  <c r="H1082" i="15" s="1"/>
  <c r="E1081" i="15"/>
  <c r="G1081" i="15" s="1"/>
  <c r="H1081" i="15" s="1"/>
  <c r="E1080" i="15"/>
  <c r="G1080" i="15" s="1"/>
  <c r="H1080" i="15" s="1"/>
  <c r="E1079" i="15"/>
  <c r="G1079" i="15" s="1"/>
  <c r="H1079" i="15" s="1"/>
  <c r="E1078" i="15"/>
  <c r="G1078" i="15" s="1"/>
  <c r="H1078" i="15" s="1"/>
  <c r="E1077" i="15"/>
  <c r="G1077" i="15" s="1"/>
  <c r="H1077" i="15" s="1"/>
  <c r="E1076" i="15"/>
  <c r="G1076" i="15" s="1"/>
  <c r="H1076" i="15" s="1"/>
  <c r="E1075" i="15"/>
  <c r="G1075" i="15" s="1"/>
  <c r="H1075" i="15" s="1"/>
  <c r="E1074" i="15"/>
  <c r="G1074" i="15" s="1"/>
  <c r="H1074" i="15" s="1"/>
  <c r="E1073" i="15"/>
  <c r="G1073" i="15" s="1"/>
  <c r="H1073" i="15" s="1"/>
  <c r="E1072" i="15"/>
  <c r="G1072" i="15" s="1"/>
  <c r="H1072" i="15" s="1"/>
  <c r="E1071" i="15"/>
  <c r="G1071" i="15" s="1"/>
  <c r="H1071" i="15" s="1"/>
  <c r="E1070" i="15"/>
  <c r="G1070" i="15" s="1"/>
  <c r="H1070" i="15" s="1"/>
  <c r="E1069" i="15"/>
  <c r="G1069" i="15" s="1"/>
  <c r="H1069" i="15" s="1"/>
  <c r="E1068" i="15"/>
  <c r="G1068" i="15" s="1"/>
  <c r="H1068" i="15" s="1"/>
  <c r="E1067" i="15"/>
  <c r="G1067" i="15" s="1"/>
  <c r="H1067" i="15" s="1"/>
  <c r="E1066" i="15"/>
  <c r="G1066" i="15" s="1"/>
  <c r="H1066" i="15" s="1"/>
  <c r="E1065" i="15"/>
  <c r="G1065" i="15" s="1"/>
  <c r="H1065" i="15" s="1"/>
  <c r="E1064" i="15"/>
  <c r="G1064" i="15" s="1"/>
  <c r="H1064" i="15" s="1"/>
  <c r="E1063" i="15"/>
  <c r="G1063" i="15" s="1"/>
  <c r="H1063" i="15" s="1"/>
  <c r="E1062" i="15"/>
  <c r="G1062" i="15" s="1"/>
  <c r="H1062" i="15" s="1"/>
  <c r="E1061" i="15"/>
  <c r="G1061" i="15" s="1"/>
  <c r="H1061" i="15" s="1"/>
  <c r="E1060" i="15"/>
  <c r="G1060" i="15" s="1"/>
  <c r="H1060" i="15" s="1"/>
  <c r="E1059" i="15"/>
  <c r="G1059" i="15" s="1"/>
  <c r="H1059" i="15" s="1"/>
  <c r="E1058" i="15"/>
  <c r="G1058" i="15" s="1"/>
  <c r="H1058" i="15" s="1"/>
  <c r="E1057" i="15"/>
  <c r="G1057" i="15" s="1"/>
  <c r="H1057" i="15" s="1"/>
  <c r="E1056" i="15"/>
  <c r="G1056" i="15" s="1"/>
  <c r="H1056" i="15" s="1"/>
  <c r="E1055" i="15"/>
  <c r="G1055" i="15" s="1"/>
  <c r="H1055" i="15" s="1"/>
  <c r="E1054" i="15"/>
  <c r="G1054" i="15" s="1"/>
  <c r="H1054" i="15" s="1"/>
  <c r="E1053" i="15"/>
  <c r="G1053" i="15" s="1"/>
  <c r="H1053" i="15" s="1"/>
  <c r="E1052" i="15"/>
  <c r="G1052" i="15" s="1"/>
  <c r="H1052" i="15" s="1"/>
  <c r="E1051" i="15"/>
  <c r="G1051" i="15" s="1"/>
  <c r="H1051" i="15" s="1"/>
  <c r="E1050" i="15"/>
  <c r="G1050" i="15" s="1"/>
  <c r="H1050" i="15" s="1"/>
  <c r="E1049" i="15"/>
  <c r="G1049" i="15" s="1"/>
  <c r="H1049" i="15" s="1"/>
  <c r="E1048" i="15"/>
  <c r="G1048" i="15" s="1"/>
  <c r="H1048" i="15" s="1"/>
  <c r="E1047" i="15"/>
  <c r="G1047" i="15" s="1"/>
  <c r="H1047" i="15" s="1"/>
  <c r="E1046" i="15"/>
  <c r="G1046" i="15" s="1"/>
  <c r="H1046" i="15" s="1"/>
  <c r="E1045" i="15"/>
  <c r="G1045" i="15" s="1"/>
  <c r="H1045" i="15" s="1"/>
  <c r="E1044" i="15"/>
  <c r="G1044" i="15" s="1"/>
  <c r="H1044" i="15" s="1"/>
  <c r="E1043" i="15"/>
  <c r="G1043" i="15" s="1"/>
  <c r="H1043" i="15" s="1"/>
  <c r="E1042" i="15"/>
  <c r="G1042" i="15" s="1"/>
  <c r="H1042" i="15" s="1"/>
  <c r="E1041" i="15"/>
  <c r="G1041" i="15" s="1"/>
  <c r="H1041" i="15" s="1"/>
  <c r="E1040" i="15"/>
  <c r="G1040" i="15" s="1"/>
  <c r="H1040" i="15" s="1"/>
  <c r="E1039" i="15"/>
  <c r="G1039" i="15" s="1"/>
  <c r="H1039" i="15" s="1"/>
  <c r="E1038" i="15"/>
  <c r="G1038" i="15" s="1"/>
  <c r="H1038" i="15" s="1"/>
  <c r="E1037" i="15"/>
  <c r="G1037" i="15" s="1"/>
  <c r="H1037" i="15" s="1"/>
  <c r="E1036" i="15"/>
  <c r="G1036" i="15" s="1"/>
  <c r="H1036" i="15" s="1"/>
  <c r="E1035" i="15"/>
  <c r="G1035" i="15" s="1"/>
  <c r="H1035" i="15" s="1"/>
  <c r="E1034" i="15"/>
  <c r="G1034" i="15" s="1"/>
  <c r="H1034" i="15" s="1"/>
  <c r="E1033" i="15"/>
  <c r="G1033" i="15" s="1"/>
  <c r="H1033" i="15" s="1"/>
  <c r="E1032" i="15"/>
  <c r="G1032" i="15" s="1"/>
  <c r="H1032" i="15" s="1"/>
  <c r="E1031" i="15"/>
  <c r="G1031" i="15" s="1"/>
  <c r="H1031" i="15" s="1"/>
  <c r="E1030" i="15"/>
  <c r="G1030" i="15" s="1"/>
  <c r="H1030" i="15" s="1"/>
  <c r="E1029" i="15"/>
  <c r="G1029" i="15" s="1"/>
  <c r="H1029" i="15" s="1"/>
  <c r="E1028" i="15"/>
  <c r="G1028" i="15" s="1"/>
  <c r="H1028" i="15" s="1"/>
  <c r="E1027" i="15"/>
  <c r="G1027" i="15" s="1"/>
  <c r="H1027" i="15" s="1"/>
  <c r="E1026" i="15"/>
  <c r="G1026" i="15" s="1"/>
  <c r="H1026" i="15" s="1"/>
  <c r="E1025" i="15"/>
  <c r="G1025" i="15" s="1"/>
  <c r="H1025" i="15" s="1"/>
  <c r="E1024" i="15"/>
  <c r="G1024" i="15" s="1"/>
  <c r="H1024" i="15" s="1"/>
  <c r="E1023" i="15"/>
  <c r="G1023" i="15" s="1"/>
  <c r="H1023" i="15" s="1"/>
  <c r="E1022" i="15"/>
  <c r="G1022" i="15" s="1"/>
  <c r="H1022" i="15" s="1"/>
  <c r="F1200" i="15"/>
  <c r="C1199" i="15"/>
  <c r="H1021" i="15"/>
  <c r="B1204" i="15"/>
  <c r="B1096" i="5"/>
  <c r="F764" i="5"/>
  <c r="C763" i="5"/>
  <c r="F1199" i="15" l="1"/>
  <c r="C1198" i="15"/>
  <c r="B1205" i="15"/>
  <c r="H1020" i="15"/>
  <c r="B1097" i="5"/>
  <c r="F763" i="5"/>
  <c r="C762" i="5"/>
  <c r="B1206" i="15" l="1"/>
  <c r="F1198" i="15"/>
  <c r="C1197" i="15"/>
  <c r="F762" i="5"/>
  <c r="C761" i="5"/>
  <c r="B1098" i="5"/>
  <c r="F1197" i="15" l="1"/>
  <c r="C1196" i="15"/>
  <c r="B1207" i="15"/>
  <c r="B1099" i="5"/>
  <c r="F761" i="5"/>
  <c r="C760" i="5"/>
  <c r="B1208" i="15" l="1"/>
  <c r="F1196" i="15"/>
  <c r="C1195" i="15"/>
  <c r="F760" i="5"/>
  <c r="C759" i="5"/>
  <c r="B1100" i="5"/>
  <c r="F1195" i="15" l="1"/>
  <c r="C1194" i="15"/>
  <c r="B1209" i="15"/>
  <c r="B1101" i="5"/>
  <c r="F759" i="5"/>
  <c r="C758" i="5"/>
  <c r="F1194" i="15" l="1"/>
  <c r="C1193" i="15"/>
  <c r="B1210" i="15"/>
  <c r="F758" i="5"/>
  <c r="C757" i="5"/>
  <c r="B1102" i="5"/>
  <c r="B1211" i="15" l="1"/>
  <c r="F1193" i="15"/>
  <c r="C1192" i="15"/>
  <c r="B1103" i="5"/>
  <c r="F757" i="5"/>
  <c r="C756" i="5"/>
  <c r="F1192" i="15" l="1"/>
  <c r="C1191" i="15"/>
  <c r="B1212" i="15"/>
  <c r="F756" i="5"/>
  <c r="C755" i="5"/>
  <c r="B1104" i="5"/>
  <c r="B1213" i="15" l="1"/>
  <c r="F1191" i="15"/>
  <c r="C1190" i="15"/>
  <c r="B1105" i="5"/>
  <c r="F755" i="5"/>
  <c r="C754" i="5"/>
  <c r="F1190" i="15" l="1"/>
  <c r="C1189" i="15"/>
  <c r="B1214" i="15"/>
  <c r="F754" i="5"/>
  <c r="C753" i="5"/>
  <c r="B1106" i="5"/>
  <c r="B1215" i="15" l="1"/>
  <c r="F1189" i="15"/>
  <c r="C1188" i="15"/>
  <c r="B1107" i="5"/>
  <c r="F753" i="5"/>
  <c r="C752" i="5"/>
  <c r="B1216" i="15" l="1"/>
  <c r="F1188" i="15"/>
  <c r="C1187" i="15"/>
  <c r="F752" i="5"/>
  <c r="C751" i="5"/>
  <c r="B1108" i="5"/>
  <c r="B1217" i="15" l="1"/>
  <c r="F1187" i="15"/>
  <c r="C1186" i="15"/>
  <c r="B1109" i="5"/>
  <c r="F751" i="5"/>
  <c r="C750" i="5"/>
  <c r="B1218" i="15" l="1"/>
  <c r="F1186" i="15"/>
  <c r="C1185" i="15"/>
  <c r="F750" i="5"/>
  <c r="C749" i="5"/>
  <c r="B1110" i="5"/>
  <c r="F1185" i="15" l="1"/>
  <c r="C1184" i="15"/>
  <c r="B1219" i="15"/>
  <c r="F749" i="5"/>
  <c r="C748" i="5"/>
  <c r="B1111" i="5"/>
  <c r="B1220" i="15" l="1"/>
  <c r="F1184" i="15"/>
  <c r="C1183" i="15"/>
  <c r="C1111" i="5"/>
  <c r="B1112" i="5"/>
  <c r="F748" i="5"/>
  <c r="E748" i="5"/>
  <c r="G748" i="5" s="1"/>
  <c r="C747" i="5"/>
  <c r="B1221" i="15" l="1"/>
  <c r="F1183" i="15"/>
  <c r="C1182" i="15"/>
  <c r="F747" i="5"/>
  <c r="E747" i="5"/>
  <c r="G747" i="5" s="1"/>
  <c r="E929" i="5"/>
  <c r="G929" i="5" s="1"/>
  <c r="H929" i="5" s="1"/>
  <c r="E928" i="5"/>
  <c r="G928" i="5" s="1"/>
  <c r="H928" i="5" s="1"/>
  <c r="E927" i="5"/>
  <c r="G927" i="5" s="1"/>
  <c r="H927" i="5" s="1"/>
  <c r="E926" i="5"/>
  <c r="G926" i="5" s="1"/>
  <c r="H926" i="5" s="1"/>
  <c r="E925" i="5"/>
  <c r="G925" i="5" s="1"/>
  <c r="H925" i="5" s="1"/>
  <c r="E924" i="5"/>
  <c r="G924" i="5" s="1"/>
  <c r="H924" i="5" s="1"/>
  <c r="E923" i="5"/>
  <c r="G923" i="5" s="1"/>
  <c r="H923" i="5" s="1"/>
  <c r="E922" i="5"/>
  <c r="G922" i="5" s="1"/>
  <c r="H922" i="5" s="1"/>
  <c r="E921" i="5"/>
  <c r="G921" i="5" s="1"/>
  <c r="H921" i="5" s="1"/>
  <c r="E920" i="5"/>
  <c r="G920" i="5" s="1"/>
  <c r="H920" i="5" s="1"/>
  <c r="E919" i="5"/>
  <c r="G919" i="5" s="1"/>
  <c r="H919" i="5" s="1"/>
  <c r="E918" i="5"/>
  <c r="G918" i="5" s="1"/>
  <c r="H918" i="5" s="1"/>
  <c r="E917" i="5"/>
  <c r="G917" i="5" s="1"/>
  <c r="H917" i="5" s="1"/>
  <c r="E916" i="5"/>
  <c r="G916" i="5" s="1"/>
  <c r="H916" i="5" s="1"/>
  <c r="E915" i="5"/>
  <c r="G915" i="5" s="1"/>
  <c r="H915" i="5" s="1"/>
  <c r="E914" i="5"/>
  <c r="G914" i="5" s="1"/>
  <c r="H914" i="5" s="1"/>
  <c r="E913" i="5"/>
  <c r="G913" i="5" s="1"/>
  <c r="H913" i="5" s="1"/>
  <c r="E912" i="5"/>
  <c r="G912" i="5" s="1"/>
  <c r="H912" i="5" s="1"/>
  <c r="E911" i="5"/>
  <c r="G911" i="5" s="1"/>
  <c r="H911" i="5" s="1"/>
  <c r="E910" i="5"/>
  <c r="G910" i="5" s="1"/>
  <c r="H910" i="5" s="1"/>
  <c r="E909" i="5"/>
  <c r="G909" i="5" s="1"/>
  <c r="H909" i="5" s="1"/>
  <c r="E908" i="5"/>
  <c r="G908" i="5" s="1"/>
  <c r="H908" i="5" s="1"/>
  <c r="E907" i="5"/>
  <c r="G907" i="5" s="1"/>
  <c r="H907" i="5" s="1"/>
  <c r="E906" i="5"/>
  <c r="G906" i="5" s="1"/>
  <c r="H906" i="5" s="1"/>
  <c r="E905" i="5"/>
  <c r="G905" i="5" s="1"/>
  <c r="H905" i="5" s="1"/>
  <c r="E904" i="5"/>
  <c r="G904" i="5" s="1"/>
  <c r="H904" i="5" s="1"/>
  <c r="E903" i="5"/>
  <c r="G903" i="5" s="1"/>
  <c r="H903" i="5" s="1"/>
  <c r="E902" i="5"/>
  <c r="G902" i="5" s="1"/>
  <c r="H902" i="5" s="1"/>
  <c r="E901" i="5"/>
  <c r="G901" i="5" s="1"/>
  <c r="H901" i="5" s="1"/>
  <c r="E900" i="5"/>
  <c r="G900" i="5" s="1"/>
  <c r="H900" i="5" s="1"/>
  <c r="E899" i="5"/>
  <c r="G899" i="5" s="1"/>
  <c r="H899" i="5" s="1"/>
  <c r="E898" i="5"/>
  <c r="G898" i="5" s="1"/>
  <c r="H898" i="5" s="1"/>
  <c r="E897" i="5"/>
  <c r="G897" i="5" s="1"/>
  <c r="H897" i="5" s="1"/>
  <c r="E896" i="5"/>
  <c r="G896" i="5" s="1"/>
  <c r="H896" i="5" s="1"/>
  <c r="E895" i="5"/>
  <c r="G895" i="5" s="1"/>
  <c r="H895" i="5" s="1"/>
  <c r="E894" i="5"/>
  <c r="G894" i="5" s="1"/>
  <c r="H894" i="5" s="1"/>
  <c r="E893" i="5"/>
  <c r="G893" i="5" s="1"/>
  <c r="H893" i="5" s="1"/>
  <c r="E892" i="5"/>
  <c r="G892" i="5" s="1"/>
  <c r="H892" i="5" s="1"/>
  <c r="E891" i="5"/>
  <c r="G891" i="5" s="1"/>
  <c r="H891" i="5" s="1"/>
  <c r="E890" i="5"/>
  <c r="G890" i="5" s="1"/>
  <c r="H890" i="5" s="1"/>
  <c r="E889" i="5"/>
  <c r="G889" i="5" s="1"/>
  <c r="H889" i="5" s="1"/>
  <c r="E888" i="5"/>
  <c r="G888" i="5" s="1"/>
  <c r="H888" i="5" s="1"/>
  <c r="E887" i="5"/>
  <c r="G887" i="5" s="1"/>
  <c r="H887" i="5" s="1"/>
  <c r="E886" i="5"/>
  <c r="G886" i="5" s="1"/>
  <c r="H886" i="5" s="1"/>
  <c r="E885" i="5"/>
  <c r="G885" i="5" s="1"/>
  <c r="H885" i="5" s="1"/>
  <c r="E884" i="5"/>
  <c r="G884" i="5" s="1"/>
  <c r="H884" i="5" s="1"/>
  <c r="E883" i="5"/>
  <c r="G883" i="5" s="1"/>
  <c r="H883" i="5" s="1"/>
  <c r="E882" i="5"/>
  <c r="G882" i="5" s="1"/>
  <c r="H882" i="5" s="1"/>
  <c r="E881" i="5"/>
  <c r="G881" i="5" s="1"/>
  <c r="H881" i="5" s="1"/>
  <c r="E880" i="5"/>
  <c r="G880" i="5" s="1"/>
  <c r="H880" i="5" s="1"/>
  <c r="E879" i="5"/>
  <c r="G879" i="5" s="1"/>
  <c r="H879" i="5" s="1"/>
  <c r="E878" i="5"/>
  <c r="G878" i="5" s="1"/>
  <c r="H878" i="5" s="1"/>
  <c r="E877" i="5"/>
  <c r="G877" i="5" s="1"/>
  <c r="H877" i="5" s="1"/>
  <c r="E876" i="5"/>
  <c r="G876" i="5" s="1"/>
  <c r="H876" i="5" s="1"/>
  <c r="E875" i="5"/>
  <c r="G875" i="5" s="1"/>
  <c r="H875" i="5" s="1"/>
  <c r="E874" i="5"/>
  <c r="G874" i="5" s="1"/>
  <c r="H874" i="5" s="1"/>
  <c r="E873" i="5"/>
  <c r="G873" i="5" s="1"/>
  <c r="H873" i="5" s="1"/>
  <c r="E872" i="5"/>
  <c r="G872" i="5" s="1"/>
  <c r="H872" i="5" s="1"/>
  <c r="E871" i="5"/>
  <c r="G871" i="5" s="1"/>
  <c r="H871" i="5" s="1"/>
  <c r="E870" i="5"/>
  <c r="G870" i="5" s="1"/>
  <c r="H870" i="5" s="1"/>
  <c r="E869" i="5"/>
  <c r="G869" i="5" s="1"/>
  <c r="H869" i="5" s="1"/>
  <c r="E868" i="5"/>
  <c r="G868" i="5" s="1"/>
  <c r="H868" i="5" s="1"/>
  <c r="E867" i="5"/>
  <c r="G867" i="5" s="1"/>
  <c r="H867" i="5" s="1"/>
  <c r="E866" i="5"/>
  <c r="G866" i="5" s="1"/>
  <c r="H866" i="5" s="1"/>
  <c r="E865" i="5"/>
  <c r="G865" i="5" s="1"/>
  <c r="H865" i="5" s="1"/>
  <c r="E864" i="5"/>
  <c r="G864" i="5" s="1"/>
  <c r="H864" i="5" s="1"/>
  <c r="E863" i="5"/>
  <c r="G863" i="5" s="1"/>
  <c r="H863" i="5" s="1"/>
  <c r="E862" i="5"/>
  <c r="G862" i="5" s="1"/>
  <c r="H862" i="5" s="1"/>
  <c r="E861" i="5"/>
  <c r="G861" i="5" s="1"/>
  <c r="H861" i="5" s="1"/>
  <c r="E860" i="5"/>
  <c r="G860" i="5" s="1"/>
  <c r="H860" i="5" s="1"/>
  <c r="E859" i="5"/>
  <c r="G859" i="5" s="1"/>
  <c r="H859" i="5" s="1"/>
  <c r="E858" i="5"/>
  <c r="G858" i="5" s="1"/>
  <c r="H858" i="5" s="1"/>
  <c r="E857" i="5"/>
  <c r="G857" i="5" s="1"/>
  <c r="H857" i="5" s="1"/>
  <c r="E856" i="5"/>
  <c r="G856" i="5" s="1"/>
  <c r="H856" i="5" s="1"/>
  <c r="E855" i="5"/>
  <c r="G855" i="5" s="1"/>
  <c r="H855" i="5" s="1"/>
  <c r="E854" i="5"/>
  <c r="G854" i="5" s="1"/>
  <c r="H854" i="5" s="1"/>
  <c r="E853" i="5"/>
  <c r="G853" i="5" s="1"/>
  <c r="H853" i="5" s="1"/>
  <c r="E852" i="5"/>
  <c r="G852" i="5" s="1"/>
  <c r="H852" i="5" s="1"/>
  <c r="E851" i="5"/>
  <c r="G851" i="5" s="1"/>
  <c r="H851" i="5" s="1"/>
  <c r="E850" i="5"/>
  <c r="G850" i="5" s="1"/>
  <c r="H850" i="5" s="1"/>
  <c r="E849" i="5"/>
  <c r="G849" i="5" s="1"/>
  <c r="H849" i="5" s="1"/>
  <c r="E848" i="5"/>
  <c r="G848" i="5" s="1"/>
  <c r="H848" i="5" s="1"/>
  <c r="E847" i="5"/>
  <c r="G847" i="5" s="1"/>
  <c r="H847" i="5" s="1"/>
  <c r="E846" i="5"/>
  <c r="G846" i="5" s="1"/>
  <c r="H846" i="5" s="1"/>
  <c r="E845" i="5"/>
  <c r="G845" i="5" s="1"/>
  <c r="H845" i="5" s="1"/>
  <c r="E844" i="5"/>
  <c r="G844" i="5" s="1"/>
  <c r="H844" i="5" s="1"/>
  <c r="E843" i="5"/>
  <c r="G843" i="5" s="1"/>
  <c r="H843" i="5" s="1"/>
  <c r="E842" i="5"/>
  <c r="G842" i="5" s="1"/>
  <c r="H842" i="5" s="1"/>
  <c r="E841" i="5"/>
  <c r="G841" i="5" s="1"/>
  <c r="H841" i="5" s="1"/>
  <c r="E840" i="5"/>
  <c r="G840" i="5" s="1"/>
  <c r="H840" i="5" s="1"/>
  <c r="E839" i="5"/>
  <c r="G839" i="5" s="1"/>
  <c r="H839" i="5" s="1"/>
  <c r="E838" i="5"/>
  <c r="G838" i="5" s="1"/>
  <c r="H838" i="5" s="1"/>
  <c r="E837" i="5"/>
  <c r="G837" i="5" s="1"/>
  <c r="H837" i="5" s="1"/>
  <c r="E836" i="5"/>
  <c r="G836" i="5" s="1"/>
  <c r="H836" i="5" s="1"/>
  <c r="E835" i="5"/>
  <c r="G835" i="5" s="1"/>
  <c r="H835" i="5" s="1"/>
  <c r="E834" i="5"/>
  <c r="G834" i="5" s="1"/>
  <c r="H834" i="5" s="1"/>
  <c r="E833" i="5"/>
  <c r="G833" i="5" s="1"/>
  <c r="H833" i="5" s="1"/>
  <c r="E832" i="5"/>
  <c r="G832" i="5" s="1"/>
  <c r="H832" i="5" s="1"/>
  <c r="E831" i="5"/>
  <c r="G831" i="5" s="1"/>
  <c r="H831" i="5" s="1"/>
  <c r="E830" i="5"/>
  <c r="G830" i="5" s="1"/>
  <c r="H830" i="5" s="1"/>
  <c r="E829" i="5"/>
  <c r="G829" i="5" s="1"/>
  <c r="H829" i="5" s="1"/>
  <c r="E828" i="5"/>
  <c r="G828" i="5" s="1"/>
  <c r="H828" i="5" s="1"/>
  <c r="E827" i="5"/>
  <c r="G827" i="5" s="1"/>
  <c r="H827" i="5" s="1"/>
  <c r="E826" i="5"/>
  <c r="G826" i="5" s="1"/>
  <c r="H826" i="5" s="1"/>
  <c r="E825" i="5"/>
  <c r="G825" i="5" s="1"/>
  <c r="H825" i="5" s="1"/>
  <c r="E824" i="5"/>
  <c r="G824" i="5" s="1"/>
  <c r="H824" i="5" s="1"/>
  <c r="E823" i="5"/>
  <c r="G823" i="5" s="1"/>
  <c r="H823" i="5" s="1"/>
  <c r="E822" i="5"/>
  <c r="G822" i="5" s="1"/>
  <c r="H822" i="5" s="1"/>
  <c r="E821" i="5"/>
  <c r="G821" i="5" s="1"/>
  <c r="H821" i="5" s="1"/>
  <c r="E820" i="5"/>
  <c r="G820" i="5" s="1"/>
  <c r="H820" i="5" s="1"/>
  <c r="E819" i="5"/>
  <c r="G819" i="5" s="1"/>
  <c r="H819" i="5" s="1"/>
  <c r="E818" i="5"/>
  <c r="G818" i="5" s="1"/>
  <c r="H818" i="5" s="1"/>
  <c r="E817" i="5"/>
  <c r="G817" i="5" s="1"/>
  <c r="H817" i="5" s="1"/>
  <c r="E816" i="5"/>
  <c r="G816" i="5" s="1"/>
  <c r="H816" i="5" s="1"/>
  <c r="E815" i="5"/>
  <c r="G815" i="5" s="1"/>
  <c r="H815" i="5" s="1"/>
  <c r="E814" i="5"/>
  <c r="G814" i="5" s="1"/>
  <c r="H814" i="5" s="1"/>
  <c r="E813" i="5"/>
  <c r="G813" i="5" s="1"/>
  <c r="H813" i="5" s="1"/>
  <c r="E812" i="5"/>
  <c r="G812" i="5" s="1"/>
  <c r="H812" i="5" s="1"/>
  <c r="E811" i="5"/>
  <c r="G811" i="5" s="1"/>
  <c r="H811" i="5" s="1"/>
  <c r="E810" i="5"/>
  <c r="G810" i="5" s="1"/>
  <c r="H810" i="5" s="1"/>
  <c r="E809" i="5"/>
  <c r="G809" i="5" s="1"/>
  <c r="H809" i="5" s="1"/>
  <c r="E808" i="5"/>
  <c r="G808" i="5" s="1"/>
  <c r="H808" i="5" s="1"/>
  <c r="E807" i="5"/>
  <c r="G807" i="5" s="1"/>
  <c r="H807" i="5" s="1"/>
  <c r="E806" i="5"/>
  <c r="G806" i="5" s="1"/>
  <c r="H806" i="5" s="1"/>
  <c r="E805" i="5"/>
  <c r="G805" i="5" s="1"/>
  <c r="H805" i="5" s="1"/>
  <c r="E804" i="5"/>
  <c r="G804" i="5" s="1"/>
  <c r="H804" i="5" s="1"/>
  <c r="E803" i="5"/>
  <c r="G803" i="5" s="1"/>
  <c r="H803" i="5" s="1"/>
  <c r="E802" i="5"/>
  <c r="G802" i="5" s="1"/>
  <c r="H802" i="5" s="1"/>
  <c r="E801" i="5"/>
  <c r="G801" i="5" s="1"/>
  <c r="H801" i="5" s="1"/>
  <c r="E800" i="5"/>
  <c r="G800" i="5" s="1"/>
  <c r="H800" i="5" s="1"/>
  <c r="E799" i="5"/>
  <c r="G799" i="5" s="1"/>
  <c r="H799" i="5" s="1"/>
  <c r="E798" i="5"/>
  <c r="G798" i="5" s="1"/>
  <c r="H798" i="5" s="1"/>
  <c r="E797" i="5"/>
  <c r="G797" i="5" s="1"/>
  <c r="H797" i="5" s="1"/>
  <c r="E796" i="5"/>
  <c r="G796" i="5" s="1"/>
  <c r="H796" i="5" s="1"/>
  <c r="E795" i="5"/>
  <c r="G795" i="5" s="1"/>
  <c r="H795" i="5" s="1"/>
  <c r="E794" i="5"/>
  <c r="G794" i="5" s="1"/>
  <c r="H794" i="5" s="1"/>
  <c r="E793" i="5"/>
  <c r="G793" i="5" s="1"/>
  <c r="H793" i="5" s="1"/>
  <c r="E792" i="5"/>
  <c r="G792" i="5" s="1"/>
  <c r="H792" i="5" s="1"/>
  <c r="E791" i="5"/>
  <c r="G791" i="5" s="1"/>
  <c r="H791" i="5" s="1"/>
  <c r="E790" i="5"/>
  <c r="G790" i="5" s="1"/>
  <c r="H790" i="5" s="1"/>
  <c r="E789" i="5"/>
  <c r="G789" i="5" s="1"/>
  <c r="H789" i="5" s="1"/>
  <c r="E788" i="5"/>
  <c r="G788" i="5" s="1"/>
  <c r="H788" i="5" s="1"/>
  <c r="E787" i="5"/>
  <c r="G787" i="5" s="1"/>
  <c r="H787" i="5" s="1"/>
  <c r="E786" i="5"/>
  <c r="G786" i="5" s="1"/>
  <c r="H786" i="5" s="1"/>
  <c r="E785" i="5"/>
  <c r="G785" i="5" s="1"/>
  <c r="H785" i="5" s="1"/>
  <c r="E784" i="5"/>
  <c r="G784" i="5" s="1"/>
  <c r="H784" i="5" s="1"/>
  <c r="E783" i="5"/>
  <c r="G783" i="5" s="1"/>
  <c r="H783" i="5" s="1"/>
  <c r="E782" i="5"/>
  <c r="G782" i="5" s="1"/>
  <c r="H782" i="5" s="1"/>
  <c r="E781" i="5"/>
  <c r="G781" i="5" s="1"/>
  <c r="H781" i="5" s="1"/>
  <c r="E780" i="5"/>
  <c r="G780" i="5" s="1"/>
  <c r="H780" i="5" s="1"/>
  <c r="E779" i="5"/>
  <c r="G779" i="5" s="1"/>
  <c r="H779" i="5" s="1"/>
  <c r="E778" i="5"/>
  <c r="G778" i="5" s="1"/>
  <c r="H778" i="5" s="1"/>
  <c r="E777" i="5"/>
  <c r="G777" i="5" s="1"/>
  <c r="H777" i="5" s="1"/>
  <c r="E776" i="5"/>
  <c r="G776" i="5" s="1"/>
  <c r="H776" i="5" s="1"/>
  <c r="E775" i="5"/>
  <c r="G775" i="5" s="1"/>
  <c r="H775" i="5" s="1"/>
  <c r="E774" i="5"/>
  <c r="G774" i="5" s="1"/>
  <c r="H774" i="5" s="1"/>
  <c r="E773" i="5"/>
  <c r="G773" i="5" s="1"/>
  <c r="H773" i="5" s="1"/>
  <c r="E772" i="5"/>
  <c r="G772" i="5" s="1"/>
  <c r="H772" i="5" s="1"/>
  <c r="E771" i="5"/>
  <c r="G771" i="5" s="1"/>
  <c r="H771" i="5" s="1"/>
  <c r="E770" i="5"/>
  <c r="G770" i="5" s="1"/>
  <c r="H770" i="5" s="1"/>
  <c r="E769" i="5"/>
  <c r="G769" i="5" s="1"/>
  <c r="H769" i="5" s="1"/>
  <c r="E768" i="5"/>
  <c r="G768" i="5" s="1"/>
  <c r="H768" i="5" s="1"/>
  <c r="E767" i="5"/>
  <c r="G767" i="5" s="1"/>
  <c r="H767" i="5" s="1"/>
  <c r="E766" i="5"/>
  <c r="G766" i="5" s="1"/>
  <c r="H766" i="5" s="1"/>
  <c r="E765" i="5"/>
  <c r="G765" i="5" s="1"/>
  <c r="H765" i="5" s="1"/>
  <c r="E764" i="5"/>
  <c r="G764" i="5" s="1"/>
  <c r="H764" i="5" s="1"/>
  <c r="E763" i="5"/>
  <c r="G763" i="5" s="1"/>
  <c r="H763" i="5" s="1"/>
  <c r="E762" i="5"/>
  <c r="G762" i="5" s="1"/>
  <c r="H762" i="5" s="1"/>
  <c r="E761" i="5"/>
  <c r="G761" i="5" s="1"/>
  <c r="H761" i="5" s="1"/>
  <c r="E760" i="5"/>
  <c r="G760" i="5" s="1"/>
  <c r="H760" i="5" s="1"/>
  <c r="E759" i="5"/>
  <c r="G759" i="5" s="1"/>
  <c r="H759" i="5" s="1"/>
  <c r="E758" i="5"/>
  <c r="G758" i="5" s="1"/>
  <c r="H758" i="5" s="1"/>
  <c r="E757" i="5"/>
  <c r="G757" i="5" s="1"/>
  <c r="H757" i="5" s="1"/>
  <c r="E756" i="5"/>
  <c r="G756" i="5" s="1"/>
  <c r="H756" i="5" s="1"/>
  <c r="E755" i="5"/>
  <c r="G755" i="5" s="1"/>
  <c r="H755" i="5" s="1"/>
  <c r="E754" i="5"/>
  <c r="G754" i="5" s="1"/>
  <c r="H754" i="5" s="1"/>
  <c r="E753" i="5"/>
  <c r="G753" i="5" s="1"/>
  <c r="H753" i="5" s="1"/>
  <c r="E752" i="5"/>
  <c r="G752" i="5" s="1"/>
  <c r="H752" i="5" s="1"/>
  <c r="E751" i="5"/>
  <c r="G751" i="5" s="1"/>
  <c r="H751" i="5" s="1"/>
  <c r="E750" i="5"/>
  <c r="G750" i="5" s="1"/>
  <c r="H750" i="5" s="1"/>
  <c r="E749" i="5"/>
  <c r="G749" i="5" s="1"/>
  <c r="H749" i="5" s="1"/>
  <c r="H748" i="5"/>
  <c r="B1113" i="5"/>
  <c r="F1111" i="5"/>
  <c r="C1110" i="5"/>
  <c r="F1182" i="15" l="1"/>
  <c r="C1181" i="15"/>
  <c r="B1222" i="15"/>
  <c r="B1114" i="5"/>
  <c r="H747" i="5"/>
  <c r="F1110" i="5"/>
  <c r="C1109" i="5"/>
  <c r="B1223" i="15" l="1"/>
  <c r="F1181" i="15"/>
  <c r="C1180" i="15"/>
  <c r="F1109" i="5"/>
  <c r="C1108" i="5"/>
  <c r="B1115" i="5"/>
  <c r="B1224" i="15" l="1"/>
  <c r="F1180" i="15"/>
  <c r="C1179" i="15"/>
  <c r="B1116" i="5"/>
  <c r="F1108" i="5"/>
  <c r="C1107" i="5"/>
  <c r="F1179" i="15" l="1"/>
  <c r="C1178" i="15"/>
  <c r="B1225" i="15"/>
  <c r="F1107" i="5"/>
  <c r="C1106" i="5"/>
  <c r="B1117" i="5"/>
  <c r="B1226" i="15" l="1"/>
  <c r="F1178" i="15"/>
  <c r="C1177" i="15"/>
  <c r="B1118" i="5"/>
  <c r="F1106" i="5"/>
  <c r="C1105" i="5"/>
  <c r="F1177" i="15" l="1"/>
  <c r="C1176" i="15"/>
  <c r="B1227" i="15"/>
  <c r="F1105" i="5"/>
  <c r="C1104" i="5"/>
  <c r="B1119" i="5"/>
  <c r="F1176" i="15" l="1"/>
  <c r="C1175" i="15"/>
  <c r="B1228" i="15"/>
  <c r="F1104" i="5"/>
  <c r="C1103" i="5"/>
  <c r="B1120" i="5"/>
  <c r="F1175" i="15" l="1"/>
  <c r="C1174" i="15"/>
  <c r="B1229" i="15"/>
  <c r="B1121" i="5"/>
  <c r="F1103" i="5"/>
  <c r="C1102" i="5"/>
  <c r="B1230" i="15" l="1"/>
  <c r="F1174" i="15"/>
  <c r="C1173" i="15"/>
  <c r="F1102" i="5"/>
  <c r="C1101" i="5"/>
  <c r="B1122" i="5"/>
  <c r="B1231" i="15" l="1"/>
  <c r="F1173" i="15"/>
  <c r="C1172" i="15"/>
  <c r="B1123" i="5"/>
  <c r="F1101" i="5"/>
  <c r="C1100" i="5"/>
  <c r="B1232" i="15" l="1"/>
  <c r="F1172" i="15"/>
  <c r="C1171" i="15"/>
  <c r="F1100" i="5"/>
  <c r="C1099" i="5"/>
  <c r="B1124" i="5"/>
  <c r="B1233" i="15" l="1"/>
  <c r="F1171" i="15"/>
  <c r="C1170" i="15"/>
  <c r="B1125" i="5"/>
  <c r="F1099" i="5"/>
  <c r="C1098" i="5"/>
  <c r="F1170" i="15" l="1"/>
  <c r="C1169" i="15"/>
  <c r="B1234" i="15"/>
  <c r="F1098" i="5"/>
  <c r="C1097" i="5"/>
  <c r="B1126" i="5"/>
  <c r="B1235" i="15" l="1"/>
  <c r="F1169" i="15"/>
  <c r="C1168" i="15"/>
  <c r="B1127" i="5"/>
  <c r="F1097" i="5"/>
  <c r="C1096" i="5"/>
  <c r="B1236" i="15" l="1"/>
  <c r="F1168" i="15"/>
  <c r="C1167" i="15"/>
  <c r="F1096" i="5"/>
  <c r="C1095" i="5"/>
  <c r="B1128" i="5"/>
  <c r="F1167" i="15" l="1"/>
  <c r="C1166" i="15"/>
  <c r="B1237" i="15"/>
  <c r="B1129" i="5"/>
  <c r="F1095" i="5"/>
  <c r="C1094" i="5"/>
  <c r="F1166" i="15" l="1"/>
  <c r="C1165" i="15"/>
  <c r="B1238" i="15"/>
  <c r="F1094" i="5"/>
  <c r="C1093" i="5"/>
  <c r="B1130" i="5"/>
  <c r="F1165" i="15" l="1"/>
  <c r="C1164" i="15"/>
  <c r="B1239" i="15"/>
  <c r="B1131" i="5"/>
  <c r="F1093" i="5"/>
  <c r="C1092" i="5"/>
  <c r="B1240" i="15" l="1"/>
  <c r="F1164" i="15"/>
  <c r="C1163" i="15"/>
  <c r="F1092" i="5"/>
  <c r="C1091" i="5"/>
  <c r="B1132" i="5"/>
  <c r="F1163" i="15" l="1"/>
  <c r="C1162" i="15"/>
  <c r="B1241" i="15"/>
  <c r="B1133" i="5"/>
  <c r="F1091" i="5"/>
  <c r="C1090" i="5"/>
  <c r="F1162" i="15" l="1"/>
  <c r="C1161" i="15"/>
  <c r="B1242" i="15"/>
  <c r="B1134" i="5"/>
  <c r="F1090" i="5"/>
  <c r="C1089" i="5"/>
  <c r="B1243" i="15" l="1"/>
  <c r="F1161" i="15"/>
  <c r="C1160" i="15"/>
  <c r="F1089" i="5"/>
  <c r="C1088" i="5"/>
  <c r="B1135" i="5"/>
  <c r="B1244" i="15" l="1"/>
  <c r="F1160" i="15"/>
  <c r="C1159" i="15"/>
  <c r="B1136" i="5"/>
  <c r="F1088" i="5"/>
  <c r="C1087" i="5"/>
  <c r="F1159" i="15" l="1"/>
  <c r="C1158" i="15"/>
  <c r="B1245" i="15"/>
  <c r="F1087" i="5"/>
  <c r="C1086" i="5"/>
  <c r="B1137" i="5"/>
  <c r="B1246" i="15" l="1"/>
  <c r="F1158" i="15"/>
  <c r="C1157" i="15"/>
  <c r="B1138" i="5"/>
  <c r="F1086" i="5"/>
  <c r="C1085" i="5"/>
  <c r="F1157" i="15" l="1"/>
  <c r="C1156" i="15"/>
  <c r="B1247" i="15"/>
  <c r="F1085" i="5"/>
  <c r="C1084" i="5"/>
  <c r="B1139" i="5"/>
  <c r="F1156" i="15" l="1"/>
  <c r="C1155" i="15"/>
  <c r="B1248" i="15"/>
  <c r="B1140" i="5"/>
  <c r="F1084" i="5"/>
  <c r="C1083" i="5"/>
  <c r="B1249" i="15" l="1"/>
  <c r="F1155" i="15"/>
  <c r="C1154" i="15"/>
  <c r="F1083" i="5"/>
  <c r="C1082" i="5"/>
  <c r="B1141" i="5"/>
  <c r="F1154" i="15" l="1"/>
  <c r="C1153" i="15"/>
  <c r="B1250" i="15"/>
  <c r="B1142" i="5"/>
  <c r="F1082" i="5"/>
  <c r="C1081" i="5"/>
  <c r="B1251" i="15" l="1"/>
  <c r="F1153" i="15"/>
  <c r="C1152" i="15"/>
  <c r="F1081" i="5"/>
  <c r="C1080" i="5"/>
  <c r="B1143" i="5"/>
  <c r="F1152" i="15" l="1"/>
  <c r="C1151" i="15"/>
  <c r="B1252" i="15"/>
  <c r="B1144" i="5"/>
  <c r="F1080" i="5"/>
  <c r="C1079" i="5"/>
  <c r="B1253" i="15" l="1"/>
  <c r="F1151" i="15"/>
  <c r="C1150" i="15"/>
  <c r="F1079" i="5"/>
  <c r="C1078" i="5"/>
  <c r="B1145" i="5"/>
  <c r="F1150" i="15" l="1"/>
  <c r="C1149" i="15"/>
  <c r="B1254" i="15"/>
  <c r="F1078" i="5"/>
  <c r="C1077" i="5"/>
  <c r="B1146" i="5"/>
  <c r="B1255" i="15" l="1"/>
  <c r="F1149" i="15"/>
  <c r="C1148" i="15"/>
  <c r="B1147" i="5"/>
  <c r="F1077" i="5"/>
  <c r="C1076" i="5"/>
  <c r="F1148" i="15" l="1"/>
  <c r="C1147" i="15"/>
  <c r="B1256" i="15"/>
  <c r="F1076" i="5"/>
  <c r="C1075" i="5"/>
  <c r="B1148" i="5"/>
  <c r="F1147" i="15" l="1"/>
  <c r="C1146" i="15"/>
  <c r="B1257" i="15"/>
  <c r="B1149" i="5"/>
  <c r="F1075" i="5"/>
  <c r="C1074" i="5"/>
  <c r="F1146" i="15" l="1"/>
  <c r="C1145" i="15"/>
  <c r="B1258" i="15"/>
  <c r="F1074" i="5"/>
  <c r="C1073" i="5"/>
  <c r="B1150" i="5"/>
  <c r="F1145" i="15" l="1"/>
  <c r="C1144" i="15"/>
  <c r="B1259" i="15"/>
  <c r="B1151" i="5"/>
  <c r="F1073" i="5"/>
  <c r="C1072" i="5"/>
  <c r="B1260" i="15" l="1"/>
  <c r="F1144" i="15"/>
  <c r="C1143" i="15"/>
  <c r="F1072" i="5"/>
  <c r="C1071" i="5"/>
  <c r="B1152" i="5"/>
  <c r="B1261" i="15" l="1"/>
  <c r="F1143" i="15"/>
  <c r="C1142" i="15"/>
  <c r="B1153" i="5"/>
  <c r="F1071" i="5"/>
  <c r="C1070" i="5"/>
  <c r="F1142" i="15" l="1"/>
  <c r="C1141" i="15"/>
  <c r="B1262" i="15"/>
  <c r="F1070" i="5"/>
  <c r="C1069" i="5"/>
  <c r="B1154" i="5"/>
  <c r="B1263" i="15" l="1"/>
  <c r="F1141" i="15"/>
  <c r="C1140" i="15"/>
  <c r="B1155" i="5"/>
  <c r="F1069" i="5"/>
  <c r="C1068" i="5"/>
  <c r="B1264" i="15" l="1"/>
  <c r="F1140" i="15"/>
  <c r="C1139" i="15"/>
  <c r="F1068" i="5"/>
  <c r="C1067" i="5"/>
  <c r="B1156" i="5"/>
  <c r="F1139" i="15" l="1"/>
  <c r="C1138" i="15"/>
  <c r="B1265" i="15"/>
  <c r="F1067" i="5"/>
  <c r="C1066" i="5"/>
  <c r="B1157" i="5"/>
  <c r="F1138" i="15" l="1"/>
  <c r="C1137" i="15"/>
  <c r="B1266" i="15"/>
  <c r="B1158" i="5"/>
  <c r="F1066" i="5"/>
  <c r="C1065" i="5"/>
  <c r="F1137" i="15" l="1"/>
  <c r="C1136" i="15"/>
  <c r="B1267" i="15"/>
  <c r="F1065" i="5"/>
  <c r="C1064" i="5"/>
  <c r="B1159" i="5"/>
  <c r="B1268" i="15" l="1"/>
  <c r="F1136" i="15"/>
  <c r="C1135" i="15"/>
  <c r="B1160" i="5"/>
  <c r="F1064" i="5"/>
  <c r="C1063" i="5"/>
  <c r="F1135" i="15" l="1"/>
  <c r="C1134" i="15"/>
  <c r="B1269" i="15"/>
  <c r="B1161" i="5"/>
  <c r="F1063" i="5"/>
  <c r="C1062" i="5"/>
  <c r="B1270" i="15" l="1"/>
  <c r="F1134" i="15"/>
  <c r="C1133" i="15"/>
  <c r="F1062" i="5"/>
  <c r="C1061" i="5"/>
  <c r="B1162" i="5"/>
  <c r="B1271" i="15" l="1"/>
  <c r="F1133" i="15"/>
  <c r="C1132" i="15"/>
  <c r="B1163" i="5"/>
  <c r="F1061" i="5"/>
  <c r="C1060" i="5"/>
  <c r="F1132" i="15" l="1"/>
  <c r="C1131" i="15"/>
  <c r="B1272" i="15"/>
  <c r="F1060" i="5"/>
  <c r="C1059" i="5"/>
  <c r="B1164" i="5"/>
  <c r="B1273" i="15" l="1"/>
  <c r="F1131" i="15"/>
  <c r="C1130" i="15"/>
  <c r="B1165" i="5"/>
  <c r="F1059" i="5"/>
  <c r="C1058" i="5"/>
  <c r="B1274" i="15" l="1"/>
  <c r="F1130" i="15"/>
  <c r="C1129" i="15"/>
  <c r="F1058" i="5"/>
  <c r="C1057" i="5"/>
  <c r="B1166" i="5"/>
  <c r="F1129" i="15" l="1"/>
  <c r="C1128" i="15"/>
  <c r="B1275" i="15"/>
  <c r="B1167" i="5"/>
  <c r="F1057" i="5"/>
  <c r="C1056" i="5"/>
  <c r="F1128" i="15" l="1"/>
  <c r="C1127" i="15"/>
  <c r="B1276" i="15"/>
  <c r="F1056" i="5"/>
  <c r="C1055" i="5"/>
  <c r="B1168" i="5"/>
  <c r="B1277" i="15" l="1"/>
  <c r="F1127" i="15"/>
  <c r="C1126" i="15"/>
  <c r="B1169" i="5"/>
  <c r="F1055" i="5"/>
  <c r="C1054" i="5"/>
  <c r="B1278" i="15" l="1"/>
  <c r="F1126" i="15"/>
  <c r="C1125" i="15"/>
  <c r="F1054" i="5"/>
  <c r="C1053" i="5"/>
  <c r="B1170" i="5"/>
  <c r="F1125" i="15" l="1"/>
  <c r="C1124" i="15"/>
  <c r="B1279" i="15"/>
  <c r="B1171" i="5"/>
  <c r="F1053" i="5"/>
  <c r="C1052" i="5"/>
  <c r="F1124" i="15" l="1"/>
  <c r="C1123" i="15"/>
  <c r="B1280" i="15"/>
  <c r="F1052" i="5"/>
  <c r="C1051" i="5"/>
  <c r="B1172" i="5"/>
  <c r="B1281" i="15" l="1"/>
  <c r="F1123" i="15"/>
  <c r="C1122" i="15"/>
  <c r="B1173" i="5"/>
  <c r="F1051" i="5"/>
  <c r="C1050" i="5"/>
  <c r="B1282" i="15" l="1"/>
  <c r="F1122" i="15"/>
  <c r="C1121" i="15"/>
  <c r="F1050" i="5"/>
  <c r="C1049" i="5"/>
  <c r="B1174" i="5"/>
  <c r="F1121" i="15" l="1"/>
  <c r="C1120" i="15"/>
  <c r="B1283" i="15"/>
  <c r="B1175" i="5"/>
  <c r="F1049" i="5"/>
  <c r="C1048" i="5"/>
  <c r="B1284" i="15" l="1"/>
  <c r="F1120" i="15"/>
  <c r="C1119" i="15"/>
  <c r="F1048" i="5"/>
  <c r="C1047" i="5"/>
  <c r="B1176" i="5"/>
  <c r="B1285" i="15" l="1"/>
  <c r="F1119" i="15"/>
  <c r="C1118" i="15"/>
  <c r="B1177" i="5"/>
  <c r="F1047" i="5"/>
  <c r="C1046" i="5"/>
  <c r="F1118" i="15" l="1"/>
  <c r="C1117" i="15"/>
  <c r="B1286" i="15"/>
  <c r="F1046" i="5"/>
  <c r="C1045" i="5"/>
  <c r="B1178" i="5"/>
  <c r="B1287" i="15" l="1"/>
  <c r="F1117" i="15"/>
  <c r="C1116" i="15"/>
  <c r="B1179" i="5"/>
  <c r="F1045" i="5"/>
  <c r="C1044" i="5"/>
  <c r="F1116" i="15" l="1"/>
  <c r="C1115" i="15"/>
  <c r="B1288" i="15"/>
  <c r="F1044" i="5"/>
  <c r="C1043" i="5"/>
  <c r="B1180" i="5"/>
  <c r="F1115" i="15" l="1"/>
  <c r="C1114" i="15"/>
  <c r="B1289" i="15"/>
  <c r="B1181" i="5"/>
  <c r="F1043" i="5"/>
  <c r="C1042" i="5"/>
  <c r="F1114" i="15" l="1"/>
  <c r="C1113" i="15"/>
  <c r="B1290" i="15"/>
  <c r="F1042" i="5"/>
  <c r="C1041" i="5"/>
  <c r="B1182" i="5"/>
  <c r="B1291" i="15" l="1"/>
  <c r="F1113" i="15"/>
  <c r="E1113" i="15"/>
  <c r="G1113" i="15" s="1"/>
  <c r="C1112" i="15"/>
  <c r="B1183" i="5"/>
  <c r="F1041" i="5"/>
  <c r="C1040" i="5"/>
  <c r="H1113" i="15" l="1"/>
  <c r="B1292" i="15"/>
  <c r="F1112" i="15"/>
  <c r="E1112" i="15"/>
  <c r="G1112" i="15" s="1"/>
  <c r="E1201" i="15"/>
  <c r="G1201" i="15" s="1"/>
  <c r="H1201" i="15" s="1"/>
  <c r="E1200" i="15"/>
  <c r="G1200" i="15" s="1"/>
  <c r="H1200" i="15" s="1"/>
  <c r="E1199" i="15"/>
  <c r="G1199" i="15" s="1"/>
  <c r="H1199" i="15" s="1"/>
  <c r="E1198" i="15"/>
  <c r="G1198" i="15" s="1"/>
  <c r="H1198" i="15" s="1"/>
  <c r="E1197" i="15"/>
  <c r="G1197" i="15" s="1"/>
  <c r="H1197" i="15" s="1"/>
  <c r="E1196" i="15"/>
  <c r="G1196" i="15" s="1"/>
  <c r="H1196" i="15" s="1"/>
  <c r="E1195" i="15"/>
  <c r="G1195" i="15" s="1"/>
  <c r="H1195" i="15" s="1"/>
  <c r="E1194" i="15"/>
  <c r="G1194" i="15" s="1"/>
  <c r="H1194" i="15" s="1"/>
  <c r="E1193" i="15"/>
  <c r="G1193" i="15" s="1"/>
  <c r="H1193" i="15" s="1"/>
  <c r="E1192" i="15"/>
  <c r="G1192" i="15" s="1"/>
  <c r="H1192" i="15" s="1"/>
  <c r="E1191" i="15"/>
  <c r="G1191" i="15" s="1"/>
  <c r="H1191" i="15" s="1"/>
  <c r="E1190" i="15"/>
  <c r="G1190" i="15" s="1"/>
  <c r="H1190" i="15" s="1"/>
  <c r="E1189" i="15"/>
  <c r="G1189" i="15" s="1"/>
  <c r="H1189" i="15" s="1"/>
  <c r="E1188" i="15"/>
  <c r="G1188" i="15" s="1"/>
  <c r="H1188" i="15" s="1"/>
  <c r="E1187" i="15"/>
  <c r="G1187" i="15" s="1"/>
  <c r="H1187" i="15" s="1"/>
  <c r="E1186" i="15"/>
  <c r="G1186" i="15" s="1"/>
  <c r="H1186" i="15" s="1"/>
  <c r="E1185" i="15"/>
  <c r="G1185" i="15" s="1"/>
  <c r="H1185" i="15" s="1"/>
  <c r="E1184" i="15"/>
  <c r="G1184" i="15" s="1"/>
  <c r="H1184" i="15" s="1"/>
  <c r="E1183" i="15"/>
  <c r="G1183" i="15" s="1"/>
  <c r="H1183" i="15" s="1"/>
  <c r="E1182" i="15"/>
  <c r="G1182" i="15" s="1"/>
  <c r="H1182" i="15" s="1"/>
  <c r="E1181" i="15"/>
  <c r="G1181" i="15" s="1"/>
  <c r="H1181" i="15" s="1"/>
  <c r="E1180" i="15"/>
  <c r="G1180" i="15" s="1"/>
  <c r="H1180" i="15" s="1"/>
  <c r="E1179" i="15"/>
  <c r="G1179" i="15" s="1"/>
  <c r="H1179" i="15" s="1"/>
  <c r="E1178" i="15"/>
  <c r="G1178" i="15" s="1"/>
  <c r="H1178" i="15" s="1"/>
  <c r="E1177" i="15"/>
  <c r="G1177" i="15" s="1"/>
  <c r="H1177" i="15" s="1"/>
  <c r="E1176" i="15"/>
  <c r="G1176" i="15" s="1"/>
  <c r="H1176" i="15" s="1"/>
  <c r="E1175" i="15"/>
  <c r="G1175" i="15" s="1"/>
  <c r="H1175" i="15" s="1"/>
  <c r="E1174" i="15"/>
  <c r="G1174" i="15" s="1"/>
  <c r="H1174" i="15" s="1"/>
  <c r="E1173" i="15"/>
  <c r="G1173" i="15" s="1"/>
  <c r="H1173" i="15" s="1"/>
  <c r="E1172" i="15"/>
  <c r="G1172" i="15" s="1"/>
  <c r="H1172" i="15" s="1"/>
  <c r="E1171" i="15"/>
  <c r="G1171" i="15" s="1"/>
  <c r="H1171" i="15" s="1"/>
  <c r="E1170" i="15"/>
  <c r="G1170" i="15" s="1"/>
  <c r="H1170" i="15" s="1"/>
  <c r="E1169" i="15"/>
  <c r="G1169" i="15" s="1"/>
  <c r="H1169" i="15" s="1"/>
  <c r="E1168" i="15"/>
  <c r="G1168" i="15" s="1"/>
  <c r="H1168" i="15" s="1"/>
  <c r="E1167" i="15"/>
  <c r="G1167" i="15" s="1"/>
  <c r="H1167" i="15" s="1"/>
  <c r="E1166" i="15"/>
  <c r="G1166" i="15" s="1"/>
  <c r="H1166" i="15" s="1"/>
  <c r="E1165" i="15"/>
  <c r="G1165" i="15" s="1"/>
  <c r="H1165" i="15" s="1"/>
  <c r="E1164" i="15"/>
  <c r="G1164" i="15" s="1"/>
  <c r="H1164" i="15" s="1"/>
  <c r="E1163" i="15"/>
  <c r="G1163" i="15" s="1"/>
  <c r="H1163" i="15" s="1"/>
  <c r="E1162" i="15"/>
  <c r="G1162" i="15" s="1"/>
  <c r="H1162" i="15" s="1"/>
  <c r="E1161" i="15"/>
  <c r="G1161" i="15" s="1"/>
  <c r="H1161" i="15" s="1"/>
  <c r="E1160" i="15"/>
  <c r="G1160" i="15" s="1"/>
  <c r="H1160" i="15" s="1"/>
  <c r="E1159" i="15"/>
  <c r="G1159" i="15" s="1"/>
  <c r="H1159" i="15" s="1"/>
  <c r="E1158" i="15"/>
  <c r="G1158" i="15" s="1"/>
  <c r="H1158" i="15" s="1"/>
  <c r="E1157" i="15"/>
  <c r="G1157" i="15" s="1"/>
  <c r="H1157" i="15" s="1"/>
  <c r="E1156" i="15"/>
  <c r="G1156" i="15" s="1"/>
  <c r="H1156" i="15" s="1"/>
  <c r="E1155" i="15"/>
  <c r="G1155" i="15" s="1"/>
  <c r="H1155" i="15" s="1"/>
  <c r="E1154" i="15"/>
  <c r="G1154" i="15" s="1"/>
  <c r="H1154" i="15" s="1"/>
  <c r="E1153" i="15"/>
  <c r="G1153" i="15" s="1"/>
  <c r="H1153" i="15" s="1"/>
  <c r="E1152" i="15"/>
  <c r="G1152" i="15" s="1"/>
  <c r="H1152" i="15" s="1"/>
  <c r="E1151" i="15"/>
  <c r="G1151" i="15" s="1"/>
  <c r="H1151" i="15" s="1"/>
  <c r="E1150" i="15"/>
  <c r="G1150" i="15" s="1"/>
  <c r="H1150" i="15" s="1"/>
  <c r="E1149" i="15"/>
  <c r="G1149" i="15" s="1"/>
  <c r="H1149" i="15" s="1"/>
  <c r="E1148" i="15"/>
  <c r="G1148" i="15" s="1"/>
  <c r="H1148" i="15" s="1"/>
  <c r="E1147" i="15"/>
  <c r="G1147" i="15" s="1"/>
  <c r="H1147" i="15" s="1"/>
  <c r="E1146" i="15"/>
  <c r="G1146" i="15" s="1"/>
  <c r="H1146" i="15" s="1"/>
  <c r="E1145" i="15"/>
  <c r="G1145" i="15" s="1"/>
  <c r="H1145" i="15" s="1"/>
  <c r="E1144" i="15"/>
  <c r="G1144" i="15" s="1"/>
  <c r="H1144" i="15" s="1"/>
  <c r="E1143" i="15"/>
  <c r="G1143" i="15" s="1"/>
  <c r="H1143" i="15" s="1"/>
  <c r="E1142" i="15"/>
  <c r="G1142" i="15" s="1"/>
  <c r="H1142" i="15" s="1"/>
  <c r="E1141" i="15"/>
  <c r="G1141" i="15" s="1"/>
  <c r="H1141" i="15" s="1"/>
  <c r="E1140" i="15"/>
  <c r="G1140" i="15" s="1"/>
  <c r="H1140" i="15" s="1"/>
  <c r="E1139" i="15"/>
  <c r="G1139" i="15" s="1"/>
  <c r="H1139" i="15" s="1"/>
  <c r="E1138" i="15"/>
  <c r="G1138" i="15" s="1"/>
  <c r="H1138" i="15" s="1"/>
  <c r="E1137" i="15"/>
  <c r="G1137" i="15" s="1"/>
  <c r="H1137" i="15" s="1"/>
  <c r="E1136" i="15"/>
  <c r="G1136" i="15" s="1"/>
  <c r="H1136" i="15" s="1"/>
  <c r="E1135" i="15"/>
  <c r="G1135" i="15" s="1"/>
  <c r="H1135" i="15" s="1"/>
  <c r="E1134" i="15"/>
  <c r="G1134" i="15" s="1"/>
  <c r="H1134" i="15" s="1"/>
  <c r="E1133" i="15"/>
  <c r="G1133" i="15" s="1"/>
  <c r="H1133" i="15" s="1"/>
  <c r="E1132" i="15"/>
  <c r="G1132" i="15" s="1"/>
  <c r="H1132" i="15" s="1"/>
  <c r="E1131" i="15"/>
  <c r="G1131" i="15" s="1"/>
  <c r="H1131" i="15" s="1"/>
  <c r="E1130" i="15"/>
  <c r="G1130" i="15" s="1"/>
  <c r="H1130" i="15" s="1"/>
  <c r="E1129" i="15"/>
  <c r="G1129" i="15" s="1"/>
  <c r="H1129" i="15" s="1"/>
  <c r="E1128" i="15"/>
  <c r="G1128" i="15" s="1"/>
  <c r="H1128" i="15" s="1"/>
  <c r="E1127" i="15"/>
  <c r="G1127" i="15" s="1"/>
  <c r="H1127" i="15" s="1"/>
  <c r="E1126" i="15"/>
  <c r="G1126" i="15" s="1"/>
  <c r="H1126" i="15" s="1"/>
  <c r="E1125" i="15"/>
  <c r="G1125" i="15" s="1"/>
  <c r="H1125" i="15" s="1"/>
  <c r="E1124" i="15"/>
  <c r="G1124" i="15" s="1"/>
  <c r="H1124" i="15" s="1"/>
  <c r="E1123" i="15"/>
  <c r="G1123" i="15" s="1"/>
  <c r="H1123" i="15" s="1"/>
  <c r="E1122" i="15"/>
  <c r="G1122" i="15" s="1"/>
  <c r="H1122" i="15" s="1"/>
  <c r="E1121" i="15"/>
  <c r="G1121" i="15" s="1"/>
  <c r="H1121" i="15" s="1"/>
  <c r="E1120" i="15"/>
  <c r="G1120" i="15" s="1"/>
  <c r="H1120" i="15" s="1"/>
  <c r="E1119" i="15"/>
  <c r="G1119" i="15" s="1"/>
  <c r="H1119" i="15" s="1"/>
  <c r="E1118" i="15"/>
  <c r="G1118" i="15" s="1"/>
  <c r="H1118" i="15" s="1"/>
  <c r="E1117" i="15"/>
  <c r="G1117" i="15" s="1"/>
  <c r="H1117" i="15" s="1"/>
  <c r="E1116" i="15"/>
  <c r="G1116" i="15" s="1"/>
  <c r="H1116" i="15" s="1"/>
  <c r="E1115" i="15"/>
  <c r="G1115" i="15" s="1"/>
  <c r="H1115" i="15" s="1"/>
  <c r="E1114" i="15"/>
  <c r="G1114" i="15" s="1"/>
  <c r="H1114" i="15" s="1"/>
  <c r="F1040" i="5"/>
  <c r="C1039" i="5"/>
  <c r="B1184" i="5"/>
  <c r="H1112" i="15" l="1"/>
  <c r="C1292" i="15"/>
  <c r="B1293" i="15"/>
  <c r="B1185" i="5"/>
  <c r="F1039" i="5"/>
  <c r="C1038" i="5"/>
  <c r="B1294" i="15" l="1"/>
  <c r="F1292" i="15"/>
  <c r="C1291" i="15"/>
  <c r="F1038" i="5"/>
  <c r="C1037" i="5"/>
  <c r="B1186" i="5"/>
  <c r="F1291" i="15" l="1"/>
  <c r="C1290" i="15"/>
  <c r="B1295" i="15"/>
  <c r="B1187" i="5"/>
  <c r="F1037" i="5"/>
  <c r="C1036" i="5"/>
  <c r="F1290" i="15" l="1"/>
  <c r="C1289" i="15"/>
  <c r="B1296" i="15"/>
  <c r="F1036" i="5"/>
  <c r="C1035" i="5"/>
  <c r="B1188" i="5"/>
  <c r="B1297" i="15" l="1"/>
  <c r="F1289" i="15"/>
  <c r="C1288" i="15"/>
  <c r="B1189" i="5"/>
  <c r="F1035" i="5"/>
  <c r="C1034" i="5"/>
  <c r="F1288" i="15" l="1"/>
  <c r="C1287" i="15"/>
  <c r="B1298" i="15"/>
  <c r="F1034" i="5"/>
  <c r="C1033" i="5"/>
  <c r="B1190" i="5"/>
  <c r="F1287" i="15" l="1"/>
  <c r="C1286" i="15"/>
  <c r="B1299" i="15"/>
  <c r="B1191" i="5"/>
  <c r="F1033" i="5"/>
  <c r="C1032" i="5"/>
  <c r="B1300" i="15" l="1"/>
  <c r="F1286" i="15"/>
  <c r="C1285" i="15"/>
  <c r="F1032" i="5"/>
  <c r="C1031" i="5"/>
  <c r="B1192" i="5"/>
  <c r="F1285" i="15" l="1"/>
  <c r="C1284" i="15"/>
  <c r="B1301" i="15"/>
  <c r="B1193" i="5"/>
  <c r="F1031" i="5"/>
  <c r="C1030" i="5"/>
  <c r="F1284" i="15" l="1"/>
  <c r="C1283" i="15"/>
  <c r="B1302" i="15"/>
  <c r="F1030" i="5"/>
  <c r="C1029" i="5"/>
  <c r="B1194" i="5"/>
  <c r="B1303" i="15" l="1"/>
  <c r="F1283" i="15"/>
  <c r="C1282" i="15"/>
  <c r="F1029" i="5"/>
  <c r="C1028" i="5"/>
  <c r="B1195" i="5"/>
  <c r="B1304" i="15" l="1"/>
  <c r="F1282" i="15"/>
  <c r="C1281" i="15"/>
  <c r="B1196" i="5"/>
  <c r="F1028" i="5"/>
  <c r="C1027" i="5"/>
  <c r="F1281" i="15" l="1"/>
  <c r="C1280" i="15"/>
  <c r="B1305" i="15"/>
  <c r="F1027" i="5"/>
  <c r="C1026" i="5"/>
  <c r="B1197" i="5"/>
  <c r="B1306" i="15" l="1"/>
  <c r="F1280" i="15"/>
  <c r="C1279" i="15"/>
  <c r="B1198" i="5"/>
  <c r="F1026" i="5"/>
  <c r="C1025" i="5"/>
  <c r="B1307" i="15" l="1"/>
  <c r="F1279" i="15"/>
  <c r="C1278" i="15"/>
  <c r="F1025" i="5"/>
  <c r="C1024" i="5"/>
  <c r="B1199" i="5"/>
  <c r="F1278" i="15" l="1"/>
  <c r="C1277" i="15"/>
  <c r="B1308" i="15"/>
  <c r="B1200" i="5"/>
  <c r="F1024" i="5"/>
  <c r="C1023" i="5"/>
  <c r="B1309" i="15" l="1"/>
  <c r="F1277" i="15"/>
  <c r="C1276" i="15"/>
  <c r="F1023" i="5"/>
  <c r="C1022" i="5"/>
  <c r="B1201" i="5"/>
  <c r="F1276" i="15" l="1"/>
  <c r="C1275" i="15"/>
  <c r="B1310" i="15"/>
  <c r="B1202" i="5"/>
  <c r="F1022" i="5"/>
  <c r="C1021" i="5"/>
  <c r="B1311" i="15" l="1"/>
  <c r="F1275" i="15"/>
  <c r="C1274" i="15"/>
  <c r="F1021" i="5"/>
  <c r="C1020" i="5"/>
  <c r="B1203" i="5"/>
  <c r="F1274" i="15" l="1"/>
  <c r="C1273" i="15"/>
  <c r="B1312" i="15"/>
  <c r="B1204" i="5"/>
  <c r="F1020" i="5"/>
  <c r="C1019" i="5"/>
  <c r="B1313" i="15" l="1"/>
  <c r="F1273" i="15"/>
  <c r="C1272" i="15"/>
  <c r="F1019" i="5"/>
  <c r="C1018" i="5"/>
  <c r="B1205" i="5"/>
  <c r="B1314" i="15" l="1"/>
  <c r="F1272" i="15"/>
  <c r="C1271" i="15"/>
  <c r="B1206" i="5"/>
  <c r="F1018" i="5"/>
  <c r="C1017" i="5"/>
  <c r="F1271" i="15" l="1"/>
  <c r="C1270" i="15"/>
  <c r="B1315" i="15"/>
  <c r="F1017" i="5"/>
  <c r="C1016" i="5"/>
  <c r="B1207" i="5"/>
  <c r="B1316" i="15" l="1"/>
  <c r="F1270" i="15"/>
  <c r="C1269" i="15"/>
  <c r="B1208" i="5"/>
  <c r="F1016" i="5"/>
  <c r="C1015" i="5"/>
  <c r="B1317" i="15" l="1"/>
  <c r="F1269" i="15"/>
  <c r="C1268" i="15"/>
  <c r="F1015" i="5"/>
  <c r="C1014" i="5"/>
  <c r="B1209" i="5"/>
  <c r="B1318" i="15" l="1"/>
  <c r="F1268" i="15"/>
  <c r="C1267" i="15"/>
  <c r="B1210" i="5"/>
  <c r="F1014" i="5"/>
  <c r="C1013" i="5"/>
  <c r="B1319" i="15" l="1"/>
  <c r="F1267" i="15"/>
  <c r="C1266" i="15"/>
  <c r="F1013" i="5"/>
  <c r="C1012" i="5"/>
  <c r="B1211" i="5"/>
  <c r="B1320" i="15" l="1"/>
  <c r="F1266" i="15"/>
  <c r="C1265" i="15"/>
  <c r="B1212" i="5"/>
  <c r="F1012" i="5"/>
  <c r="C1011" i="5"/>
  <c r="F1265" i="15" l="1"/>
  <c r="C1264" i="15"/>
  <c r="B1321" i="15"/>
  <c r="F1011" i="5"/>
  <c r="C1010" i="5"/>
  <c r="B1213" i="5"/>
  <c r="F1264" i="15" l="1"/>
  <c r="C1263" i="15"/>
  <c r="B1322" i="15"/>
  <c r="B1214" i="5"/>
  <c r="F1010" i="5"/>
  <c r="C1009" i="5"/>
  <c r="F1263" i="15" l="1"/>
  <c r="C1262" i="15"/>
  <c r="B1323" i="15"/>
  <c r="F1009" i="5"/>
  <c r="C1008" i="5"/>
  <c r="B1215" i="5"/>
  <c r="B1324" i="15" l="1"/>
  <c r="F1262" i="15"/>
  <c r="C1261" i="15"/>
  <c r="B1216" i="5"/>
  <c r="F1008" i="5"/>
  <c r="C1007" i="5"/>
  <c r="F1261" i="15" l="1"/>
  <c r="C1260" i="15"/>
  <c r="B1325" i="15"/>
  <c r="F1007" i="5"/>
  <c r="C1006" i="5"/>
  <c r="B1217" i="5"/>
  <c r="B1326" i="15" l="1"/>
  <c r="F1260" i="15"/>
  <c r="C1259" i="15"/>
  <c r="B1218" i="5"/>
  <c r="F1006" i="5"/>
  <c r="C1005" i="5"/>
  <c r="F1259" i="15" l="1"/>
  <c r="C1258" i="15"/>
  <c r="B1327" i="15"/>
  <c r="F1005" i="5"/>
  <c r="C1004" i="5"/>
  <c r="B1219" i="5"/>
  <c r="B1328" i="15" l="1"/>
  <c r="F1258" i="15"/>
  <c r="C1257" i="15"/>
  <c r="B1220" i="5"/>
  <c r="F1004" i="5"/>
  <c r="C1003" i="5"/>
  <c r="B1329" i="15" l="1"/>
  <c r="F1257" i="15"/>
  <c r="C1256" i="15"/>
  <c r="F1003" i="5"/>
  <c r="C1002" i="5"/>
  <c r="B1221" i="5"/>
  <c r="F1256" i="15" l="1"/>
  <c r="C1255" i="15"/>
  <c r="B1330" i="15"/>
  <c r="B1222" i="5"/>
  <c r="F1002" i="5"/>
  <c r="C1001" i="5"/>
  <c r="F1255" i="15" l="1"/>
  <c r="C1254" i="15"/>
  <c r="B1331" i="15"/>
  <c r="F1001" i="5"/>
  <c r="C1000" i="5"/>
  <c r="B1223" i="5"/>
  <c r="F1254" i="15" l="1"/>
  <c r="C1253" i="15"/>
  <c r="B1332" i="15"/>
  <c r="B1224" i="5"/>
  <c r="F1000" i="5"/>
  <c r="C999" i="5"/>
  <c r="B1333" i="15" l="1"/>
  <c r="F1253" i="15"/>
  <c r="C1252" i="15"/>
  <c r="F999" i="5"/>
  <c r="C998" i="5"/>
  <c r="B1225" i="5"/>
  <c r="F1252" i="15" l="1"/>
  <c r="C1251" i="15"/>
  <c r="B1334" i="15"/>
  <c r="B1226" i="5"/>
  <c r="F998" i="5"/>
  <c r="C997" i="5"/>
  <c r="F1251" i="15" l="1"/>
  <c r="C1250" i="15"/>
  <c r="B1335" i="15"/>
  <c r="F997" i="5"/>
  <c r="C996" i="5"/>
  <c r="B1227" i="5"/>
  <c r="B1336" i="15" l="1"/>
  <c r="F1250" i="15"/>
  <c r="C1249" i="15"/>
  <c r="B1228" i="5"/>
  <c r="F996" i="5"/>
  <c r="C995" i="5"/>
  <c r="B1337" i="15" l="1"/>
  <c r="F1249" i="15"/>
  <c r="C1248" i="15"/>
  <c r="F995" i="5"/>
  <c r="C994" i="5"/>
  <c r="B1229" i="5"/>
  <c r="F1248" i="15" l="1"/>
  <c r="C1247" i="15"/>
  <c r="B1338" i="15"/>
  <c r="B1230" i="5"/>
  <c r="F994" i="5"/>
  <c r="C993" i="5"/>
  <c r="B1339" i="15" l="1"/>
  <c r="F1247" i="15"/>
  <c r="C1246" i="15"/>
  <c r="F993" i="5"/>
  <c r="C992" i="5"/>
  <c r="B1231" i="5"/>
  <c r="B1340" i="15" l="1"/>
  <c r="F1246" i="15"/>
  <c r="C1245" i="15"/>
  <c r="B1232" i="5"/>
  <c r="F992" i="5"/>
  <c r="C991" i="5"/>
  <c r="F1245" i="15" l="1"/>
  <c r="C1244" i="15"/>
  <c r="B1341" i="15"/>
  <c r="F991" i="5"/>
  <c r="C990" i="5"/>
  <c r="B1233" i="5"/>
  <c r="F1244" i="15" l="1"/>
  <c r="C1243" i="15"/>
  <c r="B1342" i="15"/>
  <c r="B1234" i="5"/>
  <c r="F990" i="5"/>
  <c r="C989" i="5"/>
  <c r="F1243" i="15" l="1"/>
  <c r="C1242" i="15"/>
  <c r="B1343" i="15"/>
  <c r="B1235" i="5"/>
  <c r="F989" i="5"/>
  <c r="C988" i="5"/>
  <c r="B1344" i="15" l="1"/>
  <c r="F1242" i="15"/>
  <c r="C1241" i="15"/>
  <c r="F988" i="5"/>
  <c r="C987" i="5"/>
  <c r="B1236" i="5"/>
  <c r="F1241" i="15" l="1"/>
  <c r="C1240" i="15"/>
  <c r="B1345" i="15"/>
  <c r="F987" i="5"/>
  <c r="C986" i="5"/>
  <c r="B1237" i="5"/>
  <c r="B1346" i="15" l="1"/>
  <c r="F1240" i="15"/>
  <c r="C1239" i="15"/>
  <c r="B1238" i="5"/>
  <c r="F986" i="5"/>
  <c r="C985" i="5"/>
  <c r="F1239" i="15" l="1"/>
  <c r="C1238" i="15"/>
  <c r="B1347" i="15"/>
  <c r="F985" i="5"/>
  <c r="C984" i="5"/>
  <c r="B1239" i="5"/>
  <c r="F1238" i="15" l="1"/>
  <c r="C1237" i="15"/>
  <c r="B1348" i="15"/>
  <c r="B1240" i="5"/>
  <c r="F984" i="5"/>
  <c r="C983" i="5"/>
  <c r="F1237" i="15" l="1"/>
  <c r="C1236" i="15"/>
  <c r="B1349" i="15"/>
  <c r="F983" i="5"/>
  <c r="C982" i="5"/>
  <c r="B1241" i="5"/>
  <c r="B1350" i="15" l="1"/>
  <c r="F1236" i="15"/>
  <c r="C1235" i="15"/>
  <c r="B1242" i="5"/>
  <c r="F982" i="5"/>
  <c r="C981" i="5"/>
  <c r="F1235" i="15" l="1"/>
  <c r="C1234" i="15"/>
  <c r="B1351" i="15"/>
  <c r="F981" i="5"/>
  <c r="C980" i="5"/>
  <c r="B1243" i="5"/>
  <c r="B1352" i="15" l="1"/>
  <c r="F1234" i="15"/>
  <c r="C1233" i="15"/>
  <c r="B1244" i="5"/>
  <c r="F980" i="5"/>
  <c r="C979" i="5"/>
  <c r="B1353" i="15" l="1"/>
  <c r="F1233" i="15"/>
  <c r="C1232" i="15"/>
  <c r="F979" i="5"/>
  <c r="C978" i="5"/>
  <c r="B1245" i="5"/>
  <c r="F1232" i="15" l="1"/>
  <c r="C1231" i="15"/>
  <c r="B1354" i="15"/>
  <c r="B1246" i="5"/>
  <c r="F978" i="5"/>
  <c r="C977" i="5"/>
  <c r="F1231" i="15" l="1"/>
  <c r="C1230" i="15"/>
  <c r="B1355" i="15"/>
  <c r="F977" i="5"/>
  <c r="C976" i="5"/>
  <c r="B1247" i="5"/>
  <c r="F1230" i="15" l="1"/>
  <c r="C1229" i="15"/>
  <c r="B1356" i="15"/>
  <c r="B1248" i="5"/>
  <c r="F976" i="5"/>
  <c r="C975" i="5"/>
  <c r="B1357" i="15" l="1"/>
  <c r="F1229" i="15"/>
  <c r="C1228" i="15"/>
  <c r="F975" i="5"/>
  <c r="C974" i="5"/>
  <c r="B1249" i="5"/>
  <c r="F1228" i="15" l="1"/>
  <c r="C1227" i="15"/>
  <c r="B1358" i="15"/>
  <c r="B1250" i="5"/>
  <c r="F974" i="5"/>
  <c r="C973" i="5"/>
  <c r="F1227" i="15" l="1"/>
  <c r="C1226" i="15"/>
  <c r="B1359" i="15"/>
  <c r="F973" i="5"/>
  <c r="C972" i="5"/>
  <c r="B1251" i="5"/>
  <c r="F1226" i="15" l="1"/>
  <c r="C1225" i="15"/>
  <c r="B1360" i="15"/>
  <c r="B1252" i="5"/>
  <c r="F972" i="5"/>
  <c r="C971" i="5"/>
  <c r="B1361" i="15" l="1"/>
  <c r="F1225" i="15"/>
  <c r="C1224" i="15"/>
  <c r="F971" i="5"/>
  <c r="C970" i="5"/>
  <c r="B1253" i="5"/>
  <c r="F1224" i="15" l="1"/>
  <c r="C1223" i="15"/>
  <c r="B1362" i="15"/>
  <c r="B1254" i="5"/>
  <c r="F970" i="5"/>
  <c r="C969" i="5"/>
  <c r="F1223" i="15" l="1"/>
  <c r="C1222" i="15"/>
  <c r="B1363" i="15"/>
  <c r="F969" i="5"/>
  <c r="C968" i="5"/>
  <c r="B1255" i="5"/>
  <c r="B1364" i="15" l="1"/>
  <c r="F1222" i="15"/>
  <c r="C1221" i="15"/>
  <c r="B1256" i="5"/>
  <c r="F968" i="5"/>
  <c r="C967" i="5"/>
  <c r="F1221" i="15" l="1"/>
  <c r="C1220" i="15"/>
  <c r="B1365" i="15"/>
  <c r="F967" i="5"/>
  <c r="C966" i="5"/>
  <c r="B1257" i="5"/>
  <c r="F1220" i="15" l="1"/>
  <c r="C1219" i="15"/>
  <c r="B1366" i="15"/>
  <c r="B1258" i="5"/>
  <c r="F966" i="5"/>
  <c r="C965" i="5"/>
  <c r="B1367" i="15" l="1"/>
  <c r="F1219" i="15"/>
  <c r="C1218" i="15"/>
  <c r="F965" i="5"/>
  <c r="C964" i="5"/>
  <c r="B1259" i="5"/>
  <c r="F1218" i="15" l="1"/>
  <c r="C1217" i="15"/>
  <c r="B1368" i="15"/>
  <c r="B1260" i="5"/>
  <c r="F964" i="5"/>
  <c r="C963" i="5"/>
  <c r="B1369" i="15" l="1"/>
  <c r="F1217" i="15"/>
  <c r="C1216" i="15"/>
  <c r="F963" i="5"/>
  <c r="C962" i="5"/>
  <c r="B1261" i="5"/>
  <c r="F1216" i="15" l="1"/>
  <c r="C1215" i="15"/>
  <c r="B1370" i="15"/>
  <c r="B1262" i="5"/>
  <c r="F962" i="5"/>
  <c r="C961" i="5"/>
  <c r="B1371" i="15" l="1"/>
  <c r="F1215" i="15"/>
  <c r="C1214" i="15"/>
  <c r="F961" i="5"/>
  <c r="C960" i="5"/>
  <c r="B1263" i="5"/>
  <c r="F1214" i="15" l="1"/>
  <c r="C1213" i="15"/>
  <c r="B1372" i="15"/>
  <c r="B1264" i="5"/>
  <c r="F960" i="5"/>
  <c r="C959" i="5"/>
  <c r="F1213" i="15" l="1"/>
  <c r="C1212" i="15"/>
  <c r="B1373" i="15"/>
  <c r="F959" i="5"/>
  <c r="C958" i="5"/>
  <c r="B1265" i="5"/>
  <c r="B1374" i="15" l="1"/>
  <c r="F1212" i="15"/>
  <c r="C1211" i="15"/>
  <c r="B1266" i="5"/>
  <c r="F958" i="5"/>
  <c r="C957" i="5"/>
  <c r="F1211" i="15" l="1"/>
  <c r="C1210" i="15"/>
  <c r="B1375" i="15"/>
  <c r="F957" i="5"/>
  <c r="C956" i="5"/>
  <c r="B1267" i="5"/>
  <c r="F1210" i="15" l="1"/>
  <c r="C1209" i="15"/>
  <c r="B1376" i="15"/>
  <c r="B1268" i="5"/>
  <c r="F956" i="5"/>
  <c r="C955" i="5"/>
  <c r="F1209" i="15" l="1"/>
  <c r="C1208" i="15"/>
  <c r="B1377" i="15"/>
  <c r="F955" i="5"/>
  <c r="C954" i="5"/>
  <c r="B1269" i="5"/>
  <c r="B1378" i="15" l="1"/>
  <c r="F1208" i="15"/>
  <c r="C1207" i="15"/>
  <c r="B1270" i="5"/>
  <c r="F954" i="5"/>
  <c r="C953" i="5"/>
  <c r="F1207" i="15" l="1"/>
  <c r="C1206" i="15"/>
  <c r="B1379" i="15"/>
  <c r="B1271" i="5"/>
  <c r="F953" i="5"/>
  <c r="C952" i="5"/>
  <c r="B1380" i="15" l="1"/>
  <c r="F1206" i="15"/>
  <c r="C1205" i="15"/>
  <c r="F952" i="5"/>
  <c r="C951" i="5"/>
  <c r="B1272" i="5"/>
  <c r="F1205" i="15" l="1"/>
  <c r="C1204" i="15"/>
  <c r="B1381" i="15"/>
  <c r="B1273" i="5"/>
  <c r="F951" i="5"/>
  <c r="C950" i="5"/>
  <c r="F1204" i="15" l="1"/>
  <c r="C1203" i="15"/>
  <c r="B1382" i="15"/>
  <c r="F950" i="5"/>
  <c r="C949" i="5"/>
  <c r="B1274" i="5"/>
  <c r="F1203" i="15" l="1"/>
  <c r="E1203" i="15"/>
  <c r="G1203" i="15" s="1"/>
  <c r="C1202" i="15"/>
  <c r="B1383" i="15"/>
  <c r="B1275" i="5"/>
  <c r="F949" i="5"/>
  <c r="C948" i="5"/>
  <c r="B1384" i="15" l="1"/>
  <c r="F1202" i="15"/>
  <c r="E1202" i="15"/>
  <c r="G1202" i="15" s="1"/>
  <c r="E1292" i="15"/>
  <c r="G1292" i="15" s="1"/>
  <c r="H1292" i="15" s="1"/>
  <c r="E1291" i="15"/>
  <c r="G1291" i="15" s="1"/>
  <c r="H1291" i="15" s="1"/>
  <c r="E1290" i="15"/>
  <c r="G1290" i="15" s="1"/>
  <c r="H1290" i="15" s="1"/>
  <c r="E1289" i="15"/>
  <c r="G1289" i="15" s="1"/>
  <c r="H1289" i="15" s="1"/>
  <c r="E1288" i="15"/>
  <c r="G1288" i="15" s="1"/>
  <c r="H1288" i="15" s="1"/>
  <c r="E1287" i="15"/>
  <c r="G1287" i="15" s="1"/>
  <c r="H1287" i="15" s="1"/>
  <c r="E1286" i="15"/>
  <c r="G1286" i="15" s="1"/>
  <c r="H1286" i="15" s="1"/>
  <c r="E1285" i="15"/>
  <c r="G1285" i="15" s="1"/>
  <c r="H1285" i="15" s="1"/>
  <c r="E1284" i="15"/>
  <c r="G1284" i="15" s="1"/>
  <c r="H1284" i="15" s="1"/>
  <c r="E1283" i="15"/>
  <c r="G1283" i="15" s="1"/>
  <c r="H1283" i="15" s="1"/>
  <c r="E1282" i="15"/>
  <c r="G1282" i="15" s="1"/>
  <c r="H1282" i="15" s="1"/>
  <c r="E1281" i="15"/>
  <c r="G1281" i="15" s="1"/>
  <c r="H1281" i="15" s="1"/>
  <c r="E1280" i="15"/>
  <c r="G1280" i="15" s="1"/>
  <c r="H1280" i="15" s="1"/>
  <c r="E1279" i="15"/>
  <c r="G1279" i="15" s="1"/>
  <c r="H1279" i="15" s="1"/>
  <c r="E1278" i="15"/>
  <c r="G1278" i="15" s="1"/>
  <c r="H1278" i="15" s="1"/>
  <c r="E1277" i="15"/>
  <c r="G1277" i="15" s="1"/>
  <c r="H1277" i="15" s="1"/>
  <c r="E1276" i="15"/>
  <c r="G1276" i="15" s="1"/>
  <c r="H1276" i="15" s="1"/>
  <c r="E1275" i="15"/>
  <c r="G1275" i="15" s="1"/>
  <c r="H1275" i="15" s="1"/>
  <c r="E1274" i="15"/>
  <c r="G1274" i="15" s="1"/>
  <c r="H1274" i="15" s="1"/>
  <c r="E1273" i="15"/>
  <c r="G1273" i="15" s="1"/>
  <c r="H1273" i="15" s="1"/>
  <c r="E1272" i="15"/>
  <c r="G1272" i="15" s="1"/>
  <c r="H1272" i="15" s="1"/>
  <c r="E1271" i="15"/>
  <c r="G1271" i="15" s="1"/>
  <c r="H1271" i="15" s="1"/>
  <c r="E1270" i="15"/>
  <c r="G1270" i="15" s="1"/>
  <c r="H1270" i="15" s="1"/>
  <c r="E1269" i="15"/>
  <c r="G1269" i="15" s="1"/>
  <c r="H1269" i="15" s="1"/>
  <c r="E1268" i="15"/>
  <c r="G1268" i="15" s="1"/>
  <c r="H1268" i="15" s="1"/>
  <c r="E1267" i="15"/>
  <c r="G1267" i="15" s="1"/>
  <c r="H1267" i="15" s="1"/>
  <c r="E1266" i="15"/>
  <c r="G1266" i="15" s="1"/>
  <c r="H1266" i="15" s="1"/>
  <c r="E1265" i="15"/>
  <c r="G1265" i="15" s="1"/>
  <c r="H1265" i="15" s="1"/>
  <c r="E1264" i="15"/>
  <c r="G1264" i="15" s="1"/>
  <c r="H1264" i="15" s="1"/>
  <c r="E1263" i="15"/>
  <c r="G1263" i="15" s="1"/>
  <c r="H1263" i="15" s="1"/>
  <c r="E1262" i="15"/>
  <c r="G1262" i="15" s="1"/>
  <c r="H1262" i="15" s="1"/>
  <c r="E1261" i="15"/>
  <c r="G1261" i="15" s="1"/>
  <c r="H1261" i="15" s="1"/>
  <c r="E1260" i="15"/>
  <c r="G1260" i="15" s="1"/>
  <c r="H1260" i="15" s="1"/>
  <c r="E1259" i="15"/>
  <c r="G1259" i="15" s="1"/>
  <c r="H1259" i="15" s="1"/>
  <c r="E1258" i="15"/>
  <c r="G1258" i="15" s="1"/>
  <c r="H1258" i="15" s="1"/>
  <c r="E1257" i="15"/>
  <c r="G1257" i="15" s="1"/>
  <c r="H1257" i="15" s="1"/>
  <c r="E1256" i="15"/>
  <c r="G1256" i="15" s="1"/>
  <c r="H1256" i="15" s="1"/>
  <c r="E1255" i="15"/>
  <c r="G1255" i="15" s="1"/>
  <c r="H1255" i="15" s="1"/>
  <c r="E1254" i="15"/>
  <c r="G1254" i="15" s="1"/>
  <c r="H1254" i="15" s="1"/>
  <c r="E1253" i="15"/>
  <c r="G1253" i="15" s="1"/>
  <c r="H1253" i="15" s="1"/>
  <c r="E1252" i="15"/>
  <c r="G1252" i="15" s="1"/>
  <c r="H1252" i="15" s="1"/>
  <c r="E1251" i="15"/>
  <c r="G1251" i="15" s="1"/>
  <c r="H1251" i="15" s="1"/>
  <c r="E1250" i="15"/>
  <c r="G1250" i="15" s="1"/>
  <c r="H1250" i="15" s="1"/>
  <c r="E1249" i="15"/>
  <c r="G1249" i="15" s="1"/>
  <c r="H1249" i="15" s="1"/>
  <c r="E1248" i="15"/>
  <c r="G1248" i="15" s="1"/>
  <c r="H1248" i="15" s="1"/>
  <c r="E1247" i="15"/>
  <c r="G1247" i="15" s="1"/>
  <c r="H1247" i="15" s="1"/>
  <c r="E1246" i="15"/>
  <c r="G1246" i="15" s="1"/>
  <c r="H1246" i="15" s="1"/>
  <c r="E1245" i="15"/>
  <c r="G1245" i="15" s="1"/>
  <c r="H1245" i="15" s="1"/>
  <c r="E1244" i="15"/>
  <c r="G1244" i="15" s="1"/>
  <c r="H1244" i="15" s="1"/>
  <c r="E1243" i="15"/>
  <c r="G1243" i="15" s="1"/>
  <c r="H1243" i="15" s="1"/>
  <c r="E1242" i="15"/>
  <c r="G1242" i="15" s="1"/>
  <c r="H1242" i="15" s="1"/>
  <c r="E1241" i="15"/>
  <c r="G1241" i="15" s="1"/>
  <c r="H1241" i="15" s="1"/>
  <c r="E1240" i="15"/>
  <c r="G1240" i="15" s="1"/>
  <c r="H1240" i="15" s="1"/>
  <c r="E1239" i="15"/>
  <c r="G1239" i="15" s="1"/>
  <c r="H1239" i="15" s="1"/>
  <c r="E1238" i="15"/>
  <c r="G1238" i="15" s="1"/>
  <c r="H1238" i="15" s="1"/>
  <c r="E1237" i="15"/>
  <c r="G1237" i="15" s="1"/>
  <c r="H1237" i="15" s="1"/>
  <c r="E1236" i="15"/>
  <c r="G1236" i="15" s="1"/>
  <c r="H1236" i="15" s="1"/>
  <c r="E1235" i="15"/>
  <c r="G1235" i="15" s="1"/>
  <c r="H1235" i="15" s="1"/>
  <c r="E1234" i="15"/>
  <c r="G1234" i="15" s="1"/>
  <c r="H1234" i="15" s="1"/>
  <c r="E1233" i="15"/>
  <c r="G1233" i="15" s="1"/>
  <c r="H1233" i="15" s="1"/>
  <c r="E1232" i="15"/>
  <c r="G1232" i="15" s="1"/>
  <c r="H1232" i="15" s="1"/>
  <c r="E1231" i="15"/>
  <c r="G1231" i="15" s="1"/>
  <c r="H1231" i="15" s="1"/>
  <c r="E1230" i="15"/>
  <c r="G1230" i="15" s="1"/>
  <c r="H1230" i="15" s="1"/>
  <c r="E1229" i="15"/>
  <c r="G1229" i="15" s="1"/>
  <c r="H1229" i="15" s="1"/>
  <c r="E1228" i="15"/>
  <c r="G1228" i="15" s="1"/>
  <c r="H1228" i="15" s="1"/>
  <c r="E1227" i="15"/>
  <c r="G1227" i="15" s="1"/>
  <c r="H1227" i="15" s="1"/>
  <c r="E1226" i="15"/>
  <c r="G1226" i="15" s="1"/>
  <c r="H1226" i="15" s="1"/>
  <c r="E1225" i="15"/>
  <c r="G1225" i="15" s="1"/>
  <c r="H1225" i="15" s="1"/>
  <c r="E1224" i="15"/>
  <c r="G1224" i="15" s="1"/>
  <c r="H1224" i="15" s="1"/>
  <c r="E1223" i="15"/>
  <c r="G1223" i="15" s="1"/>
  <c r="H1223" i="15" s="1"/>
  <c r="E1222" i="15"/>
  <c r="G1222" i="15" s="1"/>
  <c r="H1222" i="15" s="1"/>
  <c r="E1221" i="15"/>
  <c r="G1221" i="15" s="1"/>
  <c r="H1221" i="15" s="1"/>
  <c r="E1220" i="15"/>
  <c r="G1220" i="15" s="1"/>
  <c r="H1220" i="15" s="1"/>
  <c r="E1219" i="15"/>
  <c r="G1219" i="15" s="1"/>
  <c r="H1219" i="15" s="1"/>
  <c r="E1218" i="15"/>
  <c r="G1218" i="15" s="1"/>
  <c r="H1218" i="15" s="1"/>
  <c r="E1217" i="15"/>
  <c r="G1217" i="15" s="1"/>
  <c r="H1217" i="15" s="1"/>
  <c r="E1216" i="15"/>
  <c r="G1216" i="15" s="1"/>
  <c r="H1216" i="15" s="1"/>
  <c r="E1215" i="15"/>
  <c r="G1215" i="15" s="1"/>
  <c r="H1215" i="15" s="1"/>
  <c r="E1214" i="15"/>
  <c r="G1214" i="15" s="1"/>
  <c r="H1214" i="15" s="1"/>
  <c r="E1213" i="15"/>
  <c r="G1213" i="15" s="1"/>
  <c r="H1213" i="15" s="1"/>
  <c r="E1212" i="15"/>
  <c r="G1212" i="15" s="1"/>
  <c r="H1212" i="15" s="1"/>
  <c r="E1211" i="15"/>
  <c r="G1211" i="15" s="1"/>
  <c r="H1211" i="15" s="1"/>
  <c r="E1210" i="15"/>
  <c r="G1210" i="15" s="1"/>
  <c r="H1210" i="15" s="1"/>
  <c r="E1209" i="15"/>
  <c r="G1209" i="15" s="1"/>
  <c r="H1209" i="15" s="1"/>
  <c r="E1208" i="15"/>
  <c r="G1208" i="15" s="1"/>
  <c r="H1208" i="15" s="1"/>
  <c r="E1207" i="15"/>
  <c r="G1207" i="15" s="1"/>
  <c r="H1207" i="15" s="1"/>
  <c r="E1206" i="15"/>
  <c r="G1206" i="15" s="1"/>
  <c r="H1206" i="15" s="1"/>
  <c r="E1205" i="15"/>
  <c r="G1205" i="15" s="1"/>
  <c r="H1205" i="15" s="1"/>
  <c r="E1204" i="15"/>
  <c r="G1204" i="15" s="1"/>
  <c r="H1204" i="15" s="1"/>
  <c r="H1203" i="15"/>
  <c r="F948" i="5"/>
  <c r="C947" i="5"/>
  <c r="B1276" i="5"/>
  <c r="H1202" i="15" l="1"/>
  <c r="C1384" i="15"/>
  <c r="B1385" i="15"/>
  <c r="B1277" i="5"/>
  <c r="F947" i="5"/>
  <c r="C946" i="5"/>
  <c r="F1384" i="15" l="1"/>
  <c r="C1383" i="15"/>
  <c r="B1386" i="15"/>
  <c r="F946" i="5"/>
  <c r="C945" i="5"/>
  <c r="B1278" i="5"/>
  <c r="B1387" i="15" l="1"/>
  <c r="F1383" i="15"/>
  <c r="C1382" i="15"/>
  <c r="B1279" i="5"/>
  <c r="F945" i="5"/>
  <c r="C944" i="5"/>
  <c r="F1382" i="15" l="1"/>
  <c r="C1381" i="15"/>
  <c r="B1388" i="15"/>
  <c r="F944" i="5"/>
  <c r="C943" i="5"/>
  <c r="B1280" i="5"/>
  <c r="B1389" i="15" l="1"/>
  <c r="F1381" i="15"/>
  <c r="C1380" i="15"/>
  <c r="B1281" i="5"/>
  <c r="F943" i="5"/>
  <c r="C942" i="5"/>
  <c r="F1380" i="15" l="1"/>
  <c r="C1379" i="15"/>
  <c r="B1390" i="15"/>
  <c r="F942" i="5"/>
  <c r="C941" i="5"/>
  <c r="B1282" i="5"/>
  <c r="B1391" i="15" l="1"/>
  <c r="F1379" i="15"/>
  <c r="C1378" i="15"/>
  <c r="B1283" i="5"/>
  <c r="F941" i="5"/>
  <c r="C940" i="5"/>
  <c r="B1392" i="15" l="1"/>
  <c r="F1378" i="15"/>
  <c r="C1377" i="15"/>
  <c r="F940" i="5"/>
  <c r="C939" i="5"/>
  <c r="B1284" i="5"/>
  <c r="F1377" i="15" l="1"/>
  <c r="C1376" i="15"/>
  <c r="B1393" i="15"/>
  <c r="B1285" i="5"/>
  <c r="F939" i="5"/>
  <c r="C938" i="5"/>
  <c r="B1394" i="15" l="1"/>
  <c r="F1376" i="15"/>
  <c r="C1375" i="15"/>
  <c r="F938" i="5"/>
  <c r="C937" i="5"/>
  <c r="B1286" i="5"/>
  <c r="F1375" i="15" l="1"/>
  <c r="C1374" i="15"/>
  <c r="B1395" i="15"/>
  <c r="B1287" i="5"/>
  <c r="F937" i="5"/>
  <c r="C936" i="5"/>
  <c r="B1396" i="15" l="1"/>
  <c r="F1374" i="15"/>
  <c r="C1373" i="15"/>
  <c r="F936" i="5"/>
  <c r="C935" i="5"/>
  <c r="B1288" i="5"/>
  <c r="B1397" i="15" l="1"/>
  <c r="F1373" i="15"/>
  <c r="C1372" i="15"/>
  <c r="B1289" i="5"/>
  <c r="F935" i="5"/>
  <c r="C934" i="5"/>
  <c r="F1372" i="15" l="1"/>
  <c r="C1371" i="15"/>
  <c r="B1398" i="15"/>
  <c r="F934" i="5"/>
  <c r="C933" i="5"/>
  <c r="B1290" i="5"/>
  <c r="B1399" i="15" l="1"/>
  <c r="F1371" i="15"/>
  <c r="C1370" i="15"/>
  <c r="F933" i="5"/>
  <c r="C932" i="5"/>
  <c r="B1291" i="5"/>
  <c r="F1370" i="15" l="1"/>
  <c r="C1369" i="15"/>
  <c r="B1400" i="15"/>
  <c r="B1292" i="5"/>
  <c r="F932" i="5"/>
  <c r="C931" i="5"/>
  <c r="B1401" i="15" l="1"/>
  <c r="F1369" i="15"/>
  <c r="C1368" i="15"/>
  <c r="F931" i="5"/>
  <c r="E931" i="5"/>
  <c r="G931" i="5" s="1"/>
  <c r="C930" i="5"/>
  <c r="B1293" i="5"/>
  <c r="F1368" i="15" l="1"/>
  <c r="C1367" i="15"/>
  <c r="B1402" i="15"/>
  <c r="B1294" i="5"/>
  <c r="F930" i="5"/>
  <c r="E930" i="5"/>
  <c r="G930" i="5" s="1"/>
  <c r="E1111" i="5"/>
  <c r="G1111" i="5" s="1"/>
  <c r="H1111" i="5" s="1"/>
  <c r="E1110" i="5"/>
  <c r="G1110" i="5" s="1"/>
  <c r="H1110" i="5" s="1"/>
  <c r="E1109" i="5"/>
  <c r="G1109" i="5" s="1"/>
  <c r="H1109" i="5" s="1"/>
  <c r="E1108" i="5"/>
  <c r="G1108" i="5" s="1"/>
  <c r="H1108" i="5" s="1"/>
  <c r="E1107" i="5"/>
  <c r="G1107" i="5" s="1"/>
  <c r="H1107" i="5" s="1"/>
  <c r="E1106" i="5"/>
  <c r="G1106" i="5" s="1"/>
  <c r="H1106" i="5" s="1"/>
  <c r="E1105" i="5"/>
  <c r="G1105" i="5" s="1"/>
  <c r="H1105" i="5" s="1"/>
  <c r="E1104" i="5"/>
  <c r="G1104" i="5" s="1"/>
  <c r="H1104" i="5" s="1"/>
  <c r="E1103" i="5"/>
  <c r="G1103" i="5" s="1"/>
  <c r="H1103" i="5" s="1"/>
  <c r="E1102" i="5"/>
  <c r="G1102" i="5" s="1"/>
  <c r="H1102" i="5" s="1"/>
  <c r="E1101" i="5"/>
  <c r="G1101" i="5" s="1"/>
  <c r="H1101" i="5" s="1"/>
  <c r="E1100" i="5"/>
  <c r="G1100" i="5" s="1"/>
  <c r="H1100" i="5" s="1"/>
  <c r="E1099" i="5"/>
  <c r="G1099" i="5" s="1"/>
  <c r="H1099" i="5" s="1"/>
  <c r="E1098" i="5"/>
  <c r="G1098" i="5" s="1"/>
  <c r="H1098" i="5" s="1"/>
  <c r="E1097" i="5"/>
  <c r="G1097" i="5" s="1"/>
  <c r="H1097" i="5" s="1"/>
  <c r="E1096" i="5"/>
  <c r="G1096" i="5" s="1"/>
  <c r="H1096" i="5" s="1"/>
  <c r="E1095" i="5"/>
  <c r="G1095" i="5" s="1"/>
  <c r="H1095" i="5" s="1"/>
  <c r="E1094" i="5"/>
  <c r="G1094" i="5" s="1"/>
  <c r="H1094" i="5" s="1"/>
  <c r="E1093" i="5"/>
  <c r="G1093" i="5" s="1"/>
  <c r="H1093" i="5" s="1"/>
  <c r="E1092" i="5"/>
  <c r="G1092" i="5" s="1"/>
  <c r="H1092" i="5" s="1"/>
  <c r="E1091" i="5"/>
  <c r="G1091" i="5" s="1"/>
  <c r="H1091" i="5" s="1"/>
  <c r="E1090" i="5"/>
  <c r="G1090" i="5" s="1"/>
  <c r="H1090" i="5" s="1"/>
  <c r="E1089" i="5"/>
  <c r="G1089" i="5" s="1"/>
  <c r="H1089" i="5" s="1"/>
  <c r="E1088" i="5"/>
  <c r="G1088" i="5" s="1"/>
  <c r="H1088" i="5" s="1"/>
  <c r="E1087" i="5"/>
  <c r="G1087" i="5" s="1"/>
  <c r="H1087" i="5" s="1"/>
  <c r="E1086" i="5"/>
  <c r="G1086" i="5" s="1"/>
  <c r="H1086" i="5" s="1"/>
  <c r="E1085" i="5"/>
  <c r="G1085" i="5" s="1"/>
  <c r="H1085" i="5" s="1"/>
  <c r="E1084" i="5"/>
  <c r="G1084" i="5" s="1"/>
  <c r="H1084" i="5" s="1"/>
  <c r="E1083" i="5"/>
  <c r="G1083" i="5" s="1"/>
  <c r="H1083" i="5" s="1"/>
  <c r="E1082" i="5"/>
  <c r="G1082" i="5" s="1"/>
  <c r="H1082" i="5" s="1"/>
  <c r="E1081" i="5"/>
  <c r="G1081" i="5" s="1"/>
  <c r="H1081" i="5" s="1"/>
  <c r="E1080" i="5"/>
  <c r="G1080" i="5" s="1"/>
  <c r="H1080" i="5" s="1"/>
  <c r="E1079" i="5"/>
  <c r="G1079" i="5" s="1"/>
  <c r="H1079" i="5" s="1"/>
  <c r="E1078" i="5"/>
  <c r="G1078" i="5" s="1"/>
  <c r="H1078" i="5" s="1"/>
  <c r="E1077" i="5"/>
  <c r="G1077" i="5" s="1"/>
  <c r="H1077" i="5" s="1"/>
  <c r="E1076" i="5"/>
  <c r="G1076" i="5" s="1"/>
  <c r="H1076" i="5" s="1"/>
  <c r="E1075" i="5"/>
  <c r="G1075" i="5" s="1"/>
  <c r="H1075" i="5" s="1"/>
  <c r="E1074" i="5"/>
  <c r="G1074" i="5" s="1"/>
  <c r="H1074" i="5" s="1"/>
  <c r="E1073" i="5"/>
  <c r="G1073" i="5" s="1"/>
  <c r="H1073" i="5" s="1"/>
  <c r="E1072" i="5"/>
  <c r="G1072" i="5" s="1"/>
  <c r="H1072" i="5" s="1"/>
  <c r="E1071" i="5"/>
  <c r="G1071" i="5" s="1"/>
  <c r="H1071" i="5" s="1"/>
  <c r="E1070" i="5"/>
  <c r="G1070" i="5" s="1"/>
  <c r="H1070" i="5" s="1"/>
  <c r="E1069" i="5"/>
  <c r="G1069" i="5" s="1"/>
  <c r="H1069" i="5" s="1"/>
  <c r="E1068" i="5"/>
  <c r="G1068" i="5" s="1"/>
  <c r="H1068" i="5" s="1"/>
  <c r="E1067" i="5"/>
  <c r="G1067" i="5" s="1"/>
  <c r="H1067" i="5" s="1"/>
  <c r="E1066" i="5"/>
  <c r="G1066" i="5" s="1"/>
  <c r="H1066" i="5" s="1"/>
  <c r="E1065" i="5"/>
  <c r="G1065" i="5" s="1"/>
  <c r="H1065" i="5" s="1"/>
  <c r="E1064" i="5"/>
  <c r="G1064" i="5" s="1"/>
  <c r="H1064" i="5" s="1"/>
  <c r="E1063" i="5"/>
  <c r="G1063" i="5" s="1"/>
  <c r="H1063" i="5" s="1"/>
  <c r="E1062" i="5"/>
  <c r="G1062" i="5" s="1"/>
  <c r="H1062" i="5" s="1"/>
  <c r="E1061" i="5"/>
  <c r="G1061" i="5" s="1"/>
  <c r="H1061" i="5" s="1"/>
  <c r="E1060" i="5"/>
  <c r="G1060" i="5" s="1"/>
  <c r="H1060" i="5" s="1"/>
  <c r="E1059" i="5"/>
  <c r="G1059" i="5" s="1"/>
  <c r="H1059" i="5" s="1"/>
  <c r="E1058" i="5"/>
  <c r="G1058" i="5" s="1"/>
  <c r="H1058" i="5" s="1"/>
  <c r="E1057" i="5"/>
  <c r="G1057" i="5" s="1"/>
  <c r="H1057" i="5" s="1"/>
  <c r="E1056" i="5"/>
  <c r="G1056" i="5" s="1"/>
  <c r="H1056" i="5" s="1"/>
  <c r="E1055" i="5"/>
  <c r="G1055" i="5" s="1"/>
  <c r="H1055" i="5" s="1"/>
  <c r="E1054" i="5"/>
  <c r="G1054" i="5" s="1"/>
  <c r="H1054" i="5" s="1"/>
  <c r="E1053" i="5"/>
  <c r="G1053" i="5" s="1"/>
  <c r="H1053" i="5" s="1"/>
  <c r="E1052" i="5"/>
  <c r="G1052" i="5" s="1"/>
  <c r="H1052" i="5" s="1"/>
  <c r="E1051" i="5"/>
  <c r="G1051" i="5" s="1"/>
  <c r="H1051" i="5" s="1"/>
  <c r="E1050" i="5"/>
  <c r="G1050" i="5" s="1"/>
  <c r="H1050" i="5" s="1"/>
  <c r="E1049" i="5"/>
  <c r="G1049" i="5" s="1"/>
  <c r="H1049" i="5" s="1"/>
  <c r="E1048" i="5"/>
  <c r="G1048" i="5" s="1"/>
  <c r="H1048" i="5" s="1"/>
  <c r="E1047" i="5"/>
  <c r="G1047" i="5" s="1"/>
  <c r="H1047" i="5" s="1"/>
  <c r="E1046" i="5"/>
  <c r="G1046" i="5" s="1"/>
  <c r="H1046" i="5" s="1"/>
  <c r="E1045" i="5"/>
  <c r="G1045" i="5" s="1"/>
  <c r="H1045" i="5" s="1"/>
  <c r="E1044" i="5"/>
  <c r="G1044" i="5" s="1"/>
  <c r="H1044" i="5" s="1"/>
  <c r="E1043" i="5"/>
  <c r="G1043" i="5" s="1"/>
  <c r="H1043" i="5" s="1"/>
  <c r="E1042" i="5"/>
  <c r="G1042" i="5" s="1"/>
  <c r="H1042" i="5" s="1"/>
  <c r="E1041" i="5"/>
  <c r="G1041" i="5" s="1"/>
  <c r="H1041" i="5" s="1"/>
  <c r="E1040" i="5"/>
  <c r="G1040" i="5" s="1"/>
  <c r="H1040" i="5" s="1"/>
  <c r="E1039" i="5"/>
  <c r="G1039" i="5" s="1"/>
  <c r="H1039" i="5" s="1"/>
  <c r="E1038" i="5"/>
  <c r="G1038" i="5" s="1"/>
  <c r="H1038" i="5" s="1"/>
  <c r="E1037" i="5"/>
  <c r="G1037" i="5" s="1"/>
  <c r="H1037" i="5" s="1"/>
  <c r="E1036" i="5"/>
  <c r="G1036" i="5" s="1"/>
  <c r="H1036" i="5" s="1"/>
  <c r="E1035" i="5"/>
  <c r="G1035" i="5" s="1"/>
  <c r="H1035" i="5" s="1"/>
  <c r="E1034" i="5"/>
  <c r="G1034" i="5" s="1"/>
  <c r="H1034" i="5" s="1"/>
  <c r="E1033" i="5"/>
  <c r="G1033" i="5" s="1"/>
  <c r="H1033" i="5" s="1"/>
  <c r="E1032" i="5"/>
  <c r="G1032" i="5" s="1"/>
  <c r="H1032" i="5" s="1"/>
  <c r="E1031" i="5"/>
  <c r="G1031" i="5" s="1"/>
  <c r="H1031" i="5" s="1"/>
  <c r="E1030" i="5"/>
  <c r="G1030" i="5" s="1"/>
  <c r="H1030" i="5" s="1"/>
  <c r="E1029" i="5"/>
  <c r="G1029" i="5" s="1"/>
  <c r="H1029" i="5" s="1"/>
  <c r="E1028" i="5"/>
  <c r="G1028" i="5" s="1"/>
  <c r="H1028" i="5" s="1"/>
  <c r="E1027" i="5"/>
  <c r="G1027" i="5" s="1"/>
  <c r="H1027" i="5" s="1"/>
  <c r="E1026" i="5"/>
  <c r="G1026" i="5" s="1"/>
  <c r="H1026" i="5" s="1"/>
  <c r="E1025" i="5"/>
  <c r="G1025" i="5" s="1"/>
  <c r="H1025" i="5" s="1"/>
  <c r="E1024" i="5"/>
  <c r="G1024" i="5" s="1"/>
  <c r="H1024" i="5" s="1"/>
  <c r="E1023" i="5"/>
  <c r="G1023" i="5" s="1"/>
  <c r="H1023" i="5" s="1"/>
  <c r="E1022" i="5"/>
  <c r="G1022" i="5" s="1"/>
  <c r="H1022" i="5" s="1"/>
  <c r="E1021" i="5"/>
  <c r="G1021" i="5" s="1"/>
  <c r="H1021" i="5" s="1"/>
  <c r="E1020" i="5"/>
  <c r="G1020" i="5" s="1"/>
  <c r="H1020" i="5" s="1"/>
  <c r="E1019" i="5"/>
  <c r="G1019" i="5" s="1"/>
  <c r="H1019" i="5" s="1"/>
  <c r="E1018" i="5"/>
  <c r="G1018" i="5" s="1"/>
  <c r="H1018" i="5" s="1"/>
  <c r="E1017" i="5"/>
  <c r="G1017" i="5" s="1"/>
  <c r="H1017" i="5" s="1"/>
  <c r="E1016" i="5"/>
  <c r="G1016" i="5" s="1"/>
  <c r="H1016" i="5" s="1"/>
  <c r="E1015" i="5"/>
  <c r="G1015" i="5" s="1"/>
  <c r="H1015" i="5" s="1"/>
  <c r="E1014" i="5"/>
  <c r="G1014" i="5" s="1"/>
  <c r="H1014" i="5" s="1"/>
  <c r="E1013" i="5"/>
  <c r="G1013" i="5" s="1"/>
  <c r="H1013" i="5" s="1"/>
  <c r="E1012" i="5"/>
  <c r="G1012" i="5" s="1"/>
  <c r="H1012" i="5" s="1"/>
  <c r="E1011" i="5"/>
  <c r="G1011" i="5" s="1"/>
  <c r="H1011" i="5" s="1"/>
  <c r="E1010" i="5"/>
  <c r="G1010" i="5" s="1"/>
  <c r="H1010" i="5" s="1"/>
  <c r="E1009" i="5"/>
  <c r="G1009" i="5" s="1"/>
  <c r="H1009" i="5" s="1"/>
  <c r="E1008" i="5"/>
  <c r="G1008" i="5" s="1"/>
  <c r="H1008" i="5" s="1"/>
  <c r="E1007" i="5"/>
  <c r="G1007" i="5" s="1"/>
  <c r="H1007" i="5" s="1"/>
  <c r="E1006" i="5"/>
  <c r="G1006" i="5" s="1"/>
  <c r="H1006" i="5" s="1"/>
  <c r="E1005" i="5"/>
  <c r="G1005" i="5" s="1"/>
  <c r="H1005" i="5" s="1"/>
  <c r="E1004" i="5"/>
  <c r="G1004" i="5" s="1"/>
  <c r="H1004" i="5" s="1"/>
  <c r="E1003" i="5"/>
  <c r="G1003" i="5" s="1"/>
  <c r="H1003" i="5" s="1"/>
  <c r="E1002" i="5"/>
  <c r="G1002" i="5" s="1"/>
  <c r="H1002" i="5" s="1"/>
  <c r="E1001" i="5"/>
  <c r="G1001" i="5" s="1"/>
  <c r="H1001" i="5" s="1"/>
  <c r="E1000" i="5"/>
  <c r="G1000" i="5" s="1"/>
  <c r="H1000" i="5" s="1"/>
  <c r="E999" i="5"/>
  <c r="G999" i="5" s="1"/>
  <c r="H999" i="5" s="1"/>
  <c r="E998" i="5"/>
  <c r="G998" i="5" s="1"/>
  <c r="H998" i="5" s="1"/>
  <c r="E997" i="5"/>
  <c r="G997" i="5" s="1"/>
  <c r="H997" i="5" s="1"/>
  <c r="E996" i="5"/>
  <c r="G996" i="5" s="1"/>
  <c r="H996" i="5" s="1"/>
  <c r="E995" i="5"/>
  <c r="G995" i="5" s="1"/>
  <c r="H995" i="5" s="1"/>
  <c r="E994" i="5"/>
  <c r="G994" i="5" s="1"/>
  <c r="H994" i="5" s="1"/>
  <c r="E993" i="5"/>
  <c r="G993" i="5" s="1"/>
  <c r="H993" i="5" s="1"/>
  <c r="E992" i="5"/>
  <c r="G992" i="5" s="1"/>
  <c r="H992" i="5" s="1"/>
  <c r="E991" i="5"/>
  <c r="G991" i="5" s="1"/>
  <c r="H991" i="5" s="1"/>
  <c r="E990" i="5"/>
  <c r="G990" i="5" s="1"/>
  <c r="H990" i="5" s="1"/>
  <c r="E989" i="5"/>
  <c r="G989" i="5" s="1"/>
  <c r="H989" i="5" s="1"/>
  <c r="E988" i="5"/>
  <c r="G988" i="5" s="1"/>
  <c r="H988" i="5" s="1"/>
  <c r="E987" i="5"/>
  <c r="G987" i="5" s="1"/>
  <c r="H987" i="5" s="1"/>
  <c r="E986" i="5"/>
  <c r="G986" i="5" s="1"/>
  <c r="H986" i="5" s="1"/>
  <c r="E985" i="5"/>
  <c r="G985" i="5" s="1"/>
  <c r="H985" i="5" s="1"/>
  <c r="E984" i="5"/>
  <c r="G984" i="5" s="1"/>
  <c r="H984" i="5" s="1"/>
  <c r="E983" i="5"/>
  <c r="G983" i="5" s="1"/>
  <c r="H983" i="5" s="1"/>
  <c r="E982" i="5"/>
  <c r="G982" i="5" s="1"/>
  <c r="H982" i="5" s="1"/>
  <c r="E981" i="5"/>
  <c r="G981" i="5" s="1"/>
  <c r="H981" i="5" s="1"/>
  <c r="E980" i="5"/>
  <c r="G980" i="5" s="1"/>
  <c r="H980" i="5" s="1"/>
  <c r="E979" i="5"/>
  <c r="G979" i="5" s="1"/>
  <c r="H979" i="5" s="1"/>
  <c r="E978" i="5"/>
  <c r="G978" i="5" s="1"/>
  <c r="H978" i="5" s="1"/>
  <c r="E977" i="5"/>
  <c r="G977" i="5" s="1"/>
  <c r="H977" i="5" s="1"/>
  <c r="E976" i="5"/>
  <c r="G976" i="5" s="1"/>
  <c r="H976" i="5" s="1"/>
  <c r="E975" i="5"/>
  <c r="G975" i="5" s="1"/>
  <c r="H975" i="5" s="1"/>
  <c r="E974" i="5"/>
  <c r="G974" i="5" s="1"/>
  <c r="H974" i="5" s="1"/>
  <c r="E973" i="5"/>
  <c r="G973" i="5" s="1"/>
  <c r="H973" i="5" s="1"/>
  <c r="E972" i="5"/>
  <c r="G972" i="5" s="1"/>
  <c r="H972" i="5" s="1"/>
  <c r="E971" i="5"/>
  <c r="G971" i="5" s="1"/>
  <c r="H971" i="5" s="1"/>
  <c r="E970" i="5"/>
  <c r="G970" i="5" s="1"/>
  <c r="H970" i="5" s="1"/>
  <c r="E969" i="5"/>
  <c r="G969" i="5" s="1"/>
  <c r="H969" i="5" s="1"/>
  <c r="E968" i="5"/>
  <c r="G968" i="5" s="1"/>
  <c r="H968" i="5" s="1"/>
  <c r="E967" i="5"/>
  <c r="G967" i="5" s="1"/>
  <c r="H967" i="5" s="1"/>
  <c r="E966" i="5"/>
  <c r="G966" i="5" s="1"/>
  <c r="H966" i="5" s="1"/>
  <c r="E965" i="5"/>
  <c r="G965" i="5" s="1"/>
  <c r="H965" i="5" s="1"/>
  <c r="E964" i="5"/>
  <c r="G964" i="5" s="1"/>
  <c r="H964" i="5" s="1"/>
  <c r="E963" i="5"/>
  <c r="G963" i="5" s="1"/>
  <c r="H963" i="5" s="1"/>
  <c r="E962" i="5"/>
  <c r="G962" i="5" s="1"/>
  <c r="H962" i="5" s="1"/>
  <c r="E961" i="5"/>
  <c r="G961" i="5" s="1"/>
  <c r="H961" i="5" s="1"/>
  <c r="E960" i="5"/>
  <c r="G960" i="5" s="1"/>
  <c r="H960" i="5" s="1"/>
  <c r="E959" i="5"/>
  <c r="G959" i="5" s="1"/>
  <c r="H959" i="5" s="1"/>
  <c r="E958" i="5"/>
  <c r="G958" i="5" s="1"/>
  <c r="H958" i="5" s="1"/>
  <c r="E957" i="5"/>
  <c r="G957" i="5" s="1"/>
  <c r="H957" i="5" s="1"/>
  <c r="E956" i="5"/>
  <c r="G956" i="5" s="1"/>
  <c r="H956" i="5" s="1"/>
  <c r="E955" i="5"/>
  <c r="G955" i="5" s="1"/>
  <c r="H955" i="5" s="1"/>
  <c r="E954" i="5"/>
  <c r="G954" i="5" s="1"/>
  <c r="H954" i="5" s="1"/>
  <c r="E953" i="5"/>
  <c r="G953" i="5" s="1"/>
  <c r="H953" i="5" s="1"/>
  <c r="E952" i="5"/>
  <c r="G952" i="5" s="1"/>
  <c r="H952" i="5" s="1"/>
  <c r="E951" i="5"/>
  <c r="G951" i="5" s="1"/>
  <c r="H951" i="5" s="1"/>
  <c r="E950" i="5"/>
  <c r="G950" i="5" s="1"/>
  <c r="H950" i="5" s="1"/>
  <c r="E949" i="5"/>
  <c r="G949" i="5" s="1"/>
  <c r="H949" i="5" s="1"/>
  <c r="E948" i="5"/>
  <c r="G948" i="5" s="1"/>
  <c r="H948" i="5" s="1"/>
  <c r="E947" i="5"/>
  <c r="G947" i="5" s="1"/>
  <c r="H947" i="5" s="1"/>
  <c r="E946" i="5"/>
  <c r="G946" i="5" s="1"/>
  <c r="H946" i="5" s="1"/>
  <c r="E945" i="5"/>
  <c r="G945" i="5" s="1"/>
  <c r="H945" i="5" s="1"/>
  <c r="E944" i="5"/>
  <c r="G944" i="5" s="1"/>
  <c r="H944" i="5" s="1"/>
  <c r="E943" i="5"/>
  <c r="G943" i="5" s="1"/>
  <c r="H943" i="5" s="1"/>
  <c r="E942" i="5"/>
  <c r="G942" i="5" s="1"/>
  <c r="H942" i="5" s="1"/>
  <c r="E941" i="5"/>
  <c r="G941" i="5" s="1"/>
  <c r="H941" i="5" s="1"/>
  <c r="E940" i="5"/>
  <c r="G940" i="5" s="1"/>
  <c r="H940" i="5" s="1"/>
  <c r="E939" i="5"/>
  <c r="G939" i="5" s="1"/>
  <c r="H939" i="5" s="1"/>
  <c r="E938" i="5"/>
  <c r="G938" i="5" s="1"/>
  <c r="H938" i="5" s="1"/>
  <c r="E937" i="5"/>
  <c r="G937" i="5" s="1"/>
  <c r="H937" i="5" s="1"/>
  <c r="E936" i="5"/>
  <c r="G936" i="5" s="1"/>
  <c r="H936" i="5" s="1"/>
  <c r="E935" i="5"/>
  <c r="G935" i="5" s="1"/>
  <c r="H935" i="5" s="1"/>
  <c r="E934" i="5"/>
  <c r="G934" i="5" s="1"/>
  <c r="H934" i="5" s="1"/>
  <c r="E933" i="5"/>
  <c r="G933" i="5" s="1"/>
  <c r="H933" i="5" s="1"/>
  <c r="E932" i="5"/>
  <c r="G932" i="5" s="1"/>
  <c r="H932" i="5" s="1"/>
  <c r="H931" i="5"/>
  <c r="B1403" i="15" l="1"/>
  <c r="F1367" i="15"/>
  <c r="C1366" i="15"/>
  <c r="H930" i="5"/>
  <c r="C1294" i="5"/>
  <c r="B1295" i="5"/>
  <c r="B1404" i="15" l="1"/>
  <c r="F1366" i="15"/>
  <c r="C1365" i="15"/>
  <c r="B1296" i="5"/>
  <c r="F1294" i="5"/>
  <c r="C1293" i="5"/>
  <c r="F1365" i="15" l="1"/>
  <c r="C1364" i="15"/>
  <c r="B1405" i="15"/>
  <c r="F1293" i="5"/>
  <c r="C1292" i="5"/>
  <c r="B1297" i="5"/>
  <c r="B1406" i="15" l="1"/>
  <c r="F1364" i="15"/>
  <c r="C1363" i="15"/>
  <c r="B1298" i="5"/>
  <c r="F1292" i="5"/>
  <c r="C1291" i="5"/>
  <c r="B1407" i="15" l="1"/>
  <c r="F1363" i="15"/>
  <c r="C1362" i="15"/>
  <c r="F1291" i="5"/>
  <c r="C1290" i="5"/>
  <c r="B1299" i="5"/>
  <c r="F1362" i="15" l="1"/>
  <c r="C1361" i="15"/>
  <c r="B1408" i="15"/>
  <c r="B1300" i="5"/>
  <c r="F1290" i="5"/>
  <c r="C1289" i="5"/>
  <c r="B1409" i="15" l="1"/>
  <c r="F1361" i="15"/>
  <c r="C1360" i="15"/>
  <c r="F1289" i="5"/>
  <c r="C1288" i="5"/>
  <c r="B1301" i="5"/>
  <c r="F1360" i="15" l="1"/>
  <c r="C1359" i="15"/>
  <c r="B1410" i="15"/>
  <c r="F1288" i="5"/>
  <c r="C1287" i="5"/>
  <c r="B1302" i="5"/>
  <c r="B1411" i="15" l="1"/>
  <c r="F1359" i="15"/>
  <c r="C1358" i="15"/>
  <c r="B1303" i="5"/>
  <c r="F1287" i="5"/>
  <c r="C1286" i="5"/>
  <c r="F1358" i="15" l="1"/>
  <c r="C1357" i="15"/>
  <c r="B1412" i="15"/>
  <c r="F1286" i="5"/>
  <c r="C1285" i="5"/>
  <c r="B1304" i="5"/>
  <c r="B1413" i="15" l="1"/>
  <c r="F1357" i="15"/>
  <c r="C1356" i="15"/>
  <c r="B1305" i="5"/>
  <c r="F1285" i="5"/>
  <c r="C1284" i="5"/>
  <c r="F1356" i="15" l="1"/>
  <c r="C1355" i="15"/>
  <c r="B1414" i="15"/>
  <c r="F1284" i="5"/>
  <c r="C1283" i="5"/>
  <c r="B1306" i="5"/>
  <c r="B1415" i="15" l="1"/>
  <c r="F1355" i="15"/>
  <c r="C1354" i="15"/>
  <c r="B1307" i="5"/>
  <c r="F1283" i="5"/>
  <c r="C1282" i="5"/>
  <c r="B1416" i="15" l="1"/>
  <c r="F1354" i="15"/>
  <c r="C1353" i="15"/>
  <c r="F1282" i="5"/>
  <c r="C1281" i="5"/>
  <c r="B1308" i="5"/>
  <c r="B1417" i="15" l="1"/>
  <c r="F1353" i="15"/>
  <c r="C1352" i="15"/>
  <c r="B1309" i="5"/>
  <c r="F1281" i="5"/>
  <c r="C1280" i="5"/>
  <c r="F1352" i="15" l="1"/>
  <c r="C1351" i="15"/>
  <c r="B1418" i="15"/>
  <c r="F1280" i="5"/>
  <c r="C1279" i="5"/>
  <c r="B1310" i="5"/>
  <c r="F1351" i="15" l="1"/>
  <c r="C1350" i="15"/>
  <c r="B1419" i="15"/>
  <c r="B1311" i="5"/>
  <c r="F1279" i="5"/>
  <c r="C1278" i="5"/>
  <c r="F1350" i="15" l="1"/>
  <c r="C1349" i="15"/>
  <c r="B1420" i="15"/>
  <c r="F1278" i="5"/>
  <c r="C1277" i="5"/>
  <c r="B1312" i="5"/>
  <c r="F1349" i="15" l="1"/>
  <c r="C1348" i="15"/>
  <c r="B1421" i="15"/>
  <c r="B1313" i="5"/>
  <c r="F1277" i="5"/>
  <c r="C1276" i="5"/>
  <c r="B1422" i="15" l="1"/>
  <c r="F1348" i="15"/>
  <c r="C1347" i="15"/>
  <c r="F1276" i="5"/>
  <c r="C1275" i="5"/>
  <c r="B1314" i="5"/>
  <c r="F1347" i="15" l="1"/>
  <c r="C1346" i="15"/>
  <c r="B1423" i="15"/>
  <c r="B1315" i="5"/>
  <c r="F1275" i="5"/>
  <c r="C1274" i="5"/>
  <c r="F1346" i="15" l="1"/>
  <c r="C1345" i="15"/>
  <c r="B1424" i="15"/>
  <c r="F1274" i="5"/>
  <c r="C1273" i="5"/>
  <c r="B1316" i="5"/>
  <c r="F1345" i="15" l="1"/>
  <c r="C1344" i="15"/>
  <c r="B1425" i="15"/>
  <c r="F1273" i="5"/>
  <c r="C1272" i="5"/>
  <c r="B1317" i="5"/>
  <c r="F1344" i="15" l="1"/>
  <c r="C1343" i="15"/>
  <c r="B1426" i="15"/>
  <c r="B1318" i="5"/>
  <c r="F1272" i="5"/>
  <c r="C1271" i="5"/>
  <c r="F1343" i="15" l="1"/>
  <c r="C1342" i="15"/>
  <c r="B1427" i="15"/>
  <c r="F1271" i="5"/>
  <c r="C1270" i="5"/>
  <c r="B1319" i="5"/>
  <c r="B1428" i="15" l="1"/>
  <c r="F1342" i="15"/>
  <c r="C1341" i="15"/>
  <c r="B1320" i="5"/>
  <c r="F1270" i="5"/>
  <c r="C1269" i="5"/>
  <c r="B1429" i="15" l="1"/>
  <c r="F1341" i="15"/>
  <c r="C1340" i="15"/>
  <c r="F1269" i="5"/>
  <c r="C1268" i="5"/>
  <c r="B1321" i="5"/>
  <c r="F1340" i="15" l="1"/>
  <c r="C1339" i="15"/>
  <c r="B1430" i="15"/>
  <c r="B1322" i="5"/>
  <c r="F1268" i="5"/>
  <c r="C1267" i="5"/>
  <c r="B1431" i="15" l="1"/>
  <c r="F1339" i="15"/>
  <c r="C1338" i="15"/>
  <c r="F1267" i="5"/>
  <c r="C1266" i="5"/>
  <c r="B1323" i="5"/>
  <c r="B1432" i="15" l="1"/>
  <c r="F1338" i="15"/>
  <c r="C1337" i="15"/>
  <c r="B1324" i="5"/>
  <c r="F1266" i="5"/>
  <c r="C1265" i="5"/>
  <c r="F1337" i="15" l="1"/>
  <c r="C1336" i="15"/>
  <c r="B1433" i="15"/>
  <c r="F1265" i="5"/>
  <c r="C1264" i="5"/>
  <c r="B1325" i="5"/>
  <c r="B1434" i="15" l="1"/>
  <c r="F1336" i="15"/>
  <c r="C1335" i="15"/>
  <c r="B1326" i="5"/>
  <c r="F1264" i="5"/>
  <c r="C1263" i="5"/>
  <c r="F1335" i="15" l="1"/>
  <c r="C1334" i="15"/>
  <c r="B1435" i="15"/>
  <c r="F1263" i="5"/>
  <c r="C1262" i="5"/>
  <c r="B1327" i="5"/>
  <c r="B1436" i="15" l="1"/>
  <c r="F1334" i="15"/>
  <c r="C1333" i="15"/>
  <c r="F1262" i="5"/>
  <c r="C1261" i="5"/>
  <c r="B1328" i="5"/>
  <c r="F1333" i="15" l="1"/>
  <c r="C1332" i="15"/>
  <c r="B1437" i="15"/>
  <c r="B1329" i="5"/>
  <c r="F1261" i="5"/>
  <c r="C1260" i="5"/>
  <c r="F1332" i="15" l="1"/>
  <c r="C1331" i="15"/>
  <c r="B1438" i="15"/>
  <c r="F1260" i="5"/>
  <c r="C1259" i="5"/>
  <c r="B1330" i="5"/>
  <c r="F1331" i="15" l="1"/>
  <c r="C1330" i="15"/>
  <c r="B1439" i="15"/>
  <c r="B1331" i="5"/>
  <c r="F1259" i="5"/>
  <c r="C1258" i="5"/>
  <c r="B1440" i="15" l="1"/>
  <c r="F1330" i="15"/>
  <c r="C1329" i="15"/>
  <c r="F1258" i="5"/>
  <c r="C1257" i="5"/>
  <c r="B1332" i="5"/>
  <c r="F1329" i="15" l="1"/>
  <c r="C1328" i="15"/>
  <c r="B1441" i="15"/>
  <c r="B1333" i="5"/>
  <c r="F1257" i="5"/>
  <c r="C1256" i="5"/>
  <c r="B1442" i="15" l="1"/>
  <c r="F1328" i="15"/>
  <c r="C1327" i="15"/>
  <c r="F1256" i="5"/>
  <c r="C1255" i="5"/>
  <c r="B1334" i="5"/>
  <c r="B1443" i="15" l="1"/>
  <c r="F1327" i="15"/>
  <c r="C1326" i="15"/>
  <c r="B1335" i="5"/>
  <c r="F1255" i="5"/>
  <c r="C1254" i="5"/>
  <c r="F1326" i="15" l="1"/>
  <c r="C1325" i="15"/>
  <c r="B1444" i="15"/>
  <c r="F1254" i="5"/>
  <c r="C1253" i="5"/>
  <c r="B1336" i="5"/>
  <c r="B1445" i="15" l="1"/>
  <c r="F1325" i="15"/>
  <c r="C1324" i="15"/>
  <c r="B1337" i="5"/>
  <c r="F1253" i="5"/>
  <c r="C1252" i="5"/>
  <c r="F1324" i="15" l="1"/>
  <c r="C1323" i="15"/>
  <c r="B1446" i="15"/>
  <c r="F1252" i="5"/>
  <c r="C1251" i="5"/>
  <c r="B1338" i="5"/>
  <c r="F1323" i="15" l="1"/>
  <c r="C1322" i="15"/>
  <c r="B1447" i="15"/>
  <c r="B1339" i="5"/>
  <c r="F1251" i="5"/>
  <c r="C1250" i="5"/>
  <c r="F1322" i="15" l="1"/>
  <c r="C1321" i="15"/>
  <c r="B1448" i="15"/>
  <c r="F1250" i="5"/>
  <c r="C1249" i="5"/>
  <c r="B1340" i="5"/>
  <c r="F1321" i="15" l="1"/>
  <c r="C1320" i="15"/>
  <c r="B1449" i="15"/>
  <c r="B1341" i="5"/>
  <c r="F1249" i="5"/>
  <c r="C1248" i="5"/>
  <c r="B1450" i="15" l="1"/>
  <c r="F1320" i="15"/>
  <c r="C1319" i="15"/>
  <c r="F1248" i="5"/>
  <c r="C1247" i="5"/>
  <c r="B1342" i="5"/>
  <c r="B1451" i="15" l="1"/>
  <c r="F1319" i="15"/>
  <c r="C1318" i="15"/>
  <c r="B1343" i="5"/>
  <c r="F1247" i="5"/>
  <c r="C1246" i="5"/>
  <c r="F1318" i="15" l="1"/>
  <c r="C1317" i="15"/>
  <c r="B1452" i="15"/>
  <c r="F1246" i="5"/>
  <c r="C1245" i="5"/>
  <c r="B1344" i="5"/>
  <c r="F1317" i="15" l="1"/>
  <c r="C1316" i="15"/>
  <c r="B1453" i="15"/>
  <c r="B1345" i="5"/>
  <c r="F1245" i="5"/>
  <c r="C1244" i="5"/>
  <c r="B1454" i="15" l="1"/>
  <c r="F1316" i="15"/>
  <c r="C1315" i="15"/>
  <c r="F1244" i="5"/>
  <c r="C1243" i="5"/>
  <c r="B1346" i="5"/>
  <c r="F1315" i="15" l="1"/>
  <c r="C1314" i="15"/>
  <c r="B1455" i="15"/>
  <c r="B1347" i="5"/>
  <c r="F1243" i="5"/>
  <c r="C1242" i="5"/>
  <c r="F1314" i="15" l="1"/>
  <c r="C1313" i="15"/>
  <c r="B1456" i="15"/>
  <c r="F1242" i="5"/>
  <c r="C1241" i="5"/>
  <c r="B1348" i="5"/>
  <c r="B1457" i="15" l="1"/>
  <c r="F1313" i="15"/>
  <c r="C1312" i="15"/>
  <c r="B1349" i="5"/>
  <c r="F1241" i="5"/>
  <c r="C1240" i="5"/>
  <c r="F1312" i="15" l="1"/>
  <c r="C1311" i="15"/>
  <c r="B1458" i="15"/>
  <c r="F1240" i="5"/>
  <c r="C1239" i="5"/>
  <c r="B1350" i="5"/>
  <c r="B1459" i="15" l="1"/>
  <c r="F1311" i="15"/>
  <c r="C1310" i="15"/>
  <c r="F1239" i="5"/>
  <c r="C1238" i="5"/>
  <c r="B1351" i="5"/>
  <c r="B1460" i="15" l="1"/>
  <c r="F1310" i="15"/>
  <c r="C1309" i="15"/>
  <c r="B1352" i="5"/>
  <c r="F1238" i="5"/>
  <c r="C1237" i="5"/>
  <c r="F1309" i="15" l="1"/>
  <c r="C1308" i="15"/>
  <c r="B1461" i="15"/>
  <c r="F1237" i="5"/>
  <c r="C1236" i="5"/>
  <c r="B1353" i="5"/>
  <c r="B1462" i="15" l="1"/>
  <c r="F1308" i="15"/>
  <c r="C1307" i="15"/>
  <c r="F1236" i="5"/>
  <c r="C1235" i="5"/>
  <c r="B1354" i="5"/>
  <c r="F1307" i="15" l="1"/>
  <c r="C1306" i="15"/>
  <c r="B1463" i="15"/>
  <c r="B1355" i="5"/>
  <c r="F1235" i="5"/>
  <c r="C1234" i="5"/>
  <c r="B1464" i="15" l="1"/>
  <c r="F1306" i="15"/>
  <c r="C1305" i="15"/>
  <c r="F1234" i="5"/>
  <c r="C1233" i="5"/>
  <c r="B1356" i="5"/>
  <c r="F1305" i="15" l="1"/>
  <c r="C1304" i="15"/>
  <c r="B1465" i="15"/>
  <c r="B1357" i="5"/>
  <c r="F1233" i="5"/>
  <c r="C1232" i="5"/>
  <c r="B1466" i="15" l="1"/>
  <c r="F1304" i="15"/>
  <c r="C1303" i="15"/>
  <c r="F1232" i="5"/>
  <c r="C1231" i="5"/>
  <c r="B1358" i="5"/>
  <c r="F1303" i="15" l="1"/>
  <c r="C1302" i="15"/>
  <c r="B1467" i="15"/>
  <c r="B1359" i="5"/>
  <c r="F1231" i="5"/>
  <c r="C1230" i="5"/>
  <c r="F1302" i="15" l="1"/>
  <c r="C1301" i="15"/>
  <c r="B1468" i="15"/>
  <c r="F1230" i="5"/>
  <c r="C1229" i="5"/>
  <c r="B1360" i="5"/>
  <c r="B1469" i="15" l="1"/>
  <c r="F1301" i="15"/>
  <c r="C1300" i="15"/>
  <c r="B1361" i="5"/>
  <c r="F1229" i="5"/>
  <c r="C1228" i="5"/>
  <c r="F1300" i="15" l="1"/>
  <c r="C1299" i="15"/>
  <c r="B1470" i="15"/>
  <c r="F1228" i="5"/>
  <c r="C1227" i="5"/>
  <c r="B1362" i="5"/>
  <c r="B1471" i="15" l="1"/>
  <c r="F1299" i="15"/>
  <c r="C1298" i="15"/>
  <c r="B1363" i="5"/>
  <c r="F1227" i="5"/>
  <c r="C1226" i="5"/>
  <c r="F1298" i="15" l="1"/>
  <c r="C1297" i="15"/>
  <c r="B1472" i="15"/>
  <c r="F1226" i="5"/>
  <c r="C1225" i="5"/>
  <c r="B1364" i="5"/>
  <c r="B1473" i="15" l="1"/>
  <c r="F1297" i="15"/>
  <c r="C1296" i="15"/>
  <c r="B1365" i="5"/>
  <c r="F1225" i="5"/>
  <c r="C1224" i="5"/>
  <c r="F1296" i="15" l="1"/>
  <c r="C1295" i="15"/>
  <c r="B1474" i="15"/>
  <c r="F1224" i="5"/>
  <c r="C1223" i="5"/>
  <c r="B1366" i="5"/>
  <c r="F1295" i="15" l="1"/>
  <c r="C1294" i="15"/>
  <c r="B1475" i="15"/>
  <c r="B1367" i="5"/>
  <c r="F1223" i="5"/>
  <c r="C1222" i="5"/>
  <c r="F1294" i="15" l="1"/>
  <c r="E1294" i="15"/>
  <c r="G1294" i="15" s="1"/>
  <c r="C1293" i="15"/>
  <c r="B1476" i="15"/>
  <c r="F1222" i="5"/>
  <c r="C1221" i="5"/>
  <c r="B1368" i="5"/>
  <c r="C1476" i="15" l="1"/>
  <c r="B1477" i="15"/>
  <c r="F1293" i="15"/>
  <c r="E1293" i="15"/>
  <c r="G1293" i="15" s="1"/>
  <c r="E1384" i="15"/>
  <c r="G1384" i="15" s="1"/>
  <c r="H1384" i="15" s="1"/>
  <c r="E1383" i="15"/>
  <c r="G1383" i="15" s="1"/>
  <c r="H1383" i="15" s="1"/>
  <c r="E1382" i="15"/>
  <c r="G1382" i="15" s="1"/>
  <c r="H1382" i="15" s="1"/>
  <c r="E1381" i="15"/>
  <c r="G1381" i="15" s="1"/>
  <c r="H1381" i="15" s="1"/>
  <c r="E1380" i="15"/>
  <c r="G1380" i="15" s="1"/>
  <c r="H1380" i="15" s="1"/>
  <c r="E1379" i="15"/>
  <c r="G1379" i="15" s="1"/>
  <c r="H1379" i="15" s="1"/>
  <c r="E1378" i="15"/>
  <c r="G1378" i="15" s="1"/>
  <c r="H1378" i="15" s="1"/>
  <c r="E1377" i="15"/>
  <c r="G1377" i="15" s="1"/>
  <c r="H1377" i="15" s="1"/>
  <c r="E1376" i="15"/>
  <c r="G1376" i="15" s="1"/>
  <c r="H1376" i="15" s="1"/>
  <c r="E1375" i="15"/>
  <c r="G1375" i="15" s="1"/>
  <c r="H1375" i="15" s="1"/>
  <c r="E1374" i="15"/>
  <c r="G1374" i="15" s="1"/>
  <c r="H1374" i="15" s="1"/>
  <c r="E1373" i="15"/>
  <c r="G1373" i="15" s="1"/>
  <c r="H1373" i="15" s="1"/>
  <c r="E1372" i="15"/>
  <c r="G1372" i="15" s="1"/>
  <c r="H1372" i="15" s="1"/>
  <c r="E1371" i="15"/>
  <c r="G1371" i="15" s="1"/>
  <c r="H1371" i="15" s="1"/>
  <c r="E1370" i="15"/>
  <c r="G1370" i="15" s="1"/>
  <c r="H1370" i="15" s="1"/>
  <c r="E1369" i="15"/>
  <c r="G1369" i="15" s="1"/>
  <c r="H1369" i="15" s="1"/>
  <c r="E1368" i="15"/>
  <c r="G1368" i="15" s="1"/>
  <c r="H1368" i="15" s="1"/>
  <c r="E1367" i="15"/>
  <c r="G1367" i="15" s="1"/>
  <c r="H1367" i="15" s="1"/>
  <c r="E1366" i="15"/>
  <c r="G1366" i="15" s="1"/>
  <c r="H1366" i="15" s="1"/>
  <c r="E1365" i="15"/>
  <c r="G1365" i="15" s="1"/>
  <c r="H1365" i="15" s="1"/>
  <c r="E1364" i="15"/>
  <c r="G1364" i="15" s="1"/>
  <c r="H1364" i="15" s="1"/>
  <c r="E1363" i="15"/>
  <c r="G1363" i="15" s="1"/>
  <c r="H1363" i="15" s="1"/>
  <c r="E1362" i="15"/>
  <c r="G1362" i="15" s="1"/>
  <c r="H1362" i="15" s="1"/>
  <c r="E1361" i="15"/>
  <c r="G1361" i="15" s="1"/>
  <c r="H1361" i="15" s="1"/>
  <c r="E1360" i="15"/>
  <c r="G1360" i="15" s="1"/>
  <c r="H1360" i="15" s="1"/>
  <c r="E1359" i="15"/>
  <c r="G1359" i="15" s="1"/>
  <c r="H1359" i="15" s="1"/>
  <c r="E1358" i="15"/>
  <c r="G1358" i="15" s="1"/>
  <c r="H1358" i="15" s="1"/>
  <c r="E1357" i="15"/>
  <c r="G1357" i="15" s="1"/>
  <c r="H1357" i="15" s="1"/>
  <c r="E1356" i="15"/>
  <c r="G1356" i="15" s="1"/>
  <c r="H1356" i="15" s="1"/>
  <c r="E1355" i="15"/>
  <c r="G1355" i="15" s="1"/>
  <c r="H1355" i="15" s="1"/>
  <c r="E1354" i="15"/>
  <c r="G1354" i="15" s="1"/>
  <c r="H1354" i="15" s="1"/>
  <c r="E1353" i="15"/>
  <c r="G1353" i="15" s="1"/>
  <c r="H1353" i="15" s="1"/>
  <c r="E1352" i="15"/>
  <c r="G1352" i="15" s="1"/>
  <c r="H1352" i="15" s="1"/>
  <c r="E1351" i="15"/>
  <c r="G1351" i="15" s="1"/>
  <c r="H1351" i="15" s="1"/>
  <c r="E1350" i="15"/>
  <c r="G1350" i="15" s="1"/>
  <c r="H1350" i="15" s="1"/>
  <c r="E1349" i="15"/>
  <c r="G1349" i="15" s="1"/>
  <c r="H1349" i="15" s="1"/>
  <c r="E1348" i="15"/>
  <c r="G1348" i="15" s="1"/>
  <c r="H1348" i="15" s="1"/>
  <c r="E1347" i="15"/>
  <c r="G1347" i="15" s="1"/>
  <c r="H1347" i="15" s="1"/>
  <c r="E1346" i="15"/>
  <c r="G1346" i="15" s="1"/>
  <c r="H1346" i="15" s="1"/>
  <c r="E1345" i="15"/>
  <c r="G1345" i="15" s="1"/>
  <c r="H1345" i="15" s="1"/>
  <c r="E1344" i="15"/>
  <c r="G1344" i="15" s="1"/>
  <c r="H1344" i="15" s="1"/>
  <c r="E1343" i="15"/>
  <c r="G1343" i="15" s="1"/>
  <c r="H1343" i="15" s="1"/>
  <c r="E1342" i="15"/>
  <c r="G1342" i="15" s="1"/>
  <c r="H1342" i="15" s="1"/>
  <c r="E1341" i="15"/>
  <c r="G1341" i="15" s="1"/>
  <c r="H1341" i="15" s="1"/>
  <c r="E1340" i="15"/>
  <c r="G1340" i="15" s="1"/>
  <c r="H1340" i="15" s="1"/>
  <c r="E1339" i="15"/>
  <c r="G1339" i="15" s="1"/>
  <c r="H1339" i="15" s="1"/>
  <c r="E1338" i="15"/>
  <c r="G1338" i="15" s="1"/>
  <c r="H1338" i="15" s="1"/>
  <c r="E1337" i="15"/>
  <c r="G1337" i="15" s="1"/>
  <c r="H1337" i="15" s="1"/>
  <c r="E1336" i="15"/>
  <c r="G1336" i="15" s="1"/>
  <c r="H1336" i="15" s="1"/>
  <c r="E1335" i="15"/>
  <c r="G1335" i="15" s="1"/>
  <c r="H1335" i="15" s="1"/>
  <c r="E1334" i="15"/>
  <c r="G1334" i="15" s="1"/>
  <c r="H1334" i="15" s="1"/>
  <c r="E1333" i="15"/>
  <c r="G1333" i="15" s="1"/>
  <c r="H1333" i="15" s="1"/>
  <c r="E1332" i="15"/>
  <c r="G1332" i="15" s="1"/>
  <c r="H1332" i="15" s="1"/>
  <c r="E1331" i="15"/>
  <c r="G1331" i="15" s="1"/>
  <c r="H1331" i="15" s="1"/>
  <c r="E1330" i="15"/>
  <c r="G1330" i="15" s="1"/>
  <c r="H1330" i="15" s="1"/>
  <c r="E1329" i="15"/>
  <c r="G1329" i="15" s="1"/>
  <c r="H1329" i="15" s="1"/>
  <c r="E1328" i="15"/>
  <c r="G1328" i="15" s="1"/>
  <c r="H1328" i="15" s="1"/>
  <c r="E1327" i="15"/>
  <c r="G1327" i="15" s="1"/>
  <c r="H1327" i="15" s="1"/>
  <c r="E1326" i="15"/>
  <c r="G1326" i="15" s="1"/>
  <c r="H1326" i="15" s="1"/>
  <c r="E1325" i="15"/>
  <c r="G1325" i="15" s="1"/>
  <c r="H1325" i="15" s="1"/>
  <c r="E1324" i="15"/>
  <c r="G1324" i="15" s="1"/>
  <c r="H1324" i="15" s="1"/>
  <c r="E1323" i="15"/>
  <c r="G1323" i="15" s="1"/>
  <c r="H1323" i="15" s="1"/>
  <c r="E1322" i="15"/>
  <c r="G1322" i="15" s="1"/>
  <c r="H1322" i="15" s="1"/>
  <c r="E1321" i="15"/>
  <c r="G1321" i="15" s="1"/>
  <c r="H1321" i="15" s="1"/>
  <c r="E1320" i="15"/>
  <c r="G1320" i="15" s="1"/>
  <c r="H1320" i="15" s="1"/>
  <c r="E1319" i="15"/>
  <c r="G1319" i="15" s="1"/>
  <c r="H1319" i="15" s="1"/>
  <c r="E1318" i="15"/>
  <c r="G1318" i="15" s="1"/>
  <c r="H1318" i="15" s="1"/>
  <c r="E1317" i="15"/>
  <c r="G1317" i="15" s="1"/>
  <c r="H1317" i="15" s="1"/>
  <c r="E1316" i="15"/>
  <c r="G1316" i="15" s="1"/>
  <c r="H1316" i="15" s="1"/>
  <c r="E1315" i="15"/>
  <c r="G1315" i="15" s="1"/>
  <c r="H1315" i="15" s="1"/>
  <c r="E1314" i="15"/>
  <c r="G1314" i="15" s="1"/>
  <c r="H1314" i="15" s="1"/>
  <c r="E1313" i="15"/>
  <c r="G1313" i="15" s="1"/>
  <c r="H1313" i="15" s="1"/>
  <c r="E1312" i="15"/>
  <c r="G1312" i="15" s="1"/>
  <c r="H1312" i="15" s="1"/>
  <c r="E1311" i="15"/>
  <c r="G1311" i="15" s="1"/>
  <c r="H1311" i="15" s="1"/>
  <c r="E1310" i="15"/>
  <c r="G1310" i="15" s="1"/>
  <c r="H1310" i="15" s="1"/>
  <c r="E1309" i="15"/>
  <c r="G1309" i="15" s="1"/>
  <c r="H1309" i="15" s="1"/>
  <c r="E1308" i="15"/>
  <c r="G1308" i="15" s="1"/>
  <c r="H1308" i="15" s="1"/>
  <c r="E1307" i="15"/>
  <c r="G1307" i="15" s="1"/>
  <c r="H1307" i="15" s="1"/>
  <c r="E1306" i="15"/>
  <c r="G1306" i="15" s="1"/>
  <c r="H1306" i="15" s="1"/>
  <c r="E1305" i="15"/>
  <c r="G1305" i="15" s="1"/>
  <c r="H1305" i="15" s="1"/>
  <c r="E1304" i="15"/>
  <c r="G1304" i="15" s="1"/>
  <c r="H1304" i="15" s="1"/>
  <c r="E1303" i="15"/>
  <c r="G1303" i="15" s="1"/>
  <c r="H1303" i="15" s="1"/>
  <c r="E1302" i="15"/>
  <c r="G1302" i="15" s="1"/>
  <c r="H1302" i="15" s="1"/>
  <c r="E1301" i="15"/>
  <c r="G1301" i="15" s="1"/>
  <c r="H1301" i="15" s="1"/>
  <c r="E1300" i="15"/>
  <c r="G1300" i="15" s="1"/>
  <c r="H1300" i="15" s="1"/>
  <c r="E1299" i="15"/>
  <c r="G1299" i="15" s="1"/>
  <c r="H1299" i="15" s="1"/>
  <c r="E1298" i="15"/>
  <c r="G1298" i="15" s="1"/>
  <c r="H1298" i="15" s="1"/>
  <c r="E1297" i="15"/>
  <c r="G1297" i="15" s="1"/>
  <c r="H1297" i="15" s="1"/>
  <c r="E1296" i="15"/>
  <c r="G1296" i="15" s="1"/>
  <c r="H1296" i="15" s="1"/>
  <c r="E1295" i="15"/>
  <c r="G1295" i="15" s="1"/>
  <c r="H1295" i="15" s="1"/>
  <c r="H1294" i="15"/>
  <c r="B1369" i="5"/>
  <c r="F1221" i="5"/>
  <c r="C1220" i="5"/>
  <c r="H1293" i="15" l="1"/>
  <c r="B1478" i="15"/>
  <c r="F1476" i="15"/>
  <c r="C1475" i="15"/>
  <c r="F1220" i="5"/>
  <c r="C1219" i="5"/>
  <c r="B1370" i="5"/>
  <c r="F1475" i="15" l="1"/>
  <c r="C1474" i="15"/>
  <c r="B1479" i="15"/>
  <c r="B1371" i="5"/>
  <c r="F1219" i="5"/>
  <c r="C1218" i="5"/>
  <c r="B1480" i="15" l="1"/>
  <c r="F1474" i="15"/>
  <c r="C1473" i="15"/>
  <c r="F1218" i="5"/>
  <c r="C1217" i="5"/>
  <c r="B1372" i="5"/>
  <c r="F1473" i="15" l="1"/>
  <c r="C1472" i="15"/>
  <c r="B1481" i="15"/>
  <c r="B1373" i="5"/>
  <c r="F1217" i="5"/>
  <c r="C1216" i="5"/>
  <c r="B1482" i="15" l="1"/>
  <c r="F1472" i="15"/>
  <c r="C1471" i="15"/>
  <c r="F1216" i="5"/>
  <c r="C1215" i="5"/>
  <c r="B1374" i="5"/>
  <c r="F1471" i="15" l="1"/>
  <c r="C1470" i="15"/>
  <c r="B1483" i="15"/>
  <c r="B1375" i="5"/>
  <c r="F1215" i="5"/>
  <c r="C1214" i="5"/>
  <c r="B1484" i="15" l="1"/>
  <c r="F1470" i="15"/>
  <c r="C1469" i="15"/>
  <c r="F1214" i="5"/>
  <c r="C1213" i="5"/>
  <c r="B1376" i="5"/>
  <c r="B1485" i="15" l="1"/>
  <c r="F1469" i="15"/>
  <c r="C1468" i="15"/>
  <c r="F1213" i="5"/>
  <c r="C1212" i="5"/>
  <c r="B1377" i="5"/>
  <c r="F1468" i="15" l="1"/>
  <c r="C1467" i="15"/>
  <c r="B1486" i="15"/>
  <c r="B1378" i="5"/>
  <c r="F1212" i="5"/>
  <c r="C1211" i="5"/>
  <c r="B1487" i="15" l="1"/>
  <c r="F1467" i="15"/>
  <c r="C1466" i="15"/>
  <c r="F1211" i="5"/>
  <c r="C1210" i="5"/>
  <c r="B1379" i="5"/>
  <c r="B1488" i="15" l="1"/>
  <c r="F1466" i="15"/>
  <c r="C1465" i="15"/>
  <c r="B1380" i="5"/>
  <c r="F1210" i="5"/>
  <c r="C1209" i="5"/>
  <c r="F1465" i="15" l="1"/>
  <c r="C1464" i="15"/>
  <c r="B1489" i="15"/>
  <c r="F1209" i="5"/>
  <c r="C1208" i="5"/>
  <c r="B1381" i="5"/>
  <c r="B1490" i="15" l="1"/>
  <c r="F1464" i="15"/>
  <c r="C1463" i="15"/>
  <c r="B1382" i="5"/>
  <c r="F1208" i="5"/>
  <c r="C1207" i="5"/>
  <c r="F1463" i="15" l="1"/>
  <c r="C1462" i="15"/>
  <c r="B1491" i="15"/>
  <c r="F1207" i="5"/>
  <c r="C1206" i="5"/>
  <c r="B1383" i="5"/>
  <c r="B1492" i="15" l="1"/>
  <c r="F1462" i="15"/>
  <c r="C1461" i="15"/>
  <c r="B1384" i="5"/>
  <c r="F1206" i="5"/>
  <c r="C1205" i="5"/>
  <c r="B1493" i="15" l="1"/>
  <c r="F1461" i="15"/>
  <c r="C1460" i="15"/>
  <c r="F1205" i="5"/>
  <c r="C1204" i="5"/>
  <c r="B1385" i="5"/>
  <c r="F1460" i="15" l="1"/>
  <c r="C1459" i="15"/>
  <c r="B1494" i="15"/>
  <c r="B1386" i="5"/>
  <c r="F1204" i="5"/>
  <c r="C1203" i="5"/>
  <c r="F1459" i="15" l="1"/>
  <c r="C1458" i="15"/>
  <c r="B1495" i="15"/>
  <c r="F1203" i="5"/>
  <c r="C1202" i="5"/>
  <c r="B1387" i="5"/>
  <c r="F1458" i="15" l="1"/>
  <c r="C1457" i="15"/>
  <c r="B1496" i="15"/>
  <c r="B1388" i="5"/>
  <c r="F1202" i="5"/>
  <c r="C1201" i="5"/>
  <c r="B1497" i="15" l="1"/>
  <c r="F1457" i="15"/>
  <c r="C1456" i="15"/>
  <c r="F1201" i="5"/>
  <c r="C1200" i="5"/>
  <c r="B1389" i="5"/>
  <c r="F1456" i="15" l="1"/>
  <c r="C1455" i="15"/>
  <c r="B1498" i="15"/>
  <c r="B1390" i="5"/>
  <c r="F1200" i="5"/>
  <c r="C1199" i="5"/>
  <c r="F1455" i="15" l="1"/>
  <c r="C1454" i="15"/>
  <c r="B1499" i="15"/>
  <c r="F1199" i="5"/>
  <c r="C1198" i="5"/>
  <c r="B1391" i="5"/>
  <c r="F1454" i="15" l="1"/>
  <c r="C1453" i="15"/>
  <c r="B1500" i="15"/>
  <c r="B1392" i="5"/>
  <c r="F1198" i="5"/>
  <c r="C1197" i="5"/>
  <c r="F1453" i="15" l="1"/>
  <c r="C1452" i="15"/>
  <c r="B1501" i="15"/>
  <c r="F1197" i="5"/>
  <c r="C1196" i="5"/>
  <c r="B1393" i="5"/>
  <c r="B1502" i="15" l="1"/>
  <c r="F1452" i="15"/>
  <c r="C1451" i="15"/>
  <c r="B1394" i="5"/>
  <c r="F1196" i="5"/>
  <c r="C1195" i="5"/>
  <c r="F1451" i="15" l="1"/>
  <c r="C1450" i="15"/>
  <c r="B1503" i="15"/>
  <c r="F1195" i="5"/>
  <c r="C1194" i="5"/>
  <c r="B1395" i="5"/>
  <c r="B1504" i="15" l="1"/>
  <c r="F1450" i="15"/>
  <c r="C1449" i="15"/>
  <c r="B1396" i="5"/>
  <c r="F1194" i="5"/>
  <c r="C1193" i="5"/>
  <c r="B1505" i="15" l="1"/>
  <c r="F1449" i="15"/>
  <c r="C1448" i="15"/>
  <c r="F1193" i="5"/>
  <c r="C1192" i="5"/>
  <c r="B1397" i="5"/>
  <c r="F1448" i="15" l="1"/>
  <c r="C1447" i="15"/>
  <c r="B1506" i="15"/>
  <c r="B1398" i="5"/>
  <c r="F1192" i="5"/>
  <c r="C1191" i="5"/>
  <c r="B1507" i="15" l="1"/>
  <c r="F1447" i="15"/>
  <c r="C1446" i="15"/>
  <c r="F1191" i="5"/>
  <c r="C1190" i="5"/>
  <c r="B1399" i="5"/>
  <c r="B1508" i="15" l="1"/>
  <c r="F1446" i="15"/>
  <c r="C1445" i="15"/>
  <c r="B1400" i="5"/>
  <c r="F1190" i="5"/>
  <c r="C1189" i="5"/>
  <c r="F1445" i="15" l="1"/>
  <c r="C1444" i="15"/>
  <c r="B1509" i="15"/>
  <c r="B1401" i="5"/>
  <c r="F1189" i="5"/>
  <c r="C1188" i="5"/>
  <c r="B1510" i="15" l="1"/>
  <c r="F1444" i="15"/>
  <c r="C1443" i="15"/>
  <c r="F1188" i="5"/>
  <c r="C1187" i="5"/>
  <c r="B1402" i="5"/>
  <c r="B1511" i="15" l="1"/>
  <c r="F1443" i="15"/>
  <c r="C1442" i="15"/>
  <c r="B1403" i="5"/>
  <c r="F1187" i="5"/>
  <c r="C1186" i="5"/>
  <c r="F1442" i="15" l="1"/>
  <c r="C1441" i="15"/>
  <c r="B1512" i="15"/>
  <c r="F1186" i="5"/>
  <c r="C1185" i="5"/>
  <c r="B1404" i="5"/>
  <c r="B1513" i="15" l="1"/>
  <c r="F1441" i="15"/>
  <c r="C1440" i="15"/>
  <c r="B1405" i="5"/>
  <c r="F1185" i="5"/>
  <c r="C1184" i="5"/>
  <c r="B1514" i="15" l="1"/>
  <c r="F1440" i="15"/>
  <c r="C1439" i="15"/>
  <c r="F1184" i="5"/>
  <c r="C1183" i="5"/>
  <c r="B1406" i="5"/>
  <c r="F1439" i="15" l="1"/>
  <c r="C1438" i="15"/>
  <c r="B1515" i="15"/>
  <c r="B1407" i="5"/>
  <c r="F1183" i="5"/>
  <c r="C1182" i="5"/>
  <c r="B1516" i="15" l="1"/>
  <c r="F1438" i="15"/>
  <c r="C1437" i="15"/>
  <c r="F1182" i="5"/>
  <c r="C1181" i="5"/>
  <c r="B1408" i="5"/>
  <c r="B1517" i="15" l="1"/>
  <c r="F1437" i="15"/>
  <c r="C1436" i="15"/>
  <c r="B1409" i="5"/>
  <c r="F1181" i="5"/>
  <c r="C1180" i="5"/>
  <c r="F1436" i="15" l="1"/>
  <c r="C1435" i="15"/>
  <c r="B1518" i="15"/>
  <c r="F1180" i="5"/>
  <c r="C1179" i="5"/>
  <c r="B1410" i="5"/>
  <c r="F1435" i="15" l="1"/>
  <c r="C1434" i="15"/>
  <c r="B1519" i="15"/>
  <c r="F1179" i="5"/>
  <c r="C1178" i="5"/>
  <c r="B1411" i="5"/>
  <c r="F1434" i="15" l="1"/>
  <c r="C1433" i="15"/>
  <c r="B1520" i="15"/>
  <c r="B1412" i="5"/>
  <c r="F1178" i="5"/>
  <c r="C1177" i="5"/>
  <c r="B1521" i="15" l="1"/>
  <c r="F1433" i="15"/>
  <c r="C1432" i="15"/>
  <c r="F1177" i="5"/>
  <c r="C1176" i="5"/>
  <c r="B1413" i="5"/>
  <c r="F1432" i="15" l="1"/>
  <c r="C1431" i="15"/>
  <c r="B1522" i="15"/>
  <c r="F1176" i="5"/>
  <c r="C1175" i="5"/>
  <c r="B1414" i="5"/>
  <c r="B1523" i="15" l="1"/>
  <c r="F1431" i="15"/>
  <c r="C1430" i="15"/>
  <c r="B1415" i="5"/>
  <c r="F1175" i="5"/>
  <c r="C1174" i="5"/>
  <c r="F1430" i="15" l="1"/>
  <c r="C1429" i="15"/>
  <c r="B1524" i="15"/>
  <c r="F1174" i="5"/>
  <c r="C1173" i="5"/>
  <c r="B1416" i="5"/>
  <c r="B1525" i="15" l="1"/>
  <c r="F1429" i="15"/>
  <c r="C1428" i="15"/>
  <c r="F1173" i="5"/>
  <c r="C1172" i="5"/>
  <c r="B1417" i="5"/>
  <c r="F1428" i="15" l="1"/>
  <c r="C1427" i="15"/>
  <c r="B1526" i="15"/>
  <c r="B1418" i="5"/>
  <c r="F1172" i="5"/>
  <c r="C1171" i="5"/>
  <c r="B1527" i="15" l="1"/>
  <c r="F1427" i="15"/>
  <c r="C1426" i="15"/>
  <c r="F1171" i="5"/>
  <c r="C1170" i="5"/>
  <c r="B1419" i="5"/>
  <c r="B1528" i="15" l="1"/>
  <c r="F1426" i="15"/>
  <c r="C1425" i="15"/>
  <c r="B1420" i="5"/>
  <c r="F1170" i="5"/>
  <c r="C1169" i="5"/>
  <c r="F1425" i="15" l="1"/>
  <c r="C1424" i="15"/>
  <c r="B1529" i="15"/>
  <c r="F1169" i="5"/>
  <c r="C1168" i="5"/>
  <c r="B1421" i="5"/>
  <c r="B1530" i="15" l="1"/>
  <c r="F1424" i="15"/>
  <c r="C1423" i="15"/>
  <c r="B1422" i="5"/>
  <c r="F1168" i="5"/>
  <c r="C1167" i="5"/>
  <c r="F1423" i="15" l="1"/>
  <c r="C1422" i="15"/>
  <c r="B1531" i="15"/>
  <c r="F1167" i="5"/>
  <c r="C1166" i="5"/>
  <c r="B1423" i="5"/>
  <c r="B1532" i="15" l="1"/>
  <c r="F1422" i="15"/>
  <c r="C1421" i="15"/>
  <c r="F1166" i="5"/>
  <c r="C1165" i="5"/>
  <c r="B1424" i="5"/>
  <c r="F1421" i="15" l="1"/>
  <c r="C1420" i="15"/>
  <c r="B1533" i="15"/>
  <c r="B1425" i="5"/>
  <c r="F1165" i="5"/>
  <c r="C1164" i="5"/>
  <c r="B1534" i="15" l="1"/>
  <c r="F1420" i="15"/>
  <c r="C1419" i="15"/>
  <c r="F1164" i="5"/>
  <c r="C1163" i="5"/>
  <c r="B1426" i="5"/>
  <c r="F1419" i="15" l="1"/>
  <c r="C1418" i="15"/>
  <c r="B1535" i="15"/>
  <c r="B1427" i="5"/>
  <c r="F1163" i="5"/>
  <c r="C1162" i="5"/>
  <c r="F1418" i="15" l="1"/>
  <c r="C1417" i="15"/>
  <c r="B1536" i="15"/>
  <c r="F1162" i="5"/>
  <c r="C1161" i="5"/>
  <c r="B1428" i="5"/>
  <c r="F1417" i="15" l="1"/>
  <c r="C1416" i="15"/>
  <c r="B1537" i="15"/>
  <c r="B1429" i="5"/>
  <c r="F1161" i="5"/>
  <c r="C1160" i="5"/>
  <c r="F1416" i="15" l="1"/>
  <c r="C1415" i="15"/>
  <c r="B1538" i="15"/>
  <c r="F1160" i="5"/>
  <c r="C1159" i="5"/>
  <c r="B1430" i="5"/>
  <c r="B1539" i="15" l="1"/>
  <c r="F1415" i="15"/>
  <c r="C1414" i="15"/>
  <c r="B1431" i="5"/>
  <c r="F1159" i="5"/>
  <c r="C1158" i="5"/>
  <c r="F1414" i="15" l="1"/>
  <c r="C1413" i="15"/>
  <c r="B1540" i="15"/>
  <c r="F1158" i="5"/>
  <c r="C1157" i="5"/>
  <c r="B1432" i="5"/>
  <c r="F1413" i="15" l="1"/>
  <c r="C1412" i="15"/>
  <c r="B1541" i="15"/>
  <c r="B1433" i="5"/>
  <c r="F1157" i="5"/>
  <c r="C1156" i="5"/>
  <c r="B1542" i="15" l="1"/>
  <c r="F1412" i="15"/>
  <c r="C1411" i="15"/>
  <c r="F1156" i="5"/>
  <c r="C1155" i="5"/>
  <c r="B1434" i="5"/>
  <c r="F1411" i="15" l="1"/>
  <c r="C1410" i="15"/>
  <c r="B1543" i="15"/>
  <c r="B1435" i="5"/>
  <c r="F1155" i="5"/>
  <c r="C1154" i="5"/>
  <c r="B1544" i="15" l="1"/>
  <c r="F1410" i="15"/>
  <c r="C1409" i="15"/>
  <c r="F1154" i="5"/>
  <c r="C1153" i="5"/>
  <c r="B1436" i="5"/>
  <c r="B1545" i="15" l="1"/>
  <c r="F1409" i="15"/>
  <c r="C1408" i="15"/>
  <c r="B1437" i="5"/>
  <c r="F1153" i="5"/>
  <c r="C1152" i="5"/>
  <c r="F1408" i="15" l="1"/>
  <c r="C1407" i="15"/>
  <c r="B1546" i="15"/>
  <c r="F1152" i="5"/>
  <c r="C1151" i="5"/>
  <c r="B1438" i="5"/>
  <c r="B1547" i="15" l="1"/>
  <c r="F1407" i="15"/>
  <c r="C1406" i="15"/>
  <c r="B1439" i="5"/>
  <c r="F1151" i="5"/>
  <c r="C1150" i="5"/>
  <c r="B1548" i="15" l="1"/>
  <c r="F1406" i="15"/>
  <c r="C1405" i="15"/>
  <c r="F1150" i="5"/>
  <c r="C1149" i="5"/>
  <c r="B1440" i="5"/>
  <c r="B1549" i="15" l="1"/>
  <c r="F1405" i="15"/>
  <c r="C1404" i="15"/>
  <c r="F1149" i="5"/>
  <c r="C1148" i="5"/>
  <c r="B1441" i="5"/>
  <c r="F1404" i="15" l="1"/>
  <c r="C1403" i="15"/>
  <c r="B1550" i="15"/>
  <c r="B1442" i="5"/>
  <c r="F1148" i="5"/>
  <c r="C1147" i="5"/>
  <c r="B1551" i="15" l="1"/>
  <c r="F1403" i="15"/>
  <c r="C1402" i="15"/>
  <c r="F1147" i="5"/>
  <c r="C1146" i="5"/>
  <c r="B1443" i="5"/>
  <c r="B1552" i="15" l="1"/>
  <c r="F1402" i="15"/>
  <c r="C1401" i="15"/>
  <c r="B1444" i="5"/>
  <c r="F1146" i="5"/>
  <c r="C1145" i="5"/>
  <c r="F1401" i="15" l="1"/>
  <c r="C1400" i="15"/>
  <c r="B1553" i="15"/>
  <c r="F1145" i="5"/>
  <c r="C1144" i="5"/>
  <c r="B1445" i="5"/>
  <c r="B1554" i="15" l="1"/>
  <c r="F1400" i="15"/>
  <c r="C1399" i="15"/>
  <c r="B1446" i="5"/>
  <c r="F1144" i="5"/>
  <c r="C1143" i="5"/>
  <c r="F1399" i="15" l="1"/>
  <c r="C1398" i="15"/>
  <c r="B1555" i="15"/>
  <c r="F1143" i="5"/>
  <c r="C1142" i="5"/>
  <c r="B1447" i="5"/>
  <c r="F1398" i="15" l="1"/>
  <c r="C1397" i="15"/>
  <c r="B1556" i="15"/>
  <c r="B1448" i="5"/>
  <c r="F1142" i="5"/>
  <c r="C1141" i="5"/>
  <c r="F1397" i="15" l="1"/>
  <c r="C1396" i="15"/>
  <c r="B1557" i="15"/>
  <c r="F1141" i="5"/>
  <c r="C1140" i="5"/>
  <c r="B1449" i="5"/>
  <c r="B1558" i="15" l="1"/>
  <c r="F1396" i="15"/>
  <c r="C1395" i="15"/>
  <c r="B1450" i="5"/>
  <c r="F1140" i="5"/>
  <c r="C1139" i="5"/>
  <c r="F1395" i="15" l="1"/>
  <c r="C1394" i="15"/>
  <c r="B1559" i="15"/>
  <c r="F1139" i="5"/>
  <c r="C1138" i="5"/>
  <c r="B1451" i="5"/>
  <c r="B1560" i="15" l="1"/>
  <c r="F1394" i="15"/>
  <c r="C1393" i="15"/>
  <c r="F1138" i="5"/>
  <c r="C1137" i="5"/>
  <c r="B1452" i="5"/>
  <c r="F1393" i="15" l="1"/>
  <c r="C1392" i="15"/>
  <c r="B1561" i="15"/>
  <c r="B1453" i="5"/>
  <c r="F1137" i="5"/>
  <c r="C1136" i="5"/>
  <c r="F1392" i="15" l="1"/>
  <c r="C1391" i="15"/>
  <c r="B1562" i="15"/>
  <c r="F1136" i="5"/>
  <c r="C1135" i="5"/>
  <c r="B1454" i="5"/>
  <c r="F1391" i="15" l="1"/>
  <c r="C1390" i="15"/>
  <c r="B1563" i="15"/>
  <c r="B1455" i="5"/>
  <c r="F1135" i="5"/>
  <c r="C1134" i="5"/>
  <c r="F1390" i="15" l="1"/>
  <c r="C1389" i="15"/>
  <c r="B1564" i="15"/>
  <c r="F1134" i="5"/>
  <c r="C1133" i="5"/>
  <c r="B1456" i="5"/>
  <c r="F1389" i="15" l="1"/>
  <c r="C1388" i="15"/>
  <c r="B1565" i="15"/>
  <c r="B1457" i="5"/>
  <c r="F1133" i="5"/>
  <c r="C1132" i="5"/>
  <c r="B1566" i="15" l="1"/>
  <c r="F1388" i="15"/>
  <c r="C1387" i="15"/>
  <c r="B1458" i="5"/>
  <c r="F1132" i="5"/>
  <c r="C1131" i="5"/>
  <c r="F1387" i="15" l="1"/>
  <c r="C1386" i="15"/>
  <c r="C1566" i="15"/>
  <c r="B1567" i="15"/>
  <c r="F1131" i="5"/>
  <c r="C1130" i="5"/>
  <c r="B1459" i="5"/>
  <c r="B1568" i="15" l="1"/>
  <c r="F1566" i="15"/>
  <c r="C1565" i="15"/>
  <c r="F1386" i="15"/>
  <c r="E1386" i="15"/>
  <c r="G1386" i="15" s="1"/>
  <c r="C1385" i="15"/>
  <c r="B1460" i="5"/>
  <c r="F1130" i="5"/>
  <c r="C1129" i="5"/>
  <c r="F1385" i="15" l="1"/>
  <c r="E1385" i="15"/>
  <c r="G1385" i="15" s="1"/>
  <c r="E1476" i="15"/>
  <c r="G1476" i="15" s="1"/>
  <c r="H1476" i="15" s="1"/>
  <c r="E1475" i="15"/>
  <c r="G1475" i="15" s="1"/>
  <c r="H1475" i="15" s="1"/>
  <c r="E1474" i="15"/>
  <c r="G1474" i="15" s="1"/>
  <c r="H1474" i="15" s="1"/>
  <c r="E1473" i="15"/>
  <c r="G1473" i="15" s="1"/>
  <c r="H1473" i="15" s="1"/>
  <c r="E1472" i="15"/>
  <c r="G1472" i="15" s="1"/>
  <c r="H1472" i="15" s="1"/>
  <c r="E1471" i="15"/>
  <c r="G1471" i="15" s="1"/>
  <c r="H1471" i="15" s="1"/>
  <c r="E1470" i="15"/>
  <c r="G1470" i="15" s="1"/>
  <c r="H1470" i="15" s="1"/>
  <c r="E1469" i="15"/>
  <c r="G1469" i="15" s="1"/>
  <c r="H1469" i="15" s="1"/>
  <c r="E1468" i="15"/>
  <c r="G1468" i="15" s="1"/>
  <c r="H1468" i="15" s="1"/>
  <c r="E1467" i="15"/>
  <c r="G1467" i="15" s="1"/>
  <c r="H1467" i="15" s="1"/>
  <c r="E1466" i="15"/>
  <c r="G1466" i="15" s="1"/>
  <c r="H1466" i="15" s="1"/>
  <c r="E1465" i="15"/>
  <c r="G1465" i="15" s="1"/>
  <c r="H1465" i="15" s="1"/>
  <c r="E1464" i="15"/>
  <c r="G1464" i="15" s="1"/>
  <c r="H1464" i="15" s="1"/>
  <c r="E1463" i="15"/>
  <c r="G1463" i="15" s="1"/>
  <c r="H1463" i="15" s="1"/>
  <c r="E1462" i="15"/>
  <c r="G1462" i="15" s="1"/>
  <c r="H1462" i="15" s="1"/>
  <c r="E1461" i="15"/>
  <c r="G1461" i="15" s="1"/>
  <c r="H1461" i="15" s="1"/>
  <c r="E1460" i="15"/>
  <c r="G1460" i="15" s="1"/>
  <c r="H1460" i="15" s="1"/>
  <c r="E1459" i="15"/>
  <c r="G1459" i="15" s="1"/>
  <c r="H1459" i="15" s="1"/>
  <c r="E1458" i="15"/>
  <c r="G1458" i="15" s="1"/>
  <c r="H1458" i="15" s="1"/>
  <c r="E1457" i="15"/>
  <c r="G1457" i="15" s="1"/>
  <c r="H1457" i="15" s="1"/>
  <c r="E1456" i="15"/>
  <c r="G1456" i="15" s="1"/>
  <c r="H1456" i="15" s="1"/>
  <c r="E1455" i="15"/>
  <c r="G1455" i="15" s="1"/>
  <c r="H1455" i="15" s="1"/>
  <c r="E1454" i="15"/>
  <c r="G1454" i="15" s="1"/>
  <c r="H1454" i="15" s="1"/>
  <c r="E1453" i="15"/>
  <c r="G1453" i="15" s="1"/>
  <c r="H1453" i="15" s="1"/>
  <c r="E1452" i="15"/>
  <c r="G1452" i="15" s="1"/>
  <c r="H1452" i="15" s="1"/>
  <c r="E1451" i="15"/>
  <c r="G1451" i="15" s="1"/>
  <c r="H1451" i="15" s="1"/>
  <c r="E1450" i="15"/>
  <c r="G1450" i="15" s="1"/>
  <c r="H1450" i="15" s="1"/>
  <c r="E1449" i="15"/>
  <c r="G1449" i="15" s="1"/>
  <c r="H1449" i="15" s="1"/>
  <c r="E1448" i="15"/>
  <c r="G1448" i="15" s="1"/>
  <c r="H1448" i="15" s="1"/>
  <c r="E1447" i="15"/>
  <c r="G1447" i="15" s="1"/>
  <c r="H1447" i="15" s="1"/>
  <c r="E1446" i="15"/>
  <c r="G1446" i="15" s="1"/>
  <c r="H1446" i="15" s="1"/>
  <c r="E1445" i="15"/>
  <c r="G1445" i="15" s="1"/>
  <c r="H1445" i="15" s="1"/>
  <c r="E1444" i="15"/>
  <c r="G1444" i="15" s="1"/>
  <c r="H1444" i="15" s="1"/>
  <c r="E1443" i="15"/>
  <c r="G1443" i="15" s="1"/>
  <c r="H1443" i="15" s="1"/>
  <c r="E1442" i="15"/>
  <c r="G1442" i="15" s="1"/>
  <c r="H1442" i="15" s="1"/>
  <c r="E1441" i="15"/>
  <c r="G1441" i="15" s="1"/>
  <c r="H1441" i="15" s="1"/>
  <c r="E1440" i="15"/>
  <c r="G1440" i="15" s="1"/>
  <c r="H1440" i="15" s="1"/>
  <c r="E1439" i="15"/>
  <c r="G1439" i="15" s="1"/>
  <c r="H1439" i="15" s="1"/>
  <c r="E1438" i="15"/>
  <c r="G1438" i="15" s="1"/>
  <c r="H1438" i="15" s="1"/>
  <c r="E1437" i="15"/>
  <c r="G1437" i="15" s="1"/>
  <c r="H1437" i="15" s="1"/>
  <c r="E1436" i="15"/>
  <c r="G1436" i="15" s="1"/>
  <c r="H1436" i="15" s="1"/>
  <c r="E1435" i="15"/>
  <c r="G1435" i="15" s="1"/>
  <c r="H1435" i="15" s="1"/>
  <c r="E1434" i="15"/>
  <c r="G1434" i="15" s="1"/>
  <c r="H1434" i="15" s="1"/>
  <c r="E1433" i="15"/>
  <c r="G1433" i="15" s="1"/>
  <c r="H1433" i="15" s="1"/>
  <c r="E1432" i="15"/>
  <c r="G1432" i="15" s="1"/>
  <c r="H1432" i="15" s="1"/>
  <c r="E1431" i="15"/>
  <c r="G1431" i="15" s="1"/>
  <c r="H1431" i="15" s="1"/>
  <c r="E1430" i="15"/>
  <c r="G1430" i="15" s="1"/>
  <c r="H1430" i="15" s="1"/>
  <c r="E1429" i="15"/>
  <c r="G1429" i="15" s="1"/>
  <c r="H1429" i="15" s="1"/>
  <c r="E1428" i="15"/>
  <c r="G1428" i="15" s="1"/>
  <c r="H1428" i="15" s="1"/>
  <c r="E1427" i="15"/>
  <c r="G1427" i="15" s="1"/>
  <c r="H1427" i="15" s="1"/>
  <c r="E1426" i="15"/>
  <c r="G1426" i="15" s="1"/>
  <c r="H1426" i="15" s="1"/>
  <c r="E1425" i="15"/>
  <c r="G1425" i="15" s="1"/>
  <c r="H1425" i="15" s="1"/>
  <c r="E1424" i="15"/>
  <c r="G1424" i="15" s="1"/>
  <c r="H1424" i="15" s="1"/>
  <c r="E1423" i="15"/>
  <c r="G1423" i="15" s="1"/>
  <c r="H1423" i="15" s="1"/>
  <c r="E1422" i="15"/>
  <c r="G1422" i="15" s="1"/>
  <c r="H1422" i="15" s="1"/>
  <c r="E1421" i="15"/>
  <c r="G1421" i="15" s="1"/>
  <c r="H1421" i="15" s="1"/>
  <c r="E1420" i="15"/>
  <c r="G1420" i="15" s="1"/>
  <c r="H1420" i="15" s="1"/>
  <c r="E1419" i="15"/>
  <c r="G1419" i="15" s="1"/>
  <c r="H1419" i="15" s="1"/>
  <c r="E1418" i="15"/>
  <c r="G1418" i="15" s="1"/>
  <c r="H1418" i="15" s="1"/>
  <c r="E1417" i="15"/>
  <c r="G1417" i="15" s="1"/>
  <c r="H1417" i="15" s="1"/>
  <c r="E1416" i="15"/>
  <c r="G1416" i="15" s="1"/>
  <c r="H1416" i="15" s="1"/>
  <c r="E1415" i="15"/>
  <c r="G1415" i="15" s="1"/>
  <c r="H1415" i="15" s="1"/>
  <c r="E1414" i="15"/>
  <c r="G1414" i="15" s="1"/>
  <c r="H1414" i="15" s="1"/>
  <c r="E1413" i="15"/>
  <c r="G1413" i="15" s="1"/>
  <c r="H1413" i="15" s="1"/>
  <c r="E1412" i="15"/>
  <c r="G1412" i="15" s="1"/>
  <c r="H1412" i="15" s="1"/>
  <c r="E1411" i="15"/>
  <c r="G1411" i="15" s="1"/>
  <c r="H1411" i="15" s="1"/>
  <c r="E1410" i="15"/>
  <c r="G1410" i="15" s="1"/>
  <c r="H1410" i="15" s="1"/>
  <c r="E1409" i="15"/>
  <c r="G1409" i="15" s="1"/>
  <c r="H1409" i="15" s="1"/>
  <c r="E1408" i="15"/>
  <c r="G1408" i="15" s="1"/>
  <c r="H1408" i="15" s="1"/>
  <c r="E1407" i="15"/>
  <c r="G1407" i="15" s="1"/>
  <c r="H1407" i="15" s="1"/>
  <c r="E1406" i="15"/>
  <c r="G1406" i="15" s="1"/>
  <c r="H1406" i="15" s="1"/>
  <c r="E1405" i="15"/>
  <c r="G1405" i="15" s="1"/>
  <c r="H1405" i="15" s="1"/>
  <c r="E1404" i="15"/>
  <c r="G1404" i="15" s="1"/>
  <c r="H1404" i="15" s="1"/>
  <c r="E1403" i="15"/>
  <c r="G1403" i="15" s="1"/>
  <c r="H1403" i="15" s="1"/>
  <c r="E1402" i="15"/>
  <c r="G1402" i="15" s="1"/>
  <c r="H1402" i="15" s="1"/>
  <c r="E1401" i="15"/>
  <c r="G1401" i="15" s="1"/>
  <c r="H1401" i="15" s="1"/>
  <c r="E1400" i="15"/>
  <c r="G1400" i="15" s="1"/>
  <c r="H1400" i="15" s="1"/>
  <c r="E1399" i="15"/>
  <c r="G1399" i="15" s="1"/>
  <c r="H1399" i="15" s="1"/>
  <c r="E1398" i="15"/>
  <c r="G1398" i="15" s="1"/>
  <c r="H1398" i="15" s="1"/>
  <c r="E1397" i="15"/>
  <c r="G1397" i="15" s="1"/>
  <c r="H1397" i="15" s="1"/>
  <c r="E1396" i="15"/>
  <c r="G1396" i="15" s="1"/>
  <c r="H1396" i="15" s="1"/>
  <c r="E1395" i="15"/>
  <c r="G1395" i="15" s="1"/>
  <c r="H1395" i="15" s="1"/>
  <c r="E1394" i="15"/>
  <c r="G1394" i="15" s="1"/>
  <c r="H1394" i="15" s="1"/>
  <c r="E1393" i="15"/>
  <c r="G1393" i="15" s="1"/>
  <c r="H1393" i="15" s="1"/>
  <c r="E1392" i="15"/>
  <c r="G1392" i="15" s="1"/>
  <c r="H1392" i="15" s="1"/>
  <c r="E1391" i="15"/>
  <c r="G1391" i="15" s="1"/>
  <c r="H1391" i="15" s="1"/>
  <c r="E1390" i="15"/>
  <c r="G1390" i="15" s="1"/>
  <c r="H1390" i="15" s="1"/>
  <c r="E1389" i="15"/>
  <c r="G1389" i="15" s="1"/>
  <c r="H1389" i="15" s="1"/>
  <c r="E1388" i="15"/>
  <c r="G1388" i="15" s="1"/>
  <c r="H1388" i="15" s="1"/>
  <c r="E1387" i="15"/>
  <c r="G1387" i="15" s="1"/>
  <c r="H1387" i="15" s="1"/>
  <c r="F1565" i="15"/>
  <c r="C1564" i="15"/>
  <c r="H1386" i="15"/>
  <c r="B1569" i="15"/>
  <c r="F1129" i="5"/>
  <c r="C1128" i="5"/>
  <c r="B1461" i="5"/>
  <c r="F1564" i="15" l="1"/>
  <c r="C1563" i="15"/>
  <c r="B1570" i="15"/>
  <c r="H1385" i="15"/>
  <c r="B1462" i="5"/>
  <c r="F1128" i="5"/>
  <c r="C1127" i="5"/>
  <c r="F1563" i="15" l="1"/>
  <c r="C1562" i="15"/>
  <c r="B1571" i="15"/>
  <c r="F1127" i="5"/>
  <c r="C1126" i="5"/>
  <c r="B1463" i="5"/>
  <c r="B1572" i="15" l="1"/>
  <c r="F1562" i="15"/>
  <c r="C1561" i="15"/>
  <c r="B1464" i="5"/>
  <c r="F1126" i="5"/>
  <c r="C1125" i="5"/>
  <c r="F1561" i="15" l="1"/>
  <c r="C1560" i="15"/>
  <c r="B1573" i="15"/>
  <c r="F1125" i="5"/>
  <c r="C1124" i="5"/>
  <c r="B1465" i="5"/>
  <c r="B1574" i="15" l="1"/>
  <c r="F1560" i="15"/>
  <c r="C1559" i="15"/>
  <c r="B1466" i="5"/>
  <c r="F1124" i="5"/>
  <c r="C1123" i="5"/>
  <c r="F1559" i="15" l="1"/>
  <c r="C1558" i="15"/>
  <c r="B1575" i="15"/>
  <c r="F1123" i="5"/>
  <c r="C1122" i="5"/>
  <c r="B1467" i="5"/>
  <c r="B1576" i="15" l="1"/>
  <c r="F1558" i="15"/>
  <c r="C1557" i="15"/>
  <c r="B1468" i="5"/>
  <c r="F1122" i="5"/>
  <c r="C1121" i="5"/>
  <c r="B1577" i="15" l="1"/>
  <c r="F1557" i="15"/>
  <c r="C1556" i="15"/>
  <c r="F1121" i="5"/>
  <c r="C1120" i="5"/>
  <c r="B1469" i="5"/>
  <c r="B1578" i="15" l="1"/>
  <c r="F1556" i="15"/>
  <c r="C1555" i="15"/>
  <c r="B1470" i="5"/>
  <c r="F1120" i="5"/>
  <c r="C1119" i="5"/>
  <c r="F1555" i="15" l="1"/>
  <c r="C1554" i="15"/>
  <c r="B1579" i="15"/>
  <c r="F1119" i="5"/>
  <c r="C1118" i="5"/>
  <c r="B1471" i="5"/>
  <c r="B1580" i="15" l="1"/>
  <c r="F1554" i="15"/>
  <c r="C1553" i="15"/>
  <c r="B1472" i="5"/>
  <c r="F1118" i="5"/>
  <c r="C1117" i="5"/>
  <c r="F1553" i="15" l="1"/>
  <c r="C1552" i="15"/>
  <c r="B1581" i="15"/>
  <c r="F1117" i="5"/>
  <c r="C1116" i="5"/>
  <c r="B1473" i="5"/>
  <c r="B1582" i="15" l="1"/>
  <c r="F1552" i="15"/>
  <c r="C1551" i="15"/>
  <c r="B1474" i="5"/>
  <c r="F1116" i="5"/>
  <c r="C1115" i="5"/>
  <c r="F1551" i="15" l="1"/>
  <c r="C1550" i="15"/>
  <c r="B1583" i="15"/>
  <c r="F1115" i="5"/>
  <c r="C1114" i="5"/>
  <c r="B1475" i="5"/>
  <c r="B1584" i="15" l="1"/>
  <c r="F1550" i="15"/>
  <c r="C1549" i="15"/>
  <c r="B1476" i="5"/>
  <c r="F1114" i="5"/>
  <c r="C1113" i="5"/>
  <c r="F1549" i="15" l="1"/>
  <c r="C1548" i="15"/>
  <c r="B1585" i="15"/>
  <c r="F1113" i="5"/>
  <c r="E1113" i="5"/>
  <c r="G1113" i="5" s="1"/>
  <c r="C1112" i="5"/>
  <c r="C1476" i="5"/>
  <c r="B1477" i="5"/>
  <c r="B1586" i="15" l="1"/>
  <c r="F1548" i="15"/>
  <c r="C1547" i="15"/>
  <c r="F1476" i="5"/>
  <c r="C1475" i="5"/>
  <c r="B1478" i="5"/>
  <c r="F1112" i="5"/>
  <c r="E1112" i="5"/>
  <c r="G1112" i="5" s="1"/>
  <c r="E1294" i="5"/>
  <c r="G1294" i="5" s="1"/>
  <c r="H1294" i="5" s="1"/>
  <c r="E1293" i="5"/>
  <c r="G1293" i="5" s="1"/>
  <c r="H1293" i="5" s="1"/>
  <c r="E1292" i="5"/>
  <c r="G1292" i="5" s="1"/>
  <c r="H1292" i="5" s="1"/>
  <c r="E1291" i="5"/>
  <c r="G1291" i="5" s="1"/>
  <c r="H1291" i="5" s="1"/>
  <c r="E1290" i="5"/>
  <c r="G1290" i="5" s="1"/>
  <c r="H1290" i="5" s="1"/>
  <c r="E1289" i="5"/>
  <c r="G1289" i="5" s="1"/>
  <c r="H1289" i="5" s="1"/>
  <c r="E1288" i="5"/>
  <c r="G1288" i="5" s="1"/>
  <c r="H1288" i="5" s="1"/>
  <c r="E1287" i="5"/>
  <c r="G1287" i="5" s="1"/>
  <c r="H1287" i="5" s="1"/>
  <c r="E1286" i="5"/>
  <c r="G1286" i="5" s="1"/>
  <c r="H1286" i="5" s="1"/>
  <c r="E1285" i="5"/>
  <c r="G1285" i="5" s="1"/>
  <c r="H1285" i="5" s="1"/>
  <c r="E1284" i="5"/>
  <c r="G1284" i="5" s="1"/>
  <c r="H1284" i="5" s="1"/>
  <c r="E1283" i="5"/>
  <c r="G1283" i="5" s="1"/>
  <c r="H1283" i="5" s="1"/>
  <c r="E1282" i="5"/>
  <c r="G1282" i="5" s="1"/>
  <c r="H1282" i="5" s="1"/>
  <c r="E1281" i="5"/>
  <c r="G1281" i="5" s="1"/>
  <c r="H1281" i="5" s="1"/>
  <c r="E1280" i="5"/>
  <c r="G1280" i="5" s="1"/>
  <c r="H1280" i="5" s="1"/>
  <c r="E1279" i="5"/>
  <c r="G1279" i="5" s="1"/>
  <c r="H1279" i="5" s="1"/>
  <c r="E1278" i="5"/>
  <c r="G1278" i="5" s="1"/>
  <c r="H1278" i="5" s="1"/>
  <c r="E1277" i="5"/>
  <c r="G1277" i="5" s="1"/>
  <c r="H1277" i="5" s="1"/>
  <c r="E1276" i="5"/>
  <c r="G1276" i="5" s="1"/>
  <c r="H1276" i="5" s="1"/>
  <c r="E1275" i="5"/>
  <c r="G1275" i="5" s="1"/>
  <c r="H1275" i="5" s="1"/>
  <c r="E1274" i="5"/>
  <c r="G1274" i="5" s="1"/>
  <c r="H1274" i="5" s="1"/>
  <c r="E1273" i="5"/>
  <c r="G1273" i="5" s="1"/>
  <c r="H1273" i="5" s="1"/>
  <c r="E1272" i="5"/>
  <c r="G1272" i="5" s="1"/>
  <c r="H1272" i="5" s="1"/>
  <c r="E1271" i="5"/>
  <c r="G1271" i="5" s="1"/>
  <c r="H1271" i="5" s="1"/>
  <c r="E1270" i="5"/>
  <c r="G1270" i="5" s="1"/>
  <c r="H1270" i="5" s="1"/>
  <c r="E1269" i="5"/>
  <c r="G1269" i="5" s="1"/>
  <c r="H1269" i="5" s="1"/>
  <c r="E1268" i="5"/>
  <c r="G1268" i="5" s="1"/>
  <c r="H1268" i="5" s="1"/>
  <c r="E1267" i="5"/>
  <c r="G1267" i="5" s="1"/>
  <c r="H1267" i="5" s="1"/>
  <c r="E1266" i="5"/>
  <c r="G1266" i="5" s="1"/>
  <c r="H1266" i="5" s="1"/>
  <c r="E1265" i="5"/>
  <c r="G1265" i="5" s="1"/>
  <c r="H1265" i="5" s="1"/>
  <c r="E1264" i="5"/>
  <c r="G1264" i="5" s="1"/>
  <c r="H1264" i="5" s="1"/>
  <c r="E1263" i="5"/>
  <c r="G1263" i="5" s="1"/>
  <c r="H1263" i="5" s="1"/>
  <c r="E1262" i="5"/>
  <c r="G1262" i="5" s="1"/>
  <c r="H1262" i="5" s="1"/>
  <c r="E1261" i="5"/>
  <c r="G1261" i="5" s="1"/>
  <c r="H1261" i="5" s="1"/>
  <c r="E1260" i="5"/>
  <c r="G1260" i="5" s="1"/>
  <c r="H1260" i="5" s="1"/>
  <c r="E1259" i="5"/>
  <c r="G1259" i="5" s="1"/>
  <c r="H1259" i="5" s="1"/>
  <c r="E1258" i="5"/>
  <c r="G1258" i="5" s="1"/>
  <c r="H1258" i="5" s="1"/>
  <c r="E1257" i="5"/>
  <c r="G1257" i="5" s="1"/>
  <c r="H1257" i="5" s="1"/>
  <c r="E1256" i="5"/>
  <c r="G1256" i="5" s="1"/>
  <c r="H1256" i="5" s="1"/>
  <c r="E1255" i="5"/>
  <c r="G1255" i="5" s="1"/>
  <c r="H1255" i="5" s="1"/>
  <c r="E1254" i="5"/>
  <c r="G1254" i="5" s="1"/>
  <c r="H1254" i="5" s="1"/>
  <c r="E1253" i="5"/>
  <c r="G1253" i="5" s="1"/>
  <c r="H1253" i="5" s="1"/>
  <c r="E1252" i="5"/>
  <c r="G1252" i="5" s="1"/>
  <c r="H1252" i="5" s="1"/>
  <c r="E1251" i="5"/>
  <c r="G1251" i="5" s="1"/>
  <c r="H1251" i="5" s="1"/>
  <c r="E1250" i="5"/>
  <c r="G1250" i="5" s="1"/>
  <c r="H1250" i="5" s="1"/>
  <c r="E1249" i="5"/>
  <c r="G1249" i="5" s="1"/>
  <c r="H1249" i="5" s="1"/>
  <c r="E1248" i="5"/>
  <c r="G1248" i="5" s="1"/>
  <c r="H1248" i="5" s="1"/>
  <c r="E1247" i="5"/>
  <c r="G1247" i="5" s="1"/>
  <c r="H1247" i="5" s="1"/>
  <c r="E1246" i="5"/>
  <c r="G1246" i="5" s="1"/>
  <c r="H1246" i="5" s="1"/>
  <c r="E1245" i="5"/>
  <c r="G1245" i="5" s="1"/>
  <c r="H1245" i="5" s="1"/>
  <c r="E1244" i="5"/>
  <c r="G1244" i="5" s="1"/>
  <c r="H1244" i="5" s="1"/>
  <c r="E1243" i="5"/>
  <c r="G1243" i="5" s="1"/>
  <c r="H1243" i="5" s="1"/>
  <c r="E1242" i="5"/>
  <c r="G1242" i="5" s="1"/>
  <c r="H1242" i="5" s="1"/>
  <c r="E1241" i="5"/>
  <c r="G1241" i="5" s="1"/>
  <c r="H1241" i="5" s="1"/>
  <c r="E1240" i="5"/>
  <c r="G1240" i="5" s="1"/>
  <c r="H1240" i="5" s="1"/>
  <c r="E1239" i="5"/>
  <c r="G1239" i="5" s="1"/>
  <c r="H1239" i="5" s="1"/>
  <c r="E1238" i="5"/>
  <c r="G1238" i="5" s="1"/>
  <c r="H1238" i="5" s="1"/>
  <c r="E1237" i="5"/>
  <c r="G1237" i="5" s="1"/>
  <c r="H1237" i="5" s="1"/>
  <c r="E1236" i="5"/>
  <c r="G1236" i="5" s="1"/>
  <c r="H1236" i="5" s="1"/>
  <c r="E1235" i="5"/>
  <c r="G1235" i="5" s="1"/>
  <c r="H1235" i="5" s="1"/>
  <c r="E1234" i="5"/>
  <c r="G1234" i="5" s="1"/>
  <c r="H1234" i="5" s="1"/>
  <c r="E1233" i="5"/>
  <c r="G1233" i="5" s="1"/>
  <c r="H1233" i="5" s="1"/>
  <c r="E1232" i="5"/>
  <c r="G1232" i="5" s="1"/>
  <c r="H1232" i="5" s="1"/>
  <c r="E1231" i="5"/>
  <c r="G1231" i="5" s="1"/>
  <c r="H1231" i="5" s="1"/>
  <c r="E1230" i="5"/>
  <c r="G1230" i="5" s="1"/>
  <c r="H1230" i="5" s="1"/>
  <c r="E1229" i="5"/>
  <c r="G1229" i="5" s="1"/>
  <c r="H1229" i="5" s="1"/>
  <c r="E1228" i="5"/>
  <c r="G1228" i="5" s="1"/>
  <c r="H1228" i="5" s="1"/>
  <c r="E1227" i="5"/>
  <c r="G1227" i="5" s="1"/>
  <c r="H1227" i="5" s="1"/>
  <c r="E1226" i="5"/>
  <c r="G1226" i="5" s="1"/>
  <c r="H1226" i="5" s="1"/>
  <c r="E1225" i="5"/>
  <c r="G1225" i="5" s="1"/>
  <c r="H1225" i="5" s="1"/>
  <c r="E1224" i="5"/>
  <c r="G1224" i="5" s="1"/>
  <c r="H1224" i="5" s="1"/>
  <c r="E1223" i="5"/>
  <c r="G1223" i="5" s="1"/>
  <c r="H1223" i="5" s="1"/>
  <c r="E1222" i="5"/>
  <c r="G1222" i="5" s="1"/>
  <c r="H1222" i="5" s="1"/>
  <c r="E1221" i="5"/>
  <c r="G1221" i="5" s="1"/>
  <c r="H1221" i="5" s="1"/>
  <c r="E1220" i="5"/>
  <c r="G1220" i="5" s="1"/>
  <c r="H1220" i="5" s="1"/>
  <c r="E1219" i="5"/>
  <c r="G1219" i="5" s="1"/>
  <c r="H1219" i="5" s="1"/>
  <c r="E1218" i="5"/>
  <c r="G1218" i="5" s="1"/>
  <c r="H1218" i="5" s="1"/>
  <c r="E1217" i="5"/>
  <c r="G1217" i="5" s="1"/>
  <c r="H1217" i="5" s="1"/>
  <c r="E1216" i="5"/>
  <c r="G1216" i="5" s="1"/>
  <c r="H1216" i="5" s="1"/>
  <c r="E1215" i="5"/>
  <c r="G1215" i="5" s="1"/>
  <c r="H1215" i="5" s="1"/>
  <c r="E1214" i="5"/>
  <c r="G1214" i="5" s="1"/>
  <c r="H1214" i="5" s="1"/>
  <c r="E1213" i="5"/>
  <c r="G1213" i="5" s="1"/>
  <c r="H1213" i="5" s="1"/>
  <c r="E1212" i="5"/>
  <c r="G1212" i="5" s="1"/>
  <c r="H1212" i="5" s="1"/>
  <c r="E1211" i="5"/>
  <c r="G1211" i="5" s="1"/>
  <c r="H1211" i="5" s="1"/>
  <c r="E1210" i="5"/>
  <c r="G1210" i="5" s="1"/>
  <c r="H1210" i="5" s="1"/>
  <c r="E1209" i="5"/>
  <c r="G1209" i="5" s="1"/>
  <c r="H1209" i="5" s="1"/>
  <c r="E1208" i="5"/>
  <c r="G1208" i="5" s="1"/>
  <c r="H1208" i="5" s="1"/>
  <c r="E1207" i="5"/>
  <c r="G1207" i="5" s="1"/>
  <c r="H1207" i="5" s="1"/>
  <c r="E1206" i="5"/>
  <c r="G1206" i="5" s="1"/>
  <c r="H1206" i="5" s="1"/>
  <c r="E1205" i="5"/>
  <c r="G1205" i="5" s="1"/>
  <c r="H1205" i="5" s="1"/>
  <c r="E1204" i="5"/>
  <c r="G1204" i="5" s="1"/>
  <c r="H1204" i="5" s="1"/>
  <c r="E1203" i="5"/>
  <c r="G1203" i="5" s="1"/>
  <c r="H1203" i="5" s="1"/>
  <c r="E1202" i="5"/>
  <c r="G1202" i="5" s="1"/>
  <c r="H1202" i="5" s="1"/>
  <c r="E1201" i="5"/>
  <c r="G1201" i="5" s="1"/>
  <c r="H1201" i="5" s="1"/>
  <c r="E1200" i="5"/>
  <c r="G1200" i="5" s="1"/>
  <c r="H1200" i="5" s="1"/>
  <c r="E1199" i="5"/>
  <c r="G1199" i="5" s="1"/>
  <c r="H1199" i="5" s="1"/>
  <c r="E1198" i="5"/>
  <c r="G1198" i="5" s="1"/>
  <c r="H1198" i="5" s="1"/>
  <c r="E1197" i="5"/>
  <c r="G1197" i="5" s="1"/>
  <c r="H1197" i="5" s="1"/>
  <c r="E1196" i="5"/>
  <c r="G1196" i="5" s="1"/>
  <c r="H1196" i="5" s="1"/>
  <c r="E1195" i="5"/>
  <c r="G1195" i="5" s="1"/>
  <c r="H1195" i="5" s="1"/>
  <c r="E1194" i="5"/>
  <c r="G1194" i="5" s="1"/>
  <c r="H1194" i="5" s="1"/>
  <c r="E1193" i="5"/>
  <c r="G1193" i="5" s="1"/>
  <c r="H1193" i="5" s="1"/>
  <c r="E1192" i="5"/>
  <c r="G1192" i="5" s="1"/>
  <c r="H1192" i="5" s="1"/>
  <c r="E1191" i="5"/>
  <c r="G1191" i="5" s="1"/>
  <c r="H1191" i="5" s="1"/>
  <c r="E1190" i="5"/>
  <c r="G1190" i="5" s="1"/>
  <c r="H1190" i="5" s="1"/>
  <c r="E1189" i="5"/>
  <c r="G1189" i="5" s="1"/>
  <c r="H1189" i="5" s="1"/>
  <c r="E1188" i="5"/>
  <c r="G1188" i="5" s="1"/>
  <c r="H1188" i="5" s="1"/>
  <c r="E1187" i="5"/>
  <c r="G1187" i="5" s="1"/>
  <c r="H1187" i="5" s="1"/>
  <c r="E1186" i="5"/>
  <c r="G1186" i="5" s="1"/>
  <c r="H1186" i="5" s="1"/>
  <c r="E1185" i="5"/>
  <c r="G1185" i="5" s="1"/>
  <c r="H1185" i="5" s="1"/>
  <c r="E1184" i="5"/>
  <c r="G1184" i="5" s="1"/>
  <c r="H1184" i="5" s="1"/>
  <c r="E1183" i="5"/>
  <c r="G1183" i="5" s="1"/>
  <c r="H1183" i="5" s="1"/>
  <c r="E1182" i="5"/>
  <c r="G1182" i="5" s="1"/>
  <c r="H1182" i="5" s="1"/>
  <c r="E1181" i="5"/>
  <c r="G1181" i="5" s="1"/>
  <c r="H1181" i="5" s="1"/>
  <c r="E1180" i="5"/>
  <c r="G1180" i="5" s="1"/>
  <c r="H1180" i="5" s="1"/>
  <c r="E1179" i="5"/>
  <c r="G1179" i="5" s="1"/>
  <c r="H1179" i="5" s="1"/>
  <c r="E1178" i="5"/>
  <c r="G1178" i="5" s="1"/>
  <c r="H1178" i="5" s="1"/>
  <c r="E1177" i="5"/>
  <c r="G1177" i="5" s="1"/>
  <c r="H1177" i="5" s="1"/>
  <c r="E1176" i="5"/>
  <c r="G1176" i="5" s="1"/>
  <c r="H1176" i="5" s="1"/>
  <c r="E1175" i="5"/>
  <c r="G1175" i="5" s="1"/>
  <c r="H1175" i="5" s="1"/>
  <c r="E1174" i="5"/>
  <c r="G1174" i="5" s="1"/>
  <c r="H1174" i="5" s="1"/>
  <c r="E1173" i="5"/>
  <c r="G1173" i="5" s="1"/>
  <c r="H1173" i="5" s="1"/>
  <c r="E1172" i="5"/>
  <c r="G1172" i="5" s="1"/>
  <c r="H1172" i="5" s="1"/>
  <c r="E1171" i="5"/>
  <c r="G1171" i="5" s="1"/>
  <c r="H1171" i="5" s="1"/>
  <c r="E1170" i="5"/>
  <c r="G1170" i="5" s="1"/>
  <c r="H1170" i="5" s="1"/>
  <c r="E1169" i="5"/>
  <c r="G1169" i="5" s="1"/>
  <c r="H1169" i="5" s="1"/>
  <c r="E1168" i="5"/>
  <c r="G1168" i="5" s="1"/>
  <c r="H1168" i="5" s="1"/>
  <c r="E1167" i="5"/>
  <c r="G1167" i="5" s="1"/>
  <c r="H1167" i="5" s="1"/>
  <c r="E1166" i="5"/>
  <c r="G1166" i="5" s="1"/>
  <c r="H1166" i="5" s="1"/>
  <c r="E1165" i="5"/>
  <c r="G1165" i="5" s="1"/>
  <c r="H1165" i="5" s="1"/>
  <c r="E1164" i="5"/>
  <c r="G1164" i="5" s="1"/>
  <c r="H1164" i="5" s="1"/>
  <c r="E1163" i="5"/>
  <c r="G1163" i="5" s="1"/>
  <c r="H1163" i="5" s="1"/>
  <c r="E1162" i="5"/>
  <c r="G1162" i="5" s="1"/>
  <c r="H1162" i="5" s="1"/>
  <c r="E1161" i="5"/>
  <c r="G1161" i="5" s="1"/>
  <c r="H1161" i="5" s="1"/>
  <c r="E1160" i="5"/>
  <c r="G1160" i="5" s="1"/>
  <c r="H1160" i="5" s="1"/>
  <c r="E1159" i="5"/>
  <c r="G1159" i="5" s="1"/>
  <c r="H1159" i="5" s="1"/>
  <c r="E1158" i="5"/>
  <c r="G1158" i="5" s="1"/>
  <c r="H1158" i="5" s="1"/>
  <c r="E1157" i="5"/>
  <c r="G1157" i="5" s="1"/>
  <c r="H1157" i="5" s="1"/>
  <c r="E1156" i="5"/>
  <c r="G1156" i="5" s="1"/>
  <c r="H1156" i="5" s="1"/>
  <c r="E1155" i="5"/>
  <c r="G1155" i="5" s="1"/>
  <c r="H1155" i="5" s="1"/>
  <c r="E1154" i="5"/>
  <c r="G1154" i="5" s="1"/>
  <c r="H1154" i="5" s="1"/>
  <c r="E1153" i="5"/>
  <c r="G1153" i="5" s="1"/>
  <c r="H1153" i="5" s="1"/>
  <c r="E1152" i="5"/>
  <c r="G1152" i="5" s="1"/>
  <c r="H1152" i="5" s="1"/>
  <c r="E1151" i="5"/>
  <c r="G1151" i="5" s="1"/>
  <c r="H1151" i="5" s="1"/>
  <c r="E1150" i="5"/>
  <c r="G1150" i="5" s="1"/>
  <c r="H1150" i="5" s="1"/>
  <c r="E1149" i="5"/>
  <c r="G1149" i="5" s="1"/>
  <c r="H1149" i="5" s="1"/>
  <c r="E1148" i="5"/>
  <c r="G1148" i="5" s="1"/>
  <c r="H1148" i="5" s="1"/>
  <c r="E1147" i="5"/>
  <c r="G1147" i="5" s="1"/>
  <c r="H1147" i="5" s="1"/>
  <c r="E1146" i="5"/>
  <c r="G1146" i="5" s="1"/>
  <c r="H1146" i="5" s="1"/>
  <c r="E1145" i="5"/>
  <c r="G1145" i="5" s="1"/>
  <c r="H1145" i="5" s="1"/>
  <c r="E1144" i="5"/>
  <c r="G1144" i="5" s="1"/>
  <c r="H1144" i="5" s="1"/>
  <c r="E1143" i="5"/>
  <c r="G1143" i="5" s="1"/>
  <c r="H1143" i="5" s="1"/>
  <c r="E1142" i="5"/>
  <c r="G1142" i="5" s="1"/>
  <c r="H1142" i="5" s="1"/>
  <c r="E1141" i="5"/>
  <c r="G1141" i="5" s="1"/>
  <c r="H1141" i="5" s="1"/>
  <c r="E1140" i="5"/>
  <c r="G1140" i="5" s="1"/>
  <c r="H1140" i="5" s="1"/>
  <c r="E1139" i="5"/>
  <c r="G1139" i="5" s="1"/>
  <c r="H1139" i="5" s="1"/>
  <c r="E1138" i="5"/>
  <c r="G1138" i="5" s="1"/>
  <c r="H1138" i="5" s="1"/>
  <c r="E1137" i="5"/>
  <c r="G1137" i="5" s="1"/>
  <c r="H1137" i="5" s="1"/>
  <c r="E1136" i="5"/>
  <c r="G1136" i="5" s="1"/>
  <c r="H1136" i="5" s="1"/>
  <c r="E1135" i="5"/>
  <c r="G1135" i="5" s="1"/>
  <c r="H1135" i="5" s="1"/>
  <c r="E1134" i="5"/>
  <c r="G1134" i="5" s="1"/>
  <c r="H1134" i="5" s="1"/>
  <c r="E1133" i="5"/>
  <c r="G1133" i="5" s="1"/>
  <c r="H1133" i="5" s="1"/>
  <c r="E1132" i="5"/>
  <c r="G1132" i="5" s="1"/>
  <c r="H1132" i="5" s="1"/>
  <c r="E1131" i="5"/>
  <c r="G1131" i="5" s="1"/>
  <c r="H1131" i="5" s="1"/>
  <c r="E1130" i="5"/>
  <c r="G1130" i="5" s="1"/>
  <c r="H1130" i="5" s="1"/>
  <c r="E1129" i="5"/>
  <c r="G1129" i="5" s="1"/>
  <c r="H1129" i="5" s="1"/>
  <c r="E1128" i="5"/>
  <c r="G1128" i="5" s="1"/>
  <c r="H1128" i="5" s="1"/>
  <c r="E1127" i="5"/>
  <c r="G1127" i="5" s="1"/>
  <c r="H1127" i="5" s="1"/>
  <c r="E1126" i="5"/>
  <c r="G1126" i="5" s="1"/>
  <c r="H1126" i="5" s="1"/>
  <c r="E1125" i="5"/>
  <c r="G1125" i="5" s="1"/>
  <c r="H1125" i="5" s="1"/>
  <c r="E1124" i="5"/>
  <c r="G1124" i="5" s="1"/>
  <c r="H1124" i="5" s="1"/>
  <c r="E1123" i="5"/>
  <c r="G1123" i="5" s="1"/>
  <c r="H1123" i="5" s="1"/>
  <c r="E1122" i="5"/>
  <c r="G1122" i="5" s="1"/>
  <c r="H1122" i="5" s="1"/>
  <c r="E1121" i="5"/>
  <c r="G1121" i="5" s="1"/>
  <c r="H1121" i="5" s="1"/>
  <c r="E1120" i="5"/>
  <c r="G1120" i="5" s="1"/>
  <c r="H1120" i="5" s="1"/>
  <c r="E1119" i="5"/>
  <c r="G1119" i="5" s="1"/>
  <c r="H1119" i="5" s="1"/>
  <c r="E1118" i="5"/>
  <c r="G1118" i="5" s="1"/>
  <c r="H1118" i="5" s="1"/>
  <c r="E1117" i="5"/>
  <c r="G1117" i="5" s="1"/>
  <c r="H1117" i="5" s="1"/>
  <c r="E1116" i="5"/>
  <c r="G1116" i="5" s="1"/>
  <c r="H1116" i="5" s="1"/>
  <c r="E1115" i="5"/>
  <c r="G1115" i="5" s="1"/>
  <c r="H1115" i="5" s="1"/>
  <c r="E1114" i="5"/>
  <c r="G1114" i="5" s="1"/>
  <c r="H1114" i="5" s="1"/>
  <c r="H1113" i="5"/>
  <c r="F1547" i="15" l="1"/>
  <c r="C1546" i="15"/>
  <c r="B1587" i="15"/>
  <c r="B1479" i="5"/>
  <c r="F1475" i="5"/>
  <c r="C1474" i="5"/>
  <c r="H1112" i="5"/>
  <c r="B1588" i="15" l="1"/>
  <c r="F1546" i="15"/>
  <c r="C1545" i="15"/>
  <c r="F1474" i="5"/>
  <c r="C1473" i="5"/>
  <c r="B1480" i="5"/>
  <c r="B1589" i="15" l="1"/>
  <c r="F1545" i="15"/>
  <c r="C1544" i="15"/>
  <c r="B1481" i="5"/>
  <c r="F1473" i="5"/>
  <c r="C1472" i="5"/>
  <c r="F1544" i="15" l="1"/>
  <c r="C1543" i="15"/>
  <c r="B1590" i="15"/>
  <c r="F1472" i="5"/>
  <c r="C1471" i="5"/>
  <c r="B1482" i="5"/>
  <c r="B1591" i="15" l="1"/>
  <c r="F1543" i="15"/>
  <c r="C1542" i="15"/>
  <c r="F1471" i="5"/>
  <c r="C1470" i="5"/>
  <c r="B1483" i="5"/>
  <c r="B1592" i="15" l="1"/>
  <c r="F1542" i="15"/>
  <c r="C1541" i="15"/>
  <c r="B1484" i="5"/>
  <c r="F1470" i="5"/>
  <c r="C1469" i="5"/>
  <c r="B1593" i="15" l="1"/>
  <c r="F1541" i="15"/>
  <c r="C1540" i="15"/>
  <c r="F1469" i="5"/>
  <c r="C1468" i="5"/>
  <c r="B1485" i="5"/>
  <c r="B1594" i="15" l="1"/>
  <c r="F1540" i="15"/>
  <c r="C1539" i="15"/>
  <c r="B1486" i="5"/>
  <c r="F1468" i="5"/>
  <c r="C1467" i="5"/>
  <c r="B1595" i="15" l="1"/>
  <c r="F1539" i="15"/>
  <c r="C1538" i="15"/>
  <c r="F1467" i="5"/>
  <c r="C1466" i="5"/>
  <c r="B1487" i="5"/>
  <c r="F1538" i="15" l="1"/>
  <c r="C1537" i="15"/>
  <c r="B1596" i="15"/>
  <c r="B1488" i="5"/>
  <c r="F1466" i="5"/>
  <c r="C1465" i="5"/>
  <c r="B1597" i="15" l="1"/>
  <c r="F1537" i="15"/>
  <c r="C1536" i="15"/>
  <c r="F1465" i="5"/>
  <c r="C1464" i="5"/>
  <c r="B1489" i="5"/>
  <c r="F1536" i="15" l="1"/>
  <c r="C1535" i="15"/>
  <c r="B1598" i="15"/>
  <c r="B1490" i="5"/>
  <c r="F1464" i="5"/>
  <c r="C1463" i="5"/>
  <c r="B1599" i="15" l="1"/>
  <c r="F1535" i="15"/>
  <c r="C1534" i="15"/>
  <c r="F1463" i="5"/>
  <c r="C1462" i="5"/>
  <c r="B1491" i="5"/>
  <c r="F1534" i="15" l="1"/>
  <c r="C1533" i="15"/>
  <c r="B1600" i="15"/>
  <c r="F1462" i="5"/>
  <c r="C1461" i="5"/>
  <c r="B1492" i="5"/>
  <c r="B1601" i="15" l="1"/>
  <c r="F1533" i="15"/>
  <c r="C1532" i="15"/>
  <c r="B1493" i="5"/>
  <c r="F1461" i="5"/>
  <c r="C1460" i="5"/>
  <c r="F1532" i="15" l="1"/>
  <c r="C1531" i="15"/>
  <c r="B1602" i="15"/>
  <c r="F1460" i="5"/>
  <c r="C1459" i="5"/>
  <c r="B1494" i="5"/>
  <c r="B1603" i="15" l="1"/>
  <c r="F1531" i="15"/>
  <c r="C1530" i="15"/>
  <c r="B1495" i="5"/>
  <c r="F1459" i="5"/>
  <c r="C1458" i="5"/>
  <c r="F1530" i="15" l="1"/>
  <c r="C1529" i="15"/>
  <c r="B1604" i="15"/>
  <c r="F1458" i="5"/>
  <c r="C1457" i="5"/>
  <c r="B1496" i="5"/>
  <c r="B1605" i="15" l="1"/>
  <c r="F1529" i="15"/>
  <c r="C1528" i="15"/>
  <c r="B1497" i="5"/>
  <c r="F1457" i="5"/>
  <c r="C1456" i="5"/>
  <c r="F1528" i="15" l="1"/>
  <c r="C1527" i="15"/>
  <c r="B1606" i="15"/>
  <c r="F1456" i="5"/>
  <c r="C1455" i="5"/>
  <c r="B1498" i="5"/>
  <c r="B1607" i="15" l="1"/>
  <c r="F1527" i="15"/>
  <c r="C1526" i="15"/>
  <c r="B1499" i="5"/>
  <c r="F1455" i="5"/>
  <c r="C1454" i="5"/>
  <c r="B1608" i="15" l="1"/>
  <c r="F1526" i="15"/>
  <c r="C1525" i="15"/>
  <c r="F1454" i="5"/>
  <c r="C1453" i="5"/>
  <c r="B1500" i="5"/>
  <c r="F1525" i="15" l="1"/>
  <c r="C1524" i="15"/>
  <c r="B1609" i="15"/>
  <c r="B1501" i="5"/>
  <c r="F1453" i="5"/>
  <c r="C1452" i="5"/>
  <c r="F1524" i="15" l="1"/>
  <c r="C1523" i="15"/>
  <c r="B1610" i="15"/>
  <c r="F1452" i="5"/>
  <c r="C1451" i="5"/>
  <c r="B1502" i="5"/>
  <c r="F1523" i="15" l="1"/>
  <c r="C1522" i="15"/>
  <c r="B1611" i="15"/>
  <c r="B1503" i="5"/>
  <c r="F1451" i="5"/>
  <c r="C1450" i="5"/>
  <c r="B1612" i="15" l="1"/>
  <c r="F1522" i="15"/>
  <c r="C1521" i="15"/>
  <c r="F1450" i="5"/>
  <c r="C1449" i="5"/>
  <c r="B1504" i="5"/>
  <c r="F1521" i="15" l="1"/>
  <c r="C1520" i="15"/>
  <c r="B1613" i="15"/>
  <c r="B1505" i="5"/>
  <c r="F1449" i="5"/>
  <c r="C1448" i="5"/>
  <c r="B1614" i="15" l="1"/>
  <c r="F1520" i="15"/>
  <c r="C1519" i="15"/>
  <c r="F1448" i="5"/>
  <c r="C1447" i="5"/>
  <c r="B1506" i="5"/>
  <c r="B1615" i="15" l="1"/>
  <c r="F1519" i="15"/>
  <c r="C1518" i="15"/>
  <c r="B1507" i="5"/>
  <c r="F1447" i="5"/>
  <c r="C1446" i="5"/>
  <c r="F1518" i="15" l="1"/>
  <c r="C1517" i="15"/>
  <c r="B1616" i="15"/>
  <c r="F1446" i="5"/>
  <c r="C1445" i="5"/>
  <c r="B1508" i="5"/>
  <c r="B1617" i="15" l="1"/>
  <c r="F1517" i="15"/>
  <c r="C1516" i="15"/>
  <c r="B1509" i="5"/>
  <c r="F1445" i="5"/>
  <c r="C1444" i="5"/>
  <c r="F1516" i="15" l="1"/>
  <c r="C1515" i="15"/>
  <c r="B1618" i="15"/>
  <c r="F1444" i="5"/>
  <c r="C1443" i="5"/>
  <c r="B1510" i="5"/>
  <c r="F1515" i="15" l="1"/>
  <c r="C1514" i="15"/>
  <c r="B1619" i="15"/>
  <c r="B1511" i="5"/>
  <c r="F1443" i="5"/>
  <c r="C1442" i="5"/>
  <c r="F1514" i="15" l="1"/>
  <c r="C1513" i="15"/>
  <c r="B1620" i="15"/>
  <c r="F1442" i="5"/>
  <c r="C1441" i="5"/>
  <c r="B1512" i="5"/>
  <c r="F1513" i="15" l="1"/>
  <c r="C1512" i="15"/>
  <c r="B1621" i="15"/>
  <c r="B1513" i="5"/>
  <c r="F1441" i="5"/>
  <c r="C1440" i="5"/>
  <c r="F1512" i="15" l="1"/>
  <c r="C1511" i="15"/>
  <c r="B1622" i="15"/>
  <c r="F1440" i="5"/>
  <c r="C1439" i="5"/>
  <c r="B1514" i="5"/>
  <c r="F1511" i="15" l="1"/>
  <c r="C1510" i="15"/>
  <c r="B1623" i="15"/>
  <c r="B1515" i="5"/>
  <c r="F1439" i="5"/>
  <c r="C1438" i="5"/>
  <c r="B1624" i="15" l="1"/>
  <c r="F1510" i="15"/>
  <c r="C1509" i="15"/>
  <c r="F1438" i="5"/>
  <c r="C1437" i="5"/>
  <c r="B1516" i="5"/>
  <c r="B1625" i="15" l="1"/>
  <c r="F1509" i="15"/>
  <c r="C1508" i="15"/>
  <c r="B1517" i="5"/>
  <c r="F1437" i="5"/>
  <c r="C1436" i="5"/>
  <c r="F1508" i="15" l="1"/>
  <c r="C1507" i="15"/>
  <c r="B1626" i="15"/>
  <c r="F1436" i="5"/>
  <c r="C1435" i="5"/>
  <c r="B1518" i="5"/>
  <c r="B1627" i="15" l="1"/>
  <c r="F1507" i="15"/>
  <c r="C1506" i="15"/>
  <c r="B1519" i="5"/>
  <c r="F1435" i="5"/>
  <c r="C1434" i="5"/>
  <c r="B1628" i="15" l="1"/>
  <c r="F1506" i="15"/>
  <c r="C1505" i="15"/>
  <c r="F1434" i="5"/>
  <c r="C1433" i="5"/>
  <c r="B1520" i="5"/>
  <c r="F1505" i="15" l="1"/>
  <c r="C1504" i="15"/>
  <c r="B1629" i="15"/>
  <c r="B1521" i="5"/>
  <c r="F1433" i="5"/>
  <c r="C1432" i="5"/>
  <c r="B1630" i="15" l="1"/>
  <c r="F1504" i="15"/>
  <c r="C1503" i="15"/>
  <c r="F1432" i="5"/>
  <c r="C1431" i="5"/>
  <c r="B1522" i="5"/>
  <c r="B1631" i="15" l="1"/>
  <c r="F1503" i="15"/>
  <c r="C1502" i="15"/>
  <c r="B1523" i="5"/>
  <c r="F1431" i="5"/>
  <c r="C1430" i="5"/>
  <c r="F1502" i="15" l="1"/>
  <c r="C1501" i="15"/>
  <c r="B1632" i="15"/>
  <c r="F1430" i="5"/>
  <c r="C1429" i="5"/>
  <c r="B1524" i="5"/>
  <c r="F1501" i="15" l="1"/>
  <c r="C1500" i="15"/>
  <c r="B1633" i="15"/>
  <c r="B1525" i="5"/>
  <c r="F1429" i="5"/>
  <c r="C1428" i="5"/>
  <c r="F1500" i="15" l="1"/>
  <c r="C1499" i="15"/>
  <c r="B1634" i="15"/>
  <c r="F1428" i="5"/>
  <c r="C1427" i="5"/>
  <c r="B1526" i="5"/>
  <c r="B1635" i="15" l="1"/>
  <c r="F1499" i="15"/>
  <c r="C1498" i="15"/>
  <c r="B1527" i="5"/>
  <c r="F1427" i="5"/>
  <c r="C1426" i="5"/>
  <c r="B1636" i="15" l="1"/>
  <c r="F1498" i="15"/>
  <c r="C1497" i="15"/>
  <c r="F1426" i="5"/>
  <c r="C1425" i="5"/>
  <c r="B1528" i="5"/>
  <c r="F1497" i="15" l="1"/>
  <c r="C1496" i="15"/>
  <c r="B1637" i="15"/>
  <c r="B1529" i="5"/>
  <c r="F1425" i="5"/>
  <c r="C1424" i="5"/>
  <c r="B1638" i="15" l="1"/>
  <c r="F1496" i="15"/>
  <c r="C1495" i="15"/>
  <c r="F1424" i="5"/>
  <c r="C1423" i="5"/>
  <c r="B1530" i="5"/>
  <c r="F1495" i="15" l="1"/>
  <c r="C1494" i="15"/>
  <c r="B1639" i="15"/>
  <c r="B1531" i="5"/>
  <c r="F1423" i="5"/>
  <c r="C1422" i="5"/>
  <c r="B1640" i="15" l="1"/>
  <c r="F1494" i="15"/>
  <c r="C1493" i="15"/>
  <c r="F1422" i="5"/>
  <c r="C1421" i="5"/>
  <c r="B1532" i="5"/>
  <c r="B1641" i="15" l="1"/>
  <c r="F1493" i="15"/>
  <c r="C1492" i="15"/>
  <c r="B1533" i="5"/>
  <c r="F1421" i="5"/>
  <c r="C1420" i="5"/>
  <c r="F1492" i="15" l="1"/>
  <c r="C1491" i="15"/>
  <c r="B1642" i="15"/>
  <c r="F1420" i="5"/>
  <c r="C1419" i="5"/>
  <c r="B1534" i="5"/>
  <c r="F1491" i="15" l="1"/>
  <c r="C1490" i="15"/>
  <c r="B1643" i="15"/>
  <c r="B1535" i="5"/>
  <c r="F1419" i="5"/>
  <c r="C1418" i="5"/>
  <c r="F1490" i="15" l="1"/>
  <c r="C1489" i="15"/>
  <c r="B1644" i="15"/>
  <c r="F1418" i="5"/>
  <c r="C1417" i="5"/>
  <c r="B1536" i="5"/>
  <c r="B1645" i="15" l="1"/>
  <c r="F1489" i="15"/>
  <c r="C1488" i="15"/>
  <c r="B1537" i="5"/>
  <c r="F1417" i="5"/>
  <c r="C1416" i="5"/>
  <c r="F1488" i="15" l="1"/>
  <c r="C1487" i="15"/>
  <c r="B1646" i="15"/>
  <c r="F1416" i="5"/>
  <c r="C1415" i="5"/>
  <c r="B1538" i="5"/>
  <c r="B1647" i="15" l="1"/>
  <c r="F1487" i="15"/>
  <c r="C1486" i="15"/>
  <c r="B1539" i="5"/>
  <c r="F1415" i="5"/>
  <c r="C1414" i="5"/>
  <c r="F1486" i="15" l="1"/>
  <c r="C1485" i="15"/>
  <c r="B1648" i="15"/>
  <c r="F1414" i="5"/>
  <c r="C1413" i="5"/>
  <c r="B1540" i="5"/>
  <c r="F1485" i="15" l="1"/>
  <c r="C1484" i="15"/>
  <c r="B1649" i="15"/>
  <c r="B1541" i="5"/>
  <c r="F1413" i="5"/>
  <c r="C1412" i="5"/>
  <c r="B1650" i="15" l="1"/>
  <c r="F1484" i="15"/>
  <c r="C1483" i="15"/>
  <c r="F1412" i="5"/>
  <c r="C1411" i="5"/>
  <c r="B1542" i="5"/>
  <c r="B1651" i="15" l="1"/>
  <c r="F1483" i="15"/>
  <c r="C1482" i="15"/>
  <c r="B1543" i="5"/>
  <c r="F1411" i="5"/>
  <c r="C1410" i="5"/>
  <c r="F1482" i="15" l="1"/>
  <c r="C1481" i="15"/>
  <c r="B1652" i="15"/>
  <c r="F1410" i="5"/>
  <c r="C1409" i="5"/>
  <c r="B1544" i="5"/>
  <c r="B1653" i="15" l="1"/>
  <c r="F1481" i="15"/>
  <c r="C1480" i="15"/>
  <c r="B1545" i="5"/>
  <c r="F1409" i="5"/>
  <c r="C1408" i="5"/>
  <c r="F1480" i="15" l="1"/>
  <c r="C1479" i="15"/>
  <c r="B1654" i="15"/>
  <c r="F1408" i="5"/>
  <c r="C1407" i="5"/>
  <c r="B1546" i="5"/>
  <c r="B1655" i="15" l="1"/>
  <c r="F1479" i="15"/>
  <c r="C1478" i="15"/>
  <c r="B1547" i="5"/>
  <c r="F1407" i="5"/>
  <c r="C1406" i="5"/>
  <c r="F1478" i="15" l="1"/>
  <c r="E1478" i="15"/>
  <c r="G1478" i="15" s="1"/>
  <c r="C1477" i="15"/>
  <c r="B1656" i="15"/>
  <c r="F1406" i="5"/>
  <c r="C1405" i="5"/>
  <c r="B1548" i="5"/>
  <c r="B1657" i="15" l="1"/>
  <c r="F1477" i="15"/>
  <c r="E1477" i="15"/>
  <c r="G1477" i="15" s="1"/>
  <c r="E1566" i="15"/>
  <c r="G1566" i="15" s="1"/>
  <c r="H1566" i="15" s="1"/>
  <c r="E1565" i="15"/>
  <c r="G1565" i="15" s="1"/>
  <c r="H1565" i="15" s="1"/>
  <c r="E1564" i="15"/>
  <c r="G1564" i="15" s="1"/>
  <c r="H1564" i="15" s="1"/>
  <c r="E1563" i="15"/>
  <c r="G1563" i="15" s="1"/>
  <c r="H1563" i="15" s="1"/>
  <c r="E1562" i="15"/>
  <c r="G1562" i="15" s="1"/>
  <c r="H1562" i="15" s="1"/>
  <c r="E1561" i="15"/>
  <c r="G1561" i="15" s="1"/>
  <c r="H1561" i="15" s="1"/>
  <c r="E1560" i="15"/>
  <c r="G1560" i="15" s="1"/>
  <c r="H1560" i="15" s="1"/>
  <c r="E1559" i="15"/>
  <c r="G1559" i="15" s="1"/>
  <c r="H1559" i="15" s="1"/>
  <c r="E1558" i="15"/>
  <c r="G1558" i="15" s="1"/>
  <c r="H1558" i="15" s="1"/>
  <c r="E1557" i="15"/>
  <c r="G1557" i="15" s="1"/>
  <c r="H1557" i="15" s="1"/>
  <c r="E1556" i="15"/>
  <c r="G1556" i="15" s="1"/>
  <c r="H1556" i="15" s="1"/>
  <c r="E1555" i="15"/>
  <c r="G1555" i="15" s="1"/>
  <c r="H1555" i="15" s="1"/>
  <c r="E1554" i="15"/>
  <c r="G1554" i="15" s="1"/>
  <c r="H1554" i="15" s="1"/>
  <c r="E1553" i="15"/>
  <c r="G1553" i="15" s="1"/>
  <c r="H1553" i="15" s="1"/>
  <c r="E1552" i="15"/>
  <c r="G1552" i="15" s="1"/>
  <c r="H1552" i="15" s="1"/>
  <c r="E1551" i="15"/>
  <c r="G1551" i="15" s="1"/>
  <c r="H1551" i="15" s="1"/>
  <c r="E1550" i="15"/>
  <c r="G1550" i="15" s="1"/>
  <c r="H1550" i="15" s="1"/>
  <c r="E1549" i="15"/>
  <c r="G1549" i="15" s="1"/>
  <c r="H1549" i="15" s="1"/>
  <c r="E1548" i="15"/>
  <c r="G1548" i="15" s="1"/>
  <c r="H1548" i="15" s="1"/>
  <c r="E1547" i="15"/>
  <c r="G1547" i="15" s="1"/>
  <c r="H1547" i="15" s="1"/>
  <c r="E1546" i="15"/>
  <c r="G1546" i="15" s="1"/>
  <c r="H1546" i="15" s="1"/>
  <c r="E1545" i="15"/>
  <c r="G1545" i="15" s="1"/>
  <c r="H1545" i="15" s="1"/>
  <c r="E1544" i="15"/>
  <c r="G1544" i="15" s="1"/>
  <c r="H1544" i="15" s="1"/>
  <c r="E1543" i="15"/>
  <c r="G1543" i="15" s="1"/>
  <c r="H1543" i="15" s="1"/>
  <c r="E1542" i="15"/>
  <c r="G1542" i="15" s="1"/>
  <c r="H1542" i="15" s="1"/>
  <c r="E1541" i="15"/>
  <c r="G1541" i="15" s="1"/>
  <c r="H1541" i="15" s="1"/>
  <c r="E1540" i="15"/>
  <c r="G1540" i="15" s="1"/>
  <c r="H1540" i="15" s="1"/>
  <c r="E1539" i="15"/>
  <c r="G1539" i="15" s="1"/>
  <c r="H1539" i="15" s="1"/>
  <c r="E1538" i="15"/>
  <c r="G1538" i="15" s="1"/>
  <c r="H1538" i="15" s="1"/>
  <c r="E1537" i="15"/>
  <c r="G1537" i="15" s="1"/>
  <c r="H1537" i="15" s="1"/>
  <c r="E1536" i="15"/>
  <c r="G1536" i="15" s="1"/>
  <c r="H1536" i="15" s="1"/>
  <c r="E1535" i="15"/>
  <c r="G1535" i="15" s="1"/>
  <c r="H1535" i="15" s="1"/>
  <c r="E1534" i="15"/>
  <c r="G1534" i="15" s="1"/>
  <c r="H1534" i="15" s="1"/>
  <c r="E1533" i="15"/>
  <c r="G1533" i="15" s="1"/>
  <c r="H1533" i="15" s="1"/>
  <c r="E1532" i="15"/>
  <c r="G1532" i="15" s="1"/>
  <c r="H1532" i="15" s="1"/>
  <c r="E1531" i="15"/>
  <c r="G1531" i="15" s="1"/>
  <c r="H1531" i="15" s="1"/>
  <c r="E1530" i="15"/>
  <c r="G1530" i="15" s="1"/>
  <c r="H1530" i="15" s="1"/>
  <c r="E1529" i="15"/>
  <c r="G1529" i="15" s="1"/>
  <c r="H1529" i="15" s="1"/>
  <c r="E1528" i="15"/>
  <c r="G1528" i="15" s="1"/>
  <c r="H1528" i="15" s="1"/>
  <c r="E1527" i="15"/>
  <c r="G1527" i="15" s="1"/>
  <c r="H1527" i="15" s="1"/>
  <c r="E1526" i="15"/>
  <c r="G1526" i="15" s="1"/>
  <c r="H1526" i="15" s="1"/>
  <c r="E1525" i="15"/>
  <c r="G1525" i="15" s="1"/>
  <c r="H1525" i="15" s="1"/>
  <c r="E1524" i="15"/>
  <c r="G1524" i="15" s="1"/>
  <c r="H1524" i="15" s="1"/>
  <c r="E1523" i="15"/>
  <c r="G1523" i="15" s="1"/>
  <c r="H1523" i="15" s="1"/>
  <c r="E1522" i="15"/>
  <c r="G1522" i="15" s="1"/>
  <c r="H1522" i="15" s="1"/>
  <c r="E1521" i="15"/>
  <c r="G1521" i="15" s="1"/>
  <c r="H1521" i="15" s="1"/>
  <c r="E1520" i="15"/>
  <c r="G1520" i="15" s="1"/>
  <c r="H1520" i="15" s="1"/>
  <c r="E1519" i="15"/>
  <c r="G1519" i="15" s="1"/>
  <c r="H1519" i="15" s="1"/>
  <c r="E1518" i="15"/>
  <c r="G1518" i="15" s="1"/>
  <c r="H1518" i="15" s="1"/>
  <c r="E1517" i="15"/>
  <c r="G1517" i="15" s="1"/>
  <c r="H1517" i="15" s="1"/>
  <c r="E1516" i="15"/>
  <c r="G1516" i="15" s="1"/>
  <c r="H1516" i="15" s="1"/>
  <c r="E1515" i="15"/>
  <c r="G1515" i="15" s="1"/>
  <c r="H1515" i="15" s="1"/>
  <c r="E1514" i="15"/>
  <c r="G1514" i="15" s="1"/>
  <c r="H1514" i="15" s="1"/>
  <c r="E1513" i="15"/>
  <c r="G1513" i="15" s="1"/>
  <c r="H1513" i="15" s="1"/>
  <c r="E1512" i="15"/>
  <c r="G1512" i="15" s="1"/>
  <c r="H1512" i="15" s="1"/>
  <c r="E1511" i="15"/>
  <c r="G1511" i="15" s="1"/>
  <c r="H1511" i="15" s="1"/>
  <c r="E1510" i="15"/>
  <c r="G1510" i="15" s="1"/>
  <c r="H1510" i="15" s="1"/>
  <c r="E1509" i="15"/>
  <c r="G1509" i="15" s="1"/>
  <c r="H1509" i="15" s="1"/>
  <c r="E1508" i="15"/>
  <c r="G1508" i="15" s="1"/>
  <c r="H1508" i="15" s="1"/>
  <c r="E1507" i="15"/>
  <c r="G1507" i="15" s="1"/>
  <c r="H1507" i="15" s="1"/>
  <c r="E1506" i="15"/>
  <c r="G1506" i="15" s="1"/>
  <c r="H1506" i="15" s="1"/>
  <c r="E1505" i="15"/>
  <c r="G1505" i="15" s="1"/>
  <c r="H1505" i="15" s="1"/>
  <c r="E1504" i="15"/>
  <c r="G1504" i="15" s="1"/>
  <c r="H1504" i="15" s="1"/>
  <c r="E1503" i="15"/>
  <c r="G1503" i="15" s="1"/>
  <c r="H1503" i="15" s="1"/>
  <c r="E1502" i="15"/>
  <c r="G1502" i="15" s="1"/>
  <c r="H1502" i="15" s="1"/>
  <c r="E1501" i="15"/>
  <c r="G1501" i="15" s="1"/>
  <c r="H1501" i="15" s="1"/>
  <c r="E1500" i="15"/>
  <c r="G1500" i="15" s="1"/>
  <c r="H1500" i="15" s="1"/>
  <c r="E1499" i="15"/>
  <c r="G1499" i="15" s="1"/>
  <c r="H1499" i="15" s="1"/>
  <c r="E1498" i="15"/>
  <c r="G1498" i="15" s="1"/>
  <c r="H1498" i="15" s="1"/>
  <c r="E1497" i="15"/>
  <c r="G1497" i="15" s="1"/>
  <c r="H1497" i="15" s="1"/>
  <c r="E1496" i="15"/>
  <c r="G1496" i="15" s="1"/>
  <c r="H1496" i="15" s="1"/>
  <c r="E1495" i="15"/>
  <c r="G1495" i="15" s="1"/>
  <c r="H1495" i="15" s="1"/>
  <c r="E1494" i="15"/>
  <c r="G1494" i="15" s="1"/>
  <c r="H1494" i="15" s="1"/>
  <c r="E1493" i="15"/>
  <c r="G1493" i="15" s="1"/>
  <c r="H1493" i="15" s="1"/>
  <c r="E1492" i="15"/>
  <c r="G1492" i="15" s="1"/>
  <c r="H1492" i="15" s="1"/>
  <c r="E1491" i="15"/>
  <c r="G1491" i="15" s="1"/>
  <c r="H1491" i="15" s="1"/>
  <c r="E1490" i="15"/>
  <c r="G1490" i="15" s="1"/>
  <c r="H1490" i="15" s="1"/>
  <c r="E1489" i="15"/>
  <c r="G1489" i="15" s="1"/>
  <c r="H1489" i="15" s="1"/>
  <c r="E1488" i="15"/>
  <c r="G1488" i="15" s="1"/>
  <c r="H1488" i="15" s="1"/>
  <c r="E1487" i="15"/>
  <c r="G1487" i="15" s="1"/>
  <c r="H1487" i="15" s="1"/>
  <c r="E1486" i="15"/>
  <c r="G1486" i="15" s="1"/>
  <c r="H1486" i="15" s="1"/>
  <c r="E1485" i="15"/>
  <c r="G1485" i="15" s="1"/>
  <c r="H1485" i="15" s="1"/>
  <c r="E1484" i="15"/>
  <c r="G1484" i="15" s="1"/>
  <c r="H1484" i="15" s="1"/>
  <c r="E1483" i="15"/>
  <c r="G1483" i="15" s="1"/>
  <c r="H1483" i="15" s="1"/>
  <c r="E1482" i="15"/>
  <c r="G1482" i="15" s="1"/>
  <c r="H1482" i="15" s="1"/>
  <c r="E1481" i="15"/>
  <c r="G1481" i="15" s="1"/>
  <c r="H1481" i="15" s="1"/>
  <c r="E1480" i="15"/>
  <c r="G1480" i="15" s="1"/>
  <c r="H1480" i="15" s="1"/>
  <c r="E1479" i="15"/>
  <c r="G1479" i="15" s="1"/>
  <c r="H1479" i="15" s="1"/>
  <c r="H1478" i="15"/>
  <c r="B1549" i="5"/>
  <c r="F1405" i="5"/>
  <c r="C1404" i="5"/>
  <c r="H1477" i="15" l="1"/>
  <c r="C1657" i="15"/>
  <c r="B1658" i="15"/>
  <c r="F1404" i="5"/>
  <c r="C1403" i="5"/>
  <c r="B1550" i="5"/>
  <c r="F1657" i="15" l="1"/>
  <c r="C1656" i="15"/>
  <c r="B1659" i="15"/>
  <c r="B1551" i="5"/>
  <c r="F1403" i="5"/>
  <c r="C1402" i="5"/>
  <c r="B1660" i="15" l="1"/>
  <c r="F1656" i="15"/>
  <c r="C1655" i="15"/>
  <c r="F1402" i="5"/>
  <c r="C1401" i="5"/>
  <c r="B1552" i="5"/>
  <c r="F1655" i="15" l="1"/>
  <c r="C1654" i="15"/>
  <c r="B1661" i="15"/>
  <c r="B1553" i="5"/>
  <c r="F1401" i="5"/>
  <c r="C1400" i="5"/>
  <c r="B1662" i="15" l="1"/>
  <c r="F1654" i="15"/>
  <c r="C1653" i="15"/>
  <c r="F1400" i="5"/>
  <c r="C1399" i="5"/>
  <c r="B1554" i="5"/>
  <c r="B1663" i="15" l="1"/>
  <c r="F1653" i="15"/>
  <c r="C1652" i="15"/>
  <c r="B1555" i="5"/>
  <c r="F1399" i="5"/>
  <c r="C1398" i="5"/>
  <c r="F1652" i="15" l="1"/>
  <c r="C1651" i="15"/>
  <c r="B1664" i="15"/>
  <c r="F1398" i="5"/>
  <c r="C1397" i="5"/>
  <c r="B1556" i="5"/>
  <c r="B1665" i="15" l="1"/>
  <c r="F1651" i="15"/>
  <c r="C1650" i="15"/>
  <c r="B1557" i="5"/>
  <c r="F1397" i="5"/>
  <c r="C1396" i="5"/>
  <c r="B1666" i="15" l="1"/>
  <c r="F1650" i="15"/>
  <c r="C1649" i="15"/>
  <c r="F1396" i="5"/>
  <c r="C1395" i="5"/>
  <c r="B1558" i="5"/>
  <c r="F1649" i="15" l="1"/>
  <c r="C1648" i="15"/>
  <c r="B1667" i="15"/>
  <c r="B1559" i="5"/>
  <c r="F1395" i="5"/>
  <c r="C1394" i="5"/>
  <c r="B1668" i="15" l="1"/>
  <c r="F1648" i="15"/>
  <c r="C1647" i="15"/>
  <c r="F1394" i="5"/>
  <c r="C1393" i="5"/>
  <c r="B1560" i="5"/>
  <c r="B1669" i="15" l="1"/>
  <c r="F1647" i="15"/>
  <c r="C1646" i="15"/>
  <c r="B1561" i="5"/>
  <c r="F1393" i="5"/>
  <c r="C1392" i="5"/>
  <c r="F1646" i="15" l="1"/>
  <c r="C1645" i="15"/>
  <c r="B1670" i="15"/>
  <c r="F1392" i="5"/>
  <c r="C1391" i="5"/>
  <c r="B1562" i="5"/>
  <c r="B1671" i="15" l="1"/>
  <c r="F1645" i="15"/>
  <c r="C1644" i="15"/>
  <c r="B1563" i="5"/>
  <c r="F1391" i="5"/>
  <c r="C1390" i="5"/>
  <c r="B1672" i="15" l="1"/>
  <c r="F1644" i="15"/>
  <c r="C1643" i="15"/>
  <c r="F1390" i="5"/>
  <c r="C1389" i="5"/>
  <c r="B1564" i="5"/>
  <c r="F1643" i="15" l="1"/>
  <c r="C1642" i="15"/>
  <c r="B1673" i="15"/>
  <c r="B1565" i="5"/>
  <c r="F1389" i="5"/>
  <c r="C1388" i="5"/>
  <c r="B1674" i="15" l="1"/>
  <c r="F1642" i="15"/>
  <c r="C1641" i="15"/>
  <c r="F1388" i="5"/>
  <c r="C1387" i="5"/>
  <c r="B1566" i="5"/>
  <c r="B1675" i="15" l="1"/>
  <c r="F1641" i="15"/>
  <c r="C1640" i="15"/>
  <c r="B1567" i="5"/>
  <c r="F1387" i="5"/>
  <c r="C1386" i="5"/>
  <c r="B1676" i="15" l="1"/>
  <c r="F1640" i="15"/>
  <c r="C1639" i="15"/>
  <c r="F1386" i="5"/>
  <c r="C1385" i="5"/>
  <c r="B1568" i="5"/>
  <c r="F1639" i="15" l="1"/>
  <c r="C1638" i="15"/>
  <c r="B1677" i="15"/>
  <c r="B1569" i="5"/>
  <c r="F1385" i="5"/>
  <c r="C1384" i="5"/>
  <c r="B1678" i="15" l="1"/>
  <c r="F1638" i="15"/>
  <c r="C1637" i="15"/>
  <c r="F1384" i="5"/>
  <c r="C1383" i="5"/>
  <c r="B1570" i="5"/>
  <c r="F1637" i="15" l="1"/>
  <c r="C1636" i="15"/>
  <c r="B1679" i="15"/>
  <c r="F1383" i="5"/>
  <c r="C1382" i="5"/>
  <c r="B1571" i="5"/>
  <c r="B1680" i="15" l="1"/>
  <c r="F1636" i="15"/>
  <c r="C1635" i="15"/>
  <c r="B1572" i="5"/>
  <c r="F1382" i="5"/>
  <c r="C1381" i="5"/>
  <c r="B1681" i="15" l="1"/>
  <c r="F1635" i="15"/>
  <c r="C1634" i="15"/>
  <c r="F1381" i="5"/>
  <c r="C1380" i="5"/>
  <c r="B1573" i="5"/>
  <c r="B1682" i="15" l="1"/>
  <c r="F1634" i="15"/>
  <c r="C1633" i="15"/>
  <c r="B1574" i="5"/>
  <c r="F1380" i="5"/>
  <c r="C1379" i="5"/>
  <c r="F1633" i="15" l="1"/>
  <c r="C1632" i="15"/>
  <c r="B1683" i="15"/>
  <c r="F1379" i="5"/>
  <c r="C1378" i="5"/>
  <c r="B1575" i="5"/>
  <c r="B1684" i="15" l="1"/>
  <c r="F1632" i="15"/>
  <c r="C1631" i="15"/>
  <c r="B1576" i="5"/>
  <c r="F1378" i="5"/>
  <c r="C1377" i="5"/>
  <c r="B1685" i="15" l="1"/>
  <c r="F1631" i="15"/>
  <c r="C1630" i="15"/>
  <c r="F1377" i="5"/>
  <c r="C1376" i="5"/>
  <c r="B1577" i="5"/>
  <c r="F1630" i="15" l="1"/>
  <c r="C1629" i="15"/>
  <c r="B1686" i="15"/>
  <c r="B1578" i="5"/>
  <c r="F1376" i="5"/>
  <c r="C1375" i="5"/>
  <c r="B1687" i="15" l="1"/>
  <c r="F1629" i="15"/>
  <c r="C1628" i="15"/>
  <c r="F1375" i="5"/>
  <c r="C1374" i="5"/>
  <c r="B1579" i="5"/>
  <c r="F1628" i="15" l="1"/>
  <c r="C1627" i="15"/>
  <c r="B1688" i="15"/>
  <c r="B1580" i="5"/>
  <c r="F1374" i="5"/>
  <c r="C1373" i="5"/>
  <c r="B1689" i="15" l="1"/>
  <c r="F1627" i="15"/>
  <c r="C1626" i="15"/>
  <c r="F1373" i="5"/>
  <c r="C1372" i="5"/>
  <c r="B1581" i="5"/>
  <c r="B1690" i="15" l="1"/>
  <c r="F1626" i="15"/>
  <c r="C1625" i="15"/>
  <c r="B1582" i="5"/>
  <c r="F1372" i="5"/>
  <c r="C1371" i="5"/>
  <c r="B1691" i="15" l="1"/>
  <c r="F1625" i="15"/>
  <c r="C1624" i="15"/>
  <c r="F1371" i="5"/>
  <c r="C1370" i="5"/>
  <c r="B1583" i="5"/>
  <c r="B1692" i="15" l="1"/>
  <c r="F1624" i="15"/>
  <c r="C1623" i="15"/>
  <c r="B1584" i="5"/>
  <c r="F1370" i="5"/>
  <c r="C1369" i="5"/>
  <c r="B1693" i="15" l="1"/>
  <c r="F1623" i="15"/>
  <c r="C1622" i="15"/>
  <c r="F1369" i="5"/>
  <c r="C1368" i="5"/>
  <c r="B1585" i="5"/>
  <c r="F1622" i="15" l="1"/>
  <c r="C1621" i="15"/>
  <c r="B1694" i="15"/>
  <c r="B1586" i="5"/>
  <c r="F1368" i="5"/>
  <c r="C1367" i="5"/>
  <c r="F1621" i="15" l="1"/>
  <c r="C1620" i="15"/>
  <c r="B1695" i="15"/>
  <c r="F1367" i="5"/>
  <c r="C1366" i="5"/>
  <c r="B1587" i="5"/>
  <c r="B1696" i="15" l="1"/>
  <c r="F1620" i="15"/>
  <c r="C1619" i="15"/>
  <c r="B1588" i="5"/>
  <c r="F1366" i="5"/>
  <c r="C1365" i="5"/>
  <c r="F1619" i="15" l="1"/>
  <c r="C1618" i="15"/>
  <c r="B1697" i="15"/>
  <c r="F1365" i="5"/>
  <c r="C1364" i="5"/>
  <c r="B1589" i="5"/>
  <c r="B1698" i="15" l="1"/>
  <c r="F1618" i="15"/>
  <c r="C1617" i="15"/>
  <c r="B1590" i="5"/>
  <c r="F1364" i="5"/>
  <c r="C1363" i="5"/>
  <c r="B1699" i="15" l="1"/>
  <c r="F1617" i="15"/>
  <c r="C1616" i="15"/>
  <c r="F1363" i="5"/>
  <c r="C1362" i="5"/>
  <c r="B1591" i="5"/>
  <c r="F1616" i="15" l="1"/>
  <c r="C1615" i="15"/>
  <c r="B1700" i="15"/>
  <c r="B1592" i="5"/>
  <c r="F1362" i="5"/>
  <c r="C1361" i="5"/>
  <c r="B1701" i="15" l="1"/>
  <c r="F1615" i="15"/>
  <c r="C1614" i="15"/>
  <c r="F1361" i="5"/>
  <c r="C1360" i="5"/>
  <c r="B1593" i="5"/>
  <c r="F1614" i="15" l="1"/>
  <c r="C1613" i="15"/>
  <c r="B1702" i="15"/>
  <c r="B1594" i="5"/>
  <c r="F1360" i="5"/>
  <c r="C1359" i="5"/>
  <c r="B1703" i="15" l="1"/>
  <c r="F1613" i="15"/>
  <c r="C1612" i="15"/>
  <c r="F1359" i="5"/>
  <c r="C1358" i="5"/>
  <c r="B1595" i="5"/>
  <c r="B1704" i="15" l="1"/>
  <c r="F1612" i="15"/>
  <c r="C1611" i="15"/>
  <c r="B1596" i="5"/>
  <c r="F1358" i="5"/>
  <c r="C1357" i="5"/>
  <c r="F1611" i="15" l="1"/>
  <c r="C1610" i="15"/>
  <c r="B1705" i="15"/>
  <c r="F1357" i="5"/>
  <c r="C1356" i="5"/>
  <c r="B1597" i="5"/>
  <c r="F1610" i="15" l="1"/>
  <c r="C1609" i="15"/>
  <c r="B1706" i="15"/>
  <c r="B1598" i="5"/>
  <c r="F1356" i="5"/>
  <c r="C1355" i="5"/>
  <c r="B1707" i="15" l="1"/>
  <c r="F1609" i="15"/>
  <c r="C1608" i="15"/>
  <c r="F1355" i="5"/>
  <c r="C1354" i="5"/>
  <c r="B1599" i="5"/>
  <c r="B1708" i="15" l="1"/>
  <c r="F1608" i="15"/>
  <c r="C1607" i="15"/>
  <c r="B1600" i="5"/>
  <c r="F1354" i="5"/>
  <c r="C1353" i="5"/>
  <c r="F1607" i="15" l="1"/>
  <c r="C1606" i="15"/>
  <c r="B1709" i="15"/>
  <c r="F1353" i="5"/>
  <c r="C1352" i="5"/>
  <c r="B1601" i="5"/>
  <c r="F1606" i="15" l="1"/>
  <c r="C1605" i="15"/>
  <c r="B1710" i="15"/>
  <c r="B1602" i="5"/>
  <c r="F1352" i="5"/>
  <c r="C1351" i="5"/>
  <c r="B1711" i="15" l="1"/>
  <c r="F1605" i="15"/>
  <c r="C1604" i="15"/>
  <c r="F1351" i="5"/>
  <c r="C1350" i="5"/>
  <c r="B1603" i="5"/>
  <c r="F1604" i="15" l="1"/>
  <c r="C1603" i="15"/>
  <c r="B1712" i="15"/>
  <c r="B1604" i="5"/>
  <c r="F1350" i="5"/>
  <c r="C1349" i="5"/>
  <c r="B1713" i="15" l="1"/>
  <c r="F1603" i="15"/>
  <c r="C1602" i="15"/>
  <c r="F1349" i="5"/>
  <c r="C1348" i="5"/>
  <c r="B1605" i="5"/>
  <c r="F1602" i="15" l="1"/>
  <c r="C1601" i="15"/>
  <c r="B1714" i="15"/>
  <c r="B1606" i="5"/>
  <c r="F1348" i="5"/>
  <c r="C1347" i="5"/>
  <c r="B1715" i="15" l="1"/>
  <c r="F1601" i="15"/>
  <c r="C1600" i="15"/>
  <c r="F1347" i="5"/>
  <c r="C1346" i="5"/>
  <c r="B1607" i="5"/>
  <c r="F1600" i="15" l="1"/>
  <c r="C1599" i="15"/>
  <c r="B1716" i="15"/>
  <c r="B1608" i="5"/>
  <c r="F1346" i="5"/>
  <c r="C1345" i="5"/>
  <c r="B1717" i="15" l="1"/>
  <c r="F1599" i="15"/>
  <c r="C1598" i="15"/>
  <c r="F1345" i="5"/>
  <c r="C1344" i="5"/>
  <c r="B1609" i="5"/>
  <c r="B1718" i="15" l="1"/>
  <c r="F1598" i="15"/>
  <c r="C1597" i="15"/>
  <c r="B1610" i="5"/>
  <c r="F1344" i="5"/>
  <c r="C1343" i="5"/>
  <c r="F1597" i="15" l="1"/>
  <c r="C1596" i="15"/>
  <c r="B1719" i="15"/>
  <c r="F1343" i="5"/>
  <c r="C1342" i="5"/>
  <c r="B1611" i="5"/>
  <c r="B1720" i="15" l="1"/>
  <c r="F1596" i="15"/>
  <c r="C1595" i="15"/>
  <c r="B1612" i="5"/>
  <c r="F1342" i="5"/>
  <c r="C1341" i="5"/>
  <c r="F1595" i="15" l="1"/>
  <c r="C1594" i="15"/>
  <c r="B1721" i="15"/>
  <c r="F1341" i="5"/>
  <c r="C1340" i="5"/>
  <c r="B1613" i="5"/>
  <c r="B1722" i="15" l="1"/>
  <c r="F1594" i="15"/>
  <c r="C1593" i="15"/>
  <c r="B1614" i="5"/>
  <c r="F1340" i="5"/>
  <c r="C1339" i="5"/>
  <c r="B1723" i="15" l="1"/>
  <c r="F1593" i="15"/>
  <c r="C1592" i="15"/>
  <c r="F1339" i="5"/>
  <c r="C1338" i="5"/>
  <c r="B1615" i="5"/>
  <c r="B1724" i="15" l="1"/>
  <c r="F1592" i="15"/>
  <c r="C1591" i="15"/>
  <c r="B1616" i="5"/>
  <c r="F1338" i="5"/>
  <c r="C1337" i="5"/>
  <c r="F1591" i="15" l="1"/>
  <c r="C1590" i="15"/>
  <c r="B1725" i="15"/>
  <c r="F1337" i="5"/>
  <c r="C1336" i="5"/>
  <c r="B1617" i="5"/>
  <c r="B1726" i="15" l="1"/>
  <c r="F1590" i="15"/>
  <c r="C1589" i="15"/>
  <c r="B1618" i="5"/>
  <c r="F1336" i="5"/>
  <c r="C1335" i="5"/>
  <c r="F1589" i="15" l="1"/>
  <c r="C1588" i="15"/>
  <c r="B1727" i="15"/>
  <c r="F1335" i="5"/>
  <c r="C1334" i="5"/>
  <c r="B1619" i="5"/>
  <c r="B1728" i="15" l="1"/>
  <c r="F1588" i="15"/>
  <c r="C1587" i="15"/>
  <c r="B1620" i="5"/>
  <c r="F1334" i="5"/>
  <c r="C1333" i="5"/>
  <c r="F1587" i="15" l="1"/>
  <c r="C1586" i="15"/>
  <c r="B1729" i="15"/>
  <c r="F1333" i="5"/>
  <c r="C1332" i="5"/>
  <c r="B1621" i="5"/>
  <c r="B1730" i="15" l="1"/>
  <c r="F1586" i="15"/>
  <c r="C1585" i="15"/>
  <c r="B1622" i="5"/>
  <c r="F1332" i="5"/>
  <c r="C1331" i="5"/>
  <c r="B1731" i="15" l="1"/>
  <c r="F1585" i="15"/>
  <c r="C1584" i="15"/>
  <c r="F1331" i="5"/>
  <c r="C1330" i="5"/>
  <c r="B1623" i="5"/>
  <c r="F1584" i="15" l="1"/>
  <c r="C1583" i="15"/>
  <c r="B1732" i="15"/>
  <c r="B1624" i="5"/>
  <c r="F1330" i="5"/>
  <c r="C1329" i="5"/>
  <c r="B1733" i="15" l="1"/>
  <c r="F1583" i="15"/>
  <c r="C1582" i="15"/>
  <c r="F1329" i="5"/>
  <c r="C1328" i="5"/>
  <c r="B1625" i="5"/>
  <c r="F1582" i="15" l="1"/>
  <c r="C1581" i="15"/>
  <c r="B1734" i="15"/>
  <c r="B1626" i="5"/>
  <c r="F1328" i="5"/>
  <c r="C1327" i="5"/>
  <c r="B1735" i="15" l="1"/>
  <c r="F1581" i="15"/>
  <c r="C1580" i="15"/>
  <c r="F1327" i="5"/>
  <c r="C1326" i="5"/>
  <c r="B1627" i="5"/>
  <c r="B1736" i="15" l="1"/>
  <c r="F1580" i="15"/>
  <c r="C1579" i="15"/>
  <c r="B1628" i="5"/>
  <c r="F1326" i="5"/>
  <c r="C1325" i="5"/>
  <c r="B1737" i="15" l="1"/>
  <c r="F1579" i="15"/>
  <c r="C1578" i="15"/>
  <c r="F1325" i="5"/>
  <c r="C1324" i="5"/>
  <c r="B1629" i="5"/>
  <c r="B1738" i="15" l="1"/>
  <c r="F1578" i="15"/>
  <c r="C1577" i="15"/>
  <c r="B1630" i="5"/>
  <c r="F1324" i="5"/>
  <c r="C1323" i="5"/>
  <c r="F1577" i="15" l="1"/>
  <c r="C1576" i="15"/>
  <c r="B1739" i="15"/>
  <c r="F1323" i="5"/>
  <c r="C1322" i="5"/>
  <c r="B1631" i="5"/>
  <c r="F1576" i="15" l="1"/>
  <c r="C1575" i="15"/>
  <c r="B1740" i="15"/>
  <c r="B1632" i="5"/>
  <c r="F1322" i="5"/>
  <c r="C1321" i="5"/>
  <c r="B1741" i="15" l="1"/>
  <c r="F1575" i="15"/>
  <c r="C1574" i="15"/>
  <c r="B1633" i="5"/>
  <c r="F1321" i="5"/>
  <c r="C1320" i="5"/>
  <c r="B1742" i="15" l="1"/>
  <c r="F1574" i="15"/>
  <c r="C1573" i="15"/>
  <c r="F1320" i="5"/>
  <c r="C1319" i="5"/>
  <c r="B1634" i="5"/>
  <c r="F1573" i="15" l="1"/>
  <c r="C1572" i="15"/>
  <c r="B1743" i="15"/>
  <c r="B1635" i="5"/>
  <c r="F1319" i="5"/>
  <c r="C1318" i="5"/>
  <c r="B1744" i="15" l="1"/>
  <c r="F1572" i="15"/>
  <c r="C1571" i="15"/>
  <c r="F1318" i="5"/>
  <c r="C1317" i="5"/>
  <c r="B1636" i="5"/>
  <c r="B1745" i="15" l="1"/>
  <c r="F1571" i="15"/>
  <c r="C1570" i="15"/>
  <c r="B1637" i="5"/>
  <c r="F1317" i="5"/>
  <c r="C1316" i="5"/>
  <c r="F1570" i="15" l="1"/>
  <c r="C1569" i="15"/>
  <c r="B1746" i="15"/>
  <c r="F1316" i="5"/>
  <c r="C1315" i="5"/>
  <c r="B1638" i="5"/>
  <c r="B1747" i="15" l="1"/>
  <c r="F1569" i="15"/>
  <c r="C1568" i="15"/>
  <c r="B1639" i="5"/>
  <c r="F1315" i="5"/>
  <c r="C1314" i="5"/>
  <c r="E1568" i="15" l="1"/>
  <c r="G1568" i="15" s="1"/>
  <c r="F1568" i="15"/>
  <c r="C1567" i="15"/>
  <c r="B1748" i="15"/>
  <c r="F1314" i="5"/>
  <c r="C1313" i="5"/>
  <c r="B1640" i="5"/>
  <c r="B1749" i="15" l="1"/>
  <c r="F1567" i="15"/>
  <c r="E1567" i="15"/>
  <c r="G1567" i="15" s="1"/>
  <c r="E1657" i="15"/>
  <c r="G1657" i="15" s="1"/>
  <c r="H1657" i="15" s="1"/>
  <c r="E1656" i="15"/>
  <c r="G1656" i="15" s="1"/>
  <c r="H1656" i="15" s="1"/>
  <c r="E1655" i="15"/>
  <c r="G1655" i="15" s="1"/>
  <c r="H1655" i="15" s="1"/>
  <c r="E1654" i="15"/>
  <c r="G1654" i="15" s="1"/>
  <c r="H1654" i="15" s="1"/>
  <c r="E1653" i="15"/>
  <c r="G1653" i="15" s="1"/>
  <c r="H1653" i="15" s="1"/>
  <c r="E1652" i="15"/>
  <c r="G1652" i="15" s="1"/>
  <c r="H1652" i="15" s="1"/>
  <c r="E1651" i="15"/>
  <c r="G1651" i="15" s="1"/>
  <c r="H1651" i="15" s="1"/>
  <c r="E1650" i="15"/>
  <c r="G1650" i="15" s="1"/>
  <c r="H1650" i="15" s="1"/>
  <c r="E1649" i="15"/>
  <c r="G1649" i="15" s="1"/>
  <c r="H1649" i="15" s="1"/>
  <c r="E1648" i="15"/>
  <c r="G1648" i="15" s="1"/>
  <c r="H1648" i="15" s="1"/>
  <c r="E1647" i="15"/>
  <c r="G1647" i="15" s="1"/>
  <c r="H1647" i="15" s="1"/>
  <c r="E1646" i="15"/>
  <c r="G1646" i="15" s="1"/>
  <c r="H1646" i="15" s="1"/>
  <c r="E1645" i="15"/>
  <c r="G1645" i="15" s="1"/>
  <c r="H1645" i="15" s="1"/>
  <c r="E1644" i="15"/>
  <c r="G1644" i="15" s="1"/>
  <c r="H1644" i="15" s="1"/>
  <c r="E1643" i="15"/>
  <c r="G1643" i="15" s="1"/>
  <c r="H1643" i="15" s="1"/>
  <c r="E1642" i="15"/>
  <c r="G1642" i="15" s="1"/>
  <c r="H1642" i="15" s="1"/>
  <c r="E1641" i="15"/>
  <c r="G1641" i="15" s="1"/>
  <c r="H1641" i="15" s="1"/>
  <c r="E1640" i="15"/>
  <c r="G1640" i="15" s="1"/>
  <c r="H1640" i="15" s="1"/>
  <c r="E1639" i="15"/>
  <c r="G1639" i="15" s="1"/>
  <c r="H1639" i="15" s="1"/>
  <c r="E1638" i="15"/>
  <c r="G1638" i="15" s="1"/>
  <c r="H1638" i="15" s="1"/>
  <c r="E1637" i="15"/>
  <c r="G1637" i="15" s="1"/>
  <c r="H1637" i="15" s="1"/>
  <c r="E1636" i="15"/>
  <c r="G1636" i="15" s="1"/>
  <c r="H1636" i="15" s="1"/>
  <c r="E1635" i="15"/>
  <c r="G1635" i="15" s="1"/>
  <c r="H1635" i="15" s="1"/>
  <c r="E1634" i="15"/>
  <c r="G1634" i="15" s="1"/>
  <c r="H1634" i="15" s="1"/>
  <c r="E1633" i="15"/>
  <c r="G1633" i="15" s="1"/>
  <c r="H1633" i="15" s="1"/>
  <c r="E1632" i="15"/>
  <c r="G1632" i="15" s="1"/>
  <c r="H1632" i="15" s="1"/>
  <c r="E1631" i="15"/>
  <c r="G1631" i="15" s="1"/>
  <c r="H1631" i="15" s="1"/>
  <c r="E1630" i="15"/>
  <c r="G1630" i="15" s="1"/>
  <c r="H1630" i="15" s="1"/>
  <c r="E1629" i="15"/>
  <c r="G1629" i="15" s="1"/>
  <c r="H1629" i="15" s="1"/>
  <c r="E1628" i="15"/>
  <c r="G1628" i="15" s="1"/>
  <c r="H1628" i="15" s="1"/>
  <c r="E1627" i="15"/>
  <c r="G1627" i="15" s="1"/>
  <c r="H1627" i="15" s="1"/>
  <c r="E1626" i="15"/>
  <c r="G1626" i="15" s="1"/>
  <c r="H1626" i="15" s="1"/>
  <c r="E1625" i="15"/>
  <c r="G1625" i="15" s="1"/>
  <c r="H1625" i="15" s="1"/>
  <c r="E1624" i="15"/>
  <c r="G1624" i="15" s="1"/>
  <c r="H1624" i="15" s="1"/>
  <c r="E1623" i="15"/>
  <c r="G1623" i="15" s="1"/>
  <c r="H1623" i="15" s="1"/>
  <c r="E1622" i="15"/>
  <c r="G1622" i="15" s="1"/>
  <c r="H1622" i="15" s="1"/>
  <c r="E1621" i="15"/>
  <c r="G1621" i="15" s="1"/>
  <c r="H1621" i="15" s="1"/>
  <c r="E1620" i="15"/>
  <c r="G1620" i="15" s="1"/>
  <c r="H1620" i="15" s="1"/>
  <c r="E1619" i="15"/>
  <c r="G1619" i="15" s="1"/>
  <c r="H1619" i="15" s="1"/>
  <c r="E1618" i="15"/>
  <c r="G1618" i="15" s="1"/>
  <c r="H1618" i="15" s="1"/>
  <c r="E1617" i="15"/>
  <c r="G1617" i="15" s="1"/>
  <c r="H1617" i="15" s="1"/>
  <c r="E1616" i="15"/>
  <c r="G1616" i="15" s="1"/>
  <c r="H1616" i="15" s="1"/>
  <c r="E1615" i="15"/>
  <c r="G1615" i="15" s="1"/>
  <c r="H1615" i="15" s="1"/>
  <c r="E1614" i="15"/>
  <c r="G1614" i="15" s="1"/>
  <c r="H1614" i="15" s="1"/>
  <c r="E1613" i="15"/>
  <c r="G1613" i="15" s="1"/>
  <c r="H1613" i="15" s="1"/>
  <c r="E1612" i="15"/>
  <c r="G1612" i="15" s="1"/>
  <c r="H1612" i="15" s="1"/>
  <c r="E1611" i="15"/>
  <c r="G1611" i="15" s="1"/>
  <c r="H1611" i="15" s="1"/>
  <c r="E1610" i="15"/>
  <c r="G1610" i="15" s="1"/>
  <c r="H1610" i="15" s="1"/>
  <c r="E1609" i="15"/>
  <c r="G1609" i="15" s="1"/>
  <c r="H1609" i="15" s="1"/>
  <c r="E1608" i="15"/>
  <c r="G1608" i="15" s="1"/>
  <c r="H1608" i="15" s="1"/>
  <c r="E1607" i="15"/>
  <c r="G1607" i="15" s="1"/>
  <c r="H1607" i="15" s="1"/>
  <c r="E1606" i="15"/>
  <c r="G1606" i="15" s="1"/>
  <c r="H1606" i="15" s="1"/>
  <c r="E1605" i="15"/>
  <c r="G1605" i="15" s="1"/>
  <c r="H1605" i="15" s="1"/>
  <c r="E1604" i="15"/>
  <c r="G1604" i="15" s="1"/>
  <c r="H1604" i="15" s="1"/>
  <c r="E1603" i="15"/>
  <c r="G1603" i="15" s="1"/>
  <c r="H1603" i="15" s="1"/>
  <c r="E1602" i="15"/>
  <c r="G1602" i="15" s="1"/>
  <c r="H1602" i="15" s="1"/>
  <c r="E1601" i="15"/>
  <c r="G1601" i="15" s="1"/>
  <c r="H1601" i="15" s="1"/>
  <c r="E1600" i="15"/>
  <c r="G1600" i="15" s="1"/>
  <c r="H1600" i="15" s="1"/>
  <c r="E1599" i="15"/>
  <c r="G1599" i="15" s="1"/>
  <c r="H1599" i="15" s="1"/>
  <c r="E1598" i="15"/>
  <c r="G1598" i="15" s="1"/>
  <c r="H1598" i="15" s="1"/>
  <c r="E1597" i="15"/>
  <c r="G1597" i="15" s="1"/>
  <c r="H1597" i="15" s="1"/>
  <c r="E1596" i="15"/>
  <c r="G1596" i="15" s="1"/>
  <c r="H1596" i="15" s="1"/>
  <c r="E1595" i="15"/>
  <c r="G1595" i="15" s="1"/>
  <c r="H1595" i="15" s="1"/>
  <c r="E1594" i="15"/>
  <c r="G1594" i="15" s="1"/>
  <c r="H1594" i="15" s="1"/>
  <c r="E1593" i="15"/>
  <c r="G1593" i="15" s="1"/>
  <c r="H1593" i="15" s="1"/>
  <c r="E1592" i="15"/>
  <c r="G1592" i="15" s="1"/>
  <c r="H1592" i="15" s="1"/>
  <c r="E1591" i="15"/>
  <c r="G1591" i="15" s="1"/>
  <c r="H1591" i="15" s="1"/>
  <c r="E1590" i="15"/>
  <c r="G1590" i="15" s="1"/>
  <c r="H1590" i="15" s="1"/>
  <c r="E1589" i="15"/>
  <c r="G1589" i="15" s="1"/>
  <c r="H1589" i="15" s="1"/>
  <c r="E1588" i="15"/>
  <c r="G1588" i="15" s="1"/>
  <c r="H1588" i="15" s="1"/>
  <c r="E1587" i="15"/>
  <c r="G1587" i="15" s="1"/>
  <c r="H1587" i="15" s="1"/>
  <c r="E1586" i="15"/>
  <c r="G1586" i="15" s="1"/>
  <c r="H1586" i="15" s="1"/>
  <c r="E1585" i="15"/>
  <c r="G1585" i="15" s="1"/>
  <c r="H1585" i="15" s="1"/>
  <c r="E1584" i="15"/>
  <c r="G1584" i="15" s="1"/>
  <c r="H1584" i="15" s="1"/>
  <c r="E1583" i="15"/>
  <c r="G1583" i="15" s="1"/>
  <c r="H1583" i="15" s="1"/>
  <c r="E1582" i="15"/>
  <c r="G1582" i="15" s="1"/>
  <c r="H1582" i="15" s="1"/>
  <c r="E1581" i="15"/>
  <c r="G1581" i="15" s="1"/>
  <c r="H1581" i="15" s="1"/>
  <c r="E1580" i="15"/>
  <c r="G1580" i="15" s="1"/>
  <c r="H1580" i="15" s="1"/>
  <c r="E1579" i="15"/>
  <c r="G1579" i="15" s="1"/>
  <c r="H1579" i="15" s="1"/>
  <c r="E1578" i="15"/>
  <c r="G1578" i="15" s="1"/>
  <c r="H1578" i="15" s="1"/>
  <c r="E1577" i="15"/>
  <c r="G1577" i="15" s="1"/>
  <c r="H1577" i="15" s="1"/>
  <c r="E1576" i="15"/>
  <c r="G1576" i="15" s="1"/>
  <c r="H1576" i="15" s="1"/>
  <c r="E1575" i="15"/>
  <c r="G1575" i="15" s="1"/>
  <c r="H1575" i="15" s="1"/>
  <c r="E1574" i="15"/>
  <c r="G1574" i="15" s="1"/>
  <c r="H1574" i="15" s="1"/>
  <c r="E1573" i="15"/>
  <c r="G1573" i="15" s="1"/>
  <c r="H1573" i="15" s="1"/>
  <c r="E1572" i="15"/>
  <c r="G1572" i="15" s="1"/>
  <c r="H1572" i="15" s="1"/>
  <c r="E1571" i="15"/>
  <c r="G1571" i="15" s="1"/>
  <c r="H1571" i="15" s="1"/>
  <c r="E1570" i="15"/>
  <c r="G1570" i="15" s="1"/>
  <c r="H1570" i="15" s="1"/>
  <c r="E1569" i="15"/>
  <c r="G1569" i="15" s="1"/>
  <c r="H1569" i="15" s="1"/>
  <c r="H1568" i="15"/>
  <c r="B1641" i="5"/>
  <c r="F1313" i="5"/>
  <c r="C1312" i="5"/>
  <c r="H1567" i="15" l="1"/>
  <c r="C1749" i="15"/>
  <c r="B1750" i="15"/>
  <c r="F1312" i="5"/>
  <c r="C1311" i="5"/>
  <c r="B1642" i="5"/>
  <c r="B1751" i="15" l="1"/>
  <c r="F1749" i="15"/>
  <c r="C1748" i="15"/>
  <c r="B1643" i="5"/>
  <c r="F1311" i="5"/>
  <c r="C1310" i="5"/>
  <c r="F1748" i="15" l="1"/>
  <c r="C1747" i="15"/>
  <c r="B1752" i="15"/>
  <c r="F1310" i="5"/>
  <c r="C1309" i="5"/>
  <c r="B1644" i="5"/>
  <c r="B1753" i="15" l="1"/>
  <c r="F1747" i="15"/>
  <c r="C1746" i="15"/>
  <c r="B1645" i="5"/>
  <c r="F1309" i="5"/>
  <c r="C1308" i="5"/>
  <c r="F1746" i="15" l="1"/>
  <c r="C1745" i="15"/>
  <c r="B1754" i="15"/>
  <c r="F1308" i="5"/>
  <c r="C1307" i="5"/>
  <c r="B1646" i="5"/>
  <c r="B1755" i="15" l="1"/>
  <c r="F1745" i="15"/>
  <c r="C1744" i="15"/>
  <c r="B1647" i="5"/>
  <c r="F1307" i="5"/>
  <c r="C1306" i="5"/>
  <c r="B1756" i="15" l="1"/>
  <c r="F1744" i="15"/>
  <c r="C1743" i="15"/>
  <c r="F1306" i="5"/>
  <c r="C1305" i="5"/>
  <c r="B1648" i="5"/>
  <c r="F1743" i="15" l="1"/>
  <c r="C1742" i="15"/>
  <c r="B1757" i="15"/>
  <c r="B1649" i="5"/>
  <c r="F1305" i="5"/>
  <c r="C1304" i="5"/>
  <c r="B1758" i="15" l="1"/>
  <c r="F1742" i="15"/>
  <c r="C1741" i="15"/>
  <c r="F1304" i="5"/>
  <c r="C1303" i="5"/>
  <c r="B1650" i="5"/>
  <c r="B1759" i="15" l="1"/>
  <c r="F1741" i="15"/>
  <c r="C1740" i="15"/>
  <c r="B1651" i="5"/>
  <c r="F1303" i="5"/>
  <c r="C1302" i="5"/>
  <c r="F1740" i="15" l="1"/>
  <c r="C1739" i="15"/>
  <c r="B1760" i="15"/>
  <c r="F1302" i="5"/>
  <c r="C1301" i="5"/>
  <c r="B1652" i="5"/>
  <c r="F1739" i="15" l="1"/>
  <c r="C1738" i="15"/>
  <c r="B1761" i="15"/>
  <c r="B1653" i="5"/>
  <c r="F1301" i="5"/>
  <c r="C1300" i="5"/>
  <c r="F1738" i="15" l="1"/>
  <c r="C1737" i="15"/>
  <c r="B1762" i="15"/>
  <c r="F1300" i="5"/>
  <c r="C1299" i="5"/>
  <c r="B1654" i="5"/>
  <c r="F1737" i="15" l="1"/>
  <c r="C1736" i="15"/>
  <c r="B1763" i="15"/>
  <c r="B1655" i="5"/>
  <c r="F1299" i="5"/>
  <c r="C1298" i="5"/>
  <c r="B1764" i="15" l="1"/>
  <c r="F1736" i="15"/>
  <c r="C1735" i="15"/>
  <c r="F1298" i="5"/>
  <c r="C1297" i="5"/>
  <c r="B1656" i="5"/>
  <c r="B1765" i="15" l="1"/>
  <c r="F1735" i="15"/>
  <c r="C1734" i="15"/>
  <c r="B1657" i="5"/>
  <c r="F1297" i="5"/>
  <c r="C1296" i="5"/>
  <c r="F1734" i="15" l="1"/>
  <c r="C1733" i="15"/>
  <c r="B1766" i="15"/>
  <c r="F1296" i="5"/>
  <c r="E1296" i="5"/>
  <c r="G1296" i="5" s="1"/>
  <c r="C1295" i="5"/>
  <c r="B1658" i="5"/>
  <c r="F1733" i="15" l="1"/>
  <c r="C1732" i="15"/>
  <c r="B1767" i="15"/>
  <c r="B1659" i="5"/>
  <c r="F1295" i="5"/>
  <c r="E1295" i="5"/>
  <c r="G1295" i="5" s="1"/>
  <c r="E1476" i="5"/>
  <c r="G1476" i="5" s="1"/>
  <c r="H1476" i="5" s="1"/>
  <c r="E1475" i="5"/>
  <c r="G1475" i="5" s="1"/>
  <c r="H1475" i="5" s="1"/>
  <c r="E1474" i="5"/>
  <c r="G1474" i="5" s="1"/>
  <c r="H1474" i="5" s="1"/>
  <c r="E1473" i="5"/>
  <c r="G1473" i="5" s="1"/>
  <c r="H1473" i="5" s="1"/>
  <c r="E1472" i="5"/>
  <c r="G1472" i="5" s="1"/>
  <c r="H1472" i="5" s="1"/>
  <c r="E1471" i="5"/>
  <c r="G1471" i="5" s="1"/>
  <c r="H1471" i="5" s="1"/>
  <c r="E1470" i="5"/>
  <c r="G1470" i="5" s="1"/>
  <c r="H1470" i="5" s="1"/>
  <c r="E1469" i="5"/>
  <c r="G1469" i="5" s="1"/>
  <c r="H1469" i="5" s="1"/>
  <c r="E1468" i="5"/>
  <c r="G1468" i="5" s="1"/>
  <c r="H1468" i="5" s="1"/>
  <c r="E1467" i="5"/>
  <c r="G1467" i="5" s="1"/>
  <c r="H1467" i="5" s="1"/>
  <c r="E1466" i="5"/>
  <c r="G1466" i="5" s="1"/>
  <c r="H1466" i="5" s="1"/>
  <c r="E1465" i="5"/>
  <c r="G1465" i="5" s="1"/>
  <c r="H1465" i="5" s="1"/>
  <c r="E1464" i="5"/>
  <c r="G1464" i="5" s="1"/>
  <c r="H1464" i="5" s="1"/>
  <c r="E1463" i="5"/>
  <c r="G1463" i="5" s="1"/>
  <c r="H1463" i="5" s="1"/>
  <c r="E1462" i="5"/>
  <c r="G1462" i="5" s="1"/>
  <c r="H1462" i="5" s="1"/>
  <c r="E1461" i="5"/>
  <c r="G1461" i="5" s="1"/>
  <c r="H1461" i="5" s="1"/>
  <c r="E1460" i="5"/>
  <c r="G1460" i="5" s="1"/>
  <c r="H1460" i="5" s="1"/>
  <c r="E1459" i="5"/>
  <c r="G1459" i="5" s="1"/>
  <c r="H1459" i="5" s="1"/>
  <c r="E1458" i="5"/>
  <c r="G1458" i="5" s="1"/>
  <c r="H1458" i="5" s="1"/>
  <c r="E1457" i="5"/>
  <c r="G1457" i="5" s="1"/>
  <c r="H1457" i="5" s="1"/>
  <c r="E1456" i="5"/>
  <c r="G1456" i="5" s="1"/>
  <c r="H1456" i="5" s="1"/>
  <c r="E1455" i="5"/>
  <c r="G1455" i="5" s="1"/>
  <c r="H1455" i="5" s="1"/>
  <c r="E1454" i="5"/>
  <c r="G1454" i="5" s="1"/>
  <c r="H1454" i="5" s="1"/>
  <c r="E1453" i="5"/>
  <c r="G1453" i="5" s="1"/>
  <c r="H1453" i="5" s="1"/>
  <c r="E1452" i="5"/>
  <c r="G1452" i="5" s="1"/>
  <c r="H1452" i="5" s="1"/>
  <c r="E1451" i="5"/>
  <c r="G1451" i="5" s="1"/>
  <c r="H1451" i="5" s="1"/>
  <c r="E1450" i="5"/>
  <c r="G1450" i="5" s="1"/>
  <c r="H1450" i="5" s="1"/>
  <c r="E1449" i="5"/>
  <c r="G1449" i="5" s="1"/>
  <c r="H1449" i="5" s="1"/>
  <c r="E1448" i="5"/>
  <c r="G1448" i="5" s="1"/>
  <c r="H1448" i="5" s="1"/>
  <c r="E1447" i="5"/>
  <c r="G1447" i="5" s="1"/>
  <c r="H1447" i="5" s="1"/>
  <c r="E1446" i="5"/>
  <c r="G1446" i="5" s="1"/>
  <c r="H1446" i="5" s="1"/>
  <c r="E1445" i="5"/>
  <c r="G1445" i="5" s="1"/>
  <c r="H1445" i="5" s="1"/>
  <c r="E1444" i="5"/>
  <c r="G1444" i="5" s="1"/>
  <c r="H1444" i="5" s="1"/>
  <c r="E1443" i="5"/>
  <c r="G1443" i="5" s="1"/>
  <c r="H1443" i="5" s="1"/>
  <c r="E1442" i="5"/>
  <c r="G1442" i="5" s="1"/>
  <c r="H1442" i="5" s="1"/>
  <c r="E1441" i="5"/>
  <c r="G1441" i="5" s="1"/>
  <c r="H1441" i="5" s="1"/>
  <c r="E1440" i="5"/>
  <c r="G1440" i="5" s="1"/>
  <c r="H1440" i="5" s="1"/>
  <c r="E1439" i="5"/>
  <c r="G1439" i="5" s="1"/>
  <c r="H1439" i="5" s="1"/>
  <c r="E1438" i="5"/>
  <c r="G1438" i="5" s="1"/>
  <c r="H1438" i="5" s="1"/>
  <c r="E1437" i="5"/>
  <c r="G1437" i="5" s="1"/>
  <c r="H1437" i="5" s="1"/>
  <c r="E1436" i="5"/>
  <c r="G1436" i="5" s="1"/>
  <c r="H1436" i="5" s="1"/>
  <c r="E1435" i="5"/>
  <c r="G1435" i="5" s="1"/>
  <c r="H1435" i="5" s="1"/>
  <c r="E1434" i="5"/>
  <c r="G1434" i="5" s="1"/>
  <c r="H1434" i="5" s="1"/>
  <c r="E1433" i="5"/>
  <c r="G1433" i="5" s="1"/>
  <c r="H1433" i="5" s="1"/>
  <c r="E1432" i="5"/>
  <c r="G1432" i="5" s="1"/>
  <c r="H1432" i="5" s="1"/>
  <c r="E1431" i="5"/>
  <c r="G1431" i="5" s="1"/>
  <c r="H1431" i="5" s="1"/>
  <c r="E1430" i="5"/>
  <c r="G1430" i="5" s="1"/>
  <c r="H1430" i="5" s="1"/>
  <c r="E1429" i="5"/>
  <c r="G1429" i="5" s="1"/>
  <c r="H1429" i="5" s="1"/>
  <c r="E1428" i="5"/>
  <c r="G1428" i="5" s="1"/>
  <c r="H1428" i="5" s="1"/>
  <c r="E1427" i="5"/>
  <c r="G1427" i="5" s="1"/>
  <c r="H1427" i="5" s="1"/>
  <c r="E1426" i="5"/>
  <c r="G1426" i="5" s="1"/>
  <c r="H1426" i="5" s="1"/>
  <c r="E1425" i="5"/>
  <c r="G1425" i="5" s="1"/>
  <c r="H1425" i="5" s="1"/>
  <c r="E1424" i="5"/>
  <c r="G1424" i="5" s="1"/>
  <c r="H1424" i="5" s="1"/>
  <c r="E1423" i="5"/>
  <c r="G1423" i="5" s="1"/>
  <c r="H1423" i="5" s="1"/>
  <c r="E1422" i="5"/>
  <c r="G1422" i="5" s="1"/>
  <c r="H1422" i="5" s="1"/>
  <c r="E1421" i="5"/>
  <c r="G1421" i="5" s="1"/>
  <c r="H1421" i="5" s="1"/>
  <c r="E1420" i="5"/>
  <c r="G1420" i="5" s="1"/>
  <c r="H1420" i="5" s="1"/>
  <c r="E1419" i="5"/>
  <c r="G1419" i="5" s="1"/>
  <c r="H1419" i="5" s="1"/>
  <c r="E1418" i="5"/>
  <c r="G1418" i="5" s="1"/>
  <c r="H1418" i="5" s="1"/>
  <c r="E1417" i="5"/>
  <c r="G1417" i="5" s="1"/>
  <c r="H1417" i="5" s="1"/>
  <c r="E1416" i="5"/>
  <c r="G1416" i="5" s="1"/>
  <c r="H1416" i="5" s="1"/>
  <c r="E1415" i="5"/>
  <c r="G1415" i="5" s="1"/>
  <c r="H1415" i="5" s="1"/>
  <c r="E1414" i="5"/>
  <c r="G1414" i="5" s="1"/>
  <c r="H1414" i="5" s="1"/>
  <c r="E1413" i="5"/>
  <c r="G1413" i="5" s="1"/>
  <c r="H1413" i="5" s="1"/>
  <c r="E1412" i="5"/>
  <c r="G1412" i="5" s="1"/>
  <c r="H1412" i="5" s="1"/>
  <c r="E1411" i="5"/>
  <c r="G1411" i="5" s="1"/>
  <c r="H1411" i="5" s="1"/>
  <c r="E1410" i="5"/>
  <c r="G1410" i="5" s="1"/>
  <c r="H1410" i="5" s="1"/>
  <c r="E1409" i="5"/>
  <c r="G1409" i="5" s="1"/>
  <c r="H1409" i="5" s="1"/>
  <c r="E1408" i="5"/>
  <c r="G1408" i="5" s="1"/>
  <c r="H1408" i="5" s="1"/>
  <c r="E1407" i="5"/>
  <c r="G1407" i="5" s="1"/>
  <c r="H1407" i="5" s="1"/>
  <c r="E1406" i="5"/>
  <c r="G1406" i="5" s="1"/>
  <c r="H1406" i="5" s="1"/>
  <c r="E1405" i="5"/>
  <c r="G1405" i="5" s="1"/>
  <c r="H1405" i="5" s="1"/>
  <c r="E1404" i="5"/>
  <c r="G1404" i="5" s="1"/>
  <c r="H1404" i="5" s="1"/>
  <c r="E1403" i="5"/>
  <c r="G1403" i="5" s="1"/>
  <c r="H1403" i="5" s="1"/>
  <c r="E1402" i="5"/>
  <c r="G1402" i="5" s="1"/>
  <c r="H1402" i="5" s="1"/>
  <c r="E1401" i="5"/>
  <c r="G1401" i="5" s="1"/>
  <c r="H1401" i="5" s="1"/>
  <c r="E1400" i="5"/>
  <c r="G1400" i="5" s="1"/>
  <c r="H1400" i="5" s="1"/>
  <c r="E1399" i="5"/>
  <c r="G1399" i="5" s="1"/>
  <c r="H1399" i="5" s="1"/>
  <c r="E1398" i="5"/>
  <c r="G1398" i="5" s="1"/>
  <c r="H1398" i="5" s="1"/>
  <c r="E1397" i="5"/>
  <c r="G1397" i="5" s="1"/>
  <c r="H1397" i="5" s="1"/>
  <c r="E1396" i="5"/>
  <c r="G1396" i="5" s="1"/>
  <c r="H1396" i="5" s="1"/>
  <c r="E1395" i="5"/>
  <c r="G1395" i="5" s="1"/>
  <c r="H1395" i="5" s="1"/>
  <c r="E1394" i="5"/>
  <c r="G1394" i="5" s="1"/>
  <c r="H1394" i="5" s="1"/>
  <c r="E1393" i="5"/>
  <c r="G1393" i="5" s="1"/>
  <c r="H1393" i="5" s="1"/>
  <c r="E1392" i="5"/>
  <c r="G1392" i="5" s="1"/>
  <c r="H1392" i="5" s="1"/>
  <c r="E1391" i="5"/>
  <c r="G1391" i="5" s="1"/>
  <c r="H1391" i="5" s="1"/>
  <c r="E1390" i="5"/>
  <c r="G1390" i="5" s="1"/>
  <c r="H1390" i="5" s="1"/>
  <c r="E1389" i="5"/>
  <c r="G1389" i="5" s="1"/>
  <c r="H1389" i="5" s="1"/>
  <c r="E1388" i="5"/>
  <c r="G1388" i="5" s="1"/>
  <c r="H1388" i="5" s="1"/>
  <c r="E1387" i="5"/>
  <c r="G1387" i="5" s="1"/>
  <c r="H1387" i="5" s="1"/>
  <c r="E1386" i="5"/>
  <c r="G1386" i="5" s="1"/>
  <c r="H1386" i="5" s="1"/>
  <c r="E1385" i="5"/>
  <c r="G1385" i="5" s="1"/>
  <c r="H1385" i="5" s="1"/>
  <c r="E1384" i="5"/>
  <c r="G1384" i="5" s="1"/>
  <c r="H1384" i="5" s="1"/>
  <c r="E1383" i="5"/>
  <c r="G1383" i="5" s="1"/>
  <c r="H1383" i="5" s="1"/>
  <c r="E1382" i="5"/>
  <c r="G1382" i="5" s="1"/>
  <c r="H1382" i="5" s="1"/>
  <c r="E1381" i="5"/>
  <c r="G1381" i="5" s="1"/>
  <c r="H1381" i="5" s="1"/>
  <c r="E1380" i="5"/>
  <c r="G1380" i="5" s="1"/>
  <c r="H1380" i="5" s="1"/>
  <c r="E1379" i="5"/>
  <c r="G1379" i="5" s="1"/>
  <c r="H1379" i="5" s="1"/>
  <c r="E1378" i="5"/>
  <c r="G1378" i="5" s="1"/>
  <c r="H1378" i="5" s="1"/>
  <c r="E1377" i="5"/>
  <c r="G1377" i="5" s="1"/>
  <c r="H1377" i="5" s="1"/>
  <c r="E1376" i="5"/>
  <c r="G1376" i="5" s="1"/>
  <c r="H1376" i="5" s="1"/>
  <c r="E1375" i="5"/>
  <c r="G1375" i="5" s="1"/>
  <c r="H1375" i="5" s="1"/>
  <c r="E1374" i="5"/>
  <c r="G1374" i="5" s="1"/>
  <c r="H1374" i="5" s="1"/>
  <c r="E1373" i="5"/>
  <c r="G1373" i="5" s="1"/>
  <c r="H1373" i="5" s="1"/>
  <c r="E1372" i="5"/>
  <c r="G1372" i="5" s="1"/>
  <c r="H1372" i="5" s="1"/>
  <c r="E1371" i="5"/>
  <c r="G1371" i="5" s="1"/>
  <c r="H1371" i="5" s="1"/>
  <c r="E1370" i="5"/>
  <c r="G1370" i="5" s="1"/>
  <c r="H1370" i="5" s="1"/>
  <c r="E1369" i="5"/>
  <c r="G1369" i="5" s="1"/>
  <c r="H1369" i="5" s="1"/>
  <c r="E1368" i="5"/>
  <c r="G1368" i="5" s="1"/>
  <c r="H1368" i="5" s="1"/>
  <c r="E1367" i="5"/>
  <c r="G1367" i="5" s="1"/>
  <c r="H1367" i="5" s="1"/>
  <c r="E1366" i="5"/>
  <c r="G1366" i="5" s="1"/>
  <c r="H1366" i="5" s="1"/>
  <c r="E1365" i="5"/>
  <c r="G1365" i="5" s="1"/>
  <c r="H1365" i="5" s="1"/>
  <c r="E1364" i="5"/>
  <c r="G1364" i="5" s="1"/>
  <c r="H1364" i="5" s="1"/>
  <c r="E1363" i="5"/>
  <c r="G1363" i="5" s="1"/>
  <c r="H1363" i="5" s="1"/>
  <c r="E1362" i="5"/>
  <c r="G1362" i="5" s="1"/>
  <c r="H1362" i="5" s="1"/>
  <c r="E1361" i="5"/>
  <c r="G1361" i="5" s="1"/>
  <c r="H1361" i="5" s="1"/>
  <c r="E1360" i="5"/>
  <c r="G1360" i="5" s="1"/>
  <c r="H1360" i="5" s="1"/>
  <c r="E1359" i="5"/>
  <c r="G1359" i="5" s="1"/>
  <c r="H1359" i="5" s="1"/>
  <c r="E1358" i="5"/>
  <c r="G1358" i="5" s="1"/>
  <c r="H1358" i="5" s="1"/>
  <c r="E1357" i="5"/>
  <c r="G1357" i="5" s="1"/>
  <c r="H1357" i="5" s="1"/>
  <c r="E1356" i="5"/>
  <c r="G1356" i="5" s="1"/>
  <c r="H1356" i="5" s="1"/>
  <c r="E1355" i="5"/>
  <c r="G1355" i="5" s="1"/>
  <c r="H1355" i="5" s="1"/>
  <c r="E1354" i="5"/>
  <c r="G1354" i="5" s="1"/>
  <c r="H1354" i="5" s="1"/>
  <c r="E1353" i="5"/>
  <c r="G1353" i="5" s="1"/>
  <c r="H1353" i="5" s="1"/>
  <c r="E1352" i="5"/>
  <c r="G1352" i="5" s="1"/>
  <c r="H1352" i="5" s="1"/>
  <c r="E1351" i="5"/>
  <c r="G1351" i="5" s="1"/>
  <c r="H1351" i="5" s="1"/>
  <c r="E1350" i="5"/>
  <c r="G1350" i="5" s="1"/>
  <c r="H1350" i="5" s="1"/>
  <c r="E1349" i="5"/>
  <c r="G1349" i="5" s="1"/>
  <c r="H1349" i="5" s="1"/>
  <c r="E1348" i="5"/>
  <c r="G1348" i="5" s="1"/>
  <c r="H1348" i="5" s="1"/>
  <c r="E1347" i="5"/>
  <c r="G1347" i="5" s="1"/>
  <c r="H1347" i="5" s="1"/>
  <c r="E1346" i="5"/>
  <c r="G1346" i="5" s="1"/>
  <c r="H1346" i="5" s="1"/>
  <c r="E1345" i="5"/>
  <c r="G1345" i="5" s="1"/>
  <c r="H1345" i="5" s="1"/>
  <c r="E1344" i="5"/>
  <c r="G1344" i="5" s="1"/>
  <c r="H1344" i="5" s="1"/>
  <c r="E1343" i="5"/>
  <c r="G1343" i="5" s="1"/>
  <c r="H1343" i="5" s="1"/>
  <c r="E1342" i="5"/>
  <c r="G1342" i="5" s="1"/>
  <c r="H1342" i="5" s="1"/>
  <c r="E1341" i="5"/>
  <c r="G1341" i="5" s="1"/>
  <c r="H1341" i="5" s="1"/>
  <c r="E1340" i="5"/>
  <c r="G1340" i="5" s="1"/>
  <c r="H1340" i="5" s="1"/>
  <c r="E1339" i="5"/>
  <c r="G1339" i="5" s="1"/>
  <c r="H1339" i="5" s="1"/>
  <c r="E1338" i="5"/>
  <c r="G1338" i="5" s="1"/>
  <c r="H1338" i="5" s="1"/>
  <c r="E1337" i="5"/>
  <c r="G1337" i="5" s="1"/>
  <c r="H1337" i="5" s="1"/>
  <c r="E1336" i="5"/>
  <c r="G1336" i="5" s="1"/>
  <c r="H1336" i="5" s="1"/>
  <c r="E1335" i="5"/>
  <c r="G1335" i="5" s="1"/>
  <c r="H1335" i="5" s="1"/>
  <c r="E1334" i="5"/>
  <c r="G1334" i="5" s="1"/>
  <c r="H1334" i="5" s="1"/>
  <c r="E1333" i="5"/>
  <c r="G1333" i="5" s="1"/>
  <c r="H1333" i="5" s="1"/>
  <c r="E1332" i="5"/>
  <c r="G1332" i="5" s="1"/>
  <c r="H1332" i="5" s="1"/>
  <c r="E1331" i="5"/>
  <c r="G1331" i="5" s="1"/>
  <c r="H1331" i="5" s="1"/>
  <c r="E1330" i="5"/>
  <c r="G1330" i="5" s="1"/>
  <c r="H1330" i="5" s="1"/>
  <c r="E1329" i="5"/>
  <c r="G1329" i="5" s="1"/>
  <c r="H1329" i="5" s="1"/>
  <c r="E1328" i="5"/>
  <c r="G1328" i="5" s="1"/>
  <c r="H1328" i="5" s="1"/>
  <c r="E1327" i="5"/>
  <c r="G1327" i="5" s="1"/>
  <c r="H1327" i="5" s="1"/>
  <c r="E1326" i="5"/>
  <c r="G1326" i="5" s="1"/>
  <c r="H1326" i="5" s="1"/>
  <c r="E1325" i="5"/>
  <c r="G1325" i="5" s="1"/>
  <c r="H1325" i="5" s="1"/>
  <c r="E1324" i="5"/>
  <c r="G1324" i="5" s="1"/>
  <c r="H1324" i="5" s="1"/>
  <c r="E1323" i="5"/>
  <c r="G1323" i="5" s="1"/>
  <c r="H1323" i="5" s="1"/>
  <c r="E1322" i="5"/>
  <c r="G1322" i="5" s="1"/>
  <c r="H1322" i="5" s="1"/>
  <c r="E1321" i="5"/>
  <c r="G1321" i="5" s="1"/>
  <c r="H1321" i="5" s="1"/>
  <c r="E1320" i="5"/>
  <c r="G1320" i="5" s="1"/>
  <c r="H1320" i="5" s="1"/>
  <c r="E1319" i="5"/>
  <c r="G1319" i="5" s="1"/>
  <c r="H1319" i="5" s="1"/>
  <c r="E1318" i="5"/>
  <c r="G1318" i="5" s="1"/>
  <c r="H1318" i="5" s="1"/>
  <c r="E1317" i="5"/>
  <c r="G1317" i="5" s="1"/>
  <c r="H1317" i="5" s="1"/>
  <c r="E1316" i="5"/>
  <c r="G1316" i="5" s="1"/>
  <c r="H1316" i="5" s="1"/>
  <c r="E1315" i="5"/>
  <c r="G1315" i="5" s="1"/>
  <c r="H1315" i="5" s="1"/>
  <c r="E1314" i="5"/>
  <c r="G1314" i="5" s="1"/>
  <c r="H1314" i="5" s="1"/>
  <c r="E1313" i="5"/>
  <c r="G1313" i="5" s="1"/>
  <c r="H1313" i="5" s="1"/>
  <c r="E1312" i="5"/>
  <c r="G1312" i="5" s="1"/>
  <c r="H1312" i="5" s="1"/>
  <c r="E1311" i="5"/>
  <c r="G1311" i="5" s="1"/>
  <c r="H1311" i="5" s="1"/>
  <c r="E1310" i="5"/>
  <c r="G1310" i="5" s="1"/>
  <c r="H1310" i="5" s="1"/>
  <c r="E1309" i="5"/>
  <c r="G1309" i="5" s="1"/>
  <c r="H1309" i="5" s="1"/>
  <c r="E1308" i="5"/>
  <c r="G1308" i="5" s="1"/>
  <c r="H1308" i="5" s="1"/>
  <c r="E1307" i="5"/>
  <c r="G1307" i="5" s="1"/>
  <c r="H1307" i="5" s="1"/>
  <c r="E1306" i="5"/>
  <c r="G1306" i="5" s="1"/>
  <c r="H1306" i="5" s="1"/>
  <c r="E1305" i="5"/>
  <c r="G1305" i="5" s="1"/>
  <c r="H1305" i="5" s="1"/>
  <c r="E1304" i="5"/>
  <c r="G1304" i="5" s="1"/>
  <c r="H1304" i="5" s="1"/>
  <c r="E1303" i="5"/>
  <c r="G1303" i="5" s="1"/>
  <c r="H1303" i="5" s="1"/>
  <c r="E1302" i="5"/>
  <c r="G1302" i="5" s="1"/>
  <c r="H1302" i="5" s="1"/>
  <c r="E1301" i="5"/>
  <c r="G1301" i="5" s="1"/>
  <c r="H1301" i="5" s="1"/>
  <c r="E1300" i="5"/>
  <c r="G1300" i="5" s="1"/>
  <c r="H1300" i="5" s="1"/>
  <c r="E1299" i="5"/>
  <c r="G1299" i="5" s="1"/>
  <c r="H1299" i="5" s="1"/>
  <c r="E1298" i="5"/>
  <c r="G1298" i="5" s="1"/>
  <c r="H1298" i="5" s="1"/>
  <c r="E1297" i="5"/>
  <c r="G1297" i="5" s="1"/>
  <c r="H1297" i="5" s="1"/>
  <c r="H1296" i="5"/>
  <c r="B1768" i="15" l="1"/>
  <c r="F1732" i="15"/>
  <c r="C1731" i="15"/>
  <c r="H1295" i="5"/>
  <c r="C1659" i="5"/>
  <c r="B1660" i="5"/>
  <c r="F1731" i="15" l="1"/>
  <c r="C1730" i="15"/>
  <c r="B1769" i="15"/>
  <c r="F1659" i="5"/>
  <c r="C1658" i="5"/>
  <c r="B1661" i="5"/>
  <c r="B1770" i="15" l="1"/>
  <c r="F1730" i="15"/>
  <c r="C1729" i="15"/>
  <c r="F1658" i="5"/>
  <c r="C1657" i="5"/>
  <c r="B1662" i="5"/>
  <c r="F1729" i="15" l="1"/>
  <c r="C1728" i="15"/>
  <c r="B1771" i="15"/>
  <c r="F1657" i="5"/>
  <c r="C1656" i="5"/>
  <c r="B1663" i="5"/>
  <c r="B1772" i="15" l="1"/>
  <c r="F1728" i="15"/>
  <c r="C1727" i="15"/>
  <c r="B1664" i="5"/>
  <c r="F1656" i="5"/>
  <c r="C1655" i="5"/>
  <c r="B1773" i="15" l="1"/>
  <c r="F1727" i="15"/>
  <c r="C1726" i="15"/>
  <c r="F1655" i="5"/>
  <c r="C1654" i="5"/>
  <c r="B1665" i="5"/>
  <c r="F1726" i="15" l="1"/>
  <c r="C1725" i="15"/>
  <c r="B1774" i="15"/>
  <c r="B1666" i="5"/>
  <c r="F1654" i="5"/>
  <c r="C1653" i="5"/>
  <c r="B1775" i="15" l="1"/>
  <c r="F1725" i="15"/>
  <c r="C1724" i="15"/>
  <c r="F1653" i="5"/>
  <c r="C1652" i="5"/>
  <c r="B1667" i="5"/>
  <c r="B1776" i="15" l="1"/>
  <c r="F1724" i="15"/>
  <c r="C1723" i="15"/>
  <c r="B1668" i="5"/>
  <c r="F1652" i="5"/>
  <c r="C1651" i="5"/>
  <c r="B1777" i="15" l="1"/>
  <c r="F1723" i="15"/>
  <c r="C1722" i="15"/>
  <c r="F1651" i="5"/>
  <c r="C1650" i="5"/>
  <c r="B1669" i="5"/>
  <c r="B1778" i="15" l="1"/>
  <c r="F1722" i="15"/>
  <c r="C1721" i="15"/>
  <c r="B1670" i="5"/>
  <c r="F1650" i="5"/>
  <c r="C1649" i="5"/>
  <c r="B1779" i="15" l="1"/>
  <c r="F1721" i="15"/>
  <c r="C1720" i="15"/>
  <c r="F1649" i="5"/>
  <c r="C1648" i="5"/>
  <c r="B1671" i="5"/>
  <c r="F1720" i="15" l="1"/>
  <c r="C1719" i="15"/>
  <c r="B1780" i="15"/>
  <c r="B1672" i="5"/>
  <c r="F1648" i="5"/>
  <c r="C1647" i="5"/>
  <c r="B1781" i="15" l="1"/>
  <c r="F1719" i="15"/>
  <c r="C1718" i="15"/>
  <c r="F1647" i="5"/>
  <c r="C1646" i="5"/>
  <c r="B1673" i="5"/>
  <c r="F1718" i="15" l="1"/>
  <c r="C1717" i="15"/>
  <c r="B1782" i="15"/>
  <c r="B1674" i="5"/>
  <c r="F1646" i="5"/>
  <c r="C1645" i="5"/>
  <c r="B1783" i="15" l="1"/>
  <c r="F1717" i="15"/>
  <c r="C1716" i="15"/>
  <c r="F1645" i="5"/>
  <c r="C1644" i="5"/>
  <c r="B1675" i="5"/>
  <c r="B1784" i="15" l="1"/>
  <c r="F1716" i="15"/>
  <c r="C1715" i="15"/>
  <c r="B1676" i="5"/>
  <c r="F1644" i="5"/>
  <c r="C1643" i="5"/>
  <c r="B1785" i="15" l="1"/>
  <c r="F1715" i="15"/>
  <c r="C1714" i="15"/>
  <c r="F1643" i="5"/>
  <c r="C1642" i="5"/>
  <c r="B1677" i="5"/>
  <c r="B1786" i="15" l="1"/>
  <c r="F1714" i="15"/>
  <c r="C1713" i="15"/>
  <c r="B1678" i="5"/>
  <c r="F1642" i="5"/>
  <c r="C1641" i="5"/>
  <c r="F1713" i="15" l="1"/>
  <c r="C1712" i="15"/>
  <c r="B1787" i="15"/>
  <c r="F1641" i="5"/>
  <c r="C1640" i="5"/>
  <c r="B1679" i="5"/>
  <c r="B1788" i="15" l="1"/>
  <c r="F1712" i="15"/>
  <c r="C1711" i="15"/>
  <c r="B1680" i="5"/>
  <c r="F1640" i="5"/>
  <c r="C1639" i="5"/>
  <c r="F1711" i="15" l="1"/>
  <c r="C1710" i="15"/>
  <c r="B1789" i="15"/>
  <c r="F1639" i="5"/>
  <c r="C1638" i="5"/>
  <c r="B1681" i="5"/>
  <c r="B1790" i="15" l="1"/>
  <c r="F1710" i="15"/>
  <c r="C1709" i="15"/>
  <c r="B1682" i="5"/>
  <c r="F1638" i="5"/>
  <c r="C1637" i="5"/>
  <c r="B1791" i="15" l="1"/>
  <c r="F1709" i="15"/>
  <c r="C1708" i="15"/>
  <c r="F1637" i="5"/>
  <c r="C1636" i="5"/>
  <c r="B1683" i="5"/>
  <c r="F1708" i="15" l="1"/>
  <c r="C1707" i="15"/>
  <c r="B1792" i="15"/>
  <c r="B1684" i="5"/>
  <c r="F1636" i="5"/>
  <c r="C1635" i="5"/>
  <c r="B1793" i="15" l="1"/>
  <c r="F1707" i="15"/>
  <c r="C1706" i="15"/>
  <c r="F1635" i="5"/>
  <c r="C1634" i="5"/>
  <c r="B1685" i="5"/>
  <c r="B1794" i="15" l="1"/>
  <c r="F1706" i="15"/>
  <c r="C1705" i="15"/>
  <c r="B1686" i="5"/>
  <c r="F1634" i="5"/>
  <c r="C1633" i="5"/>
  <c r="F1705" i="15" l="1"/>
  <c r="C1704" i="15"/>
  <c r="B1795" i="15"/>
  <c r="F1633" i="5"/>
  <c r="C1632" i="5"/>
  <c r="B1687" i="5"/>
  <c r="B1796" i="15" l="1"/>
  <c r="F1704" i="15"/>
  <c r="C1703" i="15"/>
  <c r="B1688" i="5"/>
  <c r="F1632" i="5"/>
  <c r="C1631" i="5"/>
  <c r="B1797" i="15" l="1"/>
  <c r="F1703" i="15"/>
  <c r="C1702" i="15"/>
  <c r="F1631" i="5"/>
  <c r="C1630" i="5"/>
  <c r="B1689" i="5"/>
  <c r="B1798" i="15" l="1"/>
  <c r="F1702" i="15"/>
  <c r="C1701" i="15"/>
  <c r="B1690" i="5"/>
  <c r="F1630" i="5"/>
  <c r="C1629" i="5"/>
  <c r="B1799" i="15" l="1"/>
  <c r="F1701" i="15"/>
  <c r="C1700" i="15"/>
  <c r="F1629" i="5"/>
  <c r="C1628" i="5"/>
  <c r="B1691" i="5"/>
  <c r="B1800" i="15" l="1"/>
  <c r="F1700" i="15"/>
  <c r="C1699" i="15"/>
  <c r="B1692" i="5"/>
  <c r="F1628" i="5"/>
  <c r="C1627" i="5"/>
  <c r="F1699" i="15" l="1"/>
  <c r="C1698" i="15"/>
  <c r="B1801" i="15"/>
  <c r="F1627" i="5"/>
  <c r="C1626" i="5"/>
  <c r="B1693" i="5"/>
  <c r="F1698" i="15" l="1"/>
  <c r="C1697" i="15"/>
  <c r="B1802" i="15"/>
  <c r="B1694" i="5"/>
  <c r="F1626" i="5"/>
  <c r="C1625" i="5"/>
  <c r="F1697" i="15" l="1"/>
  <c r="C1696" i="15"/>
  <c r="B1803" i="15"/>
  <c r="F1625" i="5"/>
  <c r="C1624" i="5"/>
  <c r="B1695" i="5"/>
  <c r="F1696" i="15" l="1"/>
  <c r="C1695" i="15"/>
  <c r="B1804" i="15"/>
  <c r="B1696" i="5"/>
  <c r="F1624" i="5"/>
  <c r="C1623" i="5"/>
  <c r="F1695" i="15" l="1"/>
  <c r="C1694" i="15"/>
  <c r="B1805" i="15"/>
  <c r="F1623" i="5"/>
  <c r="C1622" i="5"/>
  <c r="B1697" i="5"/>
  <c r="B1806" i="15" l="1"/>
  <c r="F1694" i="15"/>
  <c r="C1693" i="15"/>
  <c r="B1698" i="5"/>
  <c r="F1622" i="5"/>
  <c r="C1621" i="5"/>
  <c r="B1807" i="15" l="1"/>
  <c r="F1693" i="15"/>
  <c r="C1692" i="15"/>
  <c r="F1621" i="5"/>
  <c r="C1620" i="5"/>
  <c r="B1699" i="5"/>
  <c r="F1692" i="15" l="1"/>
  <c r="C1691" i="15"/>
  <c r="B1808" i="15"/>
  <c r="B1700" i="5"/>
  <c r="F1620" i="5"/>
  <c r="C1619" i="5"/>
  <c r="F1691" i="15" l="1"/>
  <c r="C1690" i="15"/>
  <c r="B1809" i="15"/>
  <c r="F1619" i="5"/>
  <c r="C1618" i="5"/>
  <c r="B1701" i="5"/>
  <c r="B1810" i="15" l="1"/>
  <c r="F1690" i="15"/>
  <c r="C1689" i="15"/>
  <c r="B1702" i="5"/>
  <c r="F1618" i="5"/>
  <c r="C1617" i="5"/>
  <c r="F1689" i="15" l="1"/>
  <c r="C1688" i="15"/>
  <c r="B1811" i="15"/>
  <c r="B1703" i="5"/>
  <c r="F1617" i="5"/>
  <c r="C1616" i="5"/>
  <c r="B1812" i="15" l="1"/>
  <c r="F1688" i="15"/>
  <c r="C1687" i="15"/>
  <c r="F1616" i="5"/>
  <c r="C1615" i="5"/>
  <c r="B1704" i="5"/>
  <c r="F1687" i="15" l="1"/>
  <c r="C1686" i="15"/>
  <c r="B1813" i="15"/>
  <c r="B1705" i="5"/>
  <c r="F1615" i="5"/>
  <c r="C1614" i="5"/>
  <c r="B1814" i="15" l="1"/>
  <c r="F1686" i="15"/>
  <c r="C1685" i="15"/>
  <c r="F1614" i="5"/>
  <c r="C1613" i="5"/>
  <c r="B1706" i="5"/>
  <c r="F1685" i="15" l="1"/>
  <c r="C1684" i="15"/>
  <c r="B1815" i="15"/>
  <c r="B1707" i="5"/>
  <c r="F1613" i="5"/>
  <c r="C1612" i="5"/>
  <c r="F1684" i="15" l="1"/>
  <c r="C1683" i="15"/>
  <c r="B1816" i="15"/>
  <c r="B1708" i="5"/>
  <c r="F1612" i="5"/>
  <c r="C1611" i="5"/>
  <c r="F1683" i="15" l="1"/>
  <c r="C1682" i="15"/>
  <c r="B1817" i="15"/>
  <c r="F1611" i="5"/>
  <c r="C1610" i="5"/>
  <c r="B1709" i="5"/>
  <c r="B1818" i="15" l="1"/>
  <c r="F1682" i="15"/>
  <c r="C1681" i="15"/>
  <c r="B1710" i="5"/>
  <c r="F1610" i="5"/>
  <c r="C1609" i="5"/>
  <c r="F1681" i="15" l="1"/>
  <c r="C1680" i="15"/>
  <c r="B1819" i="15"/>
  <c r="F1609" i="5"/>
  <c r="C1608" i="5"/>
  <c r="B1711" i="5"/>
  <c r="B1820" i="15" l="1"/>
  <c r="F1680" i="15"/>
  <c r="C1679" i="15"/>
  <c r="B1712" i="5"/>
  <c r="F1608" i="5"/>
  <c r="C1607" i="5"/>
  <c r="B1821" i="15" l="1"/>
  <c r="F1679" i="15"/>
  <c r="C1678" i="15"/>
  <c r="F1607" i="5"/>
  <c r="C1606" i="5"/>
  <c r="B1713" i="5"/>
  <c r="F1678" i="15" l="1"/>
  <c r="C1677" i="15"/>
  <c r="B1822" i="15"/>
  <c r="B1714" i="5"/>
  <c r="F1606" i="5"/>
  <c r="C1605" i="5"/>
  <c r="B1823" i="15" l="1"/>
  <c r="F1677" i="15"/>
  <c r="C1676" i="15"/>
  <c r="F1605" i="5"/>
  <c r="C1604" i="5"/>
  <c r="B1715" i="5"/>
  <c r="F1676" i="15" l="1"/>
  <c r="C1675" i="15"/>
  <c r="B1824" i="15"/>
  <c r="B1716" i="5"/>
  <c r="F1604" i="5"/>
  <c r="C1603" i="5"/>
  <c r="B1825" i="15" l="1"/>
  <c r="F1675" i="15"/>
  <c r="C1674" i="15"/>
  <c r="F1603" i="5"/>
  <c r="C1602" i="5"/>
  <c r="B1717" i="5"/>
  <c r="F1674" i="15" l="1"/>
  <c r="C1673" i="15"/>
  <c r="B1826" i="15"/>
  <c r="B1718" i="5"/>
  <c r="F1602" i="5"/>
  <c r="C1601" i="5"/>
  <c r="B1827" i="15" l="1"/>
  <c r="F1673" i="15"/>
  <c r="C1672" i="15"/>
  <c r="F1601" i="5"/>
  <c r="C1600" i="5"/>
  <c r="B1719" i="5"/>
  <c r="B1828" i="15" l="1"/>
  <c r="F1672" i="15"/>
  <c r="C1671" i="15"/>
  <c r="B1720" i="5"/>
  <c r="F1600" i="5"/>
  <c r="C1599" i="5"/>
  <c r="B1829" i="15" l="1"/>
  <c r="F1671" i="15"/>
  <c r="C1670" i="15"/>
  <c r="F1599" i="5"/>
  <c r="C1598" i="5"/>
  <c r="B1721" i="5"/>
  <c r="F1670" i="15" l="1"/>
  <c r="C1669" i="15"/>
  <c r="B1830" i="15"/>
  <c r="B1722" i="5"/>
  <c r="F1598" i="5"/>
  <c r="C1597" i="5"/>
  <c r="B1831" i="15" l="1"/>
  <c r="F1669" i="15"/>
  <c r="C1668" i="15"/>
  <c r="F1597" i="5"/>
  <c r="C1596" i="5"/>
  <c r="B1723" i="5"/>
  <c r="F1668" i="15" l="1"/>
  <c r="C1667" i="15"/>
  <c r="B1832" i="15"/>
  <c r="B1724" i="5"/>
  <c r="F1596" i="5"/>
  <c r="C1595" i="5"/>
  <c r="B1833" i="15" l="1"/>
  <c r="F1667" i="15"/>
  <c r="C1666" i="15"/>
  <c r="F1595" i="5"/>
  <c r="C1594" i="5"/>
  <c r="B1725" i="5"/>
  <c r="B1834" i="15" l="1"/>
  <c r="F1666" i="15"/>
  <c r="C1665" i="15"/>
  <c r="B1726" i="5"/>
  <c r="F1594" i="5"/>
  <c r="C1593" i="5"/>
  <c r="F1665" i="15" l="1"/>
  <c r="C1664" i="15"/>
  <c r="B1835" i="15"/>
  <c r="F1593" i="5"/>
  <c r="C1592" i="5"/>
  <c r="B1727" i="5"/>
  <c r="F1664" i="15" l="1"/>
  <c r="C1663" i="15"/>
  <c r="B1836" i="15"/>
  <c r="B1728" i="5"/>
  <c r="F1592" i="5"/>
  <c r="C1591" i="5"/>
  <c r="B1837" i="15" l="1"/>
  <c r="F1663" i="15"/>
  <c r="C1662" i="15"/>
  <c r="F1591" i="5"/>
  <c r="C1590" i="5"/>
  <c r="B1729" i="5"/>
  <c r="F1662" i="15" l="1"/>
  <c r="C1661" i="15"/>
  <c r="B1838" i="15"/>
  <c r="B1730" i="5"/>
  <c r="F1590" i="5"/>
  <c r="C1589" i="5"/>
  <c r="B1839" i="15" l="1"/>
  <c r="F1661" i="15"/>
  <c r="C1660" i="15"/>
  <c r="F1589" i="5"/>
  <c r="C1588" i="5"/>
  <c r="B1731" i="5"/>
  <c r="F1660" i="15" l="1"/>
  <c r="C1659" i="15"/>
  <c r="B1840" i="15"/>
  <c r="B1732" i="5"/>
  <c r="F1588" i="5"/>
  <c r="C1587" i="5"/>
  <c r="B1841" i="15" l="1"/>
  <c r="F1659" i="15"/>
  <c r="E1659" i="15"/>
  <c r="G1659" i="15" s="1"/>
  <c r="C1658" i="15"/>
  <c r="F1587" i="5"/>
  <c r="C1586" i="5"/>
  <c r="B1733" i="5"/>
  <c r="H1659" i="15" l="1"/>
  <c r="C1841" i="15"/>
  <c r="B1842" i="15"/>
  <c r="F1658" i="15"/>
  <c r="E1658" i="15"/>
  <c r="G1658" i="15" s="1"/>
  <c r="E1749" i="15"/>
  <c r="G1749" i="15" s="1"/>
  <c r="H1749" i="15" s="1"/>
  <c r="E1748" i="15"/>
  <c r="G1748" i="15" s="1"/>
  <c r="H1748" i="15" s="1"/>
  <c r="E1747" i="15"/>
  <c r="G1747" i="15" s="1"/>
  <c r="H1747" i="15" s="1"/>
  <c r="E1746" i="15"/>
  <c r="G1746" i="15" s="1"/>
  <c r="H1746" i="15" s="1"/>
  <c r="E1745" i="15"/>
  <c r="G1745" i="15" s="1"/>
  <c r="H1745" i="15" s="1"/>
  <c r="E1744" i="15"/>
  <c r="G1744" i="15" s="1"/>
  <c r="H1744" i="15" s="1"/>
  <c r="E1743" i="15"/>
  <c r="G1743" i="15" s="1"/>
  <c r="H1743" i="15" s="1"/>
  <c r="E1742" i="15"/>
  <c r="G1742" i="15" s="1"/>
  <c r="H1742" i="15" s="1"/>
  <c r="E1741" i="15"/>
  <c r="G1741" i="15" s="1"/>
  <c r="H1741" i="15" s="1"/>
  <c r="E1740" i="15"/>
  <c r="G1740" i="15" s="1"/>
  <c r="H1740" i="15" s="1"/>
  <c r="E1739" i="15"/>
  <c r="G1739" i="15" s="1"/>
  <c r="H1739" i="15" s="1"/>
  <c r="E1738" i="15"/>
  <c r="G1738" i="15" s="1"/>
  <c r="H1738" i="15" s="1"/>
  <c r="E1737" i="15"/>
  <c r="G1737" i="15" s="1"/>
  <c r="H1737" i="15" s="1"/>
  <c r="E1736" i="15"/>
  <c r="G1736" i="15" s="1"/>
  <c r="H1736" i="15" s="1"/>
  <c r="E1735" i="15"/>
  <c r="G1735" i="15" s="1"/>
  <c r="H1735" i="15" s="1"/>
  <c r="E1734" i="15"/>
  <c r="G1734" i="15" s="1"/>
  <c r="H1734" i="15" s="1"/>
  <c r="E1733" i="15"/>
  <c r="G1733" i="15" s="1"/>
  <c r="H1733" i="15" s="1"/>
  <c r="E1732" i="15"/>
  <c r="G1732" i="15" s="1"/>
  <c r="H1732" i="15" s="1"/>
  <c r="E1731" i="15"/>
  <c r="G1731" i="15" s="1"/>
  <c r="H1731" i="15" s="1"/>
  <c r="E1730" i="15"/>
  <c r="G1730" i="15" s="1"/>
  <c r="H1730" i="15" s="1"/>
  <c r="E1729" i="15"/>
  <c r="G1729" i="15" s="1"/>
  <c r="H1729" i="15" s="1"/>
  <c r="E1728" i="15"/>
  <c r="G1728" i="15" s="1"/>
  <c r="H1728" i="15" s="1"/>
  <c r="E1727" i="15"/>
  <c r="G1727" i="15" s="1"/>
  <c r="H1727" i="15" s="1"/>
  <c r="E1726" i="15"/>
  <c r="G1726" i="15" s="1"/>
  <c r="H1726" i="15" s="1"/>
  <c r="E1725" i="15"/>
  <c r="G1725" i="15" s="1"/>
  <c r="H1725" i="15" s="1"/>
  <c r="E1724" i="15"/>
  <c r="G1724" i="15" s="1"/>
  <c r="H1724" i="15" s="1"/>
  <c r="E1723" i="15"/>
  <c r="G1723" i="15" s="1"/>
  <c r="H1723" i="15" s="1"/>
  <c r="E1722" i="15"/>
  <c r="G1722" i="15" s="1"/>
  <c r="H1722" i="15" s="1"/>
  <c r="E1721" i="15"/>
  <c r="G1721" i="15" s="1"/>
  <c r="H1721" i="15" s="1"/>
  <c r="E1720" i="15"/>
  <c r="G1720" i="15" s="1"/>
  <c r="H1720" i="15" s="1"/>
  <c r="E1719" i="15"/>
  <c r="G1719" i="15" s="1"/>
  <c r="H1719" i="15" s="1"/>
  <c r="E1718" i="15"/>
  <c r="G1718" i="15" s="1"/>
  <c r="H1718" i="15" s="1"/>
  <c r="E1717" i="15"/>
  <c r="G1717" i="15" s="1"/>
  <c r="H1717" i="15" s="1"/>
  <c r="E1716" i="15"/>
  <c r="G1716" i="15" s="1"/>
  <c r="H1716" i="15" s="1"/>
  <c r="E1715" i="15"/>
  <c r="G1715" i="15" s="1"/>
  <c r="H1715" i="15" s="1"/>
  <c r="E1714" i="15"/>
  <c r="G1714" i="15" s="1"/>
  <c r="H1714" i="15" s="1"/>
  <c r="E1713" i="15"/>
  <c r="G1713" i="15" s="1"/>
  <c r="H1713" i="15" s="1"/>
  <c r="E1712" i="15"/>
  <c r="G1712" i="15" s="1"/>
  <c r="H1712" i="15" s="1"/>
  <c r="E1711" i="15"/>
  <c r="G1711" i="15" s="1"/>
  <c r="H1711" i="15" s="1"/>
  <c r="E1710" i="15"/>
  <c r="G1710" i="15" s="1"/>
  <c r="H1710" i="15" s="1"/>
  <c r="E1709" i="15"/>
  <c r="G1709" i="15" s="1"/>
  <c r="H1709" i="15" s="1"/>
  <c r="E1708" i="15"/>
  <c r="G1708" i="15" s="1"/>
  <c r="H1708" i="15" s="1"/>
  <c r="E1707" i="15"/>
  <c r="G1707" i="15" s="1"/>
  <c r="H1707" i="15" s="1"/>
  <c r="E1706" i="15"/>
  <c r="G1706" i="15" s="1"/>
  <c r="H1706" i="15" s="1"/>
  <c r="E1705" i="15"/>
  <c r="G1705" i="15" s="1"/>
  <c r="H1705" i="15" s="1"/>
  <c r="E1704" i="15"/>
  <c r="G1704" i="15" s="1"/>
  <c r="H1704" i="15" s="1"/>
  <c r="E1703" i="15"/>
  <c r="G1703" i="15" s="1"/>
  <c r="H1703" i="15" s="1"/>
  <c r="E1702" i="15"/>
  <c r="G1702" i="15" s="1"/>
  <c r="H1702" i="15" s="1"/>
  <c r="E1701" i="15"/>
  <c r="G1701" i="15" s="1"/>
  <c r="H1701" i="15" s="1"/>
  <c r="E1700" i="15"/>
  <c r="G1700" i="15" s="1"/>
  <c r="H1700" i="15" s="1"/>
  <c r="E1699" i="15"/>
  <c r="G1699" i="15" s="1"/>
  <c r="H1699" i="15" s="1"/>
  <c r="E1698" i="15"/>
  <c r="G1698" i="15" s="1"/>
  <c r="H1698" i="15" s="1"/>
  <c r="E1697" i="15"/>
  <c r="G1697" i="15" s="1"/>
  <c r="H1697" i="15" s="1"/>
  <c r="E1696" i="15"/>
  <c r="G1696" i="15" s="1"/>
  <c r="H1696" i="15" s="1"/>
  <c r="E1695" i="15"/>
  <c r="G1695" i="15" s="1"/>
  <c r="H1695" i="15" s="1"/>
  <c r="E1694" i="15"/>
  <c r="G1694" i="15" s="1"/>
  <c r="H1694" i="15" s="1"/>
  <c r="E1693" i="15"/>
  <c r="G1693" i="15" s="1"/>
  <c r="H1693" i="15" s="1"/>
  <c r="E1692" i="15"/>
  <c r="G1692" i="15" s="1"/>
  <c r="H1692" i="15" s="1"/>
  <c r="E1691" i="15"/>
  <c r="G1691" i="15" s="1"/>
  <c r="H1691" i="15" s="1"/>
  <c r="E1690" i="15"/>
  <c r="G1690" i="15" s="1"/>
  <c r="H1690" i="15" s="1"/>
  <c r="E1689" i="15"/>
  <c r="G1689" i="15" s="1"/>
  <c r="H1689" i="15" s="1"/>
  <c r="E1688" i="15"/>
  <c r="G1688" i="15" s="1"/>
  <c r="H1688" i="15" s="1"/>
  <c r="E1687" i="15"/>
  <c r="G1687" i="15" s="1"/>
  <c r="H1687" i="15" s="1"/>
  <c r="E1686" i="15"/>
  <c r="G1686" i="15" s="1"/>
  <c r="H1686" i="15" s="1"/>
  <c r="E1685" i="15"/>
  <c r="G1685" i="15" s="1"/>
  <c r="H1685" i="15" s="1"/>
  <c r="E1684" i="15"/>
  <c r="G1684" i="15" s="1"/>
  <c r="H1684" i="15" s="1"/>
  <c r="E1683" i="15"/>
  <c r="G1683" i="15" s="1"/>
  <c r="H1683" i="15" s="1"/>
  <c r="E1682" i="15"/>
  <c r="G1682" i="15" s="1"/>
  <c r="H1682" i="15" s="1"/>
  <c r="E1681" i="15"/>
  <c r="G1681" i="15" s="1"/>
  <c r="H1681" i="15" s="1"/>
  <c r="E1680" i="15"/>
  <c r="G1680" i="15" s="1"/>
  <c r="H1680" i="15" s="1"/>
  <c r="E1679" i="15"/>
  <c r="G1679" i="15" s="1"/>
  <c r="H1679" i="15" s="1"/>
  <c r="E1678" i="15"/>
  <c r="G1678" i="15" s="1"/>
  <c r="H1678" i="15" s="1"/>
  <c r="E1677" i="15"/>
  <c r="G1677" i="15" s="1"/>
  <c r="H1677" i="15" s="1"/>
  <c r="E1676" i="15"/>
  <c r="G1676" i="15" s="1"/>
  <c r="H1676" i="15" s="1"/>
  <c r="E1675" i="15"/>
  <c r="G1675" i="15" s="1"/>
  <c r="H1675" i="15" s="1"/>
  <c r="E1674" i="15"/>
  <c r="G1674" i="15" s="1"/>
  <c r="H1674" i="15" s="1"/>
  <c r="E1673" i="15"/>
  <c r="G1673" i="15" s="1"/>
  <c r="H1673" i="15" s="1"/>
  <c r="E1672" i="15"/>
  <c r="G1672" i="15" s="1"/>
  <c r="H1672" i="15" s="1"/>
  <c r="E1671" i="15"/>
  <c r="G1671" i="15" s="1"/>
  <c r="H1671" i="15" s="1"/>
  <c r="E1670" i="15"/>
  <c r="G1670" i="15" s="1"/>
  <c r="H1670" i="15" s="1"/>
  <c r="E1669" i="15"/>
  <c r="G1669" i="15" s="1"/>
  <c r="H1669" i="15" s="1"/>
  <c r="E1668" i="15"/>
  <c r="G1668" i="15" s="1"/>
  <c r="H1668" i="15" s="1"/>
  <c r="E1667" i="15"/>
  <c r="G1667" i="15" s="1"/>
  <c r="H1667" i="15" s="1"/>
  <c r="E1666" i="15"/>
  <c r="G1666" i="15" s="1"/>
  <c r="H1666" i="15" s="1"/>
  <c r="E1665" i="15"/>
  <c r="G1665" i="15" s="1"/>
  <c r="H1665" i="15" s="1"/>
  <c r="E1664" i="15"/>
  <c r="G1664" i="15" s="1"/>
  <c r="H1664" i="15" s="1"/>
  <c r="E1663" i="15"/>
  <c r="G1663" i="15" s="1"/>
  <c r="H1663" i="15" s="1"/>
  <c r="E1662" i="15"/>
  <c r="G1662" i="15" s="1"/>
  <c r="H1662" i="15" s="1"/>
  <c r="E1661" i="15"/>
  <c r="G1661" i="15" s="1"/>
  <c r="H1661" i="15" s="1"/>
  <c r="E1660" i="15"/>
  <c r="G1660" i="15" s="1"/>
  <c r="H1660" i="15" s="1"/>
  <c r="B1734" i="5"/>
  <c r="F1586" i="5"/>
  <c r="C1585" i="5"/>
  <c r="H1658" i="15" l="1"/>
  <c r="B1843" i="15"/>
  <c r="F1841" i="15"/>
  <c r="C1840" i="15"/>
  <c r="F1585" i="5"/>
  <c r="C1584" i="5"/>
  <c r="B1735" i="5"/>
  <c r="F1840" i="15" l="1"/>
  <c r="C1839" i="15"/>
  <c r="B1844" i="15"/>
  <c r="B1736" i="5"/>
  <c r="F1584" i="5"/>
  <c r="C1583" i="5"/>
  <c r="B1845" i="15" l="1"/>
  <c r="F1839" i="15"/>
  <c r="C1838" i="15"/>
  <c r="F1583" i="5"/>
  <c r="C1582" i="5"/>
  <c r="B1737" i="5"/>
  <c r="F1838" i="15" l="1"/>
  <c r="C1837" i="15"/>
  <c r="B1846" i="15"/>
  <c r="B1738" i="5"/>
  <c r="F1582" i="5"/>
  <c r="C1581" i="5"/>
  <c r="B1847" i="15" l="1"/>
  <c r="F1837" i="15"/>
  <c r="C1836" i="15"/>
  <c r="F1581" i="5"/>
  <c r="C1580" i="5"/>
  <c r="B1739" i="5"/>
  <c r="F1836" i="15" l="1"/>
  <c r="C1835" i="15"/>
  <c r="B1848" i="15"/>
  <c r="B1740" i="5"/>
  <c r="F1580" i="5"/>
  <c r="C1579" i="5"/>
  <c r="B1849" i="15" l="1"/>
  <c r="F1835" i="15"/>
  <c r="C1834" i="15"/>
  <c r="F1579" i="5"/>
  <c r="C1578" i="5"/>
  <c r="B1741" i="5"/>
  <c r="B1850" i="15" l="1"/>
  <c r="F1834" i="15"/>
  <c r="C1833" i="15"/>
  <c r="B1742" i="5"/>
  <c r="F1578" i="5"/>
  <c r="C1577" i="5"/>
  <c r="F1833" i="15" l="1"/>
  <c r="C1832" i="15"/>
  <c r="B1851" i="15"/>
  <c r="F1577" i="5"/>
  <c r="C1576" i="5"/>
  <c r="B1743" i="5"/>
  <c r="F1832" i="15" l="1"/>
  <c r="C1831" i="15"/>
  <c r="B1852" i="15"/>
  <c r="B1744" i="5"/>
  <c r="F1576" i="5"/>
  <c r="C1575" i="5"/>
  <c r="F1831" i="15" l="1"/>
  <c r="C1830" i="15"/>
  <c r="B1853" i="15"/>
  <c r="F1575" i="5"/>
  <c r="C1574" i="5"/>
  <c r="B1745" i="5"/>
  <c r="B1854" i="15" l="1"/>
  <c r="F1830" i="15"/>
  <c r="C1829" i="15"/>
  <c r="B1746" i="5"/>
  <c r="F1574" i="5"/>
  <c r="C1573" i="5"/>
  <c r="F1829" i="15" l="1"/>
  <c r="C1828" i="15"/>
  <c r="B1855" i="15"/>
  <c r="F1573" i="5"/>
  <c r="C1572" i="5"/>
  <c r="B1747" i="5"/>
  <c r="B1856" i="15" l="1"/>
  <c r="F1828" i="15"/>
  <c r="C1827" i="15"/>
  <c r="B1748" i="5"/>
  <c r="F1572" i="5"/>
  <c r="C1571" i="5"/>
  <c r="B1857" i="15" l="1"/>
  <c r="F1827" i="15"/>
  <c r="C1826" i="15"/>
  <c r="F1571" i="5"/>
  <c r="C1570" i="5"/>
  <c r="B1749" i="5"/>
  <c r="F1826" i="15" l="1"/>
  <c r="C1825" i="15"/>
  <c r="B1858" i="15"/>
  <c r="B1750" i="5"/>
  <c r="F1570" i="5"/>
  <c r="C1569" i="5"/>
  <c r="B1859" i="15" l="1"/>
  <c r="F1825" i="15"/>
  <c r="C1824" i="15"/>
  <c r="F1569" i="5"/>
  <c r="C1568" i="5"/>
  <c r="B1751" i="5"/>
  <c r="B1860" i="15" l="1"/>
  <c r="F1824" i="15"/>
  <c r="C1823" i="15"/>
  <c r="B1752" i="5"/>
  <c r="F1568" i="5"/>
  <c r="C1567" i="5"/>
  <c r="F1823" i="15" l="1"/>
  <c r="C1822" i="15"/>
  <c r="B1861" i="15"/>
  <c r="F1567" i="5"/>
  <c r="C1566" i="5"/>
  <c r="B1753" i="5"/>
  <c r="B1862" i="15" l="1"/>
  <c r="F1822" i="15"/>
  <c r="C1821" i="15"/>
  <c r="B1754" i="5"/>
  <c r="F1566" i="5"/>
  <c r="C1565" i="5"/>
  <c r="B1863" i="15" l="1"/>
  <c r="F1821" i="15"/>
  <c r="C1820" i="15"/>
  <c r="F1565" i="5"/>
  <c r="C1564" i="5"/>
  <c r="B1755" i="5"/>
  <c r="F1820" i="15" l="1"/>
  <c r="C1819" i="15"/>
  <c r="B1864" i="15"/>
  <c r="B1756" i="5"/>
  <c r="F1564" i="5"/>
  <c r="C1563" i="5"/>
  <c r="B1865" i="15" l="1"/>
  <c r="F1819" i="15"/>
  <c r="C1818" i="15"/>
  <c r="F1563" i="5"/>
  <c r="C1562" i="5"/>
  <c r="B1757" i="5"/>
  <c r="F1818" i="15" l="1"/>
  <c r="C1817" i="15"/>
  <c r="B1866" i="15"/>
  <c r="B1758" i="5"/>
  <c r="F1562" i="5"/>
  <c r="C1561" i="5"/>
  <c r="B1867" i="15" l="1"/>
  <c r="F1817" i="15"/>
  <c r="C1816" i="15"/>
  <c r="F1561" i="5"/>
  <c r="C1560" i="5"/>
  <c r="B1759" i="5"/>
  <c r="F1816" i="15" l="1"/>
  <c r="C1815" i="15"/>
  <c r="B1868" i="15"/>
  <c r="B1760" i="5"/>
  <c r="F1560" i="5"/>
  <c r="C1559" i="5"/>
  <c r="F1815" i="15" l="1"/>
  <c r="C1814" i="15"/>
  <c r="B1869" i="15"/>
  <c r="F1559" i="5"/>
  <c r="C1558" i="5"/>
  <c r="B1761" i="5"/>
  <c r="B1870" i="15" l="1"/>
  <c r="F1814" i="15"/>
  <c r="C1813" i="15"/>
  <c r="B1762" i="5"/>
  <c r="F1558" i="5"/>
  <c r="C1557" i="5"/>
  <c r="B1871" i="15" l="1"/>
  <c r="F1813" i="15"/>
  <c r="C1812" i="15"/>
  <c r="F1557" i="5"/>
  <c r="C1556" i="5"/>
  <c r="B1763" i="5"/>
  <c r="F1812" i="15" l="1"/>
  <c r="C1811" i="15"/>
  <c r="B1872" i="15"/>
  <c r="B1764" i="5"/>
  <c r="F1556" i="5"/>
  <c r="C1555" i="5"/>
  <c r="B1873" i="15" l="1"/>
  <c r="F1811" i="15"/>
  <c r="C1810" i="15"/>
  <c r="F1555" i="5"/>
  <c r="C1554" i="5"/>
  <c r="B1765" i="5"/>
  <c r="F1810" i="15" l="1"/>
  <c r="C1809" i="15"/>
  <c r="B1874" i="15"/>
  <c r="B1766" i="5"/>
  <c r="F1554" i="5"/>
  <c r="C1553" i="5"/>
  <c r="F1809" i="15" l="1"/>
  <c r="C1808" i="15"/>
  <c r="B1875" i="15"/>
  <c r="F1553" i="5"/>
  <c r="C1552" i="5"/>
  <c r="B1767" i="5"/>
  <c r="B1876" i="15" l="1"/>
  <c r="F1808" i="15"/>
  <c r="C1807" i="15"/>
  <c r="B1768" i="5"/>
  <c r="F1552" i="5"/>
  <c r="C1551" i="5"/>
  <c r="F1807" i="15" l="1"/>
  <c r="C1806" i="15"/>
  <c r="B1877" i="15"/>
  <c r="F1551" i="5"/>
  <c r="C1550" i="5"/>
  <c r="B1769" i="5"/>
  <c r="B1878" i="15" l="1"/>
  <c r="F1806" i="15"/>
  <c r="C1805" i="15"/>
  <c r="B1770" i="5"/>
  <c r="F1550" i="5"/>
  <c r="C1549" i="5"/>
  <c r="B1879" i="15" l="1"/>
  <c r="F1805" i="15"/>
  <c r="C1804" i="15"/>
  <c r="F1549" i="5"/>
  <c r="C1548" i="5"/>
  <c r="B1771" i="5"/>
  <c r="F1804" i="15" l="1"/>
  <c r="C1803" i="15"/>
  <c r="B1880" i="15"/>
  <c r="B1772" i="5"/>
  <c r="F1548" i="5"/>
  <c r="C1547" i="5"/>
  <c r="B1881" i="15" l="1"/>
  <c r="F1803" i="15"/>
  <c r="C1802" i="15"/>
  <c r="F1547" i="5"/>
  <c r="C1546" i="5"/>
  <c r="B1773" i="5"/>
  <c r="F1802" i="15" l="1"/>
  <c r="C1801" i="15"/>
  <c r="B1882" i="15"/>
  <c r="B1774" i="5"/>
  <c r="F1546" i="5"/>
  <c r="C1545" i="5"/>
  <c r="B1883" i="15" l="1"/>
  <c r="F1801" i="15"/>
  <c r="C1800" i="15"/>
  <c r="F1545" i="5"/>
  <c r="C1544" i="5"/>
  <c r="B1775" i="5"/>
  <c r="B1884" i="15" l="1"/>
  <c r="F1800" i="15"/>
  <c r="C1799" i="15"/>
  <c r="B1776" i="5"/>
  <c r="F1544" i="5"/>
  <c r="C1543" i="5"/>
  <c r="F1799" i="15" l="1"/>
  <c r="C1798" i="15"/>
  <c r="B1885" i="15"/>
  <c r="F1543" i="5"/>
  <c r="C1542" i="5"/>
  <c r="B1777" i="5"/>
  <c r="B1886" i="15" l="1"/>
  <c r="F1798" i="15"/>
  <c r="C1797" i="15"/>
  <c r="B1778" i="5"/>
  <c r="F1542" i="5"/>
  <c r="C1541" i="5"/>
  <c r="F1797" i="15" l="1"/>
  <c r="C1796" i="15"/>
  <c r="B1887" i="15"/>
  <c r="F1541" i="5"/>
  <c r="C1540" i="5"/>
  <c r="B1779" i="5"/>
  <c r="B1888" i="15" l="1"/>
  <c r="F1796" i="15"/>
  <c r="C1795" i="15"/>
  <c r="B1780" i="5"/>
  <c r="F1540" i="5"/>
  <c r="C1539" i="5"/>
  <c r="F1795" i="15" l="1"/>
  <c r="C1794" i="15"/>
  <c r="B1889" i="15"/>
  <c r="F1539" i="5"/>
  <c r="C1538" i="5"/>
  <c r="B1781" i="5"/>
  <c r="B1890" i="15" l="1"/>
  <c r="F1794" i="15"/>
  <c r="C1793" i="15"/>
  <c r="B1782" i="5"/>
  <c r="F1538" i="5"/>
  <c r="C1537" i="5"/>
  <c r="B1891" i="15" l="1"/>
  <c r="F1793" i="15"/>
  <c r="C1792" i="15"/>
  <c r="F1537" i="5"/>
  <c r="C1536" i="5"/>
  <c r="B1783" i="5"/>
  <c r="F1792" i="15" l="1"/>
  <c r="C1791" i="15"/>
  <c r="B1892" i="15"/>
  <c r="B1784" i="5"/>
  <c r="F1536" i="5"/>
  <c r="C1535" i="5"/>
  <c r="B1893" i="15" l="1"/>
  <c r="F1791" i="15"/>
  <c r="C1790" i="15"/>
  <c r="F1535" i="5"/>
  <c r="C1534" i="5"/>
  <c r="B1785" i="5"/>
  <c r="F1790" i="15" l="1"/>
  <c r="C1789" i="15"/>
  <c r="B1894" i="15"/>
  <c r="F1534" i="5"/>
  <c r="C1533" i="5"/>
  <c r="B1786" i="5"/>
  <c r="B1895" i="15" l="1"/>
  <c r="F1789" i="15"/>
  <c r="C1788" i="15"/>
  <c r="B1787" i="5"/>
  <c r="F1533" i="5"/>
  <c r="C1532" i="5"/>
  <c r="B1896" i="15" l="1"/>
  <c r="F1788" i="15"/>
  <c r="C1787" i="15"/>
  <c r="F1532" i="5"/>
  <c r="C1531" i="5"/>
  <c r="B1788" i="5"/>
  <c r="F1787" i="15" l="1"/>
  <c r="C1786" i="15"/>
  <c r="B1897" i="15"/>
  <c r="B1789" i="5"/>
  <c r="F1531" i="5"/>
  <c r="C1530" i="5"/>
  <c r="B1898" i="15" l="1"/>
  <c r="F1786" i="15"/>
  <c r="C1785" i="15"/>
  <c r="F1530" i="5"/>
  <c r="C1529" i="5"/>
  <c r="B1790" i="5"/>
  <c r="F1785" i="15" l="1"/>
  <c r="C1784" i="15"/>
  <c r="B1899" i="15"/>
  <c r="B1791" i="5"/>
  <c r="F1529" i="5"/>
  <c r="C1528" i="5"/>
  <c r="F1784" i="15" l="1"/>
  <c r="C1783" i="15"/>
  <c r="B1900" i="15"/>
  <c r="F1528" i="5"/>
  <c r="C1527" i="5"/>
  <c r="B1792" i="5"/>
  <c r="F1783" i="15" l="1"/>
  <c r="C1782" i="15"/>
  <c r="B1901" i="15"/>
  <c r="B1793" i="5"/>
  <c r="F1527" i="5"/>
  <c r="C1526" i="5"/>
  <c r="F1782" i="15" l="1"/>
  <c r="C1781" i="15"/>
  <c r="B1902" i="15"/>
  <c r="F1526" i="5"/>
  <c r="C1525" i="5"/>
  <c r="B1794" i="5"/>
  <c r="F1781" i="15" l="1"/>
  <c r="C1780" i="15"/>
  <c r="B1903" i="15"/>
  <c r="B1795" i="5"/>
  <c r="F1525" i="5"/>
  <c r="C1524" i="5"/>
  <c r="F1780" i="15" l="1"/>
  <c r="C1779" i="15"/>
  <c r="B1904" i="15"/>
  <c r="F1524" i="5"/>
  <c r="C1523" i="5"/>
  <c r="B1796" i="5"/>
  <c r="F1779" i="15" l="1"/>
  <c r="C1778" i="15"/>
  <c r="B1905" i="15"/>
  <c r="B1797" i="5"/>
  <c r="F1523" i="5"/>
  <c r="C1522" i="5"/>
  <c r="F1778" i="15" l="1"/>
  <c r="C1777" i="15"/>
  <c r="B1906" i="15"/>
  <c r="F1522" i="5"/>
  <c r="C1521" i="5"/>
  <c r="B1798" i="5"/>
  <c r="F1777" i="15" l="1"/>
  <c r="C1776" i="15"/>
  <c r="B1907" i="15"/>
  <c r="B1799" i="5"/>
  <c r="F1521" i="5"/>
  <c r="C1520" i="5"/>
  <c r="F1776" i="15" l="1"/>
  <c r="C1775" i="15"/>
  <c r="B1908" i="15"/>
  <c r="F1520" i="5"/>
  <c r="C1519" i="5"/>
  <c r="B1800" i="5"/>
  <c r="F1775" i="15" l="1"/>
  <c r="C1774" i="15"/>
  <c r="B1909" i="15"/>
  <c r="B1801" i="5"/>
  <c r="F1519" i="5"/>
  <c r="C1518" i="5"/>
  <c r="F1774" i="15" l="1"/>
  <c r="C1773" i="15"/>
  <c r="B1910" i="15"/>
  <c r="F1518" i="5"/>
  <c r="C1517" i="5"/>
  <c r="B1802" i="5"/>
  <c r="B1911" i="15" l="1"/>
  <c r="F1773" i="15"/>
  <c r="C1772" i="15"/>
  <c r="B1803" i="5"/>
  <c r="F1517" i="5"/>
  <c r="C1516" i="5"/>
  <c r="F1772" i="15" l="1"/>
  <c r="C1771" i="15"/>
  <c r="B1912" i="15"/>
  <c r="F1516" i="5"/>
  <c r="C1515" i="5"/>
  <c r="B1804" i="5"/>
  <c r="B1913" i="15" l="1"/>
  <c r="F1771" i="15"/>
  <c r="C1770" i="15"/>
  <c r="B1805" i="5"/>
  <c r="F1515" i="5"/>
  <c r="C1514" i="5"/>
  <c r="F1770" i="15" l="1"/>
  <c r="C1769" i="15"/>
  <c r="B1914" i="15"/>
  <c r="F1514" i="5"/>
  <c r="C1513" i="5"/>
  <c r="B1806" i="5"/>
  <c r="B1915" i="15" l="1"/>
  <c r="F1769" i="15"/>
  <c r="C1768" i="15"/>
  <c r="B1807" i="5"/>
  <c r="F1513" i="5"/>
  <c r="C1512" i="5"/>
  <c r="F1768" i="15" l="1"/>
  <c r="C1767" i="15"/>
  <c r="B1916" i="15"/>
  <c r="F1512" i="5"/>
  <c r="C1511" i="5"/>
  <c r="B1808" i="5"/>
  <c r="B1917" i="15" l="1"/>
  <c r="F1767" i="15"/>
  <c r="C1766" i="15"/>
  <c r="B1809" i="5"/>
  <c r="F1511" i="5"/>
  <c r="C1510" i="5"/>
  <c r="F1766" i="15" l="1"/>
  <c r="C1765" i="15"/>
  <c r="B1918" i="15"/>
  <c r="F1510" i="5"/>
  <c r="C1509" i="5"/>
  <c r="B1810" i="5"/>
  <c r="B1919" i="15" l="1"/>
  <c r="F1765" i="15"/>
  <c r="C1764" i="15"/>
  <c r="B1811" i="5"/>
  <c r="F1509" i="5"/>
  <c r="C1508" i="5"/>
  <c r="F1764" i="15" l="1"/>
  <c r="C1763" i="15"/>
  <c r="B1920" i="15"/>
  <c r="F1508" i="5"/>
  <c r="C1507" i="5"/>
  <c r="B1812" i="5"/>
  <c r="F1763" i="15" l="1"/>
  <c r="C1762" i="15"/>
  <c r="B1921" i="15"/>
  <c r="B1813" i="5"/>
  <c r="F1507" i="5"/>
  <c r="C1506" i="5"/>
  <c r="B1922" i="15" l="1"/>
  <c r="F1762" i="15"/>
  <c r="C1761" i="15"/>
  <c r="F1506" i="5"/>
  <c r="C1505" i="5"/>
  <c r="B1814" i="5"/>
  <c r="B1923" i="15" l="1"/>
  <c r="F1761" i="15"/>
  <c r="C1760" i="15"/>
  <c r="B1815" i="5"/>
  <c r="F1505" i="5"/>
  <c r="C1504" i="5"/>
  <c r="F1760" i="15" l="1"/>
  <c r="C1759" i="15"/>
  <c r="B1924" i="15"/>
  <c r="F1504" i="5"/>
  <c r="C1503" i="5"/>
  <c r="B1816" i="5"/>
  <c r="B1925" i="15" l="1"/>
  <c r="F1759" i="15"/>
  <c r="C1758" i="15"/>
  <c r="B1817" i="5"/>
  <c r="F1503" i="5"/>
  <c r="C1502" i="5"/>
  <c r="F1758" i="15" l="1"/>
  <c r="C1757" i="15"/>
  <c r="B1926" i="15"/>
  <c r="F1502" i="5"/>
  <c r="C1501" i="5"/>
  <c r="B1818" i="5"/>
  <c r="F1757" i="15" l="1"/>
  <c r="C1756" i="15"/>
  <c r="B1927" i="15"/>
  <c r="B1819" i="5"/>
  <c r="F1501" i="5"/>
  <c r="C1500" i="5"/>
  <c r="F1756" i="15" l="1"/>
  <c r="C1755" i="15"/>
  <c r="B1928" i="15"/>
  <c r="F1500" i="5"/>
  <c r="C1499" i="5"/>
  <c r="B1820" i="5"/>
  <c r="F1755" i="15" l="1"/>
  <c r="C1754" i="15"/>
  <c r="B1929" i="15"/>
  <c r="B1821" i="5"/>
  <c r="F1499" i="5"/>
  <c r="C1498" i="5"/>
  <c r="F1754" i="15" l="1"/>
  <c r="C1753" i="15"/>
  <c r="B1930" i="15"/>
  <c r="F1498" i="5"/>
  <c r="C1497" i="5"/>
  <c r="B1822" i="5"/>
  <c r="F1753" i="15" l="1"/>
  <c r="C1752" i="15"/>
  <c r="B1931" i="15"/>
  <c r="B1823" i="5"/>
  <c r="F1497" i="5"/>
  <c r="C1496" i="5"/>
  <c r="B1932" i="15" l="1"/>
  <c r="F1752" i="15"/>
  <c r="C1751" i="15"/>
  <c r="F1496" i="5"/>
  <c r="C1495" i="5"/>
  <c r="B1824" i="5"/>
  <c r="C1932" i="15" l="1"/>
  <c r="B1933" i="15"/>
  <c r="F1751" i="15"/>
  <c r="E1751" i="15"/>
  <c r="G1751" i="15" s="1"/>
  <c r="C1750" i="15"/>
  <c r="B1825" i="5"/>
  <c r="F1495" i="5"/>
  <c r="C1494" i="5"/>
  <c r="F1750" i="15" l="1"/>
  <c r="E1750" i="15"/>
  <c r="G1750" i="15" s="1"/>
  <c r="E1841" i="15"/>
  <c r="G1841" i="15" s="1"/>
  <c r="H1841" i="15" s="1"/>
  <c r="E1840" i="15"/>
  <c r="G1840" i="15" s="1"/>
  <c r="H1840" i="15" s="1"/>
  <c r="E1839" i="15"/>
  <c r="G1839" i="15" s="1"/>
  <c r="H1839" i="15" s="1"/>
  <c r="E1838" i="15"/>
  <c r="G1838" i="15" s="1"/>
  <c r="H1838" i="15" s="1"/>
  <c r="E1837" i="15"/>
  <c r="G1837" i="15" s="1"/>
  <c r="H1837" i="15" s="1"/>
  <c r="E1836" i="15"/>
  <c r="G1836" i="15" s="1"/>
  <c r="H1836" i="15" s="1"/>
  <c r="E1835" i="15"/>
  <c r="G1835" i="15" s="1"/>
  <c r="H1835" i="15" s="1"/>
  <c r="E1834" i="15"/>
  <c r="G1834" i="15" s="1"/>
  <c r="H1834" i="15" s="1"/>
  <c r="E1833" i="15"/>
  <c r="G1833" i="15" s="1"/>
  <c r="H1833" i="15" s="1"/>
  <c r="E1832" i="15"/>
  <c r="G1832" i="15" s="1"/>
  <c r="H1832" i="15" s="1"/>
  <c r="E1831" i="15"/>
  <c r="G1831" i="15" s="1"/>
  <c r="H1831" i="15" s="1"/>
  <c r="E1830" i="15"/>
  <c r="G1830" i="15" s="1"/>
  <c r="H1830" i="15" s="1"/>
  <c r="E1829" i="15"/>
  <c r="G1829" i="15" s="1"/>
  <c r="H1829" i="15" s="1"/>
  <c r="E1828" i="15"/>
  <c r="G1828" i="15" s="1"/>
  <c r="H1828" i="15" s="1"/>
  <c r="E1827" i="15"/>
  <c r="G1827" i="15" s="1"/>
  <c r="H1827" i="15" s="1"/>
  <c r="E1826" i="15"/>
  <c r="G1826" i="15" s="1"/>
  <c r="H1826" i="15" s="1"/>
  <c r="E1825" i="15"/>
  <c r="G1825" i="15" s="1"/>
  <c r="H1825" i="15" s="1"/>
  <c r="E1824" i="15"/>
  <c r="G1824" i="15" s="1"/>
  <c r="H1824" i="15" s="1"/>
  <c r="E1823" i="15"/>
  <c r="G1823" i="15" s="1"/>
  <c r="H1823" i="15" s="1"/>
  <c r="E1822" i="15"/>
  <c r="G1822" i="15" s="1"/>
  <c r="H1822" i="15" s="1"/>
  <c r="E1821" i="15"/>
  <c r="G1821" i="15" s="1"/>
  <c r="H1821" i="15" s="1"/>
  <c r="E1820" i="15"/>
  <c r="G1820" i="15" s="1"/>
  <c r="H1820" i="15" s="1"/>
  <c r="E1819" i="15"/>
  <c r="G1819" i="15" s="1"/>
  <c r="H1819" i="15" s="1"/>
  <c r="E1818" i="15"/>
  <c r="G1818" i="15" s="1"/>
  <c r="H1818" i="15" s="1"/>
  <c r="E1817" i="15"/>
  <c r="G1817" i="15" s="1"/>
  <c r="H1817" i="15" s="1"/>
  <c r="E1816" i="15"/>
  <c r="G1816" i="15" s="1"/>
  <c r="H1816" i="15" s="1"/>
  <c r="E1815" i="15"/>
  <c r="G1815" i="15" s="1"/>
  <c r="H1815" i="15" s="1"/>
  <c r="E1814" i="15"/>
  <c r="G1814" i="15" s="1"/>
  <c r="H1814" i="15" s="1"/>
  <c r="E1813" i="15"/>
  <c r="G1813" i="15" s="1"/>
  <c r="H1813" i="15" s="1"/>
  <c r="E1812" i="15"/>
  <c r="G1812" i="15" s="1"/>
  <c r="H1812" i="15" s="1"/>
  <c r="E1811" i="15"/>
  <c r="G1811" i="15" s="1"/>
  <c r="H1811" i="15" s="1"/>
  <c r="E1810" i="15"/>
  <c r="G1810" i="15" s="1"/>
  <c r="H1810" i="15" s="1"/>
  <c r="E1809" i="15"/>
  <c r="G1809" i="15" s="1"/>
  <c r="H1809" i="15" s="1"/>
  <c r="E1808" i="15"/>
  <c r="G1808" i="15" s="1"/>
  <c r="H1808" i="15" s="1"/>
  <c r="E1807" i="15"/>
  <c r="G1807" i="15" s="1"/>
  <c r="H1807" i="15" s="1"/>
  <c r="E1806" i="15"/>
  <c r="G1806" i="15" s="1"/>
  <c r="H1806" i="15" s="1"/>
  <c r="E1805" i="15"/>
  <c r="G1805" i="15" s="1"/>
  <c r="H1805" i="15" s="1"/>
  <c r="E1804" i="15"/>
  <c r="G1804" i="15" s="1"/>
  <c r="H1804" i="15" s="1"/>
  <c r="E1803" i="15"/>
  <c r="G1803" i="15" s="1"/>
  <c r="H1803" i="15" s="1"/>
  <c r="E1802" i="15"/>
  <c r="G1802" i="15" s="1"/>
  <c r="H1802" i="15" s="1"/>
  <c r="E1801" i="15"/>
  <c r="G1801" i="15" s="1"/>
  <c r="H1801" i="15" s="1"/>
  <c r="E1800" i="15"/>
  <c r="G1800" i="15" s="1"/>
  <c r="H1800" i="15" s="1"/>
  <c r="E1799" i="15"/>
  <c r="G1799" i="15" s="1"/>
  <c r="H1799" i="15" s="1"/>
  <c r="E1798" i="15"/>
  <c r="G1798" i="15" s="1"/>
  <c r="H1798" i="15" s="1"/>
  <c r="E1797" i="15"/>
  <c r="G1797" i="15" s="1"/>
  <c r="H1797" i="15" s="1"/>
  <c r="E1796" i="15"/>
  <c r="G1796" i="15" s="1"/>
  <c r="H1796" i="15" s="1"/>
  <c r="E1795" i="15"/>
  <c r="G1795" i="15" s="1"/>
  <c r="H1795" i="15" s="1"/>
  <c r="E1794" i="15"/>
  <c r="G1794" i="15" s="1"/>
  <c r="H1794" i="15" s="1"/>
  <c r="E1793" i="15"/>
  <c r="G1793" i="15" s="1"/>
  <c r="H1793" i="15" s="1"/>
  <c r="E1792" i="15"/>
  <c r="G1792" i="15" s="1"/>
  <c r="H1792" i="15" s="1"/>
  <c r="E1791" i="15"/>
  <c r="G1791" i="15" s="1"/>
  <c r="H1791" i="15" s="1"/>
  <c r="E1790" i="15"/>
  <c r="G1790" i="15" s="1"/>
  <c r="H1790" i="15" s="1"/>
  <c r="E1789" i="15"/>
  <c r="G1789" i="15" s="1"/>
  <c r="H1789" i="15" s="1"/>
  <c r="E1788" i="15"/>
  <c r="G1788" i="15" s="1"/>
  <c r="H1788" i="15" s="1"/>
  <c r="E1787" i="15"/>
  <c r="G1787" i="15" s="1"/>
  <c r="H1787" i="15" s="1"/>
  <c r="E1786" i="15"/>
  <c r="G1786" i="15" s="1"/>
  <c r="H1786" i="15" s="1"/>
  <c r="E1785" i="15"/>
  <c r="G1785" i="15" s="1"/>
  <c r="H1785" i="15" s="1"/>
  <c r="E1784" i="15"/>
  <c r="G1784" i="15" s="1"/>
  <c r="H1784" i="15" s="1"/>
  <c r="E1783" i="15"/>
  <c r="G1783" i="15" s="1"/>
  <c r="H1783" i="15" s="1"/>
  <c r="E1782" i="15"/>
  <c r="G1782" i="15" s="1"/>
  <c r="H1782" i="15" s="1"/>
  <c r="E1781" i="15"/>
  <c r="G1781" i="15" s="1"/>
  <c r="H1781" i="15" s="1"/>
  <c r="E1780" i="15"/>
  <c r="G1780" i="15" s="1"/>
  <c r="H1780" i="15" s="1"/>
  <c r="E1779" i="15"/>
  <c r="G1779" i="15" s="1"/>
  <c r="H1779" i="15" s="1"/>
  <c r="E1778" i="15"/>
  <c r="G1778" i="15" s="1"/>
  <c r="H1778" i="15" s="1"/>
  <c r="E1777" i="15"/>
  <c r="G1777" i="15" s="1"/>
  <c r="H1777" i="15" s="1"/>
  <c r="E1776" i="15"/>
  <c r="G1776" i="15" s="1"/>
  <c r="H1776" i="15" s="1"/>
  <c r="E1775" i="15"/>
  <c r="G1775" i="15" s="1"/>
  <c r="H1775" i="15" s="1"/>
  <c r="E1774" i="15"/>
  <c r="G1774" i="15" s="1"/>
  <c r="H1774" i="15" s="1"/>
  <c r="E1773" i="15"/>
  <c r="G1773" i="15" s="1"/>
  <c r="H1773" i="15" s="1"/>
  <c r="E1772" i="15"/>
  <c r="G1772" i="15" s="1"/>
  <c r="H1772" i="15" s="1"/>
  <c r="E1771" i="15"/>
  <c r="G1771" i="15" s="1"/>
  <c r="H1771" i="15" s="1"/>
  <c r="E1770" i="15"/>
  <c r="G1770" i="15" s="1"/>
  <c r="H1770" i="15" s="1"/>
  <c r="E1769" i="15"/>
  <c r="G1769" i="15" s="1"/>
  <c r="H1769" i="15" s="1"/>
  <c r="E1768" i="15"/>
  <c r="G1768" i="15" s="1"/>
  <c r="H1768" i="15" s="1"/>
  <c r="E1767" i="15"/>
  <c r="G1767" i="15" s="1"/>
  <c r="H1767" i="15" s="1"/>
  <c r="E1766" i="15"/>
  <c r="G1766" i="15" s="1"/>
  <c r="H1766" i="15" s="1"/>
  <c r="E1765" i="15"/>
  <c r="G1765" i="15" s="1"/>
  <c r="H1765" i="15" s="1"/>
  <c r="E1764" i="15"/>
  <c r="G1764" i="15" s="1"/>
  <c r="H1764" i="15" s="1"/>
  <c r="E1763" i="15"/>
  <c r="G1763" i="15" s="1"/>
  <c r="H1763" i="15" s="1"/>
  <c r="E1762" i="15"/>
  <c r="G1762" i="15" s="1"/>
  <c r="H1762" i="15" s="1"/>
  <c r="E1761" i="15"/>
  <c r="G1761" i="15" s="1"/>
  <c r="H1761" i="15" s="1"/>
  <c r="E1760" i="15"/>
  <c r="G1760" i="15" s="1"/>
  <c r="H1760" i="15" s="1"/>
  <c r="E1759" i="15"/>
  <c r="G1759" i="15" s="1"/>
  <c r="H1759" i="15" s="1"/>
  <c r="E1758" i="15"/>
  <c r="G1758" i="15" s="1"/>
  <c r="H1758" i="15" s="1"/>
  <c r="E1757" i="15"/>
  <c r="G1757" i="15" s="1"/>
  <c r="H1757" i="15" s="1"/>
  <c r="E1756" i="15"/>
  <c r="G1756" i="15" s="1"/>
  <c r="H1756" i="15" s="1"/>
  <c r="E1755" i="15"/>
  <c r="G1755" i="15" s="1"/>
  <c r="H1755" i="15" s="1"/>
  <c r="E1754" i="15"/>
  <c r="G1754" i="15" s="1"/>
  <c r="H1754" i="15" s="1"/>
  <c r="E1753" i="15"/>
  <c r="G1753" i="15" s="1"/>
  <c r="H1753" i="15" s="1"/>
  <c r="E1752" i="15"/>
  <c r="G1752" i="15" s="1"/>
  <c r="H1752" i="15" s="1"/>
  <c r="F1932" i="15"/>
  <c r="C1931" i="15"/>
  <c r="H1751" i="15"/>
  <c r="B1934" i="15"/>
  <c r="F1494" i="5"/>
  <c r="C1493" i="5"/>
  <c r="B1826" i="5"/>
  <c r="F1931" i="15" l="1"/>
  <c r="C1930" i="15"/>
  <c r="B1935" i="15"/>
  <c r="H1750" i="15"/>
  <c r="B1827" i="5"/>
  <c r="F1493" i="5"/>
  <c r="C1492" i="5"/>
  <c r="B1936" i="15" l="1"/>
  <c r="F1930" i="15"/>
  <c r="C1929" i="15"/>
  <c r="F1492" i="5"/>
  <c r="C1491" i="5"/>
  <c r="B1828" i="5"/>
  <c r="B1937" i="15" l="1"/>
  <c r="F1929" i="15"/>
  <c r="C1928" i="15"/>
  <c r="B1829" i="5"/>
  <c r="F1491" i="5"/>
  <c r="C1490" i="5"/>
  <c r="B1938" i="15" l="1"/>
  <c r="F1928" i="15"/>
  <c r="C1927" i="15"/>
  <c r="F1490" i="5"/>
  <c r="C1489" i="5"/>
  <c r="B1830" i="5"/>
  <c r="F1927" i="15" l="1"/>
  <c r="C1926" i="15"/>
  <c r="B1939" i="15"/>
  <c r="B1831" i="5"/>
  <c r="F1489" i="5"/>
  <c r="C1488" i="5"/>
  <c r="B1940" i="15" l="1"/>
  <c r="F1926" i="15"/>
  <c r="C1925" i="15"/>
  <c r="F1488" i="5"/>
  <c r="C1487" i="5"/>
  <c r="B1832" i="5"/>
  <c r="F1925" i="15" l="1"/>
  <c r="C1924" i="15"/>
  <c r="B1941" i="15"/>
  <c r="B1833" i="5"/>
  <c r="F1487" i="5"/>
  <c r="C1486" i="5"/>
  <c r="B1942" i="15" l="1"/>
  <c r="F1924" i="15"/>
  <c r="C1923" i="15"/>
  <c r="F1486" i="5"/>
  <c r="C1485" i="5"/>
  <c r="B1834" i="5"/>
  <c r="B1943" i="15" l="1"/>
  <c r="F1923" i="15"/>
  <c r="C1922" i="15"/>
  <c r="B1835" i="5"/>
  <c r="F1485" i="5"/>
  <c r="C1484" i="5"/>
  <c r="B1944" i="15" l="1"/>
  <c r="F1922" i="15"/>
  <c r="C1921" i="15"/>
  <c r="F1484" i="5"/>
  <c r="C1483" i="5"/>
  <c r="B1836" i="5"/>
  <c r="F1921" i="15" l="1"/>
  <c r="C1920" i="15"/>
  <c r="B1945" i="15"/>
  <c r="B1837" i="5"/>
  <c r="F1483" i="5"/>
  <c r="C1482" i="5"/>
  <c r="B1946" i="15" l="1"/>
  <c r="F1920" i="15"/>
  <c r="C1919" i="15"/>
  <c r="F1482" i="5"/>
  <c r="C1481" i="5"/>
  <c r="B1838" i="5"/>
  <c r="B1947" i="15" l="1"/>
  <c r="F1919" i="15"/>
  <c r="C1918" i="15"/>
  <c r="B1839" i="5"/>
  <c r="F1481" i="5"/>
  <c r="C1480" i="5"/>
  <c r="F1918" i="15" l="1"/>
  <c r="C1917" i="15"/>
  <c r="B1948" i="15"/>
  <c r="F1480" i="5"/>
  <c r="C1479" i="5"/>
  <c r="B1840" i="5"/>
  <c r="B1949" i="15" l="1"/>
  <c r="F1917" i="15"/>
  <c r="C1916" i="15"/>
  <c r="B1841" i="5"/>
  <c r="F1479" i="5"/>
  <c r="C1478" i="5"/>
  <c r="B1950" i="15" l="1"/>
  <c r="F1916" i="15"/>
  <c r="C1915" i="15"/>
  <c r="F1478" i="5"/>
  <c r="E1478" i="5"/>
  <c r="G1478" i="5" s="1"/>
  <c r="C1477" i="5"/>
  <c r="B1842" i="5"/>
  <c r="F1915" i="15" l="1"/>
  <c r="C1914" i="15"/>
  <c r="B1951" i="15"/>
  <c r="F1477" i="5"/>
  <c r="E1477" i="5"/>
  <c r="G1477" i="5" s="1"/>
  <c r="E1659" i="5"/>
  <c r="G1659" i="5" s="1"/>
  <c r="H1659" i="5" s="1"/>
  <c r="E1658" i="5"/>
  <c r="G1658" i="5" s="1"/>
  <c r="H1658" i="5" s="1"/>
  <c r="E1657" i="5"/>
  <c r="G1657" i="5" s="1"/>
  <c r="H1657" i="5" s="1"/>
  <c r="E1656" i="5"/>
  <c r="G1656" i="5" s="1"/>
  <c r="H1656" i="5" s="1"/>
  <c r="E1655" i="5"/>
  <c r="G1655" i="5" s="1"/>
  <c r="H1655" i="5" s="1"/>
  <c r="E1654" i="5"/>
  <c r="G1654" i="5" s="1"/>
  <c r="H1654" i="5" s="1"/>
  <c r="E1653" i="5"/>
  <c r="G1653" i="5" s="1"/>
  <c r="H1653" i="5" s="1"/>
  <c r="E1652" i="5"/>
  <c r="G1652" i="5" s="1"/>
  <c r="H1652" i="5" s="1"/>
  <c r="E1651" i="5"/>
  <c r="G1651" i="5" s="1"/>
  <c r="H1651" i="5" s="1"/>
  <c r="E1650" i="5"/>
  <c r="G1650" i="5" s="1"/>
  <c r="H1650" i="5" s="1"/>
  <c r="E1649" i="5"/>
  <c r="G1649" i="5" s="1"/>
  <c r="H1649" i="5" s="1"/>
  <c r="E1648" i="5"/>
  <c r="G1648" i="5" s="1"/>
  <c r="H1648" i="5" s="1"/>
  <c r="E1647" i="5"/>
  <c r="G1647" i="5" s="1"/>
  <c r="H1647" i="5" s="1"/>
  <c r="E1646" i="5"/>
  <c r="G1646" i="5" s="1"/>
  <c r="H1646" i="5" s="1"/>
  <c r="E1645" i="5"/>
  <c r="G1645" i="5" s="1"/>
  <c r="H1645" i="5" s="1"/>
  <c r="E1644" i="5"/>
  <c r="G1644" i="5" s="1"/>
  <c r="H1644" i="5" s="1"/>
  <c r="E1643" i="5"/>
  <c r="G1643" i="5" s="1"/>
  <c r="H1643" i="5" s="1"/>
  <c r="E1642" i="5"/>
  <c r="G1642" i="5" s="1"/>
  <c r="H1642" i="5" s="1"/>
  <c r="E1641" i="5"/>
  <c r="G1641" i="5" s="1"/>
  <c r="H1641" i="5" s="1"/>
  <c r="E1640" i="5"/>
  <c r="G1640" i="5" s="1"/>
  <c r="H1640" i="5" s="1"/>
  <c r="E1639" i="5"/>
  <c r="G1639" i="5" s="1"/>
  <c r="H1639" i="5" s="1"/>
  <c r="E1638" i="5"/>
  <c r="G1638" i="5" s="1"/>
  <c r="H1638" i="5" s="1"/>
  <c r="E1637" i="5"/>
  <c r="G1637" i="5" s="1"/>
  <c r="H1637" i="5" s="1"/>
  <c r="E1636" i="5"/>
  <c r="G1636" i="5" s="1"/>
  <c r="H1636" i="5" s="1"/>
  <c r="E1635" i="5"/>
  <c r="G1635" i="5" s="1"/>
  <c r="H1635" i="5" s="1"/>
  <c r="E1634" i="5"/>
  <c r="G1634" i="5" s="1"/>
  <c r="H1634" i="5" s="1"/>
  <c r="E1633" i="5"/>
  <c r="G1633" i="5" s="1"/>
  <c r="H1633" i="5" s="1"/>
  <c r="E1632" i="5"/>
  <c r="G1632" i="5" s="1"/>
  <c r="H1632" i="5" s="1"/>
  <c r="E1631" i="5"/>
  <c r="G1631" i="5" s="1"/>
  <c r="H1631" i="5" s="1"/>
  <c r="E1630" i="5"/>
  <c r="G1630" i="5" s="1"/>
  <c r="H1630" i="5" s="1"/>
  <c r="E1629" i="5"/>
  <c r="G1629" i="5" s="1"/>
  <c r="H1629" i="5" s="1"/>
  <c r="E1628" i="5"/>
  <c r="G1628" i="5" s="1"/>
  <c r="H1628" i="5" s="1"/>
  <c r="E1627" i="5"/>
  <c r="G1627" i="5" s="1"/>
  <c r="H1627" i="5" s="1"/>
  <c r="E1626" i="5"/>
  <c r="G1626" i="5" s="1"/>
  <c r="H1626" i="5" s="1"/>
  <c r="E1625" i="5"/>
  <c r="G1625" i="5" s="1"/>
  <c r="H1625" i="5" s="1"/>
  <c r="E1624" i="5"/>
  <c r="G1624" i="5" s="1"/>
  <c r="H1624" i="5" s="1"/>
  <c r="E1623" i="5"/>
  <c r="G1623" i="5" s="1"/>
  <c r="H1623" i="5" s="1"/>
  <c r="E1622" i="5"/>
  <c r="G1622" i="5" s="1"/>
  <c r="H1622" i="5" s="1"/>
  <c r="E1621" i="5"/>
  <c r="G1621" i="5" s="1"/>
  <c r="H1621" i="5" s="1"/>
  <c r="E1620" i="5"/>
  <c r="G1620" i="5" s="1"/>
  <c r="H1620" i="5" s="1"/>
  <c r="E1619" i="5"/>
  <c r="G1619" i="5" s="1"/>
  <c r="H1619" i="5" s="1"/>
  <c r="E1618" i="5"/>
  <c r="G1618" i="5" s="1"/>
  <c r="H1618" i="5" s="1"/>
  <c r="E1617" i="5"/>
  <c r="G1617" i="5" s="1"/>
  <c r="H1617" i="5" s="1"/>
  <c r="E1616" i="5"/>
  <c r="G1616" i="5" s="1"/>
  <c r="H1616" i="5" s="1"/>
  <c r="E1615" i="5"/>
  <c r="G1615" i="5" s="1"/>
  <c r="H1615" i="5" s="1"/>
  <c r="E1614" i="5"/>
  <c r="G1614" i="5" s="1"/>
  <c r="H1614" i="5" s="1"/>
  <c r="E1613" i="5"/>
  <c r="G1613" i="5" s="1"/>
  <c r="H1613" i="5" s="1"/>
  <c r="E1612" i="5"/>
  <c r="G1612" i="5" s="1"/>
  <c r="H1612" i="5" s="1"/>
  <c r="E1611" i="5"/>
  <c r="G1611" i="5" s="1"/>
  <c r="H1611" i="5" s="1"/>
  <c r="E1610" i="5"/>
  <c r="G1610" i="5" s="1"/>
  <c r="H1610" i="5" s="1"/>
  <c r="E1609" i="5"/>
  <c r="G1609" i="5" s="1"/>
  <c r="H1609" i="5" s="1"/>
  <c r="E1608" i="5"/>
  <c r="G1608" i="5" s="1"/>
  <c r="H1608" i="5" s="1"/>
  <c r="E1607" i="5"/>
  <c r="G1607" i="5" s="1"/>
  <c r="H1607" i="5" s="1"/>
  <c r="E1606" i="5"/>
  <c r="G1606" i="5" s="1"/>
  <c r="H1606" i="5" s="1"/>
  <c r="E1605" i="5"/>
  <c r="G1605" i="5" s="1"/>
  <c r="H1605" i="5" s="1"/>
  <c r="E1604" i="5"/>
  <c r="G1604" i="5" s="1"/>
  <c r="H1604" i="5" s="1"/>
  <c r="E1603" i="5"/>
  <c r="G1603" i="5" s="1"/>
  <c r="H1603" i="5" s="1"/>
  <c r="E1602" i="5"/>
  <c r="G1602" i="5" s="1"/>
  <c r="H1602" i="5" s="1"/>
  <c r="E1601" i="5"/>
  <c r="G1601" i="5" s="1"/>
  <c r="H1601" i="5" s="1"/>
  <c r="E1600" i="5"/>
  <c r="G1600" i="5" s="1"/>
  <c r="H1600" i="5" s="1"/>
  <c r="E1599" i="5"/>
  <c r="G1599" i="5" s="1"/>
  <c r="H1599" i="5" s="1"/>
  <c r="E1598" i="5"/>
  <c r="G1598" i="5" s="1"/>
  <c r="H1598" i="5" s="1"/>
  <c r="E1597" i="5"/>
  <c r="G1597" i="5" s="1"/>
  <c r="H1597" i="5" s="1"/>
  <c r="E1596" i="5"/>
  <c r="G1596" i="5" s="1"/>
  <c r="H1596" i="5" s="1"/>
  <c r="E1595" i="5"/>
  <c r="G1595" i="5" s="1"/>
  <c r="H1595" i="5" s="1"/>
  <c r="E1594" i="5"/>
  <c r="G1594" i="5" s="1"/>
  <c r="H1594" i="5" s="1"/>
  <c r="E1593" i="5"/>
  <c r="G1593" i="5" s="1"/>
  <c r="H1593" i="5" s="1"/>
  <c r="E1592" i="5"/>
  <c r="G1592" i="5" s="1"/>
  <c r="H1592" i="5" s="1"/>
  <c r="E1591" i="5"/>
  <c r="G1591" i="5" s="1"/>
  <c r="H1591" i="5" s="1"/>
  <c r="E1590" i="5"/>
  <c r="G1590" i="5" s="1"/>
  <c r="H1590" i="5" s="1"/>
  <c r="E1589" i="5"/>
  <c r="G1589" i="5" s="1"/>
  <c r="H1589" i="5" s="1"/>
  <c r="E1588" i="5"/>
  <c r="G1588" i="5" s="1"/>
  <c r="H1588" i="5" s="1"/>
  <c r="E1587" i="5"/>
  <c r="G1587" i="5" s="1"/>
  <c r="H1587" i="5" s="1"/>
  <c r="E1586" i="5"/>
  <c r="G1586" i="5" s="1"/>
  <c r="H1586" i="5" s="1"/>
  <c r="E1585" i="5"/>
  <c r="G1585" i="5" s="1"/>
  <c r="H1585" i="5" s="1"/>
  <c r="E1584" i="5"/>
  <c r="G1584" i="5" s="1"/>
  <c r="H1584" i="5" s="1"/>
  <c r="E1583" i="5"/>
  <c r="G1583" i="5" s="1"/>
  <c r="H1583" i="5" s="1"/>
  <c r="E1582" i="5"/>
  <c r="G1582" i="5" s="1"/>
  <c r="H1582" i="5" s="1"/>
  <c r="E1581" i="5"/>
  <c r="G1581" i="5" s="1"/>
  <c r="H1581" i="5" s="1"/>
  <c r="E1580" i="5"/>
  <c r="G1580" i="5" s="1"/>
  <c r="H1580" i="5" s="1"/>
  <c r="E1579" i="5"/>
  <c r="G1579" i="5" s="1"/>
  <c r="H1579" i="5" s="1"/>
  <c r="E1578" i="5"/>
  <c r="G1578" i="5" s="1"/>
  <c r="H1578" i="5" s="1"/>
  <c r="E1577" i="5"/>
  <c r="G1577" i="5" s="1"/>
  <c r="H1577" i="5" s="1"/>
  <c r="E1576" i="5"/>
  <c r="G1576" i="5" s="1"/>
  <c r="H1576" i="5" s="1"/>
  <c r="E1575" i="5"/>
  <c r="G1575" i="5" s="1"/>
  <c r="H1575" i="5" s="1"/>
  <c r="E1574" i="5"/>
  <c r="G1574" i="5" s="1"/>
  <c r="H1574" i="5" s="1"/>
  <c r="E1573" i="5"/>
  <c r="G1573" i="5" s="1"/>
  <c r="H1573" i="5" s="1"/>
  <c r="E1572" i="5"/>
  <c r="G1572" i="5" s="1"/>
  <c r="H1572" i="5" s="1"/>
  <c r="E1571" i="5"/>
  <c r="G1571" i="5" s="1"/>
  <c r="H1571" i="5" s="1"/>
  <c r="E1570" i="5"/>
  <c r="G1570" i="5" s="1"/>
  <c r="H1570" i="5" s="1"/>
  <c r="E1569" i="5"/>
  <c r="G1569" i="5" s="1"/>
  <c r="H1569" i="5" s="1"/>
  <c r="E1568" i="5"/>
  <c r="G1568" i="5" s="1"/>
  <c r="H1568" i="5" s="1"/>
  <c r="E1567" i="5"/>
  <c r="G1567" i="5" s="1"/>
  <c r="H1567" i="5" s="1"/>
  <c r="E1566" i="5"/>
  <c r="G1566" i="5" s="1"/>
  <c r="H1566" i="5" s="1"/>
  <c r="E1565" i="5"/>
  <c r="G1565" i="5" s="1"/>
  <c r="H1565" i="5" s="1"/>
  <c r="E1564" i="5"/>
  <c r="G1564" i="5" s="1"/>
  <c r="H1564" i="5" s="1"/>
  <c r="E1563" i="5"/>
  <c r="G1563" i="5" s="1"/>
  <c r="H1563" i="5" s="1"/>
  <c r="E1562" i="5"/>
  <c r="G1562" i="5" s="1"/>
  <c r="H1562" i="5" s="1"/>
  <c r="E1561" i="5"/>
  <c r="G1561" i="5" s="1"/>
  <c r="H1561" i="5" s="1"/>
  <c r="E1560" i="5"/>
  <c r="G1560" i="5" s="1"/>
  <c r="H1560" i="5" s="1"/>
  <c r="E1559" i="5"/>
  <c r="G1559" i="5" s="1"/>
  <c r="H1559" i="5" s="1"/>
  <c r="E1558" i="5"/>
  <c r="G1558" i="5" s="1"/>
  <c r="H1558" i="5" s="1"/>
  <c r="E1557" i="5"/>
  <c r="G1557" i="5" s="1"/>
  <c r="H1557" i="5" s="1"/>
  <c r="E1556" i="5"/>
  <c r="G1556" i="5" s="1"/>
  <c r="H1556" i="5" s="1"/>
  <c r="E1555" i="5"/>
  <c r="G1555" i="5" s="1"/>
  <c r="H1555" i="5" s="1"/>
  <c r="E1554" i="5"/>
  <c r="G1554" i="5" s="1"/>
  <c r="H1554" i="5" s="1"/>
  <c r="E1553" i="5"/>
  <c r="G1553" i="5" s="1"/>
  <c r="H1553" i="5" s="1"/>
  <c r="E1552" i="5"/>
  <c r="G1552" i="5" s="1"/>
  <c r="H1552" i="5" s="1"/>
  <c r="E1551" i="5"/>
  <c r="G1551" i="5" s="1"/>
  <c r="H1551" i="5" s="1"/>
  <c r="E1550" i="5"/>
  <c r="G1550" i="5" s="1"/>
  <c r="H1550" i="5" s="1"/>
  <c r="E1549" i="5"/>
  <c r="G1549" i="5" s="1"/>
  <c r="H1549" i="5" s="1"/>
  <c r="E1548" i="5"/>
  <c r="G1548" i="5" s="1"/>
  <c r="H1548" i="5" s="1"/>
  <c r="E1547" i="5"/>
  <c r="G1547" i="5" s="1"/>
  <c r="H1547" i="5" s="1"/>
  <c r="E1546" i="5"/>
  <c r="G1546" i="5" s="1"/>
  <c r="H1546" i="5" s="1"/>
  <c r="E1545" i="5"/>
  <c r="G1545" i="5" s="1"/>
  <c r="H1545" i="5" s="1"/>
  <c r="E1544" i="5"/>
  <c r="G1544" i="5" s="1"/>
  <c r="H1544" i="5" s="1"/>
  <c r="E1543" i="5"/>
  <c r="G1543" i="5" s="1"/>
  <c r="H1543" i="5" s="1"/>
  <c r="E1542" i="5"/>
  <c r="G1542" i="5" s="1"/>
  <c r="H1542" i="5" s="1"/>
  <c r="E1541" i="5"/>
  <c r="G1541" i="5" s="1"/>
  <c r="H1541" i="5" s="1"/>
  <c r="E1540" i="5"/>
  <c r="G1540" i="5" s="1"/>
  <c r="H1540" i="5" s="1"/>
  <c r="E1539" i="5"/>
  <c r="G1539" i="5" s="1"/>
  <c r="H1539" i="5" s="1"/>
  <c r="E1538" i="5"/>
  <c r="G1538" i="5" s="1"/>
  <c r="H1538" i="5" s="1"/>
  <c r="E1537" i="5"/>
  <c r="G1537" i="5" s="1"/>
  <c r="H1537" i="5" s="1"/>
  <c r="E1536" i="5"/>
  <c r="G1536" i="5" s="1"/>
  <c r="H1536" i="5" s="1"/>
  <c r="E1535" i="5"/>
  <c r="G1535" i="5" s="1"/>
  <c r="H1535" i="5" s="1"/>
  <c r="E1534" i="5"/>
  <c r="G1534" i="5" s="1"/>
  <c r="H1534" i="5" s="1"/>
  <c r="E1533" i="5"/>
  <c r="G1533" i="5" s="1"/>
  <c r="H1533" i="5" s="1"/>
  <c r="E1532" i="5"/>
  <c r="G1532" i="5" s="1"/>
  <c r="H1532" i="5" s="1"/>
  <c r="E1531" i="5"/>
  <c r="G1531" i="5" s="1"/>
  <c r="H1531" i="5" s="1"/>
  <c r="E1530" i="5"/>
  <c r="G1530" i="5" s="1"/>
  <c r="H1530" i="5" s="1"/>
  <c r="E1529" i="5"/>
  <c r="G1529" i="5" s="1"/>
  <c r="H1529" i="5" s="1"/>
  <c r="E1528" i="5"/>
  <c r="G1528" i="5" s="1"/>
  <c r="H1528" i="5" s="1"/>
  <c r="E1527" i="5"/>
  <c r="G1527" i="5" s="1"/>
  <c r="H1527" i="5" s="1"/>
  <c r="E1526" i="5"/>
  <c r="G1526" i="5" s="1"/>
  <c r="H1526" i="5" s="1"/>
  <c r="E1525" i="5"/>
  <c r="G1525" i="5" s="1"/>
  <c r="H1525" i="5" s="1"/>
  <c r="E1524" i="5"/>
  <c r="G1524" i="5" s="1"/>
  <c r="H1524" i="5" s="1"/>
  <c r="E1523" i="5"/>
  <c r="G1523" i="5" s="1"/>
  <c r="H1523" i="5" s="1"/>
  <c r="E1522" i="5"/>
  <c r="G1522" i="5" s="1"/>
  <c r="H1522" i="5" s="1"/>
  <c r="E1521" i="5"/>
  <c r="G1521" i="5" s="1"/>
  <c r="H1521" i="5" s="1"/>
  <c r="E1520" i="5"/>
  <c r="G1520" i="5" s="1"/>
  <c r="H1520" i="5" s="1"/>
  <c r="E1519" i="5"/>
  <c r="G1519" i="5" s="1"/>
  <c r="H1519" i="5" s="1"/>
  <c r="E1518" i="5"/>
  <c r="G1518" i="5" s="1"/>
  <c r="H1518" i="5" s="1"/>
  <c r="E1517" i="5"/>
  <c r="G1517" i="5" s="1"/>
  <c r="H1517" i="5" s="1"/>
  <c r="E1516" i="5"/>
  <c r="G1516" i="5" s="1"/>
  <c r="H1516" i="5" s="1"/>
  <c r="E1515" i="5"/>
  <c r="G1515" i="5" s="1"/>
  <c r="H1515" i="5" s="1"/>
  <c r="E1514" i="5"/>
  <c r="G1514" i="5" s="1"/>
  <c r="H1514" i="5" s="1"/>
  <c r="E1513" i="5"/>
  <c r="G1513" i="5" s="1"/>
  <c r="H1513" i="5" s="1"/>
  <c r="E1512" i="5"/>
  <c r="G1512" i="5" s="1"/>
  <c r="H1512" i="5" s="1"/>
  <c r="E1511" i="5"/>
  <c r="G1511" i="5" s="1"/>
  <c r="H1511" i="5" s="1"/>
  <c r="E1510" i="5"/>
  <c r="G1510" i="5" s="1"/>
  <c r="H1510" i="5" s="1"/>
  <c r="E1509" i="5"/>
  <c r="G1509" i="5" s="1"/>
  <c r="H1509" i="5" s="1"/>
  <c r="E1508" i="5"/>
  <c r="G1508" i="5" s="1"/>
  <c r="H1508" i="5" s="1"/>
  <c r="E1507" i="5"/>
  <c r="G1507" i="5" s="1"/>
  <c r="H1507" i="5" s="1"/>
  <c r="E1506" i="5"/>
  <c r="G1506" i="5" s="1"/>
  <c r="H1506" i="5" s="1"/>
  <c r="E1505" i="5"/>
  <c r="G1505" i="5" s="1"/>
  <c r="H1505" i="5" s="1"/>
  <c r="E1504" i="5"/>
  <c r="G1504" i="5" s="1"/>
  <c r="H1504" i="5" s="1"/>
  <c r="E1503" i="5"/>
  <c r="G1503" i="5" s="1"/>
  <c r="H1503" i="5" s="1"/>
  <c r="E1502" i="5"/>
  <c r="G1502" i="5" s="1"/>
  <c r="H1502" i="5" s="1"/>
  <c r="E1501" i="5"/>
  <c r="G1501" i="5" s="1"/>
  <c r="H1501" i="5" s="1"/>
  <c r="E1500" i="5"/>
  <c r="G1500" i="5" s="1"/>
  <c r="H1500" i="5" s="1"/>
  <c r="E1499" i="5"/>
  <c r="G1499" i="5" s="1"/>
  <c r="H1499" i="5" s="1"/>
  <c r="E1498" i="5"/>
  <c r="G1498" i="5" s="1"/>
  <c r="H1498" i="5" s="1"/>
  <c r="E1497" i="5"/>
  <c r="G1497" i="5" s="1"/>
  <c r="H1497" i="5" s="1"/>
  <c r="E1496" i="5"/>
  <c r="G1496" i="5" s="1"/>
  <c r="H1496" i="5" s="1"/>
  <c r="E1495" i="5"/>
  <c r="G1495" i="5" s="1"/>
  <c r="H1495" i="5" s="1"/>
  <c r="E1494" i="5"/>
  <c r="G1494" i="5" s="1"/>
  <c r="H1494" i="5" s="1"/>
  <c r="E1493" i="5"/>
  <c r="G1493" i="5" s="1"/>
  <c r="H1493" i="5" s="1"/>
  <c r="E1492" i="5"/>
  <c r="G1492" i="5" s="1"/>
  <c r="H1492" i="5" s="1"/>
  <c r="E1491" i="5"/>
  <c r="G1491" i="5" s="1"/>
  <c r="H1491" i="5" s="1"/>
  <c r="E1490" i="5"/>
  <c r="G1490" i="5" s="1"/>
  <c r="H1490" i="5" s="1"/>
  <c r="E1489" i="5"/>
  <c r="G1489" i="5" s="1"/>
  <c r="H1489" i="5" s="1"/>
  <c r="E1488" i="5"/>
  <c r="G1488" i="5" s="1"/>
  <c r="H1488" i="5" s="1"/>
  <c r="E1487" i="5"/>
  <c r="G1487" i="5" s="1"/>
  <c r="H1487" i="5" s="1"/>
  <c r="E1486" i="5"/>
  <c r="G1486" i="5" s="1"/>
  <c r="H1486" i="5" s="1"/>
  <c r="E1485" i="5"/>
  <c r="G1485" i="5" s="1"/>
  <c r="H1485" i="5" s="1"/>
  <c r="E1484" i="5"/>
  <c r="G1484" i="5" s="1"/>
  <c r="H1484" i="5" s="1"/>
  <c r="E1483" i="5"/>
  <c r="G1483" i="5" s="1"/>
  <c r="H1483" i="5" s="1"/>
  <c r="E1482" i="5"/>
  <c r="G1482" i="5" s="1"/>
  <c r="H1482" i="5" s="1"/>
  <c r="E1481" i="5"/>
  <c r="G1481" i="5" s="1"/>
  <c r="H1481" i="5" s="1"/>
  <c r="E1480" i="5"/>
  <c r="G1480" i="5" s="1"/>
  <c r="H1480" i="5" s="1"/>
  <c r="E1479" i="5"/>
  <c r="G1479" i="5" s="1"/>
  <c r="H1479" i="5" s="1"/>
  <c r="H1478" i="5"/>
  <c r="B1843" i="5"/>
  <c r="C1842" i="5"/>
  <c r="B1952" i="15" l="1"/>
  <c r="F1914" i="15"/>
  <c r="C1913" i="15"/>
  <c r="F1842" i="5"/>
  <c r="C1841" i="5"/>
  <c r="B1844" i="5"/>
  <c r="H1477" i="5"/>
  <c r="F1913" i="15" l="1"/>
  <c r="C1912" i="15"/>
  <c r="B1953" i="15"/>
  <c r="B1845" i="5"/>
  <c r="F1841" i="5"/>
  <c r="C1840" i="5"/>
  <c r="B1954" i="15" l="1"/>
  <c r="F1912" i="15"/>
  <c r="C1911" i="15"/>
  <c r="F1840" i="5"/>
  <c r="C1839" i="5"/>
  <c r="B1846" i="5"/>
  <c r="F1911" i="15" l="1"/>
  <c r="C1910" i="15"/>
  <c r="B1955" i="15"/>
  <c r="B1847" i="5"/>
  <c r="F1839" i="5"/>
  <c r="C1838" i="5"/>
  <c r="B1956" i="15" l="1"/>
  <c r="F1910" i="15"/>
  <c r="C1909" i="15"/>
  <c r="F1838" i="5"/>
  <c r="C1837" i="5"/>
  <c r="B1848" i="5"/>
  <c r="F1909" i="15" l="1"/>
  <c r="C1908" i="15"/>
  <c r="B1957" i="15"/>
  <c r="B1849" i="5"/>
  <c r="F1837" i="5"/>
  <c r="C1836" i="5"/>
  <c r="B1958" i="15" l="1"/>
  <c r="F1908" i="15"/>
  <c r="C1907" i="15"/>
  <c r="F1836" i="5"/>
  <c r="C1835" i="5"/>
  <c r="B1850" i="5"/>
  <c r="B1959" i="15" l="1"/>
  <c r="F1907" i="15"/>
  <c r="C1906" i="15"/>
  <c r="B1851" i="5"/>
  <c r="F1835" i="5"/>
  <c r="C1834" i="5"/>
  <c r="F1906" i="15" l="1"/>
  <c r="C1905" i="15"/>
  <c r="B1960" i="15"/>
  <c r="F1834" i="5"/>
  <c r="C1833" i="5"/>
  <c r="B1852" i="5"/>
  <c r="B1961" i="15" l="1"/>
  <c r="F1905" i="15"/>
  <c r="C1904" i="15"/>
  <c r="B1853" i="5"/>
  <c r="F1833" i="5"/>
  <c r="C1832" i="5"/>
  <c r="F1904" i="15" l="1"/>
  <c r="C1903" i="15"/>
  <c r="B1962" i="15"/>
  <c r="F1832" i="5"/>
  <c r="C1831" i="5"/>
  <c r="B1854" i="5"/>
  <c r="B1963" i="15" l="1"/>
  <c r="F1903" i="15"/>
  <c r="C1902" i="15"/>
  <c r="B1855" i="5"/>
  <c r="F1831" i="5"/>
  <c r="C1830" i="5"/>
  <c r="F1902" i="15" l="1"/>
  <c r="C1901" i="15"/>
  <c r="B1964" i="15"/>
  <c r="F1830" i="5"/>
  <c r="C1829" i="5"/>
  <c r="B1856" i="5"/>
  <c r="B1965" i="15" l="1"/>
  <c r="F1901" i="15"/>
  <c r="C1900" i="15"/>
  <c r="B1857" i="5"/>
  <c r="F1829" i="5"/>
  <c r="C1828" i="5"/>
  <c r="F1900" i="15" l="1"/>
  <c r="C1899" i="15"/>
  <c r="B1966" i="15"/>
  <c r="F1828" i="5"/>
  <c r="C1827" i="5"/>
  <c r="B1858" i="5"/>
  <c r="B1967" i="15" l="1"/>
  <c r="F1899" i="15"/>
  <c r="C1898" i="15"/>
  <c r="B1859" i="5"/>
  <c r="F1827" i="5"/>
  <c r="C1826" i="5"/>
  <c r="F1898" i="15" l="1"/>
  <c r="C1897" i="15"/>
  <c r="B1968" i="15"/>
  <c r="F1826" i="5"/>
  <c r="C1825" i="5"/>
  <c r="B1860" i="5"/>
  <c r="F1897" i="15" l="1"/>
  <c r="C1896" i="15"/>
  <c r="B1969" i="15"/>
  <c r="B1861" i="5"/>
  <c r="F1825" i="5"/>
  <c r="C1824" i="5"/>
  <c r="B1970" i="15" l="1"/>
  <c r="F1896" i="15"/>
  <c r="C1895" i="15"/>
  <c r="F1824" i="5"/>
  <c r="C1823" i="5"/>
  <c r="B1862" i="5"/>
  <c r="F1895" i="15" l="1"/>
  <c r="C1894" i="15"/>
  <c r="B1971" i="15"/>
  <c r="B1863" i="5"/>
  <c r="F1823" i="5"/>
  <c r="C1822" i="5"/>
  <c r="B1972" i="15" l="1"/>
  <c r="F1894" i="15"/>
  <c r="C1893" i="15"/>
  <c r="F1822" i="5"/>
  <c r="C1821" i="5"/>
  <c r="B1864" i="5"/>
  <c r="F1893" i="15" l="1"/>
  <c r="C1892" i="15"/>
  <c r="B1973" i="15"/>
  <c r="B1865" i="5"/>
  <c r="F1821" i="5"/>
  <c r="C1820" i="5"/>
  <c r="F1892" i="15" l="1"/>
  <c r="C1891" i="15"/>
  <c r="B1974" i="15"/>
  <c r="F1820" i="5"/>
  <c r="C1819" i="5"/>
  <c r="B1866" i="5"/>
  <c r="F1891" i="15" l="1"/>
  <c r="C1890" i="15"/>
  <c r="B1975" i="15"/>
  <c r="B1867" i="5"/>
  <c r="F1819" i="5"/>
  <c r="C1818" i="5"/>
  <c r="F1890" i="15" l="1"/>
  <c r="C1889" i="15"/>
  <c r="B1976" i="15"/>
  <c r="F1818" i="5"/>
  <c r="C1817" i="5"/>
  <c r="B1868" i="5"/>
  <c r="F1889" i="15" l="1"/>
  <c r="C1888" i="15"/>
  <c r="B1977" i="15"/>
  <c r="F1817" i="5"/>
  <c r="C1816" i="5"/>
  <c r="B1869" i="5"/>
  <c r="B1978" i="15" l="1"/>
  <c r="F1888" i="15"/>
  <c r="C1887" i="15"/>
  <c r="B1870" i="5"/>
  <c r="F1816" i="5"/>
  <c r="C1815" i="5"/>
  <c r="F1887" i="15" l="1"/>
  <c r="C1886" i="15"/>
  <c r="B1979" i="15"/>
  <c r="F1815" i="5"/>
  <c r="C1814" i="5"/>
  <c r="B1871" i="5"/>
  <c r="B1980" i="15" l="1"/>
  <c r="F1886" i="15"/>
  <c r="C1885" i="15"/>
  <c r="B1872" i="5"/>
  <c r="F1814" i="5"/>
  <c r="C1813" i="5"/>
  <c r="F1885" i="15" l="1"/>
  <c r="C1884" i="15"/>
  <c r="B1981" i="15"/>
  <c r="F1813" i="5"/>
  <c r="C1812" i="5"/>
  <c r="B1873" i="5"/>
  <c r="B1982" i="15" l="1"/>
  <c r="F1884" i="15"/>
  <c r="C1883" i="15"/>
  <c r="B1874" i="5"/>
  <c r="F1812" i="5"/>
  <c r="C1811" i="5"/>
  <c r="F1883" i="15" l="1"/>
  <c r="C1882" i="15"/>
  <c r="B1983" i="15"/>
  <c r="F1811" i="5"/>
  <c r="C1810" i="5"/>
  <c r="B1875" i="5"/>
  <c r="F1882" i="15" l="1"/>
  <c r="C1881" i="15"/>
  <c r="B1984" i="15"/>
  <c r="B1876" i="5"/>
  <c r="F1810" i="5"/>
  <c r="C1809" i="5"/>
  <c r="F1881" i="15" l="1"/>
  <c r="C1880" i="15"/>
  <c r="B1985" i="15"/>
  <c r="F1809" i="5"/>
  <c r="C1808" i="5"/>
  <c r="B1877" i="5"/>
  <c r="F1880" i="15" l="1"/>
  <c r="C1879" i="15"/>
  <c r="B1986" i="15"/>
  <c r="F1808" i="5"/>
  <c r="C1807" i="5"/>
  <c r="B1878" i="5"/>
  <c r="B1987" i="15" l="1"/>
  <c r="F1879" i="15"/>
  <c r="C1878" i="15"/>
  <c r="B1879" i="5"/>
  <c r="F1807" i="5"/>
  <c r="C1806" i="5"/>
  <c r="B1988" i="15" l="1"/>
  <c r="F1878" i="15"/>
  <c r="C1877" i="15"/>
  <c r="F1806" i="5"/>
  <c r="C1805" i="5"/>
  <c r="B1880" i="5"/>
  <c r="B1989" i="15" l="1"/>
  <c r="F1877" i="15"/>
  <c r="C1876" i="15"/>
  <c r="F1805" i="5"/>
  <c r="C1804" i="5"/>
  <c r="B1881" i="5"/>
  <c r="F1876" i="15" l="1"/>
  <c r="C1875" i="15"/>
  <c r="B1990" i="15"/>
  <c r="B1882" i="5"/>
  <c r="F1804" i="5"/>
  <c r="C1803" i="5"/>
  <c r="B1991" i="15" l="1"/>
  <c r="F1875" i="15"/>
  <c r="C1874" i="15"/>
  <c r="F1803" i="5"/>
  <c r="C1802" i="5"/>
  <c r="B1883" i="5"/>
  <c r="B1992" i="15" l="1"/>
  <c r="F1874" i="15"/>
  <c r="C1873" i="15"/>
  <c r="B1884" i="5"/>
  <c r="F1802" i="5"/>
  <c r="C1801" i="5"/>
  <c r="F1873" i="15" l="1"/>
  <c r="C1872" i="15"/>
  <c r="B1993" i="15"/>
  <c r="F1801" i="5"/>
  <c r="C1800" i="5"/>
  <c r="B1885" i="5"/>
  <c r="B1994" i="15" l="1"/>
  <c r="F1872" i="15"/>
  <c r="C1871" i="15"/>
  <c r="B1886" i="5"/>
  <c r="F1800" i="5"/>
  <c r="C1799" i="5"/>
  <c r="F1871" i="15" l="1"/>
  <c r="C1870" i="15"/>
  <c r="B1995" i="15"/>
  <c r="F1799" i="5"/>
  <c r="C1798" i="5"/>
  <c r="B1887" i="5"/>
  <c r="B1996" i="15" l="1"/>
  <c r="F1870" i="15"/>
  <c r="C1869" i="15"/>
  <c r="B1888" i="5"/>
  <c r="F1798" i="5"/>
  <c r="C1797" i="5"/>
  <c r="F1869" i="15" l="1"/>
  <c r="C1868" i="15"/>
  <c r="B1997" i="15"/>
  <c r="F1797" i="5"/>
  <c r="C1796" i="5"/>
  <c r="B1889" i="5"/>
  <c r="B1998" i="15" l="1"/>
  <c r="F1868" i="15"/>
  <c r="C1867" i="15"/>
  <c r="B1890" i="5"/>
  <c r="F1796" i="5"/>
  <c r="C1795" i="5"/>
  <c r="F1867" i="15" l="1"/>
  <c r="C1866" i="15"/>
  <c r="B1999" i="15"/>
  <c r="F1795" i="5"/>
  <c r="C1794" i="5"/>
  <c r="B1891" i="5"/>
  <c r="F1866" i="15" l="1"/>
  <c r="C1865" i="15"/>
  <c r="B2000" i="15"/>
  <c r="B1892" i="5"/>
  <c r="F1794" i="5"/>
  <c r="C1793" i="5"/>
  <c r="F1865" i="15" l="1"/>
  <c r="C1864" i="15"/>
  <c r="B2001" i="15"/>
  <c r="F1793" i="5"/>
  <c r="C1792" i="5"/>
  <c r="B1893" i="5"/>
  <c r="F1864" i="15" l="1"/>
  <c r="C1863" i="15"/>
  <c r="B2002" i="15"/>
  <c r="B1894" i="5"/>
  <c r="F1792" i="5"/>
  <c r="C1791" i="5"/>
  <c r="B2003" i="15" l="1"/>
  <c r="F1863" i="15"/>
  <c r="C1862" i="15"/>
  <c r="F1791" i="5"/>
  <c r="C1790" i="5"/>
  <c r="B1895" i="5"/>
  <c r="F1862" i="15" l="1"/>
  <c r="C1861" i="15"/>
  <c r="B2004" i="15"/>
  <c r="B1896" i="5"/>
  <c r="F1790" i="5"/>
  <c r="C1789" i="5"/>
  <c r="F1861" i="15" l="1"/>
  <c r="C1860" i="15"/>
  <c r="B2005" i="15"/>
  <c r="F1789" i="5"/>
  <c r="C1788" i="5"/>
  <c r="B1897" i="5"/>
  <c r="B2006" i="15" l="1"/>
  <c r="F1860" i="15"/>
  <c r="C1859" i="15"/>
  <c r="F1788" i="5"/>
  <c r="C1787" i="5"/>
  <c r="B1898" i="5"/>
  <c r="B2007" i="15" l="1"/>
  <c r="F1859" i="15"/>
  <c r="C1858" i="15"/>
  <c r="F1787" i="5"/>
  <c r="C1786" i="5"/>
  <c r="B1899" i="5"/>
  <c r="F1858" i="15" l="1"/>
  <c r="C1857" i="15"/>
  <c r="B2008" i="15"/>
  <c r="B1900" i="5"/>
  <c r="F1786" i="5"/>
  <c r="C1785" i="5"/>
  <c r="B2009" i="15" l="1"/>
  <c r="F1857" i="15"/>
  <c r="C1856" i="15"/>
  <c r="F1785" i="5"/>
  <c r="C1784" i="5"/>
  <c r="B1901" i="5"/>
  <c r="F1856" i="15" l="1"/>
  <c r="C1855" i="15"/>
  <c r="B2010" i="15"/>
  <c r="B1902" i="5"/>
  <c r="F1784" i="5"/>
  <c r="C1783" i="5"/>
  <c r="F1855" i="15" l="1"/>
  <c r="C1854" i="15"/>
  <c r="B2011" i="15"/>
  <c r="F1783" i="5"/>
  <c r="C1782" i="5"/>
  <c r="B1903" i="5"/>
  <c r="F1854" i="15" l="1"/>
  <c r="C1853" i="15"/>
  <c r="B2012" i="15"/>
  <c r="B1904" i="5"/>
  <c r="F1782" i="5"/>
  <c r="C1781" i="5"/>
  <c r="F1853" i="15" l="1"/>
  <c r="C1852" i="15"/>
  <c r="B2013" i="15"/>
  <c r="F1781" i="5"/>
  <c r="C1780" i="5"/>
  <c r="B1905" i="5"/>
  <c r="F1852" i="15" l="1"/>
  <c r="C1851" i="15"/>
  <c r="B2014" i="15"/>
  <c r="B1906" i="5"/>
  <c r="F1780" i="5"/>
  <c r="C1779" i="5"/>
  <c r="F1851" i="15" l="1"/>
  <c r="C1850" i="15"/>
  <c r="B2015" i="15"/>
  <c r="F1779" i="5"/>
  <c r="C1778" i="5"/>
  <c r="B1907" i="5"/>
  <c r="F1850" i="15" l="1"/>
  <c r="C1849" i="15"/>
  <c r="B2016" i="15"/>
  <c r="B1908" i="5"/>
  <c r="F1778" i="5"/>
  <c r="C1777" i="5"/>
  <c r="F1849" i="15" l="1"/>
  <c r="C1848" i="15"/>
  <c r="B2017" i="15"/>
  <c r="F1777" i="5"/>
  <c r="C1776" i="5"/>
  <c r="B1909" i="5"/>
  <c r="F1848" i="15" l="1"/>
  <c r="C1847" i="15"/>
  <c r="B2018" i="15"/>
  <c r="B1910" i="5"/>
  <c r="F1776" i="5"/>
  <c r="C1775" i="5"/>
  <c r="F1847" i="15" l="1"/>
  <c r="C1846" i="15"/>
  <c r="B2019" i="15"/>
  <c r="F1775" i="5"/>
  <c r="C1774" i="5"/>
  <c r="B1911" i="5"/>
  <c r="F1846" i="15" l="1"/>
  <c r="C1845" i="15"/>
  <c r="B2020" i="15"/>
  <c r="B1912" i="5"/>
  <c r="F1774" i="5"/>
  <c r="C1773" i="5"/>
  <c r="F1845" i="15" l="1"/>
  <c r="C1844" i="15"/>
  <c r="B2021" i="15"/>
  <c r="F1773" i="5"/>
  <c r="C1772" i="5"/>
  <c r="B1913" i="5"/>
  <c r="B2022" i="15" l="1"/>
  <c r="F1844" i="15"/>
  <c r="C1843" i="15"/>
  <c r="B1914" i="5"/>
  <c r="F1772" i="5"/>
  <c r="C1771" i="5"/>
  <c r="B2023" i="15" l="1"/>
  <c r="F1843" i="15"/>
  <c r="E1843" i="15"/>
  <c r="G1843" i="15" s="1"/>
  <c r="C1842" i="15"/>
  <c r="F1771" i="5"/>
  <c r="C1770" i="5"/>
  <c r="B1915" i="5"/>
  <c r="F1842" i="15" l="1"/>
  <c r="E1842" i="15"/>
  <c r="G1842" i="15" s="1"/>
  <c r="E1932" i="15"/>
  <c r="G1932" i="15" s="1"/>
  <c r="H1932" i="15" s="1"/>
  <c r="E1931" i="15"/>
  <c r="G1931" i="15" s="1"/>
  <c r="H1931" i="15" s="1"/>
  <c r="E1930" i="15"/>
  <c r="G1930" i="15" s="1"/>
  <c r="H1930" i="15" s="1"/>
  <c r="E1929" i="15"/>
  <c r="G1929" i="15" s="1"/>
  <c r="H1929" i="15" s="1"/>
  <c r="E1928" i="15"/>
  <c r="G1928" i="15" s="1"/>
  <c r="H1928" i="15" s="1"/>
  <c r="E1927" i="15"/>
  <c r="G1927" i="15" s="1"/>
  <c r="H1927" i="15" s="1"/>
  <c r="E1926" i="15"/>
  <c r="G1926" i="15" s="1"/>
  <c r="H1926" i="15" s="1"/>
  <c r="E1925" i="15"/>
  <c r="G1925" i="15" s="1"/>
  <c r="H1925" i="15" s="1"/>
  <c r="E1924" i="15"/>
  <c r="G1924" i="15" s="1"/>
  <c r="H1924" i="15" s="1"/>
  <c r="E1923" i="15"/>
  <c r="G1923" i="15" s="1"/>
  <c r="H1923" i="15" s="1"/>
  <c r="E1922" i="15"/>
  <c r="G1922" i="15" s="1"/>
  <c r="H1922" i="15" s="1"/>
  <c r="E1921" i="15"/>
  <c r="G1921" i="15" s="1"/>
  <c r="H1921" i="15" s="1"/>
  <c r="E1920" i="15"/>
  <c r="G1920" i="15" s="1"/>
  <c r="H1920" i="15" s="1"/>
  <c r="E1919" i="15"/>
  <c r="G1919" i="15" s="1"/>
  <c r="H1919" i="15" s="1"/>
  <c r="E1918" i="15"/>
  <c r="G1918" i="15" s="1"/>
  <c r="H1918" i="15" s="1"/>
  <c r="E1917" i="15"/>
  <c r="G1917" i="15" s="1"/>
  <c r="H1917" i="15" s="1"/>
  <c r="E1916" i="15"/>
  <c r="G1916" i="15" s="1"/>
  <c r="H1916" i="15" s="1"/>
  <c r="E1915" i="15"/>
  <c r="G1915" i="15" s="1"/>
  <c r="H1915" i="15" s="1"/>
  <c r="E1914" i="15"/>
  <c r="G1914" i="15" s="1"/>
  <c r="H1914" i="15" s="1"/>
  <c r="E1913" i="15"/>
  <c r="G1913" i="15" s="1"/>
  <c r="H1913" i="15" s="1"/>
  <c r="E1912" i="15"/>
  <c r="G1912" i="15" s="1"/>
  <c r="H1912" i="15" s="1"/>
  <c r="E1911" i="15"/>
  <c r="G1911" i="15" s="1"/>
  <c r="H1911" i="15" s="1"/>
  <c r="E1910" i="15"/>
  <c r="G1910" i="15" s="1"/>
  <c r="H1910" i="15" s="1"/>
  <c r="E1909" i="15"/>
  <c r="G1909" i="15" s="1"/>
  <c r="H1909" i="15" s="1"/>
  <c r="E1908" i="15"/>
  <c r="G1908" i="15" s="1"/>
  <c r="H1908" i="15" s="1"/>
  <c r="E1907" i="15"/>
  <c r="G1907" i="15" s="1"/>
  <c r="H1907" i="15" s="1"/>
  <c r="E1906" i="15"/>
  <c r="G1906" i="15" s="1"/>
  <c r="H1906" i="15" s="1"/>
  <c r="E1905" i="15"/>
  <c r="G1905" i="15" s="1"/>
  <c r="H1905" i="15" s="1"/>
  <c r="E1904" i="15"/>
  <c r="G1904" i="15" s="1"/>
  <c r="H1904" i="15" s="1"/>
  <c r="E1903" i="15"/>
  <c r="G1903" i="15" s="1"/>
  <c r="H1903" i="15" s="1"/>
  <c r="E1902" i="15"/>
  <c r="G1902" i="15" s="1"/>
  <c r="H1902" i="15" s="1"/>
  <c r="E1901" i="15"/>
  <c r="G1901" i="15" s="1"/>
  <c r="H1901" i="15" s="1"/>
  <c r="E1900" i="15"/>
  <c r="G1900" i="15" s="1"/>
  <c r="H1900" i="15" s="1"/>
  <c r="E1899" i="15"/>
  <c r="G1899" i="15" s="1"/>
  <c r="H1899" i="15" s="1"/>
  <c r="E1898" i="15"/>
  <c r="G1898" i="15" s="1"/>
  <c r="H1898" i="15" s="1"/>
  <c r="E1897" i="15"/>
  <c r="G1897" i="15" s="1"/>
  <c r="H1897" i="15" s="1"/>
  <c r="E1896" i="15"/>
  <c r="G1896" i="15" s="1"/>
  <c r="H1896" i="15" s="1"/>
  <c r="E1895" i="15"/>
  <c r="G1895" i="15" s="1"/>
  <c r="H1895" i="15" s="1"/>
  <c r="E1894" i="15"/>
  <c r="G1894" i="15" s="1"/>
  <c r="H1894" i="15" s="1"/>
  <c r="E1893" i="15"/>
  <c r="G1893" i="15" s="1"/>
  <c r="H1893" i="15" s="1"/>
  <c r="E1892" i="15"/>
  <c r="G1892" i="15" s="1"/>
  <c r="H1892" i="15" s="1"/>
  <c r="E1891" i="15"/>
  <c r="G1891" i="15" s="1"/>
  <c r="H1891" i="15" s="1"/>
  <c r="E1890" i="15"/>
  <c r="G1890" i="15" s="1"/>
  <c r="H1890" i="15" s="1"/>
  <c r="E1889" i="15"/>
  <c r="G1889" i="15" s="1"/>
  <c r="H1889" i="15" s="1"/>
  <c r="E1888" i="15"/>
  <c r="G1888" i="15" s="1"/>
  <c r="H1888" i="15" s="1"/>
  <c r="E1887" i="15"/>
  <c r="G1887" i="15" s="1"/>
  <c r="H1887" i="15" s="1"/>
  <c r="E1886" i="15"/>
  <c r="G1886" i="15" s="1"/>
  <c r="H1886" i="15" s="1"/>
  <c r="E1885" i="15"/>
  <c r="G1885" i="15" s="1"/>
  <c r="H1885" i="15" s="1"/>
  <c r="E1884" i="15"/>
  <c r="G1884" i="15" s="1"/>
  <c r="H1884" i="15" s="1"/>
  <c r="E1883" i="15"/>
  <c r="G1883" i="15" s="1"/>
  <c r="H1883" i="15" s="1"/>
  <c r="E1882" i="15"/>
  <c r="G1882" i="15" s="1"/>
  <c r="H1882" i="15" s="1"/>
  <c r="E1881" i="15"/>
  <c r="G1881" i="15" s="1"/>
  <c r="H1881" i="15" s="1"/>
  <c r="E1880" i="15"/>
  <c r="G1880" i="15" s="1"/>
  <c r="H1880" i="15" s="1"/>
  <c r="E1879" i="15"/>
  <c r="G1879" i="15" s="1"/>
  <c r="H1879" i="15" s="1"/>
  <c r="E1878" i="15"/>
  <c r="G1878" i="15" s="1"/>
  <c r="H1878" i="15" s="1"/>
  <c r="E1877" i="15"/>
  <c r="G1877" i="15" s="1"/>
  <c r="H1877" i="15" s="1"/>
  <c r="E1876" i="15"/>
  <c r="G1876" i="15" s="1"/>
  <c r="H1876" i="15" s="1"/>
  <c r="E1875" i="15"/>
  <c r="G1875" i="15" s="1"/>
  <c r="H1875" i="15" s="1"/>
  <c r="E1874" i="15"/>
  <c r="G1874" i="15" s="1"/>
  <c r="H1874" i="15" s="1"/>
  <c r="E1873" i="15"/>
  <c r="G1873" i="15" s="1"/>
  <c r="H1873" i="15" s="1"/>
  <c r="E1872" i="15"/>
  <c r="G1872" i="15" s="1"/>
  <c r="H1872" i="15" s="1"/>
  <c r="E1871" i="15"/>
  <c r="G1871" i="15" s="1"/>
  <c r="H1871" i="15" s="1"/>
  <c r="E1870" i="15"/>
  <c r="G1870" i="15" s="1"/>
  <c r="H1870" i="15" s="1"/>
  <c r="E1869" i="15"/>
  <c r="G1869" i="15" s="1"/>
  <c r="H1869" i="15" s="1"/>
  <c r="E1868" i="15"/>
  <c r="G1868" i="15" s="1"/>
  <c r="H1868" i="15" s="1"/>
  <c r="E1867" i="15"/>
  <c r="G1867" i="15" s="1"/>
  <c r="H1867" i="15" s="1"/>
  <c r="E1866" i="15"/>
  <c r="G1866" i="15" s="1"/>
  <c r="H1866" i="15" s="1"/>
  <c r="E1865" i="15"/>
  <c r="G1865" i="15" s="1"/>
  <c r="H1865" i="15" s="1"/>
  <c r="E1864" i="15"/>
  <c r="G1864" i="15" s="1"/>
  <c r="H1864" i="15" s="1"/>
  <c r="E1863" i="15"/>
  <c r="G1863" i="15" s="1"/>
  <c r="H1863" i="15" s="1"/>
  <c r="E1862" i="15"/>
  <c r="G1862" i="15" s="1"/>
  <c r="H1862" i="15" s="1"/>
  <c r="E1861" i="15"/>
  <c r="G1861" i="15" s="1"/>
  <c r="H1861" i="15" s="1"/>
  <c r="E1860" i="15"/>
  <c r="G1860" i="15" s="1"/>
  <c r="H1860" i="15" s="1"/>
  <c r="E1859" i="15"/>
  <c r="G1859" i="15" s="1"/>
  <c r="H1859" i="15" s="1"/>
  <c r="E1858" i="15"/>
  <c r="G1858" i="15" s="1"/>
  <c r="H1858" i="15" s="1"/>
  <c r="E1857" i="15"/>
  <c r="G1857" i="15" s="1"/>
  <c r="H1857" i="15" s="1"/>
  <c r="E1856" i="15"/>
  <c r="G1856" i="15" s="1"/>
  <c r="H1856" i="15" s="1"/>
  <c r="E1855" i="15"/>
  <c r="G1855" i="15" s="1"/>
  <c r="H1855" i="15" s="1"/>
  <c r="E1854" i="15"/>
  <c r="G1854" i="15" s="1"/>
  <c r="H1854" i="15" s="1"/>
  <c r="E1853" i="15"/>
  <c r="G1853" i="15" s="1"/>
  <c r="H1853" i="15" s="1"/>
  <c r="E1852" i="15"/>
  <c r="G1852" i="15" s="1"/>
  <c r="H1852" i="15" s="1"/>
  <c r="E1851" i="15"/>
  <c r="G1851" i="15" s="1"/>
  <c r="H1851" i="15" s="1"/>
  <c r="E1850" i="15"/>
  <c r="G1850" i="15" s="1"/>
  <c r="H1850" i="15" s="1"/>
  <c r="E1849" i="15"/>
  <c r="G1849" i="15" s="1"/>
  <c r="H1849" i="15" s="1"/>
  <c r="E1848" i="15"/>
  <c r="G1848" i="15" s="1"/>
  <c r="H1848" i="15" s="1"/>
  <c r="E1847" i="15"/>
  <c r="G1847" i="15" s="1"/>
  <c r="H1847" i="15" s="1"/>
  <c r="E1846" i="15"/>
  <c r="G1846" i="15" s="1"/>
  <c r="H1846" i="15" s="1"/>
  <c r="E1845" i="15"/>
  <c r="G1845" i="15" s="1"/>
  <c r="H1845" i="15" s="1"/>
  <c r="E1844" i="15"/>
  <c r="G1844" i="15" s="1"/>
  <c r="H1844" i="15" s="1"/>
  <c r="H1843" i="15"/>
  <c r="C2023" i="15"/>
  <c r="B2024" i="15"/>
  <c r="B1916" i="5"/>
  <c r="F1770" i="5"/>
  <c r="C1769" i="5"/>
  <c r="B2025" i="15" l="1"/>
  <c r="F2023" i="15"/>
  <c r="C2022" i="15"/>
  <c r="H1842" i="15"/>
  <c r="F1769" i="5"/>
  <c r="C1768" i="5"/>
  <c r="B1917" i="5"/>
  <c r="F2022" i="15" l="1"/>
  <c r="C2021" i="15"/>
  <c r="B2026" i="15"/>
  <c r="B1918" i="5"/>
  <c r="F1768" i="5"/>
  <c r="C1767" i="5"/>
  <c r="B2027" i="15" l="1"/>
  <c r="F2021" i="15"/>
  <c r="C2020" i="15"/>
  <c r="F1767" i="5"/>
  <c r="C1766" i="5"/>
  <c r="B1919" i="5"/>
  <c r="F2020" i="15" l="1"/>
  <c r="C2019" i="15"/>
  <c r="B2028" i="15"/>
  <c r="B1920" i="5"/>
  <c r="F1766" i="5"/>
  <c r="C1765" i="5"/>
  <c r="B2029" i="15" l="1"/>
  <c r="F2019" i="15"/>
  <c r="C2018" i="15"/>
  <c r="F1765" i="5"/>
  <c r="C1764" i="5"/>
  <c r="B1921" i="5"/>
  <c r="F2018" i="15" l="1"/>
  <c r="C2017" i="15"/>
  <c r="B2030" i="15"/>
  <c r="B1922" i="5"/>
  <c r="F1764" i="5"/>
  <c r="C1763" i="5"/>
  <c r="B2031" i="15" l="1"/>
  <c r="F2017" i="15"/>
  <c r="C2016" i="15"/>
  <c r="F1763" i="5"/>
  <c r="C1762" i="5"/>
  <c r="B1923" i="5"/>
  <c r="F2016" i="15" l="1"/>
  <c r="C2015" i="15"/>
  <c r="B2032" i="15"/>
  <c r="B1924" i="5"/>
  <c r="F1762" i="5"/>
  <c r="C1761" i="5"/>
  <c r="B2033" i="15" l="1"/>
  <c r="F2015" i="15"/>
  <c r="C2014" i="15"/>
  <c r="F1761" i="5"/>
  <c r="C1760" i="5"/>
  <c r="B1925" i="5"/>
  <c r="F2014" i="15" l="1"/>
  <c r="C2013" i="15"/>
  <c r="B2034" i="15"/>
  <c r="B1926" i="5"/>
  <c r="F1760" i="5"/>
  <c r="C1759" i="5"/>
  <c r="B2035" i="15" l="1"/>
  <c r="F2013" i="15"/>
  <c r="C2012" i="15"/>
  <c r="F1759" i="5"/>
  <c r="C1758" i="5"/>
  <c r="B1927" i="5"/>
  <c r="F2012" i="15" l="1"/>
  <c r="C2011" i="15"/>
  <c r="B2036" i="15"/>
  <c r="F1758" i="5"/>
  <c r="C1757" i="5"/>
  <c r="B1928" i="5"/>
  <c r="B2037" i="15" l="1"/>
  <c r="F2011" i="15"/>
  <c r="C2010" i="15"/>
  <c r="B1929" i="5"/>
  <c r="F1757" i="5"/>
  <c r="C1756" i="5"/>
  <c r="F2010" i="15" l="1"/>
  <c r="C2009" i="15"/>
  <c r="B2038" i="15"/>
  <c r="F1756" i="5"/>
  <c r="C1755" i="5"/>
  <c r="B1930" i="5"/>
  <c r="B2039" i="15" l="1"/>
  <c r="F2009" i="15"/>
  <c r="C2008" i="15"/>
  <c r="B1931" i="5"/>
  <c r="F1755" i="5"/>
  <c r="C1754" i="5"/>
  <c r="F2008" i="15" l="1"/>
  <c r="C2007" i="15"/>
  <c r="B2040" i="15"/>
  <c r="F1754" i="5"/>
  <c r="C1753" i="5"/>
  <c r="B1932" i="5"/>
  <c r="B2041" i="15" l="1"/>
  <c r="F2007" i="15"/>
  <c r="C2006" i="15"/>
  <c r="B1933" i="5"/>
  <c r="F1753" i="5"/>
  <c r="C1752" i="5"/>
  <c r="F2006" i="15" l="1"/>
  <c r="C2005" i="15"/>
  <c r="B2042" i="15"/>
  <c r="F1752" i="5"/>
  <c r="C1751" i="5"/>
  <c r="B1934" i="5"/>
  <c r="B2043" i="15" l="1"/>
  <c r="F2005" i="15"/>
  <c r="C2004" i="15"/>
  <c r="B1935" i="5"/>
  <c r="F1751" i="5"/>
  <c r="C1750" i="5"/>
  <c r="F2004" i="15" l="1"/>
  <c r="C2003" i="15"/>
  <c r="B2044" i="15"/>
  <c r="F1750" i="5"/>
  <c r="C1749" i="5"/>
  <c r="B1936" i="5"/>
  <c r="B2045" i="15" l="1"/>
  <c r="F2003" i="15"/>
  <c r="C2002" i="15"/>
  <c r="B1937" i="5"/>
  <c r="F1749" i="5"/>
  <c r="C1748" i="5"/>
  <c r="F2002" i="15" l="1"/>
  <c r="C2001" i="15"/>
  <c r="B2046" i="15"/>
  <c r="F1748" i="5"/>
  <c r="C1747" i="5"/>
  <c r="B1938" i="5"/>
  <c r="B2047" i="15" l="1"/>
  <c r="F2001" i="15"/>
  <c r="C2000" i="15"/>
  <c r="B1939" i="5"/>
  <c r="F1747" i="5"/>
  <c r="C1746" i="5"/>
  <c r="F2000" i="15" l="1"/>
  <c r="C1999" i="15"/>
  <c r="B2048" i="15"/>
  <c r="F1746" i="5"/>
  <c r="C1745" i="5"/>
  <c r="B1940" i="5"/>
  <c r="B2049" i="15" l="1"/>
  <c r="F1999" i="15"/>
  <c r="C1998" i="15"/>
  <c r="F1745" i="5"/>
  <c r="C1744" i="5"/>
  <c r="B1941" i="5"/>
  <c r="F1998" i="15" l="1"/>
  <c r="C1997" i="15"/>
  <c r="B2050" i="15"/>
  <c r="B1942" i="5"/>
  <c r="F1744" i="5"/>
  <c r="C1743" i="5"/>
  <c r="B2051" i="15" l="1"/>
  <c r="F1997" i="15"/>
  <c r="C1996" i="15"/>
  <c r="F1743" i="5"/>
  <c r="C1742" i="5"/>
  <c r="B1943" i="5"/>
  <c r="F1996" i="15" l="1"/>
  <c r="C1995" i="15"/>
  <c r="B2052" i="15"/>
  <c r="B1944" i="5"/>
  <c r="F1742" i="5"/>
  <c r="C1741" i="5"/>
  <c r="B2053" i="15" l="1"/>
  <c r="F1995" i="15"/>
  <c r="C1994" i="15"/>
  <c r="F1741" i="5"/>
  <c r="C1740" i="5"/>
  <c r="B1945" i="5"/>
  <c r="F1994" i="15" l="1"/>
  <c r="C1993" i="15"/>
  <c r="B2054" i="15"/>
  <c r="B1946" i="5"/>
  <c r="F1740" i="5"/>
  <c r="C1739" i="5"/>
  <c r="B2055" i="15" l="1"/>
  <c r="F1993" i="15"/>
  <c r="C1992" i="15"/>
  <c r="F1739" i="5"/>
  <c r="C1738" i="5"/>
  <c r="B1947" i="5"/>
  <c r="F1992" i="15" l="1"/>
  <c r="C1991" i="15"/>
  <c r="B2056" i="15"/>
  <c r="B1948" i="5"/>
  <c r="F1738" i="5"/>
  <c r="C1737" i="5"/>
  <c r="B2057" i="15" l="1"/>
  <c r="F1991" i="15"/>
  <c r="C1990" i="15"/>
  <c r="F1737" i="5"/>
  <c r="C1736" i="5"/>
  <c r="B1949" i="5"/>
  <c r="F1990" i="15" l="1"/>
  <c r="C1989" i="15"/>
  <c r="B2058" i="15"/>
  <c r="B1950" i="5"/>
  <c r="F1736" i="5"/>
  <c r="C1735" i="5"/>
  <c r="B2059" i="15" l="1"/>
  <c r="F1989" i="15"/>
  <c r="C1988" i="15"/>
  <c r="F1735" i="5"/>
  <c r="C1734" i="5"/>
  <c r="B1951" i="5"/>
  <c r="F1988" i="15" l="1"/>
  <c r="C1987" i="15"/>
  <c r="B2060" i="15"/>
  <c r="B1952" i="5"/>
  <c r="F1734" i="5"/>
  <c r="C1733" i="5"/>
  <c r="B2061" i="15" l="1"/>
  <c r="F1987" i="15"/>
  <c r="C1986" i="15"/>
  <c r="F1733" i="5"/>
  <c r="C1732" i="5"/>
  <c r="B1953" i="5"/>
  <c r="F1986" i="15" l="1"/>
  <c r="C1985" i="15"/>
  <c r="B2062" i="15"/>
  <c r="B1954" i="5"/>
  <c r="F1732" i="5"/>
  <c r="C1731" i="5"/>
  <c r="B2063" i="15" l="1"/>
  <c r="F1985" i="15"/>
  <c r="C1984" i="15"/>
  <c r="F1731" i="5"/>
  <c r="C1730" i="5"/>
  <c r="B1955" i="5"/>
  <c r="F1984" i="15" l="1"/>
  <c r="C1983" i="15"/>
  <c r="B2064" i="15"/>
  <c r="F1730" i="5"/>
  <c r="C1729" i="5"/>
  <c r="B1956" i="5"/>
  <c r="B2065" i="15" l="1"/>
  <c r="F1983" i="15"/>
  <c r="C1982" i="15"/>
  <c r="B1957" i="5"/>
  <c r="F1729" i="5"/>
  <c r="C1728" i="5"/>
  <c r="F1982" i="15" l="1"/>
  <c r="C1981" i="15"/>
  <c r="B2066" i="15"/>
  <c r="F1728" i="5"/>
  <c r="C1727" i="5"/>
  <c r="B1958" i="5"/>
  <c r="F1981" i="15" l="1"/>
  <c r="C1980" i="15"/>
  <c r="B2067" i="15"/>
  <c r="B1959" i="5"/>
  <c r="F1727" i="5"/>
  <c r="C1726" i="5"/>
  <c r="B2068" i="15" l="1"/>
  <c r="F1980" i="15"/>
  <c r="C1979" i="15"/>
  <c r="F1726" i="5"/>
  <c r="C1725" i="5"/>
  <c r="B1960" i="5"/>
  <c r="F1979" i="15" l="1"/>
  <c r="C1978" i="15"/>
  <c r="B2069" i="15"/>
  <c r="B1961" i="5"/>
  <c r="F1725" i="5"/>
  <c r="C1724" i="5"/>
  <c r="B2070" i="15" l="1"/>
  <c r="F1978" i="15"/>
  <c r="C1977" i="15"/>
  <c r="F1724" i="5"/>
  <c r="C1723" i="5"/>
  <c r="B1962" i="5"/>
  <c r="F1977" i="15" l="1"/>
  <c r="C1976" i="15"/>
  <c r="B2071" i="15"/>
  <c r="B1963" i="5"/>
  <c r="F1723" i="5"/>
  <c r="C1722" i="5"/>
  <c r="B2072" i="15" l="1"/>
  <c r="F1976" i="15"/>
  <c r="C1975" i="15"/>
  <c r="F1722" i="5"/>
  <c r="C1721" i="5"/>
  <c r="B1964" i="5"/>
  <c r="F1975" i="15" l="1"/>
  <c r="C1974" i="15"/>
  <c r="B2073" i="15"/>
  <c r="B1965" i="5"/>
  <c r="F1721" i="5"/>
  <c r="C1720" i="5"/>
  <c r="B2074" i="15" l="1"/>
  <c r="F1974" i="15"/>
  <c r="C1973" i="15"/>
  <c r="F1720" i="5"/>
  <c r="C1719" i="5"/>
  <c r="B1966" i="5"/>
  <c r="F1973" i="15" l="1"/>
  <c r="C1972" i="15"/>
  <c r="B2075" i="15"/>
  <c r="B1967" i="5"/>
  <c r="F1719" i="5"/>
  <c r="C1718" i="5"/>
  <c r="F1972" i="15" l="1"/>
  <c r="C1971" i="15"/>
  <c r="B2076" i="15"/>
  <c r="F1718" i="5"/>
  <c r="C1717" i="5"/>
  <c r="B1968" i="5"/>
  <c r="B2077" i="15" l="1"/>
  <c r="F1971" i="15"/>
  <c r="C1970" i="15"/>
  <c r="B1969" i="5"/>
  <c r="F1717" i="5"/>
  <c r="C1716" i="5"/>
  <c r="F1970" i="15" l="1"/>
  <c r="C1969" i="15"/>
  <c r="B2078" i="15"/>
  <c r="F1716" i="5"/>
  <c r="C1715" i="5"/>
  <c r="B1970" i="5"/>
  <c r="B2079" i="15" l="1"/>
  <c r="F1969" i="15"/>
  <c r="C1968" i="15"/>
  <c r="F1715" i="5"/>
  <c r="C1714" i="5"/>
  <c r="B1971" i="5"/>
  <c r="F1968" i="15" l="1"/>
  <c r="C1967" i="15"/>
  <c r="B2080" i="15"/>
  <c r="B1972" i="5"/>
  <c r="F1714" i="5"/>
  <c r="C1713" i="5"/>
  <c r="B2081" i="15" l="1"/>
  <c r="F1967" i="15"/>
  <c r="C1966" i="15"/>
  <c r="F1713" i="5"/>
  <c r="C1712" i="5"/>
  <c r="B1973" i="5"/>
  <c r="F1966" i="15" l="1"/>
  <c r="C1965" i="15"/>
  <c r="B2082" i="15"/>
  <c r="B1974" i="5"/>
  <c r="F1712" i="5"/>
  <c r="C1711" i="5"/>
  <c r="B2083" i="15" l="1"/>
  <c r="F1965" i="15"/>
  <c r="C1964" i="15"/>
  <c r="F1711" i="5"/>
  <c r="C1710" i="5"/>
  <c r="B1975" i="5"/>
  <c r="F1964" i="15" l="1"/>
  <c r="C1963" i="15"/>
  <c r="B2084" i="15"/>
  <c r="B1976" i="5"/>
  <c r="F1710" i="5"/>
  <c r="C1709" i="5"/>
  <c r="B2085" i="15" l="1"/>
  <c r="F1963" i="15"/>
  <c r="C1962" i="15"/>
  <c r="F1709" i="5"/>
  <c r="C1708" i="5"/>
  <c r="B1977" i="5"/>
  <c r="F1962" i="15" l="1"/>
  <c r="C1961" i="15"/>
  <c r="B2086" i="15"/>
  <c r="B1978" i="5"/>
  <c r="F1708" i="5"/>
  <c r="C1707" i="5"/>
  <c r="B2087" i="15" l="1"/>
  <c r="F1961" i="15"/>
  <c r="C1960" i="15"/>
  <c r="F1707" i="5"/>
  <c r="C1706" i="5"/>
  <c r="B1979" i="5"/>
  <c r="F1960" i="15" l="1"/>
  <c r="C1959" i="15"/>
  <c r="B2088" i="15"/>
  <c r="B1980" i="5"/>
  <c r="F1706" i="5"/>
  <c r="C1705" i="5"/>
  <c r="B2089" i="15" l="1"/>
  <c r="F1959" i="15"/>
  <c r="C1958" i="15"/>
  <c r="F1705" i="5"/>
  <c r="C1704" i="5"/>
  <c r="B1981" i="5"/>
  <c r="F1958" i="15" l="1"/>
  <c r="C1957" i="15"/>
  <c r="B2090" i="15"/>
  <c r="B1982" i="5"/>
  <c r="F1704" i="5"/>
  <c r="C1703" i="5"/>
  <c r="B2091" i="15" l="1"/>
  <c r="F1957" i="15"/>
  <c r="C1956" i="15"/>
  <c r="F1703" i="5"/>
  <c r="C1702" i="5"/>
  <c r="B1983" i="5"/>
  <c r="F1956" i="15" l="1"/>
  <c r="C1955" i="15"/>
  <c r="B2092" i="15"/>
  <c r="B1984" i="5"/>
  <c r="F1702" i="5"/>
  <c r="C1701" i="5"/>
  <c r="B2093" i="15" l="1"/>
  <c r="F1955" i="15"/>
  <c r="C1954" i="15"/>
  <c r="F1701" i="5"/>
  <c r="C1700" i="5"/>
  <c r="B1985" i="5"/>
  <c r="F1954" i="15" l="1"/>
  <c r="C1953" i="15"/>
  <c r="B2094" i="15"/>
  <c r="B1986" i="5"/>
  <c r="F1700" i="5"/>
  <c r="C1699" i="5"/>
  <c r="B2095" i="15" l="1"/>
  <c r="F1953" i="15"/>
  <c r="C1952" i="15"/>
  <c r="F1699" i="5"/>
  <c r="C1698" i="5"/>
  <c r="B1987" i="5"/>
  <c r="F1952" i="15" l="1"/>
  <c r="C1951" i="15"/>
  <c r="B2096" i="15"/>
  <c r="B1988" i="5"/>
  <c r="F1698" i="5"/>
  <c r="C1697" i="5"/>
  <c r="B2097" i="15" l="1"/>
  <c r="F1951" i="15"/>
  <c r="C1950" i="15"/>
  <c r="F1697" i="5"/>
  <c r="C1696" i="5"/>
  <c r="B1989" i="5"/>
  <c r="F1950" i="15" l="1"/>
  <c r="C1949" i="15"/>
  <c r="B2098" i="15"/>
  <c r="B1990" i="5"/>
  <c r="F1696" i="5"/>
  <c r="C1695" i="5"/>
  <c r="B2099" i="15" l="1"/>
  <c r="F1949" i="15"/>
  <c r="C1948" i="15"/>
  <c r="F1695" i="5"/>
  <c r="C1694" i="5"/>
  <c r="B1991" i="5"/>
  <c r="F1948" i="15" l="1"/>
  <c r="C1947" i="15"/>
  <c r="B2100" i="15"/>
  <c r="B1992" i="5"/>
  <c r="F1694" i="5"/>
  <c r="C1693" i="5"/>
  <c r="B2101" i="15" l="1"/>
  <c r="F1947" i="15"/>
  <c r="C1946" i="15"/>
  <c r="F1693" i="5"/>
  <c r="C1692" i="5"/>
  <c r="B1993" i="5"/>
  <c r="F1946" i="15" l="1"/>
  <c r="C1945" i="15"/>
  <c r="B2102" i="15"/>
  <c r="B1994" i="5"/>
  <c r="F1692" i="5"/>
  <c r="C1691" i="5"/>
  <c r="B2103" i="15" l="1"/>
  <c r="F1945" i="15"/>
  <c r="C1944" i="15"/>
  <c r="F1691" i="5"/>
  <c r="C1690" i="5"/>
  <c r="B1995" i="5"/>
  <c r="F1944" i="15" l="1"/>
  <c r="C1943" i="15"/>
  <c r="B2104" i="15"/>
  <c r="B1996" i="5"/>
  <c r="F1690" i="5"/>
  <c r="C1689" i="5"/>
  <c r="B2105" i="15" l="1"/>
  <c r="F1943" i="15"/>
  <c r="C1942" i="15"/>
  <c r="F1689" i="5"/>
  <c r="C1688" i="5"/>
  <c r="B1997" i="5"/>
  <c r="F1942" i="15" l="1"/>
  <c r="C1941" i="15"/>
  <c r="B2106" i="15"/>
  <c r="B1998" i="5"/>
  <c r="F1688" i="5"/>
  <c r="C1687" i="5"/>
  <c r="B2107" i="15" l="1"/>
  <c r="F1941" i="15"/>
  <c r="C1940" i="15"/>
  <c r="F1687" i="5"/>
  <c r="C1686" i="5"/>
  <c r="B1999" i="5"/>
  <c r="F1940" i="15" l="1"/>
  <c r="C1939" i="15"/>
  <c r="B2108" i="15"/>
  <c r="B2000" i="5"/>
  <c r="F1686" i="5"/>
  <c r="C1685" i="5"/>
  <c r="B2109" i="15" l="1"/>
  <c r="F1939" i="15"/>
  <c r="C1938" i="15"/>
  <c r="F1685" i="5"/>
  <c r="C1684" i="5"/>
  <c r="B2001" i="5"/>
  <c r="F1938" i="15" l="1"/>
  <c r="C1937" i="15"/>
  <c r="B2110" i="15"/>
  <c r="B2002" i="5"/>
  <c r="F1684" i="5"/>
  <c r="C1683" i="5"/>
  <c r="B2111" i="15" l="1"/>
  <c r="F1937" i="15"/>
  <c r="C1936" i="15"/>
  <c r="F1683" i="5"/>
  <c r="C1682" i="5"/>
  <c r="B2003" i="5"/>
  <c r="F1936" i="15" l="1"/>
  <c r="C1935" i="15"/>
  <c r="B2112" i="15"/>
  <c r="B2004" i="5"/>
  <c r="F1682" i="5"/>
  <c r="C1681" i="5"/>
  <c r="F1935" i="15" l="1"/>
  <c r="C1934" i="15"/>
  <c r="B2113" i="15"/>
  <c r="F1681" i="5"/>
  <c r="C1680" i="5"/>
  <c r="B2005" i="5"/>
  <c r="F1934" i="15" l="1"/>
  <c r="E1934" i="15"/>
  <c r="G1934" i="15" s="1"/>
  <c r="C1933" i="15"/>
  <c r="B2114" i="15"/>
  <c r="B2006" i="5"/>
  <c r="F1680" i="5"/>
  <c r="C1679" i="5"/>
  <c r="B2115" i="15" l="1"/>
  <c r="H1934" i="15"/>
  <c r="F1933" i="15"/>
  <c r="E1933" i="15"/>
  <c r="G1933" i="15" s="1"/>
  <c r="E2023" i="15"/>
  <c r="G2023" i="15" s="1"/>
  <c r="H2023" i="15" s="1"/>
  <c r="E2022" i="15"/>
  <c r="G2022" i="15" s="1"/>
  <c r="H2022" i="15" s="1"/>
  <c r="E2021" i="15"/>
  <c r="G2021" i="15" s="1"/>
  <c r="H2021" i="15" s="1"/>
  <c r="E2020" i="15"/>
  <c r="G2020" i="15" s="1"/>
  <c r="H2020" i="15" s="1"/>
  <c r="E2019" i="15"/>
  <c r="G2019" i="15" s="1"/>
  <c r="H2019" i="15" s="1"/>
  <c r="E2018" i="15"/>
  <c r="G2018" i="15" s="1"/>
  <c r="H2018" i="15" s="1"/>
  <c r="E2017" i="15"/>
  <c r="G2017" i="15" s="1"/>
  <c r="H2017" i="15" s="1"/>
  <c r="E2016" i="15"/>
  <c r="G2016" i="15" s="1"/>
  <c r="H2016" i="15" s="1"/>
  <c r="E2015" i="15"/>
  <c r="G2015" i="15" s="1"/>
  <c r="H2015" i="15" s="1"/>
  <c r="E2014" i="15"/>
  <c r="G2014" i="15" s="1"/>
  <c r="H2014" i="15" s="1"/>
  <c r="E2013" i="15"/>
  <c r="G2013" i="15" s="1"/>
  <c r="H2013" i="15" s="1"/>
  <c r="E2012" i="15"/>
  <c r="G2012" i="15" s="1"/>
  <c r="H2012" i="15" s="1"/>
  <c r="E2011" i="15"/>
  <c r="G2011" i="15" s="1"/>
  <c r="H2011" i="15" s="1"/>
  <c r="E2010" i="15"/>
  <c r="G2010" i="15" s="1"/>
  <c r="H2010" i="15" s="1"/>
  <c r="E2009" i="15"/>
  <c r="G2009" i="15" s="1"/>
  <c r="H2009" i="15" s="1"/>
  <c r="E2008" i="15"/>
  <c r="G2008" i="15" s="1"/>
  <c r="H2008" i="15" s="1"/>
  <c r="E2007" i="15"/>
  <c r="G2007" i="15" s="1"/>
  <c r="H2007" i="15" s="1"/>
  <c r="E2006" i="15"/>
  <c r="G2006" i="15" s="1"/>
  <c r="H2006" i="15" s="1"/>
  <c r="E2005" i="15"/>
  <c r="G2005" i="15" s="1"/>
  <c r="H2005" i="15" s="1"/>
  <c r="E2004" i="15"/>
  <c r="G2004" i="15" s="1"/>
  <c r="H2004" i="15" s="1"/>
  <c r="E2003" i="15"/>
  <c r="G2003" i="15" s="1"/>
  <c r="H2003" i="15" s="1"/>
  <c r="E2002" i="15"/>
  <c r="G2002" i="15" s="1"/>
  <c r="H2002" i="15" s="1"/>
  <c r="E2001" i="15"/>
  <c r="G2001" i="15" s="1"/>
  <c r="H2001" i="15" s="1"/>
  <c r="E2000" i="15"/>
  <c r="G2000" i="15" s="1"/>
  <c r="H2000" i="15" s="1"/>
  <c r="E1999" i="15"/>
  <c r="G1999" i="15" s="1"/>
  <c r="H1999" i="15" s="1"/>
  <c r="E1998" i="15"/>
  <c r="G1998" i="15" s="1"/>
  <c r="H1998" i="15" s="1"/>
  <c r="E1997" i="15"/>
  <c r="G1997" i="15" s="1"/>
  <c r="H1997" i="15" s="1"/>
  <c r="E1996" i="15"/>
  <c r="G1996" i="15" s="1"/>
  <c r="H1996" i="15" s="1"/>
  <c r="E1995" i="15"/>
  <c r="G1995" i="15" s="1"/>
  <c r="H1995" i="15" s="1"/>
  <c r="E1994" i="15"/>
  <c r="G1994" i="15" s="1"/>
  <c r="H1994" i="15" s="1"/>
  <c r="E1993" i="15"/>
  <c r="G1993" i="15" s="1"/>
  <c r="H1993" i="15" s="1"/>
  <c r="E1992" i="15"/>
  <c r="G1992" i="15" s="1"/>
  <c r="H1992" i="15" s="1"/>
  <c r="E1991" i="15"/>
  <c r="G1991" i="15" s="1"/>
  <c r="H1991" i="15" s="1"/>
  <c r="E1990" i="15"/>
  <c r="G1990" i="15" s="1"/>
  <c r="H1990" i="15" s="1"/>
  <c r="E1989" i="15"/>
  <c r="G1989" i="15" s="1"/>
  <c r="H1989" i="15" s="1"/>
  <c r="E1988" i="15"/>
  <c r="G1988" i="15" s="1"/>
  <c r="H1988" i="15" s="1"/>
  <c r="E1987" i="15"/>
  <c r="G1987" i="15" s="1"/>
  <c r="H1987" i="15" s="1"/>
  <c r="E1986" i="15"/>
  <c r="G1986" i="15" s="1"/>
  <c r="H1986" i="15" s="1"/>
  <c r="E1985" i="15"/>
  <c r="G1985" i="15" s="1"/>
  <c r="H1985" i="15" s="1"/>
  <c r="E1984" i="15"/>
  <c r="G1984" i="15" s="1"/>
  <c r="H1984" i="15" s="1"/>
  <c r="E1983" i="15"/>
  <c r="G1983" i="15" s="1"/>
  <c r="H1983" i="15" s="1"/>
  <c r="E1982" i="15"/>
  <c r="G1982" i="15" s="1"/>
  <c r="H1982" i="15" s="1"/>
  <c r="E1981" i="15"/>
  <c r="G1981" i="15" s="1"/>
  <c r="H1981" i="15" s="1"/>
  <c r="E1980" i="15"/>
  <c r="G1980" i="15" s="1"/>
  <c r="H1980" i="15" s="1"/>
  <c r="E1979" i="15"/>
  <c r="G1979" i="15" s="1"/>
  <c r="H1979" i="15" s="1"/>
  <c r="E1978" i="15"/>
  <c r="G1978" i="15" s="1"/>
  <c r="H1978" i="15" s="1"/>
  <c r="E1977" i="15"/>
  <c r="G1977" i="15" s="1"/>
  <c r="H1977" i="15" s="1"/>
  <c r="E1976" i="15"/>
  <c r="G1976" i="15" s="1"/>
  <c r="H1976" i="15" s="1"/>
  <c r="E1975" i="15"/>
  <c r="G1975" i="15" s="1"/>
  <c r="H1975" i="15" s="1"/>
  <c r="E1974" i="15"/>
  <c r="G1974" i="15" s="1"/>
  <c r="H1974" i="15" s="1"/>
  <c r="E1973" i="15"/>
  <c r="G1973" i="15" s="1"/>
  <c r="H1973" i="15" s="1"/>
  <c r="E1972" i="15"/>
  <c r="G1972" i="15" s="1"/>
  <c r="H1972" i="15" s="1"/>
  <c r="E1971" i="15"/>
  <c r="G1971" i="15" s="1"/>
  <c r="H1971" i="15" s="1"/>
  <c r="E1970" i="15"/>
  <c r="G1970" i="15" s="1"/>
  <c r="H1970" i="15" s="1"/>
  <c r="E1969" i="15"/>
  <c r="G1969" i="15" s="1"/>
  <c r="H1969" i="15" s="1"/>
  <c r="E1968" i="15"/>
  <c r="G1968" i="15" s="1"/>
  <c r="H1968" i="15" s="1"/>
  <c r="E1967" i="15"/>
  <c r="G1967" i="15" s="1"/>
  <c r="H1967" i="15" s="1"/>
  <c r="E1966" i="15"/>
  <c r="G1966" i="15" s="1"/>
  <c r="H1966" i="15" s="1"/>
  <c r="E1965" i="15"/>
  <c r="G1965" i="15" s="1"/>
  <c r="H1965" i="15" s="1"/>
  <c r="E1964" i="15"/>
  <c r="G1964" i="15" s="1"/>
  <c r="H1964" i="15" s="1"/>
  <c r="E1963" i="15"/>
  <c r="G1963" i="15" s="1"/>
  <c r="H1963" i="15" s="1"/>
  <c r="E1962" i="15"/>
  <c r="G1962" i="15" s="1"/>
  <c r="H1962" i="15" s="1"/>
  <c r="E1961" i="15"/>
  <c r="G1961" i="15" s="1"/>
  <c r="H1961" i="15" s="1"/>
  <c r="E1960" i="15"/>
  <c r="G1960" i="15" s="1"/>
  <c r="H1960" i="15" s="1"/>
  <c r="E1959" i="15"/>
  <c r="G1959" i="15" s="1"/>
  <c r="H1959" i="15" s="1"/>
  <c r="E1958" i="15"/>
  <c r="G1958" i="15" s="1"/>
  <c r="H1958" i="15" s="1"/>
  <c r="E1957" i="15"/>
  <c r="G1957" i="15" s="1"/>
  <c r="H1957" i="15" s="1"/>
  <c r="E1956" i="15"/>
  <c r="G1956" i="15" s="1"/>
  <c r="H1956" i="15" s="1"/>
  <c r="E1955" i="15"/>
  <c r="G1955" i="15" s="1"/>
  <c r="H1955" i="15" s="1"/>
  <c r="E1954" i="15"/>
  <c r="G1954" i="15" s="1"/>
  <c r="H1954" i="15" s="1"/>
  <c r="E1953" i="15"/>
  <c r="G1953" i="15" s="1"/>
  <c r="H1953" i="15" s="1"/>
  <c r="E1952" i="15"/>
  <c r="G1952" i="15" s="1"/>
  <c r="H1952" i="15" s="1"/>
  <c r="E1951" i="15"/>
  <c r="G1951" i="15" s="1"/>
  <c r="H1951" i="15" s="1"/>
  <c r="E1950" i="15"/>
  <c r="G1950" i="15" s="1"/>
  <c r="H1950" i="15" s="1"/>
  <c r="E1949" i="15"/>
  <c r="G1949" i="15" s="1"/>
  <c r="H1949" i="15" s="1"/>
  <c r="E1948" i="15"/>
  <c r="G1948" i="15" s="1"/>
  <c r="H1948" i="15" s="1"/>
  <c r="E1947" i="15"/>
  <c r="G1947" i="15" s="1"/>
  <c r="H1947" i="15" s="1"/>
  <c r="E1946" i="15"/>
  <c r="G1946" i="15" s="1"/>
  <c r="H1946" i="15" s="1"/>
  <c r="E1945" i="15"/>
  <c r="G1945" i="15" s="1"/>
  <c r="H1945" i="15" s="1"/>
  <c r="E1944" i="15"/>
  <c r="G1944" i="15" s="1"/>
  <c r="H1944" i="15" s="1"/>
  <c r="E1943" i="15"/>
  <c r="G1943" i="15" s="1"/>
  <c r="H1943" i="15" s="1"/>
  <c r="E1942" i="15"/>
  <c r="G1942" i="15" s="1"/>
  <c r="H1942" i="15" s="1"/>
  <c r="E1941" i="15"/>
  <c r="G1941" i="15" s="1"/>
  <c r="H1941" i="15" s="1"/>
  <c r="E1940" i="15"/>
  <c r="G1940" i="15" s="1"/>
  <c r="H1940" i="15" s="1"/>
  <c r="E1939" i="15"/>
  <c r="G1939" i="15" s="1"/>
  <c r="H1939" i="15" s="1"/>
  <c r="E1938" i="15"/>
  <c r="G1938" i="15" s="1"/>
  <c r="H1938" i="15" s="1"/>
  <c r="E1937" i="15"/>
  <c r="G1937" i="15" s="1"/>
  <c r="H1937" i="15" s="1"/>
  <c r="E1936" i="15"/>
  <c r="G1936" i="15" s="1"/>
  <c r="H1936" i="15" s="1"/>
  <c r="E1935" i="15"/>
  <c r="G1935" i="15" s="1"/>
  <c r="H1935" i="15" s="1"/>
  <c r="F1679" i="5"/>
  <c r="C1678" i="5"/>
  <c r="B2007" i="5"/>
  <c r="H1933" i="15" l="1"/>
  <c r="B2116" i="15"/>
  <c r="C2115" i="15"/>
  <c r="F1678" i="5"/>
  <c r="C1677" i="5"/>
  <c r="B2008" i="5"/>
  <c r="F2115" i="15" l="1"/>
  <c r="C2114" i="15"/>
  <c r="B2117" i="15"/>
  <c r="B2009" i="5"/>
  <c r="F1677" i="5"/>
  <c r="C1676" i="5"/>
  <c r="B2118" i="15" l="1"/>
  <c r="F2114" i="15"/>
  <c r="C2113" i="15"/>
  <c r="F1676" i="5"/>
  <c r="C1675" i="5"/>
  <c r="B2010" i="5"/>
  <c r="F2113" i="15" l="1"/>
  <c r="C2112" i="15"/>
  <c r="B2119" i="15"/>
  <c r="B2011" i="5"/>
  <c r="F1675" i="5"/>
  <c r="C1674" i="5"/>
  <c r="B2120" i="15" l="1"/>
  <c r="F2112" i="15"/>
  <c r="C2111" i="15"/>
  <c r="F1674" i="5"/>
  <c r="C1673" i="5"/>
  <c r="B2012" i="5"/>
  <c r="F2111" i="15" l="1"/>
  <c r="C2110" i="15"/>
  <c r="B2121" i="15"/>
  <c r="F1673" i="5"/>
  <c r="C1672" i="5"/>
  <c r="B2013" i="5"/>
  <c r="B2122" i="15" l="1"/>
  <c r="F2110" i="15"/>
  <c r="C2109" i="15"/>
  <c r="F1672" i="5"/>
  <c r="C1671" i="5"/>
  <c r="B2014" i="5"/>
  <c r="F2109" i="15" l="1"/>
  <c r="C2108" i="15"/>
  <c r="B2123" i="15"/>
  <c r="F1671" i="5"/>
  <c r="C1670" i="5"/>
  <c r="B2015" i="5"/>
  <c r="B2124" i="15" l="1"/>
  <c r="F2108" i="15"/>
  <c r="C2107" i="15"/>
  <c r="B2016" i="5"/>
  <c r="F1670" i="5"/>
  <c r="C1669" i="5"/>
  <c r="F2107" i="15" l="1"/>
  <c r="C2106" i="15"/>
  <c r="B2125" i="15"/>
  <c r="F1669" i="5"/>
  <c r="C1668" i="5"/>
  <c r="B2017" i="5"/>
  <c r="B2126" i="15" l="1"/>
  <c r="F2106" i="15"/>
  <c r="C2105" i="15"/>
  <c r="B2018" i="5"/>
  <c r="F1668" i="5"/>
  <c r="C1667" i="5"/>
  <c r="F2105" i="15" l="1"/>
  <c r="C2104" i="15"/>
  <c r="B2127" i="15"/>
  <c r="F1667" i="5"/>
  <c r="C1666" i="5"/>
  <c r="B2019" i="5"/>
  <c r="B2128" i="15" l="1"/>
  <c r="F2104" i="15"/>
  <c r="C2103" i="15"/>
  <c r="B2020" i="5"/>
  <c r="F1666" i="5"/>
  <c r="C1665" i="5"/>
  <c r="F2103" i="15" l="1"/>
  <c r="C2102" i="15"/>
  <c r="B2129" i="15"/>
  <c r="F1665" i="5"/>
  <c r="C1664" i="5"/>
  <c r="B2021" i="5"/>
  <c r="B2130" i="15" l="1"/>
  <c r="F2102" i="15"/>
  <c r="C2101" i="15"/>
  <c r="B2022" i="5"/>
  <c r="F1664" i="5"/>
  <c r="C1663" i="5"/>
  <c r="F2101" i="15" l="1"/>
  <c r="C2100" i="15"/>
  <c r="B2131" i="15"/>
  <c r="F1663" i="5"/>
  <c r="C1662" i="5"/>
  <c r="B2023" i="5"/>
  <c r="B2132" i="15" l="1"/>
  <c r="F2100" i="15"/>
  <c r="C2099" i="15"/>
  <c r="F1662" i="5"/>
  <c r="C1661" i="5"/>
  <c r="B2024" i="5"/>
  <c r="F2099" i="15" l="1"/>
  <c r="C2098" i="15"/>
  <c r="B2133" i="15"/>
  <c r="B2025" i="5"/>
  <c r="F1661" i="5"/>
  <c r="E1661" i="5"/>
  <c r="G1661" i="5" s="1"/>
  <c r="C1660" i="5"/>
  <c r="B2134" i="15" l="1"/>
  <c r="F2098" i="15"/>
  <c r="C2097" i="15"/>
  <c r="F1660" i="5"/>
  <c r="E1660" i="5"/>
  <c r="G1660" i="5" s="1"/>
  <c r="E1842" i="5"/>
  <c r="G1842" i="5" s="1"/>
  <c r="H1842" i="5" s="1"/>
  <c r="E1841" i="5"/>
  <c r="G1841" i="5" s="1"/>
  <c r="H1841" i="5" s="1"/>
  <c r="E1840" i="5"/>
  <c r="G1840" i="5" s="1"/>
  <c r="H1840" i="5" s="1"/>
  <c r="E1839" i="5"/>
  <c r="G1839" i="5" s="1"/>
  <c r="H1839" i="5" s="1"/>
  <c r="E1838" i="5"/>
  <c r="G1838" i="5" s="1"/>
  <c r="H1838" i="5" s="1"/>
  <c r="E1837" i="5"/>
  <c r="G1837" i="5" s="1"/>
  <c r="H1837" i="5" s="1"/>
  <c r="E1836" i="5"/>
  <c r="G1836" i="5" s="1"/>
  <c r="H1836" i="5" s="1"/>
  <c r="E1835" i="5"/>
  <c r="G1835" i="5" s="1"/>
  <c r="H1835" i="5" s="1"/>
  <c r="E1834" i="5"/>
  <c r="G1834" i="5" s="1"/>
  <c r="H1834" i="5" s="1"/>
  <c r="E1833" i="5"/>
  <c r="G1833" i="5" s="1"/>
  <c r="H1833" i="5" s="1"/>
  <c r="E1832" i="5"/>
  <c r="G1832" i="5" s="1"/>
  <c r="H1832" i="5" s="1"/>
  <c r="E1831" i="5"/>
  <c r="G1831" i="5" s="1"/>
  <c r="H1831" i="5" s="1"/>
  <c r="E1830" i="5"/>
  <c r="G1830" i="5" s="1"/>
  <c r="H1830" i="5" s="1"/>
  <c r="E1829" i="5"/>
  <c r="G1829" i="5" s="1"/>
  <c r="H1829" i="5" s="1"/>
  <c r="E1828" i="5"/>
  <c r="G1828" i="5" s="1"/>
  <c r="H1828" i="5" s="1"/>
  <c r="E1827" i="5"/>
  <c r="G1827" i="5" s="1"/>
  <c r="H1827" i="5" s="1"/>
  <c r="E1826" i="5"/>
  <c r="G1826" i="5" s="1"/>
  <c r="H1826" i="5" s="1"/>
  <c r="E1825" i="5"/>
  <c r="G1825" i="5" s="1"/>
  <c r="H1825" i="5" s="1"/>
  <c r="E1824" i="5"/>
  <c r="G1824" i="5" s="1"/>
  <c r="H1824" i="5" s="1"/>
  <c r="E1823" i="5"/>
  <c r="G1823" i="5" s="1"/>
  <c r="H1823" i="5" s="1"/>
  <c r="E1822" i="5"/>
  <c r="G1822" i="5" s="1"/>
  <c r="H1822" i="5" s="1"/>
  <c r="E1821" i="5"/>
  <c r="G1821" i="5" s="1"/>
  <c r="H1821" i="5" s="1"/>
  <c r="E1820" i="5"/>
  <c r="G1820" i="5" s="1"/>
  <c r="H1820" i="5" s="1"/>
  <c r="E1819" i="5"/>
  <c r="G1819" i="5" s="1"/>
  <c r="H1819" i="5" s="1"/>
  <c r="E1818" i="5"/>
  <c r="G1818" i="5" s="1"/>
  <c r="H1818" i="5" s="1"/>
  <c r="E1817" i="5"/>
  <c r="G1817" i="5" s="1"/>
  <c r="H1817" i="5" s="1"/>
  <c r="E1816" i="5"/>
  <c r="G1816" i="5" s="1"/>
  <c r="H1816" i="5" s="1"/>
  <c r="E1815" i="5"/>
  <c r="G1815" i="5" s="1"/>
  <c r="H1815" i="5" s="1"/>
  <c r="E1814" i="5"/>
  <c r="G1814" i="5" s="1"/>
  <c r="H1814" i="5" s="1"/>
  <c r="E1813" i="5"/>
  <c r="G1813" i="5" s="1"/>
  <c r="H1813" i="5" s="1"/>
  <c r="E1812" i="5"/>
  <c r="G1812" i="5" s="1"/>
  <c r="H1812" i="5" s="1"/>
  <c r="E1811" i="5"/>
  <c r="G1811" i="5" s="1"/>
  <c r="H1811" i="5" s="1"/>
  <c r="E1810" i="5"/>
  <c r="G1810" i="5" s="1"/>
  <c r="H1810" i="5" s="1"/>
  <c r="E1809" i="5"/>
  <c r="G1809" i="5" s="1"/>
  <c r="H1809" i="5" s="1"/>
  <c r="E1808" i="5"/>
  <c r="G1808" i="5" s="1"/>
  <c r="H1808" i="5" s="1"/>
  <c r="E1807" i="5"/>
  <c r="G1807" i="5" s="1"/>
  <c r="H1807" i="5" s="1"/>
  <c r="E1806" i="5"/>
  <c r="G1806" i="5" s="1"/>
  <c r="H1806" i="5" s="1"/>
  <c r="E1805" i="5"/>
  <c r="G1805" i="5" s="1"/>
  <c r="H1805" i="5" s="1"/>
  <c r="E1804" i="5"/>
  <c r="G1804" i="5" s="1"/>
  <c r="H1804" i="5" s="1"/>
  <c r="E1803" i="5"/>
  <c r="G1803" i="5" s="1"/>
  <c r="H1803" i="5" s="1"/>
  <c r="E1802" i="5"/>
  <c r="G1802" i="5" s="1"/>
  <c r="H1802" i="5" s="1"/>
  <c r="E1801" i="5"/>
  <c r="G1801" i="5" s="1"/>
  <c r="H1801" i="5" s="1"/>
  <c r="E1800" i="5"/>
  <c r="G1800" i="5" s="1"/>
  <c r="H1800" i="5" s="1"/>
  <c r="E1799" i="5"/>
  <c r="G1799" i="5" s="1"/>
  <c r="H1799" i="5" s="1"/>
  <c r="E1798" i="5"/>
  <c r="G1798" i="5" s="1"/>
  <c r="H1798" i="5" s="1"/>
  <c r="E1797" i="5"/>
  <c r="G1797" i="5" s="1"/>
  <c r="H1797" i="5" s="1"/>
  <c r="E1796" i="5"/>
  <c r="G1796" i="5" s="1"/>
  <c r="H1796" i="5" s="1"/>
  <c r="E1795" i="5"/>
  <c r="G1795" i="5" s="1"/>
  <c r="H1795" i="5" s="1"/>
  <c r="E1794" i="5"/>
  <c r="G1794" i="5" s="1"/>
  <c r="H1794" i="5" s="1"/>
  <c r="E1793" i="5"/>
  <c r="G1793" i="5" s="1"/>
  <c r="H1793" i="5" s="1"/>
  <c r="E1792" i="5"/>
  <c r="G1792" i="5" s="1"/>
  <c r="H1792" i="5" s="1"/>
  <c r="E1791" i="5"/>
  <c r="G1791" i="5" s="1"/>
  <c r="H1791" i="5" s="1"/>
  <c r="E1790" i="5"/>
  <c r="G1790" i="5" s="1"/>
  <c r="H1790" i="5" s="1"/>
  <c r="E1789" i="5"/>
  <c r="G1789" i="5" s="1"/>
  <c r="H1789" i="5" s="1"/>
  <c r="E1788" i="5"/>
  <c r="G1788" i="5" s="1"/>
  <c r="H1788" i="5" s="1"/>
  <c r="E1787" i="5"/>
  <c r="G1787" i="5" s="1"/>
  <c r="H1787" i="5" s="1"/>
  <c r="E1786" i="5"/>
  <c r="G1786" i="5" s="1"/>
  <c r="H1786" i="5" s="1"/>
  <c r="E1785" i="5"/>
  <c r="G1785" i="5" s="1"/>
  <c r="H1785" i="5" s="1"/>
  <c r="E1784" i="5"/>
  <c r="G1784" i="5" s="1"/>
  <c r="H1784" i="5" s="1"/>
  <c r="E1783" i="5"/>
  <c r="G1783" i="5" s="1"/>
  <c r="H1783" i="5" s="1"/>
  <c r="E1782" i="5"/>
  <c r="G1782" i="5" s="1"/>
  <c r="H1782" i="5" s="1"/>
  <c r="E1781" i="5"/>
  <c r="G1781" i="5" s="1"/>
  <c r="H1781" i="5" s="1"/>
  <c r="E1780" i="5"/>
  <c r="G1780" i="5" s="1"/>
  <c r="H1780" i="5" s="1"/>
  <c r="E1779" i="5"/>
  <c r="G1779" i="5" s="1"/>
  <c r="H1779" i="5" s="1"/>
  <c r="E1778" i="5"/>
  <c r="G1778" i="5" s="1"/>
  <c r="H1778" i="5" s="1"/>
  <c r="E1777" i="5"/>
  <c r="G1777" i="5" s="1"/>
  <c r="H1777" i="5" s="1"/>
  <c r="E1776" i="5"/>
  <c r="G1776" i="5" s="1"/>
  <c r="H1776" i="5" s="1"/>
  <c r="E1775" i="5"/>
  <c r="G1775" i="5" s="1"/>
  <c r="H1775" i="5" s="1"/>
  <c r="E1774" i="5"/>
  <c r="G1774" i="5" s="1"/>
  <c r="H1774" i="5" s="1"/>
  <c r="E1773" i="5"/>
  <c r="G1773" i="5" s="1"/>
  <c r="H1773" i="5" s="1"/>
  <c r="E1772" i="5"/>
  <c r="G1772" i="5" s="1"/>
  <c r="H1772" i="5" s="1"/>
  <c r="E1771" i="5"/>
  <c r="G1771" i="5" s="1"/>
  <c r="H1771" i="5" s="1"/>
  <c r="E1770" i="5"/>
  <c r="G1770" i="5" s="1"/>
  <c r="H1770" i="5" s="1"/>
  <c r="E1769" i="5"/>
  <c r="G1769" i="5" s="1"/>
  <c r="H1769" i="5" s="1"/>
  <c r="E1768" i="5"/>
  <c r="G1768" i="5" s="1"/>
  <c r="H1768" i="5" s="1"/>
  <c r="E1767" i="5"/>
  <c r="G1767" i="5" s="1"/>
  <c r="H1767" i="5" s="1"/>
  <c r="E1766" i="5"/>
  <c r="G1766" i="5" s="1"/>
  <c r="H1766" i="5" s="1"/>
  <c r="E1765" i="5"/>
  <c r="G1765" i="5" s="1"/>
  <c r="H1765" i="5" s="1"/>
  <c r="E1764" i="5"/>
  <c r="G1764" i="5" s="1"/>
  <c r="H1764" i="5" s="1"/>
  <c r="E1763" i="5"/>
  <c r="G1763" i="5" s="1"/>
  <c r="H1763" i="5" s="1"/>
  <c r="E1762" i="5"/>
  <c r="G1762" i="5" s="1"/>
  <c r="H1762" i="5" s="1"/>
  <c r="E1761" i="5"/>
  <c r="G1761" i="5" s="1"/>
  <c r="H1761" i="5" s="1"/>
  <c r="E1760" i="5"/>
  <c r="G1760" i="5" s="1"/>
  <c r="H1760" i="5" s="1"/>
  <c r="E1759" i="5"/>
  <c r="G1759" i="5" s="1"/>
  <c r="H1759" i="5" s="1"/>
  <c r="E1758" i="5"/>
  <c r="G1758" i="5" s="1"/>
  <c r="H1758" i="5" s="1"/>
  <c r="E1757" i="5"/>
  <c r="G1757" i="5" s="1"/>
  <c r="H1757" i="5" s="1"/>
  <c r="E1756" i="5"/>
  <c r="G1756" i="5" s="1"/>
  <c r="H1756" i="5" s="1"/>
  <c r="E1755" i="5"/>
  <c r="G1755" i="5" s="1"/>
  <c r="H1755" i="5" s="1"/>
  <c r="E1754" i="5"/>
  <c r="G1754" i="5" s="1"/>
  <c r="H1754" i="5" s="1"/>
  <c r="E1753" i="5"/>
  <c r="G1753" i="5" s="1"/>
  <c r="H1753" i="5" s="1"/>
  <c r="E1752" i="5"/>
  <c r="G1752" i="5" s="1"/>
  <c r="H1752" i="5" s="1"/>
  <c r="E1751" i="5"/>
  <c r="G1751" i="5" s="1"/>
  <c r="H1751" i="5" s="1"/>
  <c r="E1750" i="5"/>
  <c r="G1750" i="5" s="1"/>
  <c r="H1750" i="5" s="1"/>
  <c r="E1749" i="5"/>
  <c r="G1749" i="5" s="1"/>
  <c r="H1749" i="5" s="1"/>
  <c r="E1748" i="5"/>
  <c r="G1748" i="5" s="1"/>
  <c r="H1748" i="5" s="1"/>
  <c r="E1747" i="5"/>
  <c r="G1747" i="5" s="1"/>
  <c r="H1747" i="5" s="1"/>
  <c r="E1746" i="5"/>
  <c r="G1746" i="5" s="1"/>
  <c r="H1746" i="5" s="1"/>
  <c r="E1745" i="5"/>
  <c r="G1745" i="5" s="1"/>
  <c r="H1745" i="5" s="1"/>
  <c r="E1744" i="5"/>
  <c r="G1744" i="5" s="1"/>
  <c r="H1744" i="5" s="1"/>
  <c r="E1743" i="5"/>
  <c r="G1743" i="5" s="1"/>
  <c r="H1743" i="5" s="1"/>
  <c r="E1742" i="5"/>
  <c r="G1742" i="5" s="1"/>
  <c r="H1742" i="5" s="1"/>
  <c r="E1741" i="5"/>
  <c r="G1741" i="5" s="1"/>
  <c r="H1741" i="5" s="1"/>
  <c r="E1740" i="5"/>
  <c r="G1740" i="5" s="1"/>
  <c r="H1740" i="5" s="1"/>
  <c r="E1739" i="5"/>
  <c r="G1739" i="5" s="1"/>
  <c r="H1739" i="5" s="1"/>
  <c r="E1738" i="5"/>
  <c r="G1738" i="5" s="1"/>
  <c r="H1738" i="5" s="1"/>
  <c r="E1737" i="5"/>
  <c r="G1737" i="5" s="1"/>
  <c r="H1737" i="5" s="1"/>
  <c r="E1736" i="5"/>
  <c r="G1736" i="5" s="1"/>
  <c r="H1736" i="5" s="1"/>
  <c r="E1735" i="5"/>
  <c r="G1735" i="5" s="1"/>
  <c r="H1735" i="5" s="1"/>
  <c r="E1734" i="5"/>
  <c r="G1734" i="5" s="1"/>
  <c r="H1734" i="5" s="1"/>
  <c r="E1733" i="5"/>
  <c r="G1733" i="5" s="1"/>
  <c r="H1733" i="5" s="1"/>
  <c r="E1732" i="5"/>
  <c r="G1732" i="5" s="1"/>
  <c r="H1732" i="5" s="1"/>
  <c r="E1731" i="5"/>
  <c r="G1731" i="5" s="1"/>
  <c r="H1731" i="5" s="1"/>
  <c r="E1730" i="5"/>
  <c r="G1730" i="5" s="1"/>
  <c r="H1730" i="5" s="1"/>
  <c r="E1729" i="5"/>
  <c r="G1729" i="5" s="1"/>
  <c r="H1729" i="5" s="1"/>
  <c r="E1728" i="5"/>
  <c r="G1728" i="5" s="1"/>
  <c r="H1728" i="5" s="1"/>
  <c r="E1727" i="5"/>
  <c r="G1727" i="5" s="1"/>
  <c r="H1727" i="5" s="1"/>
  <c r="E1726" i="5"/>
  <c r="G1726" i="5" s="1"/>
  <c r="H1726" i="5" s="1"/>
  <c r="E1725" i="5"/>
  <c r="G1725" i="5" s="1"/>
  <c r="H1725" i="5" s="1"/>
  <c r="E1724" i="5"/>
  <c r="G1724" i="5" s="1"/>
  <c r="H1724" i="5" s="1"/>
  <c r="E1723" i="5"/>
  <c r="G1723" i="5" s="1"/>
  <c r="H1723" i="5" s="1"/>
  <c r="E1722" i="5"/>
  <c r="G1722" i="5" s="1"/>
  <c r="H1722" i="5" s="1"/>
  <c r="E1721" i="5"/>
  <c r="G1721" i="5" s="1"/>
  <c r="H1721" i="5" s="1"/>
  <c r="E1720" i="5"/>
  <c r="G1720" i="5" s="1"/>
  <c r="H1720" i="5" s="1"/>
  <c r="E1719" i="5"/>
  <c r="G1719" i="5" s="1"/>
  <c r="H1719" i="5" s="1"/>
  <c r="E1718" i="5"/>
  <c r="G1718" i="5" s="1"/>
  <c r="H1718" i="5" s="1"/>
  <c r="E1717" i="5"/>
  <c r="G1717" i="5" s="1"/>
  <c r="H1717" i="5" s="1"/>
  <c r="E1716" i="5"/>
  <c r="G1716" i="5" s="1"/>
  <c r="H1716" i="5" s="1"/>
  <c r="E1715" i="5"/>
  <c r="G1715" i="5" s="1"/>
  <c r="H1715" i="5" s="1"/>
  <c r="E1714" i="5"/>
  <c r="G1714" i="5" s="1"/>
  <c r="H1714" i="5" s="1"/>
  <c r="E1713" i="5"/>
  <c r="G1713" i="5" s="1"/>
  <c r="H1713" i="5" s="1"/>
  <c r="E1712" i="5"/>
  <c r="G1712" i="5" s="1"/>
  <c r="H1712" i="5" s="1"/>
  <c r="E1711" i="5"/>
  <c r="G1711" i="5" s="1"/>
  <c r="H1711" i="5" s="1"/>
  <c r="E1710" i="5"/>
  <c r="G1710" i="5" s="1"/>
  <c r="H1710" i="5" s="1"/>
  <c r="E1709" i="5"/>
  <c r="G1709" i="5" s="1"/>
  <c r="H1709" i="5" s="1"/>
  <c r="E1708" i="5"/>
  <c r="G1708" i="5" s="1"/>
  <c r="H1708" i="5" s="1"/>
  <c r="E1707" i="5"/>
  <c r="G1707" i="5" s="1"/>
  <c r="H1707" i="5" s="1"/>
  <c r="E1706" i="5"/>
  <c r="G1706" i="5" s="1"/>
  <c r="H1706" i="5" s="1"/>
  <c r="E1705" i="5"/>
  <c r="G1705" i="5" s="1"/>
  <c r="H1705" i="5" s="1"/>
  <c r="E1704" i="5"/>
  <c r="G1704" i="5" s="1"/>
  <c r="H1704" i="5" s="1"/>
  <c r="E1703" i="5"/>
  <c r="G1703" i="5" s="1"/>
  <c r="H1703" i="5" s="1"/>
  <c r="E1702" i="5"/>
  <c r="G1702" i="5" s="1"/>
  <c r="H1702" i="5" s="1"/>
  <c r="E1701" i="5"/>
  <c r="G1701" i="5" s="1"/>
  <c r="H1701" i="5" s="1"/>
  <c r="E1700" i="5"/>
  <c r="G1700" i="5" s="1"/>
  <c r="H1700" i="5" s="1"/>
  <c r="E1699" i="5"/>
  <c r="G1699" i="5" s="1"/>
  <c r="H1699" i="5" s="1"/>
  <c r="E1698" i="5"/>
  <c r="G1698" i="5" s="1"/>
  <c r="H1698" i="5" s="1"/>
  <c r="E1697" i="5"/>
  <c r="G1697" i="5" s="1"/>
  <c r="H1697" i="5" s="1"/>
  <c r="E1696" i="5"/>
  <c r="G1696" i="5" s="1"/>
  <c r="H1696" i="5" s="1"/>
  <c r="E1695" i="5"/>
  <c r="G1695" i="5" s="1"/>
  <c r="H1695" i="5" s="1"/>
  <c r="E1694" i="5"/>
  <c r="G1694" i="5" s="1"/>
  <c r="H1694" i="5" s="1"/>
  <c r="E1693" i="5"/>
  <c r="G1693" i="5" s="1"/>
  <c r="H1693" i="5" s="1"/>
  <c r="E1692" i="5"/>
  <c r="G1692" i="5" s="1"/>
  <c r="H1692" i="5" s="1"/>
  <c r="E1691" i="5"/>
  <c r="G1691" i="5" s="1"/>
  <c r="H1691" i="5" s="1"/>
  <c r="E1690" i="5"/>
  <c r="G1690" i="5" s="1"/>
  <c r="H1690" i="5" s="1"/>
  <c r="E1689" i="5"/>
  <c r="G1689" i="5" s="1"/>
  <c r="H1689" i="5" s="1"/>
  <c r="E1688" i="5"/>
  <c r="G1688" i="5" s="1"/>
  <c r="H1688" i="5" s="1"/>
  <c r="E1687" i="5"/>
  <c r="G1687" i="5" s="1"/>
  <c r="H1687" i="5" s="1"/>
  <c r="E1686" i="5"/>
  <c r="G1686" i="5" s="1"/>
  <c r="H1686" i="5" s="1"/>
  <c r="E1685" i="5"/>
  <c r="G1685" i="5" s="1"/>
  <c r="H1685" i="5" s="1"/>
  <c r="E1684" i="5"/>
  <c r="G1684" i="5" s="1"/>
  <c r="H1684" i="5" s="1"/>
  <c r="E1683" i="5"/>
  <c r="G1683" i="5" s="1"/>
  <c r="H1683" i="5" s="1"/>
  <c r="E1682" i="5"/>
  <c r="G1682" i="5" s="1"/>
  <c r="H1682" i="5" s="1"/>
  <c r="E1681" i="5"/>
  <c r="G1681" i="5" s="1"/>
  <c r="H1681" i="5" s="1"/>
  <c r="E1680" i="5"/>
  <c r="G1680" i="5" s="1"/>
  <c r="H1680" i="5" s="1"/>
  <c r="E1679" i="5"/>
  <c r="G1679" i="5" s="1"/>
  <c r="H1679" i="5" s="1"/>
  <c r="E1678" i="5"/>
  <c r="G1678" i="5" s="1"/>
  <c r="H1678" i="5" s="1"/>
  <c r="E1677" i="5"/>
  <c r="G1677" i="5" s="1"/>
  <c r="H1677" i="5" s="1"/>
  <c r="E1676" i="5"/>
  <c r="G1676" i="5" s="1"/>
  <c r="H1676" i="5" s="1"/>
  <c r="E1675" i="5"/>
  <c r="G1675" i="5" s="1"/>
  <c r="H1675" i="5" s="1"/>
  <c r="E1674" i="5"/>
  <c r="G1674" i="5" s="1"/>
  <c r="H1674" i="5" s="1"/>
  <c r="E1673" i="5"/>
  <c r="G1673" i="5" s="1"/>
  <c r="H1673" i="5" s="1"/>
  <c r="E1672" i="5"/>
  <c r="G1672" i="5" s="1"/>
  <c r="H1672" i="5" s="1"/>
  <c r="E1671" i="5"/>
  <c r="G1671" i="5" s="1"/>
  <c r="H1671" i="5" s="1"/>
  <c r="E1670" i="5"/>
  <c r="G1670" i="5" s="1"/>
  <c r="H1670" i="5" s="1"/>
  <c r="E1669" i="5"/>
  <c r="G1669" i="5" s="1"/>
  <c r="H1669" i="5" s="1"/>
  <c r="E1668" i="5"/>
  <c r="G1668" i="5" s="1"/>
  <c r="H1668" i="5" s="1"/>
  <c r="E1667" i="5"/>
  <c r="G1667" i="5" s="1"/>
  <c r="H1667" i="5" s="1"/>
  <c r="E1666" i="5"/>
  <c r="G1666" i="5" s="1"/>
  <c r="H1666" i="5" s="1"/>
  <c r="E1665" i="5"/>
  <c r="G1665" i="5" s="1"/>
  <c r="H1665" i="5" s="1"/>
  <c r="E1664" i="5"/>
  <c r="G1664" i="5" s="1"/>
  <c r="H1664" i="5" s="1"/>
  <c r="E1663" i="5"/>
  <c r="G1663" i="5" s="1"/>
  <c r="H1663" i="5" s="1"/>
  <c r="E1662" i="5"/>
  <c r="G1662" i="5" s="1"/>
  <c r="H1662" i="5" s="1"/>
  <c r="H1661" i="5"/>
  <c r="B2026" i="5"/>
  <c r="C2025" i="5"/>
  <c r="F2097" i="15" l="1"/>
  <c r="C2096" i="15"/>
  <c r="B2135" i="15"/>
  <c r="F2025" i="5"/>
  <c r="C2024" i="5"/>
  <c r="B2027" i="5"/>
  <c r="H1660" i="5"/>
  <c r="B2136" i="15" l="1"/>
  <c r="F2096" i="15"/>
  <c r="C2095" i="15"/>
  <c r="F2024" i="5"/>
  <c r="C2023" i="5"/>
  <c r="B2028" i="5"/>
  <c r="F2095" i="15" l="1"/>
  <c r="C2094" i="15"/>
  <c r="B2137" i="15"/>
  <c r="B2029" i="5"/>
  <c r="F2023" i="5"/>
  <c r="C2022" i="5"/>
  <c r="B2138" i="15" l="1"/>
  <c r="F2094" i="15"/>
  <c r="C2093" i="15"/>
  <c r="F2022" i="5"/>
  <c r="C2021" i="5"/>
  <c r="B2030" i="5"/>
  <c r="F2093" i="15" l="1"/>
  <c r="C2092" i="15"/>
  <c r="B2139" i="15"/>
  <c r="B2031" i="5"/>
  <c r="F2021" i="5"/>
  <c r="C2020" i="5"/>
  <c r="B2140" i="15" l="1"/>
  <c r="F2092" i="15"/>
  <c r="C2091" i="15"/>
  <c r="F2020" i="5"/>
  <c r="C2019" i="5"/>
  <c r="B2032" i="5"/>
  <c r="F2091" i="15" l="1"/>
  <c r="C2090" i="15"/>
  <c r="B2141" i="15"/>
  <c r="F2019" i="5"/>
  <c r="C2018" i="5"/>
  <c r="B2033" i="5"/>
  <c r="B2142" i="15" l="1"/>
  <c r="F2090" i="15"/>
  <c r="C2089" i="15"/>
  <c r="B2034" i="5"/>
  <c r="F2018" i="5"/>
  <c r="C2017" i="5"/>
  <c r="F2089" i="15" l="1"/>
  <c r="C2088" i="15"/>
  <c r="B2143" i="15"/>
  <c r="F2017" i="5"/>
  <c r="C2016" i="5"/>
  <c r="B2035" i="5"/>
  <c r="B2144" i="15" l="1"/>
  <c r="F2088" i="15"/>
  <c r="C2087" i="15"/>
  <c r="B2036" i="5"/>
  <c r="F2016" i="5"/>
  <c r="C2015" i="5"/>
  <c r="F2087" i="15" l="1"/>
  <c r="C2086" i="15"/>
  <c r="B2145" i="15"/>
  <c r="F2015" i="5"/>
  <c r="C2014" i="5"/>
  <c r="B2037" i="5"/>
  <c r="B2146" i="15" l="1"/>
  <c r="F2086" i="15"/>
  <c r="C2085" i="15"/>
  <c r="B2038" i="5"/>
  <c r="F2014" i="5"/>
  <c r="C2013" i="5"/>
  <c r="F2085" i="15" l="1"/>
  <c r="C2084" i="15"/>
  <c r="B2147" i="15"/>
  <c r="F2013" i="5"/>
  <c r="C2012" i="5"/>
  <c r="B2039" i="5"/>
  <c r="B2148" i="15" l="1"/>
  <c r="F2084" i="15"/>
  <c r="C2083" i="15"/>
  <c r="F2012" i="5"/>
  <c r="C2011" i="5"/>
  <c r="B2040" i="5"/>
  <c r="F2083" i="15" l="1"/>
  <c r="C2082" i="15"/>
  <c r="B2149" i="15"/>
  <c r="B2041" i="5"/>
  <c r="F2011" i="5"/>
  <c r="C2010" i="5"/>
  <c r="B2150" i="15" l="1"/>
  <c r="F2082" i="15"/>
  <c r="C2081" i="15"/>
  <c r="F2010" i="5"/>
  <c r="C2009" i="5"/>
  <c r="B2042" i="5"/>
  <c r="F2081" i="15" l="1"/>
  <c r="C2080" i="15"/>
  <c r="B2151" i="15"/>
  <c r="B2043" i="5"/>
  <c r="F2009" i="5"/>
  <c r="C2008" i="5"/>
  <c r="B2152" i="15" l="1"/>
  <c r="F2080" i="15"/>
  <c r="C2079" i="15"/>
  <c r="F2008" i="5"/>
  <c r="C2007" i="5"/>
  <c r="B2044" i="5"/>
  <c r="F2079" i="15" l="1"/>
  <c r="C2078" i="15"/>
  <c r="B2153" i="15"/>
  <c r="B2045" i="5"/>
  <c r="F2007" i="5"/>
  <c r="C2006" i="5"/>
  <c r="B2154" i="15" l="1"/>
  <c r="F2078" i="15"/>
  <c r="C2077" i="15"/>
  <c r="F2006" i="5"/>
  <c r="C2005" i="5"/>
  <c r="B2046" i="5"/>
  <c r="F2077" i="15" l="1"/>
  <c r="C2076" i="15"/>
  <c r="B2155" i="15"/>
  <c r="B2047" i="5"/>
  <c r="F2005" i="5"/>
  <c r="C2004" i="5"/>
  <c r="B2156" i="15" l="1"/>
  <c r="F2076" i="15"/>
  <c r="C2075" i="15"/>
  <c r="F2004" i="5"/>
  <c r="C2003" i="5"/>
  <c r="B2048" i="5"/>
  <c r="F2075" i="15" l="1"/>
  <c r="C2074" i="15"/>
  <c r="B2157" i="15"/>
  <c r="B2049" i="5"/>
  <c r="F2003" i="5"/>
  <c r="C2002" i="5"/>
  <c r="B2158" i="15" l="1"/>
  <c r="F2074" i="15"/>
  <c r="C2073" i="15"/>
  <c r="F2002" i="5"/>
  <c r="C2001" i="5"/>
  <c r="B2050" i="5"/>
  <c r="F2073" i="15" l="1"/>
  <c r="C2072" i="15"/>
  <c r="B2159" i="15"/>
  <c r="B2051" i="5"/>
  <c r="F2001" i="5"/>
  <c r="C2000" i="5"/>
  <c r="F2072" i="15" l="1"/>
  <c r="C2071" i="15"/>
  <c r="B2160" i="15"/>
  <c r="F2000" i="5"/>
  <c r="C1999" i="5"/>
  <c r="B2052" i="5"/>
  <c r="B2161" i="15" l="1"/>
  <c r="F2071" i="15"/>
  <c r="C2070" i="15"/>
  <c r="B2053" i="5"/>
  <c r="F1999" i="5"/>
  <c r="C1998" i="5"/>
  <c r="F2070" i="15" l="1"/>
  <c r="C2069" i="15"/>
  <c r="B2162" i="15"/>
  <c r="F1998" i="5"/>
  <c r="C1997" i="5"/>
  <c r="B2054" i="5"/>
  <c r="F2069" i="15" l="1"/>
  <c r="C2068" i="15"/>
  <c r="B2163" i="15"/>
  <c r="B2055" i="5"/>
  <c r="F1997" i="5"/>
  <c r="C1996" i="5"/>
  <c r="F2068" i="15" l="1"/>
  <c r="C2067" i="15"/>
  <c r="B2164" i="15"/>
  <c r="F1996" i="5"/>
  <c r="C1995" i="5"/>
  <c r="B2056" i="5"/>
  <c r="B2165" i="15" l="1"/>
  <c r="F2067" i="15"/>
  <c r="C2066" i="15"/>
  <c r="B2057" i="5"/>
  <c r="F1995" i="5"/>
  <c r="C1994" i="5"/>
  <c r="F2066" i="15" l="1"/>
  <c r="C2065" i="15"/>
  <c r="B2166" i="15"/>
  <c r="F1994" i="5"/>
  <c r="C1993" i="5"/>
  <c r="B2058" i="5"/>
  <c r="F2065" i="15" l="1"/>
  <c r="C2064" i="15"/>
  <c r="B2167" i="15"/>
  <c r="B2059" i="5"/>
  <c r="F1993" i="5"/>
  <c r="C1992" i="5"/>
  <c r="B2168" i="15" l="1"/>
  <c r="F2064" i="15"/>
  <c r="C2063" i="15"/>
  <c r="F1992" i="5"/>
  <c r="C1991" i="5"/>
  <c r="B2060" i="5"/>
  <c r="F2063" i="15" l="1"/>
  <c r="C2062" i="15"/>
  <c r="B2169" i="15"/>
  <c r="B2061" i="5"/>
  <c r="F1991" i="5"/>
  <c r="C1990" i="5"/>
  <c r="B2170" i="15" l="1"/>
  <c r="F2062" i="15"/>
  <c r="C2061" i="15"/>
  <c r="F1990" i="5"/>
  <c r="C1989" i="5"/>
  <c r="B2062" i="5"/>
  <c r="F2061" i="15" l="1"/>
  <c r="C2060" i="15"/>
  <c r="B2171" i="15"/>
  <c r="B2063" i="5"/>
  <c r="F1989" i="5"/>
  <c r="C1988" i="5"/>
  <c r="F2060" i="15" l="1"/>
  <c r="C2059" i="15"/>
  <c r="B2172" i="15"/>
  <c r="F1988" i="5"/>
  <c r="C1987" i="5"/>
  <c r="B2064" i="5"/>
  <c r="B2173" i="15" l="1"/>
  <c r="F2059" i="15"/>
  <c r="C2058" i="15"/>
  <c r="B2065" i="5"/>
  <c r="F1987" i="5"/>
  <c r="C1986" i="5"/>
  <c r="F2058" i="15" l="1"/>
  <c r="C2057" i="15"/>
  <c r="B2174" i="15"/>
  <c r="F1986" i="5"/>
  <c r="C1985" i="5"/>
  <c r="B2066" i="5"/>
  <c r="B2175" i="15" l="1"/>
  <c r="F2057" i="15"/>
  <c r="C2056" i="15"/>
  <c r="B2067" i="5"/>
  <c r="F1985" i="5"/>
  <c r="C1984" i="5"/>
  <c r="F2056" i="15" l="1"/>
  <c r="C2055" i="15"/>
  <c r="B2176" i="15"/>
  <c r="F1984" i="5"/>
  <c r="C1983" i="5"/>
  <c r="B2068" i="5"/>
  <c r="F2055" i="15" l="1"/>
  <c r="C2054" i="15"/>
  <c r="B2177" i="15"/>
  <c r="B2069" i="5"/>
  <c r="F1983" i="5"/>
  <c r="C1982" i="5"/>
  <c r="B2178" i="15" l="1"/>
  <c r="F2054" i="15"/>
  <c r="C2053" i="15"/>
  <c r="F1982" i="5"/>
  <c r="C1981" i="5"/>
  <c r="B2070" i="5"/>
  <c r="F2053" i="15" l="1"/>
  <c r="C2052" i="15"/>
  <c r="B2179" i="15"/>
  <c r="B2071" i="5"/>
  <c r="F1981" i="5"/>
  <c r="C1980" i="5"/>
  <c r="F2052" i="15" l="1"/>
  <c r="C2051" i="15"/>
  <c r="B2180" i="15"/>
  <c r="F1980" i="5"/>
  <c r="C1979" i="5"/>
  <c r="B2072" i="5"/>
  <c r="F2051" i="15" l="1"/>
  <c r="C2050" i="15"/>
  <c r="B2181" i="15"/>
  <c r="B2073" i="5"/>
  <c r="F1979" i="5"/>
  <c r="C1978" i="5"/>
  <c r="B2182" i="15" l="1"/>
  <c r="F2050" i="15"/>
  <c r="C2049" i="15"/>
  <c r="F1978" i="5"/>
  <c r="C1977" i="5"/>
  <c r="B2074" i="5"/>
  <c r="F2049" i="15" l="1"/>
  <c r="C2048" i="15"/>
  <c r="B2183" i="15"/>
  <c r="B2075" i="5"/>
  <c r="F1977" i="5"/>
  <c r="C1976" i="5"/>
  <c r="B2184" i="15" l="1"/>
  <c r="F2048" i="15"/>
  <c r="C2047" i="15"/>
  <c r="F1976" i="5"/>
  <c r="C1975" i="5"/>
  <c r="B2076" i="5"/>
  <c r="F2047" i="15" l="1"/>
  <c r="C2046" i="15"/>
  <c r="B2185" i="15"/>
  <c r="B2077" i="5"/>
  <c r="F1975" i="5"/>
  <c r="C1974" i="5"/>
  <c r="B2186" i="15" l="1"/>
  <c r="F2046" i="15"/>
  <c r="C2045" i="15"/>
  <c r="F1974" i="5"/>
  <c r="C1973" i="5"/>
  <c r="B2078" i="5"/>
  <c r="F2045" i="15" l="1"/>
  <c r="C2044" i="15"/>
  <c r="B2187" i="15"/>
  <c r="B2079" i="5"/>
  <c r="F1973" i="5"/>
  <c r="C1972" i="5"/>
  <c r="F2044" i="15" l="1"/>
  <c r="C2043" i="15"/>
  <c r="B2188" i="15"/>
  <c r="F1972" i="5"/>
  <c r="C1971" i="5"/>
  <c r="B2080" i="5"/>
  <c r="B2189" i="15" l="1"/>
  <c r="F2043" i="15"/>
  <c r="C2042" i="15"/>
  <c r="B2081" i="5"/>
  <c r="F1971" i="5"/>
  <c r="C1970" i="5"/>
  <c r="F2042" i="15" l="1"/>
  <c r="C2041" i="15"/>
  <c r="B2190" i="15"/>
  <c r="F1970" i="5"/>
  <c r="C1969" i="5"/>
  <c r="B2082" i="5"/>
  <c r="F2041" i="15" l="1"/>
  <c r="C2040" i="15"/>
  <c r="B2191" i="15"/>
  <c r="B2083" i="5"/>
  <c r="F1969" i="5"/>
  <c r="C1968" i="5"/>
  <c r="B2192" i="15" l="1"/>
  <c r="F2040" i="15"/>
  <c r="C2039" i="15"/>
  <c r="F1968" i="5"/>
  <c r="C1967" i="5"/>
  <c r="B2084" i="5"/>
  <c r="F2039" i="15" l="1"/>
  <c r="C2038" i="15"/>
  <c r="B2193" i="15"/>
  <c r="F1967" i="5"/>
  <c r="C1966" i="5"/>
  <c r="B2085" i="5"/>
  <c r="B2194" i="15" l="1"/>
  <c r="F2038" i="15"/>
  <c r="C2037" i="15"/>
  <c r="B2086" i="5"/>
  <c r="F1966" i="5"/>
  <c r="C1965" i="5"/>
  <c r="F2037" i="15" l="1"/>
  <c r="C2036" i="15"/>
  <c r="B2195" i="15"/>
  <c r="F1965" i="5"/>
  <c r="C1964" i="5"/>
  <c r="B2087" i="5"/>
  <c r="F2036" i="15" l="1"/>
  <c r="C2035" i="15"/>
  <c r="B2196" i="15"/>
  <c r="F1964" i="5"/>
  <c r="C1963" i="5"/>
  <c r="B2088" i="5"/>
  <c r="B2197" i="15" l="1"/>
  <c r="F2035" i="15"/>
  <c r="C2034" i="15"/>
  <c r="B2089" i="5"/>
  <c r="F1963" i="5"/>
  <c r="C1962" i="5"/>
  <c r="F2034" i="15" l="1"/>
  <c r="C2033" i="15"/>
  <c r="B2198" i="15"/>
  <c r="F1962" i="5"/>
  <c r="C1961" i="5"/>
  <c r="B2090" i="5"/>
  <c r="B2199" i="15" l="1"/>
  <c r="F2033" i="15"/>
  <c r="C2032" i="15"/>
  <c r="B2091" i="5"/>
  <c r="F1961" i="5"/>
  <c r="C1960" i="5"/>
  <c r="F2032" i="15" l="1"/>
  <c r="C2031" i="15"/>
  <c r="B2200" i="15"/>
  <c r="F1960" i="5"/>
  <c r="C1959" i="5"/>
  <c r="B2092" i="5"/>
  <c r="B2201" i="15" l="1"/>
  <c r="F2031" i="15"/>
  <c r="C2030" i="15"/>
  <c r="F1959" i="5"/>
  <c r="C1958" i="5"/>
  <c r="B2093" i="5"/>
  <c r="F2030" i="15" l="1"/>
  <c r="C2029" i="15"/>
  <c r="B2202" i="15"/>
  <c r="B2094" i="5"/>
  <c r="F1958" i="5"/>
  <c r="C1957" i="5"/>
  <c r="F2029" i="15" l="1"/>
  <c r="C2028" i="15"/>
  <c r="B2203" i="15"/>
  <c r="F1957" i="5"/>
  <c r="C1956" i="5"/>
  <c r="B2095" i="5"/>
  <c r="F2028" i="15" l="1"/>
  <c r="C2027" i="15"/>
  <c r="B2204" i="15"/>
  <c r="B2096" i="5"/>
  <c r="F1956" i="5"/>
  <c r="C1955" i="5"/>
  <c r="B2205" i="15" l="1"/>
  <c r="F2027" i="15"/>
  <c r="C2026" i="15"/>
  <c r="F1955" i="5"/>
  <c r="C1954" i="5"/>
  <c r="B2097" i="5"/>
  <c r="F2026" i="15" l="1"/>
  <c r="C2025" i="15"/>
  <c r="B2206" i="15"/>
  <c r="B2098" i="5"/>
  <c r="F1954" i="5"/>
  <c r="C1953" i="5"/>
  <c r="F2025" i="15" l="1"/>
  <c r="E2025" i="15"/>
  <c r="G2025" i="15" s="1"/>
  <c r="C2024" i="15"/>
  <c r="B2207" i="15"/>
  <c r="F1953" i="5"/>
  <c r="C1952" i="5"/>
  <c r="B2099" i="5"/>
  <c r="B2208" i="15" l="1"/>
  <c r="C2207" i="15"/>
  <c r="F2024" i="15"/>
  <c r="E2024" i="15"/>
  <c r="G2024" i="15" s="1"/>
  <c r="E2115" i="15"/>
  <c r="G2115" i="15" s="1"/>
  <c r="H2115" i="15" s="1"/>
  <c r="E2114" i="15"/>
  <c r="G2114" i="15" s="1"/>
  <c r="H2114" i="15" s="1"/>
  <c r="E2113" i="15"/>
  <c r="G2113" i="15" s="1"/>
  <c r="H2113" i="15" s="1"/>
  <c r="E2112" i="15"/>
  <c r="G2112" i="15" s="1"/>
  <c r="H2112" i="15" s="1"/>
  <c r="E2111" i="15"/>
  <c r="G2111" i="15" s="1"/>
  <c r="H2111" i="15" s="1"/>
  <c r="E2110" i="15"/>
  <c r="G2110" i="15" s="1"/>
  <c r="H2110" i="15" s="1"/>
  <c r="E2109" i="15"/>
  <c r="G2109" i="15" s="1"/>
  <c r="H2109" i="15" s="1"/>
  <c r="E2108" i="15"/>
  <c r="G2108" i="15" s="1"/>
  <c r="H2108" i="15" s="1"/>
  <c r="E2107" i="15"/>
  <c r="G2107" i="15" s="1"/>
  <c r="H2107" i="15" s="1"/>
  <c r="E2106" i="15"/>
  <c r="G2106" i="15" s="1"/>
  <c r="H2106" i="15" s="1"/>
  <c r="E2105" i="15"/>
  <c r="G2105" i="15" s="1"/>
  <c r="H2105" i="15" s="1"/>
  <c r="E2104" i="15"/>
  <c r="G2104" i="15" s="1"/>
  <c r="H2104" i="15" s="1"/>
  <c r="E2103" i="15"/>
  <c r="G2103" i="15" s="1"/>
  <c r="H2103" i="15" s="1"/>
  <c r="E2102" i="15"/>
  <c r="G2102" i="15" s="1"/>
  <c r="H2102" i="15" s="1"/>
  <c r="E2101" i="15"/>
  <c r="G2101" i="15" s="1"/>
  <c r="H2101" i="15" s="1"/>
  <c r="E2100" i="15"/>
  <c r="G2100" i="15" s="1"/>
  <c r="H2100" i="15" s="1"/>
  <c r="E2099" i="15"/>
  <c r="G2099" i="15" s="1"/>
  <c r="H2099" i="15" s="1"/>
  <c r="E2098" i="15"/>
  <c r="G2098" i="15" s="1"/>
  <c r="H2098" i="15" s="1"/>
  <c r="E2097" i="15"/>
  <c r="G2097" i="15" s="1"/>
  <c r="H2097" i="15" s="1"/>
  <c r="E2096" i="15"/>
  <c r="G2096" i="15" s="1"/>
  <c r="H2096" i="15" s="1"/>
  <c r="E2095" i="15"/>
  <c r="G2095" i="15" s="1"/>
  <c r="H2095" i="15" s="1"/>
  <c r="E2094" i="15"/>
  <c r="G2094" i="15" s="1"/>
  <c r="H2094" i="15" s="1"/>
  <c r="E2093" i="15"/>
  <c r="G2093" i="15" s="1"/>
  <c r="H2093" i="15" s="1"/>
  <c r="E2092" i="15"/>
  <c r="G2092" i="15" s="1"/>
  <c r="H2092" i="15" s="1"/>
  <c r="E2091" i="15"/>
  <c r="G2091" i="15" s="1"/>
  <c r="H2091" i="15" s="1"/>
  <c r="E2090" i="15"/>
  <c r="G2090" i="15" s="1"/>
  <c r="H2090" i="15" s="1"/>
  <c r="E2089" i="15"/>
  <c r="G2089" i="15" s="1"/>
  <c r="H2089" i="15" s="1"/>
  <c r="E2088" i="15"/>
  <c r="G2088" i="15" s="1"/>
  <c r="H2088" i="15" s="1"/>
  <c r="E2087" i="15"/>
  <c r="G2087" i="15" s="1"/>
  <c r="H2087" i="15" s="1"/>
  <c r="E2086" i="15"/>
  <c r="G2086" i="15" s="1"/>
  <c r="H2086" i="15" s="1"/>
  <c r="E2085" i="15"/>
  <c r="G2085" i="15" s="1"/>
  <c r="H2085" i="15" s="1"/>
  <c r="E2084" i="15"/>
  <c r="G2084" i="15" s="1"/>
  <c r="H2084" i="15" s="1"/>
  <c r="E2083" i="15"/>
  <c r="G2083" i="15" s="1"/>
  <c r="H2083" i="15" s="1"/>
  <c r="E2082" i="15"/>
  <c r="G2082" i="15" s="1"/>
  <c r="H2082" i="15" s="1"/>
  <c r="E2081" i="15"/>
  <c r="G2081" i="15" s="1"/>
  <c r="H2081" i="15" s="1"/>
  <c r="E2080" i="15"/>
  <c r="G2080" i="15" s="1"/>
  <c r="H2080" i="15" s="1"/>
  <c r="E2079" i="15"/>
  <c r="G2079" i="15" s="1"/>
  <c r="H2079" i="15" s="1"/>
  <c r="E2078" i="15"/>
  <c r="G2078" i="15" s="1"/>
  <c r="H2078" i="15" s="1"/>
  <c r="E2077" i="15"/>
  <c r="G2077" i="15" s="1"/>
  <c r="H2077" i="15" s="1"/>
  <c r="E2076" i="15"/>
  <c r="G2076" i="15" s="1"/>
  <c r="H2076" i="15" s="1"/>
  <c r="E2075" i="15"/>
  <c r="G2075" i="15" s="1"/>
  <c r="H2075" i="15" s="1"/>
  <c r="E2074" i="15"/>
  <c r="G2074" i="15" s="1"/>
  <c r="H2074" i="15" s="1"/>
  <c r="E2073" i="15"/>
  <c r="G2073" i="15" s="1"/>
  <c r="H2073" i="15" s="1"/>
  <c r="E2072" i="15"/>
  <c r="G2072" i="15" s="1"/>
  <c r="H2072" i="15" s="1"/>
  <c r="E2071" i="15"/>
  <c r="G2071" i="15" s="1"/>
  <c r="H2071" i="15" s="1"/>
  <c r="E2070" i="15"/>
  <c r="G2070" i="15" s="1"/>
  <c r="H2070" i="15" s="1"/>
  <c r="E2069" i="15"/>
  <c r="G2069" i="15" s="1"/>
  <c r="H2069" i="15" s="1"/>
  <c r="E2068" i="15"/>
  <c r="G2068" i="15" s="1"/>
  <c r="H2068" i="15" s="1"/>
  <c r="E2067" i="15"/>
  <c r="G2067" i="15" s="1"/>
  <c r="H2067" i="15" s="1"/>
  <c r="E2066" i="15"/>
  <c r="G2066" i="15" s="1"/>
  <c r="H2066" i="15" s="1"/>
  <c r="E2065" i="15"/>
  <c r="G2065" i="15" s="1"/>
  <c r="H2065" i="15" s="1"/>
  <c r="E2064" i="15"/>
  <c r="G2064" i="15" s="1"/>
  <c r="H2064" i="15" s="1"/>
  <c r="E2063" i="15"/>
  <c r="G2063" i="15" s="1"/>
  <c r="H2063" i="15" s="1"/>
  <c r="E2062" i="15"/>
  <c r="G2062" i="15" s="1"/>
  <c r="H2062" i="15" s="1"/>
  <c r="E2061" i="15"/>
  <c r="G2061" i="15" s="1"/>
  <c r="H2061" i="15" s="1"/>
  <c r="E2060" i="15"/>
  <c r="G2060" i="15" s="1"/>
  <c r="H2060" i="15" s="1"/>
  <c r="E2059" i="15"/>
  <c r="G2059" i="15" s="1"/>
  <c r="H2059" i="15" s="1"/>
  <c r="E2058" i="15"/>
  <c r="G2058" i="15" s="1"/>
  <c r="H2058" i="15" s="1"/>
  <c r="E2057" i="15"/>
  <c r="G2057" i="15" s="1"/>
  <c r="H2057" i="15" s="1"/>
  <c r="E2056" i="15"/>
  <c r="G2056" i="15" s="1"/>
  <c r="H2056" i="15" s="1"/>
  <c r="E2055" i="15"/>
  <c r="G2055" i="15" s="1"/>
  <c r="H2055" i="15" s="1"/>
  <c r="E2054" i="15"/>
  <c r="G2054" i="15" s="1"/>
  <c r="H2054" i="15" s="1"/>
  <c r="E2053" i="15"/>
  <c r="G2053" i="15" s="1"/>
  <c r="H2053" i="15" s="1"/>
  <c r="E2052" i="15"/>
  <c r="G2052" i="15" s="1"/>
  <c r="H2052" i="15" s="1"/>
  <c r="E2051" i="15"/>
  <c r="G2051" i="15" s="1"/>
  <c r="H2051" i="15" s="1"/>
  <c r="E2050" i="15"/>
  <c r="G2050" i="15" s="1"/>
  <c r="H2050" i="15" s="1"/>
  <c r="E2049" i="15"/>
  <c r="G2049" i="15" s="1"/>
  <c r="H2049" i="15" s="1"/>
  <c r="E2048" i="15"/>
  <c r="G2048" i="15" s="1"/>
  <c r="H2048" i="15" s="1"/>
  <c r="E2047" i="15"/>
  <c r="G2047" i="15" s="1"/>
  <c r="H2047" i="15" s="1"/>
  <c r="E2046" i="15"/>
  <c r="G2046" i="15" s="1"/>
  <c r="H2046" i="15" s="1"/>
  <c r="E2045" i="15"/>
  <c r="G2045" i="15" s="1"/>
  <c r="H2045" i="15" s="1"/>
  <c r="E2044" i="15"/>
  <c r="G2044" i="15" s="1"/>
  <c r="H2044" i="15" s="1"/>
  <c r="E2043" i="15"/>
  <c r="G2043" i="15" s="1"/>
  <c r="H2043" i="15" s="1"/>
  <c r="E2042" i="15"/>
  <c r="G2042" i="15" s="1"/>
  <c r="H2042" i="15" s="1"/>
  <c r="E2041" i="15"/>
  <c r="G2041" i="15" s="1"/>
  <c r="H2041" i="15" s="1"/>
  <c r="E2040" i="15"/>
  <c r="G2040" i="15" s="1"/>
  <c r="H2040" i="15" s="1"/>
  <c r="E2039" i="15"/>
  <c r="G2039" i="15" s="1"/>
  <c r="H2039" i="15" s="1"/>
  <c r="E2038" i="15"/>
  <c r="G2038" i="15" s="1"/>
  <c r="H2038" i="15" s="1"/>
  <c r="E2037" i="15"/>
  <c r="G2037" i="15" s="1"/>
  <c r="H2037" i="15" s="1"/>
  <c r="E2036" i="15"/>
  <c r="G2036" i="15" s="1"/>
  <c r="H2036" i="15" s="1"/>
  <c r="E2035" i="15"/>
  <c r="G2035" i="15" s="1"/>
  <c r="H2035" i="15" s="1"/>
  <c r="E2034" i="15"/>
  <c r="G2034" i="15" s="1"/>
  <c r="H2034" i="15" s="1"/>
  <c r="E2033" i="15"/>
  <c r="G2033" i="15" s="1"/>
  <c r="H2033" i="15" s="1"/>
  <c r="E2032" i="15"/>
  <c r="G2032" i="15" s="1"/>
  <c r="H2032" i="15" s="1"/>
  <c r="E2031" i="15"/>
  <c r="G2031" i="15" s="1"/>
  <c r="H2031" i="15" s="1"/>
  <c r="E2030" i="15"/>
  <c r="G2030" i="15" s="1"/>
  <c r="H2030" i="15" s="1"/>
  <c r="E2029" i="15"/>
  <c r="G2029" i="15" s="1"/>
  <c r="H2029" i="15" s="1"/>
  <c r="E2028" i="15"/>
  <c r="G2028" i="15" s="1"/>
  <c r="H2028" i="15" s="1"/>
  <c r="E2027" i="15"/>
  <c r="G2027" i="15" s="1"/>
  <c r="H2027" i="15" s="1"/>
  <c r="E2026" i="15"/>
  <c r="G2026" i="15" s="1"/>
  <c r="H2026" i="15" s="1"/>
  <c r="H2025" i="15"/>
  <c r="B2100" i="5"/>
  <c r="F1952" i="5"/>
  <c r="C1951" i="5"/>
  <c r="H2024" i="15" l="1"/>
  <c r="F2207" i="15"/>
  <c r="C2206" i="15"/>
  <c r="B2209" i="15"/>
  <c r="F1951" i="5"/>
  <c r="C1950" i="5"/>
  <c r="B2101" i="5"/>
  <c r="B2210" i="15" l="1"/>
  <c r="F2206" i="15"/>
  <c r="C2205" i="15"/>
  <c r="B2102" i="5"/>
  <c r="F1950" i="5"/>
  <c r="C1949" i="5"/>
  <c r="F2205" i="15" l="1"/>
  <c r="C2204" i="15"/>
  <c r="B2211" i="15"/>
  <c r="F1949" i="5"/>
  <c r="C1948" i="5"/>
  <c r="B2103" i="5"/>
  <c r="B2212" i="15" l="1"/>
  <c r="F2204" i="15"/>
  <c r="C2203" i="15"/>
  <c r="B2104" i="5"/>
  <c r="F1948" i="5"/>
  <c r="C1947" i="5"/>
  <c r="B2213" i="15" l="1"/>
  <c r="F2203" i="15"/>
  <c r="C2202" i="15"/>
  <c r="F1947" i="5"/>
  <c r="C1946" i="5"/>
  <c r="B2105" i="5"/>
  <c r="F2202" i="15" l="1"/>
  <c r="C2201" i="15"/>
  <c r="B2214" i="15"/>
  <c r="B2106" i="5"/>
  <c r="F1946" i="5"/>
  <c r="C1945" i="5"/>
  <c r="B2215" i="15" l="1"/>
  <c r="F2201" i="15"/>
  <c r="C2200" i="15"/>
  <c r="F1945" i="5"/>
  <c r="C1944" i="5"/>
  <c r="B2107" i="5"/>
  <c r="F2200" i="15" l="1"/>
  <c r="C2199" i="15"/>
  <c r="B2216" i="15"/>
  <c r="B2108" i="5"/>
  <c r="F1944" i="5"/>
  <c r="C1943" i="5"/>
  <c r="B2217" i="15" l="1"/>
  <c r="F2199" i="15"/>
  <c r="C2198" i="15"/>
  <c r="F1943" i="5"/>
  <c r="C1942" i="5"/>
  <c r="B2109" i="5"/>
  <c r="F2198" i="15" l="1"/>
  <c r="C2197" i="15"/>
  <c r="B2218" i="15"/>
  <c r="B2110" i="5"/>
  <c r="F1942" i="5"/>
  <c r="C1941" i="5"/>
  <c r="B2219" i="15" l="1"/>
  <c r="F2197" i="15"/>
  <c r="C2196" i="15"/>
  <c r="F1941" i="5"/>
  <c r="C1940" i="5"/>
  <c r="B2111" i="5"/>
  <c r="F2196" i="15" l="1"/>
  <c r="C2195" i="15"/>
  <c r="B2220" i="15"/>
  <c r="B2112" i="5"/>
  <c r="F1940" i="5"/>
  <c r="C1939" i="5"/>
  <c r="F2195" i="15" l="1"/>
  <c r="C2194" i="15"/>
  <c r="B2221" i="15"/>
  <c r="F1939" i="5"/>
  <c r="C1938" i="5"/>
  <c r="B2113" i="5"/>
  <c r="B2222" i="15" l="1"/>
  <c r="F2194" i="15"/>
  <c r="C2193" i="15"/>
  <c r="B2114" i="5"/>
  <c r="F1938" i="5"/>
  <c r="C1937" i="5"/>
  <c r="F2193" i="15" l="1"/>
  <c r="C2192" i="15"/>
  <c r="B2223" i="15"/>
  <c r="F1937" i="5"/>
  <c r="C1936" i="5"/>
  <c r="B2115" i="5"/>
  <c r="B2224" i="15" l="1"/>
  <c r="F2192" i="15"/>
  <c r="C2191" i="15"/>
  <c r="F1936" i="5"/>
  <c r="C1935" i="5"/>
  <c r="B2116" i="5"/>
  <c r="F2191" i="15" l="1"/>
  <c r="C2190" i="15"/>
  <c r="B2225" i="15"/>
  <c r="B2117" i="5"/>
  <c r="F1935" i="5"/>
  <c r="C1934" i="5"/>
  <c r="B2226" i="15" l="1"/>
  <c r="F2190" i="15"/>
  <c r="C2189" i="15"/>
  <c r="F1934" i="5"/>
  <c r="C1933" i="5"/>
  <c r="B2118" i="5"/>
  <c r="F2189" i="15" l="1"/>
  <c r="C2188" i="15"/>
  <c r="B2227" i="15"/>
  <c r="B2119" i="5"/>
  <c r="F1933" i="5"/>
  <c r="C1932" i="5"/>
  <c r="B2228" i="15" l="1"/>
  <c r="F2188" i="15"/>
  <c r="C2187" i="15"/>
  <c r="F1932" i="5"/>
  <c r="C1931" i="5"/>
  <c r="B2120" i="5"/>
  <c r="F2187" i="15" l="1"/>
  <c r="C2186" i="15"/>
  <c r="B2229" i="15"/>
  <c r="B2121" i="5"/>
  <c r="F1931" i="5"/>
  <c r="C1930" i="5"/>
  <c r="B2230" i="15" l="1"/>
  <c r="F2186" i="15"/>
  <c r="C2185" i="15"/>
  <c r="F1930" i="5"/>
  <c r="C1929" i="5"/>
  <c r="B2122" i="5"/>
  <c r="F2185" i="15" l="1"/>
  <c r="C2184" i="15"/>
  <c r="B2231" i="15"/>
  <c r="B2123" i="5"/>
  <c r="F1929" i="5"/>
  <c r="C1928" i="5"/>
  <c r="B2232" i="15" l="1"/>
  <c r="F2184" i="15"/>
  <c r="C2183" i="15"/>
  <c r="F1928" i="5"/>
  <c r="C1927" i="5"/>
  <c r="B2124" i="5"/>
  <c r="F2183" i="15" l="1"/>
  <c r="C2182" i="15"/>
  <c r="B2233" i="15"/>
  <c r="B2125" i="5"/>
  <c r="F1927" i="5"/>
  <c r="C1926" i="5"/>
  <c r="B2234" i="15" l="1"/>
  <c r="F2182" i="15"/>
  <c r="C2181" i="15"/>
  <c r="F1926" i="5"/>
  <c r="C1925" i="5"/>
  <c r="B2126" i="5"/>
  <c r="F2181" i="15" l="1"/>
  <c r="C2180" i="15"/>
  <c r="B2235" i="15"/>
  <c r="B2127" i="5"/>
  <c r="F1925" i="5"/>
  <c r="C1924" i="5"/>
  <c r="F2180" i="15" l="1"/>
  <c r="C2179" i="15"/>
  <c r="B2236" i="15"/>
  <c r="F1924" i="5"/>
  <c r="C1923" i="5"/>
  <c r="B2128" i="5"/>
  <c r="B2237" i="15" l="1"/>
  <c r="F2179" i="15"/>
  <c r="C2178" i="15"/>
  <c r="B2129" i="5"/>
  <c r="F1923" i="5"/>
  <c r="C1922" i="5"/>
  <c r="F2178" i="15" l="1"/>
  <c r="C2177" i="15"/>
  <c r="B2238" i="15"/>
  <c r="F1922" i="5"/>
  <c r="C1921" i="5"/>
  <c r="B2130" i="5"/>
  <c r="B2239" i="15" l="1"/>
  <c r="F2177" i="15"/>
  <c r="C2176" i="15"/>
  <c r="B2131" i="5"/>
  <c r="F1921" i="5"/>
  <c r="C1920" i="5"/>
  <c r="F2176" i="15" l="1"/>
  <c r="C2175" i="15"/>
  <c r="B2240" i="15"/>
  <c r="F1920" i="5"/>
  <c r="C1919" i="5"/>
  <c r="B2132" i="5"/>
  <c r="B2241" i="15" l="1"/>
  <c r="F2175" i="15"/>
  <c r="C2174" i="15"/>
  <c r="B2133" i="5"/>
  <c r="F1919" i="5"/>
  <c r="C1918" i="5"/>
  <c r="F2174" i="15" l="1"/>
  <c r="C2173" i="15"/>
  <c r="B2242" i="15"/>
  <c r="F1918" i="5"/>
  <c r="C1917" i="5"/>
  <c r="B2134" i="5"/>
  <c r="B2243" i="15" l="1"/>
  <c r="F2173" i="15"/>
  <c r="C2172" i="15"/>
  <c r="B2135" i="5"/>
  <c r="F1917" i="5"/>
  <c r="C1916" i="5"/>
  <c r="F2172" i="15" l="1"/>
  <c r="C2171" i="15"/>
  <c r="B2244" i="15"/>
  <c r="F1916" i="5"/>
  <c r="C1915" i="5"/>
  <c r="B2136" i="5"/>
  <c r="B2245" i="15" l="1"/>
  <c r="F2171" i="15"/>
  <c r="C2170" i="15"/>
  <c r="B2137" i="5"/>
  <c r="F1915" i="5"/>
  <c r="C1914" i="5"/>
  <c r="F2170" i="15" l="1"/>
  <c r="C2169" i="15"/>
  <c r="B2246" i="15"/>
  <c r="F1914" i="5"/>
  <c r="C1913" i="5"/>
  <c r="B2138" i="5"/>
  <c r="B2247" i="15" l="1"/>
  <c r="F2169" i="15"/>
  <c r="C2168" i="15"/>
  <c r="B2139" i="5"/>
  <c r="F1913" i="5"/>
  <c r="C1912" i="5"/>
  <c r="F2168" i="15" l="1"/>
  <c r="C2167" i="15"/>
  <c r="B2248" i="15"/>
  <c r="F1912" i="5"/>
  <c r="C1911" i="5"/>
  <c r="B2140" i="5"/>
  <c r="B2249" i="15" l="1"/>
  <c r="F2167" i="15"/>
  <c r="C2166" i="15"/>
  <c r="B2141" i="5"/>
  <c r="F1911" i="5"/>
  <c r="C1910" i="5"/>
  <c r="F2166" i="15" l="1"/>
  <c r="C2165" i="15"/>
  <c r="B2250" i="15"/>
  <c r="B2142" i="5"/>
  <c r="F1910" i="5"/>
  <c r="C1909" i="5"/>
  <c r="B2251" i="15" l="1"/>
  <c r="F2165" i="15"/>
  <c r="C2164" i="15"/>
  <c r="F1909" i="5"/>
  <c r="C1908" i="5"/>
  <c r="B2143" i="5"/>
  <c r="F2164" i="15" l="1"/>
  <c r="C2163" i="15"/>
  <c r="B2252" i="15"/>
  <c r="B2144" i="5"/>
  <c r="F1908" i="5"/>
  <c r="C1907" i="5"/>
  <c r="B2253" i="15" l="1"/>
  <c r="F2163" i="15"/>
  <c r="C2162" i="15"/>
  <c r="F1907" i="5"/>
  <c r="C1906" i="5"/>
  <c r="B2145" i="5"/>
  <c r="F2162" i="15" l="1"/>
  <c r="C2161" i="15"/>
  <c r="B2254" i="15"/>
  <c r="B2146" i="5"/>
  <c r="F1906" i="5"/>
  <c r="C1905" i="5"/>
  <c r="F2161" i="15" l="1"/>
  <c r="C2160" i="15"/>
  <c r="B2255" i="15"/>
  <c r="F1905" i="5"/>
  <c r="C1904" i="5"/>
  <c r="B2147" i="5"/>
  <c r="B2256" i="15" l="1"/>
  <c r="F2160" i="15"/>
  <c r="C2159" i="15"/>
  <c r="B2148" i="5"/>
  <c r="F1904" i="5"/>
  <c r="C1903" i="5"/>
  <c r="F2159" i="15" l="1"/>
  <c r="C2158" i="15"/>
  <c r="B2257" i="15"/>
  <c r="F1903" i="5"/>
  <c r="C1902" i="5"/>
  <c r="B2149" i="5"/>
  <c r="B2258" i="15" l="1"/>
  <c r="F2158" i="15"/>
  <c r="C2157" i="15"/>
  <c r="B2150" i="5"/>
  <c r="F1902" i="5"/>
  <c r="C1901" i="5"/>
  <c r="F2157" i="15" l="1"/>
  <c r="C2156" i="15"/>
  <c r="B2259" i="15"/>
  <c r="F1901" i="5"/>
  <c r="C1900" i="5"/>
  <c r="B2151" i="5"/>
  <c r="F2156" i="15" l="1"/>
  <c r="C2155" i="15"/>
  <c r="B2260" i="15"/>
  <c r="B2152" i="5"/>
  <c r="F1900" i="5"/>
  <c r="C1899" i="5"/>
  <c r="B2261" i="15" l="1"/>
  <c r="F2155" i="15"/>
  <c r="C2154" i="15"/>
  <c r="F1899" i="5"/>
  <c r="C1898" i="5"/>
  <c r="B2153" i="5"/>
  <c r="F2154" i="15" l="1"/>
  <c r="C2153" i="15"/>
  <c r="B2262" i="15"/>
  <c r="B2154" i="5"/>
  <c r="F1898" i="5"/>
  <c r="C1897" i="5"/>
  <c r="B2263" i="15" l="1"/>
  <c r="F2153" i="15"/>
  <c r="C2152" i="15"/>
  <c r="F1897" i="5"/>
  <c r="C1896" i="5"/>
  <c r="B2155" i="5"/>
  <c r="F2152" i="15" l="1"/>
  <c r="C2151" i="15"/>
  <c r="B2264" i="15"/>
  <c r="B2156" i="5"/>
  <c r="F1896" i="5"/>
  <c r="C1895" i="5"/>
  <c r="F2151" i="15" l="1"/>
  <c r="C2150" i="15"/>
  <c r="B2265" i="15"/>
  <c r="F1895" i="5"/>
  <c r="C1894" i="5"/>
  <c r="B2157" i="5"/>
  <c r="B2266" i="15" l="1"/>
  <c r="F2150" i="15"/>
  <c r="C2149" i="15"/>
  <c r="B2158" i="5"/>
  <c r="F1894" i="5"/>
  <c r="C1893" i="5"/>
  <c r="F2149" i="15" l="1"/>
  <c r="C2148" i="15"/>
  <c r="B2267" i="15"/>
  <c r="F1893" i="5"/>
  <c r="C1892" i="5"/>
  <c r="B2159" i="5"/>
  <c r="B2268" i="15" l="1"/>
  <c r="F2148" i="15"/>
  <c r="C2147" i="15"/>
  <c r="B2160" i="5"/>
  <c r="F1892" i="5"/>
  <c r="C1891" i="5"/>
  <c r="F2147" i="15" l="1"/>
  <c r="C2146" i="15"/>
  <c r="B2269" i="15"/>
  <c r="B2161" i="5"/>
  <c r="F1891" i="5"/>
  <c r="C1890" i="5"/>
  <c r="B2270" i="15" l="1"/>
  <c r="F2146" i="15"/>
  <c r="C2145" i="15"/>
  <c r="F1890" i="5"/>
  <c r="C1889" i="5"/>
  <c r="B2162" i="5"/>
  <c r="F2145" i="15" l="1"/>
  <c r="C2144" i="15"/>
  <c r="B2271" i="15"/>
  <c r="B2163" i="5"/>
  <c r="F1889" i="5"/>
  <c r="C1888" i="5"/>
  <c r="F2144" i="15" l="1"/>
  <c r="C2143" i="15"/>
  <c r="B2272" i="15"/>
  <c r="F1888" i="5"/>
  <c r="C1887" i="5"/>
  <c r="B2164" i="5"/>
  <c r="B2273" i="15" l="1"/>
  <c r="F2143" i="15"/>
  <c r="C2142" i="15"/>
  <c r="B2165" i="5"/>
  <c r="F1887" i="5"/>
  <c r="C1886" i="5"/>
  <c r="F2142" i="15" l="1"/>
  <c r="C2141" i="15"/>
  <c r="B2274" i="15"/>
  <c r="F1886" i="5"/>
  <c r="C1885" i="5"/>
  <c r="B2166" i="5"/>
  <c r="B2275" i="15" l="1"/>
  <c r="F2141" i="15"/>
  <c r="C2140" i="15"/>
  <c r="B2167" i="5"/>
  <c r="F1885" i="5"/>
  <c r="C1884" i="5"/>
  <c r="F2140" i="15" l="1"/>
  <c r="C2139" i="15"/>
  <c r="B2276" i="15"/>
  <c r="F1884" i="5"/>
  <c r="C1883" i="5"/>
  <c r="B2168" i="5"/>
  <c r="B2277" i="15" l="1"/>
  <c r="F2139" i="15"/>
  <c r="C2138" i="15"/>
  <c r="B2169" i="5"/>
  <c r="F1883" i="5"/>
  <c r="C1882" i="5"/>
  <c r="F2138" i="15" l="1"/>
  <c r="C2137" i="15"/>
  <c r="B2278" i="15"/>
  <c r="F1882" i="5"/>
  <c r="C1881" i="5"/>
  <c r="B2170" i="5"/>
  <c r="B2279" i="15" l="1"/>
  <c r="F2137" i="15"/>
  <c r="C2136" i="15"/>
  <c r="B2171" i="5"/>
  <c r="F1881" i="5"/>
  <c r="C1880" i="5"/>
  <c r="F2136" i="15" l="1"/>
  <c r="C2135" i="15"/>
  <c r="B2280" i="15"/>
  <c r="F1880" i="5"/>
  <c r="C1879" i="5"/>
  <c r="B2172" i="5"/>
  <c r="B2281" i="15" l="1"/>
  <c r="F2135" i="15"/>
  <c r="C2134" i="15"/>
  <c r="F1879" i="5"/>
  <c r="C1878" i="5"/>
  <c r="B2173" i="5"/>
  <c r="F2134" i="15" l="1"/>
  <c r="C2133" i="15"/>
  <c r="B2282" i="15"/>
  <c r="B2174" i="5"/>
  <c r="F1878" i="5"/>
  <c r="C1877" i="5"/>
  <c r="B2283" i="15" l="1"/>
  <c r="F2133" i="15"/>
  <c r="C2132" i="15"/>
  <c r="F1877" i="5"/>
  <c r="C1876" i="5"/>
  <c r="B2175" i="5"/>
  <c r="F2132" i="15" l="1"/>
  <c r="C2131" i="15"/>
  <c r="B2284" i="15"/>
  <c r="B2176" i="5"/>
  <c r="F1876" i="5"/>
  <c r="C1875" i="5"/>
  <c r="B2285" i="15" l="1"/>
  <c r="F2131" i="15"/>
  <c r="C2130" i="15"/>
  <c r="F1875" i="5"/>
  <c r="C1874" i="5"/>
  <c r="B2177" i="5"/>
  <c r="F2130" i="15" l="1"/>
  <c r="C2129" i="15"/>
  <c r="B2286" i="15"/>
  <c r="F1874" i="5"/>
  <c r="C1873" i="5"/>
  <c r="B2178" i="5"/>
  <c r="B2287" i="15" l="1"/>
  <c r="F2129" i="15"/>
  <c r="C2128" i="15"/>
  <c r="B2179" i="5"/>
  <c r="F1873" i="5"/>
  <c r="C1872" i="5"/>
  <c r="F2128" i="15" l="1"/>
  <c r="C2127" i="15"/>
  <c r="B2288" i="15"/>
  <c r="F1872" i="5"/>
  <c r="C1871" i="5"/>
  <c r="B2180" i="5"/>
  <c r="B2289" i="15" l="1"/>
  <c r="F2127" i="15"/>
  <c r="C2126" i="15"/>
  <c r="B2181" i="5"/>
  <c r="F1871" i="5"/>
  <c r="C1870" i="5"/>
  <c r="F2126" i="15" l="1"/>
  <c r="C2125" i="15"/>
  <c r="B2290" i="15"/>
  <c r="F1870" i="5"/>
  <c r="C1869" i="5"/>
  <c r="B2182" i="5"/>
  <c r="B2291" i="15" l="1"/>
  <c r="F2125" i="15"/>
  <c r="C2124" i="15"/>
  <c r="F1869" i="5"/>
  <c r="C1868" i="5"/>
  <c r="B2183" i="5"/>
  <c r="F2124" i="15" l="1"/>
  <c r="C2123" i="15"/>
  <c r="B2292" i="15"/>
  <c r="B2184" i="5"/>
  <c r="F1868" i="5"/>
  <c r="C1867" i="5"/>
  <c r="B2293" i="15" l="1"/>
  <c r="F2123" i="15"/>
  <c r="C2122" i="15"/>
  <c r="F1867" i="5"/>
  <c r="C1866" i="5"/>
  <c r="B2185" i="5"/>
  <c r="F2122" i="15" l="1"/>
  <c r="C2121" i="15"/>
  <c r="B2294" i="15"/>
  <c r="B2186" i="5"/>
  <c r="F1866" i="5"/>
  <c r="C1865" i="5"/>
  <c r="F2121" i="15" l="1"/>
  <c r="C2120" i="15"/>
  <c r="B2295" i="15"/>
  <c r="F1865" i="5"/>
  <c r="C1864" i="5"/>
  <c r="B2187" i="5"/>
  <c r="B2296" i="15" l="1"/>
  <c r="F2120" i="15"/>
  <c r="C2119" i="15"/>
  <c r="B2188" i="5"/>
  <c r="F1864" i="5"/>
  <c r="C1863" i="5"/>
  <c r="F2119" i="15" l="1"/>
  <c r="C2118" i="15"/>
  <c r="B2297" i="15"/>
  <c r="F1863" i="5"/>
  <c r="C1862" i="5"/>
  <c r="B2189" i="5"/>
  <c r="F2118" i="15" l="1"/>
  <c r="C2117" i="15"/>
  <c r="B2298" i="15"/>
  <c r="C2297" i="15"/>
  <c r="B2190" i="5"/>
  <c r="F1862" i="5"/>
  <c r="C1861" i="5"/>
  <c r="F2117" i="15" l="1"/>
  <c r="E2117" i="15"/>
  <c r="G2117" i="15" s="1"/>
  <c r="C2116" i="15"/>
  <c r="F2297" i="15"/>
  <c r="C2296" i="15"/>
  <c r="B2299" i="15"/>
  <c r="B2191" i="5"/>
  <c r="F1861" i="5"/>
  <c r="C1860" i="5"/>
  <c r="B2300" i="15" l="1"/>
  <c r="F2116" i="15"/>
  <c r="E2116" i="15"/>
  <c r="G2116" i="15" s="1"/>
  <c r="E2207" i="15"/>
  <c r="G2207" i="15" s="1"/>
  <c r="H2207" i="15" s="1"/>
  <c r="E2206" i="15"/>
  <c r="G2206" i="15" s="1"/>
  <c r="H2206" i="15" s="1"/>
  <c r="E2205" i="15"/>
  <c r="G2205" i="15" s="1"/>
  <c r="H2205" i="15" s="1"/>
  <c r="E2204" i="15"/>
  <c r="G2204" i="15" s="1"/>
  <c r="H2204" i="15" s="1"/>
  <c r="E2203" i="15"/>
  <c r="G2203" i="15" s="1"/>
  <c r="H2203" i="15" s="1"/>
  <c r="E2202" i="15"/>
  <c r="G2202" i="15" s="1"/>
  <c r="H2202" i="15" s="1"/>
  <c r="E2201" i="15"/>
  <c r="G2201" i="15" s="1"/>
  <c r="H2201" i="15" s="1"/>
  <c r="E2200" i="15"/>
  <c r="G2200" i="15" s="1"/>
  <c r="H2200" i="15" s="1"/>
  <c r="E2199" i="15"/>
  <c r="G2199" i="15" s="1"/>
  <c r="H2199" i="15" s="1"/>
  <c r="E2198" i="15"/>
  <c r="G2198" i="15" s="1"/>
  <c r="H2198" i="15" s="1"/>
  <c r="E2197" i="15"/>
  <c r="G2197" i="15" s="1"/>
  <c r="H2197" i="15" s="1"/>
  <c r="E2196" i="15"/>
  <c r="G2196" i="15" s="1"/>
  <c r="H2196" i="15" s="1"/>
  <c r="E2195" i="15"/>
  <c r="G2195" i="15" s="1"/>
  <c r="H2195" i="15" s="1"/>
  <c r="E2194" i="15"/>
  <c r="G2194" i="15" s="1"/>
  <c r="H2194" i="15" s="1"/>
  <c r="E2193" i="15"/>
  <c r="G2193" i="15" s="1"/>
  <c r="H2193" i="15" s="1"/>
  <c r="E2192" i="15"/>
  <c r="G2192" i="15" s="1"/>
  <c r="H2192" i="15" s="1"/>
  <c r="E2191" i="15"/>
  <c r="G2191" i="15" s="1"/>
  <c r="H2191" i="15" s="1"/>
  <c r="E2190" i="15"/>
  <c r="G2190" i="15" s="1"/>
  <c r="H2190" i="15" s="1"/>
  <c r="E2189" i="15"/>
  <c r="G2189" i="15" s="1"/>
  <c r="H2189" i="15" s="1"/>
  <c r="E2188" i="15"/>
  <c r="G2188" i="15" s="1"/>
  <c r="H2188" i="15" s="1"/>
  <c r="E2187" i="15"/>
  <c r="G2187" i="15" s="1"/>
  <c r="H2187" i="15" s="1"/>
  <c r="E2186" i="15"/>
  <c r="G2186" i="15" s="1"/>
  <c r="H2186" i="15" s="1"/>
  <c r="E2185" i="15"/>
  <c r="G2185" i="15" s="1"/>
  <c r="H2185" i="15" s="1"/>
  <c r="E2184" i="15"/>
  <c r="G2184" i="15" s="1"/>
  <c r="H2184" i="15" s="1"/>
  <c r="E2183" i="15"/>
  <c r="G2183" i="15" s="1"/>
  <c r="H2183" i="15" s="1"/>
  <c r="E2182" i="15"/>
  <c r="G2182" i="15" s="1"/>
  <c r="H2182" i="15" s="1"/>
  <c r="E2181" i="15"/>
  <c r="G2181" i="15" s="1"/>
  <c r="H2181" i="15" s="1"/>
  <c r="E2180" i="15"/>
  <c r="G2180" i="15" s="1"/>
  <c r="H2180" i="15" s="1"/>
  <c r="E2179" i="15"/>
  <c r="G2179" i="15" s="1"/>
  <c r="H2179" i="15" s="1"/>
  <c r="E2178" i="15"/>
  <c r="G2178" i="15" s="1"/>
  <c r="H2178" i="15" s="1"/>
  <c r="E2177" i="15"/>
  <c r="G2177" i="15" s="1"/>
  <c r="H2177" i="15" s="1"/>
  <c r="E2176" i="15"/>
  <c r="G2176" i="15" s="1"/>
  <c r="H2176" i="15" s="1"/>
  <c r="E2175" i="15"/>
  <c r="G2175" i="15" s="1"/>
  <c r="H2175" i="15" s="1"/>
  <c r="E2174" i="15"/>
  <c r="G2174" i="15" s="1"/>
  <c r="H2174" i="15" s="1"/>
  <c r="E2173" i="15"/>
  <c r="G2173" i="15" s="1"/>
  <c r="H2173" i="15" s="1"/>
  <c r="E2172" i="15"/>
  <c r="G2172" i="15" s="1"/>
  <c r="H2172" i="15" s="1"/>
  <c r="E2171" i="15"/>
  <c r="G2171" i="15" s="1"/>
  <c r="H2171" i="15" s="1"/>
  <c r="E2170" i="15"/>
  <c r="G2170" i="15" s="1"/>
  <c r="H2170" i="15" s="1"/>
  <c r="E2169" i="15"/>
  <c r="G2169" i="15" s="1"/>
  <c r="H2169" i="15" s="1"/>
  <c r="E2168" i="15"/>
  <c r="G2168" i="15" s="1"/>
  <c r="H2168" i="15" s="1"/>
  <c r="E2167" i="15"/>
  <c r="G2167" i="15" s="1"/>
  <c r="H2167" i="15" s="1"/>
  <c r="E2166" i="15"/>
  <c r="G2166" i="15" s="1"/>
  <c r="H2166" i="15" s="1"/>
  <c r="E2165" i="15"/>
  <c r="G2165" i="15" s="1"/>
  <c r="H2165" i="15" s="1"/>
  <c r="E2164" i="15"/>
  <c r="G2164" i="15" s="1"/>
  <c r="H2164" i="15" s="1"/>
  <c r="E2163" i="15"/>
  <c r="G2163" i="15" s="1"/>
  <c r="H2163" i="15" s="1"/>
  <c r="E2162" i="15"/>
  <c r="G2162" i="15" s="1"/>
  <c r="H2162" i="15" s="1"/>
  <c r="E2161" i="15"/>
  <c r="G2161" i="15" s="1"/>
  <c r="H2161" i="15" s="1"/>
  <c r="E2160" i="15"/>
  <c r="G2160" i="15" s="1"/>
  <c r="H2160" i="15" s="1"/>
  <c r="E2159" i="15"/>
  <c r="G2159" i="15" s="1"/>
  <c r="H2159" i="15" s="1"/>
  <c r="E2158" i="15"/>
  <c r="G2158" i="15" s="1"/>
  <c r="H2158" i="15" s="1"/>
  <c r="E2157" i="15"/>
  <c r="G2157" i="15" s="1"/>
  <c r="H2157" i="15" s="1"/>
  <c r="E2156" i="15"/>
  <c r="G2156" i="15" s="1"/>
  <c r="H2156" i="15" s="1"/>
  <c r="E2155" i="15"/>
  <c r="G2155" i="15" s="1"/>
  <c r="H2155" i="15" s="1"/>
  <c r="E2154" i="15"/>
  <c r="G2154" i="15" s="1"/>
  <c r="H2154" i="15" s="1"/>
  <c r="E2153" i="15"/>
  <c r="G2153" i="15" s="1"/>
  <c r="H2153" i="15" s="1"/>
  <c r="E2152" i="15"/>
  <c r="G2152" i="15" s="1"/>
  <c r="H2152" i="15" s="1"/>
  <c r="E2151" i="15"/>
  <c r="G2151" i="15" s="1"/>
  <c r="H2151" i="15" s="1"/>
  <c r="E2150" i="15"/>
  <c r="G2150" i="15" s="1"/>
  <c r="H2150" i="15" s="1"/>
  <c r="E2149" i="15"/>
  <c r="G2149" i="15" s="1"/>
  <c r="H2149" i="15" s="1"/>
  <c r="E2148" i="15"/>
  <c r="G2148" i="15" s="1"/>
  <c r="H2148" i="15" s="1"/>
  <c r="E2147" i="15"/>
  <c r="G2147" i="15" s="1"/>
  <c r="H2147" i="15" s="1"/>
  <c r="E2146" i="15"/>
  <c r="G2146" i="15" s="1"/>
  <c r="H2146" i="15" s="1"/>
  <c r="E2145" i="15"/>
  <c r="G2145" i="15" s="1"/>
  <c r="H2145" i="15" s="1"/>
  <c r="E2144" i="15"/>
  <c r="G2144" i="15" s="1"/>
  <c r="H2144" i="15" s="1"/>
  <c r="E2143" i="15"/>
  <c r="G2143" i="15" s="1"/>
  <c r="H2143" i="15" s="1"/>
  <c r="E2142" i="15"/>
  <c r="G2142" i="15" s="1"/>
  <c r="H2142" i="15" s="1"/>
  <c r="E2141" i="15"/>
  <c r="G2141" i="15" s="1"/>
  <c r="H2141" i="15" s="1"/>
  <c r="E2140" i="15"/>
  <c r="G2140" i="15" s="1"/>
  <c r="H2140" i="15" s="1"/>
  <c r="E2139" i="15"/>
  <c r="G2139" i="15" s="1"/>
  <c r="H2139" i="15" s="1"/>
  <c r="E2138" i="15"/>
  <c r="G2138" i="15" s="1"/>
  <c r="H2138" i="15" s="1"/>
  <c r="E2137" i="15"/>
  <c r="G2137" i="15" s="1"/>
  <c r="H2137" i="15" s="1"/>
  <c r="E2136" i="15"/>
  <c r="G2136" i="15" s="1"/>
  <c r="H2136" i="15" s="1"/>
  <c r="E2135" i="15"/>
  <c r="G2135" i="15" s="1"/>
  <c r="H2135" i="15" s="1"/>
  <c r="E2134" i="15"/>
  <c r="G2134" i="15" s="1"/>
  <c r="H2134" i="15" s="1"/>
  <c r="E2133" i="15"/>
  <c r="G2133" i="15" s="1"/>
  <c r="H2133" i="15" s="1"/>
  <c r="E2132" i="15"/>
  <c r="G2132" i="15" s="1"/>
  <c r="H2132" i="15" s="1"/>
  <c r="E2131" i="15"/>
  <c r="G2131" i="15" s="1"/>
  <c r="H2131" i="15" s="1"/>
  <c r="E2130" i="15"/>
  <c r="G2130" i="15" s="1"/>
  <c r="H2130" i="15" s="1"/>
  <c r="E2129" i="15"/>
  <c r="G2129" i="15" s="1"/>
  <c r="H2129" i="15" s="1"/>
  <c r="E2128" i="15"/>
  <c r="G2128" i="15" s="1"/>
  <c r="H2128" i="15" s="1"/>
  <c r="E2127" i="15"/>
  <c r="G2127" i="15" s="1"/>
  <c r="H2127" i="15" s="1"/>
  <c r="E2126" i="15"/>
  <c r="G2126" i="15" s="1"/>
  <c r="H2126" i="15" s="1"/>
  <c r="E2125" i="15"/>
  <c r="G2125" i="15" s="1"/>
  <c r="H2125" i="15" s="1"/>
  <c r="E2124" i="15"/>
  <c r="G2124" i="15" s="1"/>
  <c r="H2124" i="15" s="1"/>
  <c r="E2123" i="15"/>
  <c r="G2123" i="15" s="1"/>
  <c r="H2123" i="15" s="1"/>
  <c r="E2122" i="15"/>
  <c r="G2122" i="15" s="1"/>
  <c r="H2122" i="15" s="1"/>
  <c r="E2121" i="15"/>
  <c r="G2121" i="15" s="1"/>
  <c r="H2121" i="15" s="1"/>
  <c r="E2120" i="15"/>
  <c r="G2120" i="15" s="1"/>
  <c r="H2120" i="15" s="1"/>
  <c r="E2119" i="15"/>
  <c r="G2119" i="15" s="1"/>
  <c r="H2119" i="15" s="1"/>
  <c r="E2118" i="15"/>
  <c r="G2118" i="15" s="1"/>
  <c r="H2118" i="15" s="1"/>
  <c r="F2296" i="15"/>
  <c r="C2295" i="15"/>
  <c r="H2117" i="15"/>
  <c r="F1860" i="5"/>
  <c r="C1859" i="5"/>
  <c r="B2192" i="5"/>
  <c r="F2295" i="15" l="1"/>
  <c r="C2294" i="15"/>
  <c r="H2116" i="15"/>
  <c r="B2301" i="15"/>
  <c r="B2193" i="5"/>
  <c r="F1859" i="5"/>
  <c r="C1858" i="5"/>
  <c r="B2302" i="15" l="1"/>
  <c r="F2294" i="15"/>
  <c r="C2293" i="15"/>
  <c r="F1858" i="5"/>
  <c r="C1857" i="5"/>
  <c r="B2194" i="5"/>
  <c r="F2293" i="15" l="1"/>
  <c r="C2292" i="15"/>
  <c r="B2303" i="15"/>
  <c r="B2195" i="5"/>
  <c r="F1857" i="5"/>
  <c r="C1856" i="5"/>
  <c r="B2304" i="15" l="1"/>
  <c r="F2292" i="15"/>
  <c r="C2291" i="15"/>
  <c r="F1856" i="5"/>
  <c r="C1855" i="5"/>
  <c r="B2196" i="5"/>
  <c r="F2291" i="15" l="1"/>
  <c r="C2290" i="15"/>
  <c r="B2305" i="15"/>
  <c r="B2197" i="5"/>
  <c r="F1855" i="5"/>
  <c r="C1854" i="5"/>
  <c r="B2306" i="15" l="1"/>
  <c r="F2290" i="15"/>
  <c r="C2289" i="15"/>
  <c r="F1854" i="5"/>
  <c r="C1853" i="5"/>
  <c r="B2198" i="5"/>
  <c r="F2289" i="15" l="1"/>
  <c r="C2288" i="15"/>
  <c r="B2307" i="15"/>
  <c r="B2199" i="5"/>
  <c r="F1853" i="5"/>
  <c r="C1852" i="5"/>
  <c r="B2308" i="15" l="1"/>
  <c r="F2288" i="15"/>
  <c r="C2287" i="15"/>
  <c r="F1852" i="5"/>
  <c r="C1851" i="5"/>
  <c r="B2200" i="5"/>
  <c r="F2287" i="15" l="1"/>
  <c r="C2286" i="15"/>
  <c r="B2309" i="15"/>
  <c r="B2201" i="5"/>
  <c r="F1851" i="5"/>
  <c r="C1850" i="5"/>
  <c r="B2310" i="15" l="1"/>
  <c r="F2286" i="15"/>
  <c r="C2285" i="15"/>
  <c r="F1850" i="5"/>
  <c r="C1849" i="5"/>
  <c r="B2202" i="5"/>
  <c r="F2285" i="15" l="1"/>
  <c r="C2284" i="15"/>
  <c r="B2311" i="15"/>
  <c r="B2203" i="5"/>
  <c r="F1849" i="5"/>
  <c r="C1848" i="5"/>
  <c r="B2312" i="15" l="1"/>
  <c r="F2284" i="15"/>
  <c r="C2283" i="15"/>
  <c r="F1848" i="5"/>
  <c r="C1847" i="5"/>
  <c r="B2204" i="5"/>
  <c r="F2283" i="15" l="1"/>
  <c r="C2282" i="15"/>
  <c r="B2313" i="15"/>
  <c r="B2205" i="5"/>
  <c r="F1847" i="5"/>
  <c r="C1846" i="5"/>
  <c r="B2314" i="15" l="1"/>
  <c r="F2282" i="15"/>
  <c r="C2281" i="15"/>
  <c r="F1846" i="5"/>
  <c r="C1845" i="5"/>
  <c r="B2206" i="5"/>
  <c r="F2281" i="15" l="1"/>
  <c r="C2280" i="15"/>
  <c r="B2315" i="15"/>
  <c r="B2207" i="5"/>
  <c r="F1845" i="5"/>
  <c r="C1844" i="5"/>
  <c r="B2316" i="15" l="1"/>
  <c r="F2280" i="15"/>
  <c r="C2279" i="15"/>
  <c r="F1844" i="5"/>
  <c r="E1844" i="5"/>
  <c r="G1844" i="5" s="1"/>
  <c r="C1843" i="5"/>
  <c r="C2207" i="5"/>
  <c r="B2208" i="5"/>
  <c r="F2279" i="15" l="1"/>
  <c r="C2278" i="15"/>
  <c r="B2317" i="15"/>
  <c r="B2209" i="5"/>
  <c r="F2207" i="5"/>
  <c r="C2206" i="5"/>
  <c r="F1843" i="5"/>
  <c r="E1843" i="5"/>
  <c r="G1843" i="5" s="1"/>
  <c r="E2025" i="5"/>
  <c r="G2025" i="5" s="1"/>
  <c r="H2025" i="5" s="1"/>
  <c r="E2024" i="5"/>
  <c r="G2024" i="5" s="1"/>
  <c r="H2024" i="5" s="1"/>
  <c r="E2023" i="5"/>
  <c r="G2023" i="5" s="1"/>
  <c r="H2023" i="5" s="1"/>
  <c r="E2022" i="5"/>
  <c r="G2022" i="5" s="1"/>
  <c r="H2022" i="5" s="1"/>
  <c r="E2021" i="5"/>
  <c r="G2021" i="5" s="1"/>
  <c r="H2021" i="5" s="1"/>
  <c r="E2020" i="5"/>
  <c r="G2020" i="5" s="1"/>
  <c r="H2020" i="5" s="1"/>
  <c r="E2019" i="5"/>
  <c r="G2019" i="5" s="1"/>
  <c r="H2019" i="5" s="1"/>
  <c r="E2018" i="5"/>
  <c r="G2018" i="5" s="1"/>
  <c r="H2018" i="5" s="1"/>
  <c r="E2017" i="5"/>
  <c r="G2017" i="5" s="1"/>
  <c r="H2017" i="5" s="1"/>
  <c r="E2016" i="5"/>
  <c r="G2016" i="5" s="1"/>
  <c r="H2016" i="5" s="1"/>
  <c r="E2015" i="5"/>
  <c r="G2015" i="5" s="1"/>
  <c r="H2015" i="5" s="1"/>
  <c r="E2014" i="5"/>
  <c r="G2014" i="5" s="1"/>
  <c r="H2014" i="5" s="1"/>
  <c r="E2013" i="5"/>
  <c r="G2013" i="5" s="1"/>
  <c r="H2013" i="5" s="1"/>
  <c r="E2012" i="5"/>
  <c r="G2012" i="5" s="1"/>
  <c r="H2012" i="5" s="1"/>
  <c r="E2011" i="5"/>
  <c r="G2011" i="5" s="1"/>
  <c r="H2011" i="5" s="1"/>
  <c r="E2010" i="5"/>
  <c r="G2010" i="5" s="1"/>
  <c r="H2010" i="5" s="1"/>
  <c r="E2009" i="5"/>
  <c r="G2009" i="5" s="1"/>
  <c r="H2009" i="5" s="1"/>
  <c r="E2008" i="5"/>
  <c r="G2008" i="5" s="1"/>
  <c r="H2008" i="5" s="1"/>
  <c r="E2007" i="5"/>
  <c r="G2007" i="5" s="1"/>
  <c r="H2007" i="5" s="1"/>
  <c r="E2006" i="5"/>
  <c r="G2006" i="5" s="1"/>
  <c r="H2006" i="5" s="1"/>
  <c r="E2005" i="5"/>
  <c r="G2005" i="5" s="1"/>
  <c r="H2005" i="5" s="1"/>
  <c r="E2004" i="5"/>
  <c r="G2004" i="5" s="1"/>
  <c r="H2004" i="5" s="1"/>
  <c r="E2003" i="5"/>
  <c r="G2003" i="5" s="1"/>
  <c r="H2003" i="5" s="1"/>
  <c r="E2002" i="5"/>
  <c r="G2002" i="5" s="1"/>
  <c r="H2002" i="5" s="1"/>
  <c r="E2001" i="5"/>
  <c r="G2001" i="5" s="1"/>
  <c r="H2001" i="5" s="1"/>
  <c r="E2000" i="5"/>
  <c r="G2000" i="5" s="1"/>
  <c r="H2000" i="5" s="1"/>
  <c r="E1999" i="5"/>
  <c r="G1999" i="5" s="1"/>
  <c r="H1999" i="5" s="1"/>
  <c r="E1998" i="5"/>
  <c r="G1998" i="5" s="1"/>
  <c r="H1998" i="5" s="1"/>
  <c r="E1997" i="5"/>
  <c r="G1997" i="5" s="1"/>
  <c r="H1997" i="5" s="1"/>
  <c r="E1996" i="5"/>
  <c r="G1996" i="5" s="1"/>
  <c r="H1996" i="5" s="1"/>
  <c r="E1995" i="5"/>
  <c r="G1995" i="5" s="1"/>
  <c r="H1995" i="5" s="1"/>
  <c r="E1994" i="5"/>
  <c r="G1994" i="5" s="1"/>
  <c r="H1994" i="5" s="1"/>
  <c r="E1993" i="5"/>
  <c r="G1993" i="5" s="1"/>
  <c r="H1993" i="5" s="1"/>
  <c r="E1992" i="5"/>
  <c r="G1992" i="5" s="1"/>
  <c r="H1992" i="5" s="1"/>
  <c r="E1991" i="5"/>
  <c r="G1991" i="5" s="1"/>
  <c r="H1991" i="5" s="1"/>
  <c r="E1990" i="5"/>
  <c r="G1990" i="5" s="1"/>
  <c r="H1990" i="5" s="1"/>
  <c r="E1989" i="5"/>
  <c r="G1989" i="5" s="1"/>
  <c r="H1989" i="5" s="1"/>
  <c r="E1988" i="5"/>
  <c r="G1988" i="5" s="1"/>
  <c r="H1988" i="5" s="1"/>
  <c r="E1987" i="5"/>
  <c r="G1987" i="5" s="1"/>
  <c r="H1987" i="5" s="1"/>
  <c r="E1986" i="5"/>
  <c r="G1986" i="5" s="1"/>
  <c r="H1986" i="5" s="1"/>
  <c r="E1985" i="5"/>
  <c r="G1985" i="5" s="1"/>
  <c r="H1985" i="5" s="1"/>
  <c r="E1984" i="5"/>
  <c r="G1984" i="5" s="1"/>
  <c r="H1984" i="5" s="1"/>
  <c r="E1983" i="5"/>
  <c r="G1983" i="5" s="1"/>
  <c r="H1983" i="5" s="1"/>
  <c r="E1982" i="5"/>
  <c r="G1982" i="5" s="1"/>
  <c r="H1982" i="5" s="1"/>
  <c r="E1981" i="5"/>
  <c r="G1981" i="5" s="1"/>
  <c r="H1981" i="5" s="1"/>
  <c r="E1980" i="5"/>
  <c r="G1980" i="5" s="1"/>
  <c r="H1980" i="5" s="1"/>
  <c r="E1979" i="5"/>
  <c r="G1979" i="5" s="1"/>
  <c r="H1979" i="5" s="1"/>
  <c r="E1978" i="5"/>
  <c r="G1978" i="5" s="1"/>
  <c r="H1978" i="5" s="1"/>
  <c r="E1977" i="5"/>
  <c r="G1977" i="5" s="1"/>
  <c r="H1977" i="5" s="1"/>
  <c r="E1976" i="5"/>
  <c r="G1976" i="5" s="1"/>
  <c r="H1976" i="5" s="1"/>
  <c r="E1975" i="5"/>
  <c r="G1975" i="5" s="1"/>
  <c r="H1975" i="5" s="1"/>
  <c r="E1974" i="5"/>
  <c r="G1974" i="5" s="1"/>
  <c r="H1974" i="5" s="1"/>
  <c r="E1973" i="5"/>
  <c r="G1973" i="5" s="1"/>
  <c r="H1973" i="5" s="1"/>
  <c r="E1972" i="5"/>
  <c r="G1972" i="5" s="1"/>
  <c r="H1972" i="5" s="1"/>
  <c r="E1971" i="5"/>
  <c r="G1971" i="5" s="1"/>
  <c r="H1971" i="5" s="1"/>
  <c r="E1970" i="5"/>
  <c r="G1970" i="5" s="1"/>
  <c r="H1970" i="5" s="1"/>
  <c r="E1969" i="5"/>
  <c r="G1969" i="5" s="1"/>
  <c r="H1969" i="5" s="1"/>
  <c r="E1968" i="5"/>
  <c r="G1968" i="5" s="1"/>
  <c r="H1968" i="5" s="1"/>
  <c r="E1967" i="5"/>
  <c r="G1967" i="5" s="1"/>
  <c r="H1967" i="5" s="1"/>
  <c r="E1966" i="5"/>
  <c r="G1966" i="5" s="1"/>
  <c r="H1966" i="5" s="1"/>
  <c r="E1965" i="5"/>
  <c r="G1965" i="5" s="1"/>
  <c r="H1965" i="5" s="1"/>
  <c r="E1964" i="5"/>
  <c r="G1964" i="5" s="1"/>
  <c r="H1964" i="5" s="1"/>
  <c r="E1963" i="5"/>
  <c r="G1963" i="5" s="1"/>
  <c r="H1963" i="5" s="1"/>
  <c r="E1962" i="5"/>
  <c r="G1962" i="5" s="1"/>
  <c r="H1962" i="5" s="1"/>
  <c r="E1961" i="5"/>
  <c r="G1961" i="5" s="1"/>
  <c r="H1961" i="5" s="1"/>
  <c r="E1960" i="5"/>
  <c r="G1960" i="5" s="1"/>
  <c r="H1960" i="5" s="1"/>
  <c r="E1959" i="5"/>
  <c r="G1959" i="5" s="1"/>
  <c r="H1959" i="5" s="1"/>
  <c r="E1958" i="5"/>
  <c r="G1958" i="5" s="1"/>
  <c r="H1958" i="5" s="1"/>
  <c r="E1957" i="5"/>
  <c r="G1957" i="5" s="1"/>
  <c r="H1957" i="5" s="1"/>
  <c r="E1956" i="5"/>
  <c r="G1956" i="5" s="1"/>
  <c r="H1956" i="5" s="1"/>
  <c r="E1955" i="5"/>
  <c r="G1955" i="5" s="1"/>
  <c r="H1955" i="5" s="1"/>
  <c r="E1954" i="5"/>
  <c r="G1954" i="5" s="1"/>
  <c r="H1954" i="5" s="1"/>
  <c r="E1953" i="5"/>
  <c r="G1953" i="5" s="1"/>
  <c r="H1953" i="5" s="1"/>
  <c r="E1952" i="5"/>
  <c r="G1952" i="5" s="1"/>
  <c r="H1952" i="5" s="1"/>
  <c r="E1951" i="5"/>
  <c r="G1951" i="5" s="1"/>
  <c r="H1951" i="5" s="1"/>
  <c r="E1950" i="5"/>
  <c r="G1950" i="5" s="1"/>
  <c r="H1950" i="5" s="1"/>
  <c r="E1949" i="5"/>
  <c r="G1949" i="5" s="1"/>
  <c r="H1949" i="5" s="1"/>
  <c r="E1948" i="5"/>
  <c r="G1948" i="5" s="1"/>
  <c r="H1948" i="5" s="1"/>
  <c r="E1947" i="5"/>
  <c r="G1947" i="5" s="1"/>
  <c r="H1947" i="5" s="1"/>
  <c r="E1946" i="5"/>
  <c r="G1946" i="5" s="1"/>
  <c r="H1946" i="5" s="1"/>
  <c r="E1945" i="5"/>
  <c r="G1945" i="5" s="1"/>
  <c r="H1945" i="5" s="1"/>
  <c r="E1944" i="5"/>
  <c r="G1944" i="5" s="1"/>
  <c r="H1944" i="5" s="1"/>
  <c r="E1943" i="5"/>
  <c r="G1943" i="5" s="1"/>
  <c r="H1943" i="5" s="1"/>
  <c r="E1942" i="5"/>
  <c r="G1942" i="5" s="1"/>
  <c r="H1942" i="5" s="1"/>
  <c r="E1941" i="5"/>
  <c r="G1941" i="5" s="1"/>
  <c r="H1941" i="5" s="1"/>
  <c r="E1940" i="5"/>
  <c r="G1940" i="5" s="1"/>
  <c r="H1940" i="5" s="1"/>
  <c r="E1939" i="5"/>
  <c r="G1939" i="5" s="1"/>
  <c r="H1939" i="5" s="1"/>
  <c r="E1938" i="5"/>
  <c r="G1938" i="5" s="1"/>
  <c r="H1938" i="5" s="1"/>
  <c r="E1937" i="5"/>
  <c r="G1937" i="5" s="1"/>
  <c r="H1937" i="5" s="1"/>
  <c r="E1936" i="5"/>
  <c r="G1936" i="5" s="1"/>
  <c r="H1936" i="5" s="1"/>
  <c r="E1935" i="5"/>
  <c r="G1935" i="5" s="1"/>
  <c r="H1935" i="5" s="1"/>
  <c r="E1934" i="5"/>
  <c r="G1934" i="5" s="1"/>
  <c r="H1934" i="5" s="1"/>
  <c r="E1933" i="5"/>
  <c r="G1933" i="5" s="1"/>
  <c r="H1933" i="5" s="1"/>
  <c r="E1932" i="5"/>
  <c r="G1932" i="5" s="1"/>
  <c r="H1932" i="5" s="1"/>
  <c r="E1931" i="5"/>
  <c r="G1931" i="5" s="1"/>
  <c r="H1931" i="5" s="1"/>
  <c r="E1930" i="5"/>
  <c r="G1930" i="5" s="1"/>
  <c r="H1930" i="5" s="1"/>
  <c r="E1929" i="5"/>
  <c r="G1929" i="5" s="1"/>
  <c r="H1929" i="5" s="1"/>
  <c r="E1928" i="5"/>
  <c r="G1928" i="5" s="1"/>
  <c r="H1928" i="5" s="1"/>
  <c r="E1927" i="5"/>
  <c r="G1927" i="5" s="1"/>
  <c r="H1927" i="5" s="1"/>
  <c r="E1926" i="5"/>
  <c r="G1926" i="5" s="1"/>
  <c r="H1926" i="5" s="1"/>
  <c r="E1925" i="5"/>
  <c r="G1925" i="5" s="1"/>
  <c r="H1925" i="5" s="1"/>
  <c r="E1924" i="5"/>
  <c r="G1924" i="5" s="1"/>
  <c r="H1924" i="5" s="1"/>
  <c r="E1923" i="5"/>
  <c r="G1923" i="5" s="1"/>
  <c r="H1923" i="5" s="1"/>
  <c r="E1922" i="5"/>
  <c r="G1922" i="5" s="1"/>
  <c r="H1922" i="5" s="1"/>
  <c r="E1921" i="5"/>
  <c r="G1921" i="5" s="1"/>
  <c r="H1921" i="5" s="1"/>
  <c r="E1920" i="5"/>
  <c r="G1920" i="5" s="1"/>
  <c r="H1920" i="5" s="1"/>
  <c r="E1919" i="5"/>
  <c r="G1919" i="5" s="1"/>
  <c r="H1919" i="5" s="1"/>
  <c r="E1918" i="5"/>
  <c r="G1918" i="5" s="1"/>
  <c r="H1918" i="5" s="1"/>
  <c r="E1917" i="5"/>
  <c r="G1917" i="5" s="1"/>
  <c r="H1917" i="5" s="1"/>
  <c r="E1916" i="5"/>
  <c r="G1916" i="5" s="1"/>
  <c r="H1916" i="5" s="1"/>
  <c r="E1915" i="5"/>
  <c r="G1915" i="5" s="1"/>
  <c r="H1915" i="5" s="1"/>
  <c r="E1914" i="5"/>
  <c r="G1914" i="5" s="1"/>
  <c r="H1914" i="5" s="1"/>
  <c r="E1913" i="5"/>
  <c r="G1913" i="5" s="1"/>
  <c r="H1913" i="5" s="1"/>
  <c r="E1912" i="5"/>
  <c r="G1912" i="5" s="1"/>
  <c r="H1912" i="5" s="1"/>
  <c r="E1911" i="5"/>
  <c r="G1911" i="5" s="1"/>
  <c r="H1911" i="5" s="1"/>
  <c r="E1910" i="5"/>
  <c r="G1910" i="5" s="1"/>
  <c r="H1910" i="5" s="1"/>
  <c r="E1909" i="5"/>
  <c r="G1909" i="5" s="1"/>
  <c r="H1909" i="5" s="1"/>
  <c r="E1908" i="5"/>
  <c r="G1908" i="5" s="1"/>
  <c r="H1908" i="5" s="1"/>
  <c r="E1907" i="5"/>
  <c r="G1907" i="5" s="1"/>
  <c r="H1907" i="5" s="1"/>
  <c r="E1906" i="5"/>
  <c r="G1906" i="5" s="1"/>
  <c r="H1906" i="5" s="1"/>
  <c r="E1905" i="5"/>
  <c r="G1905" i="5" s="1"/>
  <c r="H1905" i="5" s="1"/>
  <c r="E1904" i="5"/>
  <c r="G1904" i="5" s="1"/>
  <c r="H1904" i="5" s="1"/>
  <c r="E1903" i="5"/>
  <c r="G1903" i="5" s="1"/>
  <c r="H1903" i="5" s="1"/>
  <c r="E1902" i="5"/>
  <c r="G1902" i="5" s="1"/>
  <c r="H1902" i="5" s="1"/>
  <c r="E1901" i="5"/>
  <c r="G1901" i="5" s="1"/>
  <c r="H1901" i="5" s="1"/>
  <c r="E1900" i="5"/>
  <c r="G1900" i="5" s="1"/>
  <c r="H1900" i="5" s="1"/>
  <c r="E1899" i="5"/>
  <c r="G1899" i="5" s="1"/>
  <c r="H1899" i="5" s="1"/>
  <c r="E1898" i="5"/>
  <c r="G1898" i="5" s="1"/>
  <c r="H1898" i="5" s="1"/>
  <c r="E1897" i="5"/>
  <c r="G1897" i="5" s="1"/>
  <c r="H1897" i="5" s="1"/>
  <c r="E1896" i="5"/>
  <c r="G1896" i="5" s="1"/>
  <c r="H1896" i="5" s="1"/>
  <c r="E1895" i="5"/>
  <c r="G1895" i="5" s="1"/>
  <c r="H1895" i="5" s="1"/>
  <c r="E1894" i="5"/>
  <c r="G1894" i="5" s="1"/>
  <c r="H1894" i="5" s="1"/>
  <c r="E1893" i="5"/>
  <c r="G1893" i="5" s="1"/>
  <c r="H1893" i="5" s="1"/>
  <c r="E1892" i="5"/>
  <c r="G1892" i="5" s="1"/>
  <c r="H1892" i="5" s="1"/>
  <c r="E1891" i="5"/>
  <c r="G1891" i="5" s="1"/>
  <c r="H1891" i="5" s="1"/>
  <c r="E1890" i="5"/>
  <c r="G1890" i="5" s="1"/>
  <c r="H1890" i="5" s="1"/>
  <c r="E1889" i="5"/>
  <c r="G1889" i="5" s="1"/>
  <c r="H1889" i="5" s="1"/>
  <c r="E1888" i="5"/>
  <c r="G1888" i="5" s="1"/>
  <c r="H1888" i="5" s="1"/>
  <c r="E1887" i="5"/>
  <c r="G1887" i="5" s="1"/>
  <c r="H1887" i="5" s="1"/>
  <c r="E1886" i="5"/>
  <c r="G1886" i="5" s="1"/>
  <c r="H1886" i="5" s="1"/>
  <c r="E1885" i="5"/>
  <c r="G1885" i="5" s="1"/>
  <c r="H1885" i="5" s="1"/>
  <c r="E1884" i="5"/>
  <c r="G1884" i="5" s="1"/>
  <c r="H1884" i="5" s="1"/>
  <c r="E1883" i="5"/>
  <c r="G1883" i="5" s="1"/>
  <c r="H1883" i="5" s="1"/>
  <c r="E1882" i="5"/>
  <c r="G1882" i="5" s="1"/>
  <c r="H1882" i="5" s="1"/>
  <c r="E1881" i="5"/>
  <c r="G1881" i="5" s="1"/>
  <c r="H1881" i="5" s="1"/>
  <c r="E1880" i="5"/>
  <c r="G1880" i="5" s="1"/>
  <c r="H1880" i="5" s="1"/>
  <c r="E1879" i="5"/>
  <c r="G1879" i="5" s="1"/>
  <c r="H1879" i="5" s="1"/>
  <c r="E1878" i="5"/>
  <c r="G1878" i="5" s="1"/>
  <c r="H1878" i="5" s="1"/>
  <c r="E1877" i="5"/>
  <c r="G1877" i="5" s="1"/>
  <c r="H1877" i="5" s="1"/>
  <c r="E1876" i="5"/>
  <c r="G1876" i="5" s="1"/>
  <c r="H1876" i="5" s="1"/>
  <c r="E1875" i="5"/>
  <c r="G1875" i="5" s="1"/>
  <c r="H1875" i="5" s="1"/>
  <c r="E1874" i="5"/>
  <c r="G1874" i="5" s="1"/>
  <c r="H1874" i="5" s="1"/>
  <c r="E1873" i="5"/>
  <c r="G1873" i="5" s="1"/>
  <c r="H1873" i="5" s="1"/>
  <c r="E1872" i="5"/>
  <c r="G1872" i="5" s="1"/>
  <c r="H1872" i="5" s="1"/>
  <c r="E1871" i="5"/>
  <c r="G1871" i="5" s="1"/>
  <c r="H1871" i="5" s="1"/>
  <c r="E1870" i="5"/>
  <c r="G1870" i="5" s="1"/>
  <c r="H1870" i="5" s="1"/>
  <c r="E1869" i="5"/>
  <c r="G1869" i="5" s="1"/>
  <c r="H1869" i="5" s="1"/>
  <c r="E1868" i="5"/>
  <c r="G1868" i="5" s="1"/>
  <c r="H1868" i="5" s="1"/>
  <c r="E1867" i="5"/>
  <c r="G1867" i="5" s="1"/>
  <c r="H1867" i="5" s="1"/>
  <c r="E1866" i="5"/>
  <c r="G1866" i="5" s="1"/>
  <c r="H1866" i="5" s="1"/>
  <c r="E1865" i="5"/>
  <c r="G1865" i="5" s="1"/>
  <c r="H1865" i="5" s="1"/>
  <c r="E1864" i="5"/>
  <c r="G1864" i="5" s="1"/>
  <c r="H1864" i="5" s="1"/>
  <c r="E1863" i="5"/>
  <c r="G1863" i="5" s="1"/>
  <c r="H1863" i="5" s="1"/>
  <c r="E1862" i="5"/>
  <c r="G1862" i="5" s="1"/>
  <c r="H1862" i="5" s="1"/>
  <c r="E1861" i="5"/>
  <c r="G1861" i="5" s="1"/>
  <c r="H1861" i="5" s="1"/>
  <c r="E1860" i="5"/>
  <c r="G1860" i="5" s="1"/>
  <c r="H1860" i="5" s="1"/>
  <c r="E1859" i="5"/>
  <c r="G1859" i="5" s="1"/>
  <c r="H1859" i="5" s="1"/>
  <c r="E1858" i="5"/>
  <c r="G1858" i="5" s="1"/>
  <c r="H1858" i="5" s="1"/>
  <c r="E1857" i="5"/>
  <c r="G1857" i="5" s="1"/>
  <c r="H1857" i="5" s="1"/>
  <c r="E1856" i="5"/>
  <c r="G1856" i="5" s="1"/>
  <c r="H1856" i="5" s="1"/>
  <c r="E1855" i="5"/>
  <c r="G1855" i="5" s="1"/>
  <c r="H1855" i="5" s="1"/>
  <c r="E1854" i="5"/>
  <c r="G1854" i="5" s="1"/>
  <c r="H1854" i="5" s="1"/>
  <c r="E1853" i="5"/>
  <c r="G1853" i="5" s="1"/>
  <c r="H1853" i="5" s="1"/>
  <c r="E1852" i="5"/>
  <c r="G1852" i="5" s="1"/>
  <c r="H1852" i="5" s="1"/>
  <c r="E1851" i="5"/>
  <c r="G1851" i="5" s="1"/>
  <c r="H1851" i="5" s="1"/>
  <c r="E1850" i="5"/>
  <c r="G1850" i="5" s="1"/>
  <c r="H1850" i="5" s="1"/>
  <c r="E1849" i="5"/>
  <c r="G1849" i="5" s="1"/>
  <c r="H1849" i="5" s="1"/>
  <c r="E1848" i="5"/>
  <c r="G1848" i="5" s="1"/>
  <c r="H1848" i="5" s="1"/>
  <c r="E1847" i="5"/>
  <c r="G1847" i="5" s="1"/>
  <c r="H1847" i="5" s="1"/>
  <c r="E1846" i="5"/>
  <c r="G1846" i="5" s="1"/>
  <c r="H1846" i="5" s="1"/>
  <c r="E1845" i="5"/>
  <c r="G1845" i="5" s="1"/>
  <c r="H1845" i="5" s="1"/>
  <c r="H1844" i="5"/>
  <c r="B2318" i="15" l="1"/>
  <c r="F2278" i="15"/>
  <c r="C2277" i="15"/>
  <c r="F2206" i="5"/>
  <c r="C2205" i="5"/>
  <c r="B2210" i="5"/>
  <c r="H1843" i="5"/>
  <c r="F2277" i="15" l="1"/>
  <c r="C2276" i="15"/>
  <c r="B2319" i="15"/>
  <c r="B2211" i="5"/>
  <c r="F2205" i="5"/>
  <c r="C2204" i="5"/>
  <c r="B2320" i="15" l="1"/>
  <c r="F2276" i="15"/>
  <c r="C2275" i="15"/>
  <c r="F2204" i="5"/>
  <c r="C2203" i="5"/>
  <c r="B2212" i="5"/>
  <c r="F2275" i="15" l="1"/>
  <c r="C2274" i="15"/>
  <c r="B2321" i="15"/>
  <c r="F2203" i="5"/>
  <c r="C2202" i="5"/>
  <c r="B2213" i="5"/>
  <c r="B2322" i="15" l="1"/>
  <c r="F2274" i="15"/>
  <c r="C2273" i="15"/>
  <c r="B2214" i="5"/>
  <c r="F2202" i="5"/>
  <c r="C2201" i="5"/>
  <c r="F2273" i="15" l="1"/>
  <c r="C2272" i="15"/>
  <c r="B2323" i="15"/>
  <c r="F2201" i="5"/>
  <c r="C2200" i="5"/>
  <c r="B2215" i="5"/>
  <c r="B2324" i="15" l="1"/>
  <c r="F2272" i="15"/>
  <c r="C2271" i="15"/>
  <c r="B2216" i="5"/>
  <c r="F2200" i="5"/>
  <c r="C2199" i="5"/>
  <c r="F2271" i="15" l="1"/>
  <c r="C2270" i="15"/>
  <c r="B2325" i="15"/>
  <c r="F2199" i="5"/>
  <c r="C2198" i="5"/>
  <c r="B2217" i="5"/>
  <c r="B2326" i="15" l="1"/>
  <c r="F2270" i="15"/>
  <c r="C2269" i="15"/>
  <c r="B2218" i="5"/>
  <c r="F2198" i="5"/>
  <c r="C2197" i="5"/>
  <c r="F2269" i="15" l="1"/>
  <c r="C2268" i="15"/>
  <c r="B2327" i="15"/>
  <c r="F2197" i="5"/>
  <c r="C2196" i="5"/>
  <c r="B2219" i="5"/>
  <c r="B2328" i="15" l="1"/>
  <c r="F2268" i="15"/>
  <c r="C2267" i="15"/>
  <c r="F2196" i="5"/>
  <c r="C2195" i="5"/>
  <c r="B2220" i="5"/>
  <c r="F2267" i="15" l="1"/>
  <c r="C2266" i="15"/>
  <c r="B2329" i="15"/>
  <c r="B2221" i="5"/>
  <c r="F2195" i="5"/>
  <c r="C2194" i="5"/>
  <c r="B2330" i="15" l="1"/>
  <c r="F2266" i="15"/>
  <c r="C2265" i="15"/>
  <c r="F2194" i="5"/>
  <c r="C2193" i="5"/>
  <c r="B2222" i="5"/>
  <c r="F2265" i="15" l="1"/>
  <c r="C2264" i="15"/>
  <c r="B2331" i="15"/>
  <c r="B2223" i="5"/>
  <c r="F2193" i="5"/>
  <c r="C2192" i="5"/>
  <c r="B2332" i="15" l="1"/>
  <c r="F2264" i="15"/>
  <c r="C2263" i="15"/>
  <c r="F2192" i="5"/>
  <c r="C2191" i="5"/>
  <c r="B2224" i="5"/>
  <c r="F2263" i="15" l="1"/>
  <c r="C2262" i="15"/>
  <c r="B2333" i="15"/>
  <c r="B2225" i="5"/>
  <c r="F2191" i="5"/>
  <c r="C2190" i="5"/>
  <c r="B2334" i="15" l="1"/>
  <c r="F2262" i="15"/>
  <c r="C2261" i="15"/>
  <c r="F2190" i="5"/>
  <c r="C2189" i="5"/>
  <c r="B2226" i="5"/>
  <c r="F2261" i="15" l="1"/>
  <c r="C2260" i="15"/>
  <c r="B2335" i="15"/>
  <c r="B2227" i="5"/>
  <c r="F2189" i="5"/>
  <c r="C2188" i="5"/>
  <c r="B2336" i="15" l="1"/>
  <c r="F2260" i="15"/>
  <c r="C2259" i="15"/>
  <c r="F2188" i="5"/>
  <c r="C2187" i="5"/>
  <c r="B2228" i="5"/>
  <c r="F2259" i="15" l="1"/>
  <c r="C2258" i="15"/>
  <c r="B2337" i="15"/>
  <c r="B2229" i="5"/>
  <c r="F2187" i="5"/>
  <c r="C2186" i="5"/>
  <c r="B2338" i="15" l="1"/>
  <c r="F2258" i="15"/>
  <c r="C2257" i="15"/>
  <c r="F2186" i="5"/>
  <c r="C2185" i="5"/>
  <c r="B2230" i="5"/>
  <c r="F2257" i="15" l="1"/>
  <c r="C2256" i="15"/>
  <c r="B2339" i="15"/>
  <c r="B2231" i="5"/>
  <c r="F2185" i="5"/>
  <c r="C2184" i="5"/>
  <c r="B2340" i="15" l="1"/>
  <c r="F2256" i="15"/>
  <c r="C2255" i="15"/>
  <c r="F2184" i="5"/>
  <c r="C2183" i="5"/>
  <c r="B2232" i="5"/>
  <c r="F2255" i="15" l="1"/>
  <c r="C2254" i="15"/>
  <c r="B2341" i="15"/>
  <c r="B2233" i="5"/>
  <c r="F2183" i="5"/>
  <c r="C2182" i="5"/>
  <c r="B2342" i="15" l="1"/>
  <c r="F2254" i="15"/>
  <c r="C2253" i="15"/>
  <c r="F2182" i="5"/>
  <c r="C2181" i="5"/>
  <c r="B2234" i="5"/>
  <c r="F2253" i="15" l="1"/>
  <c r="C2252" i="15"/>
  <c r="B2343" i="15"/>
  <c r="F2181" i="5"/>
  <c r="C2180" i="5"/>
  <c r="B2235" i="5"/>
  <c r="B2344" i="15" l="1"/>
  <c r="F2252" i="15"/>
  <c r="C2251" i="15"/>
  <c r="B2236" i="5"/>
  <c r="F2180" i="5"/>
  <c r="C2179" i="5"/>
  <c r="F2251" i="15" l="1"/>
  <c r="C2250" i="15"/>
  <c r="B2345" i="15"/>
  <c r="F2179" i="5"/>
  <c r="C2178" i="5"/>
  <c r="B2237" i="5"/>
  <c r="B2346" i="15" l="1"/>
  <c r="F2250" i="15"/>
  <c r="C2249" i="15"/>
  <c r="B2238" i="5"/>
  <c r="F2178" i="5"/>
  <c r="C2177" i="5"/>
  <c r="F2249" i="15" l="1"/>
  <c r="C2248" i="15"/>
  <c r="B2347" i="15"/>
  <c r="F2177" i="5"/>
  <c r="C2176" i="5"/>
  <c r="B2239" i="5"/>
  <c r="B2348" i="15" l="1"/>
  <c r="F2248" i="15"/>
  <c r="C2247" i="15"/>
  <c r="B2240" i="5"/>
  <c r="F2176" i="5"/>
  <c r="C2175" i="5"/>
  <c r="F2247" i="15" l="1"/>
  <c r="C2246" i="15"/>
  <c r="B2349" i="15"/>
  <c r="F2175" i="5"/>
  <c r="C2174" i="5"/>
  <c r="B2241" i="5"/>
  <c r="B2350" i="15" l="1"/>
  <c r="F2246" i="15"/>
  <c r="C2245" i="15"/>
  <c r="B2242" i="5"/>
  <c r="F2174" i="5"/>
  <c r="C2173" i="5"/>
  <c r="F2245" i="15" l="1"/>
  <c r="C2244" i="15"/>
  <c r="B2351" i="15"/>
  <c r="F2173" i="5"/>
  <c r="C2172" i="5"/>
  <c r="B2243" i="5"/>
  <c r="B2352" i="15" l="1"/>
  <c r="F2244" i="15"/>
  <c r="C2243" i="15"/>
  <c r="B2244" i="5"/>
  <c r="F2172" i="5"/>
  <c r="C2171" i="5"/>
  <c r="F2243" i="15" l="1"/>
  <c r="C2242" i="15"/>
  <c r="B2353" i="15"/>
  <c r="F2171" i="5"/>
  <c r="C2170" i="5"/>
  <c r="B2245" i="5"/>
  <c r="B2354" i="15" l="1"/>
  <c r="F2242" i="15"/>
  <c r="C2241" i="15"/>
  <c r="B2246" i="5"/>
  <c r="F2170" i="5"/>
  <c r="C2169" i="5"/>
  <c r="F2241" i="15" l="1"/>
  <c r="C2240" i="15"/>
  <c r="B2355" i="15"/>
  <c r="F2169" i="5"/>
  <c r="C2168" i="5"/>
  <c r="B2247" i="5"/>
  <c r="B2356" i="15" l="1"/>
  <c r="F2240" i="15"/>
  <c r="C2239" i="15"/>
  <c r="B2248" i="5"/>
  <c r="F2168" i="5"/>
  <c r="C2167" i="5"/>
  <c r="F2239" i="15" l="1"/>
  <c r="C2238" i="15"/>
  <c r="B2357" i="15"/>
  <c r="F2167" i="5"/>
  <c r="C2166" i="5"/>
  <c r="B2249" i="5"/>
  <c r="F2238" i="15" l="1"/>
  <c r="C2237" i="15"/>
  <c r="B2358" i="15"/>
  <c r="B2250" i="5"/>
  <c r="F2166" i="5"/>
  <c r="C2165" i="5"/>
  <c r="B2359" i="15" l="1"/>
  <c r="F2237" i="15"/>
  <c r="C2236" i="15"/>
  <c r="F2165" i="5"/>
  <c r="C2164" i="5"/>
  <c r="B2251" i="5"/>
  <c r="F2236" i="15" l="1"/>
  <c r="C2235" i="15"/>
  <c r="B2360" i="15"/>
  <c r="B2252" i="5"/>
  <c r="F2164" i="5"/>
  <c r="C2163" i="5"/>
  <c r="B2361" i="15" l="1"/>
  <c r="F2235" i="15"/>
  <c r="C2234" i="15"/>
  <c r="F2163" i="5"/>
  <c r="C2162" i="5"/>
  <c r="B2253" i="5"/>
  <c r="F2234" i="15" l="1"/>
  <c r="C2233" i="15"/>
  <c r="B2362" i="15"/>
  <c r="B2254" i="5"/>
  <c r="F2162" i="5"/>
  <c r="C2161" i="5"/>
  <c r="B2363" i="15" l="1"/>
  <c r="F2233" i="15"/>
  <c r="C2232" i="15"/>
  <c r="F2161" i="5"/>
  <c r="C2160" i="5"/>
  <c r="B2255" i="5"/>
  <c r="F2232" i="15" l="1"/>
  <c r="C2231" i="15"/>
  <c r="B2364" i="15"/>
  <c r="B2256" i="5"/>
  <c r="F2160" i="5"/>
  <c r="C2159" i="5"/>
  <c r="B2365" i="15" l="1"/>
  <c r="F2231" i="15"/>
  <c r="C2230" i="15"/>
  <c r="F2159" i="5"/>
  <c r="C2158" i="5"/>
  <c r="B2257" i="5"/>
  <c r="F2230" i="15" l="1"/>
  <c r="C2229" i="15"/>
  <c r="B2366" i="15"/>
  <c r="B2258" i="5"/>
  <c r="F2158" i="5"/>
  <c r="C2157" i="5"/>
  <c r="B2367" i="15" l="1"/>
  <c r="F2229" i="15"/>
  <c r="C2228" i="15"/>
  <c r="F2157" i="5"/>
  <c r="C2156" i="5"/>
  <c r="B2259" i="5"/>
  <c r="F2228" i="15" l="1"/>
  <c r="C2227" i="15"/>
  <c r="B2368" i="15"/>
  <c r="F2156" i="5"/>
  <c r="C2155" i="5"/>
  <c r="B2260" i="5"/>
  <c r="B2369" i="15" l="1"/>
  <c r="F2227" i="15"/>
  <c r="C2226" i="15"/>
  <c r="B2261" i="5"/>
  <c r="F2155" i="5"/>
  <c r="C2154" i="5"/>
  <c r="F2226" i="15" l="1"/>
  <c r="C2225" i="15"/>
  <c r="B2370" i="15"/>
  <c r="F2154" i="5"/>
  <c r="C2153" i="5"/>
  <c r="B2262" i="5"/>
  <c r="B2371" i="15" l="1"/>
  <c r="F2225" i="15"/>
  <c r="C2224" i="15"/>
  <c r="B2263" i="5"/>
  <c r="F2153" i="5"/>
  <c r="C2152" i="5"/>
  <c r="F2224" i="15" l="1"/>
  <c r="C2223" i="15"/>
  <c r="B2372" i="15"/>
  <c r="F2152" i="5"/>
  <c r="C2151" i="5"/>
  <c r="B2264" i="5"/>
  <c r="B2373" i="15" l="1"/>
  <c r="F2223" i="15"/>
  <c r="C2222" i="15"/>
  <c r="B2265" i="5"/>
  <c r="F2151" i="5"/>
  <c r="C2150" i="5"/>
  <c r="F2222" i="15" l="1"/>
  <c r="C2221" i="15"/>
  <c r="B2374" i="15"/>
  <c r="F2150" i="5"/>
  <c r="C2149" i="5"/>
  <c r="B2266" i="5"/>
  <c r="B2375" i="15" l="1"/>
  <c r="F2221" i="15"/>
  <c r="C2220" i="15"/>
  <c r="B2267" i="5"/>
  <c r="F2149" i="5"/>
  <c r="C2148" i="5"/>
  <c r="F2220" i="15" l="1"/>
  <c r="C2219" i="15"/>
  <c r="B2376" i="15"/>
  <c r="F2148" i="5"/>
  <c r="C2147" i="5"/>
  <c r="B2268" i="5"/>
  <c r="B2377" i="15" l="1"/>
  <c r="F2219" i="15"/>
  <c r="C2218" i="15"/>
  <c r="B2269" i="5"/>
  <c r="F2147" i="5"/>
  <c r="C2146" i="5"/>
  <c r="F2218" i="15" l="1"/>
  <c r="C2217" i="15"/>
  <c r="B2378" i="15"/>
  <c r="F2146" i="5"/>
  <c r="C2145" i="5"/>
  <c r="B2270" i="5"/>
  <c r="B2379" i="15" l="1"/>
  <c r="F2217" i="15"/>
  <c r="C2216" i="15"/>
  <c r="B2271" i="5"/>
  <c r="F2145" i="5"/>
  <c r="C2144" i="5"/>
  <c r="F2216" i="15" l="1"/>
  <c r="C2215" i="15"/>
  <c r="B2380" i="15"/>
  <c r="F2144" i="5"/>
  <c r="C2143" i="5"/>
  <c r="B2272" i="5"/>
  <c r="B2381" i="15" l="1"/>
  <c r="F2215" i="15"/>
  <c r="C2214" i="15"/>
  <c r="F2143" i="5"/>
  <c r="C2142" i="5"/>
  <c r="B2273" i="5"/>
  <c r="F2214" i="15" l="1"/>
  <c r="C2213" i="15"/>
  <c r="B2382" i="15"/>
  <c r="B2274" i="5"/>
  <c r="F2142" i="5"/>
  <c r="C2141" i="5"/>
  <c r="B2383" i="15" l="1"/>
  <c r="F2213" i="15"/>
  <c r="C2212" i="15"/>
  <c r="F2141" i="5"/>
  <c r="C2140" i="5"/>
  <c r="B2275" i="5"/>
  <c r="F2212" i="15" l="1"/>
  <c r="C2211" i="15"/>
  <c r="B2384" i="15"/>
  <c r="B2276" i="5"/>
  <c r="F2140" i="5"/>
  <c r="C2139" i="5"/>
  <c r="B2385" i="15" l="1"/>
  <c r="F2211" i="15"/>
  <c r="C2210" i="15"/>
  <c r="F2139" i="5"/>
  <c r="C2138" i="5"/>
  <c r="B2277" i="5"/>
  <c r="F2210" i="15" l="1"/>
  <c r="C2209" i="15"/>
  <c r="B2386" i="15"/>
  <c r="B2278" i="5"/>
  <c r="F2138" i="5"/>
  <c r="C2137" i="5"/>
  <c r="B2387" i="15" l="1"/>
  <c r="F2209" i="15"/>
  <c r="E2209" i="15"/>
  <c r="G2209" i="15" s="1"/>
  <c r="C2208" i="15"/>
  <c r="F2137" i="5"/>
  <c r="C2136" i="5"/>
  <c r="B2279" i="5"/>
  <c r="F2208" i="15" l="1"/>
  <c r="E2208" i="15"/>
  <c r="G2208" i="15" s="1"/>
  <c r="E2297" i="15"/>
  <c r="G2297" i="15" s="1"/>
  <c r="H2297" i="15" s="1"/>
  <c r="E2296" i="15"/>
  <c r="G2296" i="15" s="1"/>
  <c r="H2296" i="15" s="1"/>
  <c r="E2295" i="15"/>
  <c r="G2295" i="15" s="1"/>
  <c r="H2295" i="15" s="1"/>
  <c r="E2294" i="15"/>
  <c r="G2294" i="15" s="1"/>
  <c r="H2294" i="15" s="1"/>
  <c r="E2293" i="15"/>
  <c r="G2293" i="15" s="1"/>
  <c r="H2293" i="15" s="1"/>
  <c r="E2292" i="15"/>
  <c r="G2292" i="15" s="1"/>
  <c r="H2292" i="15" s="1"/>
  <c r="E2291" i="15"/>
  <c r="G2291" i="15" s="1"/>
  <c r="H2291" i="15" s="1"/>
  <c r="E2290" i="15"/>
  <c r="G2290" i="15" s="1"/>
  <c r="H2290" i="15" s="1"/>
  <c r="E2289" i="15"/>
  <c r="G2289" i="15" s="1"/>
  <c r="H2289" i="15" s="1"/>
  <c r="E2288" i="15"/>
  <c r="G2288" i="15" s="1"/>
  <c r="H2288" i="15" s="1"/>
  <c r="E2287" i="15"/>
  <c r="G2287" i="15" s="1"/>
  <c r="H2287" i="15" s="1"/>
  <c r="E2286" i="15"/>
  <c r="G2286" i="15" s="1"/>
  <c r="H2286" i="15" s="1"/>
  <c r="E2285" i="15"/>
  <c r="G2285" i="15" s="1"/>
  <c r="H2285" i="15" s="1"/>
  <c r="E2284" i="15"/>
  <c r="G2284" i="15" s="1"/>
  <c r="H2284" i="15" s="1"/>
  <c r="E2283" i="15"/>
  <c r="G2283" i="15" s="1"/>
  <c r="H2283" i="15" s="1"/>
  <c r="E2282" i="15"/>
  <c r="G2282" i="15" s="1"/>
  <c r="H2282" i="15" s="1"/>
  <c r="E2281" i="15"/>
  <c r="G2281" i="15" s="1"/>
  <c r="H2281" i="15" s="1"/>
  <c r="E2280" i="15"/>
  <c r="G2280" i="15" s="1"/>
  <c r="H2280" i="15" s="1"/>
  <c r="E2279" i="15"/>
  <c r="G2279" i="15" s="1"/>
  <c r="H2279" i="15" s="1"/>
  <c r="E2278" i="15"/>
  <c r="G2278" i="15" s="1"/>
  <c r="H2278" i="15" s="1"/>
  <c r="E2277" i="15"/>
  <c r="G2277" i="15" s="1"/>
  <c r="H2277" i="15" s="1"/>
  <c r="E2276" i="15"/>
  <c r="G2276" i="15" s="1"/>
  <c r="H2276" i="15" s="1"/>
  <c r="E2275" i="15"/>
  <c r="G2275" i="15" s="1"/>
  <c r="H2275" i="15" s="1"/>
  <c r="E2274" i="15"/>
  <c r="G2274" i="15" s="1"/>
  <c r="H2274" i="15" s="1"/>
  <c r="E2273" i="15"/>
  <c r="G2273" i="15" s="1"/>
  <c r="H2273" i="15" s="1"/>
  <c r="E2272" i="15"/>
  <c r="G2272" i="15" s="1"/>
  <c r="H2272" i="15" s="1"/>
  <c r="E2271" i="15"/>
  <c r="G2271" i="15" s="1"/>
  <c r="H2271" i="15" s="1"/>
  <c r="E2270" i="15"/>
  <c r="G2270" i="15" s="1"/>
  <c r="H2270" i="15" s="1"/>
  <c r="E2269" i="15"/>
  <c r="G2269" i="15" s="1"/>
  <c r="H2269" i="15" s="1"/>
  <c r="E2268" i="15"/>
  <c r="G2268" i="15" s="1"/>
  <c r="H2268" i="15" s="1"/>
  <c r="E2267" i="15"/>
  <c r="G2267" i="15" s="1"/>
  <c r="H2267" i="15" s="1"/>
  <c r="E2266" i="15"/>
  <c r="G2266" i="15" s="1"/>
  <c r="H2266" i="15" s="1"/>
  <c r="E2265" i="15"/>
  <c r="G2265" i="15" s="1"/>
  <c r="H2265" i="15" s="1"/>
  <c r="E2264" i="15"/>
  <c r="G2264" i="15" s="1"/>
  <c r="H2264" i="15" s="1"/>
  <c r="E2263" i="15"/>
  <c r="G2263" i="15" s="1"/>
  <c r="H2263" i="15" s="1"/>
  <c r="E2262" i="15"/>
  <c r="G2262" i="15" s="1"/>
  <c r="H2262" i="15" s="1"/>
  <c r="E2261" i="15"/>
  <c r="G2261" i="15" s="1"/>
  <c r="H2261" i="15" s="1"/>
  <c r="E2260" i="15"/>
  <c r="G2260" i="15" s="1"/>
  <c r="H2260" i="15" s="1"/>
  <c r="E2259" i="15"/>
  <c r="G2259" i="15" s="1"/>
  <c r="H2259" i="15" s="1"/>
  <c r="E2258" i="15"/>
  <c r="G2258" i="15" s="1"/>
  <c r="H2258" i="15" s="1"/>
  <c r="E2257" i="15"/>
  <c r="G2257" i="15" s="1"/>
  <c r="H2257" i="15" s="1"/>
  <c r="E2256" i="15"/>
  <c r="G2256" i="15" s="1"/>
  <c r="H2256" i="15" s="1"/>
  <c r="E2255" i="15"/>
  <c r="G2255" i="15" s="1"/>
  <c r="H2255" i="15" s="1"/>
  <c r="E2254" i="15"/>
  <c r="G2254" i="15" s="1"/>
  <c r="H2254" i="15" s="1"/>
  <c r="E2253" i="15"/>
  <c r="G2253" i="15" s="1"/>
  <c r="H2253" i="15" s="1"/>
  <c r="E2252" i="15"/>
  <c r="G2252" i="15" s="1"/>
  <c r="H2252" i="15" s="1"/>
  <c r="E2251" i="15"/>
  <c r="G2251" i="15" s="1"/>
  <c r="H2251" i="15" s="1"/>
  <c r="E2250" i="15"/>
  <c r="G2250" i="15" s="1"/>
  <c r="H2250" i="15" s="1"/>
  <c r="E2249" i="15"/>
  <c r="G2249" i="15" s="1"/>
  <c r="H2249" i="15" s="1"/>
  <c r="E2248" i="15"/>
  <c r="G2248" i="15" s="1"/>
  <c r="H2248" i="15" s="1"/>
  <c r="E2247" i="15"/>
  <c r="G2247" i="15" s="1"/>
  <c r="H2247" i="15" s="1"/>
  <c r="E2246" i="15"/>
  <c r="G2246" i="15" s="1"/>
  <c r="H2246" i="15" s="1"/>
  <c r="E2245" i="15"/>
  <c r="G2245" i="15" s="1"/>
  <c r="H2245" i="15" s="1"/>
  <c r="E2244" i="15"/>
  <c r="G2244" i="15" s="1"/>
  <c r="H2244" i="15" s="1"/>
  <c r="E2243" i="15"/>
  <c r="G2243" i="15" s="1"/>
  <c r="H2243" i="15" s="1"/>
  <c r="E2242" i="15"/>
  <c r="G2242" i="15" s="1"/>
  <c r="H2242" i="15" s="1"/>
  <c r="E2241" i="15"/>
  <c r="G2241" i="15" s="1"/>
  <c r="H2241" i="15" s="1"/>
  <c r="E2240" i="15"/>
  <c r="G2240" i="15" s="1"/>
  <c r="H2240" i="15" s="1"/>
  <c r="E2239" i="15"/>
  <c r="G2239" i="15" s="1"/>
  <c r="H2239" i="15" s="1"/>
  <c r="E2238" i="15"/>
  <c r="G2238" i="15" s="1"/>
  <c r="H2238" i="15" s="1"/>
  <c r="E2237" i="15"/>
  <c r="G2237" i="15" s="1"/>
  <c r="H2237" i="15" s="1"/>
  <c r="E2236" i="15"/>
  <c r="G2236" i="15" s="1"/>
  <c r="H2236" i="15" s="1"/>
  <c r="E2235" i="15"/>
  <c r="G2235" i="15" s="1"/>
  <c r="H2235" i="15" s="1"/>
  <c r="E2234" i="15"/>
  <c r="G2234" i="15" s="1"/>
  <c r="H2234" i="15" s="1"/>
  <c r="E2233" i="15"/>
  <c r="G2233" i="15" s="1"/>
  <c r="H2233" i="15" s="1"/>
  <c r="E2232" i="15"/>
  <c r="G2232" i="15" s="1"/>
  <c r="H2232" i="15" s="1"/>
  <c r="E2231" i="15"/>
  <c r="G2231" i="15" s="1"/>
  <c r="H2231" i="15" s="1"/>
  <c r="E2230" i="15"/>
  <c r="G2230" i="15" s="1"/>
  <c r="H2230" i="15" s="1"/>
  <c r="E2229" i="15"/>
  <c r="G2229" i="15" s="1"/>
  <c r="H2229" i="15" s="1"/>
  <c r="E2228" i="15"/>
  <c r="G2228" i="15" s="1"/>
  <c r="H2228" i="15" s="1"/>
  <c r="E2227" i="15"/>
  <c r="G2227" i="15" s="1"/>
  <c r="H2227" i="15" s="1"/>
  <c r="E2226" i="15"/>
  <c r="G2226" i="15" s="1"/>
  <c r="H2226" i="15" s="1"/>
  <c r="E2225" i="15"/>
  <c r="G2225" i="15" s="1"/>
  <c r="H2225" i="15" s="1"/>
  <c r="E2224" i="15"/>
  <c r="G2224" i="15" s="1"/>
  <c r="H2224" i="15" s="1"/>
  <c r="E2223" i="15"/>
  <c r="G2223" i="15" s="1"/>
  <c r="H2223" i="15" s="1"/>
  <c r="E2222" i="15"/>
  <c r="G2222" i="15" s="1"/>
  <c r="H2222" i="15" s="1"/>
  <c r="E2221" i="15"/>
  <c r="G2221" i="15" s="1"/>
  <c r="H2221" i="15" s="1"/>
  <c r="E2220" i="15"/>
  <c r="G2220" i="15" s="1"/>
  <c r="H2220" i="15" s="1"/>
  <c r="E2219" i="15"/>
  <c r="G2219" i="15" s="1"/>
  <c r="H2219" i="15" s="1"/>
  <c r="E2218" i="15"/>
  <c r="G2218" i="15" s="1"/>
  <c r="H2218" i="15" s="1"/>
  <c r="E2217" i="15"/>
  <c r="G2217" i="15" s="1"/>
  <c r="H2217" i="15" s="1"/>
  <c r="E2216" i="15"/>
  <c r="G2216" i="15" s="1"/>
  <c r="H2216" i="15" s="1"/>
  <c r="E2215" i="15"/>
  <c r="G2215" i="15" s="1"/>
  <c r="H2215" i="15" s="1"/>
  <c r="E2214" i="15"/>
  <c r="G2214" i="15" s="1"/>
  <c r="H2214" i="15" s="1"/>
  <c r="E2213" i="15"/>
  <c r="G2213" i="15" s="1"/>
  <c r="H2213" i="15" s="1"/>
  <c r="E2212" i="15"/>
  <c r="G2212" i="15" s="1"/>
  <c r="H2212" i="15" s="1"/>
  <c r="E2211" i="15"/>
  <c r="G2211" i="15" s="1"/>
  <c r="H2211" i="15" s="1"/>
  <c r="E2210" i="15"/>
  <c r="G2210" i="15" s="1"/>
  <c r="H2210" i="15" s="1"/>
  <c r="H2209" i="15"/>
  <c r="B2388" i="15"/>
  <c r="B2280" i="5"/>
  <c r="F2136" i="5"/>
  <c r="C2135" i="5"/>
  <c r="H2208" i="15" l="1"/>
  <c r="B2389" i="15"/>
  <c r="C2388" i="15"/>
  <c r="F2135" i="5"/>
  <c r="C2134" i="5"/>
  <c r="B2281" i="5"/>
  <c r="F2388" i="15" l="1"/>
  <c r="C2387" i="15"/>
  <c r="B2390" i="15"/>
  <c r="B2282" i="5"/>
  <c r="F2134" i="5"/>
  <c r="C2133" i="5"/>
  <c r="F2387" i="15" l="1"/>
  <c r="C2386" i="15"/>
  <c r="B2391" i="15"/>
  <c r="F2133" i="5"/>
  <c r="C2132" i="5"/>
  <c r="B2283" i="5"/>
  <c r="B2392" i="15" l="1"/>
  <c r="F2386" i="15"/>
  <c r="C2385" i="15"/>
  <c r="B2284" i="5"/>
  <c r="F2132" i="5"/>
  <c r="C2131" i="5"/>
  <c r="F2385" i="15" l="1"/>
  <c r="C2384" i="15"/>
  <c r="B2393" i="15"/>
  <c r="F2131" i="5"/>
  <c r="C2130" i="5"/>
  <c r="B2285" i="5"/>
  <c r="B2394" i="15" l="1"/>
  <c r="F2384" i="15"/>
  <c r="C2383" i="15"/>
  <c r="B2286" i="5"/>
  <c r="F2130" i="5"/>
  <c r="C2129" i="5"/>
  <c r="F2383" i="15" l="1"/>
  <c r="C2382" i="15"/>
  <c r="B2395" i="15"/>
  <c r="B2287" i="5"/>
  <c r="F2129" i="5"/>
  <c r="C2128" i="5"/>
  <c r="B2396" i="15" l="1"/>
  <c r="F2382" i="15"/>
  <c r="C2381" i="15"/>
  <c r="F2128" i="5"/>
  <c r="C2127" i="5"/>
  <c r="B2288" i="5"/>
  <c r="F2381" i="15" l="1"/>
  <c r="C2380" i="15"/>
  <c r="B2397" i="15"/>
  <c r="B2289" i="5"/>
  <c r="F2127" i="5"/>
  <c r="C2126" i="5"/>
  <c r="B2398" i="15" l="1"/>
  <c r="F2380" i="15"/>
  <c r="C2379" i="15"/>
  <c r="F2126" i="5"/>
  <c r="C2125" i="5"/>
  <c r="B2290" i="5"/>
  <c r="F2379" i="15" l="1"/>
  <c r="C2378" i="15"/>
  <c r="B2399" i="15"/>
  <c r="B2291" i="5"/>
  <c r="F2125" i="5"/>
  <c r="C2124" i="5"/>
  <c r="B2400" i="15" l="1"/>
  <c r="F2378" i="15"/>
  <c r="C2377" i="15"/>
  <c r="F2124" i="5"/>
  <c r="C2123" i="5"/>
  <c r="B2292" i="5"/>
  <c r="F2377" i="15" l="1"/>
  <c r="C2376" i="15"/>
  <c r="B2401" i="15"/>
  <c r="B2293" i="5"/>
  <c r="F2123" i="5"/>
  <c r="C2122" i="5"/>
  <c r="B2402" i="15" l="1"/>
  <c r="F2376" i="15"/>
  <c r="C2375" i="15"/>
  <c r="F2122" i="5"/>
  <c r="C2121" i="5"/>
  <c r="B2294" i="5"/>
  <c r="F2375" i="15" l="1"/>
  <c r="C2374" i="15"/>
  <c r="B2403" i="15"/>
  <c r="B2295" i="5"/>
  <c r="F2121" i="5"/>
  <c r="C2120" i="5"/>
  <c r="B2404" i="15" l="1"/>
  <c r="F2374" i="15"/>
  <c r="C2373" i="15"/>
  <c r="F2120" i="5"/>
  <c r="C2119" i="5"/>
  <c r="B2296" i="5"/>
  <c r="F2373" i="15" l="1"/>
  <c r="C2372" i="15"/>
  <c r="B2405" i="15"/>
  <c r="B2297" i="5"/>
  <c r="F2119" i="5"/>
  <c r="C2118" i="5"/>
  <c r="B2406" i="15" l="1"/>
  <c r="F2372" i="15"/>
  <c r="C2371" i="15"/>
  <c r="F2118" i="5"/>
  <c r="C2117" i="5"/>
  <c r="B2298" i="5"/>
  <c r="F2371" i="15" l="1"/>
  <c r="C2370" i="15"/>
  <c r="B2407" i="15"/>
  <c r="B2299" i="5"/>
  <c r="F2117" i="5"/>
  <c r="C2116" i="5"/>
  <c r="B2408" i="15" l="1"/>
  <c r="F2370" i="15"/>
  <c r="C2369" i="15"/>
  <c r="F2116" i="5"/>
  <c r="C2115" i="5"/>
  <c r="B2300" i="5"/>
  <c r="F2369" i="15" l="1"/>
  <c r="C2368" i="15"/>
  <c r="B2409" i="15"/>
  <c r="B2301" i="5"/>
  <c r="F2115" i="5"/>
  <c r="C2114" i="5"/>
  <c r="B2410" i="15" l="1"/>
  <c r="F2368" i="15"/>
  <c r="C2367" i="15"/>
  <c r="F2114" i="5"/>
  <c r="C2113" i="5"/>
  <c r="B2302" i="5"/>
  <c r="F2367" i="15" l="1"/>
  <c r="C2366" i="15"/>
  <c r="B2411" i="15"/>
  <c r="B2303" i="5"/>
  <c r="F2113" i="5"/>
  <c r="C2112" i="5"/>
  <c r="B2412" i="15" l="1"/>
  <c r="F2366" i="15"/>
  <c r="C2365" i="15"/>
  <c r="F2112" i="5"/>
  <c r="C2111" i="5"/>
  <c r="B2304" i="5"/>
  <c r="F2365" i="15" l="1"/>
  <c r="C2364" i="15"/>
  <c r="B2413" i="15"/>
  <c r="B2305" i="5"/>
  <c r="F2111" i="5"/>
  <c r="C2110" i="5"/>
  <c r="B2414" i="15" l="1"/>
  <c r="F2364" i="15"/>
  <c r="C2363" i="15"/>
  <c r="F2110" i="5"/>
  <c r="C2109" i="5"/>
  <c r="B2306" i="5"/>
  <c r="F2363" i="15" l="1"/>
  <c r="C2362" i="15"/>
  <c r="B2415" i="15"/>
  <c r="B2307" i="5"/>
  <c r="F2109" i="5"/>
  <c r="C2108" i="5"/>
  <c r="B2416" i="15" l="1"/>
  <c r="F2362" i="15"/>
  <c r="C2361" i="15"/>
  <c r="F2108" i="5"/>
  <c r="C2107" i="5"/>
  <c r="B2308" i="5"/>
  <c r="F2361" i="15" l="1"/>
  <c r="C2360" i="15"/>
  <c r="B2417" i="15"/>
  <c r="B2309" i="5"/>
  <c r="F2107" i="5"/>
  <c r="C2106" i="5"/>
  <c r="B2418" i="15" l="1"/>
  <c r="F2360" i="15"/>
  <c r="C2359" i="15"/>
  <c r="F2106" i="5"/>
  <c r="C2105" i="5"/>
  <c r="B2310" i="5"/>
  <c r="F2359" i="15" l="1"/>
  <c r="C2358" i="15"/>
  <c r="B2419" i="15"/>
  <c r="B2311" i="5"/>
  <c r="F2105" i="5"/>
  <c r="C2104" i="5"/>
  <c r="B2420" i="15" l="1"/>
  <c r="F2358" i="15"/>
  <c r="C2357" i="15"/>
  <c r="F2104" i="5"/>
  <c r="C2103" i="5"/>
  <c r="B2312" i="5"/>
  <c r="F2357" i="15" l="1"/>
  <c r="C2356" i="15"/>
  <c r="B2421" i="15"/>
  <c r="B2313" i="5"/>
  <c r="F2103" i="5"/>
  <c r="C2102" i="5"/>
  <c r="B2422" i="15" l="1"/>
  <c r="F2356" i="15"/>
  <c r="C2355" i="15"/>
  <c r="F2102" i="5"/>
  <c r="C2101" i="5"/>
  <c r="B2314" i="5"/>
  <c r="F2355" i="15" l="1"/>
  <c r="C2354" i="15"/>
  <c r="B2423" i="15"/>
  <c r="B2315" i="5"/>
  <c r="F2101" i="5"/>
  <c r="C2100" i="5"/>
  <c r="B2424" i="15" l="1"/>
  <c r="F2354" i="15"/>
  <c r="C2353" i="15"/>
  <c r="F2100" i="5"/>
  <c r="C2099" i="5"/>
  <c r="B2316" i="5"/>
  <c r="F2353" i="15" l="1"/>
  <c r="C2352" i="15"/>
  <c r="B2425" i="15"/>
  <c r="B2317" i="5"/>
  <c r="F2099" i="5"/>
  <c r="C2098" i="5"/>
  <c r="F2352" i="15" l="1"/>
  <c r="C2351" i="15"/>
  <c r="B2426" i="15"/>
  <c r="F2098" i="5"/>
  <c r="C2097" i="5"/>
  <c r="B2318" i="5"/>
  <c r="B2427" i="15" l="1"/>
  <c r="F2351" i="15"/>
  <c r="C2350" i="15"/>
  <c r="B2319" i="5"/>
  <c r="F2097" i="5"/>
  <c r="C2096" i="5"/>
  <c r="F2350" i="15" l="1"/>
  <c r="C2349" i="15"/>
  <c r="B2428" i="15"/>
  <c r="F2096" i="5"/>
  <c r="C2095" i="5"/>
  <c r="B2320" i="5"/>
  <c r="B2429" i="15" l="1"/>
  <c r="F2349" i="15"/>
  <c r="C2348" i="15"/>
  <c r="B2321" i="5"/>
  <c r="F2095" i="5"/>
  <c r="C2094" i="5"/>
  <c r="F2348" i="15" l="1"/>
  <c r="C2347" i="15"/>
  <c r="B2430" i="15"/>
  <c r="F2094" i="5"/>
  <c r="C2093" i="5"/>
  <c r="B2322" i="5"/>
  <c r="B2431" i="15" l="1"/>
  <c r="F2347" i="15"/>
  <c r="C2346" i="15"/>
  <c r="B2323" i="5"/>
  <c r="F2093" i="5"/>
  <c r="C2092" i="5"/>
  <c r="F2346" i="15" l="1"/>
  <c r="C2345" i="15"/>
  <c r="B2432" i="15"/>
  <c r="F2092" i="5"/>
  <c r="C2091" i="5"/>
  <c r="B2324" i="5"/>
  <c r="B2433" i="15" l="1"/>
  <c r="F2345" i="15"/>
  <c r="C2344" i="15"/>
  <c r="B2325" i="5"/>
  <c r="F2091" i="5"/>
  <c r="C2090" i="5"/>
  <c r="F2344" i="15" l="1"/>
  <c r="C2343" i="15"/>
  <c r="B2434" i="15"/>
  <c r="F2090" i="5"/>
  <c r="C2089" i="5"/>
  <c r="B2326" i="5"/>
  <c r="B2435" i="15" l="1"/>
  <c r="F2343" i="15"/>
  <c r="C2342" i="15"/>
  <c r="B2327" i="5"/>
  <c r="F2089" i="5"/>
  <c r="C2088" i="5"/>
  <c r="F2342" i="15" l="1"/>
  <c r="C2341" i="15"/>
  <c r="B2436" i="15"/>
  <c r="F2088" i="5"/>
  <c r="C2087" i="5"/>
  <c r="B2328" i="5"/>
  <c r="B2437" i="15" l="1"/>
  <c r="F2341" i="15"/>
  <c r="C2340" i="15"/>
  <c r="B2329" i="5"/>
  <c r="F2087" i="5"/>
  <c r="C2086" i="5"/>
  <c r="F2340" i="15" l="1"/>
  <c r="C2339" i="15"/>
  <c r="B2438" i="15"/>
  <c r="F2086" i="5"/>
  <c r="C2085" i="5"/>
  <c r="B2330" i="5"/>
  <c r="B2439" i="15" l="1"/>
  <c r="F2339" i="15"/>
  <c r="C2338" i="15"/>
  <c r="B2331" i="5"/>
  <c r="F2085" i="5"/>
  <c r="C2084" i="5"/>
  <c r="F2338" i="15" l="1"/>
  <c r="C2337" i="15"/>
  <c r="B2440" i="15"/>
  <c r="F2084" i="5"/>
  <c r="C2083" i="5"/>
  <c r="B2332" i="5"/>
  <c r="F2337" i="15" l="1"/>
  <c r="C2336" i="15"/>
  <c r="B2441" i="15"/>
  <c r="B2333" i="5"/>
  <c r="F2083" i="5"/>
  <c r="C2082" i="5"/>
  <c r="B2442" i="15" l="1"/>
  <c r="F2336" i="15"/>
  <c r="C2335" i="15"/>
  <c r="F2082" i="5"/>
  <c r="C2081" i="5"/>
  <c r="B2334" i="5"/>
  <c r="F2335" i="15" l="1"/>
  <c r="C2334" i="15"/>
  <c r="B2443" i="15"/>
  <c r="B2335" i="5"/>
  <c r="F2081" i="5"/>
  <c r="C2080" i="5"/>
  <c r="B2444" i="15" l="1"/>
  <c r="F2334" i="15"/>
  <c r="C2333" i="15"/>
  <c r="F2080" i="5"/>
  <c r="C2079" i="5"/>
  <c r="B2336" i="5"/>
  <c r="F2333" i="15" l="1"/>
  <c r="C2332" i="15"/>
  <c r="B2445" i="15"/>
  <c r="B2337" i="5"/>
  <c r="F2079" i="5"/>
  <c r="C2078" i="5"/>
  <c r="B2446" i="15" l="1"/>
  <c r="F2332" i="15"/>
  <c r="C2331" i="15"/>
  <c r="F2078" i="5"/>
  <c r="C2077" i="5"/>
  <c r="B2338" i="5"/>
  <c r="F2331" i="15" l="1"/>
  <c r="C2330" i="15"/>
  <c r="B2447" i="15"/>
  <c r="B2339" i="5"/>
  <c r="F2077" i="5"/>
  <c r="C2076" i="5"/>
  <c r="B2448" i="15" l="1"/>
  <c r="F2330" i="15"/>
  <c r="C2329" i="15"/>
  <c r="F2076" i="5"/>
  <c r="C2075" i="5"/>
  <c r="B2340" i="5"/>
  <c r="F2329" i="15" l="1"/>
  <c r="C2328" i="15"/>
  <c r="B2449" i="15"/>
  <c r="B2341" i="5"/>
  <c r="F2075" i="5"/>
  <c r="C2074" i="5"/>
  <c r="B2450" i="15" l="1"/>
  <c r="F2328" i="15"/>
  <c r="C2327" i="15"/>
  <c r="F2074" i="5"/>
  <c r="C2073" i="5"/>
  <c r="B2342" i="5"/>
  <c r="F2327" i="15" l="1"/>
  <c r="C2326" i="15"/>
  <c r="B2451" i="15"/>
  <c r="B2343" i="5"/>
  <c r="F2073" i="5"/>
  <c r="C2072" i="5"/>
  <c r="F2326" i="15" l="1"/>
  <c r="C2325" i="15"/>
  <c r="B2452" i="15"/>
  <c r="F2072" i="5"/>
  <c r="C2071" i="5"/>
  <c r="B2344" i="5"/>
  <c r="B2453" i="15" l="1"/>
  <c r="F2325" i="15"/>
  <c r="C2324" i="15"/>
  <c r="F2071" i="5"/>
  <c r="C2070" i="5"/>
  <c r="B2345" i="5"/>
  <c r="F2324" i="15" l="1"/>
  <c r="C2323" i="15"/>
  <c r="B2454" i="15"/>
  <c r="B2346" i="5"/>
  <c r="F2070" i="5"/>
  <c r="C2069" i="5"/>
  <c r="B2455" i="15" l="1"/>
  <c r="F2323" i="15"/>
  <c r="C2322" i="15"/>
  <c r="F2069" i="5"/>
  <c r="C2068" i="5"/>
  <c r="B2347" i="5"/>
  <c r="F2322" i="15" l="1"/>
  <c r="C2321" i="15"/>
  <c r="B2456" i="15"/>
  <c r="B2348" i="5"/>
  <c r="F2068" i="5"/>
  <c r="C2067" i="5"/>
  <c r="B2457" i="15" l="1"/>
  <c r="F2321" i="15"/>
  <c r="C2320" i="15"/>
  <c r="F2067" i="5"/>
  <c r="C2066" i="5"/>
  <c r="B2349" i="5"/>
  <c r="F2320" i="15" l="1"/>
  <c r="C2319" i="15"/>
  <c r="B2458" i="15"/>
  <c r="B2350" i="5"/>
  <c r="F2066" i="5"/>
  <c r="C2065" i="5"/>
  <c r="B2459" i="15" l="1"/>
  <c r="F2319" i="15"/>
  <c r="C2318" i="15"/>
  <c r="F2065" i="5"/>
  <c r="C2064" i="5"/>
  <c r="B2351" i="5"/>
  <c r="F2318" i="15" l="1"/>
  <c r="C2317" i="15"/>
  <c r="B2460" i="15"/>
  <c r="B2352" i="5"/>
  <c r="F2064" i="5"/>
  <c r="C2063" i="5"/>
  <c r="B2461" i="15" l="1"/>
  <c r="F2317" i="15"/>
  <c r="C2316" i="15"/>
  <c r="F2063" i="5"/>
  <c r="C2062" i="5"/>
  <c r="B2353" i="5"/>
  <c r="F2316" i="15" l="1"/>
  <c r="C2315" i="15"/>
  <c r="B2462" i="15"/>
  <c r="B2354" i="5"/>
  <c r="F2062" i="5"/>
  <c r="C2061" i="5"/>
  <c r="B2463" i="15" l="1"/>
  <c r="F2315" i="15"/>
  <c r="C2314" i="15"/>
  <c r="F2061" i="5"/>
  <c r="C2060" i="5"/>
  <c r="B2355" i="5"/>
  <c r="F2314" i="15" l="1"/>
  <c r="C2313" i="15"/>
  <c r="B2464" i="15"/>
  <c r="B2356" i="5"/>
  <c r="F2060" i="5"/>
  <c r="C2059" i="5"/>
  <c r="B2465" i="15" l="1"/>
  <c r="F2313" i="15"/>
  <c r="C2312" i="15"/>
  <c r="F2059" i="5"/>
  <c r="C2058" i="5"/>
  <c r="B2357" i="5"/>
  <c r="F2312" i="15" l="1"/>
  <c r="C2311" i="15"/>
  <c r="B2466" i="15"/>
  <c r="B2358" i="5"/>
  <c r="F2058" i="5"/>
  <c r="C2057" i="5"/>
  <c r="B2467" i="15" l="1"/>
  <c r="F2311" i="15"/>
  <c r="C2310" i="15"/>
  <c r="F2057" i="5"/>
  <c r="C2056" i="5"/>
  <c r="B2359" i="5"/>
  <c r="F2310" i="15" l="1"/>
  <c r="C2309" i="15"/>
  <c r="B2468" i="15"/>
  <c r="B2360" i="5"/>
  <c r="F2056" i="5"/>
  <c r="C2055" i="5"/>
  <c r="B2469" i="15" l="1"/>
  <c r="F2309" i="15"/>
  <c r="C2308" i="15"/>
  <c r="F2055" i="5"/>
  <c r="C2054" i="5"/>
  <c r="B2361" i="5"/>
  <c r="F2308" i="15" l="1"/>
  <c r="C2307" i="15"/>
  <c r="B2470" i="15"/>
  <c r="B2362" i="5"/>
  <c r="F2054" i="5"/>
  <c r="C2053" i="5"/>
  <c r="B2471" i="15" l="1"/>
  <c r="F2307" i="15"/>
  <c r="C2306" i="15"/>
  <c r="F2053" i="5"/>
  <c r="C2052" i="5"/>
  <c r="B2363" i="5"/>
  <c r="F2306" i="15" l="1"/>
  <c r="C2305" i="15"/>
  <c r="B2472" i="15"/>
  <c r="B2364" i="5"/>
  <c r="F2052" i="5"/>
  <c r="C2051" i="5"/>
  <c r="B2473" i="15" l="1"/>
  <c r="F2305" i="15"/>
  <c r="C2304" i="15"/>
  <c r="F2051" i="5"/>
  <c r="C2050" i="5"/>
  <c r="B2365" i="5"/>
  <c r="F2304" i="15" l="1"/>
  <c r="C2303" i="15"/>
  <c r="B2474" i="15"/>
  <c r="F2050" i="5"/>
  <c r="C2049" i="5"/>
  <c r="B2366" i="5"/>
  <c r="B2475" i="15" l="1"/>
  <c r="F2303" i="15"/>
  <c r="C2302" i="15"/>
  <c r="B2367" i="5"/>
  <c r="F2049" i="5"/>
  <c r="C2048" i="5"/>
  <c r="F2302" i="15" l="1"/>
  <c r="C2301" i="15"/>
  <c r="B2476" i="15"/>
  <c r="F2048" i="5"/>
  <c r="C2047" i="5"/>
  <c r="B2368" i="5"/>
  <c r="B2477" i="15" l="1"/>
  <c r="F2301" i="15"/>
  <c r="C2300" i="15"/>
  <c r="B2369" i="5"/>
  <c r="F2047" i="5"/>
  <c r="C2046" i="5"/>
  <c r="F2300" i="15" l="1"/>
  <c r="C2299" i="15"/>
  <c r="B2478" i="15"/>
  <c r="F2046" i="5"/>
  <c r="C2045" i="5"/>
  <c r="B2370" i="5"/>
  <c r="B2479" i="15" l="1"/>
  <c r="F2299" i="15"/>
  <c r="E2299" i="15"/>
  <c r="G2299" i="15" s="1"/>
  <c r="C2298" i="15"/>
  <c r="F2045" i="5"/>
  <c r="C2044" i="5"/>
  <c r="B2371" i="5"/>
  <c r="F2298" i="15" l="1"/>
  <c r="E2298" i="15"/>
  <c r="G2298" i="15" s="1"/>
  <c r="E2388" i="15"/>
  <c r="G2388" i="15" s="1"/>
  <c r="H2388" i="15" s="1"/>
  <c r="E2387" i="15"/>
  <c r="G2387" i="15" s="1"/>
  <c r="H2387" i="15" s="1"/>
  <c r="E2386" i="15"/>
  <c r="G2386" i="15" s="1"/>
  <c r="H2386" i="15" s="1"/>
  <c r="E2385" i="15"/>
  <c r="G2385" i="15" s="1"/>
  <c r="H2385" i="15" s="1"/>
  <c r="E2384" i="15"/>
  <c r="G2384" i="15" s="1"/>
  <c r="H2384" i="15" s="1"/>
  <c r="E2383" i="15"/>
  <c r="G2383" i="15" s="1"/>
  <c r="H2383" i="15" s="1"/>
  <c r="E2382" i="15"/>
  <c r="G2382" i="15" s="1"/>
  <c r="H2382" i="15" s="1"/>
  <c r="E2381" i="15"/>
  <c r="G2381" i="15" s="1"/>
  <c r="H2381" i="15" s="1"/>
  <c r="E2380" i="15"/>
  <c r="G2380" i="15" s="1"/>
  <c r="H2380" i="15" s="1"/>
  <c r="E2379" i="15"/>
  <c r="G2379" i="15" s="1"/>
  <c r="H2379" i="15" s="1"/>
  <c r="E2378" i="15"/>
  <c r="G2378" i="15" s="1"/>
  <c r="H2378" i="15" s="1"/>
  <c r="E2377" i="15"/>
  <c r="G2377" i="15" s="1"/>
  <c r="H2377" i="15" s="1"/>
  <c r="E2376" i="15"/>
  <c r="G2376" i="15" s="1"/>
  <c r="H2376" i="15" s="1"/>
  <c r="E2375" i="15"/>
  <c r="G2375" i="15" s="1"/>
  <c r="H2375" i="15" s="1"/>
  <c r="E2374" i="15"/>
  <c r="G2374" i="15" s="1"/>
  <c r="H2374" i="15" s="1"/>
  <c r="E2373" i="15"/>
  <c r="G2373" i="15" s="1"/>
  <c r="H2373" i="15" s="1"/>
  <c r="E2372" i="15"/>
  <c r="G2372" i="15" s="1"/>
  <c r="H2372" i="15" s="1"/>
  <c r="E2371" i="15"/>
  <c r="G2371" i="15" s="1"/>
  <c r="H2371" i="15" s="1"/>
  <c r="E2370" i="15"/>
  <c r="G2370" i="15" s="1"/>
  <c r="H2370" i="15" s="1"/>
  <c r="E2369" i="15"/>
  <c r="G2369" i="15" s="1"/>
  <c r="H2369" i="15" s="1"/>
  <c r="E2368" i="15"/>
  <c r="G2368" i="15" s="1"/>
  <c r="H2368" i="15" s="1"/>
  <c r="E2367" i="15"/>
  <c r="G2367" i="15" s="1"/>
  <c r="H2367" i="15" s="1"/>
  <c r="E2366" i="15"/>
  <c r="G2366" i="15" s="1"/>
  <c r="H2366" i="15" s="1"/>
  <c r="E2365" i="15"/>
  <c r="G2365" i="15" s="1"/>
  <c r="H2365" i="15" s="1"/>
  <c r="E2364" i="15"/>
  <c r="G2364" i="15" s="1"/>
  <c r="H2364" i="15" s="1"/>
  <c r="E2363" i="15"/>
  <c r="G2363" i="15" s="1"/>
  <c r="H2363" i="15" s="1"/>
  <c r="E2362" i="15"/>
  <c r="G2362" i="15" s="1"/>
  <c r="H2362" i="15" s="1"/>
  <c r="E2361" i="15"/>
  <c r="G2361" i="15" s="1"/>
  <c r="H2361" i="15" s="1"/>
  <c r="E2360" i="15"/>
  <c r="G2360" i="15" s="1"/>
  <c r="H2360" i="15" s="1"/>
  <c r="E2359" i="15"/>
  <c r="G2359" i="15" s="1"/>
  <c r="H2359" i="15" s="1"/>
  <c r="E2358" i="15"/>
  <c r="G2358" i="15" s="1"/>
  <c r="H2358" i="15" s="1"/>
  <c r="E2357" i="15"/>
  <c r="G2357" i="15" s="1"/>
  <c r="H2357" i="15" s="1"/>
  <c r="E2356" i="15"/>
  <c r="G2356" i="15" s="1"/>
  <c r="H2356" i="15" s="1"/>
  <c r="E2355" i="15"/>
  <c r="G2355" i="15" s="1"/>
  <c r="H2355" i="15" s="1"/>
  <c r="E2354" i="15"/>
  <c r="G2354" i="15" s="1"/>
  <c r="H2354" i="15" s="1"/>
  <c r="E2353" i="15"/>
  <c r="G2353" i="15" s="1"/>
  <c r="H2353" i="15" s="1"/>
  <c r="E2352" i="15"/>
  <c r="G2352" i="15" s="1"/>
  <c r="H2352" i="15" s="1"/>
  <c r="E2351" i="15"/>
  <c r="G2351" i="15" s="1"/>
  <c r="H2351" i="15" s="1"/>
  <c r="E2350" i="15"/>
  <c r="G2350" i="15" s="1"/>
  <c r="H2350" i="15" s="1"/>
  <c r="E2349" i="15"/>
  <c r="G2349" i="15" s="1"/>
  <c r="H2349" i="15" s="1"/>
  <c r="E2348" i="15"/>
  <c r="G2348" i="15" s="1"/>
  <c r="H2348" i="15" s="1"/>
  <c r="E2347" i="15"/>
  <c r="G2347" i="15" s="1"/>
  <c r="H2347" i="15" s="1"/>
  <c r="E2346" i="15"/>
  <c r="G2346" i="15" s="1"/>
  <c r="H2346" i="15" s="1"/>
  <c r="E2345" i="15"/>
  <c r="G2345" i="15" s="1"/>
  <c r="H2345" i="15" s="1"/>
  <c r="E2344" i="15"/>
  <c r="G2344" i="15" s="1"/>
  <c r="H2344" i="15" s="1"/>
  <c r="E2343" i="15"/>
  <c r="G2343" i="15" s="1"/>
  <c r="H2343" i="15" s="1"/>
  <c r="E2342" i="15"/>
  <c r="G2342" i="15" s="1"/>
  <c r="H2342" i="15" s="1"/>
  <c r="E2341" i="15"/>
  <c r="G2341" i="15" s="1"/>
  <c r="H2341" i="15" s="1"/>
  <c r="E2340" i="15"/>
  <c r="G2340" i="15" s="1"/>
  <c r="H2340" i="15" s="1"/>
  <c r="E2339" i="15"/>
  <c r="G2339" i="15" s="1"/>
  <c r="H2339" i="15" s="1"/>
  <c r="E2338" i="15"/>
  <c r="G2338" i="15" s="1"/>
  <c r="H2338" i="15" s="1"/>
  <c r="E2337" i="15"/>
  <c r="G2337" i="15" s="1"/>
  <c r="H2337" i="15" s="1"/>
  <c r="E2336" i="15"/>
  <c r="G2336" i="15" s="1"/>
  <c r="H2336" i="15" s="1"/>
  <c r="E2335" i="15"/>
  <c r="G2335" i="15" s="1"/>
  <c r="H2335" i="15" s="1"/>
  <c r="E2334" i="15"/>
  <c r="G2334" i="15" s="1"/>
  <c r="H2334" i="15" s="1"/>
  <c r="E2333" i="15"/>
  <c r="G2333" i="15" s="1"/>
  <c r="H2333" i="15" s="1"/>
  <c r="E2332" i="15"/>
  <c r="G2332" i="15" s="1"/>
  <c r="H2332" i="15" s="1"/>
  <c r="E2331" i="15"/>
  <c r="G2331" i="15" s="1"/>
  <c r="H2331" i="15" s="1"/>
  <c r="E2330" i="15"/>
  <c r="G2330" i="15" s="1"/>
  <c r="H2330" i="15" s="1"/>
  <c r="E2329" i="15"/>
  <c r="G2329" i="15" s="1"/>
  <c r="H2329" i="15" s="1"/>
  <c r="E2328" i="15"/>
  <c r="G2328" i="15" s="1"/>
  <c r="H2328" i="15" s="1"/>
  <c r="E2327" i="15"/>
  <c r="G2327" i="15" s="1"/>
  <c r="H2327" i="15" s="1"/>
  <c r="E2326" i="15"/>
  <c r="G2326" i="15" s="1"/>
  <c r="H2326" i="15" s="1"/>
  <c r="E2325" i="15"/>
  <c r="G2325" i="15" s="1"/>
  <c r="H2325" i="15" s="1"/>
  <c r="E2324" i="15"/>
  <c r="G2324" i="15" s="1"/>
  <c r="H2324" i="15" s="1"/>
  <c r="E2323" i="15"/>
  <c r="G2323" i="15" s="1"/>
  <c r="H2323" i="15" s="1"/>
  <c r="E2322" i="15"/>
  <c r="G2322" i="15" s="1"/>
  <c r="H2322" i="15" s="1"/>
  <c r="E2321" i="15"/>
  <c r="G2321" i="15" s="1"/>
  <c r="H2321" i="15" s="1"/>
  <c r="E2320" i="15"/>
  <c r="G2320" i="15" s="1"/>
  <c r="H2320" i="15" s="1"/>
  <c r="E2319" i="15"/>
  <c r="G2319" i="15" s="1"/>
  <c r="H2319" i="15" s="1"/>
  <c r="E2318" i="15"/>
  <c r="G2318" i="15" s="1"/>
  <c r="H2318" i="15" s="1"/>
  <c r="E2317" i="15"/>
  <c r="G2317" i="15" s="1"/>
  <c r="H2317" i="15" s="1"/>
  <c r="E2316" i="15"/>
  <c r="G2316" i="15" s="1"/>
  <c r="H2316" i="15" s="1"/>
  <c r="E2315" i="15"/>
  <c r="G2315" i="15" s="1"/>
  <c r="H2315" i="15" s="1"/>
  <c r="E2314" i="15"/>
  <c r="G2314" i="15" s="1"/>
  <c r="H2314" i="15" s="1"/>
  <c r="E2313" i="15"/>
  <c r="G2313" i="15" s="1"/>
  <c r="H2313" i="15" s="1"/>
  <c r="E2312" i="15"/>
  <c r="G2312" i="15" s="1"/>
  <c r="H2312" i="15" s="1"/>
  <c r="E2311" i="15"/>
  <c r="G2311" i="15" s="1"/>
  <c r="H2311" i="15" s="1"/>
  <c r="E2310" i="15"/>
  <c r="G2310" i="15" s="1"/>
  <c r="H2310" i="15" s="1"/>
  <c r="E2309" i="15"/>
  <c r="G2309" i="15" s="1"/>
  <c r="H2309" i="15" s="1"/>
  <c r="E2308" i="15"/>
  <c r="G2308" i="15" s="1"/>
  <c r="H2308" i="15" s="1"/>
  <c r="E2307" i="15"/>
  <c r="G2307" i="15" s="1"/>
  <c r="H2307" i="15" s="1"/>
  <c r="E2306" i="15"/>
  <c r="G2306" i="15" s="1"/>
  <c r="H2306" i="15" s="1"/>
  <c r="E2305" i="15"/>
  <c r="G2305" i="15" s="1"/>
  <c r="H2305" i="15" s="1"/>
  <c r="E2304" i="15"/>
  <c r="G2304" i="15" s="1"/>
  <c r="H2304" i="15" s="1"/>
  <c r="E2303" i="15"/>
  <c r="G2303" i="15" s="1"/>
  <c r="H2303" i="15" s="1"/>
  <c r="E2302" i="15"/>
  <c r="G2302" i="15" s="1"/>
  <c r="H2302" i="15" s="1"/>
  <c r="E2301" i="15"/>
  <c r="G2301" i="15" s="1"/>
  <c r="H2301" i="15" s="1"/>
  <c r="E2300" i="15"/>
  <c r="G2300" i="15" s="1"/>
  <c r="H2300" i="15" s="1"/>
  <c r="H2299" i="15"/>
  <c r="B2480" i="15"/>
  <c r="B2372" i="5"/>
  <c r="F2044" i="5"/>
  <c r="C2043" i="5"/>
  <c r="B2481" i="15" l="1"/>
  <c r="C2480" i="15"/>
  <c r="H2298" i="15"/>
  <c r="F2043" i="5"/>
  <c r="C2042" i="5"/>
  <c r="B2373" i="5"/>
  <c r="F2480" i="15" l="1"/>
  <c r="C2479" i="15"/>
  <c r="B2482" i="15"/>
  <c r="B2374" i="5"/>
  <c r="F2042" i="5"/>
  <c r="C2041" i="5"/>
  <c r="B2483" i="15" l="1"/>
  <c r="F2479" i="15"/>
  <c r="C2478" i="15"/>
  <c r="F2041" i="5"/>
  <c r="C2040" i="5"/>
  <c r="B2375" i="5"/>
  <c r="F2478" i="15" l="1"/>
  <c r="C2477" i="15"/>
  <c r="B2484" i="15"/>
  <c r="B2376" i="5"/>
  <c r="F2040" i="5"/>
  <c r="C2039" i="5"/>
  <c r="B2485" i="15" l="1"/>
  <c r="F2477" i="15"/>
  <c r="C2476" i="15"/>
  <c r="F2039" i="5"/>
  <c r="C2038" i="5"/>
  <c r="B2377" i="5"/>
  <c r="F2476" i="15" l="1"/>
  <c r="C2475" i="15"/>
  <c r="B2486" i="15"/>
  <c r="B2378" i="5"/>
  <c r="F2038" i="5"/>
  <c r="C2037" i="5"/>
  <c r="B2487" i="15" l="1"/>
  <c r="F2475" i="15"/>
  <c r="C2474" i="15"/>
  <c r="F2037" i="5"/>
  <c r="C2036" i="5"/>
  <c r="B2379" i="5"/>
  <c r="F2474" i="15" l="1"/>
  <c r="C2473" i="15"/>
  <c r="B2488" i="15"/>
  <c r="B2380" i="5"/>
  <c r="F2036" i="5"/>
  <c r="C2035" i="5"/>
  <c r="B2489" i="15" l="1"/>
  <c r="F2473" i="15"/>
  <c r="C2472" i="15"/>
  <c r="F2035" i="5"/>
  <c r="C2034" i="5"/>
  <c r="B2381" i="5"/>
  <c r="F2472" i="15" l="1"/>
  <c r="C2471" i="15"/>
  <c r="B2490" i="15"/>
  <c r="B2382" i="5"/>
  <c r="F2034" i="5"/>
  <c r="C2033" i="5"/>
  <c r="B2491" i="15" l="1"/>
  <c r="F2471" i="15"/>
  <c r="C2470" i="15"/>
  <c r="F2033" i="5"/>
  <c r="C2032" i="5"/>
  <c r="B2383" i="5"/>
  <c r="F2470" i="15" l="1"/>
  <c r="C2469" i="15"/>
  <c r="B2492" i="15"/>
  <c r="B2384" i="5"/>
  <c r="F2032" i="5"/>
  <c r="C2031" i="5"/>
  <c r="B2493" i="15" l="1"/>
  <c r="F2469" i="15"/>
  <c r="C2468" i="15"/>
  <c r="F2031" i="5"/>
  <c r="C2030" i="5"/>
  <c r="B2385" i="5"/>
  <c r="F2468" i="15" l="1"/>
  <c r="C2467" i="15"/>
  <c r="B2494" i="15"/>
  <c r="B2386" i="5"/>
  <c r="F2030" i="5"/>
  <c r="C2029" i="5"/>
  <c r="B2495" i="15" l="1"/>
  <c r="F2467" i="15"/>
  <c r="C2466" i="15"/>
  <c r="F2029" i="5"/>
  <c r="C2028" i="5"/>
  <c r="B2387" i="5"/>
  <c r="F2466" i="15" l="1"/>
  <c r="C2465" i="15"/>
  <c r="B2496" i="15"/>
  <c r="B2388" i="5"/>
  <c r="F2028" i="5"/>
  <c r="C2027" i="5"/>
  <c r="B2497" i="15" l="1"/>
  <c r="F2465" i="15"/>
  <c r="C2464" i="15"/>
  <c r="B2389" i="5"/>
  <c r="F2027" i="5"/>
  <c r="E2027" i="5"/>
  <c r="G2027" i="5" s="1"/>
  <c r="C2026" i="5"/>
  <c r="F2464" i="15" l="1"/>
  <c r="C2463" i="15"/>
  <c r="B2498" i="15"/>
  <c r="F2026" i="5"/>
  <c r="E2026" i="5"/>
  <c r="G2026" i="5" s="1"/>
  <c r="E2207" i="5"/>
  <c r="G2207" i="5" s="1"/>
  <c r="H2207" i="5" s="1"/>
  <c r="E2206" i="5"/>
  <c r="G2206" i="5" s="1"/>
  <c r="H2206" i="5" s="1"/>
  <c r="E2205" i="5"/>
  <c r="G2205" i="5" s="1"/>
  <c r="H2205" i="5" s="1"/>
  <c r="E2204" i="5"/>
  <c r="G2204" i="5" s="1"/>
  <c r="H2204" i="5" s="1"/>
  <c r="E2203" i="5"/>
  <c r="G2203" i="5" s="1"/>
  <c r="H2203" i="5" s="1"/>
  <c r="E2202" i="5"/>
  <c r="G2202" i="5" s="1"/>
  <c r="H2202" i="5" s="1"/>
  <c r="E2201" i="5"/>
  <c r="G2201" i="5" s="1"/>
  <c r="H2201" i="5" s="1"/>
  <c r="E2200" i="5"/>
  <c r="G2200" i="5" s="1"/>
  <c r="H2200" i="5" s="1"/>
  <c r="E2199" i="5"/>
  <c r="G2199" i="5" s="1"/>
  <c r="H2199" i="5" s="1"/>
  <c r="E2198" i="5"/>
  <c r="G2198" i="5" s="1"/>
  <c r="H2198" i="5" s="1"/>
  <c r="E2197" i="5"/>
  <c r="G2197" i="5" s="1"/>
  <c r="H2197" i="5" s="1"/>
  <c r="E2196" i="5"/>
  <c r="G2196" i="5" s="1"/>
  <c r="H2196" i="5" s="1"/>
  <c r="E2195" i="5"/>
  <c r="G2195" i="5" s="1"/>
  <c r="H2195" i="5" s="1"/>
  <c r="E2194" i="5"/>
  <c r="G2194" i="5" s="1"/>
  <c r="H2194" i="5" s="1"/>
  <c r="E2193" i="5"/>
  <c r="G2193" i="5" s="1"/>
  <c r="H2193" i="5" s="1"/>
  <c r="E2192" i="5"/>
  <c r="G2192" i="5" s="1"/>
  <c r="H2192" i="5" s="1"/>
  <c r="E2191" i="5"/>
  <c r="G2191" i="5" s="1"/>
  <c r="H2191" i="5" s="1"/>
  <c r="E2190" i="5"/>
  <c r="G2190" i="5" s="1"/>
  <c r="H2190" i="5" s="1"/>
  <c r="E2189" i="5"/>
  <c r="G2189" i="5" s="1"/>
  <c r="H2189" i="5" s="1"/>
  <c r="E2188" i="5"/>
  <c r="G2188" i="5" s="1"/>
  <c r="H2188" i="5" s="1"/>
  <c r="E2187" i="5"/>
  <c r="G2187" i="5" s="1"/>
  <c r="H2187" i="5" s="1"/>
  <c r="E2186" i="5"/>
  <c r="G2186" i="5" s="1"/>
  <c r="H2186" i="5" s="1"/>
  <c r="E2185" i="5"/>
  <c r="G2185" i="5" s="1"/>
  <c r="H2185" i="5" s="1"/>
  <c r="E2184" i="5"/>
  <c r="G2184" i="5" s="1"/>
  <c r="H2184" i="5" s="1"/>
  <c r="E2183" i="5"/>
  <c r="G2183" i="5" s="1"/>
  <c r="H2183" i="5" s="1"/>
  <c r="E2182" i="5"/>
  <c r="G2182" i="5" s="1"/>
  <c r="H2182" i="5" s="1"/>
  <c r="E2181" i="5"/>
  <c r="G2181" i="5" s="1"/>
  <c r="H2181" i="5" s="1"/>
  <c r="E2180" i="5"/>
  <c r="G2180" i="5" s="1"/>
  <c r="H2180" i="5" s="1"/>
  <c r="E2179" i="5"/>
  <c r="G2179" i="5" s="1"/>
  <c r="H2179" i="5" s="1"/>
  <c r="E2178" i="5"/>
  <c r="G2178" i="5" s="1"/>
  <c r="H2178" i="5" s="1"/>
  <c r="E2177" i="5"/>
  <c r="G2177" i="5" s="1"/>
  <c r="H2177" i="5" s="1"/>
  <c r="E2176" i="5"/>
  <c r="G2176" i="5" s="1"/>
  <c r="H2176" i="5" s="1"/>
  <c r="E2175" i="5"/>
  <c r="G2175" i="5" s="1"/>
  <c r="H2175" i="5" s="1"/>
  <c r="E2174" i="5"/>
  <c r="G2174" i="5" s="1"/>
  <c r="H2174" i="5" s="1"/>
  <c r="E2173" i="5"/>
  <c r="G2173" i="5" s="1"/>
  <c r="H2173" i="5" s="1"/>
  <c r="E2172" i="5"/>
  <c r="G2172" i="5" s="1"/>
  <c r="H2172" i="5" s="1"/>
  <c r="E2171" i="5"/>
  <c r="G2171" i="5" s="1"/>
  <c r="H2171" i="5" s="1"/>
  <c r="E2170" i="5"/>
  <c r="G2170" i="5" s="1"/>
  <c r="H2170" i="5" s="1"/>
  <c r="E2169" i="5"/>
  <c r="G2169" i="5" s="1"/>
  <c r="H2169" i="5" s="1"/>
  <c r="E2168" i="5"/>
  <c r="G2168" i="5" s="1"/>
  <c r="H2168" i="5" s="1"/>
  <c r="E2167" i="5"/>
  <c r="G2167" i="5" s="1"/>
  <c r="H2167" i="5" s="1"/>
  <c r="E2166" i="5"/>
  <c r="G2166" i="5" s="1"/>
  <c r="H2166" i="5" s="1"/>
  <c r="E2165" i="5"/>
  <c r="G2165" i="5" s="1"/>
  <c r="H2165" i="5" s="1"/>
  <c r="E2164" i="5"/>
  <c r="G2164" i="5" s="1"/>
  <c r="H2164" i="5" s="1"/>
  <c r="E2163" i="5"/>
  <c r="G2163" i="5" s="1"/>
  <c r="H2163" i="5" s="1"/>
  <c r="E2162" i="5"/>
  <c r="G2162" i="5" s="1"/>
  <c r="H2162" i="5" s="1"/>
  <c r="E2161" i="5"/>
  <c r="G2161" i="5" s="1"/>
  <c r="H2161" i="5" s="1"/>
  <c r="E2160" i="5"/>
  <c r="G2160" i="5" s="1"/>
  <c r="H2160" i="5" s="1"/>
  <c r="E2159" i="5"/>
  <c r="G2159" i="5" s="1"/>
  <c r="H2159" i="5" s="1"/>
  <c r="E2158" i="5"/>
  <c r="G2158" i="5" s="1"/>
  <c r="H2158" i="5" s="1"/>
  <c r="E2157" i="5"/>
  <c r="G2157" i="5" s="1"/>
  <c r="H2157" i="5" s="1"/>
  <c r="E2156" i="5"/>
  <c r="G2156" i="5" s="1"/>
  <c r="H2156" i="5" s="1"/>
  <c r="E2155" i="5"/>
  <c r="G2155" i="5" s="1"/>
  <c r="H2155" i="5" s="1"/>
  <c r="E2154" i="5"/>
  <c r="G2154" i="5" s="1"/>
  <c r="H2154" i="5" s="1"/>
  <c r="E2153" i="5"/>
  <c r="G2153" i="5" s="1"/>
  <c r="H2153" i="5" s="1"/>
  <c r="E2152" i="5"/>
  <c r="G2152" i="5" s="1"/>
  <c r="H2152" i="5" s="1"/>
  <c r="E2151" i="5"/>
  <c r="G2151" i="5" s="1"/>
  <c r="H2151" i="5" s="1"/>
  <c r="E2150" i="5"/>
  <c r="G2150" i="5" s="1"/>
  <c r="H2150" i="5" s="1"/>
  <c r="E2149" i="5"/>
  <c r="G2149" i="5" s="1"/>
  <c r="H2149" i="5" s="1"/>
  <c r="E2148" i="5"/>
  <c r="G2148" i="5" s="1"/>
  <c r="H2148" i="5" s="1"/>
  <c r="E2147" i="5"/>
  <c r="G2147" i="5" s="1"/>
  <c r="H2147" i="5" s="1"/>
  <c r="E2146" i="5"/>
  <c r="G2146" i="5" s="1"/>
  <c r="H2146" i="5" s="1"/>
  <c r="E2145" i="5"/>
  <c r="G2145" i="5" s="1"/>
  <c r="H2145" i="5" s="1"/>
  <c r="E2144" i="5"/>
  <c r="G2144" i="5" s="1"/>
  <c r="H2144" i="5" s="1"/>
  <c r="E2143" i="5"/>
  <c r="G2143" i="5" s="1"/>
  <c r="H2143" i="5" s="1"/>
  <c r="E2142" i="5"/>
  <c r="G2142" i="5" s="1"/>
  <c r="H2142" i="5" s="1"/>
  <c r="E2141" i="5"/>
  <c r="G2141" i="5" s="1"/>
  <c r="H2141" i="5" s="1"/>
  <c r="E2140" i="5"/>
  <c r="G2140" i="5" s="1"/>
  <c r="H2140" i="5" s="1"/>
  <c r="E2139" i="5"/>
  <c r="G2139" i="5" s="1"/>
  <c r="H2139" i="5" s="1"/>
  <c r="E2138" i="5"/>
  <c r="G2138" i="5" s="1"/>
  <c r="H2138" i="5" s="1"/>
  <c r="E2137" i="5"/>
  <c r="G2137" i="5" s="1"/>
  <c r="H2137" i="5" s="1"/>
  <c r="E2136" i="5"/>
  <c r="G2136" i="5" s="1"/>
  <c r="H2136" i="5" s="1"/>
  <c r="E2135" i="5"/>
  <c r="G2135" i="5" s="1"/>
  <c r="H2135" i="5" s="1"/>
  <c r="E2134" i="5"/>
  <c r="G2134" i="5" s="1"/>
  <c r="H2134" i="5" s="1"/>
  <c r="E2133" i="5"/>
  <c r="G2133" i="5" s="1"/>
  <c r="H2133" i="5" s="1"/>
  <c r="E2132" i="5"/>
  <c r="G2132" i="5" s="1"/>
  <c r="H2132" i="5" s="1"/>
  <c r="E2131" i="5"/>
  <c r="G2131" i="5" s="1"/>
  <c r="H2131" i="5" s="1"/>
  <c r="E2130" i="5"/>
  <c r="G2130" i="5" s="1"/>
  <c r="H2130" i="5" s="1"/>
  <c r="E2129" i="5"/>
  <c r="G2129" i="5" s="1"/>
  <c r="H2129" i="5" s="1"/>
  <c r="E2128" i="5"/>
  <c r="G2128" i="5" s="1"/>
  <c r="H2128" i="5" s="1"/>
  <c r="E2127" i="5"/>
  <c r="G2127" i="5" s="1"/>
  <c r="H2127" i="5" s="1"/>
  <c r="E2126" i="5"/>
  <c r="G2126" i="5" s="1"/>
  <c r="H2126" i="5" s="1"/>
  <c r="E2125" i="5"/>
  <c r="G2125" i="5" s="1"/>
  <c r="H2125" i="5" s="1"/>
  <c r="E2124" i="5"/>
  <c r="G2124" i="5" s="1"/>
  <c r="H2124" i="5" s="1"/>
  <c r="E2123" i="5"/>
  <c r="G2123" i="5" s="1"/>
  <c r="H2123" i="5" s="1"/>
  <c r="E2122" i="5"/>
  <c r="G2122" i="5" s="1"/>
  <c r="H2122" i="5" s="1"/>
  <c r="E2121" i="5"/>
  <c r="G2121" i="5" s="1"/>
  <c r="H2121" i="5" s="1"/>
  <c r="E2120" i="5"/>
  <c r="G2120" i="5" s="1"/>
  <c r="H2120" i="5" s="1"/>
  <c r="E2119" i="5"/>
  <c r="G2119" i="5" s="1"/>
  <c r="H2119" i="5" s="1"/>
  <c r="E2118" i="5"/>
  <c r="G2118" i="5" s="1"/>
  <c r="H2118" i="5" s="1"/>
  <c r="E2117" i="5"/>
  <c r="G2117" i="5" s="1"/>
  <c r="H2117" i="5" s="1"/>
  <c r="E2116" i="5"/>
  <c r="G2116" i="5" s="1"/>
  <c r="H2116" i="5" s="1"/>
  <c r="E2115" i="5"/>
  <c r="G2115" i="5" s="1"/>
  <c r="H2115" i="5" s="1"/>
  <c r="E2114" i="5"/>
  <c r="G2114" i="5" s="1"/>
  <c r="H2114" i="5" s="1"/>
  <c r="E2113" i="5"/>
  <c r="G2113" i="5" s="1"/>
  <c r="H2113" i="5" s="1"/>
  <c r="E2112" i="5"/>
  <c r="G2112" i="5" s="1"/>
  <c r="H2112" i="5" s="1"/>
  <c r="E2111" i="5"/>
  <c r="G2111" i="5" s="1"/>
  <c r="H2111" i="5" s="1"/>
  <c r="E2110" i="5"/>
  <c r="G2110" i="5" s="1"/>
  <c r="H2110" i="5" s="1"/>
  <c r="E2109" i="5"/>
  <c r="G2109" i="5" s="1"/>
  <c r="H2109" i="5" s="1"/>
  <c r="E2108" i="5"/>
  <c r="G2108" i="5" s="1"/>
  <c r="H2108" i="5" s="1"/>
  <c r="E2107" i="5"/>
  <c r="G2107" i="5" s="1"/>
  <c r="H2107" i="5" s="1"/>
  <c r="E2106" i="5"/>
  <c r="G2106" i="5" s="1"/>
  <c r="H2106" i="5" s="1"/>
  <c r="E2105" i="5"/>
  <c r="G2105" i="5" s="1"/>
  <c r="H2105" i="5" s="1"/>
  <c r="E2104" i="5"/>
  <c r="G2104" i="5" s="1"/>
  <c r="H2104" i="5" s="1"/>
  <c r="E2103" i="5"/>
  <c r="G2103" i="5" s="1"/>
  <c r="H2103" i="5" s="1"/>
  <c r="E2102" i="5"/>
  <c r="G2102" i="5" s="1"/>
  <c r="H2102" i="5" s="1"/>
  <c r="E2101" i="5"/>
  <c r="G2101" i="5" s="1"/>
  <c r="H2101" i="5" s="1"/>
  <c r="E2100" i="5"/>
  <c r="G2100" i="5" s="1"/>
  <c r="H2100" i="5" s="1"/>
  <c r="E2099" i="5"/>
  <c r="G2099" i="5" s="1"/>
  <c r="H2099" i="5" s="1"/>
  <c r="E2098" i="5"/>
  <c r="G2098" i="5" s="1"/>
  <c r="H2098" i="5" s="1"/>
  <c r="E2097" i="5"/>
  <c r="G2097" i="5" s="1"/>
  <c r="H2097" i="5" s="1"/>
  <c r="E2096" i="5"/>
  <c r="G2096" i="5" s="1"/>
  <c r="H2096" i="5" s="1"/>
  <c r="E2095" i="5"/>
  <c r="G2095" i="5" s="1"/>
  <c r="H2095" i="5" s="1"/>
  <c r="E2094" i="5"/>
  <c r="G2094" i="5" s="1"/>
  <c r="H2094" i="5" s="1"/>
  <c r="E2093" i="5"/>
  <c r="G2093" i="5" s="1"/>
  <c r="H2093" i="5" s="1"/>
  <c r="E2092" i="5"/>
  <c r="G2092" i="5" s="1"/>
  <c r="H2092" i="5" s="1"/>
  <c r="E2091" i="5"/>
  <c r="G2091" i="5" s="1"/>
  <c r="H2091" i="5" s="1"/>
  <c r="E2090" i="5"/>
  <c r="G2090" i="5" s="1"/>
  <c r="H2090" i="5" s="1"/>
  <c r="E2089" i="5"/>
  <c r="G2089" i="5" s="1"/>
  <c r="H2089" i="5" s="1"/>
  <c r="E2088" i="5"/>
  <c r="G2088" i="5" s="1"/>
  <c r="H2088" i="5" s="1"/>
  <c r="E2087" i="5"/>
  <c r="G2087" i="5" s="1"/>
  <c r="H2087" i="5" s="1"/>
  <c r="E2086" i="5"/>
  <c r="G2086" i="5" s="1"/>
  <c r="H2086" i="5" s="1"/>
  <c r="E2085" i="5"/>
  <c r="G2085" i="5" s="1"/>
  <c r="H2085" i="5" s="1"/>
  <c r="E2084" i="5"/>
  <c r="G2084" i="5" s="1"/>
  <c r="H2084" i="5" s="1"/>
  <c r="E2083" i="5"/>
  <c r="G2083" i="5" s="1"/>
  <c r="H2083" i="5" s="1"/>
  <c r="E2082" i="5"/>
  <c r="G2082" i="5" s="1"/>
  <c r="H2082" i="5" s="1"/>
  <c r="E2081" i="5"/>
  <c r="G2081" i="5" s="1"/>
  <c r="H2081" i="5" s="1"/>
  <c r="E2080" i="5"/>
  <c r="G2080" i="5" s="1"/>
  <c r="H2080" i="5" s="1"/>
  <c r="E2079" i="5"/>
  <c r="G2079" i="5" s="1"/>
  <c r="H2079" i="5" s="1"/>
  <c r="E2078" i="5"/>
  <c r="G2078" i="5" s="1"/>
  <c r="H2078" i="5" s="1"/>
  <c r="E2077" i="5"/>
  <c r="G2077" i="5" s="1"/>
  <c r="H2077" i="5" s="1"/>
  <c r="E2076" i="5"/>
  <c r="G2076" i="5" s="1"/>
  <c r="H2076" i="5" s="1"/>
  <c r="E2075" i="5"/>
  <c r="G2075" i="5" s="1"/>
  <c r="H2075" i="5" s="1"/>
  <c r="E2074" i="5"/>
  <c r="G2074" i="5" s="1"/>
  <c r="H2074" i="5" s="1"/>
  <c r="E2073" i="5"/>
  <c r="G2073" i="5" s="1"/>
  <c r="H2073" i="5" s="1"/>
  <c r="E2072" i="5"/>
  <c r="G2072" i="5" s="1"/>
  <c r="H2072" i="5" s="1"/>
  <c r="E2071" i="5"/>
  <c r="G2071" i="5" s="1"/>
  <c r="H2071" i="5" s="1"/>
  <c r="E2070" i="5"/>
  <c r="G2070" i="5" s="1"/>
  <c r="H2070" i="5" s="1"/>
  <c r="E2069" i="5"/>
  <c r="G2069" i="5" s="1"/>
  <c r="H2069" i="5" s="1"/>
  <c r="E2068" i="5"/>
  <c r="G2068" i="5" s="1"/>
  <c r="H2068" i="5" s="1"/>
  <c r="E2067" i="5"/>
  <c r="G2067" i="5" s="1"/>
  <c r="H2067" i="5" s="1"/>
  <c r="E2066" i="5"/>
  <c r="G2066" i="5" s="1"/>
  <c r="H2066" i="5" s="1"/>
  <c r="E2065" i="5"/>
  <c r="G2065" i="5" s="1"/>
  <c r="H2065" i="5" s="1"/>
  <c r="E2064" i="5"/>
  <c r="G2064" i="5" s="1"/>
  <c r="H2064" i="5" s="1"/>
  <c r="E2063" i="5"/>
  <c r="G2063" i="5" s="1"/>
  <c r="H2063" i="5" s="1"/>
  <c r="E2062" i="5"/>
  <c r="G2062" i="5" s="1"/>
  <c r="H2062" i="5" s="1"/>
  <c r="E2061" i="5"/>
  <c r="G2061" i="5" s="1"/>
  <c r="H2061" i="5" s="1"/>
  <c r="E2060" i="5"/>
  <c r="G2060" i="5" s="1"/>
  <c r="H2060" i="5" s="1"/>
  <c r="E2059" i="5"/>
  <c r="G2059" i="5" s="1"/>
  <c r="H2059" i="5" s="1"/>
  <c r="E2058" i="5"/>
  <c r="G2058" i="5" s="1"/>
  <c r="H2058" i="5" s="1"/>
  <c r="E2057" i="5"/>
  <c r="G2057" i="5" s="1"/>
  <c r="H2057" i="5" s="1"/>
  <c r="E2056" i="5"/>
  <c r="G2056" i="5" s="1"/>
  <c r="H2056" i="5" s="1"/>
  <c r="E2055" i="5"/>
  <c r="G2055" i="5" s="1"/>
  <c r="H2055" i="5" s="1"/>
  <c r="E2054" i="5"/>
  <c r="G2054" i="5" s="1"/>
  <c r="H2054" i="5" s="1"/>
  <c r="E2053" i="5"/>
  <c r="G2053" i="5" s="1"/>
  <c r="H2053" i="5" s="1"/>
  <c r="E2052" i="5"/>
  <c r="G2052" i="5" s="1"/>
  <c r="H2052" i="5" s="1"/>
  <c r="E2051" i="5"/>
  <c r="G2051" i="5" s="1"/>
  <c r="H2051" i="5" s="1"/>
  <c r="E2050" i="5"/>
  <c r="G2050" i="5" s="1"/>
  <c r="H2050" i="5" s="1"/>
  <c r="E2049" i="5"/>
  <c r="G2049" i="5" s="1"/>
  <c r="H2049" i="5" s="1"/>
  <c r="E2048" i="5"/>
  <c r="G2048" i="5" s="1"/>
  <c r="H2048" i="5" s="1"/>
  <c r="E2047" i="5"/>
  <c r="G2047" i="5" s="1"/>
  <c r="H2047" i="5" s="1"/>
  <c r="E2046" i="5"/>
  <c r="G2046" i="5" s="1"/>
  <c r="H2046" i="5" s="1"/>
  <c r="E2045" i="5"/>
  <c r="G2045" i="5" s="1"/>
  <c r="H2045" i="5" s="1"/>
  <c r="E2044" i="5"/>
  <c r="G2044" i="5" s="1"/>
  <c r="H2044" i="5" s="1"/>
  <c r="E2043" i="5"/>
  <c r="G2043" i="5" s="1"/>
  <c r="H2043" i="5" s="1"/>
  <c r="E2042" i="5"/>
  <c r="G2042" i="5" s="1"/>
  <c r="H2042" i="5" s="1"/>
  <c r="E2041" i="5"/>
  <c r="G2041" i="5" s="1"/>
  <c r="H2041" i="5" s="1"/>
  <c r="E2040" i="5"/>
  <c r="G2040" i="5" s="1"/>
  <c r="H2040" i="5" s="1"/>
  <c r="E2039" i="5"/>
  <c r="G2039" i="5" s="1"/>
  <c r="H2039" i="5" s="1"/>
  <c r="E2038" i="5"/>
  <c r="G2038" i="5" s="1"/>
  <c r="H2038" i="5" s="1"/>
  <c r="E2037" i="5"/>
  <c r="G2037" i="5" s="1"/>
  <c r="H2037" i="5" s="1"/>
  <c r="E2036" i="5"/>
  <c r="G2036" i="5" s="1"/>
  <c r="H2036" i="5" s="1"/>
  <c r="E2035" i="5"/>
  <c r="G2035" i="5" s="1"/>
  <c r="H2035" i="5" s="1"/>
  <c r="E2034" i="5"/>
  <c r="G2034" i="5" s="1"/>
  <c r="H2034" i="5" s="1"/>
  <c r="E2033" i="5"/>
  <c r="G2033" i="5" s="1"/>
  <c r="H2033" i="5" s="1"/>
  <c r="E2032" i="5"/>
  <c r="G2032" i="5" s="1"/>
  <c r="H2032" i="5" s="1"/>
  <c r="E2031" i="5"/>
  <c r="G2031" i="5" s="1"/>
  <c r="H2031" i="5" s="1"/>
  <c r="E2030" i="5"/>
  <c r="G2030" i="5" s="1"/>
  <c r="H2030" i="5" s="1"/>
  <c r="E2029" i="5"/>
  <c r="G2029" i="5" s="1"/>
  <c r="H2029" i="5" s="1"/>
  <c r="E2028" i="5"/>
  <c r="G2028" i="5" s="1"/>
  <c r="H2028" i="5" s="1"/>
  <c r="H2027" i="5"/>
  <c r="B2390" i="5"/>
  <c r="B2499" i="15" l="1"/>
  <c r="F2463" i="15"/>
  <c r="C2462" i="15"/>
  <c r="C2390" i="5"/>
  <c r="B2391" i="5"/>
  <c r="H2026" i="5"/>
  <c r="F2462" i="15" l="1"/>
  <c r="C2461" i="15"/>
  <c r="B2500" i="15"/>
  <c r="B2392" i="5"/>
  <c r="F2390" i="5"/>
  <c r="C2389" i="5"/>
  <c r="B2501" i="15" l="1"/>
  <c r="F2461" i="15"/>
  <c r="C2460" i="15"/>
  <c r="F2389" i="5"/>
  <c r="C2388" i="5"/>
  <c r="B2393" i="5"/>
  <c r="F2460" i="15" l="1"/>
  <c r="C2459" i="15"/>
  <c r="B2502" i="15"/>
  <c r="B2394" i="5"/>
  <c r="F2388" i="5"/>
  <c r="C2387" i="5"/>
  <c r="B2503" i="15" l="1"/>
  <c r="F2459" i="15"/>
  <c r="C2458" i="15"/>
  <c r="F2387" i="5"/>
  <c r="C2386" i="5"/>
  <c r="B2395" i="5"/>
  <c r="F2458" i="15" l="1"/>
  <c r="C2457" i="15"/>
  <c r="B2504" i="15"/>
  <c r="B2396" i="5"/>
  <c r="F2386" i="5"/>
  <c r="C2385" i="5"/>
  <c r="B2505" i="15" l="1"/>
  <c r="F2457" i="15"/>
  <c r="C2456" i="15"/>
  <c r="F2385" i="5"/>
  <c r="C2384" i="5"/>
  <c r="B2397" i="5"/>
  <c r="F2456" i="15" l="1"/>
  <c r="C2455" i="15"/>
  <c r="B2506" i="15"/>
  <c r="B2398" i="5"/>
  <c r="F2384" i="5"/>
  <c r="C2383" i="5"/>
  <c r="B2507" i="15" l="1"/>
  <c r="F2455" i="15"/>
  <c r="C2454" i="15"/>
  <c r="F2383" i="5"/>
  <c r="C2382" i="5"/>
  <c r="B2399" i="5"/>
  <c r="F2454" i="15" l="1"/>
  <c r="C2453" i="15"/>
  <c r="B2508" i="15"/>
  <c r="B2400" i="5"/>
  <c r="F2382" i="5"/>
  <c r="C2381" i="5"/>
  <c r="B2509" i="15" l="1"/>
  <c r="F2453" i="15"/>
  <c r="C2452" i="15"/>
  <c r="F2381" i="5"/>
  <c r="C2380" i="5"/>
  <c r="B2401" i="5"/>
  <c r="F2452" i="15" l="1"/>
  <c r="C2451" i="15"/>
  <c r="B2510" i="15"/>
  <c r="B2402" i="5"/>
  <c r="F2380" i="5"/>
  <c r="C2379" i="5"/>
  <c r="B2511" i="15" l="1"/>
  <c r="F2451" i="15"/>
  <c r="C2450" i="15"/>
  <c r="F2379" i="5"/>
  <c r="C2378" i="5"/>
  <c r="B2403" i="5"/>
  <c r="B2512" i="15" l="1"/>
  <c r="F2450" i="15"/>
  <c r="C2449" i="15"/>
  <c r="B2404" i="5"/>
  <c r="F2378" i="5"/>
  <c r="C2377" i="5"/>
  <c r="F2449" i="15" l="1"/>
  <c r="C2448" i="15"/>
  <c r="B2513" i="15"/>
  <c r="F2377" i="5"/>
  <c r="C2376" i="5"/>
  <c r="B2405" i="5"/>
  <c r="B2514" i="15" l="1"/>
  <c r="F2448" i="15"/>
  <c r="C2447" i="15"/>
  <c r="B2406" i="5"/>
  <c r="F2376" i="5"/>
  <c r="C2375" i="5"/>
  <c r="B2515" i="15" l="1"/>
  <c r="F2447" i="15"/>
  <c r="C2446" i="15"/>
  <c r="F2375" i="5"/>
  <c r="C2374" i="5"/>
  <c r="B2407" i="5"/>
  <c r="F2446" i="15" l="1"/>
  <c r="C2445" i="15"/>
  <c r="B2516" i="15"/>
  <c r="F2374" i="5"/>
  <c r="C2373" i="5"/>
  <c r="B2408" i="5"/>
  <c r="B2517" i="15" l="1"/>
  <c r="F2445" i="15"/>
  <c r="C2444" i="15"/>
  <c r="B2409" i="5"/>
  <c r="F2373" i="5"/>
  <c r="C2372" i="5"/>
  <c r="B2518" i="15" l="1"/>
  <c r="F2444" i="15"/>
  <c r="C2443" i="15"/>
  <c r="F2372" i="5"/>
  <c r="C2371" i="5"/>
  <c r="B2410" i="5"/>
  <c r="F2443" i="15" l="1"/>
  <c r="C2442" i="15"/>
  <c r="B2519" i="15"/>
  <c r="B2411" i="5"/>
  <c r="F2371" i="5"/>
  <c r="C2370" i="5"/>
  <c r="B2520" i="15" l="1"/>
  <c r="F2442" i="15"/>
  <c r="C2441" i="15"/>
  <c r="F2370" i="5"/>
  <c r="C2369" i="5"/>
  <c r="B2412" i="5"/>
  <c r="F2441" i="15" l="1"/>
  <c r="C2440" i="15"/>
  <c r="B2521" i="15"/>
  <c r="B2413" i="5"/>
  <c r="F2369" i="5"/>
  <c r="C2368" i="5"/>
  <c r="B2522" i="15" l="1"/>
  <c r="F2440" i="15"/>
  <c r="C2439" i="15"/>
  <c r="F2368" i="5"/>
  <c r="C2367" i="5"/>
  <c r="B2414" i="5"/>
  <c r="F2439" i="15" l="1"/>
  <c r="C2438" i="15"/>
  <c r="B2523" i="15"/>
  <c r="B2415" i="5"/>
  <c r="F2367" i="5"/>
  <c r="C2366" i="5"/>
  <c r="B2524" i="15" l="1"/>
  <c r="F2438" i="15"/>
  <c r="C2437" i="15"/>
  <c r="F2366" i="5"/>
  <c r="C2365" i="5"/>
  <c r="B2416" i="5"/>
  <c r="F2437" i="15" l="1"/>
  <c r="C2436" i="15"/>
  <c r="B2525" i="15"/>
  <c r="B2417" i="5"/>
  <c r="F2365" i="5"/>
  <c r="C2364" i="5"/>
  <c r="B2526" i="15" l="1"/>
  <c r="F2436" i="15"/>
  <c r="C2435" i="15"/>
  <c r="F2364" i="5"/>
  <c r="C2363" i="5"/>
  <c r="B2418" i="5"/>
  <c r="F2435" i="15" l="1"/>
  <c r="C2434" i="15"/>
  <c r="B2527" i="15"/>
  <c r="B2419" i="5"/>
  <c r="F2363" i="5"/>
  <c r="C2362" i="5"/>
  <c r="B2528" i="15" l="1"/>
  <c r="F2434" i="15"/>
  <c r="C2433" i="15"/>
  <c r="F2362" i="5"/>
  <c r="C2361" i="5"/>
  <c r="B2420" i="5"/>
  <c r="F2433" i="15" l="1"/>
  <c r="C2432" i="15"/>
  <c r="B2529" i="15"/>
  <c r="B2421" i="5"/>
  <c r="F2361" i="5"/>
  <c r="C2360" i="5"/>
  <c r="B2530" i="15" l="1"/>
  <c r="F2432" i="15"/>
  <c r="C2431" i="15"/>
  <c r="F2360" i="5"/>
  <c r="C2359" i="5"/>
  <c r="B2422" i="5"/>
  <c r="B2531" i="15" l="1"/>
  <c r="F2431" i="15"/>
  <c r="C2430" i="15"/>
  <c r="B2423" i="5"/>
  <c r="F2359" i="5"/>
  <c r="C2358" i="5"/>
  <c r="F2430" i="15" l="1"/>
  <c r="C2429" i="15"/>
  <c r="B2532" i="15"/>
  <c r="F2358" i="5"/>
  <c r="C2357" i="5"/>
  <c r="B2424" i="5"/>
  <c r="B2533" i="15" l="1"/>
  <c r="F2429" i="15"/>
  <c r="C2428" i="15"/>
  <c r="B2425" i="5"/>
  <c r="F2357" i="5"/>
  <c r="C2356" i="5"/>
  <c r="F2428" i="15" l="1"/>
  <c r="C2427" i="15"/>
  <c r="B2534" i="15"/>
  <c r="F2356" i="5"/>
  <c r="C2355" i="5"/>
  <c r="B2426" i="5"/>
  <c r="B2535" i="15" l="1"/>
  <c r="F2427" i="15"/>
  <c r="C2426" i="15"/>
  <c r="B2427" i="5"/>
  <c r="F2355" i="5"/>
  <c r="C2354" i="5"/>
  <c r="B2536" i="15" l="1"/>
  <c r="F2426" i="15"/>
  <c r="C2425" i="15"/>
  <c r="F2354" i="5"/>
  <c r="C2353" i="5"/>
  <c r="B2428" i="5"/>
  <c r="F2425" i="15" l="1"/>
  <c r="C2424" i="15"/>
  <c r="B2537" i="15"/>
  <c r="F2353" i="5"/>
  <c r="C2352" i="5"/>
  <c r="B2429" i="5"/>
  <c r="B2538" i="15" l="1"/>
  <c r="F2424" i="15"/>
  <c r="C2423" i="15"/>
  <c r="B2430" i="5"/>
  <c r="F2352" i="5"/>
  <c r="C2351" i="5"/>
  <c r="B2539" i="15" l="1"/>
  <c r="F2423" i="15"/>
  <c r="C2422" i="15"/>
  <c r="F2351" i="5"/>
  <c r="C2350" i="5"/>
  <c r="B2431" i="5"/>
  <c r="F2422" i="15" l="1"/>
  <c r="C2421" i="15"/>
  <c r="B2540" i="15"/>
  <c r="B2432" i="5"/>
  <c r="F2350" i="5"/>
  <c r="C2349" i="5"/>
  <c r="B2541" i="15" l="1"/>
  <c r="F2421" i="15"/>
  <c r="C2420" i="15"/>
  <c r="F2349" i="5"/>
  <c r="C2348" i="5"/>
  <c r="B2433" i="5"/>
  <c r="B2542" i="15" l="1"/>
  <c r="F2420" i="15"/>
  <c r="C2419" i="15"/>
  <c r="B2434" i="5"/>
  <c r="F2348" i="5"/>
  <c r="C2347" i="5"/>
  <c r="F2419" i="15" l="1"/>
  <c r="C2418" i="15"/>
  <c r="B2543" i="15"/>
  <c r="F2347" i="5"/>
  <c r="C2346" i="5"/>
  <c r="B2435" i="5"/>
  <c r="B2544" i="15" l="1"/>
  <c r="F2418" i="15"/>
  <c r="C2417" i="15"/>
  <c r="B2436" i="5"/>
  <c r="F2346" i="5"/>
  <c r="C2345" i="5"/>
  <c r="F2417" i="15" l="1"/>
  <c r="C2416" i="15"/>
  <c r="B2545" i="15"/>
  <c r="F2345" i="5"/>
  <c r="C2344" i="5"/>
  <c r="B2437" i="5"/>
  <c r="B2546" i="15" l="1"/>
  <c r="F2416" i="15"/>
  <c r="C2415" i="15"/>
  <c r="B2438" i="5"/>
  <c r="F2344" i="5"/>
  <c r="C2343" i="5"/>
  <c r="B2547" i="15" l="1"/>
  <c r="F2415" i="15"/>
  <c r="C2414" i="15"/>
  <c r="F2343" i="5"/>
  <c r="C2342" i="5"/>
  <c r="B2439" i="5"/>
  <c r="F2414" i="15" l="1"/>
  <c r="C2413" i="15"/>
  <c r="B2548" i="15"/>
  <c r="B2440" i="5"/>
  <c r="F2342" i="5"/>
  <c r="C2341" i="5"/>
  <c r="B2549" i="15" l="1"/>
  <c r="F2413" i="15"/>
  <c r="C2412" i="15"/>
  <c r="F2341" i="5"/>
  <c r="C2340" i="5"/>
  <c r="B2441" i="5"/>
  <c r="F2412" i="15" l="1"/>
  <c r="C2411" i="15"/>
  <c r="B2550" i="15"/>
  <c r="B2442" i="5"/>
  <c r="F2340" i="5"/>
  <c r="C2339" i="5"/>
  <c r="B2551" i="15" l="1"/>
  <c r="F2411" i="15"/>
  <c r="C2410" i="15"/>
  <c r="F2339" i="5"/>
  <c r="C2338" i="5"/>
  <c r="B2443" i="5"/>
  <c r="B2552" i="15" l="1"/>
  <c r="F2410" i="15"/>
  <c r="C2409" i="15"/>
  <c r="B2444" i="5"/>
  <c r="F2338" i="5"/>
  <c r="C2337" i="5"/>
  <c r="F2409" i="15" l="1"/>
  <c r="C2408" i="15"/>
  <c r="B2553" i="15"/>
  <c r="F2337" i="5"/>
  <c r="C2336" i="5"/>
  <c r="B2445" i="5"/>
  <c r="B2554" i="15" l="1"/>
  <c r="F2408" i="15"/>
  <c r="C2407" i="15"/>
  <c r="B2446" i="5"/>
  <c r="F2336" i="5"/>
  <c r="C2335" i="5"/>
  <c r="F2407" i="15" l="1"/>
  <c r="C2406" i="15"/>
  <c r="B2555" i="15"/>
  <c r="F2335" i="5"/>
  <c r="C2334" i="5"/>
  <c r="B2447" i="5"/>
  <c r="B2556" i="15" l="1"/>
  <c r="F2406" i="15"/>
  <c r="C2405" i="15"/>
  <c r="F2334" i="5"/>
  <c r="C2333" i="5"/>
  <c r="B2448" i="5"/>
  <c r="F2405" i="15" l="1"/>
  <c r="C2404" i="15"/>
  <c r="B2557" i="15"/>
  <c r="B2449" i="5"/>
  <c r="F2333" i="5"/>
  <c r="C2332" i="5"/>
  <c r="B2558" i="15" l="1"/>
  <c r="F2404" i="15"/>
  <c r="C2403" i="15"/>
  <c r="F2332" i="5"/>
  <c r="C2331" i="5"/>
  <c r="B2450" i="5"/>
  <c r="F2403" i="15" l="1"/>
  <c r="C2402" i="15"/>
  <c r="B2559" i="15"/>
  <c r="B2451" i="5"/>
  <c r="F2331" i="5"/>
  <c r="C2330" i="5"/>
  <c r="B2560" i="15" l="1"/>
  <c r="F2402" i="15"/>
  <c r="C2401" i="15"/>
  <c r="F2330" i="5"/>
  <c r="C2329" i="5"/>
  <c r="B2452" i="5"/>
  <c r="F2401" i="15" l="1"/>
  <c r="C2400" i="15"/>
  <c r="B2561" i="15"/>
  <c r="B2453" i="5"/>
  <c r="F2329" i="5"/>
  <c r="C2328" i="5"/>
  <c r="B2562" i="15" l="1"/>
  <c r="F2400" i="15"/>
  <c r="C2399" i="15"/>
  <c r="F2328" i="5"/>
  <c r="C2327" i="5"/>
  <c r="B2454" i="5"/>
  <c r="B2563" i="15" l="1"/>
  <c r="F2399" i="15"/>
  <c r="C2398" i="15"/>
  <c r="B2455" i="5"/>
  <c r="F2327" i="5"/>
  <c r="C2326" i="5"/>
  <c r="F2398" i="15" l="1"/>
  <c r="C2397" i="15"/>
  <c r="B2564" i="15"/>
  <c r="F2326" i="5"/>
  <c r="C2325" i="5"/>
  <c r="B2456" i="5"/>
  <c r="B2565" i="15" l="1"/>
  <c r="F2397" i="15"/>
  <c r="C2396" i="15"/>
  <c r="B2457" i="5"/>
  <c r="F2325" i="5"/>
  <c r="C2324" i="5"/>
  <c r="F2396" i="15" l="1"/>
  <c r="C2395" i="15"/>
  <c r="B2566" i="15"/>
  <c r="F2324" i="5"/>
  <c r="C2323" i="5"/>
  <c r="B2458" i="5"/>
  <c r="B2567" i="15" l="1"/>
  <c r="F2395" i="15"/>
  <c r="C2394" i="15"/>
  <c r="B2459" i="5"/>
  <c r="F2323" i="5"/>
  <c r="C2322" i="5"/>
  <c r="B2568" i="15" l="1"/>
  <c r="F2394" i="15"/>
  <c r="C2393" i="15"/>
  <c r="F2322" i="5"/>
  <c r="C2321" i="5"/>
  <c r="B2460" i="5"/>
  <c r="F2393" i="15" l="1"/>
  <c r="C2392" i="15"/>
  <c r="B2569" i="15"/>
  <c r="B2461" i="5"/>
  <c r="F2321" i="5"/>
  <c r="C2320" i="5"/>
  <c r="B2570" i="15" l="1"/>
  <c r="F2392" i="15"/>
  <c r="C2391" i="15"/>
  <c r="F2320" i="5"/>
  <c r="C2319" i="5"/>
  <c r="B2462" i="5"/>
  <c r="F2391" i="15" l="1"/>
  <c r="C2390" i="15"/>
  <c r="B2571" i="15"/>
  <c r="B2463" i="5"/>
  <c r="F2319" i="5"/>
  <c r="C2318" i="5"/>
  <c r="F2390" i="15" l="1"/>
  <c r="E2390" i="15"/>
  <c r="G2390" i="15" s="1"/>
  <c r="C2389" i="15"/>
  <c r="B2572" i="15"/>
  <c r="F2318" i="5"/>
  <c r="C2317" i="5"/>
  <c r="B2464" i="5"/>
  <c r="C2572" i="15" l="1"/>
  <c r="B2573" i="15"/>
  <c r="F2389" i="15"/>
  <c r="E2389" i="15"/>
  <c r="G2389" i="15" s="1"/>
  <c r="E2480" i="15"/>
  <c r="G2480" i="15" s="1"/>
  <c r="H2480" i="15" s="1"/>
  <c r="E2479" i="15"/>
  <c r="G2479" i="15" s="1"/>
  <c r="H2479" i="15" s="1"/>
  <c r="E2478" i="15"/>
  <c r="G2478" i="15" s="1"/>
  <c r="H2478" i="15" s="1"/>
  <c r="E2477" i="15"/>
  <c r="G2477" i="15" s="1"/>
  <c r="H2477" i="15" s="1"/>
  <c r="E2476" i="15"/>
  <c r="G2476" i="15" s="1"/>
  <c r="H2476" i="15" s="1"/>
  <c r="E2475" i="15"/>
  <c r="G2475" i="15" s="1"/>
  <c r="H2475" i="15" s="1"/>
  <c r="E2474" i="15"/>
  <c r="G2474" i="15" s="1"/>
  <c r="H2474" i="15" s="1"/>
  <c r="E2473" i="15"/>
  <c r="G2473" i="15" s="1"/>
  <c r="H2473" i="15" s="1"/>
  <c r="E2472" i="15"/>
  <c r="G2472" i="15" s="1"/>
  <c r="H2472" i="15" s="1"/>
  <c r="E2471" i="15"/>
  <c r="G2471" i="15" s="1"/>
  <c r="H2471" i="15" s="1"/>
  <c r="E2470" i="15"/>
  <c r="G2470" i="15" s="1"/>
  <c r="H2470" i="15" s="1"/>
  <c r="E2469" i="15"/>
  <c r="G2469" i="15" s="1"/>
  <c r="H2469" i="15" s="1"/>
  <c r="E2468" i="15"/>
  <c r="G2468" i="15" s="1"/>
  <c r="H2468" i="15" s="1"/>
  <c r="E2467" i="15"/>
  <c r="G2467" i="15" s="1"/>
  <c r="H2467" i="15" s="1"/>
  <c r="E2466" i="15"/>
  <c r="G2466" i="15" s="1"/>
  <c r="H2466" i="15" s="1"/>
  <c r="E2465" i="15"/>
  <c r="G2465" i="15" s="1"/>
  <c r="H2465" i="15" s="1"/>
  <c r="E2464" i="15"/>
  <c r="G2464" i="15" s="1"/>
  <c r="H2464" i="15" s="1"/>
  <c r="E2463" i="15"/>
  <c r="G2463" i="15" s="1"/>
  <c r="H2463" i="15" s="1"/>
  <c r="E2462" i="15"/>
  <c r="G2462" i="15" s="1"/>
  <c r="H2462" i="15" s="1"/>
  <c r="E2461" i="15"/>
  <c r="G2461" i="15" s="1"/>
  <c r="H2461" i="15" s="1"/>
  <c r="E2460" i="15"/>
  <c r="G2460" i="15" s="1"/>
  <c r="H2460" i="15" s="1"/>
  <c r="E2459" i="15"/>
  <c r="G2459" i="15" s="1"/>
  <c r="H2459" i="15" s="1"/>
  <c r="E2458" i="15"/>
  <c r="G2458" i="15" s="1"/>
  <c r="H2458" i="15" s="1"/>
  <c r="E2457" i="15"/>
  <c r="G2457" i="15" s="1"/>
  <c r="H2457" i="15" s="1"/>
  <c r="E2456" i="15"/>
  <c r="G2456" i="15" s="1"/>
  <c r="H2456" i="15" s="1"/>
  <c r="E2455" i="15"/>
  <c r="G2455" i="15" s="1"/>
  <c r="H2455" i="15" s="1"/>
  <c r="E2454" i="15"/>
  <c r="G2454" i="15" s="1"/>
  <c r="H2454" i="15" s="1"/>
  <c r="E2453" i="15"/>
  <c r="G2453" i="15" s="1"/>
  <c r="H2453" i="15" s="1"/>
  <c r="E2452" i="15"/>
  <c r="G2452" i="15" s="1"/>
  <c r="H2452" i="15" s="1"/>
  <c r="E2451" i="15"/>
  <c r="G2451" i="15" s="1"/>
  <c r="H2451" i="15" s="1"/>
  <c r="E2450" i="15"/>
  <c r="G2450" i="15" s="1"/>
  <c r="H2450" i="15" s="1"/>
  <c r="E2449" i="15"/>
  <c r="G2449" i="15" s="1"/>
  <c r="H2449" i="15" s="1"/>
  <c r="E2448" i="15"/>
  <c r="G2448" i="15" s="1"/>
  <c r="H2448" i="15" s="1"/>
  <c r="E2447" i="15"/>
  <c r="G2447" i="15" s="1"/>
  <c r="H2447" i="15" s="1"/>
  <c r="E2446" i="15"/>
  <c r="G2446" i="15" s="1"/>
  <c r="H2446" i="15" s="1"/>
  <c r="E2445" i="15"/>
  <c r="G2445" i="15" s="1"/>
  <c r="H2445" i="15" s="1"/>
  <c r="E2444" i="15"/>
  <c r="G2444" i="15" s="1"/>
  <c r="H2444" i="15" s="1"/>
  <c r="E2443" i="15"/>
  <c r="G2443" i="15" s="1"/>
  <c r="H2443" i="15" s="1"/>
  <c r="E2442" i="15"/>
  <c r="G2442" i="15" s="1"/>
  <c r="H2442" i="15" s="1"/>
  <c r="E2441" i="15"/>
  <c r="G2441" i="15" s="1"/>
  <c r="H2441" i="15" s="1"/>
  <c r="E2440" i="15"/>
  <c r="G2440" i="15" s="1"/>
  <c r="H2440" i="15" s="1"/>
  <c r="E2439" i="15"/>
  <c r="G2439" i="15" s="1"/>
  <c r="H2439" i="15" s="1"/>
  <c r="E2438" i="15"/>
  <c r="G2438" i="15" s="1"/>
  <c r="H2438" i="15" s="1"/>
  <c r="E2437" i="15"/>
  <c r="G2437" i="15" s="1"/>
  <c r="H2437" i="15" s="1"/>
  <c r="E2436" i="15"/>
  <c r="G2436" i="15" s="1"/>
  <c r="H2436" i="15" s="1"/>
  <c r="E2435" i="15"/>
  <c r="G2435" i="15" s="1"/>
  <c r="H2435" i="15" s="1"/>
  <c r="E2434" i="15"/>
  <c r="G2434" i="15" s="1"/>
  <c r="H2434" i="15" s="1"/>
  <c r="E2433" i="15"/>
  <c r="G2433" i="15" s="1"/>
  <c r="H2433" i="15" s="1"/>
  <c r="E2432" i="15"/>
  <c r="G2432" i="15" s="1"/>
  <c r="H2432" i="15" s="1"/>
  <c r="E2431" i="15"/>
  <c r="G2431" i="15" s="1"/>
  <c r="H2431" i="15" s="1"/>
  <c r="E2430" i="15"/>
  <c r="G2430" i="15" s="1"/>
  <c r="H2430" i="15" s="1"/>
  <c r="E2429" i="15"/>
  <c r="G2429" i="15" s="1"/>
  <c r="H2429" i="15" s="1"/>
  <c r="E2428" i="15"/>
  <c r="G2428" i="15" s="1"/>
  <c r="H2428" i="15" s="1"/>
  <c r="E2427" i="15"/>
  <c r="G2427" i="15" s="1"/>
  <c r="H2427" i="15" s="1"/>
  <c r="E2426" i="15"/>
  <c r="G2426" i="15" s="1"/>
  <c r="H2426" i="15" s="1"/>
  <c r="E2425" i="15"/>
  <c r="G2425" i="15" s="1"/>
  <c r="H2425" i="15" s="1"/>
  <c r="E2424" i="15"/>
  <c r="G2424" i="15" s="1"/>
  <c r="H2424" i="15" s="1"/>
  <c r="E2423" i="15"/>
  <c r="G2423" i="15" s="1"/>
  <c r="H2423" i="15" s="1"/>
  <c r="E2422" i="15"/>
  <c r="G2422" i="15" s="1"/>
  <c r="H2422" i="15" s="1"/>
  <c r="E2421" i="15"/>
  <c r="G2421" i="15" s="1"/>
  <c r="H2421" i="15" s="1"/>
  <c r="E2420" i="15"/>
  <c r="G2420" i="15" s="1"/>
  <c r="H2420" i="15" s="1"/>
  <c r="E2419" i="15"/>
  <c r="G2419" i="15" s="1"/>
  <c r="H2419" i="15" s="1"/>
  <c r="E2418" i="15"/>
  <c r="G2418" i="15" s="1"/>
  <c r="H2418" i="15" s="1"/>
  <c r="E2417" i="15"/>
  <c r="G2417" i="15" s="1"/>
  <c r="H2417" i="15" s="1"/>
  <c r="E2416" i="15"/>
  <c r="G2416" i="15" s="1"/>
  <c r="H2416" i="15" s="1"/>
  <c r="E2415" i="15"/>
  <c r="G2415" i="15" s="1"/>
  <c r="H2415" i="15" s="1"/>
  <c r="E2414" i="15"/>
  <c r="G2414" i="15" s="1"/>
  <c r="H2414" i="15" s="1"/>
  <c r="E2413" i="15"/>
  <c r="G2413" i="15" s="1"/>
  <c r="H2413" i="15" s="1"/>
  <c r="E2412" i="15"/>
  <c r="G2412" i="15" s="1"/>
  <c r="H2412" i="15" s="1"/>
  <c r="E2411" i="15"/>
  <c r="G2411" i="15" s="1"/>
  <c r="H2411" i="15" s="1"/>
  <c r="E2410" i="15"/>
  <c r="G2410" i="15" s="1"/>
  <c r="H2410" i="15" s="1"/>
  <c r="E2409" i="15"/>
  <c r="G2409" i="15" s="1"/>
  <c r="H2409" i="15" s="1"/>
  <c r="E2408" i="15"/>
  <c r="G2408" i="15" s="1"/>
  <c r="H2408" i="15" s="1"/>
  <c r="E2407" i="15"/>
  <c r="G2407" i="15" s="1"/>
  <c r="H2407" i="15" s="1"/>
  <c r="E2406" i="15"/>
  <c r="G2406" i="15" s="1"/>
  <c r="H2406" i="15" s="1"/>
  <c r="E2405" i="15"/>
  <c r="G2405" i="15" s="1"/>
  <c r="H2405" i="15" s="1"/>
  <c r="E2404" i="15"/>
  <c r="G2404" i="15" s="1"/>
  <c r="H2404" i="15" s="1"/>
  <c r="E2403" i="15"/>
  <c r="G2403" i="15" s="1"/>
  <c r="H2403" i="15" s="1"/>
  <c r="E2402" i="15"/>
  <c r="G2402" i="15" s="1"/>
  <c r="H2402" i="15" s="1"/>
  <c r="E2401" i="15"/>
  <c r="G2401" i="15" s="1"/>
  <c r="H2401" i="15" s="1"/>
  <c r="E2400" i="15"/>
  <c r="G2400" i="15" s="1"/>
  <c r="H2400" i="15" s="1"/>
  <c r="E2399" i="15"/>
  <c r="G2399" i="15" s="1"/>
  <c r="H2399" i="15" s="1"/>
  <c r="E2398" i="15"/>
  <c r="G2398" i="15" s="1"/>
  <c r="H2398" i="15" s="1"/>
  <c r="E2397" i="15"/>
  <c r="G2397" i="15" s="1"/>
  <c r="H2397" i="15" s="1"/>
  <c r="E2396" i="15"/>
  <c r="G2396" i="15" s="1"/>
  <c r="H2396" i="15" s="1"/>
  <c r="E2395" i="15"/>
  <c r="G2395" i="15" s="1"/>
  <c r="H2395" i="15" s="1"/>
  <c r="E2394" i="15"/>
  <c r="G2394" i="15" s="1"/>
  <c r="H2394" i="15" s="1"/>
  <c r="E2393" i="15"/>
  <c r="G2393" i="15" s="1"/>
  <c r="H2393" i="15" s="1"/>
  <c r="E2392" i="15"/>
  <c r="G2392" i="15" s="1"/>
  <c r="H2392" i="15" s="1"/>
  <c r="E2391" i="15"/>
  <c r="G2391" i="15" s="1"/>
  <c r="H2391" i="15" s="1"/>
  <c r="H2390" i="15"/>
  <c r="F2317" i="5"/>
  <c r="C2316" i="5"/>
  <c r="B2465" i="5"/>
  <c r="H2389" i="15" l="1"/>
  <c r="B2574" i="15"/>
  <c r="F2572" i="15"/>
  <c r="C2571" i="15"/>
  <c r="B2466" i="5"/>
  <c r="F2316" i="5"/>
  <c r="C2315" i="5"/>
  <c r="F2571" i="15" l="1"/>
  <c r="C2570" i="15"/>
  <c r="B2575" i="15"/>
  <c r="F2315" i="5"/>
  <c r="C2314" i="5"/>
  <c r="B2467" i="5"/>
  <c r="B2576" i="15" l="1"/>
  <c r="F2570" i="15"/>
  <c r="C2569" i="15"/>
  <c r="B2468" i="5"/>
  <c r="F2314" i="5"/>
  <c r="C2313" i="5"/>
  <c r="F2569" i="15" l="1"/>
  <c r="C2568" i="15"/>
  <c r="B2577" i="15"/>
  <c r="F2313" i="5"/>
  <c r="C2312" i="5"/>
  <c r="B2469" i="5"/>
  <c r="B2578" i="15" l="1"/>
  <c r="F2568" i="15"/>
  <c r="C2567" i="15"/>
  <c r="F2312" i="5"/>
  <c r="C2311" i="5"/>
  <c r="B2470" i="5"/>
  <c r="F2567" i="15" l="1"/>
  <c r="C2566" i="15"/>
  <c r="B2579" i="15"/>
  <c r="B2471" i="5"/>
  <c r="F2311" i="5"/>
  <c r="C2310" i="5"/>
  <c r="B2580" i="15" l="1"/>
  <c r="F2566" i="15"/>
  <c r="C2565" i="15"/>
  <c r="F2310" i="5"/>
  <c r="C2309" i="5"/>
  <c r="B2472" i="5"/>
  <c r="B2581" i="15" l="1"/>
  <c r="F2565" i="15"/>
  <c r="C2564" i="15"/>
  <c r="B2473" i="5"/>
  <c r="F2309" i="5"/>
  <c r="C2308" i="5"/>
  <c r="F2564" i="15" l="1"/>
  <c r="C2563" i="15"/>
  <c r="B2582" i="15"/>
  <c r="F2308" i="5"/>
  <c r="C2307" i="5"/>
  <c r="B2474" i="5"/>
  <c r="B2583" i="15" l="1"/>
  <c r="F2563" i="15"/>
  <c r="C2562" i="15"/>
  <c r="B2475" i="5"/>
  <c r="F2307" i="5"/>
  <c r="C2306" i="5"/>
  <c r="F2562" i="15" l="1"/>
  <c r="C2561" i="15"/>
  <c r="B2584" i="15"/>
  <c r="F2306" i="5"/>
  <c r="C2305" i="5"/>
  <c r="B2476" i="5"/>
  <c r="B2585" i="15" l="1"/>
  <c r="F2561" i="15"/>
  <c r="C2560" i="15"/>
  <c r="B2477" i="5"/>
  <c r="F2305" i="5"/>
  <c r="C2304" i="5"/>
  <c r="F2560" i="15" l="1"/>
  <c r="C2559" i="15"/>
  <c r="B2586" i="15"/>
  <c r="F2304" i="5"/>
  <c r="C2303" i="5"/>
  <c r="B2478" i="5"/>
  <c r="B2587" i="15" l="1"/>
  <c r="F2559" i="15"/>
  <c r="C2558" i="15"/>
  <c r="B2479" i="5"/>
  <c r="F2303" i="5"/>
  <c r="C2302" i="5"/>
  <c r="B2588" i="15" l="1"/>
  <c r="F2558" i="15"/>
  <c r="C2557" i="15"/>
  <c r="F2302" i="5"/>
  <c r="C2301" i="5"/>
  <c r="B2480" i="5"/>
  <c r="F2557" i="15" l="1"/>
  <c r="C2556" i="15"/>
  <c r="B2589" i="15"/>
  <c r="B2481" i="5"/>
  <c r="F2301" i="5"/>
  <c r="C2300" i="5"/>
  <c r="B2590" i="15" l="1"/>
  <c r="F2556" i="15"/>
  <c r="C2555" i="15"/>
  <c r="F2300" i="5"/>
  <c r="C2299" i="5"/>
  <c r="B2482" i="5"/>
  <c r="F2555" i="15" l="1"/>
  <c r="C2554" i="15"/>
  <c r="B2591" i="15"/>
  <c r="B2483" i="5"/>
  <c r="F2299" i="5"/>
  <c r="C2298" i="5"/>
  <c r="B2592" i="15" l="1"/>
  <c r="F2554" i="15"/>
  <c r="C2553" i="15"/>
  <c r="F2298" i="5"/>
  <c r="C2297" i="5"/>
  <c r="B2484" i="5"/>
  <c r="F2553" i="15" l="1"/>
  <c r="C2552" i="15"/>
  <c r="B2593" i="15"/>
  <c r="B2485" i="5"/>
  <c r="F2297" i="5"/>
  <c r="C2296" i="5"/>
  <c r="B2594" i="15" l="1"/>
  <c r="F2552" i="15"/>
  <c r="C2551" i="15"/>
  <c r="F2296" i="5"/>
  <c r="C2295" i="5"/>
  <c r="B2486" i="5"/>
  <c r="F2551" i="15" l="1"/>
  <c r="C2550" i="15"/>
  <c r="B2595" i="15"/>
  <c r="B2487" i="5"/>
  <c r="F2295" i="5"/>
  <c r="C2294" i="5"/>
  <c r="B2596" i="15" l="1"/>
  <c r="F2550" i="15"/>
  <c r="C2549" i="15"/>
  <c r="F2294" i="5"/>
  <c r="C2293" i="5"/>
  <c r="B2488" i="5"/>
  <c r="F2549" i="15" l="1"/>
  <c r="C2548" i="15"/>
  <c r="B2597" i="15"/>
  <c r="B2489" i="5"/>
  <c r="F2293" i="5"/>
  <c r="C2292" i="5"/>
  <c r="B2598" i="15" l="1"/>
  <c r="F2548" i="15"/>
  <c r="C2547" i="15"/>
  <c r="F2292" i="5"/>
  <c r="C2291" i="5"/>
  <c r="B2490" i="5"/>
  <c r="B2599" i="15" l="1"/>
  <c r="F2547" i="15"/>
  <c r="C2546" i="15"/>
  <c r="B2491" i="5"/>
  <c r="F2291" i="5"/>
  <c r="C2290" i="5"/>
  <c r="B2600" i="15" l="1"/>
  <c r="F2546" i="15"/>
  <c r="C2545" i="15"/>
  <c r="F2290" i="5"/>
  <c r="C2289" i="5"/>
  <c r="B2492" i="5"/>
  <c r="F2545" i="15" l="1"/>
  <c r="C2544" i="15"/>
  <c r="B2601" i="15"/>
  <c r="B2493" i="5"/>
  <c r="F2289" i="5"/>
  <c r="C2288" i="5"/>
  <c r="B2602" i="15" l="1"/>
  <c r="F2544" i="15"/>
  <c r="C2543" i="15"/>
  <c r="F2288" i="5"/>
  <c r="C2287" i="5"/>
  <c r="B2494" i="5"/>
  <c r="F2543" i="15" l="1"/>
  <c r="C2542" i="15"/>
  <c r="B2603" i="15"/>
  <c r="B2495" i="5"/>
  <c r="F2287" i="5"/>
  <c r="C2286" i="5"/>
  <c r="B2604" i="15" l="1"/>
  <c r="F2542" i="15"/>
  <c r="C2541" i="15"/>
  <c r="F2286" i="5"/>
  <c r="C2285" i="5"/>
  <c r="B2496" i="5"/>
  <c r="B2605" i="15" l="1"/>
  <c r="F2541" i="15"/>
  <c r="C2540" i="15"/>
  <c r="B2497" i="5"/>
  <c r="F2285" i="5"/>
  <c r="C2284" i="5"/>
  <c r="F2540" i="15" l="1"/>
  <c r="C2539" i="15"/>
  <c r="B2606" i="15"/>
  <c r="F2284" i="5"/>
  <c r="C2283" i="5"/>
  <c r="B2498" i="5"/>
  <c r="B2607" i="15" l="1"/>
  <c r="F2539" i="15"/>
  <c r="C2538" i="15"/>
  <c r="B2499" i="5"/>
  <c r="F2283" i="5"/>
  <c r="C2282" i="5"/>
  <c r="F2538" i="15" l="1"/>
  <c r="C2537" i="15"/>
  <c r="B2608" i="15"/>
  <c r="F2282" i="5"/>
  <c r="C2281" i="5"/>
  <c r="B2500" i="5"/>
  <c r="B2609" i="15" l="1"/>
  <c r="F2537" i="15"/>
  <c r="C2536" i="15"/>
  <c r="B2501" i="5"/>
  <c r="F2281" i="5"/>
  <c r="C2280" i="5"/>
  <c r="F2536" i="15" l="1"/>
  <c r="C2535" i="15"/>
  <c r="B2610" i="15"/>
  <c r="F2280" i="5"/>
  <c r="C2279" i="5"/>
  <c r="B2502" i="5"/>
  <c r="B2611" i="15" l="1"/>
  <c r="F2535" i="15"/>
  <c r="C2534" i="15"/>
  <c r="B2503" i="5"/>
  <c r="F2279" i="5"/>
  <c r="C2278" i="5"/>
  <c r="B2612" i="15" l="1"/>
  <c r="F2534" i="15"/>
  <c r="C2533" i="15"/>
  <c r="F2278" i="5"/>
  <c r="C2277" i="5"/>
  <c r="B2504" i="5"/>
  <c r="F2533" i="15" l="1"/>
  <c r="C2532" i="15"/>
  <c r="B2613" i="15"/>
  <c r="F2277" i="5"/>
  <c r="C2276" i="5"/>
  <c r="B2505" i="5"/>
  <c r="B2614" i="15" l="1"/>
  <c r="F2532" i="15"/>
  <c r="C2531" i="15"/>
  <c r="B2506" i="5"/>
  <c r="F2276" i="5"/>
  <c r="C2275" i="5"/>
  <c r="F2531" i="15" l="1"/>
  <c r="C2530" i="15"/>
  <c r="B2615" i="15"/>
  <c r="F2275" i="5"/>
  <c r="C2274" i="5"/>
  <c r="B2507" i="5"/>
  <c r="B2616" i="15" l="1"/>
  <c r="F2530" i="15"/>
  <c r="C2529" i="15"/>
  <c r="B2508" i="5"/>
  <c r="F2274" i="5"/>
  <c r="C2273" i="5"/>
  <c r="F2529" i="15" l="1"/>
  <c r="C2528" i="15"/>
  <c r="B2617" i="15"/>
  <c r="F2273" i="5"/>
  <c r="C2272" i="5"/>
  <c r="B2509" i="5"/>
  <c r="F2528" i="15" l="1"/>
  <c r="C2527" i="15"/>
  <c r="B2618" i="15"/>
  <c r="B2510" i="5"/>
  <c r="F2272" i="5"/>
  <c r="C2271" i="5"/>
  <c r="B2619" i="15" l="1"/>
  <c r="F2527" i="15"/>
  <c r="C2526" i="15"/>
  <c r="F2271" i="5"/>
  <c r="C2270" i="5"/>
  <c r="B2511" i="5"/>
  <c r="F2526" i="15" l="1"/>
  <c r="C2525" i="15"/>
  <c r="B2620" i="15"/>
  <c r="B2512" i="5"/>
  <c r="F2270" i="5"/>
  <c r="C2269" i="5"/>
  <c r="B2621" i="15" l="1"/>
  <c r="F2525" i="15"/>
  <c r="C2524" i="15"/>
  <c r="F2269" i="5"/>
  <c r="C2268" i="5"/>
  <c r="B2513" i="5"/>
  <c r="F2524" i="15" l="1"/>
  <c r="C2523" i="15"/>
  <c r="B2622" i="15"/>
  <c r="B2514" i="5"/>
  <c r="F2268" i="5"/>
  <c r="C2267" i="5"/>
  <c r="B2623" i="15" l="1"/>
  <c r="F2523" i="15"/>
  <c r="C2522" i="15"/>
  <c r="F2267" i="5"/>
  <c r="C2266" i="5"/>
  <c r="B2515" i="5"/>
  <c r="F2522" i="15" l="1"/>
  <c r="C2521" i="15"/>
  <c r="B2624" i="15"/>
  <c r="B2516" i="5"/>
  <c r="F2266" i="5"/>
  <c r="C2265" i="5"/>
  <c r="F2521" i="15" l="1"/>
  <c r="C2520" i="15"/>
  <c r="B2625" i="15"/>
  <c r="F2265" i="5"/>
  <c r="C2264" i="5"/>
  <c r="B2517" i="5"/>
  <c r="B2626" i="15" l="1"/>
  <c r="F2520" i="15"/>
  <c r="C2519" i="15"/>
  <c r="B2518" i="5"/>
  <c r="F2264" i="5"/>
  <c r="C2263" i="5"/>
  <c r="F2519" i="15" l="1"/>
  <c r="C2518" i="15"/>
  <c r="B2627" i="15"/>
  <c r="F2263" i="5"/>
  <c r="C2262" i="5"/>
  <c r="B2519" i="5"/>
  <c r="B2628" i="15" l="1"/>
  <c r="F2518" i="15"/>
  <c r="C2517" i="15"/>
  <c r="B2520" i="5"/>
  <c r="F2262" i="5"/>
  <c r="C2261" i="5"/>
  <c r="B2629" i="15" l="1"/>
  <c r="F2517" i="15"/>
  <c r="C2516" i="15"/>
  <c r="F2261" i="5"/>
  <c r="C2260" i="5"/>
  <c r="B2521" i="5"/>
  <c r="F2516" i="15" l="1"/>
  <c r="C2515" i="15"/>
  <c r="B2630" i="15"/>
  <c r="B2522" i="5"/>
  <c r="F2260" i="5"/>
  <c r="C2259" i="5"/>
  <c r="B2631" i="15" l="1"/>
  <c r="F2515" i="15"/>
  <c r="C2514" i="15"/>
  <c r="F2259" i="5"/>
  <c r="C2258" i="5"/>
  <c r="B2523" i="5"/>
  <c r="F2514" i="15" l="1"/>
  <c r="C2513" i="15"/>
  <c r="B2632" i="15"/>
  <c r="B2524" i="5"/>
  <c r="F2258" i="5"/>
  <c r="C2257" i="5"/>
  <c r="B2633" i="15" l="1"/>
  <c r="F2513" i="15"/>
  <c r="C2512" i="15"/>
  <c r="F2257" i="5"/>
  <c r="C2256" i="5"/>
  <c r="B2525" i="5"/>
  <c r="F2512" i="15" l="1"/>
  <c r="C2511" i="15"/>
  <c r="B2634" i="15"/>
  <c r="B2526" i="5"/>
  <c r="F2256" i="5"/>
  <c r="C2255" i="5"/>
  <c r="B2635" i="15" l="1"/>
  <c r="F2511" i="15"/>
  <c r="C2510" i="15"/>
  <c r="F2255" i="5"/>
  <c r="C2254" i="5"/>
  <c r="B2527" i="5"/>
  <c r="F2510" i="15" l="1"/>
  <c r="C2509" i="15"/>
  <c r="B2636" i="15"/>
  <c r="B2528" i="5"/>
  <c r="F2254" i="5"/>
  <c r="C2253" i="5"/>
  <c r="B2637" i="15" l="1"/>
  <c r="F2509" i="15"/>
  <c r="C2508" i="15"/>
  <c r="F2253" i="5"/>
  <c r="C2252" i="5"/>
  <c r="B2529" i="5"/>
  <c r="F2508" i="15" l="1"/>
  <c r="C2507" i="15"/>
  <c r="B2638" i="15"/>
  <c r="B2530" i="5"/>
  <c r="F2252" i="5"/>
  <c r="C2251" i="5"/>
  <c r="B2639" i="15" l="1"/>
  <c r="F2507" i="15"/>
  <c r="C2506" i="15"/>
  <c r="F2251" i="5"/>
  <c r="C2250" i="5"/>
  <c r="B2531" i="5"/>
  <c r="F2506" i="15" l="1"/>
  <c r="C2505" i="15"/>
  <c r="B2640" i="15"/>
  <c r="B2532" i="5"/>
  <c r="F2250" i="5"/>
  <c r="C2249" i="5"/>
  <c r="B2641" i="15" l="1"/>
  <c r="F2505" i="15"/>
  <c r="C2504" i="15"/>
  <c r="F2249" i="5"/>
  <c r="C2248" i="5"/>
  <c r="B2533" i="5"/>
  <c r="F2504" i="15" l="1"/>
  <c r="C2503" i="15"/>
  <c r="B2642" i="15"/>
  <c r="B2534" i="5"/>
  <c r="F2248" i="5"/>
  <c r="C2247" i="5"/>
  <c r="B2643" i="15" l="1"/>
  <c r="F2503" i="15"/>
  <c r="C2502" i="15"/>
  <c r="F2247" i="5"/>
  <c r="C2246" i="5"/>
  <c r="B2535" i="5"/>
  <c r="B2644" i="15" l="1"/>
  <c r="F2502" i="15"/>
  <c r="C2501" i="15"/>
  <c r="B2536" i="5"/>
  <c r="F2246" i="5"/>
  <c r="C2245" i="5"/>
  <c r="F2501" i="15" l="1"/>
  <c r="C2500" i="15"/>
  <c r="B2645" i="15"/>
  <c r="F2245" i="5"/>
  <c r="C2244" i="5"/>
  <c r="B2537" i="5"/>
  <c r="B2646" i="15" l="1"/>
  <c r="F2500" i="15"/>
  <c r="C2499" i="15"/>
  <c r="B2538" i="5"/>
  <c r="F2244" i="5"/>
  <c r="C2243" i="5"/>
  <c r="B2647" i="15" l="1"/>
  <c r="F2499" i="15"/>
  <c r="C2498" i="15"/>
  <c r="F2243" i="5"/>
  <c r="C2242" i="5"/>
  <c r="B2539" i="5"/>
  <c r="F2498" i="15" l="1"/>
  <c r="C2497" i="15"/>
  <c r="B2648" i="15"/>
  <c r="B2540" i="5"/>
  <c r="F2242" i="5"/>
  <c r="C2241" i="5"/>
  <c r="F2497" i="15" l="1"/>
  <c r="C2496" i="15"/>
  <c r="B2649" i="15"/>
  <c r="F2241" i="5"/>
  <c r="C2240" i="5"/>
  <c r="B2541" i="5"/>
  <c r="B2650" i="15" l="1"/>
  <c r="F2496" i="15"/>
  <c r="C2495" i="15"/>
  <c r="B2542" i="5"/>
  <c r="F2240" i="5"/>
  <c r="C2239" i="5"/>
  <c r="F2495" i="15" l="1"/>
  <c r="C2494" i="15"/>
  <c r="B2651" i="15"/>
  <c r="F2239" i="5"/>
  <c r="C2238" i="5"/>
  <c r="B2543" i="5"/>
  <c r="B2652" i="15" l="1"/>
  <c r="F2494" i="15"/>
  <c r="C2493" i="15"/>
  <c r="B2544" i="5"/>
  <c r="F2238" i="5"/>
  <c r="C2237" i="5"/>
  <c r="F2493" i="15" l="1"/>
  <c r="C2492" i="15"/>
  <c r="B2653" i="15"/>
  <c r="F2237" i="5"/>
  <c r="C2236" i="5"/>
  <c r="B2545" i="5"/>
  <c r="F2492" i="15" l="1"/>
  <c r="C2491" i="15"/>
  <c r="B2654" i="15"/>
  <c r="B2546" i="5"/>
  <c r="F2236" i="5"/>
  <c r="C2235" i="5"/>
  <c r="B2655" i="15" l="1"/>
  <c r="F2491" i="15"/>
  <c r="C2490" i="15"/>
  <c r="F2235" i="5"/>
  <c r="C2234" i="5"/>
  <c r="B2547" i="5"/>
  <c r="B2656" i="15" l="1"/>
  <c r="F2490" i="15"/>
  <c r="C2489" i="15"/>
  <c r="B2548" i="5"/>
  <c r="F2234" i="5"/>
  <c r="C2233" i="5"/>
  <c r="B2657" i="15" l="1"/>
  <c r="F2489" i="15"/>
  <c r="C2488" i="15"/>
  <c r="F2233" i="5"/>
  <c r="C2232" i="5"/>
  <c r="B2549" i="5"/>
  <c r="B2658" i="15" l="1"/>
  <c r="F2488" i="15"/>
  <c r="C2487" i="15"/>
  <c r="B2550" i="5"/>
  <c r="F2232" i="5"/>
  <c r="C2231" i="5"/>
  <c r="B2659" i="15" l="1"/>
  <c r="F2487" i="15"/>
  <c r="C2486" i="15"/>
  <c r="F2231" i="5"/>
  <c r="C2230" i="5"/>
  <c r="B2551" i="5"/>
  <c r="F2486" i="15" l="1"/>
  <c r="C2485" i="15"/>
  <c r="B2660" i="15"/>
  <c r="B2552" i="5"/>
  <c r="F2230" i="5"/>
  <c r="C2229" i="5"/>
  <c r="B2661" i="15" l="1"/>
  <c r="F2485" i="15"/>
  <c r="C2484" i="15"/>
  <c r="F2229" i="5"/>
  <c r="C2228" i="5"/>
  <c r="B2553" i="5"/>
  <c r="B2662" i="15" l="1"/>
  <c r="F2484" i="15"/>
  <c r="C2483" i="15"/>
  <c r="B2554" i="5"/>
  <c r="F2228" i="5"/>
  <c r="C2227" i="5"/>
  <c r="F2483" i="15" l="1"/>
  <c r="C2482" i="15"/>
  <c r="C2662" i="15"/>
  <c r="B2663" i="15"/>
  <c r="F2227" i="5"/>
  <c r="C2226" i="5"/>
  <c r="B2555" i="5"/>
  <c r="F2662" i="15" l="1"/>
  <c r="C2661" i="15"/>
  <c r="B2664" i="15"/>
  <c r="F2482" i="15"/>
  <c r="E2482" i="15"/>
  <c r="G2482" i="15" s="1"/>
  <c r="C2481" i="15"/>
  <c r="B2556" i="5"/>
  <c r="F2226" i="5"/>
  <c r="C2225" i="5"/>
  <c r="B2665" i="15" l="1"/>
  <c r="F2481" i="15"/>
  <c r="E2481" i="15"/>
  <c r="G2481" i="15" s="1"/>
  <c r="E2572" i="15"/>
  <c r="G2572" i="15" s="1"/>
  <c r="H2572" i="15" s="1"/>
  <c r="E2571" i="15"/>
  <c r="G2571" i="15" s="1"/>
  <c r="H2571" i="15" s="1"/>
  <c r="E2570" i="15"/>
  <c r="G2570" i="15" s="1"/>
  <c r="H2570" i="15" s="1"/>
  <c r="E2569" i="15"/>
  <c r="G2569" i="15" s="1"/>
  <c r="H2569" i="15" s="1"/>
  <c r="E2568" i="15"/>
  <c r="G2568" i="15" s="1"/>
  <c r="H2568" i="15" s="1"/>
  <c r="E2567" i="15"/>
  <c r="G2567" i="15" s="1"/>
  <c r="H2567" i="15" s="1"/>
  <c r="E2566" i="15"/>
  <c r="G2566" i="15" s="1"/>
  <c r="H2566" i="15" s="1"/>
  <c r="E2565" i="15"/>
  <c r="G2565" i="15" s="1"/>
  <c r="H2565" i="15" s="1"/>
  <c r="E2564" i="15"/>
  <c r="G2564" i="15" s="1"/>
  <c r="H2564" i="15" s="1"/>
  <c r="E2563" i="15"/>
  <c r="G2563" i="15" s="1"/>
  <c r="H2563" i="15" s="1"/>
  <c r="E2562" i="15"/>
  <c r="G2562" i="15" s="1"/>
  <c r="H2562" i="15" s="1"/>
  <c r="E2561" i="15"/>
  <c r="G2561" i="15" s="1"/>
  <c r="H2561" i="15" s="1"/>
  <c r="E2560" i="15"/>
  <c r="G2560" i="15" s="1"/>
  <c r="H2560" i="15" s="1"/>
  <c r="E2559" i="15"/>
  <c r="G2559" i="15" s="1"/>
  <c r="H2559" i="15" s="1"/>
  <c r="E2558" i="15"/>
  <c r="G2558" i="15" s="1"/>
  <c r="H2558" i="15" s="1"/>
  <c r="E2557" i="15"/>
  <c r="G2557" i="15" s="1"/>
  <c r="H2557" i="15" s="1"/>
  <c r="E2556" i="15"/>
  <c r="G2556" i="15" s="1"/>
  <c r="H2556" i="15" s="1"/>
  <c r="E2555" i="15"/>
  <c r="G2555" i="15" s="1"/>
  <c r="H2555" i="15" s="1"/>
  <c r="E2554" i="15"/>
  <c r="G2554" i="15" s="1"/>
  <c r="H2554" i="15" s="1"/>
  <c r="E2553" i="15"/>
  <c r="G2553" i="15" s="1"/>
  <c r="H2553" i="15" s="1"/>
  <c r="E2552" i="15"/>
  <c r="G2552" i="15" s="1"/>
  <c r="H2552" i="15" s="1"/>
  <c r="E2551" i="15"/>
  <c r="G2551" i="15" s="1"/>
  <c r="H2551" i="15" s="1"/>
  <c r="E2550" i="15"/>
  <c r="G2550" i="15" s="1"/>
  <c r="H2550" i="15" s="1"/>
  <c r="E2549" i="15"/>
  <c r="G2549" i="15" s="1"/>
  <c r="H2549" i="15" s="1"/>
  <c r="E2548" i="15"/>
  <c r="G2548" i="15" s="1"/>
  <c r="H2548" i="15" s="1"/>
  <c r="E2547" i="15"/>
  <c r="G2547" i="15" s="1"/>
  <c r="H2547" i="15" s="1"/>
  <c r="E2546" i="15"/>
  <c r="G2546" i="15" s="1"/>
  <c r="H2546" i="15" s="1"/>
  <c r="E2545" i="15"/>
  <c r="G2545" i="15" s="1"/>
  <c r="H2545" i="15" s="1"/>
  <c r="E2544" i="15"/>
  <c r="G2544" i="15" s="1"/>
  <c r="H2544" i="15" s="1"/>
  <c r="E2543" i="15"/>
  <c r="G2543" i="15" s="1"/>
  <c r="H2543" i="15" s="1"/>
  <c r="E2542" i="15"/>
  <c r="G2542" i="15" s="1"/>
  <c r="H2542" i="15" s="1"/>
  <c r="E2541" i="15"/>
  <c r="G2541" i="15" s="1"/>
  <c r="H2541" i="15" s="1"/>
  <c r="E2540" i="15"/>
  <c r="G2540" i="15" s="1"/>
  <c r="H2540" i="15" s="1"/>
  <c r="E2539" i="15"/>
  <c r="G2539" i="15" s="1"/>
  <c r="H2539" i="15" s="1"/>
  <c r="E2538" i="15"/>
  <c r="G2538" i="15" s="1"/>
  <c r="H2538" i="15" s="1"/>
  <c r="E2537" i="15"/>
  <c r="G2537" i="15" s="1"/>
  <c r="H2537" i="15" s="1"/>
  <c r="E2536" i="15"/>
  <c r="G2536" i="15" s="1"/>
  <c r="H2536" i="15" s="1"/>
  <c r="E2535" i="15"/>
  <c r="G2535" i="15" s="1"/>
  <c r="H2535" i="15" s="1"/>
  <c r="E2534" i="15"/>
  <c r="G2534" i="15" s="1"/>
  <c r="H2534" i="15" s="1"/>
  <c r="E2533" i="15"/>
  <c r="G2533" i="15" s="1"/>
  <c r="H2533" i="15" s="1"/>
  <c r="E2532" i="15"/>
  <c r="G2532" i="15" s="1"/>
  <c r="H2532" i="15" s="1"/>
  <c r="E2531" i="15"/>
  <c r="G2531" i="15" s="1"/>
  <c r="H2531" i="15" s="1"/>
  <c r="E2530" i="15"/>
  <c r="G2530" i="15" s="1"/>
  <c r="H2530" i="15" s="1"/>
  <c r="E2529" i="15"/>
  <c r="G2529" i="15" s="1"/>
  <c r="H2529" i="15" s="1"/>
  <c r="E2528" i="15"/>
  <c r="G2528" i="15" s="1"/>
  <c r="H2528" i="15" s="1"/>
  <c r="E2527" i="15"/>
  <c r="G2527" i="15" s="1"/>
  <c r="H2527" i="15" s="1"/>
  <c r="E2526" i="15"/>
  <c r="G2526" i="15" s="1"/>
  <c r="H2526" i="15" s="1"/>
  <c r="E2525" i="15"/>
  <c r="G2525" i="15" s="1"/>
  <c r="H2525" i="15" s="1"/>
  <c r="E2524" i="15"/>
  <c r="G2524" i="15" s="1"/>
  <c r="H2524" i="15" s="1"/>
  <c r="E2523" i="15"/>
  <c r="G2523" i="15" s="1"/>
  <c r="H2523" i="15" s="1"/>
  <c r="E2522" i="15"/>
  <c r="G2522" i="15" s="1"/>
  <c r="H2522" i="15" s="1"/>
  <c r="E2521" i="15"/>
  <c r="G2521" i="15" s="1"/>
  <c r="H2521" i="15" s="1"/>
  <c r="E2520" i="15"/>
  <c r="G2520" i="15" s="1"/>
  <c r="H2520" i="15" s="1"/>
  <c r="E2519" i="15"/>
  <c r="G2519" i="15" s="1"/>
  <c r="H2519" i="15" s="1"/>
  <c r="E2518" i="15"/>
  <c r="G2518" i="15" s="1"/>
  <c r="H2518" i="15" s="1"/>
  <c r="E2517" i="15"/>
  <c r="G2517" i="15" s="1"/>
  <c r="H2517" i="15" s="1"/>
  <c r="E2516" i="15"/>
  <c r="G2516" i="15" s="1"/>
  <c r="H2516" i="15" s="1"/>
  <c r="E2515" i="15"/>
  <c r="G2515" i="15" s="1"/>
  <c r="H2515" i="15" s="1"/>
  <c r="E2514" i="15"/>
  <c r="G2514" i="15" s="1"/>
  <c r="H2514" i="15" s="1"/>
  <c r="E2513" i="15"/>
  <c r="G2513" i="15" s="1"/>
  <c r="H2513" i="15" s="1"/>
  <c r="E2512" i="15"/>
  <c r="G2512" i="15" s="1"/>
  <c r="H2512" i="15" s="1"/>
  <c r="E2511" i="15"/>
  <c r="G2511" i="15" s="1"/>
  <c r="H2511" i="15" s="1"/>
  <c r="E2510" i="15"/>
  <c r="G2510" i="15" s="1"/>
  <c r="H2510" i="15" s="1"/>
  <c r="E2509" i="15"/>
  <c r="G2509" i="15" s="1"/>
  <c r="H2509" i="15" s="1"/>
  <c r="E2508" i="15"/>
  <c r="G2508" i="15" s="1"/>
  <c r="H2508" i="15" s="1"/>
  <c r="E2507" i="15"/>
  <c r="G2507" i="15" s="1"/>
  <c r="H2507" i="15" s="1"/>
  <c r="E2506" i="15"/>
  <c r="G2506" i="15" s="1"/>
  <c r="H2506" i="15" s="1"/>
  <c r="E2505" i="15"/>
  <c r="G2505" i="15" s="1"/>
  <c r="H2505" i="15" s="1"/>
  <c r="E2504" i="15"/>
  <c r="G2504" i="15" s="1"/>
  <c r="H2504" i="15" s="1"/>
  <c r="E2503" i="15"/>
  <c r="G2503" i="15" s="1"/>
  <c r="H2503" i="15" s="1"/>
  <c r="E2502" i="15"/>
  <c r="G2502" i="15" s="1"/>
  <c r="H2502" i="15" s="1"/>
  <c r="E2501" i="15"/>
  <c r="G2501" i="15" s="1"/>
  <c r="H2501" i="15" s="1"/>
  <c r="E2500" i="15"/>
  <c r="G2500" i="15" s="1"/>
  <c r="H2500" i="15" s="1"/>
  <c r="E2499" i="15"/>
  <c r="G2499" i="15" s="1"/>
  <c r="H2499" i="15" s="1"/>
  <c r="E2498" i="15"/>
  <c r="G2498" i="15" s="1"/>
  <c r="H2498" i="15" s="1"/>
  <c r="E2497" i="15"/>
  <c r="G2497" i="15" s="1"/>
  <c r="H2497" i="15" s="1"/>
  <c r="E2496" i="15"/>
  <c r="G2496" i="15" s="1"/>
  <c r="H2496" i="15" s="1"/>
  <c r="E2495" i="15"/>
  <c r="G2495" i="15" s="1"/>
  <c r="H2495" i="15" s="1"/>
  <c r="E2494" i="15"/>
  <c r="G2494" i="15" s="1"/>
  <c r="H2494" i="15" s="1"/>
  <c r="E2493" i="15"/>
  <c r="G2493" i="15" s="1"/>
  <c r="H2493" i="15" s="1"/>
  <c r="E2492" i="15"/>
  <c r="G2492" i="15" s="1"/>
  <c r="H2492" i="15" s="1"/>
  <c r="E2491" i="15"/>
  <c r="G2491" i="15" s="1"/>
  <c r="H2491" i="15" s="1"/>
  <c r="E2490" i="15"/>
  <c r="G2490" i="15" s="1"/>
  <c r="H2490" i="15" s="1"/>
  <c r="E2489" i="15"/>
  <c r="G2489" i="15" s="1"/>
  <c r="H2489" i="15" s="1"/>
  <c r="E2488" i="15"/>
  <c r="G2488" i="15" s="1"/>
  <c r="H2488" i="15" s="1"/>
  <c r="E2487" i="15"/>
  <c r="G2487" i="15" s="1"/>
  <c r="H2487" i="15" s="1"/>
  <c r="E2486" i="15"/>
  <c r="G2486" i="15" s="1"/>
  <c r="H2486" i="15" s="1"/>
  <c r="E2485" i="15"/>
  <c r="G2485" i="15" s="1"/>
  <c r="H2485" i="15" s="1"/>
  <c r="E2484" i="15"/>
  <c r="G2484" i="15" s="1"/>
  <c r="H2484" i="15" s="1"/>
  <c r="E2483" i="15"/>
  <c r="G2483" i="15" s="1"/>
  <c r="H2483" i="15" s="1"/>
  <c r="H2482" i="15"/>
  <c r="F2661" i="15"/>
  <c r="C2660" i="15"/>
  <c r="F2225" i="5"/>
  <c r="C2224" i="5"/>
  <c r="B2557" i="5"/>
  <c r="F2660" i="15" l="1"/>
  <c r="C2659" i="15"/>
  <c r="H2481" i="15"/>
  <c r="B2666" i="15"/>
  <c r="B2558" i="5"/>
  <c r="F2224" i="5"/>
  <c r="C2223" i="5"/>
  <c r="F2659" i="15" l="1"/>
  <c r="C2658" i="15"/>
  <c r="B2667" i="15"/>
  <c r="F2223" i="5"/>
  <c r="C2222" i="5"/>
  <c r="B2559" i="5"/>
  <c r="B2668" i="15" l="1"/>
  <c r="F2658" i="15"/>
  <c r="C2657" i="15"/>
  <c r="B2560" i="5"/>
  <c r="F2222" i="5"/>
  <c r="C2221" i="5"/>
  <c r="F2657" i="15" l="1"/>
  <c r="C2656" i="15"/>
  <c r="B2669" i="15"/>
  <c r="F2221" i="5"/>
  <c r="C2220" i="5"/>
  <c r="B2561" i="5"/>
  <c r="B2670" i="15" l="1"/>
  <c r="F2656" i="15"/>
  <c r="C2655" i="15"/>
  <c r="B2562" i="5"/>
  <c r="F2220" i="5"/>
  <c r="C2219" i="5"/>
  <c r="B2671" i="15" l="1"/>
  <c r="F2655" i="15"/>
  <c r="C2654" i="15"/>
  <c r="F2219" i="5"/>
  <c r="C2218" i="5"/>
  <c r="B2563" i="5"/>
  <c r="F2654" i="15" l="1"/>
  <c r="C2653" i="15"/>
  <c r="B2672" i="15"/>
  <c r="B2564" i="5"/>
  <c r="F2218" i="5"/>
  <c r="C2217" i="5"/>
  <c r="B2673" i="15" l="1"/>
  <c r="F2653" i="15"/>
  <c r="C2652" i="15"/>
  <c r="F2217" i="5"/>
  <c r="C2216" i="5"/>
  <c r="B2565" i="5"/>
  <c r="F2652" i="15" l="1"/>
  <c r="C2651" i="15"/>
  <c r="B2674" i="15"/>
  <c r="B2566" i="5"/>
  <c r="F2216" i="5"/>
  <c r="C2215" i="5"/>
  <c r="B2675" i="15" l="1"/>
  <c r="F2651" i="15"/>
  <c r="C2650" i="15"/>
  <c r="B2567" i="5"/>
  <c r="F2215" i="5"/>
  <c r="C2214" i="5"/>
  <c r="F2650" i="15" l="1"/>
  <c r="C2649" i="15"/>
  <c r="B2676" i="15"/>
  <c r="F2214" i="5"/>
  <c r="C2213" i="5"/>
  <c r="B2568" i="5"/>
  <c r="B2677" i="15" l="1"/>
  <c r="F2649" i="15"/>
  <c r="C2648" i="15"/>
  <c r="B2569" i="5"/>
  <c r="F2213" i="5"/>
  <c r="C2212" i="5"/>
  <c r="F2648" i="15" l="1"/>
  <c r="C2647" i="15"/>
  <c r="B2678" i="15"/>
  <c r="F2212" i="5"/>
  <c r="C2211" i="5"/>
  <c r="B2570" i="5"/>
  <c r="B2679" i="15" l="1"/>
  <c r="F2647" i="15"/>
  <c r="C2646" i="15"/>
  <c r="B2571" i="5"/>
  <c r="F2211" i="5"/>
  <c r="C2210" i="5"/>
  <c r="B2680" i="15" l="1"/>
  <c r="F2646" i="15"/>
  <c r="C2645" i="15"/>
  <c r="F2210" i="5"/>
  <c r="C2209" i="5"/>
  <c r="B2572" i="5"/>
  <c r="F2645" i="15" l="1"/>
  <c r="C2644" i="15"/>
  <c r="B2681" i="15"/>
  <c r="C2572" i="5"/>
  <c r="B2573" i="5"/>
  <c r="F2209" i="5"/>
  <c r="E2209" i="5"/>
  <c r="G2209" i="5" s="1"/>
  <c r="C2208" i="5"/>
  <c r="B2682" i="15" l="1"/>
  <c r="F2644" i="15"/>
  <c r="C2643" i="15"/>
  <c r="F2208" i="5"/>
  <c r="E2208" i="5"/>
  <c r="G2208" i="5" s="1"/>
  <c r="E2390" i="5"/>
  <c r="G2390" i="5" s="1"/>
  <c r="H2390" i="5" s="1"/>
  <c r="E2389" i="5"/>
  <c r="G2389" i="5" s="1"/>
  <c r="H2389" i="5" s="1"/>
  <c r="E2388" i="5"/>
  <c r="G2388" i="5" s="1"/>
  <c r="H2388" i="5" s="1"/>
  <c r="E2387" i="5"/>
  <c r="G2387" i="5" s="1"/>
  <c r="H2387" i="5" s="1"/>
  <c r="E2386" i="5"/>
  <c r="G2386" i="5" s="1"/>
  <c r="H2386" i="5" s="1"/>
  <c r="E2385" i="5"/>
  <c r="G2385" i="5" s="1"/>
  <c r="H2385" i="5" s="1"/>
  <c r="E2384" i="5"/>
  <c r="G2384" i="5" s="1"/>
  <c r="H2384" i="5" s="1"/>
  <c r="E2383" i="5"/>
  <c r="G2383" i="5" s="1"/>
  <c r="H2383" i="5" s="1"/>
  <c r="E2382" i="5"/>
  <c r="G2382" i="5" s="1"/>
  <c r="H2382" i="5" s="1"/>
  <c r="E2381" i="5"/>
  <c r="G2381" i="5" s="1"/>
  <c r="H2381" i="5" s="1"/>
  <c r="E2380" i="5"/>
  <c r="G2380" i="5" s="1"/>
  <c r="H2380" i="5" s="1"/>
  <c r="E2379" i="5"/>
  <c r="G2379" i="5" s="1"/>
  <c r="H2379" i="5" s="1"/>
  <c r="E2378" i="5"/>
  <c r="G2378" i="5" s="1"/>
  <c r="H2378" i="5" s="1"/>
  <c r="E2377" i="5"/>
  <c r="G2377" i="5" s="1"/>
  <c r="H2377" i="5" s="1"/>
  <c r="E2376" i="5"/>
  <c r="G2376" i="5" s="1"/>
  <c r="H2376" i="5" s="1"/>
  <c r="E2375" i="5"/>
  <c r="G2375" i="5" s="1"/>
  <c r="H2375" i="5" s="1"/>
  <c r="E2374" i="5"/>
  <c r="G2374" i="5" s="1"/>
  <c r="H2374" i="5" s="1"/>
  <c r="E2373" i="5"/>
  <c r="G2373" i="5" s="1"/>
  <c r="H2373" i="5" s="1"/>
  <c r="E2372" i="5"/>
  <c r="G2372" i="5" s="1"/>
  <c r="H2372" i="5" s="1"/>
  <c r="E2371" i="5"/>
  <c r="G2371" i="5" s="1"/>
  <c r="H2371" i="5" s="1"/>
  <c r="E2370" i="5"/>
  <c r="G2370" i="5" s="1"/>
  <c r="H2370" i="5" s="1"/>
  <c r="E2369" i="5"/>
  <c r="G2369" i="5" s="1"/>
  <c r="H2369" i="5" s="1"/>
  <c r="E2368" i="5"/>
  <c r="G2368" i="5" s="1"/>
  <c r="H2368" i="5" s="1"/>
  <c r="E2367" i="5"/>
  <c r="G2367" i="5" s="1"/>
  <c r="H2367" i="5" s="1"/>
  <c r="E2366" i="5"/>
  <c r="G2366" i="5" s="1"/>
  <c r="H2366" i="5" s="1"/>
  <c r="E2365" i="5"/>
  <c r="G2365" i="5" s="1"/>
  <c r="H2365" i="5" s="1"/>
  <c r="E2364" i="5"/>
  <c r="G2364" i="5" s="1"/>
  <c r="H2364" i="5" s="1"/>
  <c r="E2363" i="5"/>
  <c r="G2363" i="5" s="1"/>
  <c r="H2363" i="5" s="1"/>
  <c r="E2362" i="5"/>
  <c r="G2362" i="5" s="1"/>
  <c r="H2362" i="5" s="1"/>
  <c r="E2361" i="5"/>
  <c r="G2361" i="5" s="1"/>
  <c r="H2361" i="5" s="1"/>
  <c r="E2360" i="5"/>
  <c r="G2360" i="5" s="1"/>
  <c r="H2360" i="5" s="1"/>
  <c r="E2359" i="5"/>
  <c r="G2359" i="5" s="1"/>
  <c r="H2359" i="5" s="1"/>
  <c r="E2358" i="5"/>
  <c r="G2358" i="5" s="1"/>
  <c r="H2358" i="5" s="1"/>
  <c r="E2357" i="5"/>
  <c r="G2357" i="5" s="1"/>
  <c r="H2357" i="5" s="1"/>
  <c r="E2356" i="5"/>
  <c r="G2356" i="5" s="1"/>
  <c r="H2356" i="5" s="1"/>
  <c r="E2355" i="5"/>
  <c r="G2355" i="5" s="1"/>
  <c r="H2355" i="5" s="1"/>
  <c r="E2354" i="5"/>
  <c r="G2354" i="5" s="1"/>
  <c r="H2354" i="5" s="1"/>
  <c r="E2353" i="5"/>
  <c r="G2353" i="5" s="1"/>
  <c r="H2353" i="5" s="1"/>
  <c r="E2352" i="5"/>
  <c r="G2352" i="5" s="1"/>
  <c r="H2352" i="5" s="1"/>
  <c r="E2351" i="5"/>
  <c r="G2351" i="5" s="1"/>
  <c r="H2351" i="5" s="1"/>
  <c r="E2350" i="5"/>
  <c r="G2350" i="5" s="1"/>
  <c r="H2350" i="5" s="1"/>
  <c r="E2349" i="5"/>
  <c r="G2349" i="5" s="1"/>
  <c r="H2349" i="5" s="1"/>
  <c r="E2348" i="5"/>
  <c r="G2348" i="5" s="1"/>
  <c r="H2348" i="5" s="1"/>
  <c r="E2347" i="5"/>
  <c r="G2347" i="5" s="1"/>
  <c r="H2347" i="5" s="1"/>
  <c r="E2346" i="5"/>
  <c r="G2346" i="5" s="1"/>
  <c r="H2346" i="5" s="1"/>
  <c r="E2345" i="5"/>
  <c r="G2345" i="5" s="1"/>
  <c r="H2345" i="5" s="1"/>
  <c r="E2344" i="5"/>
  <c r="G2344" i="5" s="1"/>
  <c r="H2344" i="5" s="1"/>
  <c r="E2343" i="5"/>
  <c r="G2343" i="5" s="1"/>
  <c r="H2343" i="5" s="1"/>
  <c r="E2342" i="5"/>
  <c r="G2342" i="5" s="1"/>
  <c r="H2342" i="5" s="1"/>
  <c r="E2341" i="5"/>
  <c r="G2341" i="5" s="1"/>
  <c r="H2341" i="5" s="1"/>
  <c r="E2340" i="5"/>
  <c r="G2340" i="5" s="1"/>
  <c r="H2340" i="5" s="1"/>
  <c r="E2339" i="5"/>
  <c r="G2339" i="5" s="1"/>
  <c r="H2339" i="5" s="1"/>
  <c r="E2338" i="5"/>
  <c r="G2338" i="5" s="1"/>
  <c r="H2338" i="5" s="1"/>
  <c r="E2337" i="5"/>
  <c r="G2337" i="5" s="1"/>
  <c r="H2337" i="5" s="1"/>
  <c r="E2336" i="5"/>
  <c r="G2336" i="5" s="1"/>
  <c r="H2336" i="5" s="1"/>
  <c r="E2335" i="5"/>
  <c r="G2335" i="5" s="1"/>
  <c r="H2335" i="5" s="1"/>
  <c r="E2334" i="5"/>
  <c r="G2334" i="5" s="1"/>
  <c r="H2334" i="5" s="1"/>
  <c r="E2333" i="5"/>
  <c r="G2333" i="5" s="1"/>
  <c r="H2333" i="5" s="1"/>
  <c r="E2332" i="5"/>
  <c r="G2332" i="5" s="1"/>
  <c r="H2332" i="5" s="1"/>
  <c r="E2331" i="5"/>
  <c r="G2331" i="5" s="1"/>
  <c r="H2331" i="5" s="1"/>
  <c r="E2330" i="5"/>
  <c r="G2330" i="5" s="1"/>
  <c r="H2330" i="5" s="1"/>
  <c r="E2329" i="5"/>
  <c r="G2329" i="5" s="1"/>
  <c r="H2329" i="5" s="1"/>
  <c r="E2328" i="5"/>
  <c r="G2328" i="5" s="1"/>
  <c r="H2328" i="5" s="1"/>
  <c r="E2327" i="5"/>
  <c r="G2327" i="5" s="1"/>
  <c r="H2327" i="5" s="1"/>
  <c r="E2326" i="5"/>
  <c r="G2326" i="5" s="1"/>
  <c r="H2326" i="5" s="1"/>
  <c r="E2325" i="5"/>
  <c r="G2325" i="5" s="1"/>
  <c r="H2325" i="5" s="1"/>
  <c r="E2324" i="5"/>
  <c r="G2324" i="5" s="1"/>
  <c r="H2324" i="5" s="1"/>
  <c r="E2323" i="5"/>
  <c r="G2323" i="5" s="1"/>
  <c r="H2323" i="5" s="1"/>
  <c r="E2322" i="5"/>
  <c r="G2322" i="5" s="1"/>
  <c r="H2322" i="5" s="1"/>
  <c r="E2321" i="5"/>
  <c r="G2321" i="5" s="1"/>
  <c r="H2321" i="5" s="1"/>
  <c r="E2320" i="5"/>
  <c r="G2320" i="5" s="1"/>
  <c r="H2320" i="5" s="1"/>
  <c r="E2319" i="5"/>
  <c r="G2319" i="5" s="1"/>
  <c r="H2319" i="5" s="1"/>
  <c r="E2318" i="5"/>
  <c r="G2318" i="5" s="1"/>
  <c r="H2318" i="5" s="1"/>
  <c r="E2317" i="5"/>
  <c r="G2317" i="5" s="1"/>
  <c r="H2317" i="5" s="1"/>
  <c r="E2316" i="5"/>
  <c r="G2316" i="5" s="1"/>
  <c r="H2316" i="5" s="1"/>
  <c r="E2315" i="5"/>
  <c r="G2315" i="5" s="1"/>
  <c r="H2315" i="5" s="1"/>
  <c r="E2314" i="5"/>
  <c r="G2314" i="5" s="1"/>
  <c r="H2314" i="5" s="1"/>
  <c r="E2313" i="5"/>
  <c r="G2313" i="5" s="1"/>
  <c r="H2313" i="5" s="1"/>
  <c r="E2312" i="5"/>
  <c r="G2312" i="5" s="1"/>
  <c r="H2312" i="5" s="1"/>
  <c r="E2311" i="5"/>
  <c r="G2311" i="5" s="1"/>
  <c r="H2311" i="5" s="1"/>
  <c r="E2310" i="5"/>
  <c r="G2310" i="5" s="1"/>
  <c r="H2310" i="5" s="1"/>
  <c r="E2309" i="5"/>
  <c r="G2309" i="5" s="1"/>
  <c r="H2309" i="5" s="1"/>
  <c r="E2308" i="5"/>
  <c r="G2308" i="5" s="1"/>
  <c r="H2308" i="5" s="1"/>
  <c r="E2307" i="5"/>
  <c r="G2307" i="5" s="1"/>
  <c r="H2307" i="5" s="1"/>
  <c r="E2306" i="5"/>
  <c r="G2306" i="5" s="1"/>
  <c r="H2306" i="5" s="1"/>
  <c r="E2305" i="5"/>
  <c r="G2305" i="5" s="1"/>
  <c r="H2305" i="5" s="1"/>
  <c r="E2304" i="5"/>
  <c r="G2304" i="5" s="1"/>
  <c r="H2304" i="5" s="1"/>
  <c r="E2303" i="5"/>
  <c r="G2303" i="5" s="1"/>
  <c r="H2303" i="5" s="1"/>
  <c r="E2302" i="5"/>
  <c r="G2302" i="5" s="1"/>
  <c r="H2302" i="5" s="1"/>
  <c r="E2301" i="5"/>
  <c r="G2301" i="5" s="1"/>
  <c r="H2301" i="5" s="1"/>
  <c r="E2300" i="5"/>
  <c r="G2300" i="5" s="1"/>
  <c r="H2300" i="5" s="1"/>
  <c r="E2299" i="5"/>
  <c r="G2299" i="5" s="1"/>
  <c r="H2299" i="5" s="1"/>
  <c r="E2298" i="5"/>
  <c r="G2298" i="5" s="1"/>
  <c r="H2298" i="5" s="1"/>
  <c r="E2297" i="5"/>
  <c r="G2297" i="5" s="1"/>
  <c r="H2297" i="5" s="1"/>
  <c r="E2296" i="5"/>
  <c r="G2296" i="5" s="1"/>
  <c r="H2296" i="5" s="1"/>
  <c r="E2295" i="5"/>
  <c r="G2295" i="5" s="1"/>
  <c r="H2295" i="5" s="1"/>
  <c r="E2294" i="5"/>
  <c r="G2294" i="5" s="1"/>
  <c r="H2294" i="5" s="1"/>
  <c r="E2293" i="5"/>
  <c r="G2293" i="5" s="1"/>
  <c r="H2293" i="5" s="1"/>
  <c r="E2292" i="5"/>
  <c r="G2292" i="5" s="1"/>
  <c r="H2292" i="5" s="1"/>
  <c r="E2291" i="5"/>
  <c r="G2291" i="5" s="1"/>
  <c r="H2291" i="5" s="1"/>
  <c r="E2290" i="5"/>
  <c r="G2290" i="5" s="1"/>
  <c r="H2290" i="5" s="1"/>
  <c r="E2289" i="5"/>
  <c r="G2289" i="5" s="1"/>
  <c r="H2289" i="5" s="1"/>
  <c r="E2288" i="5"/>
  <c r="G2288" i="5" s="1"/>
  <c r="H2288" i="5" s="1"/>
  <c r="E2287" i="5"/>
  <c r="G2287" i="5" s="1"/>
  <c r="H2287" i="5" s="1"/>
  <c r="E2286" i="5"/>
  <c r="G2286" i="5" s="1"/>
  <c r="H2286" i="5" s="1"/>
  <c r="E2285" i="5"/>
  <c r="G2285" i="5" s="1"/>
  <c r="H2285" i="5" s="1"/>
  <c r="E2284" i="5"/>
  <c r="G2284" i="5" s="1"/>
  <c r="H2284" i="5" s="1"/>
  <c r="E2283" i="5"/>
  <c r="G2283" i="5" s="1"/>
  <c r="H2283" i="5" s="1"/>
  <c r="E2282" i="5"/>
  <c r="G2282" i="5" s="1"/>
  <c r="H2282" i="5" s="1"/>
  <c r="E2281" i="5"/>
  <c r="G2281" i="5" s="1"/>
  <c r="H2281" i="5" s="1"/>
  <c r="E2280" i="5"/>
  <c r="G2280" i="5" s="1"/>
  <c r="H2280" i="5" s="1"/>
  <c r="E2279" i="5"/>
  <c r="G2279" i="5" s="1"/>
  <c r="H2279" i="5" s="1"/>
  <c r="E2278" i="5"/>
  <c r="G2278" i="5" s="1"/>
  <c r="H2278" i="5" s="1"/>
  <c r="E2277" i="5"/>
  <c r="G2277" i="5" s="1"/>
  <c r="H2277" i="5" s="1"/>
  <c r="E2276" i="5"/>
  <c r="G2276" i="5" s="1"/>
  <c r="H2276" i="5" s="1"/>
  <c r="E2275" i="5"/>
  <c r="G2275" i="5" s="1"/>
  <c r="H2275" i="5" s="1"/>
  <c r="E2274" i="5"/>
  <c r="G2274" i="5" s="1"/>
  <c r="H2274" i="5" s="1"/>
  <c r="E2273" i="5"/>
  <c r="G2273" i="5" s="1"/>
  <c r="H2273" i="5" s="1"/>
  <c r="E2272" i="5"/>
  <c r="G2272" i="5" s="1"/>
  <c r="H2272" i="5" s="1"/>
  <c r="E2271" i="5"/>
  <c r="G2271" i="5" s="1"/>
  <c r="H2271" i="5" s="1"/>
  <c r="E2270" i="5"/>
  <c r="G2270" i="5" s="1"/>
  <c r="H2270" i="5" s="1"/>
  <c r="E2269" i="5"/>
  <c r="G2269" i="5" s="1"/>
  <c r="H2269" i="5" s="1"/>
  <c r="E2268" i="5"/>
  <c r="G2268" i="5" s="1"/>
  <c r="H2268" i="5" s="1"/>
  <c r="E2267" i="5"/>
  <c r="G2267" i="5" s="1"/>
  <c r="H2267" i="5" s="1"/>
  <c r="E2266" i="5"/>
  <c r="G2266" i="5" s="1"/>
  <c r="H2266" i="5" s="1"/>
  <c r="E2265" i="5"/>
  <c r="G2265" i="5" s="1"/>
  <c r="H2265" i="5" s="1"/>
  <c r="E2264" i="5"/>
  <c r="G2264" i="5" s="1"/>
  <c r="H2264" i="5" s="1"/>
  <c r="E2263" i="5"/>
  <c r="G2263" i="5" s="1"/>
  <c r="H2263" i="5" s="1"/>
  <c r="E2262" i="5"/>
  <c r="G2262" i="5" s="1"/>
  <c r="H2262" i="5" s="1"/>
  <c r="E2261" i="5"/>
  <c r="G2261" i="5" s="1"/>
  <c r="H2261" i="5" s="1"/>
  <c r="E2260" i="5"/>
  <c r="G2260" i="5" s="1"/>
  <c r="H2260" i="5" s="1"/>
  <c r="E2259" i="5"/>
  <c r="G2259" i="5" s="1"/>
  <c r="H2259" i="5" s="1"/>
  <c r="E2258" i="5"/>
  <c r="G2258" i="5" s="1"/>
  <c r="H2258" i="5" s="1"/>
  <c r="E2257" i="5"/>
  <c r="G2257" i="5" s="1"/>
  <c r="H2257" i="5" s="1"/>
  <c r="E2256" i="5"/>
  <c r="G2256" i="5" s="1"/>
  <c r="H2256" i="5" s="1"/>
  <c r="E2255" i="5"/>
  <c r="G2255" i="5" s="1"/>
  <c r="H2255" i="5" s="1"/>
  <c r="E2254" i="5"/>
  <c r="G2254" i="5" s="1"/>
  <c r="H2254" i="5" s="1"/>
  <c r="E2253" i="5"/>
  <c r="G2253" i="5" s="1"/>
  <c r="H2253" i="5" s="1"/>
  <c r="E2252" i="5"/>
  <c r="G2252" i="5" s="1"/>
  <c r="H2252" i="5" s="1"/>
  <c r="E2251" i="5"/>
  <c r="G2251" i="5" s="1"/>
  <c r="H2251" i="5" s="1"/>
  <c r="E2250" i="5"/>
  <c r="G2250" i="5" s="1"/>
  <c r="H2250" i="5" s="1"/>
  <c r="E2249" i="5"/>
  <c r="G2249" i="5" s="1"/>
  <c r="H2249" i="5" s="1"/>
  <c r="E2248" i="5"/>
  <c r="G2248" i="5" s="1"/>
  <c r="H2248" i="5" s="1"/>
  <c r="E2247" i="5"/>
  <c r="G2247" i="5" s="1"/>
  <c r="H2247" i="5" s="1"/>
  <c r="E2246" i="5"/>
  <c r="G2246" i="5" s="1"/>
  <c r="H2246" i="5" s="1"/>
  <c r="E2245" i="5"/>
  <c r="G2245" i="5" s="1"/>
  <c r="H2245" i="5" s="1"/>
  <c r="E2244" i="5"/>
  <c r="G2244" i="5" s="1"/>
  <c r="H2244" i="5" s="1"/>
  <c r="E2243" i="5"/>
  <c r="G2243" i="5" s="1"/>
  <c r="H2243" i="5" s="1"/>
  <c r="E2242" i="5"/>
  <c r="G2242" i="5" s="1"/>
  <c r="H2242" i="5" s="1"/>
  <c r="E2241" i="5"/>
  <c r="G2241" i="5" s="1"/>
  <c r="H2241" i="5" s="1"/>
  <c r="E2240" i="5"/>
  <c r="G2240" i="5" s="1"/>
  <c r="H2240" i="5" s="1"/>
  <c r="E2239" i="5"/>
  <c r="G2239" i="5" s="1"/>
  <c r="H2239" i="5" s="1"/>
  <c r="E2238" i="5"/>
  <c r="G2238" i="5" s="1"/>
  <c r="H2238" i="5" s="1"/>
  <c r="E2237" i="5"/>
  <c r="G2237" i="5" s="1"/>
  <c r="H2237" i="5" s="1"/>
  <c r="E2236" i="5"/>
  <c r="G2236" i="5" s="1"/>
  <c r="H2236" i="5" s="1"/>
  <c r="E2235" i="5"/>
  <c r="G2235" i="5" s="1"/>
  <c r="H2235" i="5" s="1"/>
  <c r="E2234" i="5"/>
  <c r="G2234" i="5" s="1"/>
  <c r="H2234" i="5" s="1"/>
  <c r="E2233" i="5"/>
  <c r="G2233" i="5" s="1"/>
  <c r="H2233" i="5" s="1"/>
  <c r="E2232" i="5"/>
  <c r="G2232" i="5" s="1"/>
  <c r="H2232" i="5" s="1"/>
  <c r="E2231" i="5"/>
  <c r="G2231" i="5" s="1"/>
  <c r="H2231" i="5" s="1"/>
  <c r="E2230" i="5"/>
  <c r="G2230" i="5" s="1"/>
  <c r="H2230" i="5" s="1"/>
  <c r="E2229" i="5"/>
  <c r="G2229" i="5" s="1"/>
  <c r="H2229" i="5" s="1"/>
  <c r="E2228" i="5"/>
  <c r="G2228" i="5" s="1"/>
  <c r="H2228" i="5" s="1"/>
  <c r="E2227" i="5"/>
  <c r="G2227" i="5" s="1"/>
  <c r="H2227" i="5" s="1"/>
  <c r="E2226" i="5"/>
  <c r="G2226" i="5" s="1"/>
  <c r="H2226" i="5" s="1"/>
  <c r="E2225" i="5"/>
  <c r="G2225" i="5" s="1"/>
  <c r="H2225" i="5" s="1"/>
  <c r="E2224" i="5"/>
  <c r="G2224" i="5" s="1"/>
  <c r="H2224" i="5" s="1"/>
  <c r="E2223" i="5"/>
  <c r="G2223" i="5" s="1"/>
  <c r="H2223" i="5" s="1"/>
  <c r="E2222" i="5"/>
  <c r="G2222" i="5" s="1"/>
  <c r="H2222" i="5" s="1"/>
  <c r="E2221" i="5"/>
  <c r="G2221" i="5" s="1"/>
  <c r="H2221" i="5" s="1"/>
  <c r="E2220" i="5"/>
  <c r="G2220" i="5" s="1"/>
  <c r="H2220" i="5" s="1"/>
  <c r="E2219" i="5"/>
  <c r="G2219" i="5" s="1"/>
  <c r="H2219" i="5" s="1"/>
  <c r="E2218" i="5"/>
  <c r="G2218" i="5" s="1"/>
  <c r="H2218" i="5" s="1"/>
  <c r="E2217" i="5"/>
  <c r="G2217" i="5" s="1"/>
  <c r="H2217" i="5" s="1"/>
  <c r="E2216" i="5"/>
  <c r="G2216" i="5" s="1"/>
  <c r="H2216" i="5" s="1"/>
  <c r="E2215" i="5"/>
  <c r="G2215" i="5" s="1"/>
  <c r="H2215" i="5" s="1"/>
  <c r="E2214" i="5"/>
  <c r="G2214" i="5" s="1"/>
  <c r="H2214" i="5" s="1"/>
  <c r="E2213" i="5"/>
  <c r="G2213" i="5" s="1"/>
  <c r="H2213" i="5" s="1"/>
  <c r="E2212" i="5"/>
  <c r="G2212" i="5" s="1"/>
  <c r="H2212" i="5" s="1"/>
  <c r="E2211" i="5"/>
  <c r="G2211" i="5" s="1"/>
  <c r="H2211" i="5" s="1"/>
  <c r="E2210" i="5"/>
  <c r="G2210" i="5" s="1"/>
  <c r="H2210" i="5" s="1"/>
  <c r="H2209" i="5"/>
  <c r="B2574" i="5"/>
  <c r="F2572" i="5"/>
  <c r="C2571" i="5"/>
  <c r="F2643" i="15" l="1"/>
  <c r="C2642" i="15"/>
  <c r="B2683" i="15"/>
  <c r="B2575" i="5"/>
  <c r="F2571" i="5"/>
  <c r="C2570" i="5"/>
  <c r="H2208" i="5"/>
  <c r="B2684" i="15" l="1"/>
  <c r="F2642" i="15"/>
  <c r="C2641" i="15"/>
  <c r="F2570" i="5"/>
  <c r="C2569" i="5"/>
  <c r="B2576" i="5"/>
  <c r="B2685" i="15" l="1"/>
  <c r="F2641" i="15"/>
  <c r="C2640" i="15"/>
  <c r="B2577" i="5"/>
  <c r="F2569" i="5"/>
  <c r="C2568" i="5"/>
  <c r="F2640" i="15" l="1"/>
  <c r="C2639" i="15"/>
  <c r="B2686" i="15"/>
  <c r="F2568" i="5"/>
  <c r="C2567" i="5"/>
  <c r="B2578" i="5"/>
  <c r="B2687" i="15" l="1"/>
  <c r="F2639" i="15"/>
  <c r="C2638" i="15"/>
  <c r="B2579" i="5"/>
  <c r="F2567" i="5"/>
  <c r="C2566" i="5"/>
  <c r="B2688" i="15" l="1"/>
  <c r="F2638" i="15"/>
  <c r="C2637" i="15"/>
  <c r="F2566" i="5"/>
  <c r="C2565" i="5"/>
  <c r="B2580" i="5"/>
  <c r="F2637" i="15" l="1"/>
  <c r="C2636" i="15"/>
  <c r="B2689" i="15"/>
  <c r="B2581" i="5"/>
  <c r="F2565" i="5"/>
  <c r="C2564" i="5"/>
  <c r="B2690" i="15" l="1"/>
  <c r="F2636" i="15"/>
  <c r="C2635" i="15"/>
  <c r="F2564" i="5"/>
  <c r="C2563" i="5"/>
  <c r="B2582" i="5"/>
  <c r="B2691" i="15" l="1"/>
  <c r="F2635" i="15"/>
  <c r="C2634" i="15"/>
  <c r="F2563" i="5"/>
  <c r="C2562" i="5"/>
  <c r="B2583" i="5"/>
  <c r="F2634" i="15" l="1"/>
  <c r="C2633" i="15"/>
  <c r="B2692" i="15"/>
  <c r="B2584" i="5"/>
  <c r="F2562" i="5"/>
  <c r="C2561" i="5"/>
  <c r="B2693" i="15" l="1"/>
  <c r="F2633" i="15"/>
  <c r="C2632" i="15"/>
  <c r="F2561" i="5"/>
  <c r="C2560" i="5"/>
  <c r="B2585" i="5"/>
  <c r="B2694" i="15" l="1"/>
  <c r="F2632" i="15"/>
  <c r="C2631" i="15"/>
  <c r="B2586" i="5"/>
  <c r="F2560" i="5"/>
  <c r="C2559" i="5"/>
  <c r="B2695" i="15" l="1"/>
  <c r="F2631" i="15"/>
  <c r="C2630" i="15"/>
  <c r="F2559" i="5"/>
  <c r="C2558" i="5"/>
  <c r="B2587" i="5"/>
  <c r="F2630" i="15" l="1"/>
  <c r="C2629" i="15"/>
  <c r="B2696" i="15"/>
  <c r="B2588" i="5"/>
  <c r="F2558" i="5"/>
  <c r="C2557" i="5"/>
  <c r="B2697" i="15" l="1"/>
  <c r="F2629" i="15"/>
  <c r="C2628" i="15"/>
  <c r="F2557" i="5"/>
  <c r="C2556" i="5"/>
  <c r="B2589" i="5"/>
  <c r="B2698" i="15" l="1"/>
  <c r="F2628" i="15"/>
  <c r="C2627" i="15"/>
  <c r="B2590" i="5"/>
  <c r="F2556" i="5"/>
  <c r="C2555" i="5"/>
  <c r="F2627" i="15" l="1"/>
  <c r="C2626" i="15"/>
  <c r="B2699" i="15"/>
  <c r="F2555" i="5"/>
  <c r="C2554" i="5"/>
  <c r="B2591" i="5"/>
  <c r="B2700" i="15" l="1"/>
  <c r="F2626" i="15"/>
  <c r="C2625" i="15"/>
  <c r="B2592" i="5"/>
  <c r="F2554" i="5"/>
  <c r="C2553" i="5"/>
  <c r="F2625" i="15" l="1"/>
  <c r="C2624" i="15"/>
  <c r="B2701" i="15"/>
  <c r="F2553" i="5"/>
  <c r="C2552" i="5"/>
  <c r="B2593" i="5"/>
  <c r="B2702" i="15" l="1"/>
  <c r="F2624" i="15"/>
  <c r="C2623" i="15"/>
  <c r="B2594" i="5"/>
  <c r="F2552" i="5"/>
  <c r="C2551" i="5"/>
  <c r="B2703" i="15" l="1"/>
  <c r="F2623" i="15"/>
  <c r="C2622" i="15"/>
  <c r="F2551" i="5"/>
  <c r="C2550" i="5"/>
  <c r="B2595" i="5"/>
  <c r="B2704" i="15" l="1"/>
  <c r="F2622" i="15"/>
  <c r="C2621" i="15"/>
  <c r="B2596" i="5"/>
  <c r="F2550" i="5"/>
  <c r="C2549" i="5"/>
  <c r="F2621" i="15" l="1"/>
  <c r="C2620" i="15"/>
  <c r="B2705" i="15"/>
  <c r="F2549" i="5"/>
  <c r="C2548" i="5"/>
  <c r="B2597" i="5"/>
  <c r="B2706" i="15" l="1"/>
  <c r="F2620" i="15"/>
  <c r="C2619" i="15"/>
  <c r="B2598" i="5"/>
  <c r="F2548" i="5"/>
  <c r="C2547" i="5"/>
  <c r="F2619" i="15" l="1"/>
  <c r="C2618" i="15"/>
  <c r="B2707" i="15"/>
  <c r="F2547" i="5"/>
  <c r="C2546" i="5"/>
  <c r="B2599" i="5"/>
  <c r="B2708" i="15" l="1"/>
  <c r="F2618" i="15"/>
  <c r="C2617" i="15"/>
  <c r="B2600" i="5"/>
  <c r="F2546" i="5"/>
  <c r="C2545" i="5"/>
  <c r="B2709" i="15" l="1"/>
  <c r="F2617" i="15"/>
  <c r="C2616" i="15"/>
  <c r="F2545" i="5"/>
  <c r="C2544" i="5"/>
  <c r="B2601" i="5"/>
  <c r="F2616" i="15" l="1"/>
  <c r="C2615" i="15"/>
  <c r="B2710" i="15"/>
  <c r="B2602" i="5"/>
  <c r="F2544" i="5"/>
  <c r="C2543" i="5"/>
  <c r="B2711" i="15" l="1"/>
  <c r="F2615" i="15"/>
  <c r="C2614" i="15"/>
  <c r="F2543" i="5"/>
  <c r="C2542" i="5"/>
  <c r="B2603" i="5"/>
  <c r="F2614" i="15" l="1"/>
  <c r="C2613" i="15"/>
  <c r="B2712" i="15"/>
  <c r="B2604" i="5"/>
  <c r="F2542" i="5"/>
  <c r="C2541" i="5"/>
  <c r="B2713" i="15" l="1"/>
  <c r="F2613" i="15"/>
  <c r="C2612" i="15"/>
  <c r="F2541" i="5"/>
  <c r="C2540" i="5"/>
  <c r="B2605" i="5"/>
  <c r="B2714" i="15" l="1"/>
  <c r="F2612" i="15"/>
  <c r="C2611" i="15"/>
  <c r="F2540" i="5"/>
  <c r="C2539" i="5"/>
  <c r="B2606" i="5"/>
  <c r="F2611" i="15" l="1"/>
  <c r="C2610" i="15"/>
  <c r="B2715" i="15"/>
  <c r="B2607" i="5"/>
  <c r="F2539" i="5"/>
  <c r="C2538" i="5"/>
  <c r="B2716" i="15" l="1"/>
  <c r="F2610" i="15"/>
  <c r="C2609" i="15"/>
  <c r="F2538" i="5"/>
  <c r="C2537" i="5"/>
  <c r="B2608" i="5"/>
  <c r="F2609" i="15" l="1"/>
  <c r="C2608" i="15"/>
  <c r="B2717" i="15"/>
  <c r="B2609" i="5"/>
  <c r="F2537" i="5"/>
  <c r="C2536" i="5"/>
  <c r="B2718" i="15" l="1"/>
  <c r="F2608" i="15"/>
  <c r="C2607" i="15"/>
  <c r="F2536" i="5"/>
  <c r="C2535" i="5"/>
  <c r="B2610" i="5"/>
  <c r="F2607" i="15" l="1"/>
  <c r="C2606" i="15"/>
  <c r="B2719" i="15"/>
  <c r="B2611" i="5"/>
  <c r="F2535" i="5"/>
  <c r="C2534" i="5"/>
  <c r="B2720" i="15" l="1"/>
  <c r="F2606" i="15"/>
  <c r="C2605" i="15"/>
  <c r="F2534" i="5"/>
  <c r="C2533" i="5"/>
  <c r="B2612" i="5"/>
  <c r="F2605" i="15" l="1"/>
  <c r="C2604" i="15"/>
  <c r="B2721" i="15"/>
  <c r="B2613" i="5"/>
  <c r="F2533" i="5"/>
  <c r="C2532" i="5"/>
  <c r="B2722" i="15" l="1"/>
  <c r="F2604" i="15"/>
  <c r="C2603" i="15"/>
  <c r="F2532" i="5"/>
  <c r="C2531" i="5"/>
  <c r="B2614" i="5"/>
  <c r="B2723" i="15" l="1"/>
  <c r="F2603" i="15"/>
  <c r="C2602" i="15"/>
  <c r="B2615" i="5"/>
  <c r="F2531" i="5"/>
  <c r="C2530" i="5"/>
  <c r="F2602" i="15" l="1"/>
  <c r="C2601" i="15"/>
  <c r="B2724" i="15"/>
  <c r="F2530" i="5"/>
  <c r="C2529" i="5"/>
  <c r="B2616" i="5"/>
  <c r="B2725" i="15" l="1"/>
  <c r="F2601" i="15"/>
  <c r="C2600" i="15"/>
  <c r="B2617" i="5"/>
  <c r="F2529" i="5"/>
  <c r="C2528" i="5"/>
  <c r="B2726" i="15" l="1"/>
  <c r="F2600" i="15"/>
  <c r="C2599" i="15"/>
  <c r="F2528" i="5"/>
  <c r="C2527" i="5"/>
  <c r="B2618" i="5"/>
  <c r="F2599" i="15" l="1"/>
  <c r="C2598" i="15"/>
  <c r="B2727" i="15"/>
  <c r="B2619" i="5"/>
  <c r="F2527" i="5"/>
  <c r="C2526" i="5"/>
  <c r="B2728" i="15" l="1"/>
  <c r="F2598" i="15"/>
  <c r="C2597" i="15"/>
  <c r="F2526" i="5"/>
  <c r="C2525" i="5"/>
  <c r="B2620" i="5"/>
  <c r="F2597" i="15" l="1"/>
  <c r="C2596" i="15"/>
  <c r="B2729" i="15"/>
  <c r="B2621" i="5"/>
  <c r="F2525" i="5"/>
  <c r="C2524" i="5"/>
  <c r="B2730" i="15" l="1"/>
  <c r="F2596" i="15"/>
  <c r="C2595" i="15"/>
  <c r="F2524" i="5"/>
  <c r="C2523" i="5"/>
  <c r="B2622" i="5"/>
  <c r="F2595" i="15" l="1"/>
  <c r="C2594" i="15"/>
  <c r="B2731" i="15"/>
  <c r="B2623" i="5"/>
  <c r="F2523" i="5"/>
  <c r="C2522" i="5"/>
  <c r="B2732" i="15" l="1"/>
  <c r="F2594" i="15"/>
  <c r="C2593" i="15"/>
  <c r="F2522" i="5"/>
  <c r="C2521" i="5"/>
  <c r="B2624" i="5"/>
  <c r="F2593" i="15" l="1"/>
  <c r="C2592" i="15"/>
  <c r="B2733" i="15"/>
  <c r="B2625" i="5"/>
  <c r="F2521" i="5"/>
  <c r="C2520" i="5"/>
  <c r="B2734" i="15" l="1"/>
  <c r="F2592" i="15"/>
  <c r="C2591" i="15"/>
  <c r="F2520" i="5"/>
  <c r="C2519" i="5"/>
  <c r="B2626" i="5"/>
  <c r="F2591" i="15" l="1"/>
  <c r="C2590" i="15"/>
  <c r="B2735" i="15"/>
  <c r="B2627" i="5"/>
  <c r="F2519" i="5"/>
  <c r="C2518" i="5"/>
  <c r="B2736" i="15" l="1"/>
  <c r="F2590" i="15"/>
  <c r="C2589" i="15"/>
  <c r="F2518" i="5"/>
  <c r="C2517" i="5"/>
  <c r="B2628" i="5"/>
  <c r="B2737" i="15" l="1"/>
  <c r="F2589" i="15"/>
  <c r="C2588" i="15"/>
  <c r="B2629" i="5"/>
  <c r="F2517" i="5"/>
  <c r="C2516" i="5"/>
  <c r="F2588" i="15" l="1"/>
  <c r="C2587" i="15"/>
  <c r="B2738" i="15"/>
  <c r="F2516" i="5"/>
  <c r="C2515" i="5"/>
  <c r="B2630" i="5"/>
  <c r="B2739" i="15" l="1"/>
  <c r="F2587" i="15"/>
  <c r="C2586" i="15"/>
  <c r="B2631" i="5"/>
  <c r="F2515" i="5"/>
  <c r="C2514" i="5"/>
  <c r="F2586" i="15" l="1"/>
  <c r="C2585" i="15"/>
  <c r="B2740" i="15"/>
  <c r="F2514" i="5"/>
  <c r="C2513" i="5"/>
  <c r="B2632" i="5"/>
  <c r="B2741" i="15" l="1"/>
  <c r="F2585" i="15"/>
  <c r="C2584" i="15"/>
  <c r="B2633" i="5"/>
  <c r="F2513" i="5"/>
  <c r="C2512" i="5"/>
  <c r="F2584" i="15" l="1"/>
  <c r="C2583" i="15"/>
  <c r="B2742" i="15"/>
  <c r="F2512" i="5"/>
  <c r="C2511" i="5"/>
  <c r="B2634" i="5"/>
  <c r="B2743" i="15" l="1"/>
  <c r="F2583" i="15"/>
  <c r="C2582" i="15"/>
  <c r="B2635" i="5"/>
  <c r="F2511" i="5"/>
  <c r="C2510" i="5"/>
  <c r="B2744" i="15" l="1"/>
  <c r="F2582" i="15"/>
  <c r="C2581" i="15"/>
  <c r="F2510" i="5"/>
  <c r="C2509" i="5"/>
  <c r="B2636" i="5"/>
  <c r="F2581" i="15" l="1"/>
  <c r="C2580" i="15"/>
  <c r="B2745" i="15"/>
  <c r="B2637" i="5"/>
  <c r="F2509" i="5"/>
  <c r="C2508" i="5"/>
  <c r="B2746" i="15" l="1"/>
  <c r="F2580" i="15"/>
  <c r="C2579" i="15"/>
  <c r="F2508" i="5"/>
  <c r="C2507" i="5"/>
  <c r="B2638" i="5"/>
  <c r="F2579" i="15" l="1"/>
  <c r="C2578" i="15"/>
  <c r="B2747" i="15"/>
  <c r="B2639" i="5"/>
  <c r="F2507" i="5"/>
  <c r="C2506" i="5"/>
  <c r="B2748" i="15" l="1"/>
  <c r="F2578" i="15"/>
  <c r="C2577" i="15"/>
  <c r="F2506" i="5"/>
  <c r="C2505" i="5"/>
  <c r="B2640" i="5"/>
  <c r="B2749" i="15" l="1"/>
  <c r="F2577" i="15"/>
  <c r="C2576" i="15"/>
  <c r="B2641" i="5"/>
  <c r="F2505" i="5"/>
  <c r="C2504" i="5"/>
  <c r="F2576" i="15" l="1"/>
  <c r="C2575" i="15"/>
  <c r="B2750" i="15"/>
  <c r="F2504" i="5"/>
  <c r="C2503" i="5"/>
  <c r="B2642" i="5"/>
  <c r="B2751" i="15" l="1"/>
  <c r="F2575" i="15"/>
  <c r="C2574" i="15"/>
  <c r="B2643" i="5"/>
  <c r="F2503" i="5"/>
  <c r="C2502" i="5"/>
  <c r="F2574" i="15" l="1"/>
  <c r="E2574" i="15"/>
  <c r="G2574" i="15" s="1"/>
  <c r="C2573" i="15"/>
  <c r="B2752" i="15"/>
  <c r="F2502" i="5"/>
  <c r="C2501" i="5"/>
  <c r="B2644" i="5"/>
  <c r="B2753" i="15" l="1"/>
  <c r="F2573" i="15"/>
  <c r="E2573" i="15"/>
  <c r="G2573" i="15" s="1"/>
  <c r="E2662" i="15"/>
  <c r="G2662" i="15" s="1"/>
  <c r="H2662" i="15" s="1"/>
  <c r="E2661" i="15"/>
  <c r="G2661" i="15" s="1"/>
  <c r="H2661" i="15" s="1"/>
  <c r="E2660" i="15"/>
  <c r="G2660" i="15" s="1"/>
  <c r="H2660" i="15" s="1"/>
  <c r="E2659" i="15"/>
  <c r="G2659" i="15" s="1"/>
  <c r="H2659" i="15" s="1"/>
  <c r="E2658" i="15"/>
  <c r="G2658" i="15" s="1"/>
  <c r="H2658" i="15" s="1"/>
  <c r="E2657" i="15"/>
  <c r="G2657" i="15" s="1"/>
  <c r="H2657" i="15" s="1"/>
  <c r="E2656" i="15"/>
  <c r="G2656" i="15" s="1"/>
  <c r="H2656" i="15" s="1"/>
  <c r="E2655" i="15"/>
  <c r="G2655" i="15" s="1"/>
  <c r="H2655" i="15" s="1"/>
  <c r="E2654" i="15"/>
  <c r="G2654" i="15" s="1"/>
  <c r="H2654" i="15" s="1"/>
  <c r="E2653" i="15"/>
  <c r="G2653" i="15" s="1"/>
  <c r="H2653" i="15" s="1"/>
  <c r="E2652" i="15"/>
  <c r="G2652" i="15" s="1"/>
  <c r="H2652" i="15" s="1"/>
  <c r="E2651" i="15"/>
  <c r="G2651" i="15" s="1"/>
  <c r="H2651" i="15" s="1"/>
  <c r="E2650" i="15"/>
  <c r="G2650" i="15" s="1"/>
  <c r="H2650" i="15" s="1"/>
  <c r="E2649" i="15"/>
  <c r="G2649" i="15" s="1"/>
  <c r="H2649" i="15" s="1"/>
  <c r="E2648" i="15"/>
  <c r="G2648" i="15" s="1"/>
  <c r="H2648" i="15" s="1"/>
  <c r="E2647" i="15"/>
  <c r="G2647" i="15" s="1"/>
  <c r="H2647" i="15" s="1"/>
  <c r="E2646" i="15"/>
  <c r="G2646" i="15" s="1"/>
  <c r="H2646" i="15" s="1"/>
  <c r="E2645" i="15"/>
  <c r="G2645" i="15" s="1"/>
  <c r="H2645" i="15" s="1"/>
  <c r="E2644" i="15"/>
  <c r="G2644" i="15" s="1"/>
  <c r="H2644" i="15" s="1"/>
  <c r="E2643" i="15"/>
  <c r="G2643" i="15" s="1"/>
  <c r="H2643" i="15" s="1"/>
  <c r="E2642" i="15"/>
  <c r="G2642" i="15" s="1"/>
  <c r="H2642" i="15" s="1"/>
  <c r="E2641" i="15"/>
  <c r="G2641" i="15" s="1"/>
  <c r="H2641" i="15" s="1"/>
  <c r="E2640" i="15"/>
  <c r="G2640" i="15" s="1"/>
  <c r="H2640" i="15" s="1"/>
  <c r="E2639" i="15"/>
  <c r="G2639" i="15" s="1"/>
  <c r="H2639" i="15" s="1"/>
  <c r="E2638" i="15"/>
  <c r="G2638" i="15" s="1"/>
  <c r="H2638" i="15" s="1"/>
  <c r="E2637" i="15"/>
  <c r="G2637" i="15" s="1"/>
  <c r="H2637" i="15" s="1"/>
  <c r="E2636" i="15"/>
  <c r="G2636" i="15" s="1"/>
  <c r="H2636" i="15" s="1"/>
  <c r="E2635" i="15"/>
  <c r="G2635" i="15" s="1"/>
  <c r="H2635" i="15" s="1"/>
  <c r="E2634" i="15"/>
  <c r="G2634" i="15" s="1"/>
  <c r="H2634" i="15" s="1"/>
  <c r="E2633" i="15"/>
  <c r="G2633" i="15" s="1"/>
  <c r="H2633" i="15" s="1"/>
  <c r="E2632" i="15"/>
  <c r="G2632" i="15" s="1"/>
  <c r="H2632" i="15" s="1"/>
  <c r="E2631" i="15"/>
  <c r="G2631" i="15" s="1"/>
  <c r="H2631" i="15" s="1"/>
  <c r="E2630" i="15"/>
  <c r="G2630" i="15" s="1"/>
  <c r="H2630" i="15" s="1"/>
  <c r="E2629" i="15"/>
  <c r="G2629" i="15" s="1"/>
  <c r="H2629" i="15" s="1"/>
  <c r="E2628" i="15"/>
  <c r="G2628" i="15" s="1"/>
  <c r="H2628" i="15" s="1"/>
  <c r="E2627" i="15"/>
  <c r="G2627" i="15" s="1"/>
  <c r="H2627" i="15" s="1"/>
  <c r="E2626" i="15"/>
  <c r="G2626" i="15" s="1"/>
  <c r="H2626" i="15" s="1"/>
  <c r="E2625" i="15"/>
  <c r="G2625" i="15" s="1"/>
  <c r="H2625" i="15" s="1"/>
  <c r="E2624" i="15"/>
  <c r="G2624" i="15" s="1"/>
  <c r="H2624" i="15" s="1"/>
  <c r="E2623" i="15"/>
  <c r="G2623" i="15" s="1"/>
  <c r="H2623" i="15" s="1"/>
  <c r="E2622" i="15"/>
  <c r="G2622" i="15" s="1"/>
  <c r="H2622" i="15" s="1"/>
  <c r="E2621" i="15"/>
  <c r="G2621" i="15" s="1"/>
  <c r="H2621" i="15" s="1"/>
  <c r="E2620" i="15"/>
  <c r="G2620" i="15" s="1"/>
  <c r="H2620" i="15" s="1"/>
  <c r="E2619" i="15"/>
  <c r="G2619" i="15" s="1"/>
  <c r="H2619" i="15" s="1"/>
  <c r="E2618" i="15"/>
  <c r="G2618" i="15" s="1"/>
  <c r="H2618" i="15" s="1"/>
  <c r="E2617" i="15"/>
  <c r="G2617" i="15" s="1"/>
  <c r="H2617" i="15" s="1"/>
  <c r="E2616" i="15"/>
  <c r="G2616" i="15" s="1"/>
  <c r="H2616" i="15" s="1"/>
  <c r="E2615" i="15"/>
  <c r="G2615" i="15" s="1"/>
  <c r="H2615" i="15" s="1"/>
  <c r="E2614" i="15"/>
  <c r="G2614" i="15" s="1"/>
  <c r="H2614" i="15" s="1"/>
  <c r="E2613" i="15"/>
  <c r="G2613" i="15" s="1"/>
  <c r="H2613" i="15" s="1"/>
  <c r="E2612" i="15"/>
  <c r="G2612" i="15" s="1"/>
  <c r="H2612" i="15" s="1"/>
  <c r="E2611" i="15"/>
  <c r="G2611" i="15" s="1"/>
  <c r="H2611" i="15" s="1"/>
  <c r="E2610" i="15"/>
  <c r="G2610" i="15" s="1"/>
  <c r="H2610" i="15" s="1"/>
  <c r="E2609" i="15"/>
  <c r="G2609" i="15" s="1"/>
  <c r="H2609" i="15" s="1"/>
  <c r="E2608" i="15"/>
  <c r="G2608" i="15" s="1"/>
  <c r="H2608" i="15" s="1"/>
  <c r="E2607" i="15"/>
  <c r="G2607" i="15" s="1"/>
  <c r="H2607" i="15" s="1"/>
  <c r="E2606" i="15"/>
  <c r="G2606" i="15" s="1"/>
  <c r="H2606" i="15" s="1"/>
  <c r="E2605" i="15"/>
  <c r="G2605" i="15" s="1"/>
  <c r="H2605" i="15" s="1"/>
  <c r="E2604" i="15"/>
  <c r="G2604" i="15" s="1"/>
  <c r="H2604" i="15" s="1"/>
  <c r="E2603" i="15"/>
  <c r="G2603" i="15" s="1"/>
  <c r="H2603" i="15" s="1"/>
  <c r="E2602" i="15"/>
  <c r="G2602" i="15" s="1"/>
  <c r="H2602" i="15" s="1"/>
  <c r="E2601" i="15"/>
  <c r="G2601" i="15" s="1"/>
  <c r="H2601" i="15" s="1"/>
  <c r="E2600" i="15"/>
  <c r="G2600" i="15" s="1"/>
  <c r="H2600" i="15" s="1"/>
  <c r="E2599" i="15"/>
  <c r="G2599" i="15" s="1"/>
  <c r="H2599" i="15" s="1"/>
  <c r="E2598" i="15"/>
  <c r="G2598" i="15" s="1"/>
  <c r="H2598" i="15" s="1"/>
  <c r="E2597" i="15"/>
  <c r="G2597" i="15" s="1"/>
  <c r="H2597" i="15" s="1"/>
  <c r="E2596" i="15"/>
  <c r="G2596" i="15" s="1"/>
  <c r="H2596" i="15" s="1"/>
  <c r="E2595" i="15"/>
  <c r="G2595" i="15" s="1"/>
  <c r="H2595" i="15" s="1"/>
  <c r="E2594" i="15"/>
  <c r="G2594" i="15" s="1"/>
  <c r="H2594" i="15" s="1"/>
  <c r="E2593" i="15"/>
  <c r="G2593" i="15" s="1"/>
  <c r="H2593" i="15" s="1"/>
  <c r="E2592" i="15"/>
  <c r="G2592" i="15" s="1"/>
  <c r="H2592" i="15" s="1"/>
  <c r="E2591" i="15"/>
  <c r="G2591" i="15" s="1"/>
  <c r="H2591" i="15" s="1"/>
  <c r="E2590" i="15"/>
  <c r="G2590" i="15" s="1"/>
  <c r="H2590" i="15" s="1"/>
  <c r="E2589" i="15"/>
  <c r="G2589" i="15" s="1"/>
  <c r="H2589" i="15" s="1"/>
  <c r="E2588" i="15"/>
  <c r="G2588" i="15" s="1"/>
  <c r="H2588" i="15" s="1"/>
  <c r="E2587" i="15"/>
  <c r="G2587" i="15" s="1"/>
  <c r="H2587" i="15" s="1"/>
  <c r="E2586" i="15"/>
  <c r="G2586" i="15" s="1"/>
  <c r="H2586" i="15" s="1"/>
  <c r="E2585" i="15"/>
  <c r="G2585" i="15" s="1"/>
  <c r="H2585" i="15" s="1"/>
  <c r="E2584" i="15"/>
  <c r="G2584" i="15" s="1"/>
  <c r="H2584" i="15" s="1"/>
  <c r="E2583" i="15"/>
  <c r="G2583" i="15" s="1"/>
  <c r="H2583" i="15" s="1"/>
  <c r="E2582" i="15"/>
  <c r="G2582" i="15" s="1"/>
  <c r="H2582" i="15" s="1"/>
  <c r="E2581" i="15"/>
  <c r="G2581" i="15" s="1"/>
  <c r="H2581" i="15" s="1"/>
  <c r="E2580" i="15"/>
  <c r="G2580" i="15" s="1"/>
  <c r="H2580" i="15" s="1"/>
  <c r="E2579" i="15"/>
  <c r="G2579" i="15" s="1"/>
  <c r="H2579" i="15" s="1"/>
  <c r="E2578" i="15"/>
  <c r="G2578" i="15" s="1"/>
  <c r="H2578" i="15" s="1"/>
  <c r="E2577" i="15"/>
  <c r="G2577" i="15" s="1"/>
  <c r="H2577" i="15" s="1"/>
  <c r="E2576" i="15"/>
  <c r="G2576" i="15" s="1"/>
  <c r="H2576" i="15" s="1"/>
  <c r="E2575" i="15"/>
  <c r="G2575" i="15" s="1"/>
  <c r="H2575" i="15" s="1"/>
  <c r="H2574" i="15"/>
  <c r="B2645" i="5"/>
  <c r="F2501" i="5"/>
  <c r="C2500" i="5"/>
  <c r="H2573" i="15" l="1"/>
  <c r="C2753" i="15"/>
  <c r="B2754" i="15"/>
  <c r="F2500" i="5"/>
  <c r="C2499" i="5"/>
  <c r="B2646" i="5"/>
  <c r="F2753" i="15" l="1"/>
  <c r="C2752" i="15"/>
  <c r="B2755" i="15"/>
  <c r="B2647" i="5"/>
  <c r="F2499" i="5"/>
  <c r="C2498" i="5"/>
  <c r="B2756" i="15" l="1"/>
  <c r="F2752" i="15"/>
  <c r="C2751" i="15"/>
  <c r="F2498" i="5"/>
  <c r="C2497" i="5"/>
  <c r="B2648" i="5"/>
  <c r="F2751" i="15" l="1"/>
  <c r="C2750" i="15"/>
  <c r="B2757" i="15"/>
  <c r="B2649" i="5"/>
  <c r="F2497" i="5"/>
  <c r="C2496" i="5"/>
  <c r="B2758" i="15" l="1"/>
  <c r="F2750" i="15"/>
  <c r="C2749" i="15"/>
  <c r="F2496" i="5"/>
  <c r="C2495" i="5"/>
  <c r="B2650" i="5"/>
  <c r="F2749" i="15" l="1"/>
  <c r="C2748" i="15"/>
  <c r="B2759" i="15"/>
  <c r="B2651" i="5"/>
  <c r="F2495" i="5"/>
  <c r="C2494" i="5"/>
  <c r="B2760" i="15" l="1"/>
  <c r="F2748" i="15"/>
  <c r="C2747" i="15"/>
  <c r="F2494" i="5"/>
  <c r="C2493" i="5"/>
  <c r="B2652" i="5"/>
  <c r="B2761" i="15" l="1"/>
  <c r="F2747" i="15"/>
  <c r="C2746" i="15"/>
  <c r="B2653" i="5"/>
  <c r="F2493" i="5"/>
  <c r="C2492" i="5"/>
  <c r="F2746" i="15" l="1"/>
  <c r="C2745" i="15"/>
  <c r="B2762" i="15"/>
  <c r="F2492" i="5"/>
  <c r="C2491" i="5"/>
  <c r="B2654" i="5"/>
  <c r="B2763" i="15" l="1"/>
  <c r="F2745" i="15"/>
  <c r="C2744" i="15"/>
  <c r="B2655" i="5"/>
  <c r="F2491" i="5"/>
  <c r="C2490" i="5"/>
  <c r="F2744" i="15" l="1"/>
  <c r="C2743" i="15"/>
  <c r="B2764" i="15"/>
  <c r="F2490" i="5"/>
  <c r="C2489" i="5"/>
  <c r="B2656" i="5"/>
  <c r="B2765" i="15" l="1"/>
  <c r="F2743" i="15"/>
  <c r="C2742" i="15"/>
  <c r="B2657" i="5"/>
  <c r="F2489" i="5"/>
  <c r="C2488" i="5"/>
  <c r="B2766" i="15" l="1"/>
  <c r="F2742" i="15"/>
  <c r="C2741" i="15"/>
  <c r="F2488" i="5"/>
  <c r="C2487" i="5"/>
  <c r="B2658" i="5"/>
  <c r="F2741" i="15" l="1"/>
  <c r="C2740" i="15"/>
  <c r="B2767" i="15"/>
  <c r="B2659" i="5"/>
  <c r="F2487" i="5"/>
  <c r="C2486" i="5"/>
  <c r="B2768" i="15" l="1"/>
  <c r="F2740" i="15"/>
  <c r="C2739" i="15"/>
  <c r="F2486" i="5"/>
  <c r="C2485" i="5"/>
  <c r="B2660" i="5"/>
  <c r="B2769" i="15" l="1"/>
  <c r="F2739" i="15"/>
  <c r="C2738" i="15"/>
  <c r="B2661" i="5"/>
  <c r="F2485" i="5"/>
  <c r="C2484" i="5"/>
  <c r="F2738" i="15" l="1"/>
  <c r="C2737" i="15"/>
  <c r="B2770" i="15"/>
  <c r="F2484" i="5"/>
  <c r="C2483" i="5"/>
  <c r="B2662" i="5"/>
  <c r="B2771" i="15" l="1"/>
  <c r="F2737" i="15"/>
  <c r="C2736" i="15"/>
  <c r="B2663" i="5"/>
  <c r="F2483" i="5"/>
  <c r="C2482" i="5"/>
  <c r="F2736" i="15" l="1"/>
  <c r="C2735" i="15"/>
  <c r="B2772" i="15"/>
  <c r="F2482" i="5"/>
  <c r="C2481" i="5"/>
  <c r="B2664" i="5"/>
  <c r="B2773" i="15" l="1"/>
  <c r="F2735" i="15"/>
  <c r="C2734" i="15"/>
  <c r="B2665" i="5"/>
  <c r="F2481" i="5"/>
  <c r="C2480" i="5"/>
  <c r="B2774" i="15" l="1"/>
  <c r="F2734" i="15"/>
  <c r="C2733" i="15"/>
  <c r="F2480" i="5"/>
  <c r="C2479" i="5"/>
  <c r="B2666" i="5"/>
  <c r="F2733" i="15" l="1"/>
  <c r="C2732" i="15"/>
  <c r="B2775" i="15"/>
  <c r="B2667" i="5"/>
  <c r="F2479" i="5"/>
  <c r="C2478" i="5"/>
  <c r="B2776" i="15" l="1"/>
  <c r="F2732" i="15"/>
  <c r="C2731" i="15"/>
  <c r="F2478" i="5"/>
  <c r="C2477" i="5"/>
  <c r="B2668" i="5"/>
  <c r="F2731" i="15" l="1"/>
  <c r="C2730" i="15"/>
  <c r="B2777" i="15"/>
  <c r="B2669" i="5"/>
  <c r="F2477" i="5"/>
  <c r="C2476" i="5"/>
  <c r="B2778" i="15" l="1"/>
  <c r="F2730" i="15"/>
  <c r="C2729" i="15"/>
  <c r="F2476" i="5"/>
  <c r="C2475" i="5"/>
  <c r="B2670" i="5"/>
  <c r="F2729" i="15" l="1"/>
  <c r="C2728" i="15"/>
  <c r="B2779" i="15"/>
  <c r="F2475" i="5"/>
  <c r="C2474" i="5"/>
  <c r="B2671" i="5"/>
  <c r="F2728" i="15" l="1"/>
  <c r="C2727" i="15"/>
  <c r="B2780" i="15"/>
  <c r="B2672" i="5"/>
  <c r="F2474" i="5"/>
  <c r="C2473" i="5"/>
  <c r="B2781" i="15" l="1"/>
  <c r="F2727" i="15"/>
  <c r="C2726" i="15"/>
  <c r="F2473" i="5"/>
  <c r="C2472" i="5"/>
  <c r="B2673" i="5"/>
  <c r="F2726" i="15" l="1"/>
  <c r="C2725" i="15"/>
  <c r="B2782" i="15"/>
  <c r="B2674" i="5"/>
  <c r="F2472" i="5"/>
  <c r="C2471" i="5"/>
  <c r="F2725" i="15" l="1"/>
  <c r="C2724" i="15"/>
  <c r="B2783" i="15"/>
  <c r="F2471" i="5"/>
  <c r="C2470" i="5"/>
  <c r="B2675" i="5"/>
  <c r="F2724" i="15" l="1"/>
  <c r="C2723" i="15"/>
  <c r="B2784" i="15"/>
  <c r="B2676" i="5"/>
  <c r="F2470" i="5"/>
  <c r="C2469" i="5"/>
  <c r="B2785" i="15" l="1"/>
  <c r="F2723" i="15"/>
  <c r="C2722" i="15"/>
  <c r="F2469" i="5"/>
  <c r="C2468" i="5"/>
  <c r="B2677" i="5"/>
  <c r="F2722" i="15" l="1"/>
  <c r="C2721" i="15"/>
  <c r="B2786" i="15"/>
  <c r="B2678" i="5"/>
  <c r="F2468" i="5"/>
  <c r="C2467" i="5"/>
  <c r="B2787" i="15" l="1"/>
  <c r="F2721" i="15"/>
  <c r="C2720" i="15"/>
  <c r="F2467" i="5"/>
  <c r="C2466" i="5"/>
  <c r="B2679" i="5"/>
  <c r="F2720" i="15" l="1"/>
  <c r="C2719" i="15"/>
  <c r="B2788" i="15"/>
  <c r="B2680" i="5"/>
  <c r="F2466" i="5"/>
  <c r="C2465" i="5"/>
  <c r="B2789" i="15" l="1"/>
  <c r="F2719" i="15"/>
  <c r="C2718" i="15"/>
  <c r="F2465" i="5"/>
  <c r="C2464" i="5"/>
  <c r="B2681" i="5"/>
  <c r="B2790" i="15" l="1"/>
  <c r="F2718" i="15"/>
  <c r="C2717" i="15"/>
  <c r="B2682" i="5"/>
  <c r="F2464" i="5"/>
  <c r="C2463" i="5"/>
  <c r="F2717" i="15" l="1"/>
  <c r="C2716" i="15"/>
  <c r="B2791" i="15"/>
  <c r="B2683" i="5"/>
  <c r="F2463" i="5"/>
  <c r="C2462" i="5"/>
  <c r="B2792" i="15" l="1"/>
  <c r="F2716" i="15"/>
  <c r="C2715" i="15"/>
  <c r="F2462" i="5"/>
  <c r="C2461" i="5"/>
  <c r="B2684" i="5"/>
  <c r="F2715" i="15" l="1"/>
  <c r="C2714" i="15"/>
  <c r="B2793" i="15"/>
  <c r="B2685" i="5"/>
  <c r="F2461" i="5"/>
  <c r="C2460" i="5"/>
  <c r="B2794" i="15" l="1"/>
  <c r="F2714" i="15"/>
  <c r="C2713" i="15"/>
  <c r="F2460" i="5"/>
  <c r="C2459" i="5"/>
  <c r="B2686" i="5"/>
  <c r="F2713" i="15" l="1"/>
  <c r="C2712" i="15"/>
  <c r="B2795" i="15"/>
  <c r="B2687" i="5"/>
  <c r="F2459" i="5"/>
  <c r="C2458" i="5"/>
  <c r="B2796" i="15" l="1"/>
  <c r="F2712" i="15"/>
  <c r="C2711" i="15"/>
  <c r="F2458" i="5"/>
  <c r="C2457" i="5"/>
  <c r="B2688" i="5"/>
  <c r="B2797" i="15" l="1"/>
  <c r="F2711" i="15"/>
  <c r="C2710" i="15"/>
  <c r="B2689" i="5"/>
  <c r="F2457" i="5"/>
  <c r="C2456" i="5"/>
  <c r="F2710" i="15" l="1"/>
  <c r="C2709" i="15"/>
  <c r="B2798" i="15"/>
  <c r="F2456" i="5"/>
  <c r="C2455" i="5"/>
  <c r="B2690" i="5"/>
  <c r="B2799" i="15" l="1"/>
  <c r="F2709" i="15"/>
  <c r="C2708" i="15"/>
  <c r="B2691" i="5"/>
  <c r="F2455" i="5"/>
  <c r="C2454" i="5"/>
  <c r="B2800" i="15" l="1"/>
  <c r="F2708" i="15"/>
  <c r="C2707" i="15"/>
  <c r="F2454" i="5"/>
  <c r="C2453" i="5"/>
  <c r="B2692" i="5"/>
  <c r="F2707" i="15" l="1"/>
  <c r="C2706" i="15"/>
  <c r="B2801" i="15"/>
  <c r="B2693" i="5"/>
  <c r="F2453" i="5"/>
  <c r="C2452" i="5"/>
  <c r="B2802" i="15" l="1"/>
  <c r="F2706" i="15"/>
  <c r="C2705" i="15"/>
  <c r="F2452" i="5"/>
  <c r="C2451" i="5"/>
  <c r="B2694" i="5"/>
  <c r="F2705" i="15" l="1"/>
  <c r="C2704" i="15"/>
  <c r="B2803" i="15"/>
  <c r="B2695" i="5"/>
  <c r="F2451" i="5"/>
  <c r="C2450" i="5"/>
  <c r="B2804" i="15" l="1"/>
  <c r="F2704" i="15"/>
  <c r="C2703" i="15"/>
  <c r="F2450" i="5"/>
  <c r="C2449" i="5"/>
  <c r="B2696" i="5"/>
  <c r="F2703" i="15" l="1"/>
  <c r="C2702" i="15"/>
  <c r="B2805" i="15"/>
  <c r="B2697" i="5"/>
  <c r="F2449" i="5"/>
  <c r="C2448" i="5"/>
  <c r="B2806" i="15" l="1"/>
  <c r="F2702" i="15"/>
  <c r="C2701" i="15"/>
  <c r="F2448" i="5"/>
  <c r="C2447" i="5"/>
  <c r="B2698" i="5"/>
  <c r="F2701" i="15" l="1"/>
  <c r="C2700" i="15"/>
  <c r="B2807" i="15"/>
  <c r="B2699" i="5"/>
  <c r="F2447" i="5"/>
  <c r="C2446" i="5"/>
  <c r="B2808" i="15" l="1"/>
  <c r="F2700" i="15"/>
  <c r="C2699" i="15"/>
  <c r="F2446" i="5"/>
  <c r="C2445" i="5"/>
  <c r="B2700" i="5"/>
  <c r="B2809" i="15" l="1"/>
  <c r="F2699" i="15"/>
  <c r="C2698" i="15"/>
  <c r="B2701" i="5"/>
  <c r="F2445" i="5"/>
  <c r="C2444" i="5"/>
  <c r="F2698" i="15" l="1"/>
  <c r="C2697" i="15"/>
  <c r="B2810" i="15"/>
  <c r="F2444" i="5"/>
  <c r="C2443" i="5"/>
  <c r="B2702" i="5"/>
  <c r="F2697" i="15" l="1"/>
  <c r="C2696" i="15"/>
  <c r="B2811" i="15"/>
  <c r="B2703" i="5"/>
  <c r="F2443" i="5"/>
  <c r="C2442" i="5"/>
  <c r="B2812" i="15" l="1"/>
  <c r="F2696" i="15"/>
  <c r="C2695" i="15"/>
  <c r="F2442" i="5"/>
  <c r="C2441" i="5"/>
  <c r="B2704" i="5"/>
  <c r="B2813" i="15" l="1"/>
  <c r="F2695" i="15"/>
  <c r="C2694" i="15"/>
  <c r="B2705" i="5"/>
  <c r="F2441" i="5"/>
  <c r="C2440" i="5"/>
  <c r="F2694" i="15" l="1"/>
  <c r="C2693" i="15"/>
  <c r="B2814" i="15"/>
  <c r="F2440" i="5"/>
  <c r="C2439" i="5"/>
  <c r="B2706" i="5"/>
  <c r="B2815" i="15" l="1"/>
  <c r="F2693" i="15"/>
  <c r="C2692" i="15"/>
  <c r="B2707" i="5"/>
  <c r="F2439" i="5"/>
  <c r="C2438" i="5"/>
  <c r="F2692" i="15" l="1"/>
  <c r="C2691" i="15"/>
  <c r="B2816" i="15"/>
  <c r="F2438" i="5"/>
  <c r="C2437" i="5"/>
  <c r="B2708" i="5"/>
  <c r="B2817" i="15" l="1"/>
  <c r="F2691" i="15"/>
  <c r="C2690" i="15"/>
  <c r="B2709" i="5"/>
  <c r="F2437" i="5"/>
  <c r="C2436" i="5"/>
  <c r="B2818" i="15" l="1"/>
  <c r="F2690" i="15"/>
  <c r="C2689" i="15"/>
  <c r="F2436" i="5"/>
  <c r="C2435" i="5"/>
  <c r="B2710" i="5"/>
  <c r="B2819" i="15" l="1"/>
  <c r="F2689" i="15"/>
  <c r="C2688" i="15"/>
  <c r="B2711" i="5"/>
  <c r="F2435" i="5"/>
  <c r="C2434" i="5"/>
  <c r="B2820" i="15" l="1"/>
  <c r="F2688" i="15"/>
  <c r="C2687" i="15"/>
  <c r="F2434" i="5"/>
  <c r="C2433" i="5"/>
  <c r="B2712" i="5"/>
  <c r="F2687" i="15" l="1"/>
  <c r="C2686" i="15"/>
  <c r="B2821" i="15"/>
  <c r="B2713" i="5"/>
  <c r="F2433" i="5"/>
  <c r="C2432" i="5"/>
  <c r="B2822" i="15" l="1"/>
  <c r="F2686" i="15"/>
  <c r="C2685" i="15"/>
  <c r="F2432" i="5"/>
  <c r="C2431" i="5"/>
  <c r="B2714" i="5"/>
  <c r="B2823" i="15" l="1"/>
  <c r="F2685" i="15"/>
  <c r="C2684" i="15"/>
  <c r="B2715" i="5"/>
  <c r="F2431" i="5"/>
  <c r="C2430" i="5"/>
  <c r="F2684" i="15" l="1"/>
  <c r="C2683" i="15"/>
  <c r="B2824" i="15"/>
  <c r="F2430" i="5"/>
  <c r="C2429" i="5"/>
  <c r="B2716" i="5"/>
  <c r="B2825" i="15" l="1"/>
  <c r="F2683" i="15"/>
  <c r="C2682" i="15"/>
  <c r="B2717" i="5"/>
  <c r="F2429" i="5"/>
  <c r="C2428" i="5"/>
  <c r="B2826" i="15" l="1"/>
  <c r="F2682" i="15"/>
  <c r="C2681" i="15"/>
  <c r="F2428" i="5"/>
  <c r="C2427" i="5"/>
  <c r="B2718" i="5"/>
  <c r="F2681" i="15" l="1"/>
  <c r="C2680" i="15"/>
  <c r="B2827" i="15"/>
  <c r="F2427" i="5"/>
  <c r="C2426" i="5"/>
  <c r="B2719" i="5"/>
  <c r="B2828" i="15" l="1"/>
  <c r="F2680" i="15"/>
  <c r="C2679" i="15"/>
  <c r="B2720" i="5"/>
  <c r="F2426" i="5"/>
  <c r="C2425" i="5"/>
  <c r="B2829" i="15" l="1"/>
  <c r="F2679" i="15"/>
  <c r="C2678" i="15"/>
  <c r="F2425" i="5"/>
  <c r="C2424" i="5"/>
  <c r="B2721" i="5"/>
  <c r="F2678" i="15" l="1"/>
  <c r="C2677" i="15"/>
  <c r="B2830" i="15"/>
  <c r="B2722" i="5"/>
  <c r="F2424" i="5"/>
  <c r="C2423" i="5"/>
  <c r="B2831" i="15" l="1"/>
  <c r="F2677" i="15"/>
  <c r="C2676" i="15"/>
  <c r="F2423" i="5"/>
  <c r="C2422" i="5"/>
  <c r="B2723" i="5"/>
  <c r="F2676" i="15" l="1"/>
  <c r="C2675" i="15"/>
  <c r="B2832" i="15"/>
  <c r="B2724" i="5"/>
  <c r="F2422" i="5"/>
  <c r="C2421" i="5"/>
  <c r="B2833" i="15" l="1"/>
  <c r="F2675" i="15"/>
  <c r="C2674" i="15"/>
  <c r="F2421" i="5"/>
  <c r="C2420" i="5"/>
  <c r="B2725" i="5"/>
  <c r="B2834" i="15" l="1"/>
  <c r="F2674" i="15"/>
  <c r="C2673" i="15"/>
  <c r="B2726" i="5"/>
  <c r="F2420" i="5"/>
  <c r="C2419" i="5"/>
  <c r="F2673" i="15" l="1"/>
  <c r="C2672" i="15"/>
  <c r="B2835" i="15"/>
  <c r="F2419" i="5"/>
  <c r="C2418" i="5"/>
  <c r="B2727" i="5"/>
  <c r="B2836" i="15" l="1"/>
  <c r="F2672" i="15"/>
  <c r="C2671" i="15"/>
  <c r="B2728" i="5"/>
  <c r="F2418" i="5"/>
  <c r="C2417" i="5"/>
  <c r="F2671" i="15" l="1"/>
  <c r="C2670" i="15"/>
  <c r="B2837" i="15"/>
  <c r="F2417" i="5"/>
  <c r="C2416" i="5"/>
  <c r="B2729" i="5"/>
  <c r="B2838" i="15" l="1"/>
  <c r="F2670" i="15"/>
  <c r="C2669" i="15"/>
  <c r="B2730" i="5"/>
  <c r="F2416" i="5"/>
  <c r="C2415" i="5"/>
  <c r="B2839" i="15" l="1"/>
  <c r="F2669" i="15"/>
  <c r="C2668" i="15"/>
  <c r="B2731" i="5"/>
  <c r="F2415" i="5"/>
  <c r="C2414" i="5"/>
  <c r="F2668" i="15" l="1"/>
  <c r="C2667" i="15"/>
  <c r="B2840" i="15"/>
  <c r="F2414" i="5"/>
  <c r="C2413" i="5"/>
  <c r="B2732" i="5"/>
  <c r="B2841" i="15" l="1"/>
  <c r="F2667" i="15"/>
  <c r="C2666" i="15"/>
  <c r="B2733" i="5"/>
  <c r="F2413" i="5"/>
  <c r="C2412" i="5"/>
  <c r="B2842" i="15" l="1"/>
  <c r="F2666" i="15"/>
  <c r="C2665" i="15"/>
  <c r="F2412" i="5"/>
  <c r="C2411" i="5"/>
  <c r="B2734" i="5"/>
  <c r="B2843" i="15" l="1"/>
  <c r="F2665" i="15"/>
  <c r="C2664" i="15"/>
  <c r="B2735" i="5"/>
  <c r="F2411" i="5"/>
  <c r="C2410" i="5"/>
  <c r="F2664" i="15" l="1"/>
  <c r="E2664" i="15"/>
  <c r="G2664" i="15" s="1"/>
  <c r="C2663" i="15"/>
  <c r="B2844" i="15"/>
  <c r="F2410" i="5"/>
  <c r="C2409" i="5"/>
  <c r="B2736" i="5"/>
  <c r="B2845" i="15" l="1"/>
  <c r="F2663" i="15"/>
  <c r="E2663" i="15"/>
  <c r="G2663" i="15" s="1"/>
  <c r="E2753" i="15"/>
  <c r="G2753" i="15" s="1"/>
  <c r="H2753" i="15" s="1"/>
  <c r="E2752" i="15"/>
  <c r="G2752" i="15" s="1"/>
  <c r="H2752" i="15" s="1"/>
  <c r="E2751" i="15"/>
  <c r="G2751" i="15" s="1"/>
  <c r="H2751" i="15" s="1"/>
  <c r="E2750" i="15"/>
  <c r="G2750" i="15" s="1"/>
  <c r="H2750" i="15" s="1"/>
  <c r="E2749" i="15"/>
  <c r="G2749" i="15" s="1"/>
  <c r="H2749" i="15" s="1"/>
  <c r="E2748" i="15"/>
  <c r="G2748" i="15" s="1"/>
  <c r="H2748" i="15" s="1"/>
  <c r="E2747" i="15"/>
  <c r="G2747" i="15" s="1"/>
  <c r="H2747" i="15" s="1"/>
  <c r="E2746" i="15"/>
  <c r="G2746" i="15" s="1"/>
  <c r="H2746" i="15" s="1"/>
  <c r="E2745" i="15"/>
  <c r="G2745" i="15" s="1"/>
  <c r="H2745" i="15" s="1"/>
  <c r="E2744" i="15"/>
  <c r="G2744" i="15" s="1"/>
  <c r="H2744" i="15" s="1"/>
  <c r="E2743" i="15"/>
  <c r="G2743" i="15" s="1"/>
  <c r="H2743" i="15" s="1"/>
  <c r="E2742" i="15"/>
  <c r="G2742" i="15" s="1"/>
  <c r="H2742" i="15" s="1"/>
  <c r="E2741" i="15"/>
  <c r="G2741" i="15" s="1"/>
  <c r="H2741" i="15" s="1"/>
  <c r="E2740" i="15"/>
  <c r="G2740" i="15" s="1"/>
  <c r="H2740" i="15" s="1"/>
  <c r="E2739" i="15"/>
  <c r="G2739" i="15" s="1"/>
  <c r="H2739" i="15" s="1"/>
  <c r="E2738" i="15"/>
  <c r="G2738" i="15" s="1"/>
  <c r="H2738" i="15" s="1"/>
  <c r="E2737" i="15"/>
  <c r="G2737" i="15" s="1"/>
  <c r="H2737" i="15" s="1"/>
  <c r="E2736" i="15"/>
  <c r="G2736" i="15" s="1"/>
  <c r="H2736" i="15" s="1"/>
  <c r="E2735" i="15"/>
  <c r="G2735" i="15" s="1"/>
  <c r="H2735" i="15" s="1"/>
  <c r="E2734" i="15"/>
  <c r="G2734" i="15" s="1"/>
  <c r="H2734" i="15" s="1"/>
  <c r="E2733" i="15"/>
  <c r="G2733" i="15" s="1"/>
  <c r="H2733" i="15" s="1"/>
  <c r="E2732" i="15"/>
  <c r="G2732" i="15" s="1"/>
  <c r="H2732" i="15" s="1"/>
  <c r="E2731" i="15"/>
  <c r="G2731" i="15" s="1"/>
  <c r="H2731" i="15" s="1"/>
  <c r="E2730" i="15"/>
  <c r="G2730" i="15" s="1"/>
  <c r="H2730" i="15" s="1"/>
  <c r="E2729" i="15"/>
  <c r="G2729" i="15" s="1"/>
  <c r="H2729" i="15" s="1"/>
  <c r="E2728" i="15"/>
  <c r="G2728" i="15" s="1"/>
  <c r="H2728" i="15" s="1"/>
  <c r="E2727" i="15"/>
  <c r="G2727" i="15" s="1"/>
  <c r="H2727" i="15" s="1"/>
  <c r="E2726" i="15"/>
  <c r="G2726" i="15" s="1"/>
  <c r="H2726" i="15" s="1"/>
  <c r="E2725" i="15"/>
  <c r="G2725" i="15" s="1"/>
  <c r="H2725" i="15" s="1"/>
  <c r="E2724" i="15"/>
  <c r="G2724" i="15" s="1"/>
  <c r="H2724" i="15" s="1"/>
  <c r="E2723" i="15"/>
  <c r="G2723" i="15" s="1"/>
  <c r="H2723" i="15" s="1"/>
  <c r="E2722" i="15"/>
  <c r="G2722" i="15" s="1"/>
  <c r="H2722" i="15" s="1"/>
  <c r="E2721" i="15"/>
  <c r="G2721" i="15" s="1"/>
  <c r="H2721" i="15" s="1"/>
  <c r="E2720" i="15"/>
  <c r="G2720" i="15" s="1"/>
  <c r="H2720" i="15" s="1"/>
  <c r="E2719" i="15"/>
  <c r="G2719" i="15" s="1"/>
  <c r="H2719" i="15" s="1"/>
  <c r="E2718" i="15"/>
  <c r="G2718" i="15" s="1"/>
  <c r="H2718" i="15" s="1"/>
  <c r="E2717" i="15"/>
  <c r="G2717" i="15" s="1"/>
  <c r="H2717" i="15" s="1"/>
  <c r="E2716" i="15"/>
  <c r="G2716" i="15" s="1"/>
  <c r="H2716" i="15" s="1"/>
  <c r="E2715" i="15"/>
  <c r="G2715" i="15" s="1"/>
  <c r="H2715" i="15" s="1"/>
  <c r="E2714" i="15"/>
  <c r="G2714" i="15" s="1"/>
  <c r="H2714" i="15" s="1"/>
  <c r="E2713" i="15"/>
  <c r="G2713" i="15" s="1"/>
  <c r="H2713" i="15" s="1"/>
  <c r="E2712" i="15"/>
  <c r="G2712" i="15" s="1"/>
  <c r="H2712" i="15" s="1"/>
  <c r="E2711" i="15"/>
  <c r="G2711" i="15" s="1"/>
  <c r="H2711" i="15" s="1"/>
  <c r="E2710" i="15"/>
  <c r="G2710" i="15" s="1"/>
  <c r="H2710" i="15" s="1"/>
  <c r="E2709" i="15"/>
  <c r="G2709" i="15" s="1"/>
  <c r="H2709" i="15" s="1"/>
  <c r="E2708" i="15"/>
  <c r="G2708" i="15" s="1"/>
  <c r="H2708" i="15" s="1"/>
  <c r="E2707" i="15"/>
  <c r="G2707" i="15" s="1"/>
  <c r="H2707" i="15" s="1"/>
  <c r="E2706" i="15"/>
  <c r="G2706" i="15" s="1"/>
  <c r="H2706" i="15" s="1"/>
  <c r="E2705" i="15"/>
  <c r="G2705" i="15" s="1"/>
  <c r="H2705" i="15" s="1"/>
  <c r="E2704" i="15"/>
  <c r="G2704" i="15" s="1"/>
  <c r="H2704" i="15" s="1"/>
  <c r="E2703" i="15"/>
  <c r="G2703" i="15" s="1"/>
  <c r="H2703" i="15" s="1"/>
  <c r="E2702" i="15"/>
  <c r="G2702" i="15" s="1"/>
  <c r="H2702" i="15" s="1"/>
  <c r="E2701" i="15"/>
  <c r="G2701" i="15" s="1"/>
  <c r="H2701" i="15" s="1"/>
  <c r="E2700" i="15"/>
  <c r="G2700" i="15" s="1"/>
  <c r="H2700" i="15" s="1"/>
  <c r="E2699" i="15"/>
  <c r="G2699" i="15" s="1"/>
  <c r="H2699" i="15" s="1"/>
  <c r="E2698" i="15"/>
  <c r="G2698" i="15" s="1"/>
  <c r="H2698" i="15" s="1"/>
  <c r="E2697" i="15"/>
  <c r="G2697" i="15" s="1"/>
  <c r="H2697" i="15" s="1"/>
  <c r="E2696" i="15"/>
  <c r="G2696" i="15" s="1"/>
  <c r="H2696" i="15" s="1"/>
  <c r="E2695" i="15"/>
  <c r="G2695" i="15" s="1"/>
  <c r="H2695" i="15" s="1"/>
  <c r="E2694" i="15"/>
  <c r="G2694" i="15" s="1"/>
  <c r="H2694" i="15" s="1"/>
  <c r="E2693" i="15"/>
  <c r="G2693" i="15" s="1"/>
  <c r="H2693" i="15" s="1"/>
  <c r="E2692" i="15"/>
  <c r="G2692" i="15" s="1"/>
  <c r="H2692" i="15" s="1"/>
  <c r="E2691" i="15"/>
  <c r="G2691" i="15" s="1"/>
  <c r="H2691" i="15" s="1"/>
  <c r="E2690" i="15"/>
  <c r="G2690" i="15" s="1"/>
  <c r="H2690" i="15" s="1"/>
  <c r="E2689" i="15"/>
  <c r="G2689" i="15" s="1"/>
  <c r="H2689" i="15" s="1"/>
  <c r="E2688" i="15"/>
  <c r="G2688" i="15" s="1"/>
  <c r="H2688" i="15" s="1"/>
  <c r="E2687" i="15"/>
  <c r="G2687" i="15" s="1"/>
  <c r="H2687" i="15" s="1"/>
  <c r="E2686" i="15"/>
  <c r="G2686" i="15" s="1"/>
  <c r="H2686" i="15" s="1"/>
  <c r="E2685" i="15"/>
  <c r="G2685" i="15" s="1"/>
  <c r="H2685" i="15" s="1"/>
  <c r="E2684" i="15"/>
  <c r="G2684" i="15" s="1"/>
  <c r="H2684" i="15" s="1"/>
  <c r="E2683" i="15"/>
  <c r="G2683" i="15" s="1"/>
  <c r="H2683" i="15" s="1"/>
  <c r="E2682" i="15"/>
  <c r="G2682" i="15" s="1"/>
  <c r="H2682" i="15" s="1"/>
  <c r="E2681" i="15"/>
  <c r="G2681" i="15" s="1"/>
  <c r="H2681" i="15" s="1"/>
  <c r="E2680" i="15"/>
  <c r="G2680" i="15" s="1"/>
  <c r="H2680" i="15" s="1"/>
  <c r="E2679" i="15"/>
  <c r="G2679" i="15" s="1"/>
  <c r="H2679" i="15" s="1"/>
  <c r="E2678" i="15"/>
  <c r="G2678" i="15" s="1"/>
  <c r="H2678" i="15" s="1"/>
  <c r="E2677" i="15"/>
  <c r="G2677" i="15" s="1"/>
  <c r="H2677" i="15" s="1"/>
  <c r="E2676" i="15"/>
  <c r="G2676" i="15" s="1"/>
  <c r="H2676" i="15" s="1"/>
  <c r="E2675" i="15"/>
  <c r="G2675" i="15" s="1"/>
  <c r="H2675" i="15" s="1"/>
  <c r="E2674" i="15"/>
  <c r="G2674" i="15" s="1"/>
  <c r="H2674" i="15" s="1"/>
  <c r="E2673" i="15"/>
  <c r="G2673" i="15" s="1"/>
  <c r="H2673" i="15" s="1"/>
  <c r="E2672" i="15"/>
  <c r="G2672" i="15" s="1"/>
  <c r="H2672" i="15" s="1"/>
  <c r="E2671" i="15"/>
  <c r="G2671" i="15" s="1"/>
  <c r="H2671" i="15" s="1"/>
  <c r="E2670" i="15"/>
  <c r="G2670" i="15" s="1"/>
  <c r="H2670" i="15" s="1"/>
  <c r="E2669" i="15"/>
  <c r="G2669" i="15" s="1"/>
  <c r="H2669" i="15" s="1"/>
  <c r="E2668" i="15"/>
  <c r="G2668" i="15" s="1"/>
  <c r="H2668" i="15" s="1"/>
  <c r="E2667" i="15"/>
  <c r="G2667" i="15" s="1"/>
  <c r="H2667" i="15" s="1"/>
  <c r="E2666" i="15"/>
  <c r="G2666" i="15" s="1"/>
  <c r="H2666" i="15" s="1"/>
  <c r="E2665" i="15"/>
  <c r="G2665" i="15" s="1"/>
  <c r="H2665" i="15" s="1"/>
  <c r="H2664" i="15"/>
  <c r="B2737" i="5"/>
  <c r="F2409" i="5"/>
  <c r="C2408" i="5"/>
  <c r="H2663" i="15" l="1"/>
  <c r="C2845" i="15"/>
  <c r="B2846" i="15"/>
  <c r="F2408" i="5"/>
  <c r="C2407" i="5"/>
  <c r="B2738" i="5"/>
  <c r="B2847" i="15" l="1"/>
  <c r="F2845" i="15"/>
  <c r="C2844" i="15"/>
  <c r="B2739" i="5"/>
  <c r="F2407" i="5"/>
  <c r="C2406" i="5"/>
  <c r="B2848" i="15" l="1"/>
  <c r="F2844" i="15"/>
  <c r="C2843" i="15"/>
  <c r="F2406" i="5"/>
  <c r="C2405" i="5"/>
  <c r="B2740" i="5"/>
  <c r="F2843" i="15" l="1"/>
  <c r="C2842" i="15"/>
  <c r="B2849" i="15"/>
  <c r="B2741" i="5"/>
  <c r="F2405" i="5"/>
  <c r="C2404" i="5"/>
  <c r="B2850" i="15" l="1"/>
  <c r="F2842" i="15"/>
  <c r="C2841" i="15"/>
  <c r="F2404" i="5"/>
  <c r="C2403" i="5"/>
  <c r="B2742" i="5"/>
  <c r="F2841" i="15" l="1"/>
  <c r="C2840" i="15"/>
  <c r="B2851" i="15"/>
  <c r="B2743" i="5"/>
  <c r="F2403" i="5"/>
  <c r="C2402" i="5"/>
  <c r="B2852" i="15" l="1"/>
  <c r="F2840" i="15"/>
  <c r="C2839" i="15"/>
  <c r="F2402" i="5"/>
  <c r="C2401" i="5"/>
  <c r="B2744" i="5"/>
  <c r="B2853" i="15" l="1"/>
  <c r="F2839" i="15"/>
  <c r="C2838" i="15"/>
  <c r="B2745" i="5"/>
  <c r="F2401" i="5"/>
  <c r="C2400" i="5"/>
  <c r="F2838" i="15" l="1"/>
  <c r="C2837" i="15"/>
  <c r="B2854" i="15"/>
  <c r="F2400" i="5"/>
  <c r="C2399" i="5"/>
  <c r="B2746" i="5"/>
  <c r="B2855" i="15" l="1"/>
  <c r="F2837" i="15"/>
  <c r="C2836" i="15"/>
  <c r="B2747" i="5"/>
  <c r="F2399" i="5"/>
  <c r="C2398" i="5"/>
  <c r="B2856" i="15" l="1"/>
  <c r="F2836" i="15"/>
  <c r="C2835" i="15"/>
  <c r="F2398" i="5"/>
  <c r="C2397" i="5"/>
  <c r="B2748" i="5"/>
  <c r="F2835" i="15" l="1"/>
  <c r="C2834" i="15"/>
  <c r="B2857" i="15"/>
  <c r="B2749" i="5"/>
  <c r="F2397" i="5"/>
  <c r="C2396" i="5"/>
  <c r="B2858" i="15" l="1"/>
  <c r="F2834" i="15"/>
  <c r="C2833" i="15"/>
  <c r="F2396" i="5"/>
  <c r="C2395" i="5"/>
  <c r="B2750" i="5"/>
  <c r="B2859" i="15" l="1"/>
  <c r="F2833" i="15"/>
  <c r="C2832" i="15"/>
  <c r="B2751" i="5"/>
  <c r="F2395" i="5"/>
  <c r="C2394" i="5"/>
  <c r="B2860" i="15" l="1"/>
  <c r="F2832" i="15"/>
  <c r="C2831" i="15"/>
  <c r="F2394" i="5"/>
  <c r="C2393" i="5"/>
  <c r="B2752" i="5"/>
  <c r="F2831" i="15" l="1"/>
  <c r="C2830" i="15"/>
  <c r="B2861" i="15"/>
  <c r="B2753" i="5"/>
  <c r="F2393" i="5"/>
  <c r="C2392" i="5"/>
  <c r="B2862" i="15" l="1"/>
  <c r="F2830" i="15"/>
  <c r="C2829" i="15"/>
  <c r="F2392" i="5"/>
  <c r="E2392" i="5"/>
  <c r="G2392" i="5" s="1"/>
  <c r="C2391" i="5"/>
  <c r="B2754" i="5"/>
  <c r="F2829" i="15" l="1"/>
  <c r="C2828" i="15"/>
  <c r="B2863" i="15"/>
  <c r="B2755" i="5"/>
  <c r="H2392" i="5"/>
  <c r="F2391" i="5"/>
  <c r="E2391" i="5"/>
  <c r="G2391" i="5" s="1"/>
  <c r="E2572" i="5"/>
  <c r="G2572" i="5" s="1"/>
  <c r="H2572" i="5" s="1"/>
  <c r="E2571" i="5"/>
  <c r="G2571" i="5" s="1"/>
  <c r="H2571" i="5" s="1"/>
  <c r="E2570" i="5"/>
  <c r="G2570" i="5" s="1"/>
  <c r="H2570" i="5" s="1"/>
  <c r="E2569" i="5"/>
  <c r="G2569" i="5" s="1"/>
  <c r="H2569" i="5" s="1"/>
  <c r="E2568" i="5"/>
  <c r="G2568" i="5" s="1"/>
  <c r="H2568" i="5" s="1"/>
  <c r="E2567" i="5"/>
  <c r="G2567" i="5" s="1"/>
  <c r="H2567" i="5" s="1"/>
  <c r="E2566" i="5"/>
  <c r="G2566" i="5" s="1"/>
  <c r="H2566" i="5" s="1"/>
  <c r="E2565" i="5"/>
  <c r="G2565" i="5" s="1"/>
  <c r="H2565" i="5" s="1"/>
  <c r="E2564" i="5"/>
  <c r="G2564" i="5" s="1"/>
  <c r="H2564" i="5" s="1"/>
  <c r="E2563" i="5"/>
  <c r="G2563" i="5" s="1"/>
  <c r="H2563" i="5" s="1"/>
  <c r="E2562" i="5"/>
  <c r="G2562" i="5" s="1"/>
  <c r="H2562" i="5" s="1"/>
  <c r="E2561" i="5"/>
  <c r="G2561" i="5" s="1"/>
  <c r="H2561" i="5" s="1"/>
  <c r="E2560" i="5"/>
  <c r="G2560" i="5" s="1"/>
  <c r="H2560" i="5" s="1"/>
  <c r="E2559" i="5"/>
  <c r="G2559" i="5" s="1"/>
  <c r="H2559" i="5" s="1"/>
  <c r="E2558" i="5"/>
  <c r="G2558" i="5" s="1"/>
  <c r="H2558" i="5" s="1"/>
  <c r="E2557" i="5"/>
  <c r="G2557" i="5" s="1"/>
  <c r="H2557" i="5" s="1"/>
  <c r="E2556" i="5"/>
  <c r="G2556" i="5" s="1"/>
  <c r="H2556" i="5" s="1"/>
  <c r="E2555" i="5"/>
  <c r="G2555" i="5" s="1"/>
  <c r="H2555" i="5" s="1"/>
  <c r="E2554" i="5"/>
  <c r="G2554" i="5" s="1"/>
  <c r="H2554" i="5" s="1"/>
  <c r="E2553" i="5"/>
  <c r="G2553" i="5" s="1"/>
  <c r="H2553" i="5" s="1"/>
  <c r="E2552" i="5"/>
  <c r="G2552" i="5" s="1"/>
  <c r="H2552" i="5" s="1"/>
  <c r="E2551" i="5"/>
  <c r="G2551" i="5" s="1"/>
  <c r="H2551" i="5" s="1"/>
  <c r="E2550" i="5"/>
  <c r="G2550" i="5" s="1"/>
  <c r="H2550" i="5" s="1"/>
  <c r="E2549" i="5"/>
  <c r="G2549" i="5" s="1"/>
  <c r="H2549" i="5" s="1"/>
  <c r="E2548" i="5"/>
  <c r="G2548" i="5" s="1"/>
  <c r="H2548" i="5" s="1"/>
  <c r="E2547" i="5"/>
  <c r="G2547" i="5" s="1"/>
  <c r="H2547" i="5" s="1"/>
  <c r="E2546" i="5"/>
  <c r="G2546" i="5" s="1"/>
  <c r="H2546" i="5" s="1"/>
  <c r="E2545" i="5"/>
  <c r="G2545" i="5" s="1"/>
  <c r="H2545" i="5" s="1"/>
  <c r="E2544" i="5"/>
  <c r="G2544" i="5" s="1"/>
  <c r="H2544" i="5" s="1"/>
  <c r="E2543" i="5"/>
  <c r="G2543" i="5" s="1"/>
  <c r="H2543" i="5" s="1"/>
  <c r="E2542" i="5"/>
  <c r="G2542" i="5" s="1"/>
  <c r="H2542" i="5" s="1"/>
  <c r="E2541" i="5"/>
  <c r="G2541" i="5" s="1"/>
  <c r="H2541" i="5" s="1"/>
  <c r="E2540" i="5"/>
  <c r="G2540" i="5" s="1"/>
  <c r="H2540" i="5" s="1"/>
  <c r="E2539" i="5"/>
  <c r="G2539" i="5" s="1"/>
  <c r="H2539" i="5" s="1"/>
  <c r="E2538" i="5"/>
  <c r="G2538" i="5" s="1"/>
  <c r="H2538" i="5" s="1"/>
  <c r="E2537" i="5"/>
  <c r="G2537" i="5" s="1"/>
  <c r="H2537" i="5" s="1"/>
  <c r="E2536" i="5"/>
  <c r="G2536" i="5" s="1"/>
  <c r="H2536" i="5" s="1"/>
  <c r="E2535" i="5"/>
  <c r="G2535" i="5" s="1"/>
  <c r="H2535" i="5" s="1"/>
  <c r="E2534" i="5"/>
  <c r="G2534" i="5" s="1"/>
  <c r="H2534" i="5" s="1"/>
  <c r="E2533" i="5"/>
  <c r="G2533" i="5" s="1"/>
  <c r="H2533" i="5" s="1"/>
  <c r="E2532" i="5"/>
  <c r="G2532" i="5" s="1"/>
  <c r="H2532" i="5" s="1"/>
  <c r="E2531" i="5"/>
  <c r="G2531" i="5" s="1"/>
  <c r="H2531" i="5" s="1"/>
  <c r="E2530" i="5"/>
  <c r="G2530" i="5" s="1"/>
  <c r="H2530" i="5" s="1"/>
  <c r="E2529" i="5"/>
  <c r="G2529" i="5" s="1"/>
  <c r="H2529" i="5" s="1"/>
  <c r="E2528" i="5"/>
  <c r="G2528" i="5" s="1"/>
  <c r="H2528" i="5" s="1"/>
  <c r="E2527" i="5"/>
  <c r="G2527" i="5" s="1"/>
  <c r="H2527" i="5" s="1"/>
  <c r="E2526" i="5"/>
  <c r="G2526" i="5" s="1"/>
  <c r="H2526" i="5" s="1"/>
  <c r="E2525" i="5"/>
  <c r="G2525" i="5" s="1"/>
  <c r="H2525" i="5" s="1"/>
  <c r="E2524" i="5"/>
  <c r="G2524" i="5" s="1"/>
  <c r="H2524" i="5" s="1"/>
  <c r="E2523" i="5"/>
  <c r="G2523" i="5" s="1"/>
  <c r="H2523" i="5" s="1"/>
  <c r="E2522" i="5"/>
  <c r="G2522" i="5" s="1"/>
  <c r="H2522" i="5" s="1"/>
  <c r="E2521" i="5"/>
  <c r="G2521" i="5" s="1"/>
  <c r="H2521" i="5" s="1"/>
  <c r="E2520" i="5"/>
  <c r="G2520" i="5" s="1"/>
  <c r="H2520" i="5" s="1"/>
  <c r="E2519" i="5"/>
  <c r="G2519" i="5" s="1"/>
  <c r="H2519" i="5" s="1"/>
  <c r="E2518" i="5"/>
  <c r="G2518" i="5" s="1"/>
  <c r="H2518" i="5" s="1"/>
  <c r="E2517" i="5"/>
  <c r="G2517" i="5" s="1"/>
  <c r="H2517" i="5" s="1"/>
  <c r="E2516" i="5"/>
  <c r="G2516" i="5" s="1"/>
  <c r="H2516" i="5" s="1"/>
  <c r="E2515" i="5"/>
  <c r="G2515" i="5" s="1"/>
  <c r="H2515" i="5" s="1"/>
  <c r="E2514" i="5"/>
  <c r="G2514" i="5" s="1"/>
  <c r="H2514" i="5" s="1"/>
  <c r="E2513" i="5"/>
  <c r="G2513" i="5" s="1"/>
  <c r="H2513" i="5" s="1"/>
  <c r="E2512" i="5"/>
  <c r="G2512" i="5" s="1"/>
  <c r="H2512" i="5" s="1"/>
  <c r="E2511" i="5"/>
  <c r="G2511" i="5" s="1"/>
  <c r="H2511" i="5" s="1"/>
  <c r="E2510" i="5"/>
  <c r="G2510" i="5" s="1"/>
  <c r="H2510" i="5" s="1"/>
  <c r="E2509" i="5"/>
  <c r="G2509" i="5" s="1"/>
  <c r="H2509" i="5" s="1"/>
  <c r="E2508" i="5"/>
  <c r="G2508" i="5" s="1"/>
  <c r="H2508" i="5" s="1"/>
  <c r="E2507" i="5"/>
  <c r="G2507" i="5" s="1"/>
  <c r="H2507" i="5" s="1"/>
  <c r="E2506" i="5"/>
  <c r="G2506" i="5" s="1"/>
  <c r="H2506" i="5" s="1"/>
  <c r="E2505" i="5"/>
  <c r="G2505" i="5" s="1"/>
  <c r="H2505" i="5" s="1"/>
  <c r="E2504" i="5"/>
  <c r="G2504" i="5" s="1"/>
  <c r="H2504" i="5" s="1"/>
  <c r="E2503" i="5"/>
  <c r="G2503" i="5" s="1"/>
  <c r="H2503" i="5" s="1"/>
  <c r="E2502" i="5"/>
  <c r="G2502" i="5" s="1"/>
  <c r="H2502" i="5" s="1"/>
  <c r="E2501" i="5"/>
  <c r="G2501" i="5" s="1"/>
  <c r="H2501" i="5" s="1"/>
  <c r="E2500" i="5"/>
  <c r="G2500" i="5" s="1"/>
  <c r="H2500" i="5" s="1"/>
  <c r="E2499" i="5"/>
  <c r="G2499" i="5" s="1"/>
  <c r="H2499" i="5" s="1"/>
  <c r="E2498" i="5"/>
  <c r="G2498" i="5" s="1"/>
  <c r="H2498" i="5" s="1"/>
  <c r="E2497" i="5"/>
  <c r="G2497" i="5" s="1"/>
  <c r="H2497" i="5" s="1"/>
  <c r="E2496" i="5"/>
  <c r="G2496" i="5" s="1"/>
  <c r="H2496" i="5" s="1"/>
  <c r="E2495" i="5"/>
  <c r="G2495" i="5" s="1"/>
  <c r="H2495" i="5" s="1"/>
  <c r="E2494" i="5"/>
  <c r="G2494" i="5" s="1"/>
  <c r="H2494" i="5" s="1"/>
  <c r="E2493" i="5"/>
  <c r="G2493" i="5" s="1"/>
  <c r="H2493" i="5" s="1"/>
  <c r="E2492" i="5"/>
  <c r="G2492" i="5" s="1"/>
  <c r="H2492" i="5" s="1"/>
  <c r="E2491" i="5"/>
  <c r="G2491" i="5" s="1"/>
  <c r="H2491" i="5" s="1"/>
  <c r="E2490" i="5"/>
  <c r="G2490" i="5" s="1"/>
  <c r="H2490" i="5" s="1"/>
  <c r="E2489" i="5"/>
  <c r="G2489" i="5" s="1"/>
  <c r="H2489" i="5" s="1"/>
  <c r="E2488" i="5"/>
  <c r="G2488" i="5" s="1"/>
  <c r="H2488" i="5" s="1"/>
  <c r="E2487" i="5"/>
  <c r="G2487" i="5" s="1"/>
  <c r="H2487" i="5" s="1"/>
  <c r="E2486" i="5"/>
  <c r="G2486" i="5" s="1"/>
  <c r="H2486" i="5" s="1"/>
  <c r="E2485" i="5"/>
  <c r="G2485" i="5" s="1"/>
  <c r="H2485" i="5" s="1"/>
  <c r="E2484" i="5"/>
  <c r="G2484" i="5" s="1"/>
  <c r="H2484" i="5" s="1"/>
  <c r="E2483" i="5"/>
  <c r="G2483" i="5" s="1"/>
  <c r="H2483" i="5" s="1"/>
  <c r="E2482" i="5"/>
  <c r="G2482" i="5" s="1"/>
  <c r="H2482" i="5" s="1"/>
  <c r="E2481" i="5"/>
  <c r="G2481" i="5" s="1"/>
  <c r="H2481" i="5" s="1"/>
  <c r="E2480" i="5"/>
  <c r="G2480" i="5" s="1"/>
  <c r="H2480" i="5" s="1"/>
  <c r="E2479" i="5"/>
  <c r="G2479" i="5" s="1"/>
  <c r="H2479" i="5" s="1"/>
  <c r="E2478" i="5"/>
  <c r="G2478" i="5" s="1"/>
  <c r="H2478" i="5" s="1"/>
  <c r="E2477" i="5"/>
  <c r="G2477" i="5" s="1"/>
  <c r="H2477" i="5" s="1"/>
  <c r="E2476" i="5"/>
  <c r="G2476" i="5" s="1"/>
  <c r="H2476" i="5" s="1"/>
  <c r="E2475" i="5"/>
  <c r="G2475" i="5" s="1"/>
  <c r="H2475" i="5" s="1"/>
  <c r="E2474" i="5"/>
  <c r="G2474" i="5" s="1"/>
  <c r="H2474" i="5" s="1"/>
  <c r="E2473" i="5"/>
  <c r="G2473" i="5" s="1"/>
  <c r="H2473" i="5" s="1"/>
  <c r="E2472" i="5"/>
  <c r="G2472" i="5" s="1"/>
  <c r="H2472" i="5" s="1"/>
  <c r="E2471" i="5"/>
  <c r="G2471" i="5" s="1"/>
  <c r="H2471" i="5" s="1"/>
  <c r="E2470" i="5"/>
  <c r="G2470" i="5" s="1"/>
  <c r="H2470" i="5" s="1"/>
  <c r="E2469" i="5"/>
  <c r="G2469" i="5" s="1"/>
  <c r="H2469" i="5" s="1"/>
  <c r="E2468" i="5"/>
  <c r="G2468" i="5" s="1"/>
  <c r="H2468" i="5" s="1"/>
  <c r="E2467" i="5"/>
  <c r="G2467" i="5" s="1"/>
  <c r="H2467" i="5" s="1"/>
  <c r="E2466" i="5"/>
  <c r="G2466" i="5" s="1"/>
  <c r="H2466" i="5" s="1"/>
  <c r="E2465" i="5"/>
  <c r="G2465" i="5" s="1"/>
  <c r="H2465" i="5" s="1"/>
  <c r="E2464" i="5"/>
  <c r="G2464" i="5" s="1"/>
  <c r="H2464" i="5" s="1"/>
  <c r="E2463" i="5"/>
  <c r="G2463" i="5" s="1"/>
  <c r="H2463" i="5" s="1"/>
  <c r="E2462" i="5"/>
  <c r="G2462" i="5" s="1"/>
  <c r="H2462" i="5" s="1"/>
  <c r="E2461" i="5"/>
  <c r="G2461" i="5" s="1"/>
  <c r="H2461" i="5" s="1"/>
  <c r="E2460" i="5"/>
  <c r="G2460" i="5" s="1"/>
  <c r="H2460" i="5" s="1"/>
  <c r="E2459" i="5"/>
  <c r="G2459" i="5" s="1"/>
  <c r="H2459" i="5" s="1"/>
  <c r="E2458" i="5"/>
  <c r="G2458" i="5" s="1"/>
  <c r="H2458" i="5" s="1"/>
  <c r="E2457" i="5"/>
  <c r="G2457" i="5" s="1"/>
  <c r="H2457" i="5" s="1"/>
  <c r="E2456" i="5"/>
  <c r="G2456" i="5" s="1"/>
  <c r="H2456" i="5" s="1"/>
  <c r="E2455" i="5"/>
  <c r="G2455" i="5" s="1"/>
  <c r="H2455" i="5" s="1"/>
  <c r="E2454" i="5"/>
  <c r="G2454" i="5" s="1"/>
  <c r="H2454" i="5" s="1"/>
  <c r="E2453" i="5"/>
  <c r="G2453" i="5" s="1"/>
  <c r="H2453" i="5" s="1"/>
  <c r="E2452" i="5"/>
  <c r="G2452" i="5" s="1"/>
  <c r="H2452" i="5" s="1"/>
  <c r="E2451" i="5"/>
  <c r="G2451" i="5" s="1"/>
  <c r="H2451" i="5" s="1"/>
  <c r="E2450" i="5"/>
  <c r="G2450" i="5" s="1"/>
  <c r="H2450" i="5" s="1"/>
  <c r="E2449" i="5"/>
  <c r="G2449" i="5" s="1"/>
  <c r="H2449" i="5" s="1"/>
  <c r="E2448" i="5"/>
  <c r="G2448" i="5" s="1"/>
  <c r="H2448" i="5" s="1"/>
  <c r="E2447" i="5"/>
  <c r="G2447" i="5" s="1"/>
  <c r="H2447" i="5" s="1"/>
  <c r="E2446" i="5"/>
  <c r="G2446" i="5" s="1"/>
  <c r="H2446" i="5" s="1"/>
  <c r="E2445" i="5"/>
  <c r="G2445" i="5" s="1"/>
  <c r="H2445" i="5" s="1"/>
  <c r="E2444" i="5"/>
  <c r="G2444" i="5" s="1"/>
  <c r="H2444" i="5" s="1"/>
  <c r="E2443" i="5"/>
  <c r="G2443" i="5" s="1"/>
  <c r="H2443" i="5" s="1"/>
  <c r="E2442" i="5"/>
  <c r="G2442" i="5" s="1"/>
  <c r="H2442" i="5" s="1"/>
  <c r="E2441" i="5"/>
  <c r="G2441" i="5" s="1"/>
  <c r="H2441" i="5" s="1"/>
  <c r="E2440" i="5"/>
  <c r="G2440" i="5" s="1"/>
  <c r="H2440" i="5" s="1"/>
  <c r="E2439" i="5"/>
  <c r="G2439" i="5" s="1"/>
  <c r="H2439" i="5" s="1"/>
  <c r="E2438" i="5"/>
  <c r="G2438" i="5" s="1"/>
  <c r="H2438" i="5" s="1"/>
  <c r="E2437" i="5"/>
  <c r="G2437" i="5" s="1"/>
  <c r="H2437" i="5" s="1"/>
  <c r="E2436" i="5"/>
  <c r="G2436" i="5" s="1"/>
  <c r="H2436" i="5" s="1"/>
  <c r="E2435" i="5"/>
  <c r="G2435" i="5" s="1"/>
  <c r="H2435" i="5" s="1"/>
  <c r="E2434" i="5"/>
  <c r="G2434" i="5" s="1"/>
  <c r="H2434" i="5" s="1"/>
  <c r="E2433" i="5"/>
  <c r="G2433" i="5" s="1"/>
  <c r="H2433" i="5" s="1"/>
  <c r="E2432" i="5"/>
  <c r="G2432" i="5" s="1"/>
  <c r="H2432" i="5" s="1"/>
  <c r="E2431" i="5"/>
  <c r="G2431" i="5" s="1"/>
  <c r="H2431" i="5" s="1"/>
  <c r="E2430" i="5"/>
  <c r="G2430" i="5" s="1"/>
  <c r="H2430" i="5" s="1"/>
  <c r="E2429" i="5"/>
  <c r="G2429" i="5" s="1"/>
  <c r="H2429" i="5" s="1"/>
  <c r="E2428" i="5"/>
  <c r="G2428" i="5" s="1"/>
  <c r="H2428" i="5" s="1"/>
  <c r="E2427" i="5"/>
  <c r="G2427" i="5" s="1"/>
  <c r="H2427" i="5" s="1"/>
  <c r="E2426" i="5"/>
  <c r="G2426" i="5" s="1"/>
  <c r="H2426" i="5" s="1"/>
  <c r="E2425" i="5"/>
  <c r="G2425" i="5" s="1"/>
  <c r="H2425" i="5" s="1"/>
  <c r="E2424" i="5"/>
  <c r="G2424" i="5" s="1"/>
  <c r="H2424" i="5" s="1"/>
  <c r="E2423" i="5"/>
  <c r="G2423" i="5" s="1"/>
  <c r="H2423" i="5" s="1"/>
  <c r="E2422" i="5"/>
  <c r="G2422" i="5" s="1"/>
  <c r="H2422" i="5" s="1"/>
  <c r="E2421" i="5"/>
  <c r="G2421" i="5" s="1"/>
  <c r="H2421" i="5" s="1"/>
  <c r="E2420" i="5"/>
  <c r="G2420" i="5" s="1"/>
  <c r="H2420" i="5" s="1"/>
  <c r="E2419" i="5"/>
  <c r="G2419" i="5" s="1"/>
  <c r="H2419" i="5" s="1"/>
  <c r="E2418" i="5"/>
  <c r="G2418" i="5" s="1"/>
  <c r="H2418" i="5" s="1"/>
  <c r="E2417" i="5"/>
  <c r="G2417" i="5" s="1"/>
  <c r="H2417" i="5" s="1"/>
  <c r="E2416" i="5"/>
  <c r="G2416" i="5" s="1"/>
  <c r="H2416" i="5" s="1"/>
  <c r="E2415" i="5"/>
  <c r="G2415" i="5" s="1"/>
  <c r="H2415" i="5" s="1"/>
  <c r="E2414" i="5"/>
  <c r="G2414" i="5" s="1"/>
  <c r="H2414" i="5" s="1"/>
  <c r="E2413" i="5"/>
  <c r="G2413" i="5" s="1"/>
  <c r="H2413" i="5" s="1"/>
  <c r="E2412" i="5"/>
  <c r="G2412" i="5" s="1"/>
  <c r="H2412" i="5" s="1"/>
  <c r="E2411" i="5"/>
  <c r="G2411" i="5" s="1"/>
  <c r="H2411" i="5" s="1"/>
  <c r="E2410" i="5"/>
  <c r="G2410" i="5" s="1"/>
  <c r="H2410" i="5" s="1"/>
  <c r="E2409" i="5"/>
  <c r="G2409" i="5" s="1"/>
  <c r="H2409" i="5" s="1"/>
  <c r="E2408" i="5"/>
  <c r="G2408" i="5" s="1"/>
  <c r="H2408" i="5" s="1"/>
  <c r="E2407" i="5"/>
  <c r="G2407" i="5" s="1"/>
  <c r="H2407" i="5" s="1"/>
  <c r="E2406" i="5"/>
  <c r="G2406" i="5" s="1"/>
  <c r="H2406" i="5" s="1"/>
  <c r="E2405" i="5"/>
  <c r="G2405" i="5" s="1"/>
  <c r="H2405" i="5" s="1"/>
  <c r="E2404" i="5"/>
  <c r="G2404" i="5" s="1"/>
  <c r="H2404" i="5" s="1"/>
  <c r="E2403" i="5"/>
  <c r="G2403" i="5" s="1"/>
  <c r="H2403" i="5" s="1"/>
  <c r="E2402" i="5"/>
  <c r="G2402" i="5" s="1"/>
  <c r="H2402" i="5" s="1"/>
  <c r="E2401" i="5"/>
  <c r="G2401" i="5" s="1"/>
  <c r="H2401" i="5" s="1"/>
  <c r="E2400" i="5"/>
  <c r="G2400" i="5" s="1"/>
  <c r="H2400" i="5" s="1"/>
  <c r="E2399" i="5"/>
  <c r="G2399" i="5" s="1"/>
  <c r="H2399" i="5" s="1"/>
  <c r="E2398" i="5"/>
  <c r="G2398" i="5" s="1"/>
  <c r="H2398" i="5" s="1"/>
  <c r="E2397" i="5"/>
  <c r="G2397" i="5" s="1"/>
  <c r="H2397" i="5" s="1"/>
  <c r="E2396" i="5"/>
  <c r="G2396" i="5" s="1"/>
  <c r="H2396" i="5" s="1"/>
  <c r="E2395" i="5"/>
  <c r="G2395" i="5" s="1"/>
  <c r="H2395" i="5" s="1"/>
  <c r="E2394" i="5"/>
  <c r="G2394" i="5" s="1"/>
  <c r="H2394" i="5" s="1"/>
  <c r="E2393" i="5"/>
  <c r="G2393" i="5" s="1"/>
  <c r="H2393" i="5" s="1"/>
  <c r="B2864" i="15" l="1"/>
  <c r="F2828" i="15"/>
  <c r="C2827" i="15"/>
  <c r="H2391" i="5"/>
  <c r="C2755" i="5"/>
  <c r="B2756" i="5"/>
  <c r="B2865" i="15" l="1"/>
  <c r="F2827" i="15"/>
  <c r="C2826" i="15"/>
  <c r="F2755" i="5"/>
  <c r="C2754" i="5"/>
  <c r="B2757" i="5"/>
  <c r="F2826" i="15" l="1"/>
  <c r="C2825" i="15"/>
  <c r="B2866" i="15"/>
  <c r="F2754" i="5"/>
  <c r="C2753" i="5"/>
  <c r="B2758" i="5"/>
  <c r="B2867" i="15" l="1"/>
  <c r="F2825" i="15"/>
  <c r="C2824" i="15"/>
  <c r="B2759" i="5"/>
  <c r="F2753" i="5"/>
  <c r="C2752" i="5"/>
  <c r="F2824" i="15" l="1"/>
  <c r="C2823" i="15"/>
  <c r="B2868" i="15"/>
  <c r="F2752" i="5"/>
  <c r="C2751" i="5"/>
  <c r="B2760" i="5"/>
  <c r="B2869" i="15" l="1"/>
  <c r="F2823" i="15"/>
  <c r="C2822" i="15"/>
  <c r="B2761" i="5"/>
  <c r="F2751" i="5"/>
  <c r="C2750" i="5"/>
  <c r="F2822" i="15" l="1"/>
  <c r="C2821" i="15"/>
  <c r="B2870" i="15"/>
  <c r="F2750" i="5"/>
  <c r="C2749" i="5"/>
  <c r="B2762" i="5"/>
  <c r="B2871" i="15" l="1"/>
  <c r="F2821" i="15"/>
  <c r="C2820" i="15"/>
  <c r="B2763" i="5"/>
  <c r="F2749" i="5"/>
  <c r="C2748" i="5"/>
  <c r="F2820" i="15" l="1"/>
  <c r="C2819" i="15"/>
  <c r="B2872" i="15"/>
  <c r="F2748" i="5"/>
  <c r="C2747" i="5"/>
  <c r="B2764" i="5"/>
  <c r="B2873" i="15" l="1"/>
  <c r="F2819" i="15"/>
  <c r="C2818" i="15"/>
  <c r="B2765" i="5"/>
  <c r="F2747" i="5"/>
  <c r="C2746" i="5"/>
  <c r="F2818" i="15" l="1"/>
  <c r="C2817" i="15"/>
  <c r="B2874" i="15"/>
  <c r="B2766" i="5"/>
  <c r="F2746" i="5"/>
  <c r="C2745" i="5"/>
  <c r="B2875" i="15" l="1"/>
  <c r="F2817" i="15"/>
  <c r="C2816" i="15"/>
  <c r="F2745" i="5"/>
  <c r="C2744" i="5"/>
  <c r="B2767" i="5"/>
  <c r="F2816" i="15" l="1"/>
  <c r="C2815" i="15"/>
  <c r="B2876" i="15"/>
  <c r="B2768" i="5"/>
  <c r="F2744" i="5"/>
  <c r="C2743" i="5"/>
  <c r="B2877" i="15" l="1"/>
  <c r="F2815" i="15"/>
  <c r="C2814" i="15"/>
  <c r="F2743" i="5"/>
  <c r="C2742" i="5"/>
  <c r="B2769" i="5"/>
  <c r="F2814" i="15" l="1"/>
  <c r="C2813" i="15"/>
  <c r="B2878" i="15"/>
  <c r="B2770" i="5"/>
  <c r="F2742" i="5"/>
  <c r="C2741" i="5"/>
  <c r="B2879" i="15" l="1"/>
  <c r="F2813" i="15"/>
  <c r="C2812" i="15"/>
  <c r="F2741" i="5"/>
  <c r="C2740" i="5"/>
  <c r="B2771" i="5"/>
  <c r="B2880" i="15" l="1"/>
  <c r="F2812" i="15"/>
  <c r="C2811" i="15"/>
  <c r="B2772" i="5"/>
  <c r="F2740" i="5"/>
  <c r="C2739" i="5"/>
  <c r="F2811" i="15" l="1"/>
  <c r="C2810" i="15"/>
  <c r="B2881" i="15"/>
  <c r="F2739" i="5"/>
  <c r="C2738" i="5"/>
  <c r="B2773" i="5"/>
  <c r="B2882" i="15" l="1"/>
  <c r="F2810" i="15"/>
  <c r="C2809" i="15"/>
  <c r="B2774" i="5"/>
  <c r="F2738" i="5"/>
  <c r="C2737" i="5"/>
  <c r="B2883" i="15" l="1"/>
  <c r="F2809" i="15"/>
  <c r="C2808" i="15"/>
  <c r="F2737" i="5"/>
  <c r="C2736" i="5"/>
  <c r="B2775" i="5"/>
  <c r="F2808" i="15" l="1"/>
  <c r="C2807" i="15"/>
  <c r="B2884" i="15"/>
  <c r="B2776" i="5"/>
  <c r="F2736" i="5"/>
  <c r="C2735" i="5"/>
  <c r="B2885" i="15" l="1"/>
  <c r="F2807" i="15"/>
  <c r="C2806" i="15"/>
  <c r="B2777" i="5"/>
  <c r="F2735" i="5"/>
  <c r="C2734" i="5"/>
  <c r="F2806" i="15" l="1"/>
  <c r="C2805" i="15"/>
  <c r="B2886" i="15"/>
  <c r="F2734" i="5"/>
  <c r="C2733" i="5"/>
  <c r="B2778" i="5"/>
  <c r="B2887" i="15" l="1"/>
  <c r="F2805" i="15"/>
  <c r="C2804" i="15"/>
  <c r="B2779" i="5"/>
  <c r="F2733" i="5"/>
  <c r="C2732" i="5"/>
  <c r="F2804" i="15" l="1"/>
  <c r="C2803" i="15"/>
  <c r="B2888" i="15"/>
  <c r="F2732" i="5"/>
  <c r="C2731" i="5"/>
  <c r="B2780" i="5"/>
  <c r="B2889" i="15" l="1"/>
  <c r="F2803" i="15"/>
  <c r="C2802" i="15"/>
  <c r="B2781" i="5"/>
  <c r="F2731" i="5"/>
  <c r="C2730" i="5"/>
  <c r="F2802" i="15" l="1"/>
  <c r="C2801" i="15"/>
  <c r="B2890" i="15"/>
  <c r="F2730" i="5"/>
  <c r="C2729" i="5"/>
  <c r="B2782" i="5"/>
  <c r="B2891" i="15" l="1"/>
  <c r="F2801" i="15"/>
  <c r="C2800" i="15"/>
  <c r="B2783" i="5"/>
  <c r="F2729" i="5"/>
  <c r="C2728" i="5"/>
  <c r="F2800" i="15" l="1"/>
  <c r="C2799" i="15"/>
  <c r="B2892" i="15"/>
  <c r="F2728" i="5"/>
  <c r="C2727" i="5"/>
  <c r="B2784" i="5"/>
  <c r="B2893" i="15" l="1"/>
  <c r="F2799" i="15"/>
  <c r="C2798" i="15"/>
  <c r="B2785" i="5"/>
  <c r="F2727" i="5"/>
  <c r="C2726" i="5"/>
  <c r="B2894" i="15" l="1"/>
  <c r="F2798" i="15"/>
  <c r="C2797" i="15"/>
  <c r="F2726" i="5"/>
  <c r="C2725" i="5"/>
  <c r="B2786" i="5"/>
  <c r="F2797" i="15" l="1"/>
  <c r="C2796" i="15"/>
  <c r="B2895" i="15"/>
  <c r="B2787" i="5"/>
  <c r="F2725" i="5"/>
  <c r="C2724" i="5"/>
  <c r="B2896" i="15" l="1"/>
  <c r="F2796" i="15"/>
  <c r="C2795" i="15"/>
  <c r="F2724" i="5"/>
  <c r="C2723" i="5"/>
  <c r="B2788" i="5"/>
  <c r="F2795" i="15" l="1"/>
  <c r="C2794" i="15"/>
  <c r="B2897" i="15"/>
  <c r="B2789" i="5"/>
  <c r="F2723" i="5"/>
  <c r="C2722" i="5"/>
  <c r="B2898" i="15" l="1"/>
  <c r="F2794" i="15"/>
  <c r="C2793" i="15"/>
  <c r="F2722" i="5"/>
  <c r="C2721" i="5"/>
  <c r="B2790" i="5"/>
  <c r="B2899" i="15" l="1"/>
  <c r="F2793" i="15"/>
  <c r="C2792" i="15"/>
  <c r="B2791" i="5"/>
  <c r="F2721" i="5"/>
  <c r="C2720" i="5"/>
  <c r="B2900" i="15" l="1"/>
  <c r="F2792" i="15"/>
  <c r="C2791" i="15"/>
  <c r="F2720" i="5"/>
  <c r="C2719" i="5"/>
  <c r="B2792" i="5"/>
  <c r="F2791" i="15" l="1"/>
  <c r="C2790" i="15"/>
  <c r="B2901" i="15"/>
  <c r="F2719" i="5"/>
  <c r="C2718" i="5"/>
  <c r="B2793" i="5"/>
  <c r="B2902" i="15" l="1"/>
  <c r="F2790" i="15"/>
  <c r="C2789" i="15"/>
  <c r="B2794" i="5"/>
  <c r="F2718" i="5"/>
  <c r="C2717" i="5"/>
  <c r="F2789" i="15" l="1"/>
  <c r="C2788" i="15"/>
  <c r="B2903" i="15"/>
  <c r="F2717" i="5"/>
  <c r="C2716" i="5"/>
  <c r="B2795" i="5"/>
  <c r="B2904" i="15" l="1"/>
  <c r="F2788" i="15"/>
  <c r="C2787" i="15"/>
  <c r="B2796" i="5"/>
  <c r="F2716" i="5"/>
  <c r="C2715" i="5"/>
  <c r="B2905" i="15" l="1"/>
  <c r="F2787" i="15"/>
  <c r="C2786" i="15"/>
  <c r="F2715" i="5"/>
  <c r="C2714" i="5"/>
  <c r="B2797" i="5"/>
  <c r="F2786" i="15" l="1"/>
  <c r="C2785" i="15"/>
  <c r="B2906" i="15"/>
  <c r="B2798" i="5"/>
  <c r="F2714" i="5"/>
  <c r="C2713" i="5"/>
  <c r="B2907" i="15" l="1"/>
  <c r="F2785" i="15"/>
  <c r="C2784" i="15"/>
  <c r="F2713" i="5"/>
  <c r="C2712" i="5"/>
  <c r="B2799" i="5"/>
  <c r="F2784" i="15" l="1"/>
  <c r="C2783" i="15"/>
  <c r="B2908" i="15"/>
  <c r="B2800" i="5"/>
  <c r="F2712" i="5"/>
  <c r="C2711" i="5"/>
  <c r="B2909" i="15" l="1"/>
  <c r="F2783" i="15"/>
  <c r="C2782" i="15"/>
  <c r="F2711" i="5"/>
  <c r="C2710" i="5"/>
  <c r="B2801" i="5"/>
  <c r="F2782" i="15" l="1"/>
  <c r="C2781" i="15"/>
  <c r="B2910" i="15"/>
  <c r="B2802" i="5"/>
  <c r="F2710" i="5"/>
  <c r="C2709" i="5"/>
  <c r="B2911" i="15" l="1"/>
  <c r="F2781" i="15"/>
  <c r="C2780" i="15"/>
  <c r="F2709" i="5"/>
  <c r="C2708" i="5"/>
  <c r="B2803" i="5"/>
  <c r="F2780" i="15" l="1"/>
  <c r="C2779" i="15"/>
  <c r="B2912" i="15"/>
  <c r="B2804" i="5"/>
  <c r="F2708" i="5"/>
  <c r="C2707" i="5"/>
  <c r="B2913" i="15" l="1"/>
  <c r="F2779" i="15"/>
  <c r="C2778" i="15"/>
  <c r="F2707" i="5"/>
  <c r="C2706" i="5"/>
  <c r="B2805" i="5"/>
  <c r="B2914" i="15" l="1"/>
  <c r="F2778" i="15"/>
  <c r="C2777" i="15"/>
  <c r="B2806" i="5"/>
  <c r="F2706" i="5"/>
  <c r="C2705" i="5"/>
  <c r="F2777" i="15" l="1"/>
  <c r="C2776" i="15"/>
  <c r="B2915" i="15"/>
  <c r="F2705" i="5"/>
  <c r="C2704" i="5"/>
  <c r="B2807" i="5"/>
  <c r="B2916" i="15" l="1"/>
  <c r="F2776" i="15"/>
  <c r="C2775" i="15"/>
  <c r="B2808" i="5"/>
  <c r="F2704" i="5"/>
  <c r="C2703" i="5"/>
  <c r="B2917" i="15" l="1"/>
  <c r="F2775" i="15"/>
  <c r="C2774" i="15"/>
  <c r="B2809" i="5"/>
  <c r="F2703" i="5"/>
  <c r="C2702" i="5"/>
  <c r="F2774" i="15" l="1"/>
  <c r="C2773" i="15"/>
  <c r="B2918" i="15"/>
  <c r="F2702" i="5"/>
  <c r="C2701" i="5"/>
  <c r="B2810" i="5"/>
  <c r="B2919" i="15" l="1"/>
  <c r="F2773" i="15"/>
  <c r="C2772" i="15"/>
  <c r="B2811" i="5"/>
  <c r="F2701" i="5"/>
  <c r="C2700" i="5"/>
  <c r="F2772" i="15" l="1"/>
  <c r="C2771" i="15"/>
  <c r="B2920" i="15"/>
  <c r="F2700" i="5"/>
  <c r="C2699" i="5"/>
  <c r="B2812" i="5"/>
  <c r="B2921" i="15" l="1"/>
  <c r="F2771" i="15"/>
  <c r="C2770" i="15"/>
  <c r="F2699" i="5"/>
  <c r="C2698" i="5"/>
  <c r="B2813" i="5"/>
  <c r="B2922" i="15" l="1"/>
  <c r="F2770" i="15"/>
  <c r="C2769" i="15"/>
  <c r="F2698" i="5"/>
  <c r="C2697" i="5"/>
  <c r="B2814" i="5"/>
  <c r="F2769" i="15" l="1"/>
  <c r="C2768" i="15"/>
  <c r="B2923" i="15"/>
  <c r="F2697" i="5"/>
  <c r="C2696" i="5"/>
  <c r="B2815" i="5"/>
  <c r="B2924" i="15" l="1"/>
  <c r="F2768" i="15"/>
  <c r="C2767" i="15"/>
  <c r="B2816" i="5"/>
  <c r="F2696" i="5"/>
  <c r="C2695" i="5"/>
  <c r="B2925" i="15" l="1"/>
  <c r="F2767" i="15"/>
  <c r="C2766" i="15"/>
  <c r="F2695" i="5"/>
  <c r="C2694" i="5"/>
  <c r="B2817" i="5"/>
  <c r="F2766" i="15" l="1"/>
  <c r="C2765" i="15"/>
  <c r="B2926" i="15"/>
  <c r="B2818" i="5"/>
  <c r="F2694" i="5"/>
  <c r="C2693" i="5"/>
  <c r="B2927" i="15" l="1"/>
  <c r="F2765" i="15"/>
  <c r="C2764" i="15"/>
  <c r="F2693" i="5"/>
  <c r="C2692" i="5"/>
  <c r="B2819" i="5"/>
  <c r="F2764" i="15" l="1"/>
  <c r="C2763" i="15"/>
  <c r="B2928" i="15"/>
  <c r="B2820" i="5"/>
  <c r="F2692" i="5"/>
  <c r="C2691" i="5"/>
  <c r="B2929" i="15" l="1"/>
  <c r="F2763" i="15"/>
  <c r="C2762" i="15"/>
  <c r="F2691" i="5"/>
  <c r="C2690" i="5"/>
  <c r="B2821" i="5"/>
  <c r="F2762" i="15" l="1"/>
  <c r="C2761" i="15"/>
  <c r="B2930" i="15"/>
  <c r="B2822" i="5"/>
  <c r="F2690" i="5"/>
  <c r="C2689" i="5"/>
  <c r="B2931" i="15" l="1"/>
  <c r="F2761" i="15"/>
  <c r="C2760" i="15"/>
  <c r="F2689" i="5"/>
  <c r="C2688" i="5"/>
  <c r="B2823" i="5"/>
  <c r="F2760" i="15" l="1"/>
  <c r="C2759" i="15"/>
  <c r="B2932" i="15"/>
  <c r="F2688" i="5"/>
  <c r="C2687" i="5"/>
  <c r="B2824" i="5"/>
  <c r="B2933" i="15" l="1"/>
  <c r="F2759" i="15"/>
  <c r="C2758" i="15"/>
  <c r="B2825" i="5"/>
  <c r="F2687" i="5"/>
  <c r="C2686" i="5"/>
  <c r="F2758" i="15" l="1"/>
  <c r="C2757" i="15"/>
  <c r="B2934" i="15"/>
  <c r="F2686" i="5"/>
  <c r="C2685" i="5"/>
  <c r="B2826" i="5"/>
  <c r="B2935" i="15" l="1"/>
  <c r="F2757" i="15"/>
  <c r="C2756" i="15"/>
  <c r="B2827" i="5"/>
  <c r="F2685" i="5"/>
  <c r="C2684" i="5"/>
  <c r="F2756" i="15" l="1"/>
  <c r="C2755" i="15"/>
  <c r="B2936" i="15"/>
  <c r="F2684" i="5"/>
  <c r="C2683" i="5"/>
  <c r="B2828" i="5"/>
  <c r="B2937" i="15" l="1"/>
  <c r="F2755" i="15"/>
  <c r="E2755" i="15"/>
  <c r="G2755" i="15" s="1"/>
  <c r="C2754" i="15"/>
  <c r="B2829" i="5"/>
  <c r="F2683" i="5"/>
  <c r="C2682" i="5"/>
  <c r="F2754" i="15" l="1"/>
  <c r="E2754" i="15"/>
  <c r="G2754" i="15" s="1"/>
  <c r="E2845" i="15"/>
  <c r="G2845" i="15" s="1"/>
  <c r="H2845" i="15" s="1"/>
  <c r="E2844" i="15"/>
  <c r="G2844" i="15" s="1"/>
  <c r="H2844" i="15" s="1"/>
  <c r="E2843" i="15"/>
  <c r="G2843" i="15" s="1"/>
  <c r="H2843" i="15" s="1"/>
  <c r="E2842" i="15"/>
  <c r="G2842" i="15" s="1"/>
  <c r="H2842" i="15" s="1"/>
  <c r="E2841" i="15"/>
  <c r="G2841" i="15" s="1"/>
  <c r="H2841" i="15" s="1"/>
  <c r="E2840" i="15"/>
  <c r="G2840" i="15" s="1"/>
  <c r="H2840" i="15" s="1"/>
  <c r="E2839" i="15"/>
  <c r="G2839" i="15" s="1"/>
  <c r="H2839" i="15" s="1"/>
  <c r="E2838" i="15"/>
  <c r="G2838" i="15" s="1"/>
  <c r="H2838" i="15" s="1"/>
  <c r="E2837" i="15"/>
  <c r="G2837" i="15" s="1"/>
  <c r="H2837" i="15" s="1"/>
  <c r="E2836" i="15"/>
  <c r="G2836" i="15" s="1"/>
  <c r="H2836" i="15" s="1"/>
  <c r="E2835" i="15"/>
  <c r="G2835" i="15" s="1"/>
  <c r="H2835" i="15" s="1"/>
  <c r="E2834" i="15"/>
  <c r="G2834" i="15" s="1"/>
  <c r="H2834" i="15" s="1"/>
  <c r="E2833" i="15"/>
  <c r="G2833" i="15" s="1"/>
  <c r="H2833" i="15" s="1"/>
  <c r="E2832" i="15"/>
  <c r="G2832" i="15" s="1"/>
  <c r="H2832" i="15" s="1"/>
  <c r="E2831" i="15"/>
  <c r="G2831" i="15" s="1"/>
  <c r="H2831" i="15" s="1"/>
  <c r="E2830" i="15"/>
  <c r="G2830" i="15" s="1"/>
  <c r="H2830" i="15" s="1"/>
  <c r="E2829" i="15"/>
  <c r="G2829" i="15" s="1"/>
  <c r="H2829" i="15" s="1"/>
  <c r="E2828" i="15"/>
  <c r="G2828" i="15" s="1"/>
  <c r="H2828" i="15" s="1"/>
  <c r="E2827" i="15"/>
  <c r="G2827" i="15" s="1"/>
  <c r="H2827" i="15" s="1"/>
  <c r="E2826" i="15"/>
  <c r="G2826" i="15" s="1"/>
  <c r="H2826" i="15" s="1"/>
  <c r="E2825" i="15"/>
  <c r="G2825" i="15" s="1"/>
  <c r="H2825" i="15" s="1"/>
  <c r="E2824" i="15"/>
  <c r="G2824" i="15" s="1"/>
  <c r="H2824" i="15" s="1"/>
  <c r="E2823" i="15"/>
  <c r="G2823" i="15" s="1"/>
  <c r="H2823" i="15" s="1"/>
  <c r="E2822" i="15"/>
  <c r="G2822" i="15" s="1"/>
  <c r="H2822" i="15" s="1"/>
  <c r="E2821" i="15"/>
  <c r="G2821" i="15" s="1"/>
  <c r="H2821" i="15" s="1"/>
  <c r="E2820" i="15"/>
  <c r="G2820" i="15" s="1"/>
  <c r="H2820" i="15" s="1"/>
  <c r="E2819" i="15"/>
  <c r="G2819" i="15" s="1"/>
  <c r="H2819" i="15" s="1"/>
  <c r="E2818" i="15"/>
  <c r="G2818" i="15" s="1"/>
  <c r="H2818" i="15" s="1"/>
  <c r="E2817" i="15"/>
  <c r="G2817" i="15" s="1"/>
  <c r="H2817" i="15" s="1"/>
  <c r="E2816" i="15"/>
  <c r="G2816" i="15" s="1"/>
  <c r="H2816" i="15" s="1"/>
  <c r="E2815" i="15"/>
  <c r="G2815" i="15" s="1"/>
  <c r="H2815" i="15" s="1"/>
  <c r="E2814" i="15"/>
  <c r="G2814" i="15" s="1"/>
  <c r="H2814" i="15" s="1"/>
  <c r="E2813" i="15"/>
  <c r="G2813" i="15" s="1"/>
  <c r="H2813" i="15" s="1"/>
  <c r="E2812" i="15"/>
  <c r="G2812" i="15" s="1"/>
  <c r="H2812" i="15" s="1"/>
  <c r="E2811" i="15"/>
  <c r="G2811" i="15" s="1"/>
  <c r="H2811" i="15" s="1"/>
  <c r="E2810" i="15"/>
  <c r="G2810" i="15" s="1"/>
  <c r="H2810" i="15" s="1"/>
  <c r="E2809" i="15"/>
  <c r="G2809" i="15" s="1"/>
  <c r="H2809" i="15" s="1"/>
  <c r="E2808" i="15"/>
  <c r="G2808" i="15" s="1"/>
  <c r="H2808" i="15" s="1"/>
  <c r="E2807" i="15"/>
  <c r="G2807" i="15" s="1"/>
  <c r="H2807" i="15" s="1"/>
  <c r="E2806" i="15"/>
  <c r="G2806" i="15" s="1"/>
  <c r="H2806" i="15" s="1"/>
  <c r="E2805" i="15"/>
  <c r="G2805" i="15" s="1"/>
  <c r="H2805" i="15" s="1"/>
  <c r="E2804" i="15"/>
  <c r="G2804" i="15" s="1"/>
  <c r="H2804" i="15" s="1"/>
  <c r="E2803" i="15"/>
  <c r="G2803" i="15" s="1"/>
  <c r="H2803" i="15" s="1"/>
  <c r="E2802" i="15"/>
  <c r="G2802" i="15" s="1"/>
  <c r="H2802" i="15" s="1"/>
  <c r="E2801" i="15"/>
  <c r="G2801" i="15" s="1"/>
  <c r="H2801" i="15" s="1"/>
  <c r="E2800" i="15"/>
  <c r="G2800" i="15" s="1"/>
  <c r="H2800" i="15" s="1"/>
  <c r="E2799" i="15"/>
  <c r="G2799" i="15" s="1"/>
  <c r="H2799" i="15" s="1"/>
  <c r="E2798" i="15"/>
  <c r="G2798" i="15" s="1"/>
  <c r="H2798" i="15" s="1"/>
  <c r="E2797" i="15"/>
  <c r="G2797" i="15" s="1"/>
  <c r="H2797" i="15" s="1"/>
  <c r="E2796" i="15"/>
  <c r="G2796" i="15" s="1"/>
  <c r="H2796" i="15" s="1"/>
  <c r="E2795" i="15"/>
  <c r="G2795" i="15" s="1"/>
  <c r="H2795" i="15" s="1"/>
  <c r="E2794" i="15"/>
  <c r="G2794" i="15" s="1"/>
  <c r="H2794" i="15" s="1"/>
  <c r="E2793" i="15"/>
  <c r="G2793" i="15" s="1"/>
  <c r="H2793" i="15" s="1"/>
  <c r="E2792" i="15"/>
  <c r="G2792" i="15" s="1"/>
  <c r="H2792" i="15" s="1"/>
  <c r="E2791" i="15"/>
  <c r="G2791" i="15" s="1"/>
  <c r="H2791" i="15" s="1"/>
  <c r="E2790" i="15"/>
  <c r="G2790" i="15" s="1"/>
  <c r="H2790" i="15" s="1"/>
  <c r="E2789" i="15"/>
  <c r="G2789" i="15" s="1"/>
  <c r="H2789" i="15" s="1"/>
  <c r="E2788" i="15"/>
  <c r="G2788" i="15" s="1"/>
  <c r="H2788" i="15" s="1"/>
  <c r="E2787" i="15"/>
  <c r="G2787" i="15" s="1"/>
  <c r="H2787" i="15" s="1"/>
  <c r="E2786" i="15"/>
  <c r="G2786" i="15" s="1"/>
  <c r="H2786" i="15" s="1"/>
  <c r="E2785" i="15"/>
  <c r="G2785" i="15" s="1"/>
  <c r="H2785" i="15" s="1"/>
  <c r="E2784" i="15"/>
  <c r="G2784" i="15" s="1"/>
  <c r="H2784" i="15" s="1"/>
  <c r="E2783" i="15"/>
  <c r="G2783" i="15" s="1"/>
  <c r="H2783" i="15" s="1"/>
  <c r="E2782" i="15"/>
  <c r="G2782" i="15" s="1"/>
  <c r="H2782" i="15" s="1"/>
  <c r="E2781" i="15"/>
  <c r="G2781" i="15" s="1"/>
  <c r="H2781" i="15" s="1"/>
  <c r="E2780" i="15"/>
  <c r="G2780" i="15" s="1"/>
  <c r="H2780" i="15" s="1"/>
  <c r="E2779" i="15"/>
  <c r="G2779" i="15" s="1"/>
  <c r="H2779" i="15" s="1"/>
  <c r="E2778" i="15"/>
  <c r="G2778" i="15" s="1"/>
  <c r="H2778" i="15" s="1"/>
  <c r="E2777" i="15"/>
  <c r="G2777" i="15" s="1"/>
  <c r="H2777" i="15" s="1"/>
  <c r="E2776" i="15"/>
  <c r="G2776" i="15" s="1"/>
  <c r="H2776" i="15" s="1"/>
  <c r="E2775" i="15"/>
  <c r="G2775" i="15" s="1"/>
  <c r="H2775" i="15" s="1"/>
  <c r="E2774" i="15"/>
  <c r="G2774" i="15" s="1"/>
  <c r="H2774" i="15" s="1"/>
  <c r="E2773" i="15"/>
  <c r="G2773" i="15" s="1"/>
  <c r="H2773" i="15" s="1"/>
  <c r="E2772" i="15"/>
  <c r="G2772" i="15" s="1"/>
  <c r="H2772" i="15" s="1"/>
  <c r="E2771" i="15"/>
  <c r="G2771" i="15" s="1"/>
  <c r="H2771" i="15" s="1"/>
  <c r="E2770" i="15"/>
  <c r="G2770" i="15" s="1"/>
  <c r="H2770" i="15" s="1"/>
  <c r="E2769" i="15"/>
  <c r="G2769" i="15" s="1"/>
  <c r="H2769" i="15" s="1"/>
  <c r="E2768" i="15"/>
  <c r="G2768" i="15" s="1"/>
  <c r="H2768" i="15" s="1"/>
  <c r="E2767" i="15"/>
  <c r="G2767" i="15" s="1"/>
  <c r="H2767" i="15" s="1"/>
  <c r="E2766" i="15"/>
  <c r="G2766" i="15" s="1"/>
  <c r="H2766" i="15" s="1"/>
  <c r="E2765" i="15"/>
  <c r="G2765" i="15" s="1"/>
  <c r="H2765" i="15" s="1"/>
  <c r="E2764" i="15"/>
  <c r="G2764" i="15" s="1"/>
  <c r="H2764" i="15" s="1"/>
  <c r="E2763" i="15"/>
  <c r="G2763" i="15" s="1"/>
  <c r="H2763" i="15" s="1"/>
  <c r="E2762" i="15"/>
  <c r="G2762" i="15" s="1"/>
  <c r="H2762" i="15" s="1"/>
  <c r="E2761" i="15"/>
  <c r="G2761" i="15" s="1"/>
  <c r="H2761" i="15" s="1"/>
  <c r="E2760" i="15"/>
  <c r="G2760" i="15" s="1"/>
  <c r="H2760" i="15" s="1"/>
  <c r="E2759" i="15"/>
  <c r="G2759" i="15" s="1"/>
  <c r="H2759" i="15" s="1"/>
  <c r="E2758" i="15"/>
  <c r="G2758" i="15" s="1"/>
  <c r="H2758" i="15" s="1"/>
  <c r="E2757" i="15"/>
  <c r="G2757" i="15" s="1"/>
  <c r="H2757" i="15" s="1"/>
  <c r="E2756" i="15"/>
  <c r="G2756" i="15" s="1"/>
  <c r="H2756" i="15" s="1"/>
  <c r="H2755" i="15"/>
  <c r="C2937" i="15"/>
  <c r="B2938" i="15"/>
  <c r="F2682" i="5"/>
  <c r="C2681" i="5"/>
  <c r="B2830" i="5"/>
  <c r="B2939" i="15" l="1"/>
  <c r="F2937" i="15"/>
  <c r="C2936" i="15"/>
  <c r="H2754" i="15"/>
  <c r="B2831" i="5"/>
  <c r="F2681" i="5"/>
  <c r="C2680" i="5"/>
  <c r="F2936" i="15" l="1"/>
  <c r="C2935" i="15"/>
  <c r="B2940" i="15"/>
  <c r="F2680" i="5"/>
  <c r="C2679" i="5"/>
  <c r="B2832" i="5"/>
  <c r="B2941" i="15" l="1"/>
  <c r="F2935" i="15"/>
  <c r="C2934" i="15"/>
  <c r="B2833" i="5"/>
  <c r="F2679" i="5"/>
  <c r="C2678" i="5"/>
  <c r="F2934" i="15" l="1"/>
  <c r="C2933" i="15"/>
  <c r="B2942" i="15"/>
  <c r="B2834" i="5"/>
  <c r="F2678" i="5"/>
  <c r="C2677" i="5"/>
  <c r="B2943" i="15" l="1"/>
  <c r="F2933" i="15"/>
  <c r="C2932" i="15"/>
  <c r="F2677" i="5"/>
  <c r="C2676" i="5"/>
  <c r="B2835" i="5"/>
  <c r="B2944" i="15" l="1"/>
  <c r="F2932" i="15"/>
  <c r="C2931" i="15"/>
  <c r="B2836" i="5"/>
  <c r="F2676" i="5"/>
  <c r="C2675" i="5"/>
  <c r="B2945" i="15" l="1"/>
  <c r="F2931" i="15"/>
  <c r="C2930" i="15"/>
  <c r="F2675" i="5"/>
  <c r="C2674" i="5"/>
  <c r="B2837" i="5"/>
  <c r="F2930" i="15" l="1"/>
  <c r="C2929" i="15"/>
  <c r="B2946" i="15"/>
  <c r="B2838" i="5"/>
  <c r="F2674" i="5"/>
  <c r="C2673" i="5"/>
  <c r="B2947" i="15" l="1"/>
  <c r="F2929" i="15"/>
  <c r="C2928" i="15"/>
  <c r="F2673" i="5"/>
  <c r="C2672" i="5"/>
  <c r="B2839" i="5"/>
  <c r="F2928" i="15" l="1"/>
  <c r="C2927" i="15"/>
  <c r="B2948" i="15"/>
  <c r="B2840" i="5"/>
  <c r="F2672" i="5"/>
  <c r="C2671" i="5"/>
  <c r="B2949" i="15" l="1"/>
  <c r="F2927" i="15"/>
  <c r="C2926" i="15"/>
  <c r="F2671" i="5"/>
  <c r="C2670" i="5"/>
  <c r="B2841" i="5"/>
  <c r="B2950" i="15" l="1"/>
  <c r="F2926" i="15"/>
  <c r="C2925" i="15"/>
  <c r="B2842" i="5"/>
  <c r="F2670" i="5"/>
  <c r="C2669" i="5"/>
  <c r="F2925" i="15" l="1"/>
  <c r="C2924" i="15"/>
  <c r="B2951" i="15"/>
  <c r="F2669" i="5"/>
  <c r="C2668" i="5"/>
  <c r="B2843" i="5"/>
  <c r="B2952" i="15" l="1"/>
  <c r="F2924" i="15"/>
  <c r="C2923" i="15"/>
  <c r="B2844" i="5"/>
  <c r="F2668" i="5"/>
  <c r="C2667" i="5"/>
  <c r="B2953" i="15" l="1"/>
  <c r="F2923" i="15"/>
  <c r="C2922" i="15"/>
  <c r="F2667" i="5"/>
  <c r="C2666" i="5"/>
  <c r="B2845" i="5"/>
  <c r="F2922" i="15" l="1"/>
  <c r="C2921" i="15"/>
  <c r="B2954" i="15"/>
  <c r="B2846" i="5"/>
  <c r="F2666" i="5"/>
  <c r="C2665" i="5"/>
  <c r="B2955" i="15" l="1"/>
  <c r="F2921" i="15"/>
  <c r="C2920" i="15"/>
  <c r="F2665" i="5"/>
  <c r="C2664" i="5"/>
  <c r="B2847" i="5"/>
  <c r="B2956" i="15" l="1"/>
  <c r="F2920" i="15"/>
  <c r="C2919" i="15"/>
  <c r="B2848" i="5"/>
  <c r="F2664" i="5"/>
  <c r="C2663" i="5"/>
  <c r="F2919" i="15" l="1"/>
  <c r="C2918" i="15"/>
  <c r="B2957" i="15"/>
  <c r="F2663" i="5"/>
  <c r="C2662" i="5"/>
  <c r="B2849" i="5"/>
  <c r="B2958" i="15" l="1"/>
  <c r="F2918" i="15"/>
  <c r="C2917" i="15"/>
  <c r="B2850" i="5"/>
  <c r="F2662" i="5"/>
  <c r="C2661" i="5"/>
  <c r="B2959" i="15" l="1"/>
  <c r="F2917" i="15"/>
  <c r="C2916" i="15"/>
  <c r="F2661" i="5"/>
  <c r="C2660" i="5"/>
  <c r="B2851" i="5"/>
  <c r="F2916" i="15" l="1"/>
  <c r="C2915" i="15"/>
  <c r="B2960" i="15"/>
  <c r="B2852" i="5"/>
  <c r="F2660" i="5"/>
  <c r="C2659" i="5"/>
  <c r="B2961" i="15" l="1"/>
  <c r="F2915" i="15"/>
  <c r="C2914" i="15"/>
  <c r="F2659" i="5"/>
  <c r="C2658" i="5"/>
  <c r="B2853" i="5"/>
  <c r="B2962" i="15" l="1"/>
  <c r="F2914" i="15"/>
  <c r="C2913" i="15"/>
  <c r="B2854" i="5"/>
  <c r="F2658" i="5"/>
  <c r="C2657" i="5"/>
  <c r="F2913" i="15" l="1"/>
  <c r="C2912" i="15"/>
  <c r="B2963" i="15"/>
  <c r="F2657" i="5"/>
  <c r="C2656" i="5"/>
  <c r="B2855" i="5"/>
  <c r="B2964" i="15" l="1"/>
  <c r="F2912" i="15"/>
  <c r="C2911" i="15"/>
  <c r="B2856" i="5"/>
  <c r="F2656" i="5"/>
  <c r="C2655" i="5"/>
  <c r="F2911" i="15" l="1"/>
  <c r="C2910" i="15"/>
  <c r="B2965" i="15"/>
  <c r="F2655" i="5"/>
  <c r="C2654" i="5"/>
  <c r="B2857" i="5"/>
  <c r="B2966" i="15" l="1"/>
  <c r="F2910" i="15"/>
  <c r="C2909" i="15"/>
  <c r="B2858" i="5"/>
  <c r="F2654" i="5"/>
  <c r="C2653" i="5"/>
  <c r="F2909" i="15" l="1"/>
  <c r="C2908" i="15"/>
  <c r="B2967" i="15"/>
  <c r="F2653" i="5"/>
  <c r="C2652" i="5"/>
  <c r="B2859" i="5"/>
  <c r="B2968" i="15" l="1"/>
  <c r="F2908" i="15"/>
  <c r="C2907" i="15"/>
  <c r="B2860" i="5"/>
  <c r="F2652" i="5"/>
  <c r="C2651" i="5"/>
  <c r="B2969" i="15" l="1"/>
  <c r="F2907" i="15"/>
  <c r="C2906" i="15"/>
  <c r="F2651" i="5"/>
  <c r="C2650" i="5"/>
  <c r="B2861" i="5"/>
  <c r="F2906" i="15" l="1"/>
  <c r="C2905" i="15"/>
  <c r="B2970" i="15"/>
  <c r="B2862" i="5"/>
  <c r="F2650" i="5"/>
  <c r="C2649" i="5"/>
  <c r="B2971" i="15" l="1"/>
  <c r="F2905" i="15"/>
  <c r="C2904" i="15"/>
  <c r="F2649" i="5"/>
  <c r="C2648" i="5"/>
  <c r="B2863" i="5"/>
  <c r="B2972" i="15" l="1"/>
  <c r="F2904" i="15"/>
  <c r="C2903" i="15"/>
  <c r="B2864" i="5"/>
  <c r="F2648" i="5"/>
  <c r="C2647" i="5"/>
  <c r="F2903" i="15" l="1"/>
  <c r="C2902" i="15"/>
  <c r="B2973" i="15"/>
  <c r="F2647" i="5"/>
  <c r="C2646" i="5"/>
  <c r="B2865" i="5"/>
  <c r="B2974" i="15" l="1"/>
  <c r="F2902" i="15"/>
  <c r="C2901" i="15"/>
  <c r="B2866" i="5"/>
  <c r="F2646" i="5"/>
  <c r="C2645" i="5"/>
  <c r="B2975" i="15" l="1"/>
  <c r="F2901" i="15"/>
  <c r="C2900" i="15"/>
  <c r="F2645" i="5"/>
  <c r="C2644" i="5"/>
  <c r="B2867" i="5"/>
  <c r="F2900" i="15" l="1"/>
  <c r="C2899" i="15"/>
  <c r="B2976" i="15"/>
  <c r="B2868" i="5"/>
  <c r="F2644" i="5"/>
  <c r="C2643" i="5"/>
  <c r="B2977" i="15" l="1"/>
  <c r="F2899" i="15"/>
  <c r="C2898" i="15"/>
  <c r="F2643" i="5"/>
  <c r="C2642" i="5"/>
  <c r="B2869" i="5"/>
  <c r="F2898" i="15" l="1"/>
  <c r="C2897" i="15"/>
  <c r="B2978" i="15"/>
  <c r="B2870" i="5"/>
  <c r="F2642" i="5"/>
  <c r="C2641" i="5"/>
  <c r="B2979" i="15" l="1"/>
  <c r="F2897" i="15"/>
  <c r="C2896" i="15"/>
  <c r="F2641" i="5"/>
  <c r="C2640" i="5"/>
  <c r="B2871" i="5"/>
  <c r="F2896" i="15" l="1"/>
  <c r="C2895" i="15"/>
  <c r="B2980" i="15"/>
  <c r="B2872" i="5"/>
  <c r="F2640" i="5"/>
  <c r="C2639" i="5"/>
  <c r="B2981" i="15" l="1"/>
  <c r="F2895" i="15"/>
  <c r="C2894" i="15"/>
  <c r="B2873" i="5"/>
  <c r="F2639" i="5"/>
  <c r="C2638" i="5"/>
  <c r="B2982" i="15" l="1"/>
  <c r="F2894" i="15"/>
  <c r="C2893" i="15"/>
  <c r="F2638" i="5"/>
  <c r="C2637" i="5"/>
  <c r="B2874" i="5"/>
  <c r="F2893" i="15" l="1"/>
  <c r="C2892" i="15"/>
  <c r="B2983" i="15"/>
  <c r="F2637" i="5"/>
  <c r="C2636" i="5"/>
  <c r="B2875" i="5"/>
  <c r="B2984" i="15" l="1"/>
  <c r="F2892" i="15"/>
  <c r="C2891" i="15"/>
  <c r="F2636" i="5"/>
  <c r="C2635" i="5"/>
  <c r="B2876" i="5"/>
  <c r="F2891" i="15" l="1"/>
  <c r="C2890" i="15"/>
  <c r="B2985" i="15"/>
  <c r="B2877" i="5"/>
  <c r="F2635" i="5"/>
  <c r="C2634" i="5"/>
  <c r="F2890" i="15" l="1"/>
  <c r="C2889" i="15"/>
  <c r="B2986" i="15"/>
  <c r="F2634" i="5"/>
  <c r="C2633" i="5"/>
  <c r="B2878" i="5"/>
  <c r="B2987" i="15" l="1"/>
  <c r="F2889" i="15"/>
  <c r="C2888" i="15"/>
  <c r="B2879" i="5"/>
  <c r="F2633" i="5"/>
  <c r="C2632" i="5"/>
  <c r="B2988" i="15" l="1"/>
  <c r="F2888" i="15"/>
  <c r="C2887" i="15"/>
  <c r="F2632" i="5"/>
  <c r="C2631" i="5"/>
  <c r="B2880" i="5"/>
  <c r="F2887" i="15" l="1"/>
  <c r="C2886" i="15"/>
  <c r="B2989" i="15"/>
  <c r="B2881" i="5"/>
  <c r="F2631" i="5"/>
  <c r="C2630" i="5"/>
  <c r="B2990" i="15" l="1"/>
  <c r="F2886" i="15"/>
  <c r="C2885" i="15"/>
  <c r="F2630" i="5"/>
  <c r="C2629" i="5"/>
  <c r="B2882" i="5"/>
  <c r="B2991" i="15" l="1"/>
  <c r="F2885" i="15"/>
  <c r="C2884" i="15"/>
  <c r="B2883" i="5"/>
  <c r="F2629" i="5"/>
  <c r="C2628" i="5"/>
  <c r="F2884" i="15" l="1"/>
  <c r="C2883" i="15"/>
  <c r="B2992" i="15"/>
  <c r="F2628" i="5"/>
  <c r="C2627" i="5"/>
  <c r="B2884" i="5"/>
  <c r="B2993" i="15" l="1"/>
  <c r="F2883" i="15"/>
  <c r="C2882" i="15"/>
  <c r="B2885" i="5"/>
  <c r="F2627" i="5"/>
  <c r="C2626" i="5"/>
  <c r="B2994" i="15" l="1"/>
  <c r="F2882" i="15"/>
  <c r="C2881" i="15"/>
  <c r="F2626" i="5"/>
  <c r="C2625" i="5"/>
  <c r="B2886" i="5"/>
  <c r="F2881" i="15" l="1"/>
  <c r="C2880" i="15"/>
  <c r="B2995" i="15"/>
  <c r="B2887" i="5"/>
  <c r="F2625" i="5"/>
  <c r="C2624" i="5"/>
  <c r="B2996" i="15" l="1"/>
  <c r="F2880" i="15"/>
  <c r="C2879" i="15"/>
  <c r="F2624" i="5"/>
  <c r="C2623" i="5"/>
  <c r="B2888" i="5"/>
  <c r="B2997" i="15" l="1"/>
  <c r="F2879" i="15"/>
  <c r="C2878" i="15"/>
  <c r="B2889" i="5"/>
  <c r="F2623" i="5"/>
  <c r="C2622" i="5"/>
  <c r="B2998" i="15" l="1"/>
  <c r="F2878" i="15"/>
  <c r="C2877" i="15"/>
  <c r="F2622" i="5"/>
  <c r="C2621" i="5"/>
  <c r="B2890" i="5"/>
  <c r="F2877" i="15" l="1"/>
  <c r="C2876" i="15"/>
  <c r="B2999" i="15"/>
  <c r="B2891" i="5"/>
  <c r="F2621" i="5"/>
  <c r="C2620" i="5"/>
  <c r="B3000" i="15" l="1"/>
  <c r="F2876" i="15"/>
  <c r="C2875" i="15"/>
  <c r="F2620" i="5"/>
  <c r="C2619" i="5"/>
  <c r="B2892" i="5"/>
  <c r="F2875" i="15" l="1"/>
  <c r="C2874" i="15"/>
  <c r="B3001" i="15"/>
  <c r="B2893" i="5"/>
  <c r="F2619" i="5"/>
  <c r="C2618" i="5"/>
  <c r="B3002" i="15" l="1"/>
  <c r="F2874" i="15"/>
  <c r="C2873" i="15"/>
  <c r="F2618" i="5"/>
  <c r="C2617" i="5"/>
  <c r="B2894" i="5"/>
  <c r="F2873" i="15" l="1"/>
  <c r="C2872" i="15"/>
  <c r="B3003" i="15"/>
  <c r="B2895" i="5"/>
  <c r="F2617" i="5"/>
  <c r="C2616" i="5"/>
  <c r="B3004" i="15" l="1"/>
  <c r="F2872" i="15"/>
  <c r="C2871" i="15"/>
  <c r="F2616" i="5"/>
  <c r="C2615" i="5"/>
  <c r="B2896" i="5"/>
  <c r="B3005" i="15" l="1"/>
  <c r="F2871" i="15"/>
  <c r="C2870" i="15"/>
  <c r="B2897" i="5"/>
  <c r="F2615" i="5"/>
  <c r="C2614" i="5"/>
  <c r="F2870" i="15" l="1"/>
  <c r="C2869" i="15"/>
  <c r="B3006" i="15"/>
  <c r="B2898" i="5"/>
  <c r="F2614" i="5"/>
  <c r="C2613" i="5"/>
  <c r="B3007" i="15" l="1"/>
  <c r="F2869" i="15"/>
  <c r="C2868" i="15"/>
  <c r="F2613" i="5"/>
  <c r="C2612" i="5"/>
  <c r="B2899" i="5"/>
  <c r="F2868" i="15" l="1"/>
  <c r="C2867" i="15"/>
  <c r="B3008" i="15"/>
  <c r="B2900" i="5"/>
  <c r="F2612" i="5"/>
  <c r="C2611" i="5"/>
  <c r="B3009" i="15" l="1"/>
  <c r="F2867" i="15"/>
  <c r="C2866" i="15"/>
  <c r="F2611" i="5"/>
  <c r="C2610" i="5"/>
  <c r="B2901" i="5"/>
  <c r="F2866" i="15" l="1"/>
  <c r="C2865" i="15"/>
  <c r="B3010" i="15"/>
  <c r="B2902" i="5"/>
  <c r="F2610" i="5"/>
  <c r="C2609" i="5"/>
  <c r="B3011" i="15" l="1"/>
  <c r="F2865" i="15"/>
  <c r="C2864" i="15"/>
  <c r="F2609" i="5"/>
  <c r="C2608" i="5"/>
  <c r="B2903" i="5"/>
  <c r="F2864" i="15" l="1"/>
  <c r="C2863" i="15"/>
  <c r="B3012" i="15"/>
  <c r="B2904" i="5"/>
  <c r="F2608" i="5"/>
  <c r="C2607" i="5"/>
  <c r="B3013" i="15" l="1"/>
  <c r="F2863" i="15"/>
  <c r="C2862" i="15"/>
  <c r="F2607" i="5"/>
  <c r="C2606" i="5"/>
  <c r="B2905" i="5"/>
  <c r="F2862" i="15" l="1"/>
  <c r="C2861" i="15"/>
  <c r="B3014" i="15"/>
  <c r="B2906" i="5"/>
  <c r="F2606" i="5"/>
  <c r="C2605" i="5"/>
  <c r="B3015" i="15" l="1"/>
  <c r="F2861" i="15"/>
  <c r="C2860" i="15"/>
  <c r="F2605" i="5"/>
  <c r="C2604" i="5"/>
  <c r="B2907" i="5"/>
  <c r="F2860" i="15" l="1"/>
  <c r="C2859" i="15"/>
  <c r="B3016" i="15"/>
  <c r="B2908" i="5"/>
  <c r="F2604" i="5"/>
  <c r="C2603" i="5"/>
  <c r="B3017" i="15" l="1"/>
  <c r="F2859" i="15"/>
  <c r="C2858" i="15"/>
  <c r="F2603" i="5"/>
  <c r="C2602" i="5"/>
  <c r="B2909" i="5"/>
  <c r="F2858" i="15" l="1"/>
  <c r="C2857" i="15"/>
  <c r="B3018" i="15"/>
  <c r="B2910" i="5"/>
  <c r="F2602" i="5"/>
  <c r="C2601" i="5"/>
  <c r="B3019" i="15" l="1"/>
  <c r="F2857" i="15"/>
  <c r="C2856" i="15"/>
  <c r="F2601" i="5"/>
  <c r="C2600" i="5"/>
  <c r="B2911" i="5"/>
  <c r="F2856" i="15" l="1"/>
  <c r="C2855" i="15"/>
  <c r="B3020" i="15"/>
  <c r="F2600" i="5"/>
  <c r="C2599" i="5"/>
  <c r="B2912" i="5"/>
  <c r="B3021" i="15" l="1"/>
  <c r="F2855" i="15"/>
  <c r="C2854" i="15"/>
  <c r="B2913" i="5"/>
  <c r="F2599" i="5"/>
  <c r="C2598" i="5"/>
  <c r="B3022" i="15" l="1"/>
  <c r="F2854" i="15"/>
  <c r="C2853" i="15"/>
  <c r="F2598" i="5"/>
  <c r="C2597" i="5"/>
  <c r="B2914" i="5"/>
  <c r="F2853" i="15" l="1"/>
  <c r="C2852" i="15"/>
  <c r="B3023" i="15"/>
  <c r="B2915" i="5"/>
  <c r="F2597" i="5"/>
  <c r="C2596" i="5"/>
  <c r="B3024" i="15" l="1"/>
  <c r="F2852" i="15"/>
  <c r="C2851" i="15"/>
  <c r="F2596" i="5"/>
  <c r="C2595" i="5"/>
  <c r="B2916" i="5"/>
  <c r="B3025" i="15" l="1"/>
  <c r="F2851" i="15"/>
  <c r="C2850" i="15"/>
  <c r="B2917" i="5"/>
  <c r="F2595" i="5"/>
  <c r="C2594" i="5"/>
  <c r="F2850" i="15" l="1"/>
  <c r="C2849" i="15"/>
  <c r="B3026" i="15"/>
  <c r="F2594" i="5"/>
  <c r="C2593" i="5"/>
  <c r="B2918" i="5"/>
  <c r="B3027" i="15" l="1"/>
  <c r="F2849" i="15"/>
  <c r="C2848" i="15"/>
  <c r="B2919" i="5"/>
  <c r="F2593" i="5"/>
  <c r="C2592" i="5"/>
  <c r="C3027" i="15" l="1"/>
  <c r="B3028" i="15"/>
  <c r="F2848" i="15"/>
  <c r="C2847" i="15"/>
  <c r="F2592" i="5"/>
  <c r="C2591" i="5"/>
  <c r="B2920" i="5"/>
  <c r="F2847" i="15" l="1"/>
  <c r="E2847" i="15"/>
  <c r="G2847" i="15" s="1"/>
  <c r="C2846" i="15"/>
  <c r="F3027" i="15"/>
  <c r="C3026" i="15"/>
  <c r="B3029" i="15"/>
  <c r="B2921" i="5"/>
  <c r="F2591" i="5"/>
  <c r="C2590" i="5"/>
  <c r="F2846" i="15" l="1"/>
  <c r="E2846" i="15"/>
  <c r="G2846" i="15" s="1"/>
  <c r="E2937" i="15"/>
  <c r="G2937" i="15" s="1"/>
  <c r="H2937" i="15" s="1"/>
  <c r="E2936" i="15"/>
  <c r="G2936" i="15" s="1"/>
  <c r="H2936" i="15" s="1"/>
  <c r="E2935" i="15"/>
  <c r="G2935" i="15" s="1"/>
  <c r="H2935" i="15" s="1"/>
  <c r="E2934" i="15"/>
  <c r="G2934" i="15" s="1"/>
  <c r="H2934" i="15" s="1"/>
  <c r="E2933" i="15"/>
  <c r="G2933" i="15" s="1"/>
  <c r="H2933" i="15" s="1"/>
  <c r="E2932" i="15"/>
  <c r="G2932" i="15" s="1"/>
  <c r="H2932" i="15" s="1"/>
  <c r="E2931" i="15"/>
  <c r="G2931" i="15" s="1"/>
  <c r="H2931" i="15" s="1"/>
  <c r="E2930" i="15"/>
  <c r="G2930" i="15" s="1"/>
  <c r="H2930" i="15" s="1"/>
  <c r="E2929" i="15"/>
  <c r="G2929" i="15" s="1"/>
  <c r="H2929" i="15" s="1"/>
  <c r="E2928" i="15"/>
  <c r="G2928" i="15" s="1"/>
  <c r="H2928" i="15" s="1"/>
  <c r="E2927" i="15"/>
  <c r="G2927" i="15" s="1"/>
  <c r="H2927" i="15" s="1"/>
  <c r="E2926" i="15"/>
  <c r="G2926" i="15" s="1"/>
  <c r="H2926" i="15" s="1"/>
  <c r="E2925" i="15"/>
  <c r="G2925" i="15" s="1"/>
  <c r="H2925" i="15" s="1"/>
  <c r="E2924" i="15"/>
  <c r="G2924" i="15" s="1"/>
  <c r="H2924" i="15" s="1"/>
  <c r="E2923" i="15"/>
  <c r="G2923" i="15" s="1"/>
  <c r="H2923" i="15" s="1"/>
  <c r="E2922" i="15"/>
  <c r="G2922" i="15" s="1"/>
  <c r="H2922" i="15" s="1"/>
  <c r="E2921" i="15"/>
  <c r="G2921" i="15" s="1"/>
  <c r="H2921" i="15" s="1"/>
  <c r="E2920" i="15"/>
  <c r="G2920" i="15" s="1"/>
  <c r="H2920" i="15" s="1"/>
  <c r="E2919" i="15"/>
  <c r="G2919" i="15" s="1"/>
  <c r="H2919" i="15" s="1"/>
  <c r="E2918" i="15"/>
  <c r="G2918" i="15" s="1"/>
  <c r="H2918" i="15" s="1"/>
  <c r="E2917" i="15"/>
  <c r="G2917" i="15" s="1"/>
  <c r="H2917" i="15" s="1"/>
  <c r="E2916" i="15"/>
  <c r="G2916" i="15" s="1"/>
  <c r="H2916" i="15" s="1"/>
  <c r="E2915" i="15"/>
  <c r="G2915" i="15" s="1"/>
  <c r="H2915" i="15" s="1"/>
  <c r="E2914" i="15"/>
  <c r="G2914" i="15" s="1"/>
  <c r="H2914" i="15" s="1"/>
  <c r="E2913" i="15"/>
  <c r="G2913" i="15" s="1"/>
  <c r="H2913" i="15" s="1"/>
  <c r="E2912" i="15"/>
  <c r="G2912" i="15" s="1"/>
  <c r="H2912" i="15" s="1"/>
  <c r="E2911" i="15"/>
  <c r="G2911" i="15" s="1"/>
  <c r="H2911" i="15" s="1"/>
  <c r="E2910" i="15"/>
  <c r="G2910" i="15" s="1"/>
  <c r="H2910" i="15" s="1"/>
  <c r="E2909" i="15"/>
  <c r="G2909" i="15" s="1"/>
  <c r="H2909" i="15" s="1"/>
  <c r="E2908" i="15"/>
  <c r="G2908" i="15" s="1"/>
  <c r="H2908" i="15" s="1"/>
  <c r="E2907" i="15"/>
  <c r="G2907" i="15" s="1"/>
  <c r="H2907" i="15" s="1"/>
  <c r="E2906" i="15"/>
  <c r="G2906" i="15" s="1"/>
  <c r="H2906" i="15" s="1"/>
  <c r="E2905" i="15"/>
  <c r="G2905" i="15" s="1"/>
  <c r="H2905" i="15" s="1"/>
  <c r="E2904" i="15"/>
  <c r="G2904" i="15" s="1"/>
  <c r="H2904" i="15" s="1"/>
  <c r="E2903" i="15"/>
  <c r="G2903" i="15" s="1"/>
  <c r="H2903" i="15" s="1"/>
  <c r="E2902" i="15"/>
  <c r="G2902" i="15" s="1"/>
  <c r="H2902" i="15" s="1"/>
  <c r="E2901" i="15"/>
  <c r="G2901" i="15" s="1"/>
  <c r="H2901" i="15" s="1"/>
  <c r="E2900" i="15"/>
  <c r="G2900" i="15" s="1"/>
  <c r="H2900" i="15" s="1"/>
  <c r="E2899" i="15"/>
  <c r="G2899" i="15" s="1"/>
  <c r="H2899" i="15" s="1"/>
  <c r="E2898" i="15"/>
  <c r="G2898" i="15" s="1"/>
  <c r="H2898" i="15" s="1"/>
  <c r="E2897" i="15"/>
  <c r="G2897" i="15" s="1"/>
  <c r="H2897" i="15" s="1"/>
  <c r="E2896" i="15"/>
  <c r="G2896" i="15" s="1"/>
  <c r="H2896" i="15" s="1"/>
  <c r="E2895" i="15"/>
  <c r="G2895" i="15" s="1"/>
  <c r="H2895" i="15" s="1"/>
  <c r="E2894" i="15"/>
  <c r="G2894" i="15" s="1"/>
  <c r="H2894" i="15" s="1"/>
  <c r="E2893" i="15"/>
  <c r="G2893" i="15" s="1"/>
  <c r="H2893" i="15" s="1"/>
  <c r="E2892" i="15"/>
  <c r="G2892" i="15" s="1"/>
  <c r="H2892" i="15" s="1"/>
  <c r="E2891" i="15"/>
  <c r="G2891" i="15" s="1"/>
  <c r="H2891" i="15" s="1"/>
  <c r="E2890" i="15"/>
  <c r="G2890" i="15" s="1"/>
  <c r="H2890" i="15" s="1"/>
  <c r="E2889" i="15"/>
  <c r="G2889" i="15" s="1"/>
  <c r="H2889" i="15" s="1"/>
  <c r="E2888" i="15"/>
  <c r="G2888" i="15" s="1"/>
  <c r="H2888" i="15" s="1"/>
  <c r="E2887" i="15"/>
  <c r="G2887" i="15" s="1"/>
  <c r="H2887" i="15" s="1"/>
  <c r="E2886" i="15"/>
  <c r="G2886" i="15" s="1"/>
  <c r="H2886" i="15" s="1"/>
  <c r="E2885" i="15"/>
  <c r="G2885" i="15" s="1"/>
  <c r="H2885" i="15" s="1"/>
  <c r="E2884" i="15"/>
  <c r="G2884" i="15" s="1"/>
  <c r="H2884" i="15" s="1"/>
  <c r="E2883" i="15"/>
  <c r="G2883" i="15" s="1"/>
  <c r="H2883" i="15" s="1"/>
  <c r="E2882" i="15"/>
  <c r="G2882" i="15" s="1"/>
  <c r="H2882" i="15" s="1"/>
  <c r="E2881" i="15"/>
  <c r="G2881" i="15" s="1"/>
  <c r="H2881" i="15" s="1"/>
  <c r="E2880" i="15"/>
  <c r="G2880" i="15" s="1"/>
  <c r="H2880" i="15" s="1"/>
  <c r="E2879" i="15"/>
  <c r="G2879" i="15" s="1"/>
  <c r="H2879" i="15" s="1"/>
  <c r="E2878" i="15"/>
  <c r="G2878" i="15" s="1"/>
  <c r="H2878" i="15" s="1"/>
  <c r="E2877" i="15"/>
  <c r="G2877" i="15" s="1"/>
  <c r="H2877" i="15" s="1"/>
  <c r="E2876" i="15"/>
  <c r="G2876" i="15" s="1"/>
  <c r="H2876" i="15" s="1"/>
  <c r="E2875" i="15"/>
  <c r="G2875" i="15" s="1"/>
  <c r="H2875" i="15" s="1"/>
  <c r="E2874" i="15"/>
  <c r="G2874" i="15" s="1"/>
  <c r="H2874" i="15" s="1"/>
  <c r="E2873" i="15"/>
  <c r="G2873" i="15" s="1"/>
  <c r="H2873" i="15" s="1"/>
  <c r="E2872" i="15"/>
  <c r="G2872" i="15" s="1"/>
  <c r="H2872" i="15" s="1"/>
  <c r="E2871" i="15"/>
  <c r="G2871" i="15" s="1"/>
  <c r="H2871" i="15" s="1"/>
  <c r="E2870" i="15"/>
  <c r="G2870" i="15" s="1"/>
  <c r="H2870" i="15" s="1"/>
  <c r="E2869" i="15"/>
  <c r="G2869" i="15" s="1"/>
  <c r="H2869" i="15" s="1"/>
  <c r="E2868" i="15"/>
  <c r="G2868" i="15" s="1"/>
  <c r="H2868" i="15" s="1"/>
  <c r="E2867" i="15"/>
  <c r="G2867" i="15" s="1"/>
  <c r="H2867" i="15" s="1"/>
  <c r="E2866" i="15"/>
  <c r="G2866" i="15" s="1"/>
  <c r="H2866" i="15" s="1"/>
  <c r="E2865" i="15"/>
  <c r="G2865" i="15" s="1"/>
  <c r="H2865" i="15" s="1"/>
  <c r="E2864" i="15"/>
  <c r="G2864" i="15" s="1"/>
  <c r="H2864" i="15" s="1"/>
  <c r="E2863" i="15"/>
  <c r="G2863" i="15" s="1"/>
  <c r="H2863" i="15" s="1"/>
  <c r="E2862" i="15"/>
  <c r="G2862" i="15" s="1"/>
  <c r="H2862" i="15" s="1"/>
  <c r="E2861" i="15"/>
  <c r="G2861" i="15" s="1"/>
  <c r="H2861" i="15" s="1"/>
  <c r="E2860" i="15"/>
  <c r="G2860" i="15" s="1"/>
  <c r="H2860" i="15" s="1"/>
  <c r="E2859" i="15"/>
  <c r="G2859" i="15" s="1"/>
  <c r="H2859" i="15" s="1"/>
  <c r="E2858" i="15"/>
  <c r="G2858" i="15" s="1"/>
  <c r="H2858" i="15" s="1"/>
  <c r="E2857" i="15"/>
  <c r="G2857" i="15" s="1"/>
  <c r="H2857" i="15" s="1"/>
  <c r="E2856" i="15"/>
  <c r="G2856" i="15" s="1"/>
  <c r="H2856" i="15" s="1"/>
  <c r="E2855" i="15"/>
  <c r="G2855" i="15" s="1"/>
  <c r="H2855" i="15" s="1"/>
  <c r="E2854" i="15"/>
  <c r="G2854" i="15" s="1"/>
  <c r="H2854" i="15" s="1"/>
  <c r="E2853" i="15"/>
  <c r="G2853" i="15" s="1"/>
  <c r="H2853" i="15" s="1"/>
  <c r="E2852" i="15"/>
  <c r="G2852" i="15" s="1"/>
  <c r="H2852" i="15" s="1"/>
  <c r="E2851" i="15"/>
  <c r="G2851" i="15" s="1"/>
  <c r="H2851" i="15" s="1"/>
  <c r="E2850" i="15"/>
  <c r="G2850" i="15" s="1"/>
  <c r="H2850" i="15" s="1"/>
  <c r="E2849" i="15"/>
  <c r="G2849" i="15" s="1"/>
  <c r="H2849" i="15" s="1"/>
  <c r="E2848" i="15"/>
  <c r="G2848" i="15" s="1"/>
  <c r="H2848" i="15" s="1"/>
  <c r="F3026" i="15"/>
  <c r="C3025" i="15"/>
  <c r="B3030" i="15"/>
  <c r="H2847" i="15"/>
  <c r="F2590" i="5"/>
  <c r="C2589" i="5"/>
  <c r="B2922" i="5"/>
  <c r="B3031" i="15" l="1"/>
  <c r="H2846" i="15"/>
  <c r="F3025" i="15"/>
  <c r="C3024" i="15"/>
  <c r="B2923" i="5"/>
  <c r="F2589" i="5"/>
  <c r="C2588" i="5"/>
  <c r="F3024" i="15" l="1"/>
  <c r="C3023" i="15"/>
  <c r="B3032" i="15"/>
  <c r="F2588" i="5"/>
  <c r="C2587" i="5"/>
  <c r="B2924" i="5"/>
  <c r="B3033" i="15" l="1"/>
  <c r="F3023" i="15"/>
  <c r="C3022" i="15"/>
  <c r="B2925" i="5"/>
  <c r="F2587" i="5"/>
  <c r="C2586" i="5"/>
  <c r="B3034" i="15" l="1"/>
  <c r="F3022" i="15"/>
  <c r="C3021" i="15"/>
  <c r="F2586" i="5"/>
  <c r="C2585" i="5"/>
  <c r="B2926" i="5"/>
  <c r="F3021" i="15" l="1"/>
  <c r="C3020" i="15"/>
  <c r="B3035" i="15"/>
  <c r="B2927" i="5"/>
  <c r="F2585" i="5"/>
  <c r="C2584" i="5"/>
  <c r="B3036" i="15" l="1"/>
  <c r="F3020" i="15"/>
  <c r="C3019" i="15"/>
  <c r="F2584" i="5"/>
  <c r="C2583" i="5"/>
  <c r="B2928" i="5"/>
  <c r="F3019" i="15" l="1"/>
  <c r="C3018" i="15"/>
  <c r="B3037" i="15"/>
  <c r="B2929" i="5"/>
  <c r="F2583" i="5"/>
  <c r="C2582" i="5"/>
  <c r="B3038" i="15" l="1"/>
  <c r="F3018" i="15"/>
  <c r="C3017" i="15"/>
  <c r="F2582" i="5"/>
  <c r="C2581" i="5"/>
  <c r="B2930" i="5"/>
  <c r="F3017" i="15" l="1"/>
  <c r="C3016" i="15"/>
  <c r="B3039" i="15"/>
  <c r="F2581" i="5"/>
  <c r="C2580" i="5"/>
  <c r="B2931" i="5"/>
  <c r="B3040" i="15" l="1"/>
  <c r="F3016" i="15"/>
  <c r="C3015" i="15"/>
  <c r="B2932" i="5"/>
  <c r="F2580" i="5"/>
  <c r="C2579" i="5"/>
  <c r="B3041" i="15" l="1"/>
  <c r="F3015" i="15"/>
  <c r="C3014" i="15"/>
  <c r="F2579" i="5"/>
  <c r="C2578" i="5"/>
  <c r="B2933" i="5"/>
  <c r="F3014" i="15" l="1"/>
  <c r="C3013" i="15"/>
  <c r="B3042" i="15"/>
  <c r="B2934" i="5"/>
  <c r="F2578" i="5"/>
  <c r="C2577" i="5"/>
  <c r="B3043" i="15" l="1"/>
  <c r="F3013" i="15"/>
  <c r="C3012" i="15"/>
  <c r="F2577" i="5"/>
  <c r="C2576" i="5"/>
  <c r="B2935" i="5"/>
  <c r="F3012" i="15" l="1"/>
  <c r="C3011" i="15"/>
  <c r="B3044" i="15"/>
  <c r="B2936" i="5"/>
  <c r="F2576" i="5"/>
  <c r="C2575" i="5"/>
  <c r="B3045" i="15" l="1"/>
  <c r="F3011" i="15"/>
  <c r="C3010" i="15"/>
  <c r="F2575" i="5"/>
  <c r="C2574" i="5"/>
  <c r="B2937" i="5"/>
  <c r="B3046" i="15" l="1"/>
  <c r="F3010" i="15"/>
  <c r="C3009" i="15"/>
  <c r="C2937" i="5"/>
  <c r="B2938" i="5"/>
  <c r="F2574" i="5"/>
  <c r="E2574" i="5"/>
  <c r="G2574" i="5" s="1"/>
  <c r="C2573" i="5"/>
  <c r="F3009" i="15" l="1"/>
  <c r="C3008" i="15"/>
  <c r="B3047" i="15"/>
  <c r="F2573" i="5"/>
  <c r="E2573" i="5"/>
  <c r="G2573" i="5" s="1"/>
  <c r="E2755" i="5"/>
  <c r="G2755" i="5" s="1"/>
  <c r="H2755" i="5" s="1"/>
  <c r="E2754" i="5"/>
  <c r="G2754" i="5" s="1"/>
  <c r="H2754" i="5" s="1"/>
  <c r="E2753" i="5"/>
  <c r="G2753" i="5" s="1"/>
  <c r="H2753" i="5" s="1"/>
  <c r="E2752" i="5"/>
  <c r="G2752" i="5" s="1"/>
  <c r="H2752" i="5" s="1"/>
  <c r="E2751" i="5"/>
  <c r="G2751" i="5" s="1"/>
  <c r="H2751" i="5" s="1"/>
  <c r="E2750" i="5"/>
  <c r="G2750" i="5" s="1"/>
  <c r="H2750" i="5" s="1"/>
  <c r="E2749" i="5"/>
  <c r="G2749" i="5" s="1"/>
  <c r="H2749" i="5" s="1"/>
  <c r="E2748" i="5"/>
  <c r="G2748" i="5" s="1"/>
  <c r="H2748" i="5" s="1"/>
  <c r="E2747" i="5"/>
  <c r="G2747" i="5" s="1"/>
  <c r="H2747" i="5" s="1"/>
  <c r="E2746" i="5"/>
  <c r="G2746" i="5" s="1"/>
  <c r="H2746" i="5" s="1"/>
  <c r="E2745" i="5"/>
  <c r="G2745" i="5" s="1"/>
  <c r="H2745" i="5" s="1"/>
  <c r="E2744" i="5"/>
  <c r="G2744" i="5" s="1"/>
  <c r="H2744" i="5" s="1"/>
  <c r="E2743" i="5"/>
  <c r="G2743" i="5" s="1"/>
  <c r="H2743" i="5" s="1"/>
  <c r="E2742" i="5"/>
  <c r="G2742" i="5" s="1"/>
  <c r="H2742" i="5" s="1"/>
  <c r="E2741" i="5"/>
  <c r="G2741" i="5" s="1"/>
  <c r="H2741" i="5" s="1"/>
  <c r="E2740" i="5"/>
  <c r="G2740" i="5" s="1"/>
  <c r="H2740" i="5" s="1"/>
  <c r="E2739" i="5"/>
  <c r="G2739" i="5" s="1"/>
  <c r="H2739" i="5" s="1"/>
  <c r="E2738" i="5"/>
  <c r="G2738" i="5" s="1"/>
  <c r="H2738" i="5" s="1"/>
  <c r="E2737" i="5"/>
  <c r="G2737" i="5" s="1"/>
  <c r="H2737" i="5" s="1"/>
  <c r="E2736" i="5"/>
  <c r="G2736" i="5" s="1"/>
  <c r="H2736" i="5" s="1"/>
  <c r="E2735" i="5"/>
  <c r="G2735" i="5" s="1"/>
  <c r="H2735" i="5" s="1"/>
  <c r="E2734" i="5"/>
  <c r="G2734" i="5" s="1"/>
  <c r="H2734" i="5" s="1"/>
  <c r="E2733" i="5"/>
  <c r="G2733" i="5" s="1"/>
  <c r="H2733" i="5" s="1"/>
  <c r="E2732" i="5"/>
  <c r="G2732" i="5" s="1"/>
  <c r="H2732" i="5" s="1"/>
  <c r="E2731" i="5"/>
  <c r="G2731" i="5" s="1"/>
  <c r="H2731" i="5" s="1"/>
  <c r="E2730" i="5"/>
  <c r="G2730" i="5" s="1"/>
  <c r="H2730" i="5" s="1"/>
  <c r="E2729" i="5"/>
  <c r="G2729" i="5" s="1"/>
  <c r="H2729" i="5" s="1"/>
  <c r="E2728" i="5"/>
  <c r="G2728" i="5" s="1"/>
  <c r="H2728" i="5" s="1"/>
  <c r="E2727" i="5"/>
  <c r="G2727" i="5" s="1"/>
  <c r="H2727" i="5" s="1"/>
  <c r="E2726" i="5"/>
  <c r="G2726" i="5" s="1"/>
  <c r="H2726" i="5" s="1"/>
  <c r="E2725" i="5"/>
  <c r="G2725" i="5" s="1"/>
  <c r="H2725" i="5" s="1"/>
  <c r="E2724" i="5"/>
  <c r="G2724" i="5" s="1"/>
  <c r="H2724" i="5" s="1"/>
  <c r="E2723" i="5"/>
  <c r="G2723" i="5" s="1"/>
  <c r="H2723" i="5" s="1"/>
  <c r="E2722" i="5"/>
  <c r="G2722" i="5" s="1"/>
  <c r="H2722" i="5" s="1"/>
  <c r="E2721" i="5"/>
  <c r="G2721" i="5" s="1"/>
  <c r="H2721" i="5" s="1"/>
  <c r="E2720" i="5"/>
  <c r="G2720" i="5" s="1"/>
  <c r="H2720" i="5" s="1"/>
  <c r="E2719" i="5"/>
  <c r="G2719" i="5" s="1"/>
  <c r="H2719" i="5" s="1"/>
  <c r="E2718" i="5"/>
  <c r="G2718" i="5" s="1"/>
  <c r="H2718" i="5" s="1"/>
  <c r="E2717" i="5"/>
  <c r="G2717" i="5" s="1"/>
  <c r="H2717" i="5" s="1"/>
  <c r="E2716" i="5"/>
  <c r="G2716" i="5" s="1"/>
  <c r="H2716" i="5" s="1"/>
  <c r="E2715" i="5"/>
  <c r="G2715" i="5" s="1"/>
  <c r="H2715" i="5" s="1"/>
  <c r="E2714" i="5"/>
  <c r="G2714" i="5" s="1"/>
  <c r="H2714" i="5" s="1"/>
  <c r="E2713" i="5"/>
  <c r="G2713" i="5" s="1"/>
  <c r="H2713" i="5" s="1"/>
  <c r="E2712" i="5"/>
  <c r="G2712" i="5" s="1"/>
  <c r="H2712" i="5" s="1"/>
  <c r="E2711" i="5"/>
  <c r="G2711" i="5" s="1"/>
  <c r="H2711" i="5" s="1"/>
  <c r="E2710" i="5"/>
  <c r="G2710" i="5" s="1"/>
  <c r="H2710" i="5" s="1"/>
  <c r="E2709" i="5"/>
  <c r="G2709" i="5" s="1"/>
  <c r="H2709" i="5" s="1"/>
  <c r="E2708" i="5"/>
  <c r="G2708" i="5" s="1"/>
  <c r="H2708" i="5" s="1"/>
  <c r="E2707" i="5"/>
  <c r="G2707" i="5" s="1"/>
  <c r="H2707" i="5" s="1"/>
  <c r="E2706" i="5"/>
  <c r="G2706" i="5" s="1"/>
  <c r="H2706" i="5" s="1"/>
  <c r="E2705" i="5"/>
  <c r="G2705" i="5" s="1"/>
  <c r="H2705" i="5" s="1"/>
  <c r="E2704" i="5"/>
  <c r="G2704" i="5" s="1"/>
  <c r="H2704" i="5" s="1"/>
  <c r="E2703" i="5"/>
  <c r="G2703" i="5" s="1"/>
  <c r="H2703" i="5" s="1"/>
  <c r="E2702" i="5"/>
  <c r="G2702" i="5" s="1"/>
  <c r="H2702" i="5" s="1"/>
  <c r="E2701" i="5"/>
  <c r="G2701" i="5" s="1"/>
  <c r="H2701" i="5" s="1"/>
  <c r="E2700" i="5"/>
  <c r="G2700" i="5" s="1"/>
  <c r="H2700" i="5" s="1"/>
  <c r="E2699" i="5"/>
  <c r="G2699" i="5" s="1"/>
  <c r="H2699" i="5" s="1"/>
  <c r="E2698" i="5"/>
  <c r="G2698" i="5" s="1"/>
  <c r="H2698" i="5" s="1"/>
  <c r="E2697" i="5"/>
  <c r="G2697" i="5" s="1"/>
  <c r="H2697" i="5" s="1"/>
  <c r="E2696" i="5"/>
  <c r="G2696" i="5" s="1"/>
  <c r="H2696" i="5" s="1"/>
  <c r="E2695" i="5"/>
  <c r="G2695" i="5" s="1"/>
  <c r="H2695" i="5" s="1"/>
  <c r="E2694" i="5"/>
  <c r="G2694" i="5" s="1"/>
  <c r="H2694" i="5" s="1"/>
  <c r="E2693" i="5"/>
  <c r="G2693" i="5" s="1"/>
  <c r="H2693" i="5" s="1"/>
  <c r="E2692" i="5"/>
  <c r="G2692" i="5" s="1"/>
  <c r="H2692" i="5" s="1"/>
  <c r="E2691" i="5"/>
  <c r="G2691" i="5" s="1"/>
  <c r="H2691" i="5" s="1"/>
  <c r="E2690" i="5"/>
  <c r="G2690" i="5" s="1"/>
  <c r="H2690" i="5" s="1"/>
  <c r="E2689" i="5"/>
  <c r="G2689" i="5" s="1"/>
  <c r="H2689" i="5" s="1"/>
  <c r="E2688" i="5"/>
  <c r="G2688" i="5" s="1"/>
  <c r="H2688" i="5" s="1"/>
  <c r="E2687" i="5"/>
  <c r="G2687" i="5" s="1"/>
  <c r="H2687" i="5" s="1"/>
  <c r="E2686" i="5"/>
  <c r="G2686" i="5" s="1"/>
  <c r="H2686" i="5" s="1"/>
  <c r="E2685" i="5"/>
  <c r="G2685" i="5" s="1"/>
  <c r="H2685" i="5" s="1"/>
  <c r="E2684" i="5"/>
  <c r="G2684" i="5" s="1"/>
  <c r="H2684" i="5" s="1"/>
  <c r="E2683" i="5"/>
  <c r="G2683" i="5" s="1"/>
  <c r="H2683" i="5" s="1"/>
  <c r="E2682" i="5"/>
  <c r="G2682" i="5" s="1"/>
  <c r="H2682" i="5" s="1"/>
  <c r="E2681" i="5"/>
  <c r="G2681" i="5" s="1"/>
  <c r="H2681" i="5" s="1"/>
  <c r="E2680" i="5"/>
  <c r="G2680" i="5" s="1"/>
  <c r="H2680" i="5" s="1"/>
  <c r="E2679" i="5"/>
  <c r="G2679" i="5" s="1"/>
  <c r="H2679" i="5" s="1"/>
  <c r="E2678" i="5"/>
  <c r="G2678" i="5" s="1"/>
  <c r="H2678" i="5" s="1"/>
  <c r="E2677" i="5"/>
  <c r="G2677" i="5" s="1"/>
  <c r="H2677" i="5" s="1"/>
  <c r="E2676" i="5"/>
  <c r="G2676" i="5" s="1"/>
  <c r="H2676" i="5" s="1"/>
  <c r="E2675" i="5"/>
  <c r="G2675" i="5" s="1"/>
  <c r="H2675" i="5" s="1"/>
  <c r="E2674" i="5"/>
  <c r="G2674" i="5" s="1"/>
  <c r="H2674" i="5" s="1"/>
  <c r="E2673" i="5"/>
  <c r="G2673" i="5" s="1"/>
  <c r="H2673" i="5" s="1"/>
  <c r="E2672" i="5"/>
  <c r="G2672" i="5" s="1"/>
  <c r="H2672" i="5" s="1"/>
  <c r="E2671" i="5"/>
  <c r="G2671" i="5" s="1"/>
  <c r="H2671" i="5" s="1"/>
  <c r="E2670" i="5"/>
  <c r="G2670" i="5" s="1"/>
  <c r="H2670" i="5" s="1"/>
  <c r="E2669" i="5"/>
  <c r="G2669" i="5" s="1"/>
  <c r="H2669" i="5" s="1"/>
  <c r="E2668" i="5"/>
  <c r="G2668" i="5" s="1"/>
  <c r="H2668" i="5" s="1"/>
  <c r="E2667" i="5"/>
  <c r="G2667" i="5" s="1"/>
  <c r="H2667" i="5" s="1"/>
  <c r="E2666" i="5"/>
  <c r="G2666" i="5" s="1"/>
  <c r="H2666" i="5" s="1"/>
  <c r="E2665" i="5"/>
  <c r="G2665" i="5" s="1"/>
  <c r="H2665" i="5" s="1"/>
  <c r="E2664" i="5"/>
  <c r="G2664" i="5" s="1"/>
  <c r="H2664" i="5" s="1"/>
  <c r="E2663" i="5"/>
  <c r="G2663" i="5" s="1"/>
  <c r="H2663" i="5" s="1"/>
  <c r="E2662" i="5"/>
  <c r="G2662" i="5" s="1"/>
  <c r="H2662" i="5" s="1"/>
  <c r="E2661" i="5"/>
  <c r="G2661" i="5" s="1"/>
  <c r="H2661" i="5" s="1"/>
  <c r="E2660" i="5"/>
  <c r="G2660" i="5" s="1"/>
  <c r="H2660" i="5" s="1"/>
  <c r="E2659" i="5"/>
  <c r="G2659" i="5" s="1"/>
  <c r="H2659" i="5" s="1"/>
  <c r="E2658" i="5"/>
  <c r="G2658" i="5" s="1"/>
  <c r="H2658" i="5" s="1"/>
  <c r="E2657" i="5"/>
  <c r="G2657" i="5" s="1"/>
  <c r="H2657" i="5" s="1"/>
  <c r="E2656" i="5"/>
  <c r="G2656" i="5" s="1"/>
  <c r="H2656" i="5" s="1"/>
  <c r="E2655" i="5"/>
  <c r="G2655" i="5" s="1"/>
  <c r="H2655" i="5" s="1"/>
  <c r="E2654" i="5"/>
  <c r="G2654" i="5" s="1"/>
  <c r="H2654" i="5" s="1"/>
  <c r="E2653" i="5"/>
  <c r="G2653" i="5" s="1"/>
  <c r="H2653" i="5" s="1"/>
  <c r="E2652" i="5"/>
  <c r="G2652" i="5" s="1"/>
  <c r="H2652" i="5" s="1"/>
  <c r="E2651" i="5"/>
  <c r="G2651" i="5" s="1"/>
  <c r="H2651" i="5" s="1"/>
  <c r="E2650" i="5"/>
  <c r="G2650" i="5" s="1"/>
  <c r="H2650" i="5" s="1"/>
  <c r="E2649" i="5"/>
  <c r="G2649" i="5" s="1"/>
  <c r="H2649" i="5" s="1"/>
  <c r="E2648" i="5"/>
  <c r="G2648" i="5" s="1"/>
  <c r="H2648" i="5" s="1"/>
  <c r="E2647" i="5"/>
  <c r="G2647" i="5" s="1"/>
  <c r="H2647" i="5" s="1"/>
  <c r="E2646" i="5"/>
  <c r="G2646" i="5" s="1"/>
  <c r="H2646" i="5" s="1"/>
  <c r="E2645" i="5"/>
  <c r="G2645" i="5" s="1"/>
  <c r="H2645" i="5" s="1"/>
  <c r="E2644" i="5"/>
  <c r="G2644" i="5" s="1"/>
  <c r="H2644" i="5" s="1"/>
  <c r="E2643" i="5"/>
  <c r="G2643" i="5" s="1"/>
  <c r="H2643" i="5" s="1"/>
  <c r="E2642" i="5"/>
  <c r="G2642" i="5" s="1"/>
  <c r="H2642" i="5" s="1"/>
  <c r="E2641" i="5"/>
  <c r="G2641" i="5" s="1"/>
  <c r="H2641" i="5" s="1"/>
  <c r="E2640" i="5"/>
  <c r="G2640" i="5" s="1"/>
  <c r="H2640" i="5" s="1"/>
  <c r="E2639" i="5"/>
  <c r="G2639" i="5" s="1"/>
  <c r="H2639" i="5" s="1"/>
  <c r="E2638" i="5"/>
  <c r="G2638" i="5" s="1"/>
  <c r="H2638" i="5" s="1"/>
  <c r="E2637" i="5"/>
  <c r="G2637" i="5" s="1"/>
  <c r="H2637" i="5" s="1"/>
  <c r="E2636" i="5"/>
  <c r="G2636" i="5" s="1"/>
  <c r="H2636" i="5" s="1"/>
  <c r="E2635" i="5"/>
  <c r="G2635" i="5" s="1"/>
  <c r="H2635" i="5" s="1"/>
  <c r="E2634" i="5"/>
  <c r="G2634" i="5" s="1"/>
  <c r="H2634" i="5" s="1"/>
  <c r="E2633" i="5"/>
  <c r="G2633" i="5" s="1"/>
  <c r="H2633" i="5" s="1"/>
  <c r="E2632" i="5"/>
  <c r="G2632" i="5" s="1"/>
  <c r="H2632" i="5" s="1"/>
  <c r="E2631" i="5"/>
  <c r="G2631" i="5" s="1"/>
  <c r="H2631" i="5" s="1"/>
  <c r="E2630" i="5"/>
  <c r="G2630" i="5" s="1"/>
  <c r="H2630" i="5" s="1"/>
  <c r="E2629" i="5"/>
  <c r="G2629" i="5" s="1"/>
  <c r="H2629" i="5" s="1"/>
  <c r="E2628" i="5"/>
  <c r="G2628" i="5" s="1"/>
  <c r="H2628" i="5" s="1"/>
  <c r="E2627" i="5"/>
  <c r="G2627" i="5" s="1"/>
  <c r="H2627" i="5" s="1"/>
  <c r="E2626" i="5"/>
  <c r="G2626" i="5" s="1"/>
  <c r="H2626" i="5" s="1"/>
  <c r="E2625" i="5"/>
  <c r="G2625" i="5" s="1"/>
  <c r="H2625" i="5" s="1"/>
  <c r="E2624" i="5"/>
  <c r="G2624" i="5" s="1"/>
  <c r="H2624" i="5" s="1"/>
  <c r="E2623" i="5"/>
  <c r="G2623" i="5" s="1"/>
  <c r="H2623" i="5" s="1"/>
  <c r="E2622" i="5"/>
  <c r="G2622" i="5" s="1"/>
  <c r="H2622" i="5" s="1"/>
  <c r="E2621" i="5"/>
  <c r="G2621" i="5" s="1"/>
  <c r="H2621" i="5" s="1"/>
  <c r="E2620" i="5"/>
  <c r="G2620" i="5" s="1"/>
  <c r="H2620" i="5" s="1"/>
  <c r="E2619" i="5"/>
  <c r="G2619" i="5" s="1"/>
  <c r="H2619" i="5" s="1"/>
  <c r="E2618" i="5"/>
  <c r="G2618" i="5" s="1"/>
  <c r="H2618" i="5" s="1"/>
  <c r="E2617" i="5"/>
  <c r="G2617" i="5" s="1"/>
  <c r="H2617" i="5" s="1"/>
  <c r="E2616" i="5"/>
  <c r="G2616" i="5" s="1"/>
  <c r="H2616" i="5" s="1"/>
  <c r="E2615" i="5"/>
  <c r="G2615" i="5" s="1"/>
  <c r="H2615" i="5" s="1"/>
  <c r="E2614" i="5"/>
  <c r="G2614" i="5" s="1"/>
  <c r="H2614" i="5" s="1"/>
  <c r="E2613" i="5"/>
  <c r="G2613" i="5" s="1"/>
  <c r="H2613" i="5" s="1"/>
  <c r="E2612" i="5"/>
  <c r="G2612" i="5" s="1"/>
  <c r="H2612" i="5" s="1"/>
  <c r="E2611" i="5"/>
  <c r="G2611" i="5" s="1"/>
  <c r="H2611" i="5" s="1"/>
  <c r="E2610" i="5"/>
  <c r="G2610" i="5" s="1"/>
  <c r="H2610" i="5" s="1"/>
  <c r="E2609" i="5"/>
  <c r="G2609" i="5" s="1"/>
  <c r="H2609" i="5" s="1"/>
  <c r="E2608" i="5"/>
  <c r="G2608" i="5" s="1"/>
  <c r="H2608" i="5" s="1"/>
  <c r="E2607" i="5"/>
  <c r="G2607" i="5" s="1"/>
  <c r="H2607" i="5" s="1"/>
  <c r="E2606" i="5"/>
  <c r="G2606" i="5" s="1"/>
  <c r="H2606" i="5" s="1"/>
  <c r="E2605" i="5"/>
  <c r="G2605" i="5" s="1"/>
  <c r="H2605" i="5" s="1"/>
  <c r="E2604" i="5"/>
  <c r="G2604" i="5" s="1"/>
  <c r="H2604" i="5" s="1"/>
  <c r="E2603" i="5"/>
  <c r="G2603" i="5" s="1"/>
  <c r="H2603" i="5" s="1"/>
  <c r="E2602" i="5"/>
  <c r="G2602" i="5" s="1"/>
  <c r="H2602" i="5" s="1"/>
  <c r="E2601" i="5"/>
  <c r="G2601" i="5" s="1"/>
  <c r="H2601" i="5" s="1"/>
  <c r="E2600" i="5"/>
  <c r="G2600" i="5" s="1"/>
  <c r="H2600" i="5" s="1"/>
  <c r="E2599" i="5"/>
  <c r="G2599" i="5" s="1"/>
  <c r="H2599" i="5" s="1"/>
  <c r="E2598" i="5"/>
  <c r="G2598" i="5" s="1"/>
  <c r="H2598" i="5" s="1"/>
  <c r="E2597" i="5"/>
  <c r="G2597" i="5" s="1"/>
  <c r="H2597" i="5" s="1"/>
  <c r="E2596" i="5"/>
  <c r="G2596" i="5" s="1"/>
  <c r="H2596" i="5" s="1"/>
  <c r="E2595" i="5"/>
  <c r="G2595" i="5" s="1"/>
  <c r="H2595" i="5" s="1"/>
  <c r="E2594" i="5"/>
  <c r="G2594" i="5" s="1"/>
  <c r="H2594" i="5" s="1"/>
  <c r="E2593" i="5"/>
  <c r="G2593" i="5" s="1"/>
  <c r="H2593" i="5" s="1"/>
  <c r="E2592" i="5"/>
  <c r="G2592" i="5" s="1"/>
  <c r="H2592" i="5" s="1"/>
  <c r="E2591" i="5"/>
  <c r="G2591" i="5" s="1"/>
  <c r="H2591" i="5" s="1"/>
  <c r="E2590" i="5"/>
  <c r="G2590" i="5" s="1"/>
  <c r="H2590" i="5" s="1"/>
  <c r="E2589" i="5"/>
  <c r="G2589" i="5" s="1"/>
  <c r="H2589" i="5" s="1"/>
  <c r="E2588" i="5"/>
  <c r="G2588" i="5" s="1"/>
  <c r="H2588" i="5" s="1"/>
  <c r="E2587" i="5"/>
  <c r="G2587" i="5" s="1"/>
  <c r="H2587" i="5" s="1"/>
  <c r="E2586" i="5"/>
  <c r="G2586" i="5" s="1"/>
  <c r="H2586" i="5" s="1"/>
  <c r="E2585" i="5"/>
  <c r="G2585" i="5" s="1"/>
  <c r="H2585" i="5" s="1"/>
  <c r="E2584" i="5"/>
  <c r="G2584" i="5" s="1"/>
  <c r="H2584" i="5" s="1"/>
  <c r="E2583" i="5"/>
  <c r="G2583" i="5" s="1"/>
  <c r="H2583" i="5" s="1"/>
  <c r="E2582" i="5"/>
  <c r="G2582" i="5" s="1"/>
  <c r="H2582" i="5" s="1"/>
  <c r="E2581" i="5"/>
  <c r="G2581" i="5" s="1"/>
  <c r="H2581" i="5" s="1"/>
  <c r="E2580" i="5"/>
  <c r="G2580" i="5" s="1"/>
  <c r="H2580" i="5" s="1"/>
  <c r="E2579" i="5"/>
  <c r="G2579" i="5" s="1"/>
  <c r="H2579" i="5" s="1"/>
  <c r="E2578" i="5"/>
  <c r="G2578" i="5" s="1"/>
  <c r="H2578" i="5" s="1"/>
  <c r="E2577" i="5"/>
  <c r="G2577" i="5" s="1"/>
  <c r="H2577" i="5" s="1"/>
  <c r="E2576" i="5"/>
  <c r="G2576" i="5" s="1"/>
  <c r="H2576" i="5" s="1"/>
  <c r="E2575" i="5"/>
  <c r="G2575" i="5" s="1"/>
  <c r="H2575" i="5" s="1"/>
  <c r="H2574" i="5"/>
  <c r="B2939" i="5"/>
  <c r="F2937" i="5"/>
  <c r="C2936" i="5"/>
  <c r="B3048" i="15" l="1"/>
  <c r="F3008" i="15"/>
  <c r="C3007" i="15"/>
  <c r="B2940" i="5"/>
  <c r="F2936" i="5"/>
  <c r="C2935" i="5"/>
  <c r="H2573" i="5"/>
  <c r="F3007" i="15" l="1"/>
  <c r="C3006" i="15"/>
  <c r="B3049" i="15"/>
  <c r="F2935" i="5"/>
  <c r="C2934" i="5"/>
  <c r="B2941" i="5"/>
  <c r="B3050" i="15" l="1"/>
  <c r="F3006" i="15"/>
  <c r="C3005" i="15"/>
  <c r="B2942" i="5"/>
  <c r="F2934" i="5"/>
  <c r="C2933" i="5"/>
  <c r="B3051" i="15" l="1"/>
  <c r="F3005" i="15"/>
  <c r="C3004" i="15"/>
  <c r="F2933" i="5"/>
  <c r="C2932" i="5"/>
  <c r="B2943" i="5"/>
  <c r="F3004" i="15" l="1"/>
  <c r="C3003" i="15"/>
  <c r="B3052" i="15"/>
  <c r="B2944" i="5"/>
  <c r="F2932" i="5"/>
  <c r="C2931" i="5"/>
  <c r="B3053" i="15" l="1"/>
  <c r="F3003" i="15"/>
  <c r="C3002" i="15"/>
  <c r="B2945" i="5"/>
  <c r="F2931" i="5"/>
  <c r="C2930" i="5"/>
  <c r="F3002" i="15" l="1"/>
  <c r="C3001" i="15"/>
  <c r="B3054" i="15"/>
  <c r="F2930" i="5"/>
  <c r="C2929" i="5"/>
  <c r="B2946" i="5"/>
  <c r="B3055" i="15" l="1"/>
  <c r="F3001" i="15"/>
  <c r="C3000" i="15"/>
  <c r="B2947" i="5"/>
  <c r="F2929" i="5"/>
  <c r="C2928" i="5"/>
  <c r="F3000" i="15" l="1"/>
  <c r="C2999" i="15"/>
  <c r="B3056" i="15"/>
  <c r="F2928" i="5"/>
  <c r="C2927" i="5"/>
  <c r="B2948" i="5"/>
  <c r="B3057" i="15" l="1"/>
  <c r="F2999" i="15"/>
  <c r="C2998" i="15"/>
  <c r="B2949" i="5"/>
  <c r="F2927" i="5"/>
  <c r="C2926" i="5"/>
  <c r="B3058" i="15" l="1"/>
  <c r="F2998" i="15"/>
  <c r="C2997" i="15"/>
  <c r="F2926" i="5"/>
  <c r="C2925" i="5"/>
  <c r="B2950" i="5"/>
  <c r="F2997" i="15" l="1"/>
  <c r="C2996" i="15"/>
  <c r="B3059" i="15"/>
  <c r="B2951" i="5"/>
  <c r="F2925" i="5"/>
  <c r="C2924" i="5"/>
  <c r="B3060" i="15" l="1"/>
  <c r="F2996" i="15"/>
  <c r="C2995" i="15"/>
  <c r="F2924" i="5"/>
  <c r="C2923" i="5"/>
  <c r="B2952" i="5"/>
  <c r="F2995" i="15" l="1"/>
  <c r="C2994" i="15"/>
  <c r="B3061" i="15"/>
  <c r="B2953" i="5"/>
  <c r="F2923" i="5"/>
  <c r="C2922" i="5"/>
  <c r="B3062" i="15" l="1"/>
  <c r="F2994" i="15"/>
  <c r="C2993" i="15"/>
  <c r="F2922" i="5"/>
  <c r="C2921" i="5"/>
  <c r="B2954" i="5"/>
  <c r="F2993" i="15" l="1"/>
  <c r="C2992" i="15"/>
  <c r="B3063" i="15"/>
  <c r="B2955" i="5"/>
  <c r="F2921" i="5"/>
  <c r="C2920" i="5"/>
  <c r="B3064" i="15" l="1"/>
  <c r="F2992" i="15"/>
  <c r="C2991" i="15"/>
  <c r="F2920" i="5"/>
  <c r="C2919" i="5"/>
  <c r="B2956" i="5"/>
  <c r="F2991" i="15" l="1"/>
  <c r="C2990" i="15"/>
  <c r="B3065" i="15"/>
  <c r="B2957" i="5"/>
  <c r="F2919" i="5"/>
  <c r="C2918" i="5"/>
  <c r="B3066" i="15" l="1"/>
  <c r="F2990" i="15"/>
  <c r="C2989" i="15"/>
  <c r="F2918" i="5"/>
  <c r="C2917" i="5"/>
  <c r="B2958" i="5"/>
  <c r="F2989" i="15" l="1"/>
  <c r="C2988" i="15"/>
  <c r="B3067" i="15"/>
  <c r="B2959" i="5"/>
  <c r="F2917" i="5"/>
  <c r="C2916" i="5"/>
  <c r="B3068" i="15" l="1"/>
  <c r="F2988" i="15"/>
  <c r="C2987" i="15"/>
  <c r="F2916" i="5"/>
  <c r="C2915" i="5"/>
  <c r="B2960" i="5"/>
  <c r="F2987" i="15" l="1"/>
  <c r="C2986" i="15"/>
  <c r="B3069" i="15"/>
  <c r="B2961" i="5"/>
  <c r="F2915" i="5"/>
  <c r="C2914" i="5"/>
  <c r="B3070" i="15" l="1"/>
  <c r="F2986" i="15"/>
  <c r="C2985" i="15"/>
  <c r="F2914" i="5"/>
  <c r="C2913" i="5"/>
  <c r="B2962" i="5"/>
  <c r="B3071" i="15" l="1"/>
  <c r="F2985" i="15"/>
  <c r="C2984" i="15"/>
  <c r="B2963" i="5"/>
  <c r="F2913" i="5"/>
  <c r="C2912" i="5"/>
  <c r="F2984" i="15" l="1"/>
  <c r="C2983" i="15"/>
  <c r="B3072" i="15"/>
  <c r="F2912" i="5"/>
  <c r="C2911" i="5"/>
  <c r="B2964" i="5"/>
  <c r="B3073" i="15" l="1"/>
  <c r="F2983" i="15"/>
  <c r="C2982" i="15"/>
  <c r="B2965" i="5"/>
  <c r="F2911" i="5"/>
  <c r="C2910" i="5"/>
  <c r="F2982" i="15" l="1"/>
  <c r="C2981" i="15"/>
  <c r="B3074" i="15"/>
  <c r="F2910" i="5"/>
  <c r="C2909" i="5"/>
  <c r="B2966" i="5"/>
  <c r="B3075" i="15" l="1"/>
  <c r="F2981" i="15"/>
  <c r="C2980" i="15"/>
  <c r="B2967" i="5"/>
  <c r="F2909" i="5"/>
  <c r="C2908" i="5"/>
  <c r="F2980" i="15" l="1"/>
  <c r="C2979" i="15"/>
  <c r="B3076" i="15"/>
  <c r="F2908" i="5"/>
  <c r="C2907" i="5"/>
  <c r="B2968" i="5"/>
  <c r="B3077" i="15" l="1"/>
  <c r="F2979" i="15"/>
  <c r="C2978" i="15"/>
  <c r="B2969" i="5"/>
  <c r="F2907" i="5"/>
  <c r="C2906" i="5"/>
  <c r="F2978" i="15" l="1"/>
  <c r="C2977" i="15"/>
  <c r="B3078" i="15"/>
  <c r="F2906" i="5"/>
  <c r="C2905" i="5"/>
  <c r="B2970" i="5"/>
  <c r="B3079" i="15" l="1"/>
  <c r="F2977" i="15"/>
  <c r="C2976" i="15"/>
  <c r="F2905" i="5"/>
  <c r="C2904" i="5"/>
  <c r="B2971" i="5"/>
  <c r="F2976" i="15" l="1"/>
  <c r="C2975" i="15"/>
  <c r="B3080" i="15"/>
  <c r="B2972" i="5"/>
  <c r="F2904" i="5"/>
  <c r="C2903" i="5"/>
  <c r="B3081" i="15" l="1"/>
  <c r="F2975" i="15"/>
  <c r="C2974" i="15"/>
  <c r="F2903" i="5"/>
  <c r="C2902" i="5"/>
  <c r="B2973" i="5"/>
  <c r="B3082" i="15" l="1"/>
  <c r="F2974" i="15"/>
  <c r="C2973" i="15"/>
  <c r="B2974" i="5"/>
  <c r="F2902" i="5"/>
  <c r="C2901" i="5"/>
  <c r="F2973" i="15" l="1"/>
  <c r="C2972" i="15"/>
  <c r="B3083" i="15"/>
  <c r="F2901" i="5"/>
  <c r="C2900" i="5"/>
  <c r="B2975" i="5"/>
  <c r="B3084" i="15" l="1"/>
  <c r="F2972" i="15"/>
  <c r="C2971" i="15"/>
  <c r="B2976" i="5"/>
  <c r="F2900" i="5"/>
  <c r="C2899" i="5"/>
  <c r="F2971" i="15" l="1"/>
  <c r="C2970" i="15"/>
  <c r="B3085" i="15"/>
  <c r="F2899" i="5"/>
  <c r="C2898" i="5"/>
  <c r="B2977" i="5"/>
  <c r="B3086" i="15" l="1"/>
  <c r="F2970" i="15"/>
  <c r="C2969" i="15"/>
  <c r="B2978" i="5"/>
  <c r="F2898" i="5"/>
  <c r="C2897" i="5"/>
  <c r="F2969" i="15" l="1"/>
  <c r="C2968" i="15"/>
  <c r="B3087" i="15"/>
  <c r="F2897" i="5"/>
  <c r="C2896" i="5"/>
  <c r="B2979" i="5"/>
  <c r="B3088" i="15" l="1"/>
  <c r="F2968" i="15"/>
  <c r="C2967" i="15"/>
  <c r="B2980" i="5"/>
  <c r="F2896" i="5"/>
  <c r="C2895" i="5"/>
  <c r="B3089" i="15" l="1"/>
  <c r="F2967" i="15"/>
  <c r="C2966" i="15"/>
  <c r="F2895" i="5"/>
  <c r="C2894" i="5"/>
  <c r="B2981" i="5"/>
  <c r="F2966" i="15" l="1"/>
  <c r="C2965" i="15"/>
  <c r="B3090" i="15"/>
  <c r="B2982" i="5"/>
  <c r="F2894" i="5"/>
  <c r="C2893" i="5"/>
  <c r="B3091" i="15" l="1"/>
  <c r="F2965" i="15"/>
  <c r="C2964" i="15"/>
  <c r="F2893" i="5"/>
  <c r="C2892" i="5"/>
  <c r="B2983" i="5"/>
  <c r="F2964" i="15" l="1"/>
  <c r="C2963" i="15"/>
  <c r="B3092" i="15"/>
  <c r="B2984" i="5"/>
  <c r="F2892" i="5"/>
  <c r="C2891" i="5"/>
  <c r="B3093" i="15" l="1"/>
  <c r="F2963" i="15"/>
  <c r="C2962" i="15"/>
  <c r="F2891" i="5"/>
  <c r="C2890" i="5"/>
  <c r="B2985" i="5"/>
  <c r="F2962" i="15" l="1"/>
  <c r="C2961" i="15"/>
  <c r="B3094" i="15"/>
  <c r="B2986" i="5"/>
  <c r="F2890" i="5"/>
  <c r="C2889" i="5"/>
  <c r="B3095" i="15" l="1"/>
  <c r="F2961" i="15"/>
  <c r="C2960" i="15"/>
  <c r="F2889" i="5"/>
  <c r="C2888" i="5"/>
  <c r="B2987" i="5"/>
  <c r="F2960" i="15" l="1"/>
  <c r="C2959" i="15"/>
  <c r="B3096" i="15"/>
  <c r="B2988" i="5"/>
  <c r="F2888" i="5"/>
  <c r="C2887" i="5"/>
  <c r="B3097" i="15" l="1"/>
  <c r="F2959" i="15"/>
  <c r="C2958" i="15"/>
  <c r="F2887" i="5"/>
  <c r="C2886" i="5"/>
  <c r="B2989" i="5"/>
  <c r="F2958" i="15" l="1"/>
  <c r="C2957" i="15"/>
  <c r="B3098" i="15"/>
  <c r="B2990" i="5"/>
  <c r="F2886" i="5"/>
  <c r="C2885" i="5"/>
  <c r="B3099" i="15" l="1"/>
  <c r="F2957" i="15"/>
  <c r="C2956" i="15"/>
  <c r="F2885" i="5"/>
  <c r="C2884" i="5"/>
  <c r="B2991" i="5"/>
  <c r="F2956" i="15" l="1"/>
  <c r="C2955" i="15"/>
  <c r="B3100" i="15"/>
  <c r="B2992" i="5"/>
  <c r="F2884" i="5"/>
  <c r="C2883" i="5"/>
  <c r="B3101" i="15" l="1"/>
  <c r="F2955" i="15"/>
  <c r="C2954" i="15"/>
  <c r="F2883" i="5"/>
  <c r="C2882" i="5"/>
  <c r="B2993" i="5"/>
  <c r="F2954" i="15" l="1"/>
  <c r="C2953" i="15"/>
  <c r="B3102" i="15"/>
  <c r="B2994" i="5"/>
  <c r="F2882" i="5"/>
  <c r="C2881" i="5"/>
  <c r="B3103" i="15" l="1"/>
  <c r="F2953" i="15"/>
  <c r="C2952" i="15"/>
  <c r="F2881" i="5"/>
  <c r="C2880" i="5"/>
  <c r="B2995" i="5"/>
  <c r="F2952" i="15" l="1"/>
  <c r="C2951" i="15"/>
  <c r="B3104" i="15"/>
  <c r="B2996" i="5"/>
  <c r="F2880" i="5"/>
  <c r="C2879" i="5"/>
  <c r="B3105" i="15" l="1"/>
  <c r="F2951" i="15"/>
  <c r="C2950" i="15"/>
  <c r="F2879" i="5"/>
  <c r="C2878" i="5"/>
  <c r="B2997" i="5"/>
  <c r="F2950" i="15" l="1"/>
  <c r="C2949" i="15"/>
  <c r="B3106" i="15"/>
  <c r="B2998" i="5"/>
  <c r="F2878" i="5"/>
  <c r="C2877" i="5"/>
  <c r="B3107" i="15" l="1"/>
  <c r="F2949" i="15"/>
  <c r="C2948" i="15"/>
  <c r="F2877" i="5"/>
  <c r="C2876" i="5"/>
  <c r="B2999" i="5"/>
  <c r="F2948" i="15" l="1"/>
  <c r="C2947" i="15"/>
  <c r="B3108" i="15"/>
  <c r="B3000" i="5"/>
  <c r="F2876" i="5"/>
  <c r="C2875" i="5"/>
  <c r="B3109" i="15" l="1"/>
  <c r="F2947" i="15"/>
  <c r="C2946" i="15"/>
  <c r="F2875" i="5"/>
  <c r="C2874" i="5"/>
  <c r="B3001" i="5"/>
  <c r="F2946" i="15" l="1"/>
  <c r="C2945" i="15"/>
  <c r="B3110" i="15"/>
  <c r="B3002" i="5"/>
  <c r="F2874" i="5"/>
  <c r="C2873" i="5"/>
  <c r="B3111" i="15" l="1"/>
  <c r="F2945" i="15"/>
  <c r="C2944" i="15"/>
  <c r="F2873" i="5"/>
  <c r="C2872" i="5"/>
  <c r="B3003" i="5"/>
  <c r="F2944" i="15" l="1"/>
  <c r="C2943" i="15"/>
  <c r="B3112" i="15"/>
  <c r="F2872" i="5"/>
  <c r="C2871" i="5"/>
  <c r="B3004" i="5"/>
  <c r="B3113" i="15" l="1"/>
  <c r="F2943" i="15"/>
  <c r="C2942" i="15"/>
  <c r="B3005" i="5"/>
  <c r="F2871" i="5"/>
  <c r="C2870" i="5"/>
  <c r="F2942" i="15" l="1"/>
  <c r="C2941" i="15"/>
  <c r="B3114" i="15"/>
  <c r="F2870" i="5"/>
  <c r="C2869" i="5"/>
  <c r="B3006" i="5"/>
  <c r="B3115" i="15" l="1"/>
  <c r="F2941" i="15"/>
  <c r="C2940" i="15"/>
  <c r="B3007" i="5"/>
  <c r="F2869" i="5"/>
  <c r="C2868" i="5"/>
  <c r="F2940" i="15" l="1"/>
  <c r="C2939" i="15"/>
  <c r="B3116" i="15"/>
  <c r="F2868" i="5"/>
  <c r="C2867" i="5"/>
  <c r="B3008" i="5"/>
  <c r="B3117" i="15" l="1"/>
  <c r="F2939" i="15"/>
  <c r="E2939" i="15"/>
  <c r="G2939" i="15" s="1"/>
  <c r="C2938" i="15"/>
  <c r="B3009" i="5"/>
  <c r="F2867" i="5"/>
  <c r="C2866" i="5"/>
  <c r="F2938" i="15" l="1"/>
  <c r="E2938" i="15"/>
  <c r="G2938" i="15" s="1"/>
  <c r="E3027" i="15"/>
  <c r="G3027" i="15" s="1"/>
  <c r="H3027" i="15" s="1"/>
  <c r="E3026" i="15"/>
  <c r="G3026" i="15" s="1"/>
  <c r="H3026" i="15" s="1"/>
  <c r="E3025" i="15"/>
  <c r="G3025" i="15" s="1"/>
  <c r="H3025" i="15" s="1"/>
  <c r="E3024" i="15"/>
  <c r="G3024" i="15" s="1"/>
  <c r="H3024" i="15" s="1"/>
  <c r="E3023" i="15"/>
  <c r="G3023" i="15" s="1"/>
  <c r="H3023" i="15" s="1"/>
  <c r="E3022" i="15"/>
  <c r="G3022" i="15" s="1"/>
  <c r="H3022" i="15" s="1"/>
  <c r="E3021" i="15"/>
  <c r="G3021" i="15" s="1"/>
  <c r="H3021" i="15" s="1"/>
  <c r="E3020" i="15"/>
  <c r="G3020" i="15" s="1"/>
  <c r="H3020" i="15" s="1"/>
  <c r="E3019" i="15"/>
  <c r="G3019" i="15" s="1"/>
  <c r="H3019" i="15" s="1"/>
  <c r="E3018" i="15"/>
  <c r="G3018" i="15" s="1"/>
  <c r="H3018" i="15" s="1"/>
  <c r="E3017" i="15"/>
  <c r="G3017" i="15" s="1"/>
  <c r="H3017" i="15" s="1"/>
  <c r="E3016" i="15"/>
  <c r="G3016" i="15" s="1"/>
  <c r="H3016" i="15" s="1"/>
  <c r="E3015" i="15"/>
  <c r="G3015" i="15" s="1"/>
  <c r="H3015" i="15" s="1"/>
  <c r="E3014" i="15"/>
  <c r="G3014" i="15" s="1"/>
  <c r="H3014" i="15" s="1"/>
  <c r="E3013" i="15"/>
  <c r="G3013" i="15" s="1"/>
  <c r="H3013" i="15" s="1"/>
  <c r="E3012" i="15"/>
  <c r="G3012" i="15" s="1"/>
  <c r="H3012" i="15" s="1"/>
  <c r="E3011" i="15"/>
  <c r="G3011" i="15" s="1"/>
  <c r="H3011" i="15" s="1"/>
  <c r="E3010" i="15"/>
  <c r="G3010" i="15" s="1"/>
  <c r="H3010" i="15" s="1"/>
  <c r="E3009" i="15"/>
  <c r="G3009" i="15" s="1"/>
  <c r="H3009" i="15" s="1"/>
  <c r="E3008" i="15"/>
  <c r="G3008" i="15" s="1"/>
  <c r="H3008" i="15" s="1"/>
  <c r="E3007" i="15"/>
  <c r="G3007" i="15" s="1"/>
  <c r="H3007" i="15" s="1"/>
  <c r="E3006" i="15"/>
  <c r="G3006" i="15" s="1"/>
  <c r="H3006" i="15" s="1"/>
  <c r="E3005" i="15"/>
  <c r="G3005" i="15" s="1"/>
  <c r="H3005" i="15" s="1"/>
  <c r="E3004" i="15"/>
  <c r="G3004" i="15" s="1"/>
  <c r="H3004" i="15" s="1"/>
  <c r="E3003" i="15"/>
  <c r="G3003" i="15" s="1"/>
  <c r="H3003" i="15" s="1"/>
  <c r="E3002" i="15"/>
  <c r="G3002" i="15" s="1"/>
  <c r="H3002" i="15" s="1"/>
  <c r="E3001" i="15"/>
  <c r="G3001" i="15" s="1"/>
  <c r="H3001" i="15" s="1"/>
  <c r="E3000" i="15"/>
  <c r="G3000" i="15" s="1"/>
  <c r="H3000" i="15" s="1"/>
  <c r="E2999" i="15"/>
  <c r="G2999" i="15" s="1"/>
  <c r="H2999" i="15" s="1"/>
  <c r="E2998" i="15"/>
  <c r="G2998" i="15" s="1"/>
  <c r="H2998" i="15" s="1"/>
  <c r="E2997" i="15"/>
  <c r="G2997" i="15" s="1"/>
  <c r="H2997" i="15" s="1"/>
  <c r="E2996" i="15"/>
  <c r="G2996" i="15" s="1"/>
  <c r="H2996" i="15" s="1"/>
  <c r="E2995" i="15"/>
  <c r="G2995" i="15" s="1"/>
  <c r="H2995" i="15" s="1"/>
  <c r="E2994" i="15"/>
  <c r="G2994" i="15" s="1"/>
  <c r="H2994" i="15" s="1"/>
  <c r="E2993" i="15"/>
  <c r="G2993" i="15" s="1"/>
  <c r="H2993" i="15" s="1"/>
  <c r="E2992" i="15"/>
  <c r="G2992" i="15" s="1"/>
  <c r="H2992" i="15" s="1"/>
  <c r="E2991" i="15"/>
  <c r="G2991" i="15" s="1"/>
  <c r="H2991" i="15" s="1"/>
  <c r="E2990" i="15"/>
  <c r="G2990" i="15" s="1"/>
  <c r="H2990" i="15" s="1"/>
  <c r="E2989" i="15"/>
  <c r="G2989" i="15" s="1"/>
  <c r="H2989" i="15" s="1"/>
  <c r="E2988" i="15"/>
  <c r="G2988" i="15" s="1"/>
  <c r="H2988" i="15" s="1"/>
  <c r="E2987" i="15"/>
  <c r="G2987" i="15" s="1"/>
  <c r="H2987" i="15" s="1"/>
  <c r="E2986" i="15"/>
  <c r="G2986" i="15" s="1"/>
  <c r="H2986" i="15" s="1"/>
  <c r="E2985" i="15"/>
  <c r="G2985" i="15" s="1"/>
  <c r="H2985" i="15" s="1"/>
  <c r="E2984" i="15"/>
  <c r="G2984" i="15" s="1"/>
  <c r="H2984" i="15" s="1"/>
  <c r="E2983" i="15"/>
  <c r="G2983" i="15" s="1"/>
  <c r="H2983" i="15" s="1"/>
  <c r="E2982" i="15"/>
  <c r="G2982" i="15" s="1"/>
  <c r="H2982" i="15" s="1"/>
  <c r="E2981" i="15"/>
  <c r="G2981" i="15" s="1"/>
  <c r="H2981" i="15" s="1"/>
  <c r="E2980" i="15"/>
  <c r="G2980" i="15" s="1"/>
  <c r="H2980" i="15" s="1"/>
  <c r="E2979" i="15"/>
  <c r="G2979" i="15" s="1"/>
  <c r="H2979" i="15" s="1"/>
  <c r="E2978" i="15"/>
  <c r="G2978" i="15" s="1"/>
  <c r="H2978" i="15" s="1"/>
  <c r="E2977" i="15"/>
  <c r="G2977" i="15" s="1"/>
  <c r="H2977" i="15" s="1"/>
  <c r="E2976" i="15"/>
  <c r="G2976" i="15" s="1"/>
  <c r="H2976" i="15" s="1"/>
  <c r="E2975" i="15"/>
  <c r="G2975" i="15" s="1"/>
  <c r="H2975" i="15" s="1"/>
  <c r="E2974" i="15"/>
  <c r="G2974" i="15" s="1"/>
  <c r="H2974" i="15" s="1"/>
  <c r="E2973" i="15"/>
  <c r="G2973" i="15" s="1"/>
  <c r="H2973" i="15" s="1"/>
  <c r="E2972" i="15"/>
  <c r="G2972" i="15" s="1"/>
  <c r="H2972" i="15" s="1"/>
  <c r="E2971" i="15"/>
  <c r="G2971" i="15" s="1"/>
  <c r="H2971" i="15" s="1"/>
  <c r="E2970" i="15"/>
  <c r="G2970" i="15" s="1"/>
  <c r="H2970" i="15" s="1"/>
  <c r="E2969" i="15"/>
  <c r="G2969" i="15" s="1"/>
  <c r="H2969" i="15" s="1"/>
  <c r="E2968" i="15"/>
  <c r="G2968" i="15" s="1"/>
  <c r="H2968" i="15" s="1"/>
  <c r="E2967" i="15"/>
  <c r="G2967" i="15" s="1"/>
  <c r="H2967" i="15" s="1"/>
  <c r="E2966" i="15"/>
  <c r="G2966" i="15" s="1"/>
  <c r="H2966" i="15" s="1"/>
  <c r="E2965" i="15"/>
  <c r="G2965" i="15" s="1"/>
  <c r="H2965" i="15" s="1"/>
  <c r="E2964" i="15"/>
  <c r="G2964" i="15" s="1"/>
  <c r="H2964" i="15" s="1"/>
  <c r="E2963" i="15"/>
  <c r="G2963" i="15" s="1"/>
  <c r="H2963" i="15" s="1"/>
  <c r="E2962" i="15"/>
  <c r="G2962" i="15" s="1"/>
  <c r="H2962" i="15" s="1"/>
  <c r="E2961" i="15"/>
  <c r="G2961" i="15" s="1"/>
  <c r="H2961" i="15" s="1"/>
  <c r="E2960" i="15"/>
  <c r="G2960" i="15" s="1"/>
  <c r="H2960" i="15" s="1"/>
  <c r="E2959" i="15"/>
  <c r="G2959" i="15" s="1"/>
  <c r="H2959" i="15" s="1"/>
  <c r="E2958" i="15"/>
  <c r="G2958" i="15" s="1"/>
  <c r="H2958" i="15" s="1"/>
  <c r="E2957" i="15"/>
  <c r="G2957" i="15" s="1"/>
  <c r="H2957" i="15" s="1"/>
  <c r="E2956" i="15"/>
  <c r="G2956" i="15" s="1"/>
  <c r="H2956" i="15" s="1"/>
  <c r="E2955" i="15"/>
  <c r="G2955" i="15" s="1"/>
  <c r="H2955" i="15" s="1"/>
  <c r="E2954" i="15"/>
  <c r="G2954" i="15" s="1"/>
  <c r="H2954" i="15" s="1"/>
  <c r="E2953" i="15"/>
  <c r="G2953" i="15" s="1"/>
  <c r="H2953" i="15" s="1"/>
  <c r="E2952" i="15"/>
  <c r="G2952" i="15" s="1"/>
  <c r="H2952" i="15" s="1"/>
  <c r="E2951" i="15"/>
  <c r="G2951" i="15" s="1"/>
  <c r="H2951" i="15" s="1"/>
  <c r="E2950" i="15"/>
  <c r="G2950" i="15" s="1"/>
  <c r="H2950" i="15" s="1"/>
  <c r="E2949" i="15"/>
  <c r="G2949" i="15" s="1"/>
  <c r="H2949" i="15" s="1"/>
  <c r="E2948" i="15"/>
  <c r="G2948" i="15" s="1"/>
  <c r="H2948" i="15" s="1"/>
  <c r="E2947" i="15"/>
  <c r="G2947" i="15" s="1"/>
  <c r="H2947" i="15" s="1"/>
  <c r="E2946" i="15"/>
  <c r="G2946" i="15" s="1"/>
  <c r="H2946" i="15" s="1"/>
  <c r="E2945" i="15"/>
  <c r="G2945" i="15" s="1"/>
  <c r="H2945" i="15" s="1"/>
  <c r="E2944" i="15"/>
  <c r="G2944" i="15" s="1"/>
  <c r="H2944" i="15" s="1"/>
  <c r="E2943" i="15"/>
  <c r="G2943" i="15" s="1"/>
  <c r="H2943" i="15" s="1"/>
  <c r="E2942" i="15"/>
  <c r="G2942" i="15" s="1"/>
  <c r="H2942" i="15" s="1"/>
  <c r="E2941" i="15"/>
  <c r="G2941" i="15" s="1"/>
  <c r="H2941" i="15" s="1"/>
  <c r="E2940" i="15"/>
  <c r="G2940" i="15" s="1"/>
  <c r="H2940" i="15" s="1"/>
  <c r="H2939" i="15"/>
  <c r="B3118" i="15"/>
  <c r="F2866" i="5"/>
  <c r="C2865" i="5"/>
  <c r="B3010" i="5"/>
  <c r="B3119" i="15" l="1"/>
  <c r="C3118" i="15"/>
  <c r="H2938" i="15"/>
  <c r="B3011" i="5"/>
  <c r="F2865" i="5"/>
  <c r="C2864" i="5"/>
  <c r="F3118" i="15" l="1"/>
  <c r="C3117" i="15"/>
  <c r="B3120" i="15"/>
  <c r="F2864" i="5"/>
  <c r="C2863" i="5"/>
  <c r="B3012" i="5"/>
  <c r="B3121" i="15" l="1"/>
  <c r="F3117" i="15"/>
  <c r="C3116" i="15"/>
  <c r="B3013" i="5"/>
  <c r="F2863" i="5"/>
  <c r="C2862" i="5"/>
  <c r="F3116" i="15" l="1"/>
  <c r="C3115" i="15"/>
  <c r="B3122" i="15"/>
  <c r="F2862" i="5"/>
  <c r="C2861" i="5"/>
  <c r="B3014" i="5"/>
  <c r="B3123" i="15" l="1"/>
  <c r="F3115" i="15"/>
  <c r="C3114" i="15"/>
  <c r="B3015" i="5"/>
  <c r="F2861" i="5"/>
  <c r="C2860" i="5"/>
  <c r="F3114" i="15" l="1"/>
  <c r="C3113" i="15"/>
  <c r="B3124" i="15"/>
  <c r="F2860" i="5"/>
  <c r="C2859" i="5"/>
  <c r="B3016" i="5"/>
  <c r="B3125" i="15" l="1"/>
  <c r="F3113" i="15"/>
  <c r="C3112" i="15"/>
  <c r="B3017" i="5"/>
  <c r="F2859" i="5"/>
  <c r="C2858" i="5"/>
  <c r="B3126" i="15" l="1"/>
  <c r="F3112" i="15"/>
  <c r="C3111" i="15"/>
  <c r="F2858" i="5"/>
  <c r="C2857" i="5"/>
  <c r="B3018" i="5"/>
  <c r="F3111" i="15" l="1"/>
  <c r="C3110" i="15"/>
  <c r="B3127" i="15"/>
  <c r="B3019" i="5"/>
  <c r="F2857" i="5"/>
  <c r="C2856" i="5"/>
  <c r="B3128" i="15" l="1"/>
  <c r="F3110" i="15"/>
  <c r="C3109" i="15"/>
  <c r="F2856" i="5"/>
  <c r="C2855" i="5"/>
  <c r="B3020" i="5"/>
  <c r="F3109" i="15" l="1"/>
  <c r="C3108" i="15"/>
  <c r="B3129" i="15"/>
  <c r="B3021" i="5"/>
  <c r="F2855" i="5"/>
  <c r="C2854" i="5"/>
  <c r="B3130" i="15" l="1"/>
  <c r="F3108" i="15"/>
  <c r="C3107" i="15"/>
  <c r="F2854" i="5"/>
  <c r="C2853" i="5"/>
  <c r="B3022" i="5"/>
  <c r="B3131" i="15" l="1"/>
  <c r="F3107" i="15"/>
  <c r="C3106" i="15"/>
  <c r="B3023" i="5"/>
  <c r="F2853" i="5"/>
  <c r="C2852" i="5"/>
  <c r="F3106" i="15" l="1"/>
  <c r="C3105" i="15"/>
  <c r="B3132" i="15"/>
  <c r="F2852" i="5"/>
  <c r="C2851" i="5"/>
  <c r="B3024" i="5"/>
  <c r="B3133" i="15" l="1"/>
  <c r="F3105" i="15"/>
  <c r="C3104" i="15"/>
  <c r="B3025" i="5"/>
  <c r="F2851" i="5"/>
  <c r="C2850" i="5"/>
  <c r="F3104" i="15" l="1"/>
  <c r="C3103" i="15"/>
  <c r="B3134" i="15"/>
  <c r="F2850" i="5"/>
  <c r="C2849" i="5"/>
  <c r="B3026" i="5"/>
  <c r="B3135" i="15" l="1"/>
  <c r="F3103" i="15"/>
  <c r="C3102" i="15"/>
  <c r="B3027" i="5"/>
  <c r="F2849" i="5"/>
  <c r="C2848" i="5"/>
  <c r="F3102" i="15" l="1"/>
  <c r="C3101" i="15"/>
  <c r="B3136" i="15"/>
  <c r="F2848" i="5"/>
  <c r="C2847" i="5"/>
  <c r="B3028" i="5"/>
  <c r="B3137" i="15" l="1"/>
  <c r="F3101" i="15"/>
  <c r="C3100" i="15"/>
  <c r="F2847" i="5"/>
  <c r="C2846" i="5"/>
  <c r="B3029" i="5"/>
  <c r="F3100" i="15" l="1"/>
  <c r="C3099" i="15"/>
  <c r="B3138" i="15"/>
  <c r="B3030" i="5"/>
  <c r="F2846" i="5"/>
  <c r="C2845" i="5"/>
  <c r="B3139" i="15" l="1"/>
  <c r="F3099" i="15"/>
  <c r="C3098" i="15"/>
  <c r="F2845" i="5"/>
  <c r="C2844" i="5"/>
  <c r="B3031" i="5"/>
  <c r="F3098" i="15" l="1"/>
  <c r="C3097" i="15"/>
  <c r="B3140" i="15"/>
  <c r="B3032" i="5"/>
  <c r="F2844" i="5"/>
  <c r="C2843" i="5"/>
  <c r="B3141" i="15" l="1"/>
  <c r="F3097" i="15"/>
  <c r="C3096" i="15"/>
  <c r="F2843" i="5"/>
  <c r="C2842" i="5"/>
  <c r="B3033" i="5"/>
  <c r="F3096" i="15" l="1"/>
  <c r="C3095" i="15"/>
  <c r="B3142" i="15"/>
  <c r="B3034" i="5"/>
  <c r="F2842" i="5"/>
  <c r="C2841" i="5"/>
  <c r="B3143" i="15" l="1"/>
  <c r="F3095" i="15"/>
  <c r="C3094" i="15"/>
  <c r="F2841" i="5"/>
  <c r="C2840" i="5"/>
  <c r="B3035" i="5"/>
  <c r="F3094" i="15" l="1"/>
  <c r="C3093" i="15"/>
  <c r="B3144" i="15"/>
  <c r="B3036" i="5"/>
  <c r="F2840" i="5"/>
  <c r="C2839" i="5"/>
  <c r="B3145" i="15" l="1"/>
  <c r="F3093" i="15"/>
  <c r="C3092" i="15"/>
  <c r="F2839" i="5"/>
  <c r="C2838" i="5"/>
  <c r="B3037" i="5"/>
  <c r="F3092" i="15" l="1"/>
  <c r="C3091" i="15"/>
  <c r="B3146" i="15"/>
  <c r="F2838" i="5"/>
  <c r="C2837" i="5"/>
  <c r="B3038" i="5"/>
  <c r="B3147" i="15" l="1"/>
  <c r="F3091" i="15"/>
  <c r="C3090" i="15"/>
  <c r="B3039" i="5"/>
  <c r="F2837" i="5"/>
  <c r="C2836" i="5"/>
  <c r="B3148" i="15" l="1"/>
  <c r="F3090" i="15"/>
  <c r="C3089" i="15"/>
  <c r="F2836" i="5"/>
  <c r="C2835" i="5"/>
  <c r="B3040" i="5"/>
  <c r="F3089" i="15" l="1"/>
  <c r="C3088" i="15"/>
  <c r="B3149" i="15"/>
  <c r="F2835" i="5"/>
  <c r="C2834" i="5"/>
  <c r="B3041" i="5"/>
  <c r="F3088" i="15" l="1"/>
  <c r="C3087" i="15"/>
  <c r="B3150" i="15"/>
  <c r="B3042" i="5"/>
  <c r="F2834" i="5"/>
  <c r="C2833" i="5"/>
  <c r="B3151" i="15" l="1"/>
  <c r="F3087" i="15"/>
  <c r="C3086" i="15"/>
  <c r="F2833" i="5"/>
  <c r="C2832" i="5"/>
  <c r="B3043" i="5"/>
  <c r="F3086" i="15" l="1"/>
  <c r="C3085" i="15"/>
  <c r="B3152" i="15"/>
  <c r="F2832" i="5"/>
  <c r="C2831" i="5"/>
  <c r="B3044" i="5"/>
  <c r="B3153" i="15" l="1"/>
  <c r="F3085" i="15"/>
  <c r="C3084" i="15"/>
  <c r="B3045" i="5"/>
  <c r="F2831" i="5"/>
  <c r="C2830" i="5"/>
  <c r="F3084" i="15" l="1"/>
  <c r="C3083" i="15"/>
  <c r="B3154" i="15"/>
  <c r="F2830" i="5"/>
  <c r="C2829" i="5"/>
  <c r="B3046" i="5"/>
  <c r="B3155" i="15" l="1"/>
  <c r="F3083" i="15"/>
  <c r="C3082" i="15"/>
  <c r="F2829" i="5"/>
  <c r="C2828" i="5"/>
  <c r="B3047" i="5"/>
  <c r="F3082" i="15" l="1"/>
  <c r="C3081" i="15"/>
  <c r="B3156" i="15"/>
  <c r="F2828" i="5"/>
  <c r="C2827" i="5"/>
  <c r="B3048" i="5"/>
  <c r="B3157" i="15" l="1"/>
  <c r="F3081" i="15"/>
  <c r="C3080" i="15"/>
  <c r="F2827" i="5"/>
  <c r="C2826" i="5"/>
  <c r="B3049" i="5"/>
  <c r="F3080" i="15" l="1"/>
  <c r="C3079" i="15"/>
  <c r="B3158" i="15"/>
  <c r="B3050" i="5"/>
  <c r="F2826" i="5"/>
  <c r="C2825" i="5"/>
  <c r="B3159" i="15" l="1"/>
  <c r="F3079" i="15"/>
  <c r="C3078" i="15"/>
  <c r="F2825" i="5"/>
  <c r="C2824" i="5"/>
  <c r="B3051" i="5"/>
  <c r="F3078" i="15" l="1"/>
  <c r="C3077" i="15"/>
  <c r="B3160" i="15"/>
  <c r="B3052" i="5"/>
  <c r="F2824" i="5"/>
  <c r="C2823" i="5"/>
  <c r="F3077" i="15" l="1"/>
  <c r="C3076" i="15"/>
  <c r="B3161" i="15"/>
  <c r="F2823" i="5"/>
  <c r="C2822" i="5"/>
  <c r="B3053" i="5"/>
  <c r="B3162" i="15" l="1"/>
  <c r="F3076" i="15"/>
  <c r="C3075" i="15"/>
  <c r="F2822" i="5"/>
  <c r="C2821" i="5"/>
  <c r="B3054" i="5"/>
  <c r="F3075" i="15" l="1"/>
  <c r="C3074" i="15"/>
  <c r="B3163" i="15"/>
  <c r="F2821" i="5"/>
  <c r="C2820" i="5"/>
  <c r="B3055" i="5"/>
  <c r="B3164" i="15" l="1"/>
  <c r="F3074" i="15"/>
  <c r="C3073" i="15"/>
  <c r="B3056" i="5"/>
  <c r="F2820" i="5"/>
  <c r="C2819" i="5"/>
  <c r="F3073" i="15" l="1"/>
  <c r="C3072" i="15"/>
  <c r="B3165" i="15"/>
  <c r="F2819" i="5"/>
  <c r="C2818" i="5"/>
  <c r="B3057" i="5"/>
  <c r="F3072" i="15" l="1"/>
  <c r="C3071" i="15"/>
  <c r="B3166" i="15"/>
  <c r="F2818" i="5"/>
  <c r="C2817" i="5"/>
  <c r="B3058" i="5"/>
  <c r="B3167" i="15" l="1"/>
  <c r="F3071" i="15"/>
  <c r="C3070" i="15"/>
  <c r="F2817" i="5"/>
  <c r="C2816" i="5"/>
  <c r="B3059" i="5"/>
  <c r="F3070" i="15" l="1"/>
  <c r="C3069" i="15"/>
  <c r="B3168" i="15"/>
  <c r="F2816" i="5"/>
  <c r="C2815" i="5"/>
  <c r="B3060" i="5"/>
  <c r="B3169" i="15" l="1"/>
  <c r="F3069" i="15"/>
  <c r="C3068" i="15"/>
  <c r="B3061" i="5"/>
  <c r="F2815" i="5"/>
  <c r="C2814" i="5"/>
  <c r="F3068" i="15" l="1"/>
  <c r="C3067" i="15"/>
  <c r="B3170" i="15"/>
  <c r="F2814" i="5"/>
  <c r="C2813" i="5"/>
  <c r="B3062" i="5"/>
  <c r="B3171" i="15" l="1"/>
  <c r="F3067" i="15"/>
  <c r="C3066" i="15"/>
  <c r="B3063" i="5"/>
  <c r="F2813" i="5"/>
  <c r="C2812" i="5"/>
  <c r="F3066" i="15" l="1"/>
  <c r="C3065" i="15"/>
  <c r="B3172" i="15"/>
  <c r="F2812" i="5"/>
  <c r="C2811" i="5"/>
  <c r="B3064" i="5"/>
  <c r="B3173" i="15" l="1"/>
  <c r="F3065" i="15"/>
  <c r="C3064" i="15"/>
  <c r="B3065" i="5"/>
  <c r="F2811" i="5"/>
  <c r="C2810" i="5"/>
  <c r="F3064" i="15" l="1"/>
  <c r="C3063" i="15"/>
  <c r="B3174" i="15"/>
  <c r="F2810" i="5"/>
  <c r="C2809" i="5"/>
  <c r="B3066" i="5"/>
  <c r="B3175" i="15" l="1"/>
  <c r="F3063" i="15"/>
  <c r="C3062" i="15"/>
  <c r="B3067" i="5"/>
  <c r="F2809" i="5"/>
  <c r="C2808" i="5"/>
  <c r="F3062" i="15" l="1"/>
  <c r="C3061" i="15"/>
  <c r="B3176" i="15"/>
  <c r="F2808" i="5"/>
  <c r="C2807" i="5"/>
  <c r="B3068" i="5"/>
  <c r="B3177" i="15" l="1"/>
  <c r="F3061" i="15"/>
  <c r="C3060" i="15"/>
  <c r="F2807" i="5"/>
  <c r="C2806" i="5"/>
  <c r="B3069" i="5"/>
  <c r="F3060" i="15" l="1"/>
  <c r="C3059" i="15"/>
  <c r="B3178" i="15"/>
  <c r="B3070" i="5"/>
  <c r="F2806" i="5"/>
  <c r="C2805" i="5"/>
  <c r="B3179" i="15" l="1"/>
  <c r="F3059" i="15"/>
  <c r="C3058" i="15"/>
  <c r="F2805" i="5"/>
  <c r="C2804" i="5"/>
  <c r="B3071" i="5"/>
  <c r="F3058" i="15" l="1"/>
  <c r="C3057" i="15"/>
  <c r="B3180" i="15"/>
  <c r="B3072" i="5"/>
  <c r="F2804" i="5"/>
  <c r="C2803" i="5"/>
  <c r="F3057" i="15" l="1"/>
  <c r="C3056" i="15"/>
  <c r="B3181" i="15"/>
  <c r="F2803" i="5"/>
  <c r="C2802" i="5"/>
  <c r="B3073" i="5"/>
  <c r="B3182" i="15" l="1"/>
  <c r="F3056" i="15"/>
  <c r="C3055" i="15"/>
  <c r="B3074" i="5"/>
  <c r="F2802" i="5"/>
  <c r="C2801" i="5"/>
  <c r="F3055" i="15" l="1"/>
  <c r="C3054" i="15"/>
  <c r="B3183" i="15"/>
  <c r="F2801" i="5"/>
  <c r="C2800" i="5"/>
  <c r="B3075" i="5"/>
  <c r="B3184" i="15" l="1"/>
  <c r="F3054" i="15"/>
  <c r="C3053" i="15"/>
  <c r="F2800" i="5"/>
  <c r="C2799" i="5"/>
  <c r="B3076" i="5"/>
  <c r="F3053" i="15" l="1"/>
  <c r="C3052" i="15"/>
  <c r="B3185" i="15"/>
  <c r="B3077" i="5"/>
  <c r="F2799" i="5"/>
  <c r="C2798" i="5"/>
  <c r="B3186" i="15" l="1"/>
  <c r="F3052" i="15"/>
  <c r="C3051" i="15"/>
  <c r="F2798" i="5"/>
  <c r="C2797" i="5"/>
  <c r="B3078" i="5"/>
  <c r="F3051" i="15" l="1"/>
  <c r="C3050" i="15"/>
  <c r="B3187" i="15"/>
  <c r="B3079" i="5"/>
  <c r="F2797" i="5"/>
  <c r="C2796" i="5"/>
  <c r="B3188" i="15" l="1"/>
  <c r="F3050" i="15"/>
  <c r="C3049" i="15"/>
  <c r="F2796" i="5"/>
  <c r="C2795" i="5"/>
  <c r="B3080" i="5"/>
  <c r="B3189" i="15" l="1"/>
  <c r="F3049" i="15"/>
  <c r="C3048" i="15"/>
  <c r="B3081" i="5"/>
  <c r="F2795" i="5"/>
  <c r="C2794" i="5"/>
  <c r="F3048" i="15" l="1"/>
  <c r="C3047" i="15"/>
  <c r="B3190" i="15"/>
  <c r="F2794" i="5"/>
  <c r="C2793" i="5"/>
  <c r="B3082" i="5"/>
  <c r="B3191" i="15" l="1"/>
  <c r="F3047" i="15"/>
  <c r="C3046" i="15"/>
  <c r="B3083" i="5"/>
  <c r="F2793" i="5"/>
  <c r="C2792" i="5"/>
  <c r="B3192" i="15" l="1"/>
  <c r="F3046" i="15"/>
  <c r="C3045" i="15"/>
  <c r="F2792" i="5"/>
  <c r="C2791" i="5"/>
  <c r="B3084" i="5"/>
  <c r="F3045" i="15" l="1"/>
  <c r="C3044" i="15"/>
  <c r="B3193" i="15"/>
  <c r="F2791" i="5"/>
  <c r="C2790" i="5"/>
  <c r="B3085" i="5"/>
  <c r="B3194" i="15" l="1"/>
  <c r="F3044" i="15"/>
  <c r="C3043" i="15"/>
  <c r="B3086" i="5"/>
  <c r="F2790" i="5"/>
  <c r="C2789" i="5"/>
  <c r="F3043" i="15" l="1"/>
  <c r="C3042" i="15"/>
  <c r="B3195" i="15"/>
  <c r="F2789" i="5"/>
  <c r="C2788" i="5"/>
  <c r="B3087" i="5"/>
  <c r="B3196" i="15" l="1"/>
  <c r="F3042" i="15"/>
  <c r="C3041" i="15"/>
  <c r="B3088" i="5"/>
  <c r="F2788" i="5"/>
  <c r="C2787" i="5"/>
  <c r="F3041" i="15" l="1"/>
  <c r="C3040" i="15"/>
  <c r="B3197" i="15"/>
  <c r="F2787" i="5"/>
  <c r="C2786" i="5"/>
  <c r="B3089" i="5"/>
  <c r="B3198" i="15" l="1"/>
  <c r="F3040" i="15"/>
  <c r="C3039" i="15"/>
  <c r="F2786" i="5"/>
  <c r="C2785" i="5"/>
  <c r="B3090" i="5"/>
  <c r="F3039" i="15" l="1"/>
  <c r="C3038" i="15"/>
  <c r="B3199" i="15"/>
  <c r="F2785" i="5"/>
  <c r="C2784" i="5"/>
  <c r="B3091" i="5"/>
  <c r="B3200" i="15" l="1"/>
  <c r="F3038" i="15"/>
  <c r="C3037" i="15"/>
  <c r="F2784" i="5"/>
  <c r="C2783" i="5"/>
  <c r="B3092" i="5"/>
  <c r="F3037" i="15" l="1"/>
  <c r="C3036" i="15"/>
  <c r="B3201" i="15"/>
  <c r="B3093" i="5"/>
  <c r="F2783" i="5"/>
  <c r="C2782" i="5"/>
  <c r="B3202" i="15" l="1"/>
  <c r="F3036" i="15"/>
  <c r="C3035" i="15"/>
  <c r="F2782" i="5"/>
  <c r="C2781" i="5"/>
  <c r="B3094" i="5"/>
  <c r="B3203" i="15" l="1"/>
  <c r="F3035" i="15"/>
  <c r="C3034" i="15"/>
  <c r="F2781" i="5"/>
  <c r="C2780" i="5"/>
  <c r="B3095" i="5"/>
  <c r="F3034" i="15" l="1"/>
  <c r="C3033" i="15"/>
  <c r="B3204" i="15"/>
  <c r="B3096" i="5"/>
  <c r="F2780" i="5"/>
  <c r="C2779" i="5"/>
  <c r="B3205" i="15" l="1"/>
  <c r="F3033" i="15"/>
  <c r="C3032" i="15"/>
  <c r="F2779" i="5"/>
  <c r="C2778" i="5"/>
  <c r="B3097" i="5"/>
  <c r="B3206" i="15" l="1"/>
  <c r="F3032" i="15"/>
  <c r="C3031" i="15"/>
  <c r="B3098" i="5"/>
  <c r="F2778" i="5"/>
  <c r="C2777" i="5"/>
  <c r="F3031" i="15" l="1"/>
  <c r="C3030" i="15"/>
  <c r="B3207" i="15"/>
  <c r="F2777" i="5"/>
  <c r="C2776" i="5"/>
  <c r="B3099" i="5"/>
  <c r="B3208" i="15" l="1"/>
  <c r="F3030" i="15"/>
  <c r="C3029" i="15"/>
  <c r="B3100" i="5"/>
  <c r="F2776" i="5"/>
  <c r="C2775" i="5"/>
  <c r="F3029" i="15" l="1"/>
  <c r="E3029" i="15"/>
  <c r="G3029" i="15" s="1"/>
  <c r="C3028" i="15"/>
  <c r="B3209" i="15"/>
  <c r="F2775" i="5"/>
  <c r="C2774" i="5"/>
  <c r="B3101" i="5"/>
  <c r="B3210" i="15" l="1"/>
  <c r="H3029" i="15"/>
  <c r="F3028" i="15"/>
  <c r="E3028" i="15"/>
  <c r="G3028" i="15" s="1"/>
  <c r="E3118" i="15"/>
  <c r="G3118" i="15" s="1"/>
  <c r="H3118" i="15" s="1"/>
  <c r="E3117" i="15"/>
  <c r="G3117" i="15" s="1"/>
  <c r="H3117" i="15" s="1"/>
  <c r="E3116" i="15"/>
  <c r="G3116" i="15" s="1"/>
  <c r="H3116" i="15" s="1"/>
  <c r="E3115" i="15"/>
  <c r="G3115" i="15" s="1"/>
  <c r="H3115" i="15" s="1"/>
  <c r="E3114" i="15"/>
  <c r="G3114" i="15" s="1"/>
  <c r="H3114" i="15" s="1"/>
  <c r="E3113" i="15"/>
  <c r="G3113" i="15" s="1"/>
  <c r="H3113" i="15" s="1"/>
  <c r="E3112" i="15"/>
  <c r="G3112" i="15" s="1"/>
  <c r="H3112" i="15" s="1"/>
  <c r="E3111" i="15"/>
  <c r="G3111" i="15" s="1"/>
  <c r="H3111" i="15" s="1"/>
  <c r="E3110" i="15"/>
  <c r="G3110" i="15" s="1"/>
  <c r="H3110" i="15" s="1"/>
  <c r="E3109" i="15"/>
  <c r="G3109" i="15" s="1"/>
  <c r="H3109" i="15" s="1"/>
  <c r="E3108" i="15"/>
  <c r="G3108" i="15" s="1"/>
  <c r="H3108" i="15" s="1"/>
  <c r="E3107" i="15"/>
  <c r="G3107" i="15" s="1"/>
  <c r="H3107" i="15" s="1"/>
  <c r="E3106" i="15"/>
  <c r="G3106" i="15" s="1"/>
  <c r="H3106" i="15" s="1"/>
  <c r="E3105" i="15"/>
  <c r="G3105" i="15" s="1"/>
  <c r="H3105" i="15" s="1"/>
  <c r="E3104" i="15"/>
  <c r="G3104" i="15" s="1"/>
  <c r="H3104" i="15" s="1"/>
  <c r="E3103" i="15"/>
  <c r="G3103" i="15" s="1"/>
  <c r="H3103" i="15" s="1"/>
  <c r="E3102" i="15"/>
  <c r="G3102" i="15" s="1"/>
  <c r="H3102" i="15" s="1"/>
  <c r="E3101" i="15"/>
  <c r="G3101" i="15" s="1"/>
  <c r="H3101" i="15" s="1"/>
  <c r="E3100" i="15"/>
  <c r="G3100" i="15" s="1"/>
  <c r="H3100" i="15" s="1"/>
  <c r="E3099" i="15"/>
  <c r="G3099" i="15" s="1"/>
  <c r="H3099" i="15" s="1"/>
  <c r="E3098" i="15"/>
  <c r="G3098" i="15" s="1"/>
  <c r="H3098" i="15" s="1"/>
  <c r="E3097" i="15"/>
  <c r="G3097" i="15" s="1"/>
  <c r="H3097" i="15" s="1"/>
  <c r="E3096" i="15"/>
  <c r="G3096" i="15" s="1"/>
  <c r="H3096" i="15" s="1"/>
  <c r="E3095" i="15"/>
  <c r="G3095" i="15" s="1"/>
  <c r="H3095" i="15" s="1"/>
  <c r="E3094" i="15"/>
  <c r="G3094" i="15" s="1"/>
  <c r="H3094" i="15" s="1"/>
  <c r="E3093" i="15"/>
  <c r="G3093" i="15" s="1"/>
  <c r="H3093" i="15" s="1"/>
  <c r="E3092" i="15"/>
  <c r="G3092" i="15" s="1"/>
  <c r="H3092" i="15" s="1"/>
  <c r="E3091" i="15"/>
  <c r="G3091" i="15" s="1"/>
  <c r="H3091" i="15" s="1"/>
  <c r="E3090" i="15"/>
  <c r="G3090" i="15" s="1"/>
  <c r="H3090" i="15" s="1"/>
  <c r="E3089" i="15"/>
  <c r="G3089" i="15" s="1"/>
  <c r="H3089" i="15" s="1"/>
  <c r="E3088" i="15"/>
  <c r="G3088" i="15" s="1"/>
  <c r="H3088" i="15" s="1"/>
  <c r="E3087" i="15"/>
  <c r="G3087" i="15" s="1"/>
  <c r="H3087" i="15" s="1"/>
  <c r="E3086" i="15"/>
  <c r="G3086" i="15" s="1"/>
  <c r="H3086" i="15" s="1"/>
  <c r="E3085" i="15"/>
  <c r="G3085" i="15" s="1"/>
  <c r="H3085" i="15" s="1"/>
  <c r="E3084" i="15"/>
  <c r="G3084" i="15" s="1"/>
  <c r="H3084" i="15" s="1"/>
  <c r="E3083" i="15"/>
  <c r="G3083" i="15" s="1"/>
  <c r="H3083" i="15" s="1"/>
  <c r="E3082" i="15"/>
  <c r="G3082" i="15" s="1"/>
  <c r="H3082" i="15" s="1"/>
  <c r="E3081" i="15"/>
  <c r="G3081" i="15" s="1"/>
  <c r="H3081" i="15" s="1"/>
  <c r="E3080" i="15"/>
  <c r="G3080" i="15" s="1"/>
  <c r="H3080" i="15" s="1"/>
  <c r="E3079" i="15"/>
  <c r="G3079" i="15" s="1"/>
  <c r="H3079" i="15" s="1"/>
  <c r="E3078" i="15"/>
  <c r="G3078" i="15" s="1"/>
  <c r="H3078" i="15" s="1"/>
  <c r="E3077" i="15"/>
  <c r="G3077" i="15" s="1"/>
  <c r="H3077" i="15" s="1"/>
  <c r="E3076" i="15"/>
  <c r="G3076" i="15" s="1"/>
  <c r="H3076" i="15" s="1"/>
  <c r="E3075" i="15"/>
  <c r="G3075" i="15" s="1"/>
  <c r="H3075" i="15" s="1"/>
  <c r="E3074" i="15"/>
  <c r="G3074" i="15" s="1"/>
  <c r="H3074" i="15" s="1"/>
  <c r="E3073" i="15"/>
  <c r="G3073" i="15" s="1"/>
  <c r="H3073" i="15" s="1"/>
  <c r="E3072" i="15"/>
  <c r="G3072" i="15" s="1"/>
  <c r="H3072" i="15" s="1"/>
  <c r="E3071" i="15"/>
  <c r="G3071" i="15" s="1"/>
  <c r="H3071" i="15" s="1"/>
  <c r="E3070" i="15"/>
  <c r="G3070" i="15" s="1"/>
  <c r="H3070" i="15" s="1"/>
  <c r="E3069" i="15"/>
  <c r="G3069" i="15" s="1"/>
  <c r="H3069" i="15" s="1"/>
  <c r="E3068" i="15"/>
  <c r="G3068" i="15" s="1"/>
  <c r="H3068" i="15" s="1"/>
  <c r="E3067" i="15"/>
  <c r="G3067" i="15" s="1"/>
  <c r="H3067" i="15" s="1"/>
  <c r="E3066" i="15"/>
  <c r="G3066" i="15" s="1"/>
  <c r="H3066" i="15" s="1"/>
  <c r="E3065" i="15"/>
  <c r="G3065" i="15" s="1"/>
  <c r="H3065" i="15" s="1"/>
  <c r="E3064" i="15"/>
  <c r="G3064" i="15" s="1"/>
  <c r="H3064" i="15" s="1"/>
  <c r="E3063" i="15"/>
  <c r="G3063" i="15" s="1"/>
  <c r="H3063" i="15" s="1"/>
  <c r="E3062" i="15"/>
  <c r="G3062" i="15" s="1"/>
  <c r="H3062" i="15" s="1"/>
  <c r="E3061" i="15"/>
  <c r="G3061" i="15" s="1"/>
  <c r="H3061" i="15" s="1"/>
  <c r="E3060" i="15"/>
  <c r="G3060" i="15" s="1"/>
  <c r="H3060" i="15" s="1"/>
  <c r="E3059" i="15"/>
  <c r="G3059" i="15" s="1"/>
  <c r="H3059" i="15" s="1"/>
  <c r="E3058" i="15"/>
  <c r="G3058" i="15" s="1"/>
  <c r="H3058" i="15" s="1"/>
  <c r="E3057" i="15"/>
  <c r="G3057" i="15" s="1"/>
  <c r="H3057" i="15" s="1"/>
  <c r="E3056" i="15"/>
  <c r="G3056" i="15" s="1"/>
  <c r="H3056" i="15" s="1"/>
  <c r="E3055" i="15"/>
  <c r="G3055" i="15" s="1"/>
  <c r="H3055" i="15" s="1"/>
  <c r="E3054" i="15"/>
  <c r="G3054" i="15" s="1"/>
  <c r="H3054" i="15" s="1"/>
  <c r="E3053" i="15"/>
  <c r="G3053" i="15" s="1"/>
  <c r="H3053" i="15" s="1"/>
  <c r="E3052" i="15"/>
  <c r="G3052" i="15" s="1"/>
  <c r="H3052" i="15" s="1"/>
  <c r="E3051" i="15"/>
  <c r="G3051" i="15" s="1"/>
  <c r="H3051" i="15" s="1"/>
  <c r="E3050" i="15"/>
  <c r="G3050" i="15" s="1"/>
  <c r="H3050" i="15" s="1"/>
  <c r="E3049" i="15"/>
  <c r="G3049" i="15" s="1"/>
  <c r="H3049" i="15" s="1"/>
  <c r="E3048" i="15"/>
  <c r="G3048" i="15" s="1"/>
  <c r="H3048" i="15" s="1"/>
  <c r="E3047" i="15"/>
  <c r="G3047" i="15" s="1"/>
  <c r="H3047" i="15" s="1"/>
  <c r="E3046" i="15"/>
  <c r="G3046" i="15" s="1"/>
  <c r="H3046" i="15" s="1"/>
  <c r="E3045" i="15"/>
  <c r="G3045" i="15" s="1"/>
  <c r="H3045" i="15" s="1"/>
  <c r="E3044" i="15"/>
  <c r="G3044" i="15" s="1"/>
  <c r="H3044" i="15" s="1"/>
  <c r="E3043" i="15"/>
  <c r="G3043" i="15" s="1"/>
  <c r="H3043" i="15" s="1"/>
  <c r="E3042" i="15"/>
  <c r="G3042" i="15" s="1"/>
  <c r="H3042" i="15" s="1"/>
  <c r="E3041" i="15"/>
  <c r="G3041" i="15" s="1"/>
  <c r="H3041" i="15" s="1"/>
  <c r="E3040" i="15"/>
  <c r="G3040" i="15" s="1"/>
  <c r="H3040" i="15" s="1"/>
  <c r="E3039" i="15"/>
  <c r="G3039" i="15" s="1"/>
  <c r="H3039" i="15" s="1"/>
  <c r="E3038" i="15"/>
  <c r="G3038" i="15" s="1"/>
  <c r="H3038" i="15" s="1"/>
  <c r="E3037" i="15"/>
  <c r="G3037" i="15" s="1"/>
  <c r="H3037" i="15" s="1"/>
  <c r="E3036" i="15"/>
  <c r="G3036" i="15" s="1"/>
  <c r="H3036" i="15" s="1"/>
  <c r="E3035" i="15"/>
  <c r="G3035" i="15" s="1"/>
  <c r="H3035" i="15" s="1"/>
  <c r="E3034" i="15"/>
  <c r="G3034" i="15" s="1"/>
  <c r="H3034" i="15" s="1"/>
  <c r="E3033" i="15"/>
  <c r="G3033" i="15" s="1"/>
  <c r="H3033" i="15" s="1"/>
  <c r="E3032" i="15"/>
  <c r="G3032" i="15" s="1"/>
  <c r="H3032" i="15" s="1"/>
  <c r="E3031" i="15"/>
  <c r="G3031" i="15" s="1"/>
  <c r="H3031" i="15" s="1"/>
  <c r="E3030" i="15"/>
  <c r="G3030" i="15" s="1"/>
  <c r="H3030" i="15" s="1"/>
  <c r="F2774" i="5"/>
  <c r="C2773" i="5"/>
  <c r="B3102" i="5"/>
  <c r="H3028" i="15" l="1"/>
  <c r="C3210" i="15"/>
  <c r="B3211" i="15"/>
  <c r="F2773" i="5"/>
  <c r="C2772" i="5"/>
  <c r="B3103" i="5"/>
  <c r="B3212" i="15" l="1"/>
  <c r="F3210" i="15"/>
  <c r="C3209" i="15"/>
  <c r="F2772" i="5"/>
  <c r="C2771" i="5"/>
  <c r="B3104" i="5"/>
  <c r="B3213" i="15" l="1"/>
  <c r="F3209" i="15"/>
  <c r="C3208" i="15"/>
  <c r="F2771" i="5"/>
  <c r="C2770" i="5"/>
  <c r="B3105" i="5"/>
  <c r="F3208" i="15" l="1"/>
  <c r="C3207" i="15"/>
  <c r="B3214" i="15"/>
  <c r="F2770" i="5"/>
  <c r="C2769" i="5"/>
  <c r="B3106" i="5"/>
  <c r="B3215" i="15" l="1"/>
  <c r="F3207" i="15"/>
  <c r="C3206" i="15"/>
  <c r="B3107" i="5"/>
  <c r="F2769" i="5"/>
  <c r="C2768" i="5"/>
  <c r="F3206" i="15" l="1"/>
  <c r="C3205" i="15"/>
  <c r="B3216" i="15"/>
  <c r="F2768" i="5"/>
  <c r="C2767" i="5"/>
  <c r="B3108" i="5"/>
  <c r="B3217" i="15" l="1"/>
  <c r="F3205" i="15"/>
  <c r="C3204" i="15"/>
  <c r="F2767" i="5"/>
  <c r="C2766" i="5"/>
  <c r="B3109" i="5"/>
  <c r="F3204" i="15" l="1"/>
  <c r="C3203" i="15"/>
  <c r="B3218" i="15"/>
  <c r="F2766" i="5"/>
  <c r="C2765" i="5"/>
  <c r="B3110" i="5"/>
  <c r="B3219" i="15" l="1"/>
  <c r="F3203" i="15"/>
  <c r="C3202" i="15"/>
  <c r="B3111" i="5"/>
  <c r="F2765" i="5"/>
  <c r="C2764" i="5"/>
  <c r="B3220" i="15" l="1"/>
  <c r="F3202" i="15"/>
  <c r="C3201" i="15"/>
  <c r="F2764" i="5"/>
  <c r="C2763" i="5"/>
  <c r="B3112" i="5"/>
  <c r="F3201" i="15" l="1"/>
  <c r="C3200" i="15"/>
  <c r="B3221" i="15"/>
  <c r="B3113" i="5"/>
  <c r="F2763" i="5"/>
  <c r="C2762" i="5"/>
  <c r="B3222" i="15" l="1"/>
  <c r="F3200" i="15"/>
  <c r="C3199" i="15"/>
  <c r="F2762" i="5"/>
  <c r="C2761" i="5"/>
  <c r="B3114" i="5"/>
  <c r="B3223" i="15" l="1"/>
  <c r="F3199" i="15"/>
  <c r="C3198" i="15"/>
  <c r="B3115" i="5"/>
  <c r="F2761" i="5"/>
  <c r="C2760" i="5"/>
  <c r="F3198" i="15" l="1"/>
  <c r="C3197" i="15"/>
  <c r="B3224" i="15"/>
  <c r="F2760" i="5"/>
  <c r="C2759" i="5"/>
  <c r="B3116" i="5"/>
  <c r="B3225" i="15" l="1"/>
  <c r="F3197" i="15"/>
  <c r="C3196" i="15"/>
  <c r="F2759" i="5"/>
  <c r="C2758" i="5"/>
  <c r="B3117" i="5"/>
  <c r="B3226" i="15" l="1"/>
  <c r="F3196" i="15"/>
  <c r="C3195" i="15"/>
  <c r="B3118" i="5"/>
  <c r="F2758" i="5"/>
  <c r="C2757" i="5"/>
  <c r="F3195" i="15" l="1"/>
  <c r="C3194" i="15"/>
  <c r="B3227" i="15"/>
  <c r="E2757" i="5"/>
  <c r="G2757" i="5" s="1"/>
  <c r="F2757" i="5"/>
  <c r="C2756" i="5"/>
  <c r="B3119" i="5"/>
  <c r="B3228" i="15" l="1"/>
  <c r="F3194" i="15"/>
  <c r="C3193" i="15"/>
  <c r="B3120" i="5"/>
  <c r="E2756" i="5"/>
  <c r="G2756" i="5" s="1"/>
  <c r="F2756" i="5"/>
  <c r="E2937" i="5"/>
  <c r="G2937" i="5" s="1"/>
  <c r="H2937" i="5" s="1"/>
  <c r="E2936" i="5"/>
  <c r="G2936" i="5" s="1"/>
  <c r="H2936" i="5" s="1"/>
  <c r="E2935" i="5"/>
  <c r="G2935" i="5" s="1"/>
  <c r="H2935" i="5" s="1"/>
  <c r="E2934" i="5"/>
  <c r="G2934" i="5" s="1"/>
  <c r="H2934" i="5" s="1"/>
  <c r="E2933" i="5"/>
  <c r="G2933" i="5" s="1"/>
  <c r="H2933" i="5" s="1"/>
  <c r="E2932" i="5"/>
  <c r="G2932" i="5" s="1"/>
  <c r="H2932" i="5" s="1"/>
  <c r="E2931" i="5"/>
  <c r="G2931" i="5" s="1"/>
  <c r="H2931" i="5" s="1"/>
  <c r="E2930" i="5"/>
  <c r="G2930" i="5" s="1"/>
  <c r="H2930" i="5" s="1"/>
  <c r="E2929" i="5"/>
  <c r="G2929" i="5" s="1"/>
  <c r="H2929" i="5" s="1"/>
  <c r="E2928" i="5"/>
  <c r="G2928" i="5" s="1"/>
  <c r="H2928" i="5" s="1"/>
  <c r="E2927" i="5"/>
  <c r="G2927" i="5" s="1"/>
  <c r="H2927" i="5" s="1"/>
  <c r="E2926" i="5"/>
  <c r="G2926" i="5" s="1"/>
  <c r="H2926" i="5" s="1"/>
  <c r="E2925" i="5"/>
  <c r="G2925" i="5" s="1"/>
  <c r="H2925" i="5" s="1"/>
  <c r="E2924" i="5"/>
  <c r="G2924" i="5" s="1"/>
  <c r="H2924" i="5" s="1"/>
  <c r="E2923" i="5"/>
  <c r="G2923" i="5" s="1"/>
  <c r="H2923" i="5" s="1"/>
  <c r="E2922" i="5"/>
  <c r="G2922" i="5" s="1"/>
  <c r="H2922" i="5" s="1"/>
  <c r="E2921" i="5"/>
  <c r="G2921" i="5" s="1"/>
  <c r="H2921" i="5" s="1"/>
  <c r="E2920" i="5"/>
  <c r="G2920" i="5" s="1"/>
  <c r="H2920" i="5" s="1"/>
  <c r="E2919" i="5"/>
  <c r="G2919" i="5" s="1"/>
  <c r="H2919" i="5" s="1"/>
  <c r="E2918" i="5"/>
  <c r="G2918" i="5" s="1"/>
  <c r="H2918" i="5" s="1"/>
  <c r="E2917" i="5"/>
  <c r="G2917" i="5" s="1"/>
  <c r="H2917" i="5" s="1"/>
  <c r="E2916" i="5"/>
  <c r="G2916" i="5" s="1"/>
  <c r="H2916" i="5" s="1"/>
  <c r="E2915" i="5"/>
  <c r="G2915" i="5" s="1"/>
  <c r="H2915" i="5" s="1"/>
  <c r="E2914" i="5"/>
  <c r="G2914" i="5" s="1"/>
  <c r="H2914" i="5" s="1"/>
  <c r="E2913" i="5"/>
  <c r="G2913" i="5" s="1"/>
  <c r="H2913" i="5" s="1"/>
  <c r="E2912" i="5"/>
  <c r="G2912" i="5" s="1"/>
  <c r="H2912" i="5" s="1"/>
  <c r="E2911" i="5"/>
  <c r="G2911" i="5" s="1"/>
  <c r="H2911" i="5" s="1"/>
  <c r="E2910" i="5"/>
  <c r="G2910" i="5" s="1"/>
  <c r="H2910" i="5" s="1"/>
  <c r="E2909" i="5"/>
  <c r="G2909" i="5" s="1"/>
  <c r="H2909" i="5" s="1"/>
  <c r="E2908" i="5"/>
  <c r="G2908" i="5" s="1"/>
  <c r="H2908" i="5" s="1"/>
  <c r="E2907" i="5"/>
  <c r="G2907" i="5" s="1"/>
  <c r="H2907" i="5" s="1"/>
  <c r="E2906" i="5"/>
  <c r="G2906" i="5" s="1"/>
  <c r="H2906" i="5" s="1"/>
  <c r="E2905" i="5"/>
  <c r="G2905" i="5" s="1"/>
  <c r="H2905" i="5" s="1"/>
  <c r="E2904" i="5"/>
  <c r="G2904" i="5" s="1"/>
  <c r="H2904" i="5" s="1"/>
  <c r="E2903" i="5"/>
  <c r="G2903" i="5" s="1"/>
  <c r="H2903" i="5" s="1"/>
  <c r="E2902" i="5"/>
  <c r="G2902" i="5" s="1"/>
  <c r="H2902" i="5" s="1"/>
  <c r="E2901" i="5"/>
  <c r="G2901" i="5" s="1"/>
  <c r="H2901" i="5" s="1"/>
  <c r="E2900" i="5"/>
  <c r="G2900" i="5" s="1"/>
  <c r="H2900" i="5" s="1"/>
  <c r="E2899" i="5"/>
  <c r="G2899" i="5" s="1"/>
  <c r="H2899" i="5" s="1"/>
  <c r="E2898" i="5"/>
  <c r="G2898" i="5" s="1"/>
  <c r="H2898" i="5" s="1"/>
  <c r="E2897" i="5"/>
  <c r="G2897" i="5" s="1"/>
  <c r="H2897" i="5" s="1"/>
  <c r="E2896" i="5"/>
  <c r="G2896" i="5" s="1"/>
  <c r="H2896" i="5" s="1"/>
  <c r="E2895" i="5"/>
  <c r="G2895" i="5" s="1"/>
  <c r="H2895" i="5" s="1"/>
  <c r="E2894" i="5"/>
  <c r="G2894" i="5" s="1"/>
  <c r="H2894" i="5" s="1"/>
  <c r="E2893" i="5"/>
  <c r="G2893" i="5" s="1"/>
  <c r="H2893" i="5" s="1"/>
  <c r="E2892" i="5"/>
  <c r="G2892" i="5" s="1"/>
  <c r="H2892" i="5" s="1"/>
  <c r="E2891" i="5"/>
  <c r="G2891" i="5" s="1"/>
  <c r="H2891" i="5" s="1"/>
  <c r="E2890" i="5"/>
  <c r="G2890" i="5" s="1"/>
  <c r="H2890" i="5" s="1"/>
  <c r="E2889" i="5"/>
  <c r="G2889" i="5" s="1"/>
  <c r="H2889" i="5" s="1"/>
  <c r="E2888" i="5"/>
  <c r="G2888" i="5" s="1"/>
  <c r="H2888" i="5" s="1"/>
  <c r="E2887" i="5"/>
  <c r="G2887" i="5" s="1"/>
  <c r="H2887" i="5" s="1"/>
  <c r="E2886" i="5"/>
  <c r="G2886" i="5" s="1"/>
  <c r="H2886" i="5" s="1"/>
  <c r="E2885" i="5"/>
  <c r="G2885" i="5" s="1"/>
  <c r="H2885" i="5" s="1"/>
  <c r="E2884" i="5"/>
  <c r="G2884" i="5" s="1"/>
  <c r="H2884" i="5" s="1"/>
  <c r="E2883" i="5"/>
  <c r="G2883" i="5" s="1"/>
  <c r="H2883" i="5" s="1"/>
  <c r="E2882" i="5"/>
  <c r="G2882" i="5" s="1"/>
  <c r="H2882" i="5" s="1"/>
  <c r="E2881" i="5"/>
  <c r="G2881" i="5" s="1"/>
  <c r="H2881" i="5" s="1"/>
  <c r="E2880" i="5"/>
  <c r="G2880" i="5" s="1"/>
  <c r="H2880" i="5" s="1"/>
  <c r="E2879" i="5"/>
  <c r="G2879" i="5" s="1"/>
  <c r="H2879" i="5" s="1"/>
  <c r="E2878" i="5"/>
  <c r="G2878" i="5" s="1"/>
  <c r="H2878" i="5" s="1"/>
  <c r="E2877" i="5"/>
  <c r="G2877" i="5" s="1"/>
  <c r="H2877" i="5" s="1"/>
  <c r="E2876" i="5"/>
  <c r="G2876" i="5" s="1"/>
  <c r="H2876" i="5" s="1"/>
  <c r="E2875" i="5"/>
  <c r="G2875" i="5" s="1"/>
  <c r="H2875" i="5" s="1"/>
  <c r="E2874" i="5"/>
  <c r="G2874" i="5" s="1"/>
  <c r="H2874" i="5" s="1"/>
  <c r="E2873" i="5"/>
  <c r="G2873" i="5" s="1"/>
  <c r="H2873" i="5" s="1"/>
  <c r="E2872" i="5"/>
  <c r="G2872" i="5" s="1"/>
  <c r="H2872" i="5" s="1"/>
  <c r="E2871" i="5"/>
  <c r="G2871" i="5" s="1"/>
  <c r="H2871" i="5" s="1"/>
  <c r="E2870" i="5"/>
  <c r="G2870" i="5" s="1"/>
  <c r="H2870" i="5" s="1"/>
  <c r="E2869" i="5"/>
  <c r="G2869" i="5" s="1"/>
  <c r="H2869" i="5" s="1"/>
  <c r="E2868" i="5"/>
  <c r="G2868" i="5" s="1"/>
  <c r="H2868" i="5" s="1"/>
  <c r="E2867" i="5"/>
  <c r="G2867" i="5" s="1"/>
  <c r="H2867" i="5" s="1"/>
  <c r="E2866" i="5"/>
  <c r="G2866" i="5" s="1"/>
  <c r="H2866" i="5" s="1"/>
  <c r="E2865" i="5"/>
  <c r="G2865" i="5" s="1"/>
  <c r="H2865" i="5" s="1"/>
  <c r="E2864" i="5"/>
  <c r="G2864" i="5" s="1"/>
  <c r="H2864" i="5" s="1"/>
  <c r="E2863" i="5"/>
  <c r="G2863" i="5" s="1"/>
  <c r="H2863" i="5" s="1"/>
  <c r="E2862" i="5"/>
  <c r="G2862" i="5" s="1"/>
  <c r="H2862" i="5" s="1"/>
  <c r="E2861" i="5"/>
  <c r="G2861" i="5" s="1"/>
  <c r="H2861" i="5" s="1"/>
  <c r="E2860" i="5"/>
  <c r="G2860" i="5" s="1"/>
  <c r="H2860" i="5" s="1"/>
  <c r="E2859" i="5"/>
  <c r="G2859" i="5" s="1"/>
  <c r="H2859" i="5" s="1"/>
  <c r="E2858" i="5"/>
  <c r="G2858" i="5" s="1"/>
  <c r="H2858" i="5" s="1"/>
  <c r="E2857" i="5"/>
  <c r="G2857" i="5" s="1"/>
  <c r="H2857" i="5" s="1"/>
  <c r="E2856" i="5"/>
  <c r="G2856" i="5" s="1"/>
  <c r="H2856" i="5" s="1"/>
  <c r="E2855" i="5"/>
  <c r="G2855" i="5" s="1"/>
  <c r="H2855" i="5" s="1"/>
  <c r="E2854" i="5"/>
  <c r="G2854" i="5" s="1"/>
  <c r="H2854" i="5" s="1"/>
  <c r="E2853" i="5"/>
  <c r="G2853" i="5" s="1"/>
  <c r="H2853" i="5" s="1"/>
  <c r="E2852" i="5"/>
  <c r="G2852" i="5" s="1"/>
  <c r="H2852" i="5" s="1"/>
  <c r="E2851" i="5"/>
  <c r="G2851" i="5" s="1"/>
  <c r="H2851" i="5" s="1"/>
  <c r="E2850" i="5"/>
  <c r="G2850" i="5" s="1"/>
  <c r="H2850" i="5" s="1"/>
  <c r="E2849" i="5"/>
  <c r="G2849" i="5" s="1"/>
  <c r="H2849" i="5" s="1"/>
  <c r="E2848" i="5"/>
  <c r="G2848" i="5" s="1"/>
  <c r="H2848" i="5" s="1"/>
  <c r="E2847" i="5"/>
  <c r="G2847" i="5" s="1"/>
  <c r="H2847" i="5" s="1"/>
  <c r="E2846" i="5"/>
  <c r="G2846" i="5" s="1"/>
  <c r="H2846" i="5" s="1"/>
  <c r="E2845" i="5"/>
  <c r="G2845" i="5" s="1"/>
  <c r="H2845" i="5" s="1"/>
  <c r="E2844" i="5"/>
  <c r="G2844" i="5" s="1"/>
  <c r="H2844" i="5" s="1"/>
  <c r="E2843" i="5"/>
  <c r="G2843" i="5" s="1"/>
  <c r="H2843" i="5" s="1"/>
  <c r="E2842" i="5"/>
  <c r="G2842" i="5" s="1"/>
  <c r="H2842" i="5" s="1"/>
  <c r="E2841" i="5"/>
  <c r="G2841" i="5" s="1"/>
  <c r="H2841" i="5" s="1"/>
  <c r="E2840" i="5"/>
  <c r="G2840" i="5" s="1"/>
  <c r="H2840" i="5" s="1"/>
  <c r="E2839" i="5"/>
  <c r="G2839" i="5" s="1"/>
  <c r="H2839" i="5" s="1"/>
  <c r="E2838" i="5"/>
  <c r="G2838" i="5" s="1"/>
  <c r="H2838" i="5" s="1"/>
  <c r="E2837" i="5"/>
  <c r="G2837" i="5" s="1"/>
  <c r="H2837" i="5" s="1"/>
  <c r="E2836" i="5"/>
  <c r="G2836" i="5" s="1"/>
  <c r="H2836" i="5" s="1"/>
  <c r="E2835" i="5"/>
  <c r="G2835" i="5" s="1"/>
  <c r="H2835" i="5" s="1"/>
  <c r="E2834" i="5"/>
  <c r="G2834" i="5" s="1"/>
  <c r="H2834" i="5" s="1"/>
  <c r="E2833" i="5"/>
  <c r="G2833" i="5" s="1"/>
  <c r="H2833" i="5" s="1"/>
  <c r="E2832" i="5"/>
  <c r="G2832" i="5" s="1"/>
  <c r="H2832" i="5" s="1"/>
  <c r="E2831" i="5"/>
  <c r="G2831" i="5" s="1"/>
  <c r="H2831" i="5" s="1"/>
  <c r="E2830" i="5"/>
  <c r="G2830" i="5" s="1"/>
  <c r="H2830" i="5" s="1"/>
  <c r="E2829" i="5"/>
  <c r="G2829" i="5" s="1"/>
  <c r="H2829" i="5" s="1"/>
  <c r="E2828" i="5"/>
  <c r="G2828" i="5" s="1"/>
  <c r="H2828" i="5" s="1"/>
  <c r="E2827" i="5"/>
  <c r="G2827" i="5" s="1"/>
  <c r="H2827" i="5" s="1"/>
  <c r="E2826" i="5"/>
  <c r="G2826" i="5" s="1"/>
  <c r="H2826" i="5" s="1"/>
  <c r="E2825" i="5"/>
  <c r="G2825" i="5" s="1"/>
  <c r="H2825" i="5" s="1"/>
  <c r="E2824" i="5"/>
  <c r="G2824" i="5" s="1"/>
  <c r="H2824" i="5" s="1"/>
  <c r="E2823" i="5"/>
  <c r="G2823" i="5" s="1"/>
  <c r="H2823" i="5" s="1"/>
  <c r="E2822" i="5"/>
  <c r="G2822" i="5" s="1"/>
  <c r="H2822" i="5" s="1"/>
  <c r="E2821" i="5"/>
  <c r="G2821" i="5" s="1"/>
  <c r="H2821" i="5" s="1"/>
  <c r="E2820" i="5"/>
  <c r="G2820" i="5" s="1"/>
  <c r="H2820" i="5" s="1"/>
  <c r="E2819" i="5"/>
  <c r="G2819" i="5" s="1"/>
  <c r="H2819" i="5" s="1"/>
  <c r="E2818" i="5"/>
  <c r="G2818" i="5" s="1"/>
  <c r="H2818" i="5" s="1"/>
  <c r="E2817" i="5"/>
  <c r="G2817" i="5" s="1"/>
  <c r="H2817" i="5" s="1"/>
  <c r="E2816" i="5"/>
  <c r="G2816" i="5" s="1"/>
  <c r="H2816" i="5" s="1"/>
  <c r="E2815" i="5"/>
  <c r="G2815" i="5" s="1"/>
  <c r="H2815" i="5" s="1"/>
  <c r="E2814" i="5"/>
  <c r="G2814" i="5" s="1"/>
  <c r="H2814" i="5" s="1"/>
  <c r="E2813" i="5"/>
  <c r="G2813" i="5" s="1"/>
  <c r="H2813" i="5" s="1"/>
  <c r="E2812" i="5"/>
  <c r="G2812" i="5" s="1"/>
  <c r="H2812" i="5" s="1"/>
  <c r="E2811" i="5"/>
  <c r="G2811" i="5" s="1"/>
  <c r="H2811" i="5" s="1"/>
  <c r="E2810" i="5"/>
  <c r="G2810" i="5" s="1"/>
  <c r="H2810" i="5" s="1"/>
  <c r="E2809" i="5"/>
  <c r="G2809" i="5" s="1"/>
  <c r="H2809" i="5" s="1"/>
  <c r="E2808" i="5"/>
  <c r="G2808" i="5" s="1"/>
  <c r="H2808" i="5" s="1"/>
  <c r="E2807" i="5"/>
  <c r="G2807" i="5" s="1"/>
  <c r="H2807" i="5" s="1"/>
  <c r="E2806" i="5"/>
  <c r="G2806" i="5" s="1"/>
  <c r="H2806" i="5" s="1"/>
  <c r="E2805" i="5"/>
  <c r="G2805" i="5" s="1"/>
  <c r="H2805" i="5" s="1"/>
  <c r="E2804" i="5"/>
  <c r="G2804" i="5" s="1"/>
  <c r="H2804" i="5" s="1"/>
  <c r="E2803" i="5"/>
  <c r="G2803" i="5" s="1"/>
  <c r="H2803" i="5" s="1"/>
  <c r="E2802" i="5"/>
  <c r="G2802" i="5" s="1"/>
  <c r="H2802" i="5" s="1"/>
  <c r="E2801" i="5"/>
  <c r="G2801" i="5" s="1"/>
  <c r="H2801" i="5" s="1"/>
  <c r="E2800" i="5"/>
  <c r="G2800" i="5" s="1"/>
  <c r="H2800" i="5" s="1"/>
  <c r="E2799" i="5"/>
  <c r="G2799" i="5" s="1"/>
  <c r="H2799" i="5" s="1"/>
  <c r="E2798" i="5"/>
  <c r="G2798" i="5" s="1"/>
  <c r="H2798" i="5" s="1"/>
  <c r="E2797" i="5"/>
  <c r="G2797" i="5" s="1"/>
  <c r="H2797" i="5" s="1"/>
  <c r="E2796" i="5"/>
  <c r="G2796" i="5" s="1"/>
  <c r="H2796" i="5" s="1"/>
  <c r="E2795" i="5"/>
  <c r="G2795" i="5" s="1"/>
  <c r="H2795" i="5" s="1"/>
  <c r="E2794" i="5"/>
  <c r="G2794" i="5" s="1"/>
  <c r="H2794" i="5" s="1"/>
  <c r="E2793" i="5"/>
  <c r="G2793" i="5" s="1"/>
  <c r="H2793" i="5" s="1"/>
  <c r="E2792" i="5"/>
  <c r="G2792" i="5" s="1"/>
  <c r="H2792" i="5" s="1"/>
  <c r="E2791" i="5"/>
  <c r="G2791" i="5" s="1"/>
  <c r="H2791" i="5" s="1"/>
  <c r="E2790" i="5"/>
  <c r="G2790" i="5" s="1"/>
  <c r="H2790" i="5" s="1"/>
  <c r="E2789" i="5"/>
  <c r="G2789" i="5" s="1"/>
  <c r="H2789" i="5" s="1"/>
  <c r="E2788" i="5"/>
  <c r="G2788" i="5" s="1"/>
  <c r="H2788" i="5" s="1"/>
  <c r="E2787" i="5"/>
  <c r="G2787" i="5" s="1"/>
  <c r="H2787" i="5" s="1"/>
  <c r="E2786" i="5"/>
  <c r="G2786" i="5" s="1"/>
  <c r="H2786" i="5" s="1"/>
  <c r="E2785" i="5"/>
  <c r="G2785" i="5" s="1"/>
  <c r="H2785" i="5" s="1"/>
  <c r="E2784" i="5"/>
  <c r="G2784" i="5" s="1"/>
  <c r="H2784" i="5" s="1"/>
  <c r="E2783" i="5"/>
  <c r="G2783" i="5" s="1"/>
  <c r="H2783" i="5" s="1"/>
  <c r="E2782" i="5"/>
  <c r="G2782" i="5" s="1"/>
  <c r="H2782" i="5" s="1"/>
  <c r="E2781" i="5"/>
  <c r="G2781" i="5" s="1"/>
  <c r="H2781" i="5" s="1"/>
  <c r="E2780" i="5"/>
  <c r="G2780" i="5" s="1"/>
  <c r="H2780" i="5" s="1"/>
  <c r="E2779" i="5"/>
  <c r="G2779" i="5" s="1"/>
  <c r="H2779" i="5" s="1"/>
  <c r="E2778" i="5"/>
  <c r="G2778" i="5" s="1"/>
  <c r="H2778" i="5" s="1"/>
  <c r="E2777" i="5"/>
  <c r="G2777" i="5" s="1"/>
  <c r="H2777" i="5" s="1"/>
  <c r="E2776" i="5"/>
  <c r="G2776" i="5" s="1"/>
  <c r="H2776" i="5" s="1"/>
  <c r="E2775" i="5"/>
  <c r="G2775" i="5" s="1"/>
  <c r="H2775" i="5" s="1"/>
  <c r="E2774" i="5"/>
  <c r="G2774" i="5" s="1"/>
  <c r="H2774" i="5" s="1"/>
  <c r="E2773" i="5"/>
  <c r="G2773" i="5" s="1"/>
  <c r="H2773" i="5" s="1"/>
  <c r="E2772" i="5"/>
  <c r="G2772" i="5" s="1"/>
  <c r="H2772" i="5" s="1"/>
  <c r="E2771" i="5"/>
  <c r="G2771" i="5" s="1"/>
  <c r="H2771" i="5" s="1"/>
  <c r="E2770" i="5"/>
  <c r="G2770" i="5" s="1"/>
  <c r="H2770" i="5" s="1"/>
  <c r="E2769" i="5"/>
  <c r="G2769" i="5" s="1"/>
  <c r="H2769" i="5" s="1"/>
  <c r="E2768" i="5"/>
  <c r="G2768" i="5" s="1"/>
  <c r="H2768" i="5" s="1"/>
  <c r="E2767" i="5"/>
  <c r="G2767" i="5" s="1"/>
  <c r="H2767" i="5" s="1"/>
  <c r="E2766" i="5"/>
  <c r="G2766" i="5" s="1"/>
  <c r="H2766" i="5" s="1"/>
  <c r="E2765" i="5"/>
  <c r="G2765" i="5" s="1"/>
  <c r="H2765" i="5" s="1"/>
  <c r="E2764" i="5"/>
  <c r="G2764" i="5" s="1"/>
  <c r="H2764" i="5" s="1"/>
  <c r="E2763" i="5"/>
  <c r="G2763" i="5" s="1"/>
  <c r="H2763" i="5" s="1"/>
  <c r="E2762" i="5"/>
  <c r="G2762" i="5" s="1"/>
  <c r="H2762" i="5" s="1"/>
  <c r="E2761" i="5"/>
  <c r="G2761" i="5" s="1"/>
  <c r="H2761" i="5" s="1"/>
  <c r="E2760" i="5"/>
  <c r="G2760" i="5" s="1"/>
  <c r="H2760" i="5" s="1"/>
  <c r="E2759" i="5"/>
  <c r="G2759" i="5" s="1"/>
  <c r="H2759" i="5" s="1"/>
  <c r="E2758" i="5"/>
  <c r="G2758" i="5" s="1"/>
  <c r="H2758" i="5" s="1"/>
  <c r="H2757" i="5"/>
  <c r="F3193" i="15" l="1"/>
  <c r="C3192" i="15"/>
  <c r="B3229" i="15"/>
  <c r="H2756" i="5"/>
  <c r="B3121" i="5"/>
  <c r="C3120" i="5"/>
  <c r="B3230" i="15" l="1"/>
  <c r="F3192" i="15"/>
  <c r="C3191" i="15"/>
  <c r="B3122" i="5"/>
  <c r="F3120" i="5"/>
  <c r="C3119" i="5"/>
  <c r="B3231" i="15" l="1"/>
  <c r="F3191" i="15"/>
  <c r="C3190" i="15"/>
  <c r="F3119" i="5"/>
  <c r="C3118" i="5"/>
  <c r="B3123" i="5"/>
  <c r="F3190" i="15" l="1"/>
  <c r="C3189" i="15"/>
  <c r="B3232" i="15"/>
  <c r="F3118" i="5"/>
  <c r="C3117" i="5"/>
  <c r="B3124" i="5"/>
  <c r="B3233" i="15" l="1"/>
  <c r="F3189" i="15"/>
  <c r="C3188" i="15"/>
  <c r="B3125" i="5"/>
  <c r="F3117" i="5"/>
  <c r="C3116" i="5"/>
  <c r="B3234" i="15" l="1"/>
  <c r="F3188" i="15"/>
  <c r="C3187" i="15"/>
  <c r="F3116" i="5"/>
  <c r="C3115" i="5"/>
  <c r="B3126" i="5"/>
  <c r="F3187" i="15" l="1"/>
  <c r="C3186" i="15"/>
  <c r="B3235" i="15"/>
  <c r="B3127" i="5"/>
  <c r="F3115" i="5"/>
  <c r="C3114" i="5"/>
  <c r="B3236" i="15" l="1"/>
  <c r="F3186" i="15"/>
  <c r="C3185" i="15"/>
  <c r="F3114" i="5"/>
  <c r="C3113" i="5"/>
  <c r="B3128" i="5"/>
  <c r="B3237" i="15" l="1"/>
  <c r="F3185" i="15"/>
  <c r="C3184" i="15"/>
  <c r="B3129" i="5"/>
  <c r="F3113" i="5"/>
  <c r="C3112" i="5"/>
  <c r="F3184" i="15" l="1"/>
  <c r="C3183" i="15"/>
  <c r="B3238" i="15"/>
  <c r="F3112" i="5"/>
  <c r="C3111" i="5"/>
  <c r="B3130" i="5"/>
  <c r="B3239" i="15" l="1"/>
  <c r="F3183" i="15"/>
  <c r="C3182" i="15"/>
  <c r="B3131" i="5"/>
  <c r="F3111" i="5"/>
  <c r="C3110" i="5"/>
  <c r="B3240" i="15" l="1"/>
  <c r="F3182" i="15"/>
  <c r="C3181" i="15"/>
  <c r="F3110" i="5"/>
  <c r="C3109" i="5"/>
  <c r="B3132" i="5"/>
  <c r="F3181" i="15" l="1"/>
  <c r="C3180" i="15"/>
  <c r="B3241" i="15"/>
  <c r="B3133" i="5"/>
  <c r="F3109" i="5"/>
  <c r="C3108" i="5"/>
  <c r="B3242" i="15" l="1"/>
  <c r="F3180" i="15"/>
  <c r="C3179" i="15"/>
  <c r="F3108" i="5"/>
  <c r="C3107" i="5"/>
  <c r="B3134" i="5"/>
  <c r="F3179" i="15" l="1"/>
  <c r="C3178" i="15"/>
  <c r="B3243" i="15"/>
  <c r="B3135" i="5"/>
  <c r="F3107" i="5"/>
  <c r="C3106" i="5"/>
  <c r="B3244" i="15" l="1"/>
  <c r="F3178" i="15"/>
  <c r="C3177" i="15"/>
  <c r="F3106" i="5"/>
  <c r="C3105" i="5"/>
  <c r="B3136" i="5"/>
  <c r="B3245" i="15" l="1"/>
  <c r="F3177" i="15"/>
  <c r="C3176" i="15"/>
  <c r="B3137" i="5"/>
  <c r="F3105" i="5"/>
  <c r="C3104" i="5"/>
  <c r="F3176" i="15" l="1"/>
  <c r="C3175" i="15"/>
  <c r="B3246" i="15"/>
  <c r="F3104" i="5"/>
  <c r="C3103" i="5"/>
  <c r="B3138" i="5"/>
  <c r="B3247" i="15" l="1"/>
  <c r="F3175" i="15"/>
  <c r="C3174" i="15"/>
  <c r="B3139" i="5"/>
  <c r="F3103" i="5"/>
  <c r="C3102" i="5"/>
  <c r="F3174" i="15" l="1"/>
  <c r="C3173" i="15"/>
  <c r="B3248" i="15"/>
  <c r="F3102" i="5"/>
  <c r="C3101" i="5"/>
  <c r="B3140" i="5"/>
  <c r="B3249" i="15" l="1"/>
  <c r="F3173" i="15"/>
  <c r="C3172" i="15"/>
  <c r="B3141" i="5"/>
  <c r="F3101" i="5"/>
  <c r="C3100" i="5"/>
  <c r="F3172" i="15" l="1"/>
  <c r="C3171" i="15"/>
  <c r="B3250" i="15"/>
  <c r="F3100" i="5"/>
  <c r="C3099" i="5"/>
  <c r="B3142" i="5"/>
  <c r="B3251" i="15" l="1"/>
  <c r="F3171" i="15"/>
  <c r="C3170" i="15"/>
  <c r="B3143" i="5"/>
  <c r="F3099" i="5"/>
  <c r="C3098" i="5"/>
  <c r="B3252" i="15" l="1"/>
  <c r="F3170" i="15"/>
  <c r="C3169" i="15"/>
  <c r="F3098" i="5"/>
  <c r="C3097" i="5"/>
  <c r="B3144" i="5"/>
  <c r="F3169" i="15" l="1"/>
  <c r="C3168" i="15"/>
  <c r="B3253" i="15"/>
  <c r="B3145" i="5"/>
  <c r="F3097" i="5"/>
  <c r="C3096" i="5"/>
  <c r="B3254" i="15" l="1"/>
  <c r="F3168" i="15"/>
  <c r="C3167" i="15"/>
  <c r="F3096" i="5"/>
  <c r="C3095" i="5"/>
  <c r="B3146" i="5"/>
  <c r="B3255" i="15" l="1"/>
  <c r="F3167" i="15"/>
  <c r="C3166" i="15"/>
  <c r="B3147" i="5"/>
  <c r="F3095" i="5"/>
  <c r="C3094" i="5"/>
  <c r="B3256" i="15" l="1"/>
  <c r="F3166" i="15"/>
  <c r="C3165" i="15"/>
  <c r="F3094" i="5"/>
  <c r="C3093" i="5"/>
  <c r="B3148" i="5"/>
  <c r="B3257" i="15" l="1"/>
  <c r="F3165" i="15"/>
  <c r="C3164" i="15"/>
  <c r="B3149" i="5"/>
  <c r="F3093" i="5"/>
  <c r="C3092" i="5"/>
  <c r="B3258" i="15" l="1"/>
  <c r="F3164" i="15"/>
  <c r="C3163" i="15"/>
  <c r="F3092" i="5"/>
  <c r="C3091" i="5"/>
  <c r="B3150" i="5"/>
  <c r="F3163" i="15" l="1"/>
  <c r="C3162" i="15"/>
  <c r="B3259" i="15"/>
  <c r="B3151" i="5"/>
  <c r="F3091" i="5"/>
  <c r="C3090" i="5"/>
  <c r="B3260" i="15" l="1"/>
  <c r="F3162" i="15"/>
  <c r="C3161" i="15"/>
  <c r="F3090" i="5"/>
  <c r="C3089" i="5"/>
  <c r="B3152" i="5"/>
  <c r="B3261" i="15" l="1"/>
  <c r="F3161" i="15"/>
  <c r="C3160" i="15"/>
  <c r="B3153" i="5"/>
  <c r="F3089" i="5"/>
  <c r="C3088" i="5"/>
  <c r="F3160" i="15" l="1"/>
  <c r="C3159" i="15"/>
  <c r="B3262" i="15"/>
  <c r="F3088" i="5"/>
  <c r="C3087" i="5"/>
  <c r="B3154" i="5"/>
  <c r="B3263" i="15" l="1"/>
  <c r="F3159" i="15"/>
  <c r="C3158" i="15"/>
  <c r="B3155" i="5"/>
  <c r="F3087" i="5"/>
  <c r="C3086" i="5"/>
  <c r="F3158" i="15" l="1"/>
  <c r="C3157" i="15"/>
  <c r="B3264" i="15"/>
  <c r="F3086" i="5"/>
  <c r="C3085" i="5"/>
  <c r="B3156" i="5"/>
  <c r="B3265" i="15" l="1"/>
  <c r="F3157" i="15"/>
  <c r="C3156" i="15"/>
  <c r="B3157" i="5"/>
  <c r="F3085" i="5"/>
  <c r="C3084" i="5"/>
  <c r="F3156" i="15" l="1"/>
  <c r="C3155" i="15"/>
  <c r="B3266" i="15"/>
  <c r="F3084" i="5"/>
  <c r="C3083" i="5"/>
  <c r="B3158" i="5"/>
  <c r="B3267" i="15" l="1"/>
  <c r="F3155" i="15"/>
  <c r="C3154" i="15"/>
  <c r="B3159" i="5"/>
  <c r="F3083" i="5"/>
  <c r="C3082" i="5"/>
  <c r="B3268" i="15" l="1"/>
  <c r="F3154" i="15"/>
  <c r="C3153" i="15"/>
  <c r="F3082" i="5"/>
  <c r="C3081" i="5"/>
  <c r="B3160" i="5"/>
  <c r="F3153" i="15" l="1"/>
  <c r="C3152" i="15"/>
  <c r="B3269" i="15"/>
  <c r="B3161" i="5"/>
  <c r="F3081" i="5"/>
  <c r="C3080" i="5"/>
  <c r="B3270" i="15" l="1"/>
  <c r="F3152" i="15"/>
  <c r="C3151" i="15"/>
  <c r="F3080" i="5"/>
  <c r="C3079" i="5"/>
  <c r="B3162" i="5"/>
  <c r="B3271" i="15" l="1"/>
  <c r="F3151" i="15"/>
  <c r="C3150" i="15"/>
  <c r="B3163" i="5"/>
  <c r="F3079" i="5"/>
  <c r="C3078" i="5"/>
  <c r="F3150" i="15" l="1"/>
  <c r="C3149" i="15"/>
  <c r="B3272" i="15"/>
  <c r="F3078" i="5"/>
  <c r="C3077" i="5"/>
  <c r="B3164" i="5"/>
  <c r="B3273" i="15" l="1"/>
  <c r="F3149" i="15"/>
  <c r="C3148" i="15"/>
  <c r="B3165" i="5"/>
  <c r="F3077" i="5"/>
  <c r="C3076" i="5"/>
  <c r="F3148" i="15" l="1"/>
  <c r="C3147" i="15"/>
  <c r="B3274" i="15"/>
  <c r="F3076" i="5"/>
  <c r="C3075" i="5"/>
  <c r="B3166" i="5"/>
  <c r="B3275" i="15" l="1"/>
  <c r="F3147" i="15"/>
  <c r="C3146" i="15"/>
  <c r="B3167" i="5"/>
  <c r="F3075" i="5"/>
  <c r="C3074" i="5"/>
  <c r="F3146" i="15" l="1"/>
  <c r="C3145" i="15"/>
  <c r="B3276" i="15"/>
  <c r="F3074" i="5"/>
  <c r="C3073" i="5"/>
  <c r="B3168" i="5"/>
  <c r="B3277" i="15" l="1"/>
  <c r="F3145" i="15"/>
  <c r="C3144" i="15"/>
  <c r="B3169" i="5"/>
  <c r="F3073" i="5"/>
  <c r="C3072" i="5"/>
  <c r="F3144" i="15" l="1"/>
  <c r="C3143" i="15"/>
  <c r="B3278" i="15"/>
  <c r="F3072" i="5"/>
  <c r="C3071" i="5"/>
  <c r="B3170" i="5"/>
  <c r="B3279" i="15" l="1"/>
  <c r="F3143" i="15"/>
  <c r="C3142" i="15"/>
  <c r="B3171" i="5"/>
  <c r="F3071" i="5"/>
  <c r="C3070" i="5"/>
  <c r="F3142" i="15" l="1"/>
  <c r="C3141" i="15"/>
  <c r="B3280" i="15"/>
  <c r="F3070" i="5"/>
  <c r="C3069" i="5"/>
  <c r="B3172" i="5"/>
  <c r="B3281" i="15" l="1"/>
  <c r="F3141" i="15"/>
  <c r="C3140" i="15"/>
  <c r="B3173" i="5"/>
  <c r="F3069" i="5"/>
  <c r="C3068" i="5"/>
  <c r="F3140" i="15" l="1"/>
  <c r="C3139" i="15"/>
  <c r="B3282" i="15"/>
  <c r="F3068" i="5"/>
  <c r="C3067" i="5"/>
  <c r="B3174" i="5"/>
  <c r="B3283" i="15" l="1"/>
  <c r="F3139" i="15"/>
  <c r="C3138" i="15"/>
  <c r="B3175" i="5"/>
  <c r="F3067" i="5"/>
  <c r="C3066" i="5"/>
  <c r="F3138" i="15" l="1"/>
  <c r="C3137" i="15"/>
  <c r="B3284" i="15"/>
  <c r="F3066" i="5"/>
  <c r="C3065" i="5"/>
  <c r="B3176" i="5"/>
  <c r="B3285" i="15" l="1"/>
  <c r="F3137" i="15"/>
  <c r="C3136" i="15"/>
  <c r="B3177" i="5"/>
  <c r="F3065" i="5"/>
  <c r="C3064" i="5"/>
  <c r="F3136" i="15" l="1"/>
  <c r="C3135" i="15"/>
  <c r="B3286" i="15"/>
  <c r="F3064" i="5"/>
  <c r="C3063" i="5"/>
  <c r="B3178" i="5"/>
  <c r="B3287" i="15" l="1"/>
  <c r="F3135" i="15"/>
  <c r="C3134" i="15"/>
  <c r="B3179" i="5"/>
  <c r="F3063" i="5"/>
  <c r="C3062" i="5"/>
  <c r="F3134" i="15" l="1"/>
  <c r="C3133" i="15"/>
  <c r="B3288" i="15"/>
  <c r="F3062" i="5"/>
  <c r="C3061" i="5"/>
  <c r="B3180" i="5"/>
  <c r="B3289" i="15" l="1"/>
  <c r="F3133" i="15"/>
  <c r="C3132" i="15"/>
  <c r="B3181" i="5"/>
  <c r="F3061" i="5"/>
  <c r="C3060" i="5"/>
  <c r="F3132" i="15" l="1"/>
  <c r="C3131" i="15"/>
  <c r="B3290" i="15"/>
  <c r="F3060" i="5"/>
  <c r="C3059" i="5"/>
  <c r="B3182" i="5"/>
  <c r="B3291" i="15" l="1"/>
  <c r="F3131" i="15"/>
  <c r="C3130" i="15"/>
  <c r="B3183" i="5"/>
  <c r="F3059" i="5"/>
  <c r="C3058" i="5"/>
  <c r="B3292" i="15" l="1"/>
  <c r="F3130" i="15"/>
  <c r="C3129" i="15"/>
  <c r="F3058" i="5"/>
  <c r="C3057" i="5"/>
  <c r="B3184" i="5"/>
  <c r="F3129" i="15" l="1"/>
  <c r="C3128" i="15"/>
  <c r="B3293" i="15"/>
  <c r="B3185" i="5"/>
  <c r="F3057" i="5"/>
  <c r="C3056" i="5"/>
  <c r="B3294" i="15" l="1"/>
  <c r="F3128" i="15"/>
  <c r="C3127" i="15"/>
  <c r="F3056" i="5"/>
  <c r="C3055" i="5"/>
  <c r="B3186" i="5"/>
  <c r="F3127" i="15" l="1"/>
  <c r="C3126" i="15"/>
  <c r="B3295" i="15"/>
  <c r="B3187" i="5"/>
  <c r="F3055" i="5"/>
  <c r="C3054" i="5"/>
  <c r="B3296" i="15" l="1"/>
  <c r="F3126" i="15"/>
  <c r="C3125" i="15"/>
  <c r="F3054" i="5"/>
  <c r="C3053" i="5"/>
  <c r="B3188" i="5"/>
  <c r="B3297" i="15" l="1"/>
  <c r="F3125" i="15"/>
  <c r="C3124" i="15"/>
  <c r="B3189" i="5"/>
  <c r="F3053" i="5"/>
  <c r="C3052" i="5"/>
  <c r="F3124" i="15" l="1"/>
  <c r="C3123" i="15"/>
  <c r="B3298" i="15"/>
  <c r="F3052" i="5"/>
  <c r="C3051" i="5"/>
  <c r="B3190" i="5"/>
  <c r="B3299" i="15" l="1"/>
  <c r="F3123" i="15"/>
  <c r="C3122" i="15"/>
  <c r="B3191" i="5"/>
  <c r="F3051" i="5"/>
  <c r="C3050" i="5"/>
  <c r="B3300" i="15" l="1"/>
  <c r="F3122" i="15"/>
  <c r="C3121" i="15"/>
  <c r="F3050" i="5"/>
  <c r="C3049" i="5"/>
  <c r="B3192" i="5"/>
  <c r="F3121" i="15" l="1"/>
  <c r="C3120" i="15"/>
  <c r="B3301" i="15"/>
  <c r="B3193" i="5"/>
  <c r="F3049" i="5"/>
  <c r="C3048" i="5"/>
  <c r="B3302" i="15" l="1"/>
  <c r="E3120" i="15"/>
  <c r="G3120" i="15" s="1"/>
  <c r="F3120" i="15"/>
  <c r="C3119" i="15"/>
  <c r="F3048" i="5"/>
  <c r="C3047" i="5"/>
  <c r="B3194" i="5"/>
  <c r="H3120" i="15" l="1"/>
  <c r="C3302" i="15"/>
  <c r="B3303" i="15"/>
  <c r="E3119" i="15"/>
  <c r="G3119" i="15" s="1"/>
  <c r="F3119" i="15"/>
  <c r="E3210" i="15"/>
  <c r="G3210" i="15" s="1"/>
  <c r="H3210" i="15" s="1"/>
  <c r="E3209" i="15"/>
  <c r="G3209" i="15" s="1"/>
  <c r="H3209" i="15" s="1"/>
  <c r="E3208" i="15"/>
  <c r="G3208" i="15" s="1"/>
  <c r="H3208" i="15" s="1"/>
  <c r="E3207" i="15"/>
  <c r="G3207" i="15" s="1"/>
  <c r="H3207" i="15" s="1"/>
  <c r="E3206" i="15"/>
  <c r="G3206" i="15" s="1"/>
  <c r="H3206" i="15" s="1"/>
  <c r="E3205" i="15"/>
  <c r="G3205" i="15" s="1"/>
  <c r="H3205" i="15" s="1"/>
  <c r="E3204" i="15"/>
  <c r="G3204" i="15" s="1"/>
  <c r="H3204" i="15" s="1"/>
  <c r="E3203" i="15"/>
  <c r="G3203" i="15" s="1"/>
  <c r="H3203" i="15" s="1"/>
  <c r="E3202" i="15"/>
  <c r="G3202" i="15" s="1"/>
  <c r="H3202" i="15" s="1"/>
  <c r="E3201" i="15"/>
  <c r="G3201" i="15" s="1"/>
  <c r="H3201" i="15" s="1"/>
  <c r="E3200" i="15"/>
  <c r="G3200" i="15" s="1"/>
  <c r="H3200" i="15" s="1"/>
  <c r="E3199" i="15"/>
  <c r="G3199" i="15" s="1"/>
  <c r="H3199" i="15" s="1"/>
  <c r="E3198" i="15"/>
  <c r="G3198" i="15" s="1"/>
  <c r="H3198" i="15" s="1"/>
  <c r="E3197" i="15"/>
  <c r="G3197" i="15" s="1"/>
  <c r="H3197" i="15" s="1"/>
  <c r="E3196" i="15"/>
  <c r="G3196" i="15" s="1"/>
  <c r="H3196" i="15" s="1"/>
  <c r="E3195" i="15"/>
  <c r="G3195" i="15" s="1"/>
  <c r="H3195" i="15" s="1"/>
  <c r="E3194" i="15"/>
  <c r="G3194" i="15" s="1"/>
  <c r="H3194" i="15" s="1"/>
  <c r="E3193" i="15"/>
  <c r="G3193" i="15" s="1"/>
  <c r="H3193" i="15" s="1"/>
  <c r="E3192" i="15"/>
  <c r="G3192" i="15" s="1"/>
  <c r="H3192" i="15" s="1"/>
  <c r="E3191" i="15"/>
  <c r="G3191" i="15" s="1"/>
  <c r="H3191" i="15" s="1"/>
  <c r="E3190" i="15"/>
  <c r="G3190" i="15" s="1"/>
  <c r="H3190" i="15" s="1"/>
  <c r="E3189" i="15"/>
  <c r="G3189" i="15" s="1"/>
  <c r="H3189" i="15" s="1"/>
  <c r="E3188" i="15"/>
  <c r="G3188" i="15" s="1"/>
  <c r="H3188" i="15" s="1"/>
  <c r="E3187" i="15"/>
  <c r="G3187" i="15" s="1"/>
  <c r="H3187" i="15" s="1"/>
  <c r="E3186" i="15"/>
  <c r="G3186" i="15" s="1"/>
  <c r="H3186" i="15" s="1"/>
  <c r="E3185" i="15"/>
  <c r="G3185" i="15" s="1"/>
  <c r="H3185" i="15" s="1"/>
  <c r="E3184" i="15"/>
  <c r="G3184" i="15" s="1"/>
  <c r="H3184" i="15" s="1"/>
  <c r="E3183" i="15"/>
  <c r="G3183" i="15" s="1"/>
  <c r="H3183" i="15" s="1"/>
  <c r="E3182" i="15"/>
  <c r="G3182" i="15" s="1"/>
  <c r="H3182" i="15" s="1"/>
  <c r="E3181" i="15"/>
  <c r="G3181" i="15" s="1"/>
  <c r="H3181" i="15" s="1"/>
  <c r="E3180" i="15"/>
  <c r="G3180" i="15" s="1"/>
  <c r="H3180" i="15" s="1"/>
  <c r="E3179" i="15"/>
  <c r="G3179" i="15" s="1"/>
  <c r="H3179" i="15" s="1"/>
  <c r="E3178" i="15"/>
  <c r="G3178" i="15" s="1"/>
  <c r="H3178" i="15" s="1"/>
  <c r="E3177" i="15"/>
  <c r="G3177" i="15" s="1"/>
  <c r="H3177" i="15" s="1"/>
  <c r="E3176" i="15"/>
  <c r="G3176" i="15" s="1"/>
  <c r="H3176" i="15" s="1"/>
  <c r="E3175" i="15"/>
  <c r="G3175" i="15" s="1"/>
  <c r="H3175" i="15" s="1"/>
  <c r="E3174" i="15"/>
  <c r="G3174" i="15" s="1"/>
  <c r="H3174" i="15" s="1"/>
  <c r="E3173" i="15"/>
  <c r="G3173" i="15" s="1"/>
  <c r="H3173" i="15" s="1"/>
  <c r="E3172" i="15"/>
  <c r="G3172" i="15" s="1"/>
  <c r="H3172" i="15" s="1"/>
  <c r="E3171" i="15"/>
  <c r="G3171" i="15" s="1"/>
  <c r="H3171" i="15" s="1"/>
  <c r="E3170" i="15"/>
  <c r="G3170" i="15" s="1"/>
  <c r="H3170" i="15" s="1"/>
  <c r="E3169" i="15"/>
  <c r="G3169" i="15" s="1"/>
  <c r="H3169" i="15" s="1"/>
  <c r="E3168" i="15"/>
  <c r="G3168" i="15" s="1"/>
  <c r="H3168" i="15" s="1"/>
  <c r="E3167" i="15"/>
  <c r="G3167" i="15" s="1"/>
  <c r="H3167" i="15" s="1"/>
  <c r="E3166" i="15"/>
  <c r="G3166" i="15" s="1"/>
  <c r="H3166" i="15" s="1"/>
  <c r="E3165" i="15"/>
  <c r="G3165" i="15" s="1"/>
  <c r="H3165" i="15" s="1"/>
  <c r="E3164" i="15"/>
  <c r="G3164" i="15" s="1"/>
  <c r="H3164" i="15" s="1"/>
  <c r="E3163" i="15"/>
  <c r="G3163" i="15" s="1"/>
  <c r="H3163" i="15" s="1"/>
  <c r="E3162" i="15"/>
  <c r="G3162" i="15" s="1"/>
  <c r="H3162" i="15" s="1"/>
  <c r="E3161" i="15"/>
  <c r="G3161" i="15" s="1"/>
  <c r="H3161" i="15" s="1"/>
  <c r="E3160" i="15"/>
  <c r="G3160" i="15" s="1"/>
  <c r="H3160" i="15" s="1"/>
  <c r="E3159" i="15"/>
  <c r="G3159" i="15" s="1"/>
  <c r="H3159" i="15" s="1"/>
  <c r="E3158" i="15"/>
  <c r="G3158" i="15" s="1"/>
  <c r="H3158" i="15" s="1"/>
  <c r="E3157" i="15"/>
  <c r="G3157" i="15" s="1"/>
  <c r="H3157" i="15" s="1"/>
  <c r="E3156" i="15"/>
  <c r="G3156" i="15" s="1"/>
  <c r="H3156" i="15" s="1"/>
  <c r="E3155" i="15"/>
  <c r="G3155" i="15" s="1"/>
  <c r="H3155" i="15" s="1"/>
  <c r="E3154" i="15"/>
  <c r="G3154" i="15" s="1"/>
  <c r="H3154" i="15" s="1"/>
  <c r="E3153" i="15"/>
  <c r="G3153" i="15" s="1"/>
  <c r="H3153" i="15" s="1"/>
  <c r="E3152" i="15"/>
  <c r="G3152" i="15" s="1"/>
  <c r="H3152" i="15" s="1"/>
  <c r="E3151" i="15"/>
  <c r="G3151" i="15" s="1"/>
  <c r="H3151" i="15" s="1"/>
  <c r="E3150" i="15"/>
  <c r="G3150" i="15" s="1"/>
  <c r="H3150" i="15" s="1"/>
  <c r="E3149" i="15"/>
  <c r="G3149" i="15" s="1"/>
  <c r="H3149" i="15" s="1"/>
  <c r="E3148" i="15"/>
  <c r="G3148" i="15" s="1"/>
  <c r="H3148" i="15" s="1"/>
  <c r="E3147" i="15"/>
  <c r="G3147" i="15" s="1"/>
  <c r="H3147" i="15" s="1"/>
  <c r="E3146" i="15"/>
  <c r="G3146" i="15" s="1"/>
  <c r="H3146" i="15" s="1"/>
  <c r="E3145" i="15"/>
  <c r="G3145" i="15" s="1"/>
  <c r="H3145" i="15" s="1"/>
  <c r="E3144" i="15"/>
  <c r="G3144" i="15" s="1"/>
  <c r="H3144" i="15" s="1"/>
  <c r="E3143" i="15"/>
  <c r="G3143" i="15" s="1"/>
  <c r="H3143" i="15" s="1"/>
  <c r="E3142" i="15"/>
  <c r="G3142" i="15" s="1"/>
  <c r="H3142" i="15" s="1"/>
  <c r="E3141" i="15"/>
  <c r="G3141" i="15" s="1"/>
  <c r="H3141" i="15" s="1"/>
  <c r="E3140" i="15"/>
  <c r="G3140" i="15" s="1"/>
  <c r="H3140" i="15" s="1"/>
  <c r="E3139" i="15"/>
  <c r="G3139" i="15" s="1"/>
  <c r="H3139" i="15" s="1"/>
  <c r="E3138" i="15"/>
  <c r="G3138" i="15" s="1"/>
  <c r="H3138" i="15" s="1"/>
  <c r="E3137" i="15"/>
  <c r="G3137" i="15" s="1"/>
  <c r="H3137" i="15" s="1"/>
  <c r="E3136" i="15"/>
  <c r="G3136" i="15" s="1"/>
  <c r="H3136" i="15" s="1"/>
  <c r="E3135" i="15"/>
  <c r="G3135" i="15" s="1"/>
  <c r="H3135" i="15" s="1"/>
  <c r="E3134" i="15"/>
  <c r="G3134" i="15" s="1"/>
  <c r="H3134" i="15" s="1"/>
  <c r="E3133" i="15"/>
  <c r="G3133" i="15" s="1"/>
  <c r="H3133" i="15" s="1"/>
  <c r="E3132" i="15"/>
  <c r="G3132" i="15" s="1"/>
  <c r="H3132" i="15" s="1"/>
  <c r="E3131" i="15"/>
  <c r="G3131" i="15" s="1"/>
  <c r="H3131" i="15" s="1"/>
  <c r="E3130" i="15"/>
  <c r="G3130" i="15" s="1"/>
  <c r="H3130" i="15" s="1"/>
  <c r="E3129" i="15"/>
  <c r="G3129" i="15" s="1"/>
  <c r="H3129" i="15" s="1"/>
  <c r="E3128" i="15"/>
  <c r="G3128" i="15" s="1"/>
  <c r="H3128" i="15" s="1"/>
  <c r="E3127" i="15"/>
  <c r="G3127" i="15" s="1"/>
  <c r="H3127" i="15" s="1"/>
  <c r="E3126" i="15"/>
  <c r="G3126" i="15" s="1"/>
  <c r="H3126" i="15" s="1"/>
  <c r="E3125" i="15"/>
  <c r="G3125" i="15" s="1"/>
  <c r="H3125" i="15" s="1"/>
  <c r="E3124" i="15"/>
  <c r="G3124" i="15" s="1"/>
  <c r="H3124" i="15" s="1"/>
  <c r="E3123" i="15"/>
  <c r="G3123" i="15" s="1"/>
  <c r="H3123" i="15" s="1"/>
  <c r="E3122" i="15"/>
  <c r="G3122" i="15" s="1"/>
  <c r="H3122" i="15" s="1"/>
  <c r="E3121" i="15"/>
  <c r="G3121" i="15" s="1"/>
  <c r="H3121" i="15" s="1"/>
  <c r="B3195" i="5"/>
  <c r="F3047" i="5"/>
  <c r="C3046" i="5"/>
  <c r="H3119" i="15" l="1"/>
  <c r="B3304" i="15"/>
  <c r="F3302" i="15"/>
  <c r="C3301" i="15"/>
  <c r="F3046" i="5"/>
  <c r="C3045" i="5"/>
  <c r="B3196" i="5"/>
  <c r="F3301" i="15" l="1"/>
  <c r="C3300" i="15"/>
  <c r="B3305" i="15"/>
  <c r="B3197" i="5"/>
  <c r="F3045" i="5"/>
  <c r="C3044" i="5"/>
  <c r="B3306" i="15" l="1"/>
  <c r="F3300" i="15"/>
  <c r="C3299" i="15"/>
  <c r="F3044" i="5"/>
  <c r="C3043" i="5"/>
  <c r="B3198" i="5"/>
  <c r="F3299" i="15" l="1"/>
  <c r="C3298" i="15"/>
  <c r="B3307" i="15"/>
  <c r="B3199" i="5"/>
  <c r="F3043" i="5"/>
  <c r="C3042" i="5"/>
  <c r="B3308" i="15" l="1"/>
  <c r="F3298" i="15"/>
  <c r="C3297" i="15"/>
  <c r="F3042" i="5"/>
  <c r="C3041" i="5"/>
  <c r="B3200" i="5"/>
  <c r="F3297" i="15" l="1"/>
  <c r="C3296" i="15"/>
  <c r="B3309" i="15"/>
  <c r="B3201" i="5"/>
  <c r="F3041" i="5"/>
  <c r="C3040" i="5"/>
  <c r="F3296" i="15" l="1"/>
  <c r="C3295" i="15"/>
  <c r="B3310" i="15"/>
  <c r="F3040" i="5"/>
  <c r="C3039" i="5"/>
  <c r="B3202" i="5"/>
  <c r="B3311" i="15" l="1"/>
  <c r="F3295" i="15"/>
  <c r="C3294" i="15"/>
  <c r="B3203" i="5"/>
  <c r="F3039" i="5"/>
  <c r="C3038" i="5"/>
  <c r="B3312" i="15" l="1"/>
  <c r="F3294" i="15"/>
  <c r="C3293" i="15"/>
  <c r="F3038" i="5"/>
  <c r="C3037" i="5"/>
  <c r="B3204" i="5"/>
  <c r="F3293" i="15" l="1"/>
  <c r="C3292" i="15"/>
  <c r="B3313" i="15"/>
  <c r="B3205" i="5"/>
  <c r="F3037" i="5"/>
  <c r="C3036" i="5"/>
  <c r="B3314" i="15" l="1"/>
  <c r="F3292" i="15"/>
  <c r="C3291" i="15"/>
  <c r="F3036" i="5"/>
  <c r="C3035" i="5"/>
  <c r="B3206" i="5"/>
  <c r="B3315" i="15" l="1"/>
  <c r="F3291" i="15"/>
  <c r="C3290" i="15"/>
  <c r="B3207" i="5"/>
  <c r="F3035" i="5"/>
  <c r="C3034" i="5"/>
  <c r="F3290" i="15" l="1"/>
  <c r="C3289" i="15"/>
  <c r="B3316" i="15"/>
  <c r="F3034" i="5"/>
  <c r="C3033" i="5"/>
  <c r="B3208" i="5"/>
  <c r="B3317" i="15" l="1"/>
  <c r="F3289" i="15"/>
  <c r="C3288" i="15"/>
  <c r="B3209" i="5"/>
  <c r="F3033" i="5"/>
  <c r="C3032" i="5"/>
  <c r="F3288" i="15" l="1"/>
  <c r="C3287" i="15"/>
  <c r="B3318" i="15"/>
  <c r="F3032" i="5"/>
  <c r="C3031" i="5"/>
  <c r="B3210" i="5"/>
  <c r="B3319" i="15" l="1"/>
  <c r="F3287" i="15"/>
  <c r="C3286" i="15"/>
  <c r="B3211" i="5"/>
  <c r="F3031" i="5"/>
  <c r="C3030" i="5"/>
  <c r="F3286" i="15" l="1"/>
  <c r="C3285" i="15"/>
  <c r="B3320" i="15"/>
  <c r="F3030" i="5"/>
  <c r="C3029" i="5"/>
  <c r="B3212" i="5"/>
  <c r="B3321" i="15" l="1"/>
  <c r="F3285" i="15"/>
  <c r="C3284" i="15"/>
  <c r="B3213" i="5"/>
  <c r="F3029" i="5"/>
  <c r="C3028" i="5"/>
  <c r="F3284" i="15" l="1"/>
  <c r="C3283" i="15"/>
  <c r="B3322" i="15"/>
  <c r="F3028" i="5"/>
  <c r="C3027" i="5"/>
  <c r="B3214" i="5"/>
  <c r="B3323" i="15" l="1"/>
  <c r="F3283" i="15"/>
  <c r="C3282" i="15"/>
  <c r="B3215" i="5"/>
  <c r="F3027" i="5"/>
  <c r="C3026" i="5"/>
  <c r="B3324" i="15" l="1"/>
  <c r="F3282" i="15"/>
  <c r="C3281" i="15"/>
  <c r="F3026" i="5"/>
  <c r="C3025" i="5"/>
  <c r="B3216" i="5"/>
  <c r="F3281" i="15" l="1"/>
  <c r="C3280" i="15"/>
  <c r="B3325" i="15"/>
  <c r="B3217" i="5"/>
  <c r="F3025" i="5"/>
  <c r="C3024" i="5"/>
  <c r="B3326" i="15" l="1"/>
  <c r="F3280" i="15"/>
  <c r="C3279" i="15"/>
  <c r="F3024" i="5"/>
  <c r="C3023" i="5"/>
  <c r="B3218" i="5"/>
  <c r="F3279" i="15" l="1"/>
  <c r="C3278" i="15"/>
  <c r="B3327" i="15"/>
  <c r="F3023" i="5"/>
  <c r="C3022" i="5"/>
  <c r="B3219" i="5"/>
  <c r="B3328" i="15" l="1"/>
  <c r="F3278" i="15"/>
  <c r="C3277" i="15"/>
  <c r="B3220" i="5"/>
  <c r="F3022" i="5"/>
  <c r="C3021" i="5"/>
  <c r="F3277" i="15" l="1"/>
  <c r="C3276" i="15"/>
  <c r="B3329" i="15"/>
  <c r="F3021" i="5"/>
  <c r="C3020" i="5"/>
  <c r="B3221" i="5"/>
  <c r="B3330" i="15" l="1"/>
  <c r="F3276" i="15"/>
  <c r="C3275" i="15"/>
  <c r="B3222" i="5"/>
  <c r="F3020" i="5"/>
  <c r="C3019" i="5"/>
  <c r="F3275" i="15" l="1"/>
  <c r="C3274" i="15"/>
  <c r="B3331" i="15"/>
  <c r="F3019" i="5"/>
  <c r="C3018" i="5"/>
  <c r="B3223" i="5"/>
  <c r="B3332" i="15" l="1"/>
  <c r="F3274" i="15"/>
  <c r="C3273" i="15"/>
  <c r="B3224" i="5"/>
  <c r="F3018" i="5"/>
  <c r="C3017" i="5"/>
  <c r="F3273" i="15" l="1"/>
  <c r="C3272" i="15"/>
  <c r="B3333" i="15"/>
  <c r="F3017" i="5"/>
  <c r="C3016" i="5"/>
  <c r="B3225" i="5"/>
  <c r="B3334" i="15" l="1"/>
  <c r="F3272" i="15"/>
  <c r="C3271" i="15"/>
  <c r="B3226" i="5"/>
  <c r="F3016" i="5"/>
  <c r="C3015" i="5"/>
  <c r="B3335" i="15" l="1"/>
  <c r="F3271" i="15"/>
  <c r="C3270" i="15"/>
  <c r="F3015" i="5"/>
  <c r="C3014" i="5"/>
  <c r="B3227" i="5"/>
  <c r="F3270" i="15" l="1"/>
  <c r="C3269" i="15"/>
  <c r="B3336" i="15"/>
  <c r="F3014" i="5"/>
  <c r="C3013" i="5"/>
  <c r="B3228" i="5"/>
  <c r="B3337" i="15" l="1"/>
  <c r="F3269" i="15"/>
  <c r="C3268" i="15"/>
  <c r="B3229" i="5"/>
  <c r="F3013" i="5"/>
  <c r="C3012" i="5"/>
  <c r="F3268" i="15" l="1"/>
  <c r="C3267" i="15"/>
  <c r="B3338" i="15"/>
  <c r="F3012" i="5"/>
  <c r="C3011" i="5"/>
  <c r="B3230" i="5"/>
  <c r="B3339" i="15" l="1"/>
  <c r="F3267" i="15"/>
  <c r="C3266" i="15"/>
  <c r="B3231" i="5"/>
  <c r="F3011" i="5"/>
  <c r="C3010" i="5"/>
  <c r="B3340" i="15" l="1"/>
  <c r="F3266" i="15"/>
  <c r="C3265" i="15"/>
  <c r="F3010" i="5"/>
  <c r="C3009" i="5"/>
  <c r="B3232" i="5"/>
  <c r="B3341" i="15" l="1"/>
  <c r="F3265" i="15"/>
  <c r="C3264" i="15"/>
  <c r="F3009" i="5"/>
  <c r="C3008" i="5"/>
  <c r="B3233" i="5"/>
  <c r="F3264" i="15" l="1"/>
  <c r="C3263" i="15"/>
  <c r="B3342" i="15"/>
  <c r="B3234" i="5"/>
  <c r="F3008" i="5"/>
  <c r="C3007" i="5"/>
  <c r="B3343" i="15" l="1"/>
  <c r="F3263" i="15"/>
  <c r="C3262" i="15"/>
  <c r="F3007" i="5"/>
  <c r="C3006" i="5"/>
  <c r="B3235" i="5"/>
  <c r="F3262" i="15" l="1"/>
  <c r="C3261" i="15"/>
  <c r="B3344" i="15"/>
  <c r="B3236" i="5"/>
  <c r="F3006" i="5"/>
  <c r="C3005" i="5"/>
  <c r="B3345" i="15" l="1"/>
  <c r="F3261" i="15"/>
  <c r="C3260" i="15"/>
  <c r="F3005" i="5"/>
  <c r="C3004" i="5"/>
  <c r="B3237" i="5"/>
  <c r="F3260" i="15" l="1"/>
  <c r="C3259" i="15"/>
  <c r="B3346" i="15"/>
  <c r="B3238" i="5"/>
  <c r="F3004" i="5"/>
  <c r="C3003" i="5"/>
  <c r="B3347" i="15" l="1"/>
  <c r="F3259" i="15"/>
  <c r="C3258" i="15"/>
  <c r="F3003" i="5"/>
  <c r="C3002" i="5"/>
  <c r="B3239" i="5"/>
  <c r="F3258" i="15" l="1"/>
  <c r="C3257" i="15"/>
  <c r="B3348" i="15"/>
  <c r="B3240" i="5"/>
  <c r="F3002" i="5"/>
  <c r="C3001" i="5"/>
  <c r="B3349" i="15" l="1"/>
  <c r="F3257" i="15"/>
  <c r="C3256" i="15"/>
  <c r="F3001" i="5"/>
  <c r="C3000" i="5"/>
  <c r="B3241" i="5"/>
  <c r="F3256" i="15" l="1"/>
  <c r="C3255" i="15"/>
  <c r="B3350" i="15"/>
  <c r="F3000" i="5"/>
  <c r="C2999" i="5"/>
  <c r="B3242" i="5"/>
  <c r="F3255" i="15" l="1"/>
  <c r="C3254" i="15"/>
  <c r="B3351" i="15"/>
  <c r="B3243" i="5"/>
  <c r="F2999" i="5"/>
  <c r="C2998" i="5"/>
  <c r="F3254" i="15" l="1"/>
  <c r="C3253" i="15"/>
  <c r="B3352" i="15"/>
  <c r="F2998" i="5"/>
  <c r="C2997" i="5"/>
  <c r="B3244" i="5"/>
  <c r="B3353" i="15" l="1"/>
  <c r="F3253" i="15"/>
  <c r="C3252" i="15"/>
  <c r="B3245" i="5"/>
  <c r="F2997" i="5"/>
  <c r="C2996" i="5"/>
  <c r="F3252" i="15" l="1"/>
  <c r="C3251" i="15"/>
  <c r="B3354" i="15"/>
  <c r="F2996" i="5"/>
  <c r="C2995" i="5"/>
  <c r="B3246" i="5"/>
  <c r="B3355" i="15" l="1"/>
  <c r="F3251" i="15"/>
  <c r="C3250" i="15"/>
  <c r="B3247" i="5"/>
  <c r="F2995" i="5"/>
  <c r="C2994" i="5"/>
  <c r="B3356" i="15" l="1"/>
  <c r="F3250" i="15"/>
  <c r="C3249" i="15"/>
  <c r="B3248" i="5"/>
  <c r="F2994" i="5"/>
  <c r="C2993" i="5"/>
  <c r="F3249" i="15" l="1"/>
  <c r="C3248" i="15"/>
  <c r="B3357" i="15"/>
  <c r="F2993" i="5"/>
  <c r="C2992" i="5"/>
  <c r="B3249" i="5"/>
  <c r="B3358" i="15" l="1"/>
  <c r="F3248" i="15"/>
  <c r="C3247" i="15"/>
  <c r="B3250" i="5"/>
  <c r="F2992" i="5"/>
  <c r="C2991" i="5"/>
  <c r="F3247" i="15" l="1"/>
  <c r="C3246" i="15"/>
  <c r="B3359" i="15"/>
  <c r="F2991" i="5"/>
  <c r="C2990" i="5"/>
  <c r="B3251" i="5"/>
  <c r="B3360" i="15" l="1"/>
  <c r="F3246" i="15"/>
  <c r="C3245" i="15"/>
  <c r="B3252" i="5"/>
  <c r="F2990" i="5"/>
  <c r="C2989" i="5"/>
  <c r="F3245" i="15" l="1"/>
  <c r="C3244" i="15"/>
  <c r="B3361" i="15"/>
  <c r="F2989" i="5"/>
  <c r="C2988" i="5"/>
  <c r="B3253" i="5"/>
  <c r="B3362" i="15" l="1"/>
  <c r="F3244" i="15"/>
  <c r="C3243" i="15"/>
  <c r="B3254" i="5"/>
  <c r="F2988" i="5"/>
  <c r="C2987" i="5"/>
  <c r="B3363" i="15" l="1"/>
  <c r="F3243" i="15"/>
  <c r="C3242" i="15"/>
  <c r="F2987" i="5"/>
  <c r="C2986" i="5"/>
  <c r="B3255" i="5"/>
  <c r="F3242" i="15" l="1"/>
  <c r="C3241" i="15"/>
  <c r="B3364" i="15"/>
  <c r="B3256" i="5"/>
  <c r="F2986" i="5"/>
  <c r="C2985" i="5"/>
  <c r="B3365" i="15" l="1"/>
  <c r="F3241" i="15"/>
  <c r="C3240" i="15"/>
  <c r="F2985" i="5"/>
  <c r="C2984" i="5"/>
  <c r="B3257" i="5"/>
  <c r="F3240" i="15" l="1"/>
  <c r="C3239" i="15"/>
  <c r="B3366" i="15"/>
  <c r="B3258" i="5"/>
  <c r="F2984" i="5"/>
  <c r="C2983" i="5"/>
  <c r="B3367" i="15" l="1"/>
  <c r="F3239" i="15"/>
  <c r="C3238" i="15"/>
  <c r="F2983" i="5"/>
  <c r="C2982" i="5"/>
  <c r="B3259" i="5"/>
  <c r="F3238" i="15" l="1"/>
  <c r="C3237" i="15"/>
  <c r="B3368" i="15"/>
  <c r="B3260" i="5"/>
  <c r="F2982" i="5"/>
  <c r="C2981" i="5"/>
  <c r="B3369" i="15" l="1"/>
  <c r="F3237" i="15"/>
  <c r="C3236" i="15"/>
  <c r="B3261" i="5"/>
  <c r="F2981" i="5"/>
  <c r="C2980" i="5"/>
  <c r="F3236" i="15" l="1"/>
  <c r="C3235" i="15"/>
  <c r="B3370" i="15"/>
  <c r="F2980" i="5"/>
  <c r="C2979" i="5"/>
  <c r="B3262" i="5"/>
  <c r="B3371" i="15" l="1"/>
  <c r="F3235" i="15"/>
  <c r="C3234" i="15"/>
  <c r="B3263" i="5"/>
  <c r="F2979" i="5"/>
  <c r="C2978" i="5"/>
  <c r="F3234" i="15" l="1"/>
  <c r="C3233" i="15"/>
  <c r="B3372" i="15"/>
  <c r="B3264" i="5"/>
  <c r="F2978" i="5"/>
  <c r="C2977" i="5"/>
  <c r="B3373" i="15" l="1"/>
  <c r="F3233" i="15"/>
  <c r="C3232" i="15"/>
  <c r="F2977" i="5"/>
  <c r="C2976" i="5"/>
  <c r="B3265" i="5"/>
  <c r="F3232" i="15" l="1"/>
  <c r="C3231" i="15"/>
  <c r="B3374" i="15"/>
  <c r="B3266" i="5"/>
  <c r="F2976" i="5"/>
  <c r="C2975" i="5"/>
  <c r="B3375" i="15" l="1"/>
  <c r="F3231" i="15"/>
  <c r="C3230" i="15"/>
  <c r="F2975" i="5"/>
  <c r="C2974" i="5"/>
  <c r="B3267" i="5"/>
  <c r="B3376" i="15" l="1"/>
  <c r="F3230" i="15"/>
  <c r="C3229" i="15"/>
  <c r="B3268" i="5"/>
  <c r="F2974" i="5"/>
  <c r="C2973" i="5"/>
  <c r="F3229" i="15" l="1"/>
  <c r="C3228" i="15"/>
  <c r="B3377" i="15"/>
  <c r="F2973" i="5"/>
  <c r="C2972" i="5"/>
  <c r="B3269" i="5"/>
  <c r="B3378" i="15" l="1"/>
  <c r="F3228" i="15"/>
  <c r="C3227" i="15"/>
  <c r="F2972" i="5"/>
  <c r="C2971" i="5"/>
  <c r="B3270" i="5"/>
  <c r="F3227" i="15" l="1"/>
  <c r="C3226" i="15"/>
  <c r="B3379" i="15"/>
  <c r="B3271" i="5"/>
  <c r="F2971" i="5"/>
  <c r="C2970" i="5"/>
  <c r="B3380" i="15" l="1"/>
  <c r="F3226" i="15"/>
  <c r="C3225" i="15"/>
  <c r="B3272" i="5"/>
  <c r="F2970" i="5"/>
  <c r="C2969" i="5"/>
  <c r="F3225" i="15" l="1"/>
  <c r="C3224" i="15"/>
  <c r="B3381" i="15"/>
  <c r="F2969" i="5"/>
  <c r="C2968" i="5"/>
  <c r="B3273" i="5"/>
  <c r="B3382" i="15" l="1"/>
  <c r="F3224" i="15"/>
  <c r="C3223" i="15"/>
  <c r="B3274" i="5"/>
  <c r="F2968" i="5"/>
  <c r="C2967" i="5"/>
  <c r="F3223" i="15" l="1"/>
  <c r="C3222" i="15"/>
  <c r="B3383" i="15"/>
  <c r="F2967" i="5"/>
  <c r="C2966" i="5"/>
  <c r="B3275" i="5"/>
  <c r="B3384" i="15" l="1"/>
  <c r="F3222" i="15"/>
  <c r="C3221" i="15"/>
  <c r="B3276" i="5"/>
  <c r="F2966" i="5"/>
  <c r="C2965" i="5"/>
  <c r="F3221" i="15" l="1"/>
  <c r="C3220" i="15"/>
  <c r="B3385" i="15"/>
  <c r="F2965" i="5"/>
  <c r="C2964" i="5"/>
  <c r="B3277" i="5"/>
  <c r="B3386" i="15" l="1"/>
  <c r="F3220" i="15"/>
  <c r="C3219" i="15"/>
  <c r="B3278" i="5"/>
  <c r="F2964" i="5"/>
  <c r="C2963" i="5"/>
  <c r="F3219" i="15" l="1"/>
  <c r="C3218" i="15"/>
  <c r="B3387" i="15"/>
  <c r="F2963" i="5"/>
  <c r="C2962" i="5"/>
  <c r="B3279" i="5"/>
  <c r="B3388" i="15" l="1"/>
  <c r="F3218" i="15"/>
  <c r="C3217" i="15"/>
  <c r="B3280" i="5"/>
  <c r="F2962" i="5"/>
  <c r="C2961" i="5"/>
  <c r="F3217" i="15" l="1"/>
  <c r="C3216" i="15"/>
  <c r="B3389" i="15"/>
  <c r="F2961" i="5"/>
  <c r="C2960" i="5"/>
  <c r="B3281" i="5"/>
  <c r="B3390" i="15" l="1"/>
  <c r="F3216" i="15"/>
  <c r="C3215" i="15"/>
  <c r="B3282" i="5"/>
  <c r="F2960" i="5"/>
  <c r="C2959" i="5"/>
  <c r="F3215" i="15" l="1"/>
  <c r="C3214" i="15"/>
  <c r="B3391" i="15"/>
  <c r="F2959" i="5"/>
  <c r="C2958" i="5"/>
  <c r="B3283" i="5"/>
  <c r="B3392" i="15" l="1"/>
  <c r="F3214" i="15"/>
  <c r="C3213" i="15"/>
  <c r="B3284" i="5"/>
  <c r="F2958" i="5"/>
  <c r="C2957" i="5"/>
  <c r="F3213" i="15" l="1"/>
  <c r="C3212" i="15"/>
  <c r="B3393" i="15"/>
  <c r="F2957" i="5"/>
  <c r="C2956" i="5"/>
  <c r="B3285" i="5"/>
  <c r="C3393" i="15" l="1"/>
  <c r="B3394" i="15"/>
  <c r="F3212" i="15"/>
  <c r="E3212" i="15"/>
  <c r="G3212" i="15" s="1"/>
  <c r="C3211" i="15"/>
  <c r="B3286" i="5"/>
  <c r="F2956" i="5"/>
  <c r="C2955" i="5"/>
  <c r="F3211" i="15" l="1"/>
  <c r="E3211" i="15"/>
  <c r="G3211" i="15" s="1"/>
  <c r="E3302" i="15"/>
  <c r="G3302" i="15" s="1"/>
  <c r="H3302" i="15" s="1"/>
  <c r="E3301" i="15"/>
  <c r="G3301" i="15" s="1"/>
  <c r="H3301" i="15" s="1"/>
  <c r="E3300" i="15"/>
  <c r="G3300" i="15" s="1"/>
  <c r="H3300" i="15" s="1"/>
  <c r="E3299" i="15"/>
  <c r="G3299" i="15" s="1"/>
  <c r="H3299" i="15" s="1"/>
  <c r="E3298" i="15"/>
  <c r="G3298" i="15" s="1"/>
  <c r="H3298" i="15" s="1"/>
  <c r="E3297" i="15"/>
  <c r="G3297" i="15" s="1"/>
  <c r="H3297" i="15" s="1"/>
  <c r="E3296" i="15"/>
  <c r="G3296" i="15" s="1"/>
  <c r="H3296" i="15" s="1"/>
  <c r="E3295" i="15"/>
  <c r="G3295" i="15" s="1"/>
  <c r="H3295" i="15" s="1"/>
  <c r="E3294" i="15"/>
  <c r="G3294" i="15" s="1"/>
  <c r="H3294" i="15" s="1"/>
  <c r="E3293" i="15"/>
  <c r="G3293" i="15" s="1"/>
  <c r="H3293" i="15" s="1"/>
  <c r="E3292" i="15"/>
  <c r="G3292" i="15" s="1"/>
  <c r="H3292" i="15" s="1"/>
  <c r="E3291" i="15"/>
  <c r="G3291" i="15" s="1"/>
  <c r="H3291" i="15" s="1"/>
  <c r="E3290" i="15"/>
  <c r="G3290" i="15" s="1"/>
  <c r="H3290" i="15" s="1"/>
  <c r="E3289" i="15"/>
  <c r="G3289" i="15" s="1"/>
  <c r="H3289" i="15" s="1"/>
  <c r="E3288" i="15"/>
  <c r="G3288" i="15" s="1"/>
  <c r="H3288" i="15" s="1"/>
  <c r="E3287" i="15"/>
  <c r="G3287" i="15" s="1"/>
  <c r="H3287" i="15" s="1"/>
  <c r="E3286" i="15"/>
  <c r="G3286" i="15" s="1"/>
  <c r="H3286" i="15" s="1"/>
  <c r="E3285" i="15"/>
  <c r="G3285" i="15" s="1"/>
  <c r="H3285" i="15" s="1"/>
  <c r="E3284" i="15"/>
  <c r="G3284" i="15" s="1"/>
  <c r="H3284" i="15" s="1"/>
  <c r="E3283" i="15"/>
  <c r="G3283" i="15" s="1"/>
  <c r="H3283" i="15" s="1"/>
  <c r="E3282" i="15"/>
  <c r="G3282" i="15" s="1"/>
  <c r="H3282" i="15" s="1"/>
  <c r="E3281" i="15"/>
  <c r="G3281" i="15" s="1"/>
  <c r="H3281" i="15" s="1"/>
  <c r="E3280" i="15"/>
  <c r="G3280" i="15" s="1"/>
  <c r="H3280" i="15" s="1"/>
  <c r="E3279" i="15"/>
  <c r="G3279" i="15" s="1"/>
  <c r="H3279" i="15" s="1"/>
  <c r="E3278" i="15"/>
  <c r="G3278" i="15" s="1"/>
  <c r="H3278" i="15" s="1"/>
  <c r="E3277" i="15"/>
  <c r="G3277" i="15" s="1"/>
  <c r="H3277" i="15" s="1"/>
  <c r="E3276" i="15"/>
  <c r="G3276" i="15" s="1"/>
  <c r="H3276" i="15" s="1"/>
  <c r="E3275" i="15"/>
  <c r="G3275" i="15" s="1"/>
  <c r="H3275" i="15" s="1"/>
  <c r="E3274" i="15"/>
  <c r="G3274" i="15" s="1"/>
  <c r="H3274" i="15" s="1"/>
  <c r="E3273" i="15"/>
  <c r="G3273" i="15" s="1"/>
  <c r="H3273" i="15" s="1"/>
  <c r="E3272" i="15"/>
  <c r="G3272" i="15" s="1"/>
  <c r="H3272" i="15" s="1"/>
  <c r="E3271" i="15"/>
  <c r="G3271" i="15" s="1"/>
  <c r="H3271" i="15" s="1"/>
  <c r="E3270" i="15"/>
  <c r="G3270" i="15" s="1"/>
  <c r="H3270" i="15" s="1"/>
  <c r="E3269" i="15"/>
  <c r="G3269" i="15" s="1"/>
  <c r="H3269" i="15" s="1"/>
  <c r="E3268" i="15"/>
  <c r="G3268" i="15" s="1"/>
  <c r="H3268" i="15" s="1"/>
  <c r="E3267" i="15"/>
  <c r="G3267" i="15" s="1"/>
  <c r="H3267" i="15" s="1"/>
  <c r="E3266" i="15"/>
  <c r="G3266" i="15" s="1"/>
  <c r="H3266" i="15" s="1"/>
  <c r="E3265" i="15"/>
  <c r="G3265" i="15" s="1"/>
  <c r="H3265" i="15" s="1"/>
  <c r="E3264" i="15"/>
  <c r="G3264" i="15" s="1"/>
  <c r="H3264" i="15" s="1"/>
  <c r="E3263" i="15"/>
  <c r="G3263" i="15" s="1"/>
  <c r="H3263" i="15" s="1"/>
  <c r="E3262" i="15"/>
  <c r="G3262" i="15" s="1"/>
  <c r="H3262" i="15" s="1"/>
  <c r="E3261" i="15"/>
  <c r="G3261" i="15" s="1"/>
  <c r="H3261" i="15" s="1"/>
  <c r="E3260" i="15"/>
  <c r="G3260" i="15" s="1"/>
  <c r="H3260" i="15" s="1"/>
  <c r="E3259" i="15"/>
  <c r="G3259" i="15" s="1"/>
  <c r="H3259" i="15" s="1"/>
  <c r="E3258" i="15"/>
  <c r="G3258" i="15" s="1"/>
  <c r="H3258" i="15" s="1"/>
  <c r="E3257" i="15"/>
  <c r="G3257" i="15" s="1"/>
  <c r="H3257" i="15" s="1"/>
  <c r="E3256" i="15"/>
  <c r="G3256" i="15" s="1"/>
  <c r="H3256" i="15" s="1"/>
  <c r="E3255" i="15"/>
  <c r="G3255" i="15" s="1"/>
  <c r="H3255" i="15" s="1"/>
  <c r="E3254" i="15"/>
  <c r="G3254" i="15" s="1"/>
  <c r="H3254" i="15" s="1"/>
  <c r="E3253" i="15"/>
  <c r="G3253" i="15" s="1"/>
  <c r="H3253" i="15" s="1"/>
  <c r="E3252" i="15"/>
  <c r="G3252" i="15" s="1"/>
  <c r="H3252" i="15" s="1"/>
  <c r="E3251" i="15"/>
  <c r="G3251" i="15" s="1"/>
  <c r="H3251" i="15" s="1"/>
  <c r="E3250" i="15"/>
  <c r="G3250" i="15" s="1"/>
  <c r="H3250" i="15" s="1"/>
  <c r="E3249" i="15"/>
  <c r="G3249" i="15" s="1"/>
  <c r="H3249" i="15" s="1"/>
  <c r="E3248" i="15"/>
  <c r="G3248" i="15" s="1"/>
  <c r="H3248" i="15" s="1"/>
  <c r="E3247" i="15"/>
  <c r="G3247" i="15" s="1"/>
  <c r="H3247" i="15" s="1"/>
  <c r="E3246" i="15"/>
  <c r="G3246" i="15" s="1"/>
  <c r="H3246" i="15" s="1"/>
  <c r="E3245" i="15"/>
  <c r="G3245" i="15" s="1"/>
  <c r="H3245" i="15" s="1"/>
  <c r="E3244" i="15"/>
  <c r="G3244" i="15" s="1"/>
  <c r="H3244" i="15" s="1"/>
  <c r="E3243" i="15"/>
  <c r="G3243" i="15" s="1"/>
  <c r="H3243" i="15" s="1"/>
  <c r="E3242" i="15"/>
  <c r="G3242" i="15" s="1"/>
  <c r="H3242" i="15" s="1"/>
  <c r="E3241" i="15"/>
  <c r="G3241" i="15" s="1"/>
  <c r="H3241" i="15" s="1"/>
  <c r="E3240" i="15"/>
  <c r="G3240" i="15" s="1"/>
  <c r="H3240" i="15" s="1"/>
  <c r="E3239" i="15"/>
  <c r="G3239" i="15" s="1"/>
  <c r="H3239" i="15" s="1"/>
  <c r="E3238" i="15"/>
  <c r="G3238" i="15" s="1"/>
  <c r="H3238" i="15" s="1"/>
  <c r="E3237" i="15"/>
  <c r="G3237" i="15" s="1"/>
  <c r="H3237" i="15" s="1"/>
  <c r="E3236" i="15"/>
  <c r="G3236" i="15" s="1"/>
  <c r="H3236" i="15" s="1"/>
  <c r="E3235" i="15"/>
  <c r="G3235" i="15" s="1"/>
  <c r="H3235" i="15" s="1"/>
  <c r="E3234" i="15"/>
  <c r="G3234" i="15" s="1"/>
  <c r="H3234" i="15" s="1"/>
  <c r="E3233" i="15"/>
  <c r="G3233" i="15" s="1"/>
  <c r="H3233" i="15" s="1"/>
  <c r="E3232" i="15"/>
  <c r="G3232" i="15" s="1"/>
  <c r="H3232" i="15" s="1"/>
  <c r="E3231" i="15"/>
  <c r="G3231" i="15" s="1"/>
  <c r="H3231" i="15" s="1"/>
  <c r="E3230" i="15"/>
  <c r="G3230" i="15" s="1"/>
  <c r="H3230" i="15" s="1"/>
  <c r="E3229" i="15"/>
  <c r="G3229" i="15" s="1"/>
  <c r="H3229" i="15" s="1"/>
  <c r="E3228" i="15"/>
  <c r="G3228" i="15" s="1"/>
  <c r="H3228" i="15" s="1"/>
  <c r="E3227" i="15"/>
  <c r="G3227" i="15" s="1"/>
  <c r="H3227" i="15" s="1"/>
  <c r="E3226" i="15"/>
  <c r="G3226" i="15" s="1"/>
  <c r="H3226" i="15" s="1"/>
  <c r="E3225" i="15"/>
  <c r="G3225" i="15" s="1"/>
  <c r="H3225" i="15" s="1"/>
  <c r="E3224" i="15"/>
  <c r="G3224" i="15" s="1"/>
  <c r="H3224" i="15" s="1"/>
  <c r="E3223" i="15"/>
  <c r="G3223" i="15" s="1"/>
  <c r="H3223" i="15" s="1"/>
  <c r="E3222" i="15"/>
  <c r="G3222" i="15" s="1"/>
  <c r="H3222" i="15" s="1"/>
  <c r="E3221" i="15"/>
  <c r="G3221" i="15" s="1"/>
  <c r="H3221" i="15" s="1"/>
  <c r="E3220" i="15"/>
  <c r="G3220" i="15" s="1"/>
  <c r="H3220" i="15" s="1"/>
  <c r="E3219" i="15"/>
  <c r="G3219" i="15" s="1"/>
  <c r="H3219" i="15" s="1"/>
  <c r="E3218" i="15"/>
  <c r="G3218" i="15" s="1"/>
  <c r="H3218" i="15" s="1"/>
  <c r="E3217" i="15"/>
  <c r="G3217" i="15" s="1"/>
  <c r="H3217" i="15" s="1"/>
  <c r="E3216" i="15"/>
  <c r="G3216" i="15" s="1"/>
  <c r="H3216" i="15" s="1"/>
  <c r="E3215" i="15"/>
  <c r="G3215" i="15" s="1"/>
  <c r="H3215" i="15" s="1"/>
  <c r="E3214" i="15"/>
  <c r="G3214" i="15" s="1"/>
  <c r="H3214" i="15" s="1"/>
  <c r="E3213" i="15"/>
  <c r="G3213" i="15" s="1"/>
  <c r="H3213" i="15" s="1"/>
  <c r="H3212" i="15"/>
  <c r="B3395" i="15"/>
  <c r="F3393" i="15"/>
  <c r="C3392" i="15"/>
  <c r="F2955" i="5"/>
  <c r="C2954" i="5"/>
  <c r="B3287" i="5"/>
  <c r="B3396" i="15" l="1"/>
  <c r="F3392" i="15"/>
  <c r="C3391" i="15"/>
  <c r="H3211" i="15"/>
  <c r="B3288" i="5"/>
  <c r="F2954" i="5"/>
  <c r="C2953" i="5"/>
  <c r="F3391" i="15" l="1"/>
  <c r="C3390" i="15"/>
  <c r="B3397" i="15"/>
  <c r="F2953" i="5"/>
  <c r="C2952" i="5"/>
  <c r="B3289" i="5"/>
  <c r="B3398" i="15" l="1"/>
  <c r="F3390" i="15"/>
  <c r="C3389" i="15"/>
  <c r="F2952" i="5"/>
  <c r="C2951" i="5"/>
  <c r="B3290" i="5"/>
  <c r="F3389" i="15" l="1"/>
  <c r="C3388" i="15"/>
  <c r="B3399" i="15"/>
  <c r="B3291" i="5"/>
  <c r="F2951" i="5"/>
  <c r="C2950" i="5"/>
  <c r="B3400" i="15" l="1"/>
  <c r="F3388" i="15"/>
  <c r="C3387" i="15"/>
  <c r="F2950" i="5"/>
  <c r="C2949" i="5"/>
  <c r="B3292" i="5"/>
  <c r="B3401" i="15" l="1"/>
  <c r="F3387" i="15"/>
  <c r="C3386" i="15"/>
  <c r="B3293" i="5"/>
  <c r="F2949" i="5"/>
  <c r="C2948" i="5"/>
  <c r="F3386" i="15" l="1"/>
  <c r="C3385" i="15"/>
  <c r="B3402" i="15"/>
  <c r="F2948" i="5"/>
  <c r="C2947" i="5"/>
  <c r="B3294" i="5"/>
  <c r="B3403" i="15" l="1"/>
  <c r="F3385" i="15"/>
  <c r="C3384" i="15"/>
  <c r="F2947" i="5"/>
  <c r="C2946" i="5"/>
  <c r="B3295" i="5"/>
  <c r="F3384" i="15" l="1"/>
  <c r="C3383" i="15"/>
  <c r="B3404" i="15"/>
  <c r="B3296" i="5"/>
  <c r="F2946" i="5"/>
  <c r="C2945" i="5"/>
  <c r="B3405" i="15" l="1"/>
  <c r="F3383" i="15"/>
  <c r="C3382" i="15"/>
  <c r="F2945" i="5"/>
  <c r="C2944" i="5"/>
  <c r="B3297" i="5"/>
  <c r="F3382" i="15" l="1"/>
  <c r="C3381" i="15"/>
  <c r="B3406" i="15"/>
  <c r="B3298" i="5"/>
  <c r="F2944" i="5"/>
  <c r="C2943" i="5"/>
  <c r="B3407" i="15" l="1"/>
  <c r="F3381" i="15"/>
  <c r="C3380" i="15"/>
  <c r="F2943" i="5"/>
  <c r="C2942" i="5"/>
  <c r="B3299" i="5"/>
  <c r="F3380" i="15" l="1"/>
  <c r="C3379" i="15"/>
  <c r="B3408" i="15"/>
  <c r="B3300" i="5"/>
  <c r="F2942" i="5"/>
  <c r="C2941" i="5"/>
  <c r="B3409" i="15" l="1"/>
  <c r="F3379" i="15"/>
  <c r="C3378" i="15"/>
  <c r="F2941" i="5"/>
  <c r="C2940" i="5"/>
  <c r="B3301" i="5"/>
  <c r="F3378" i="15" l="1"/>
  <c r="C3377" i="15"/>
  <c r="B3410" i="15"/>
  <c r="B3302" i="5"/>
  <c r="F2940" i="5"/>
  <c r="C2939" i="5"/>
  <c r="B3411" i="15" l="1"/>
  <c r="F3377" i="15"/>
  <c r="C3376" i="15"/>
  <c r="F2939" i="5"/>
  <c r="E2939" i="5"/>
  <c r="G2939" i="5" s="1"/>
  <c r="C2938" i="5"/>
  <c r="B3303" i="5"/>
  <c r="B3412" i="15" l="1"/>
  <c r="F3376" i="15"/>
  <c r="C3375" i="15"/>
  <c r="F2938" i="5"/>
  <c r="E2938" i="5"/>
  <c r="G2938" i="5" s="1"/>
  <c r="E3120" i="5"/>
  <c r="G3120" i="5" s="1"/>
  <c r="H3120" i="5" s="1"/>
  <c r="E3119" i="5"/>
  <c r="G3119" i="5" s="1"/>
  <c r="H3119" i="5" s="1"/>
  <c r="E3118" i="5"/>
  <c r="G3118" i="5" s="1"/>
  <c r="H3118" i="5" s="1"/>
  <c r="E3117" i="5"/>
  <c r="G3117" i="5" s="1"/>
  <c r="H3117" i="5" s="1"/>
  <c r="E3116" i="5"/>
  <c r="G3116" i="5" s="1"/>
  <c r="H3116" i="5" s="1"/>
  <c r="E3115" i="5"/>
  <c r="G3115" i="5" s="1"/>
  <c r="H3115" i="5" s="1"/>
  <c r="E3114" i="5"/>
  <c r="G3114" i="5" s="1"/>
  <c r="H3114" i="5" s="1"/>
  <c r="E3113" i="5"/>
  <c r="G3113" i="5" s="1"/>
  <c r="H3113" i="5" s="1"/>
  <c r="E3112" i="5"/>
  <c r="G3112" i="5" s="1"/>
  <c r="H3112" i="5" s="1"/>
  <c r="E3111" i="5"/>
  <c r="G3111" i="5" s="1"/>
  <c r="H3111" i="5" s="1"/>
  <c r="E3110" i="5"/>
  <c r="G3110" i="5" s="1"/>
  <c r="H3110" i="5" s="1"/>
  <c r="E3109" i="5"/>
  <c r="G3109" i="5" s="1"/>
  <c r="H3109" i="5" s="1"/>
  <c r="E3108" i="5"/>
  <c r="G3108" i="5" s="1"/>
  <c r="H3108" i="5" s="1"/>
  <c r="E3107" i="5"/>
  <c r="G3107" i="5" s="1"/>
  <c r="H3107" i="5" s="1"/>
  <c r="E3106" i="5"/>
  <c r="G3106" i="5" s="1"/>
  <c r="H3106" i="5" s="1"/>
  <c r="E3105" i="5"/>
  <c r="G3105" i="5" s="1"/>
  <c r="H3105" i="5" s="1"/>
  <c r="E3104" i="5"/>
  <c r="G3104" i="5" s="1"/>
  <c r="H3104" i="5" s="1"/>
  <c r="E3103" i="5"/>
  <c r="G3103" i="5" s="1"/>
  <c r="H3103" i="5" s="1"/>
  <c r="E3102" i="5"/>
  <c r="G3102" i="5" s="1"/>
  <c r="H3102" i="5" s="1"/>
  <c r="E3101" i="5"/>
  <c r="G3101" i="5" s="1"/>
  <c r="H3101" i="5" s="1"/>
  <c r="E3100" i="5"/>
  <c r="G3100" i="5" s="1"/>
  <c r="H3100" i="5" s="1"/>
  <c r="E3099" i="5"/>
  <c r="G3099" i="5" s="1"/>
  <c r="H3099" i="5" s="1"/>
  <c r="E3098" i="5"/>
  <c r="G3098" i="5" s="1"/>
  <c r="H3098" i="5" s="1"/>
  <c r="E3097" i="5"/>
  <c r="G3097" i="5" s="1"/>
  <c r="H3097" i="5" s="1"/>
  <c r="E3096" i="5"/>
  <c r="G3096" i="5" s="1"/>
  <c r="H3096" i="5" s="1"/>
  <c r="E3095" i="5"/>
  <c r="G3095" i="5" s="1"/>
  <c r="H3095" i="5" s="1"/>
  <c r="E3094" i="5"/>
  <c r="G3094" i="5" s="1"/>
  <c r="H3094" i="5" s="1"/>
  <c r="E3093" i="5"/>
  <c r="G3093" i="5" s="1"/>
  <c r="H3093" i="5" s="1"/>
  <c r="E3092" i="5"/>
  <c r="G3092" i="5" s="1"/>
  <c r="H3092" i="5" s="1"/>
  <c r="E3091" i="5"/>
  <c r="G3091" i="5" s="1"/>
  <c r="H3091" i="5" s="1"/>
  <c r="E3090" i="5"/>
  <c r="G3090" i="5" s="1"/>
  <c r="H3090" i="5" s="1"/>
  <c r="E3089" i="5"/>
  <c r="G3089" i="5" s="1"/>
  <c r="H3089" i="5" s="1"/>
  <c r="E3088" i="5"/>
  <c r="G3088" i="5" s="1"/>
  <c r="H3088" i="5" s="1"/>
  <c r="E3087" i="5"/>
  <c r="G3087" i="5" s="1"/>
  <c r="H3087" i="5" s="1"/>
  <c r="E3086" i="5"/>
  <c r="G3086" i="5" s="1"/>
  <c r="H3086" i="5" s="1"/>
  <c r="E3085" i="5"/>
  <c r="G3085" i="5" s="1"/>
  <c r="H3085" i="5" s="1"/>
  <c r="E3084" i="5"/>
  <c r="G3084" i="5" s="1"/>
  <c r="H3084" i="5" s="1"/>
  <c r="E3083" i="5"/>
  <c r="G3083" i="5" s="1"/>
  <c r="H3083" i="5" s="1"/>
  <c r="E3082" i="5"/>
  <c r="G3082" i="5" s="1"/>
  <c r="H3082" i="5" s="1"/>
  <c r="E3081" i="5"/>
  <c r="G3081" i="5" s="1"/>
  <c r="H3081" i="5" s="1"/>
  <c r="E3080" i="5"/>
  <c r="G3080" i="5" s="1"/>
  <c r="H3080" i="5" s="1"/>
  <c r="E3079" i="5"/>
  <c r="G3079" i="5" s="1"/>
  <c r="H3079" i="5" s="1"/>
  <c r="E3078" i="5"/>
  <c r="G3078" i="5" s="1"/>
  <c r="H3078" i="5" s="1"/>
  <c r="E3077" i="5"/>
  <c r="G3077" i="5" s="1"/>
  <c r="H3077" i="5" s="1"/>
  <c r="E3076" i="5"/>
  <c r="G3076" i="5" s="1"/>
  <c r="H3076" i="5" s="1"/>
  <c r="E3075" i="5"/>
  <c r="G3075" i="5" s="1"/>
  <c r="H3075" i="5" s="1"/>
  <c r="E3074" i="5"/>
  <c r="G3074" i="5" s="1"/>
  <c r="H3074" i="5" s="1"/>
  <c r="E3073" i="5"/>
  <c r="G3073" i="5" s="1"/>
  <c r="H3073" i="5" s="1"/>
  <c r="E3072" i="5"/>
  <c r="G3072" i="5" s="1"/>
  <c r="H3072" i="5" s="1"/>
  <c r="E3071" i="5"/>
  <c r="G3071" i="5" s="1"/>
  <c r="H3071" i="5" s="1"/>
  <c r="E3070" i="5"/>
  <c r="G3070" i="5" s="1"/>
  <c r="H3070" i="5" s="1"/>
  <c r="E3069" i="5"/>
  <c r="G3069" i="5" s="1"/>
  <c r="H3069" i="5" s="1"/>
  <c r="E3068" i="5"/>
  <c r="G3068" i="5" s="1"/>
  <c r="H3068" i="5" s="1"/>
  <c r="E3067" i="5"/>
  <c r="G3067" i="5" s="1"/>
  <c r="H3067" i="5" s="1"/>
  <c r="E3066" i="5"/>
  <c r="G3066" i="5" s="1"/>
  <c r="H3066" i="5" s="1"/>
  <c r="E3065" i="5"/>
  <c r="G3065" i="5" s="1"/>
  <c r="H3065" i="5" s="1"/>
  <c r="E3064" i="5"/>
  <c r="G3064" i="5" s="1"/>
  <c r="H3064" i="5" s="1"/>
  <c r="E3063" i="5"/>
  <c r="G3063" i="5" s="1"/>
  <c r="H3063" i="5" s="1"/>
  <c r="E3062" i="5"/>
  <c r="G3062" i="5" s="1"/>
  <c r="H3062" i="5" s="1"/>
  <c r="E3061" i="5"/>
  <c r="G3061" i="5" s="1"/>
  <c r="H3061" i="5" s="1"/>
  <c r="E3060" i="5"/>
  <c r="G3060" i="5" s="1"/>
  <c r="H3060" i="5" s="1"/>
  <c r="E3059" i="5"/>
  <c r="G3059" i="5" s="1"/>
  <c r="H3059" i="5" s="1"/>
  <c r="E3058" i="5"/>
  <c r="G3058" i="5" s="1"/>
  <c r="H3058" i="5" s="1"/>
  <c r="E3057" i="5"/>
  <c r="G3057" i="5" s="1"/>
  <c r="H3057" i="5" s="1"/>
  <c r="E3056" i="5"/>
  <c r="G3056" i="5" s="1"/>
  <c r="H3056" i="5" s="1"/>
  <c r="E3055" i="5"/>
  <c r="G3055" i="5" s="1"/>
  <c r="H3055" i="5" s="1"/>
  <c r="E3054" i="5"/>
  <c r="G3054" i="5" s="1"/>
  <c r="H3054" i="5" s="1"/>
  <c r="E3053" i="5"/>
  <c r="G3053" i="5" s="1"/>
  <c r="H3053" i="5" s="1"/>
  <c r="E3052" i="5"/>
  <c r="G3052" i="5" s="1"/>
  <c r="H3052" i="5" s="1"/>
  <c r="E3051" i="5"/>
  <c r="G3051" i="5" s="1"/>
  <c r="H3051" i="5" s="1"/>
  <c r="E3050" i="5"/>
  <c r="G3050" i="5" s="1"/>
  <c r="H3050" i="5" s="1"/>
  <c r="E3049" i="5"/>
  <c r="G3049" i="5" s="1"/>
  <c r="H3049" i="5" s="1"/>
  <c r="E3048" i="5"/>
  <c r="G3048" i="5" s="1"/>
  <c r="H3048" i="5" s="1"/>
  <c r="E3047" i="5"/>
  <c r="G3047" i="5" s="1"/>
  <c r="H3047" i="5" s="1"/>
  <c r="E3046" i="5"/>
  <c r="G3046" i="5" s="1"/>
  <c r="H3046" i="5" s="1"/>
  <c r="E3045" i="5"/>
  <c r="G3045" i="5" s="1"/>
  <c r="H3045" i="5" s="1"/>
  <c r="E3044" i="5"/>
  <c r="G3044" i="5" s="1"/>
  <c r="H3044" i="5" s="1"/>
  <c r="E3043" i="5"/>
  <c r="G3043" i="5" s="1"/>
  <c r="H3043" i="5" s="1"/>
  <c r="E3042" i="5"/>
  <c r="G3042" i="5" s="1"/>
  <c r="H3042" i="5" s="1"/>
  <c r="E3041" i="5"/>
  <c r="G3041" i="5" s="1"/>
  <c r="H3041" i="5" s="1"/>
  <c r="E3040" i="5"/>
  <c r="G3040" i="5" s="1"/>
  <c r="H3040" i="5" s="1"/>
  <c r="E3039" i="5"/>
  <c r="G3039" i="5" s="1"/>
  <c r="H3039" i="5" s="1"/>
  <c r="E3038" i="5"/>
  <c r="G3038" i="5" s="1"/>
  <c r="H3038" i="5" s="1"/>
  <c r="E3037" i="5"/>
  <c r="G3037" i="5" s="1"/>
  <c r="H3037" i="5" s="1"/>
  <c r="E3036" i="5"/>
  <c r="G3036" i="5" s="1"/>
  <c r="H3036" i="5" s="1"/>
  <c r="E3035" i="5"/>
  <c r="G3035" i="5" s="1"/>
  <c r="H3035" i="5" s="1"/>
  <c r="E3034" i="5"/>
  <c r="G3034" i="5" s="1"/>
  <c r="H3034" i="5" s="1"/>
  <c r="E3033" i="5"/>
  <c r="G3033" i="5" s="1"/>
  <c r="H3033" i="5" s="1"/>
  <c r="E3032" i="5"/>
  <c r="G3032" i="5" s="1"/>
  <c r="H3032" i="5" s="1"/>
  <c r="E3031" i="5"/>
  <c r="G3031" i="5" s="1"/>
  <c r="H3031" i="5" s="1"/>
  <c r="E3030" i="5"/>
  <c r="G3030" i="5" s="1"/>
  <c r="H3030" i="5" s="1"/>
  <c r="E3029" i="5"/>
  <c r="G3029" i="5" s="1"/>
  <c r="H3029" i="5" s="1"/>
  <c r="E3028" i="5"/>
  <c r="G3028" i="5" s="1"/>
  <c r="H3028" i="5" s="1"/>
  <c r="E3027" i="5"/>
  <c r="G3027" i="5" s="1"/>
  <c r="H3027" i="5" s="1"/>
  <c r="E3026" i="5"/>
  <c r="G3026" i="5" s="1"/>
  <c r="H3026" i="5" s="1"/>
  <c r="E3025" i="5"/>
  <c r="G3025" i="5" s="1"/>
  <c r="H3025" i="5" s="1"/>
  <c r="E3024" i="5"/>
  <c r="G3024" i="5" s="1"/>
  <c r="H3024" i="5" s="1"/>
  <c r="E3023" i="5"/>
  <c r="G3023" i="5" s="1"/>
  <c r="H3023" i="5" s="1"/>
  <c r="E3022" i="5"/>
  <c r="G3022" i="5" s="1"/>
  <c r="H3022" i="5" s="1"/>
  <c r="E3021" i="5"/>
  <c r="G3021" i="5" s="1"/>
  <c r="H3021" i="5" s="1"/>
  <c r="E3020" i="5"/>
  <c r="G3020" i="5" s="1"/>
  <c r="H3020" i="5" s="1"/>
  <c r="E3019" i="5"/>
  <c r="G3019" i="5" s="1"/>
  <c r="H3019" i="5" s="1"/>
  <c r="E3018" i="5"/>
  <c r="G3018" i="5" s="1"/>
  <c r="H3018" i="5" s="1"/>
  <c r="E3017" i="5"/>
  <c r="G3017" i="5" s="1"/>
  <c r="H3017" i="5" s="1"/>
  <c r="E3016" i="5"/>
  <c r="G3016" i="5" s="1"/>
  <c r="H3016" i="5" s="1"/>
  <c r="E3015" i="5"/>
  <c r="G3015" i="5" s="1"/>
  <c r="H3015" i="5" s="1"/>
  <c r="E3014" i="5"/>
  <c r="G3014" i="5" s="1"/>
  <c r="H3014" i="5" s="1"/>
  <c r="E3013" i="5"/>
  <c r="G3013" i="5" s="1"/>
  <c r="H3013" i="5" s="1"/>
  <c r="E3012" i="5"/>
  <c r="G3012" i="5" s="1"/>
  <c r="H3012" i="5" s="1"/>
  <c r="E3011" i="5"/>
  <c r="G3011" i="5" s="1"/>
  <c r="H3011" i="5" s="1"/>
  <c r="E3010" i="5"/>
  <c r="G3010" i="5" s="1"/>
  <c r="H3010" i="5" s="1"/>
  <c r="E3009" i="5"/>
  <c r="G3009" i="5" s="1"/>
  <c r="H3009" i="5" s="1"/>
  <c r="E3008" i="5"/>
  <c r="G3008" i="5" s="1"/>
  <c r="H3008" i="5" s="1"/>
  <c r="E3007" i="5"/>
  <c r="G3007" i="5" s="1"/>
  <c r="H3007" i="5" s="1"/>
  <c r="E3006" i="5"/>
  <c r="G3006" i="5" s="1"/>
  <c r="H3006" i="5" s="1"/>
  <c r="E3005" i="5"/>
  <c r="G3005" i="5" s="1"/>
  <c r="H3005" i="5" s="1"/>
  <c r="E3004" i="5"/>
  <c r="G3004" i="5" s="1"/>
  <c r="H3004" i="5" s="1"/>
  <c r="E3003" i="5"/>
  <c r="G3003" i="5" s="1"/>
  <c r="H3003" i="5" s="1"/>
  <c r="E3002" i="5"/>
  <c r="G3002" i="5" s="1"/>
  <c r="H3002" i="5" s="1"/>
  <c r="E3001" i="5"/>
  <c r="G3001" i="5" s="1"/>
  <c r="H3001" i="5" s="1"/>
  <c r="E3000" i="5"/>
  <c r="G3000" i="5" s="1"/>
  <c r="H3000" i="5" s="1"/>
  <c r="E2999" i="5"/>
  <c r="G2999" i="5" s="1"/>
  <c r="H2999" i="5" s="1"/>
  <c r="E2998" i="5"/>
  <c r="G2998" i="5" s="1"/>
  <c r="H2998" i="5" s="1"/>
  <c r="E2997" i="5"/>
  <c r="G2997" i="5" s="1"/>
  <c r="H2997" i="5" s="1"/>
  <c r="E2996" i="5"/>
  <c r="G2996" i="5" s="1"/>
  <c r="H2996" i="5" s="1"/>
  <c r="E2995" i="5"/>
  <c r="G2995" i="5" s="1"/>
  <c r="H2995" i="5" s="1"/>
  <c r="E2994" i="5"/>
  <c r="G2994" i="5" s="1"/>
  <c r="H2994" i="5" s="1"/>
  <c r="E2993" i="5"/>
  <c r="G2993" i="5" s="1"/>
  <c r="H2993" i="5" s="1"/>
  <c r="E2992" i="5"/>
  <c r="G2992" i="5" s="1"/>
  <c r="H2992" i="5" s="1"/>
  <c r="E2991" i="5"/>
  <c r="G2991" i="5" s="1"/>
  <c r="H2991" i="5" s="1"/>
  <c r="E2990" i="5"/>
  <c r="G2990" i="5" s="1"/>
  <c r="H2990" i="5" s="1"/>
  <c r="E2989" i="5"/>
  <c r="G2989" i="5" s="1"/>
  <c r="H2989" i="5" s="1"/>
  <c r="E2988" i="5"/>
  <c r="G2988" i="5" s="1"/>
  <c r="H2988" i="5" s="1"/>
  <c r="E2987" i="5"/>
  <c r="G2987" i="5" s="1"/>
  <c r="H2987" i="5" s="1"/>
  <c r="E2986" i="5"/>
  <c r="G2986" i="5" s="1"/>
  <c r="H2986" i="5" s="1"/>
  <c r="E2985" i="5"/>
  <c r="G2985" i="5" s="1"/>
  <c r="H2985" i="5" s="1"/>
  <c r="E2984" i="5"/>
  <c r="G2984" i="5" s="1"/>
  <c r="H2984" i="5" s="1"/>
  <c r="E2983" i="5"/>
  <c r="G2983" i="5" s="1"/>
  <c r="H2983" i="5" s="1"/>
  <c r="E2982" i="5"/>
  <c r="G2982" i="5" s="1"/>
  <c r="H2982" i="5" s="1"/>
  <c r="E2981" i="5"/>
  <c r="G2981" i="5" s="1"/>
  <c r="H2981" i="5" s="1"/>
  <c r="E2980" i="5"/>
  <c r="G2980" i="5" s="1"/>
  <c r="H2980" i="5" s="1"/>
  <c r="E2979" i="5"/>
  <c r="G2979" i="5" s="1"/>
  <c r="H2979" i="5" s="1"/>
  <c r="E2978" i="5"/>
  <c r="G2978" i="5" s="1"/>
  <c r="H2978" i="5" s="1"/>
  <c r="E2977" i="5"/>
  <c r="G2977" i="5" s="1"/>
  <c r="H2977" i="5" s="1"/>
  <c r="E2976" i="5"/>
  <c r="G2976" i="5" s="1"/>
  <c r="H2976" i="5" s="1"/>
  <c r="E2975" i="5"/>
  <c r="G2975" i="5" s="1"/>
  <c r="H2975" i="5" s="1"/>
  <c r="E2974" i="5"/>
  <c r="G2974" i="5" s="1"/>
  <c r="H2974" i="5" s="1"/>
  <c r="E2973" i="5"/>
  <c r="G2973" i="5" s="1"/>
  <c r="H2973" i="5" s="1"/>
  <c r="E2972" i="5"/>
  <c r="G2972" i="5" s="1"/>
  <c r="H2972" i="5" s="1"/>
  <c r="E2971" i="5"/>
  <c r="G2971" i="5" s="1"/>
  <c r="H2971" i="5" s="1"/>
  <c r="E2970" i="5"/>
  <c r="G2970" i="5" s="1"/>
  <c r="H2970" i="5" s="1"/>
  <c r="E2969" i="5"/>
  <c r="G2969" i="5" s="1"/>
  <c r="H2969" i="5" s="1"/>
  <c r="E2968" i="5"/>
  <c r="G2968" i="5" s="1"/>
  <c r="H2968" i="5" s="1"/>
  <c r="E2967" i="5"/>
  <c r="G2967" i="5" s="1"/>
  <c r="H2967" i="5" s="1"/>
  <c r="E2966" i="5"/>
  <c r="G2966" i="5" s="1"/>
  <c r="H2966" i="5" s="1"/>
  <c r="E2965" i="5"/>
  <c r="G2965" i="5" s="1"/>
  <c r="H2965" i="5" s="1"/>
  <c r="E2964" i="5"/>
  <c r="G2964" i="5" s="1"/>
  <c r="H2964" i="5" s="1"/>
  <c r="E2963" i="5"/>
  <c r="G2963" i="5" s="1"/>
  <c r="H2963" i="5" s="1"/>
  <c r="E2962" i="5"/>
  <c r="G2962" i="5" s="1"/>
  <c r="H2962" i="5" s="1"/>
  <c r="E2961" i="5"/>
  <c r="G2961" i="5" s="1"/>
  <c r="H2961" i="5" s="1"/>
  <c r="E2960" i="5"/>
  <c r="G2960" i="5" s="1"/>
  <c r="H2960" i="5" s="1"/>
  <c r="E2959" i="5"/>
  <c r="G2959" i="5" s="1"/>
  <c r="H2959" i="5" s="1"/>
  <c r="E2958" i="5"/>
  <c r="G2958" i="5" s="1"/>
  <c r="H2958" i="5" s="1"/>
  <c r="E2957" i="5"/>
  <c r="G2957" i="5" s="1"/>
  <c r="H2957" i="5" s="1"/>
  <c r="E2956" i="5"/>
  <c r="G2956" i="5" s="1"/>
  <c r="H2956" i="5" s="1"/>
  <c r="E2955" i="5"/>
  <c r="G2955" i="5" s="1"/>
  <c r="H2955" i="5" s="1"/>
  <c r="E2954" i="5"/>
  <c r="G2954" i="5" s="1"/>
  <c r="H2954" i="5" s="1"/>
  <c r="E2953" i="5"/>
  <c r="G2953" i="5" s="1"/>
  <c r="H2953" i="5" s="1"/>
  <c r="E2952" i="5"/>
  <c r="G2952" i="5" s="1"/>
  <c r="H2952" i="5" s="1"/>
  <c r="E2951" i="5"/>
  <c r="G2951" i="5" s="1"/>
  <c r="H2951" i="5" s="1"/>
  <c r="E2950" i="5"/>
  <c r="G2950" i="5" s="1"/>
  <c r="H2950" i="5" s="1"/>
  <c r="E2949" i="5"/>
  <c r="G2949" i="5" s="1"/>
  <c r="H2949" i="5" s="1"/>
  <c r="E2948" i="5"/>
  <c r="G2948" i="5" s="1"/>
  <c r="H2948" i="5" s="1"/>
  <c r="E2947" i="5"/>
  <c r="G2947" i="5" s="1"/>
  <c r="H2947" i="5" s="1"/>
  <c r="E2946" i="5"/>
  <c r="G2946" i="5" s="1"/>
  <c r="H2946" i="5" s="1"/>
  <c r="E2945" i="5"/>
  <c r="G2945" i="5" s="1"/>
  <c r="H2945" i="5" s="1"/>
  <c r="E2944" i="5"/>
  <c r="G2944" i="5" s="1"/>
  <c r="H2944" i="5" s="1"/>
  <c r="E2943" i="5"/>
  <c r="G2943" i="5" s="1"/>
  <c r="H2943" i="5" s="1"/>
  <c r="E2942" i="5"/>
  <c r="G2942" i="5" s="1"/>
  <c r="H2942" i="5" s="1"/>
  <c r="E2941" i="5"/>
  <c r="G2941" i="5" s="1"/>
  <c r="H2941" i="5" s="1"/>
  <c r="E2940" i="5"/>
  <c r="G2940" i="5" s="1"/>
  <c r="H2940" i="5" s="1"/>
  <c r="C3303" i="5"/>
  <c r="B3304" i="5"/>
  <c r="H2939" i="5"/>
  <c r="F3375" i="15" l="1"/>
  <c r="C3374" i="15"/>
  <c r="B3413" i="15"/>
  <c r="F3303" i="5"/>
  <c r="C3302" i="5"/>
  <c r="B3305" i="5"/>
  <c r="H2938" i="5"/>
  <c r="B3414" i="15" l="1"/>
  <c r="F3374" i="15"/>
  <c r="C3373" i="15"/>
  <c r="B3306" i="5"/>
  <c r="F3302" i="5"/>
  <c r="C3301" i="5"/>
  <c r="B3415" i="15" l="1"/>
  <c r="F3373" i="15"/>
  <c r="C3372" i="15"/>
  <c r="F3301" i="5"/>
  <c r="C3300" i="5"/>
  <c r="B3307" i="5"/>
  <c r="F3372" i="15" l="1"/>
  <c r="C3371" i="15"/>
  <c r="B3416" i="15"/>
  <c r="B3308" i="5"/>
  <c r="F3300" i="5"/>
  <c r="C3299" i="5"/>
  <c r="B3417" i="15" l="1"/>
  <c r="F3371" i="15"/>
  <c r="C3370" i="15"/>
  <c r="B3309" i="5"/>
  <c r="F3299" i="5"/>
  <c r="C3298" i="5"/>
  <c r="F3370" i="15" l="1"/>
  <c r="C3369" i="15"/>
  <c r="B3418" i="15"/>
  <c r="F3298" i="5"/>
  <c r="C3297" i="5"/>
  <c r="B3310" i="5"/>
  <c r="B3419" i="15" l="1"/>
  <c r="F3369" i="15"/>
  <c r="C3368" i="15"/>
  <c r="B3311" i="5"/>
  <c r="F3297" i="5"/>
  <c r="C3296" i="5"/>
  <c r="B3420" i="15" l="1"/>
  <c r="F3368" i="15"/>
  <c r="C3367" i="15"/>
  <c r="F3296" i="5"/>
  <c r="C3295" i="5"/>
  <c r="B3312" i="5"/>
  <c r="F3367" i="15" l="1"/>
  <c r="C3366" i="15"/>
  <c r="B3421" i="15"/>
  <c r="B3313" i="5"/>
  <c r="F3295" i="5"/>
  <c r="C3294" i="5"/>
  <c r="B3422" i="15" l="1"/>
  <c r="F3366" i="15"/>
  <c r="C3365" i="15"/>
  <c r="F3294" i="5"/>
  <c r="C3293" i="5"/>
  <c r="B3314" i="5"/>
  <c r="B3423" i="15" l="1"/>
  <c r="F3365" i="15"/>
  <c r="C3364" i="15"/>
  <c r="B3315" i="5"/>
  <c r="F3293" i="5"/>
  <c r="C3292" i="5"/>
  <c r="F3364" i="15" l="1"/>
  <c r="C3363" i="15"/>
  <c r="B3424" i="15"/>
  <c r="F3292" i="5"/>
  <c r="C3291" i="5"/>
  <c r="B3316" i="5"/>
  <c r="B3425" i="15" l="1"/>
  <c r="F3363" i="15"/>
  <c r="C3362" i="15"/>
  <c r="F3291" i="5"/>
  <c r="C3290" i="5"/>
  <c r="B3317" i="5"/>
  <c r="F3362" i="15" l="1"/>
  <c r="C3361" i="15"/>
  <c r="B3426" i="15"/>
  <c r="B3318" i="5"/>
  <c r="F3290" i="5"/>
  <c r="C3289" i="5"/>
  <c r="B3427" i="15" l="1"/>
  <c r="F3361" i="15"/>
  <c r="C3360" i="15"/>
  <c r="B3319" i="5"/>
  <c r="F3289" i="5"/>
  <c r="C3288" i="5"/>
  <c r="F3360" i="15" l="1"/>
  <c r="C3359" i="15"/>
  <c r="B3428" i="15"/>
  <c r="F3288" i="5"/>
  <c r="C3287" i="5"/>
  <c r="B3320" i="5"/>
  <c r="B3429" i="15" l="1"/>
  <c r="F3359" i="15"/>
  <c r="C3358" i="15"/>
  <c r="B3321" i="5"/>
  <c r="F3287" i="5"/>
  <c r="C3286" i="5"/>
  <c r="B3430" i="15" l="1"/>
  <c r="F3358" i="15"/>
  <c r="C3357" i="15"/>
  <c r="F3286" i="5"/>
  <c r="C3285" i="5"/>
  <c r="B3322" i="5"/>
  <c r="F3357" i="15" l="1"/>
  <c r="C3356" i="15"/>
  <c r="B3431" i="15"/>
  <c r="B3323" i="5"/>
  <c r="F3285" i="5"/>
  <c r="C3284" i="5"/>
  <c r="B3432" i="15" l="1"/>
  <c r="F3356" i="15"/>
  <c r="C3355" i="15"/>
  <c r="F3284" i="5"/>
  <c r="C3283" i="5"/>
  <c r="B3324" i="5"/>
  <c r="F3355" i="15" l="1"/>
  <c r="C3354" i="15"/>
  <c r="B3433" i="15"/>
  <c r="B3325" i="5"/>
  <c r="F3283" i="5"/>
  <c r="C3282" i="5"/>
  <c r="B3434" i="15" l="1"/>
  <c r="F3354" i="15"/>
  <c r="C3353" i="15"/>
  <c r="F3282" i="5"/>
  <c r="C3281" i="5"/>
  <c r="B3326" i="5"/>
  <c r="F3353" i="15" l="1"/>
  <c r="C3352" i="15"/>
  <c r="B3435" i="15"/>
  <c r="B3327" i="5"/>
  <c r="F3281" i="5"/>
  <c r="C3280" i="5"/>
  <c r="B3436" i="15" l="1"/>
  <c r="F3352" i="15"/>
  <c r="C3351" i="15"/>
  <c r="F3280" i="5"/>
  <c r="C3279" i="5"/>
  <c r="B3328" i="5"/>
  <c r="B3437" i="15" l="1"/>
  <c r="F3351" i="15"/>
  <c r="C3350" i="15"/>
  <c r="B3329" i="5"/>
  <c r="F3279" i="5"/>
  <c r="C3278" i="5"/>
  <c r="B3438" i="15" l="1"/>
  <c r="F3350" i="15"/>
  <c r="C3349" i="15"/>
  <c r="F3278" i="5"/>
  <c r="C3277" i="5"/>
  <c r="B3330" i="5"/>
  <c r="F3349" i="15" l="1"/>
  <c r="C3348" i="15"/>
  <c r="B3439" i="15"/>
  <c r="B3331" i="5"/>
  <c r="F3277" i="5"/>
  <c r="C3276" i="5"/>
  <c r="F3348" i="15" l="1"/>
  <c r="C3347" i="15"/>
  <c r="B3440" i="15"/>
  <c r="F3276" i="5"/>
  <c r="C3275" i="5"/>
  <c r="B3332" i="5"/>
  <c r="F3347" i="15" l="1"/>
  <c r="C3346" i="15"/>
  <c r="B3441" i="15"/>
  <c r="B3333" i="5"/>
  <c r="F3275" i="5"/>
  <c r="C3274" i="5"/>
  <c r="B3442" i="15" l="1"/>
  <c r="F3346" i="15"/>
  <c r="C3345" i="15"/>
  <c r="F3274" i="5"/>
  <c r="C3273" i="5"/>
  <c r="B3334" i="5"/>
  <c r="F3345" i="15" l="1"/>
  <c r="C3344" i="15"/>
  <c r="B3443" i="15"/>
  <c r="B3335" i="5"/>
  <c r="F3273" i="5"/>
  <c r="C3272" i="5"/>
  <c r="B3444" i="15" l="1"/>
  <c r="F3344" i="15"/>
  <c r="C3343" i="15"/>
  <c r="F3272" i="5"/>
  <c r="C3271" i="5"/>
  <c r="B3336" i="5"/>
  <c r="F3343" i="15" l="1"/>
  <c r="C3342" i="15"/>
  <c r="B3445" i="15"/>
  <c r="B3337" i="5"/>
  <c r="F3271" i="5"/>
  <c r="C3270" i="5"/>
  <c r="B3446" i="15" l="1"/>
  <c r="F3342" i="15"/>
  <c r="C3341" i="15"/>
  <c r="F3270" i="5"/>
  <c r="C3269" i="5"/>
  <c r="B3338" i="5"/>
  <c r="B3447" i="15" l="1"/>
  <c r="F3341" i="15"/>
  <c r="C3340" i="15"/>
  <c r="B3339" i="5"/>
  <c r="F3269" i="5"/>
  <c r="C3268" i="5"/>
  <c r="F3340" i="15" l="1"/>
  <c r="C3339" i="15"/>
  <c r="B3448" i="15"/>
  <c r="F3268" i="5"/>
  <c r="C3267" i="5"/>
  <c r="B3340" i="5"/>
  <c r="B3449" i="15" l="1"/>
  <c r="F3339" i="15"/>
  <c r="C3338" i="15"/>
  <c r="B3341" i="5"/>
  <c r="F3267" i="5"/>
  <c r="C3266" i="5"/>
  <c r="B3450" i="15" l="1"/>
  <c r="F3338" i="15"/>
  <c r="C3337" i="15"/>
  <c r="F3266" i="5"/>
  <c r="C3265" i="5"/>
  <c r="B3342" i="5"/>
  <c r="B3451" i="15" l="1"/>
  <c r="F3337" i="15"/>
  <c r="C3336" i="15"/>
  <c r="B3343" i="5"/>
  <c r="F3265" i="5"/>
  <c r="C3264" i="5"/>
  <c r="F3336" i="15" l="1"/>
  <c r="C3335" i="15"/>
  <c r="B3452" i="15"/>
  <c r="F3264" i="5"/>
  <c r="C3263" i="5"/>
  <c r="B3344" i="5"/>
  <c r="B3453" i="15" l="1"/>
  <c r="F3335" i="15"/>
  <c r="C3334" i="15"/>
  <c r="B3345" i="5"/>
  <c r="F3263" i="5"/>
  <c r="C3262" i="5"/>
  <c r="B3454" i="15" l="1"/>
  <c r="F3334" i="15"/>
  <c r="C3333" i="15"/>
  <c r="F3262" i="5"/>
  <c r="C3261" i="5"/>
  <c r="B3346" i="5"/>
  <c r="F3333" i="15" l="1"/>
  <c r="C3332" i="15"/>
  <c r="B3455" i="15"/>
  <c r="B3347" i="5"/>
  <c r="F3261" i="5"/>
  <c r="C3260" i="5"/>
  <c r="B3456" i="15" l="1"/>
  <c r="F3332" i="15"/>
  <c r="C3331" i="15"/>
  <c r="B3348" i="5"/>
  <c r="F3260" i="5"/>
  <c r="C3259" i="5"/>
  <c r="F3331" i="15" l="1"/>
  <c r="C3330" i="15"/>
  <c r="B3457" i="15"/>
  <c r="F3259" i="5"/>
  <c r="C3258" i="5"/>
  <c r="B3349" i="5"/>
  <c r="B3458" i="15" l="1"/>
  <c r="F3330" i="15"/>
  <c r="C3329" i="15"/>
  <c r="B3350" i="5"/>
  <c r="F3258" i="5"/>
  <c r="C3257" i="5"/>
  <c r="F3329" i="15" l="1"/>
  <c r="C3328" i="15"/>
  <c r="B3459" i="15"/>
  <c r="F3257" i="5"/>
  <c r="C3256" i="5"/>
  <c r="B3351" i="5"/>
  <c r="B3460" i="15" l="1"/>
  <c r="F3328" i="15"/>
  <c r="C3327" i="15"/>
  <c r="B3352" i="5"/>
  <c r="F3256" i="5"/>
  <c r="C3255" i="5"/>
  <c r="B3461" i="15" l="1"/>
  <c r="F3327" i="15"/>
  <c r="C3326" i="15"/>
  <c r="F3255" i="5"/>
  <c r="C3254" i="5"/>
  <c r="B3353" i="5"/>
  <c r="F3326" i="15" l="1"/>
  <c r="C3325" i="15"/>
  <c r="B3462" i="15"/>
  <c r="B3354" i="5"/>
  <c r="F3254" i="5"/>
  <c r="C3253" i="5"/>
  <c r="B3463" i="15" l="1"/>
  <c r="F3325" i="15"/>
  <c r="C3324" i="15"/>
  <c r="F3253" i="5"/>
  <c r="C3252" i="5"/>
  <c r="B3355" i="5"/>
  <c r="B3464" i="15" l="1"/>
  <c r="F3324" i="15"/>
  <c r="C3323" i="15"/>
  <c r="B3356" i="5"/>
  <c r="F3252" i="5"/>
  <c r="C3251" i="5"/>
  <c r="F3323" i="15" l="1"/>
  <c r="C3322" i="15"/>
  <c r="B3465" i="15"/>
  <c r="F3251" i="5"/>
  <c r="C3250" i="5"/>
  <c r="B3357" i="5"/>
  <c r="B3466" i="15" l="1"/>
  <c r="F3322" i="15"/>
  <c r="C3321" i="15"/>
  <c r="B3358" i="5"/>
  <c r="F3250" i="5"/>
  <c r="C3249" i="5"/>
  <c r="B3467" i="15" l="1"/>
  <c r="F3321" i="15"/>
  <c r="C3320" i="15"/>
  <c r="F3249" i="5"/>
  <c r="C3248" i="5"/>
  <c r="B3359" i="5"/>
  <c r="F3320" i="15" l="1"/>
  <c r="C3319" i="15"/>
  <c r="B3468" i="15"/>
  <c r="B3360" i="5"/>
  <c r="F3248" i="5"/>
  <c r="C3247" i="5"/>
  <c r="B3469" i="15" l="1"/>
  <c r="F3319" i="15"/>
  <c r="C3318" i="15"/>
  <c r="F3247" i="5"/>
  <c r="C3246" i="5"/>
  <c r="B3361" i="5"/>
  <c r="B3470" i="15" l="1"/>
  <c r="F3318" i="15"/>
  <c r="C3317" i="15"/>
  <c r="B3362" i="5"/>
  <c r="F3246" i="5"/>
  <c r="C3245" i="5"/>
  <c r="F3317" i="15" l="1"/>
  <c r="C3316" i="15"/>
  <c r="B3471" i="15"/>
  <c r="F3245" i="5"/>
  <c r="C3244" i="5"/>
  <c r="B3363" i="5"/>
  <c r="B3472" i="15" l="1"/>
  <c r="F3316" i="15"/>
  <c r="C3315" i="15"/>
  <c r="B3364" i="5"/>
  <c r="F3244" i="5"/>
  <c r="C3243" i="5"/>
  <c r="F3315" i="15" l="1"/>
  <c r="C3314" i="15"/>
  <c r="B3473" i="15"/>
  <c r="F3243" i="5"/>
  <c r="C3242" i="5"/>
  <c r="B3365" i="5"/>
  <c r="B3474" i="15" l="1"/>
  <c r="F3314" i="15"/>
  <c r="C3313" i="15"/>
  <c r="B3366" i="5"/>
  <c r="F3242" i="5"/>
  <c r="C3241" i="5"/>
  <c r="F3313" i="15" l="1"/>
  <c r="C3312" i="15"/>
  <c r="B3475" i="15"/>
  <c r="F3241" i="5"/>
  <c r="C3240" i="5"/>
  <c r="B3367" i="5"/>
  <c r="B3476" i="15" l="1"/>
  <c r="F3312" i="15"/>
  <c r="C3311" i="15"/>
  <c r="B3368" i="5"/>
  <c r="F3240" i="5"/>
  <c r="C3239" i="5"/>
  <c r="B3477" i="15" l="1"/>
  <c r="F3311" i="15"/>
  <c r="C3310" i="15"/>
  <c r="B3369" i="5"/>
  <c r="F3239" i="5"/>
  <c r="C3238" i="5"/>
  <c r="F3310" i="15" l="1"/>
  <c r="C3309" i="15"/>
  <c r="B3478" i="15"/>
  <c r="F3238" i="5"/>
  <c r="C3237" i="5"/>
  <c r="B3370" i="5"/>
  <c r="B3479" i="15" l="1"/>
  <c r="F3309" i="15"/>
  <c r="C3308" i="15"/>
  <c r="B3371" i="5"/>
  <c r="F3237" i="5"/>
  <c r="C3236" i="5"/>
  <c r="B3480" i="15" l="1"/>
  <c r="F3308" i="15"/>
  <c r="C3307" i="15"/>
  <c r="F3236" i="5"/>
  <c r="C3235" i="5"/>
  <c r="B3372" i="5"/>
  <c r="F3307" i="15" l="1"/>
  <c r="C3306" i="15"/>
  <c r="B3481" i="15"/>
  <c r="B3373" i="5"/>
  <c r="F3235" i="5"/>
  <c r="C3234" i="5"/>
  <c r="B3482" i="15" l="1"/>
  <c r="F3306" i="15"/>
  <c r="C3305" i="15"/>
  <c r="F3234" i="5"/>
  <c r="C3233" i="5"/>
  <c r="B3374" i="5"/>
  <c r="B3483" i="15" l="1"/>
  <c r="F3305" i="15"/>
  <c r="C3304" i="15"/>
  <c r="B3375" i="5"/>
  <c r="F3233" i="5"/>
  <c r="C3232" i="5"/>
  <c r="F3304" i="15" l="1"/>
  <c r="E3304" i="15"/>
  <c r="G3304" i="15" s="1"/>
  <c r="C3303" i="15"/>
  <c r="B3484" i="15"/>
  <c r="F3232" i="5"/>
  <c r="C3231" i="5"/>
  <c r="B3376" i="5"/>
  <c r="F3303" i="15" l="1"/>
  <c r="E3303" i="15"/>
  <c r="G3303" i="15" s="1"/>
  <c r="E3393" i="15"/>
  <c r="G3393" i="15" s="1"/>
  <c r="H3393" i="15" s="1"/>
  <c r="E3392" i="15"/>
  <c r="G3392" i="15" s="1"/>
  <c r="H3392" i="15" s="1"/>
  <c r="E3391" i="15"/>
  <c r="G3391" i="15" s="1"/>
  <c r="H3391" i="15" s="1"/>
  <c r="E3390" i="15"/>
  <c r="G3390" i="15" s="1"/>
  <c r="H3390" i="15" s="1"/>
  <c r="E3389" i="15"/>
  <c r="G3389" i="15" s="1"/>
  <c r="H3389" i="15" s="1"/>
  <c r="E3388" i="15"/>
  <c r="G3388" i="15" s="1"/>
  <c r="H3388" i="15" s="1"/>
  <c r="E3387" i="15"/>
  <c r="G3387" i="15" s="1"/>
  <c r="H3387" i="15" s="1"/>
  <c r="E3386" i="15"/>
  <c r="G3386" i="15" s="1"/>
  <c r="H3386" i="15" s="1"/>
  <c r="E3385" i="15"/>
  <c r="G3385" i="15" s="1"/>
  <c r="H3385" i="15" s="1"/>
  <c r="E3384" i="15"/>
  <c r="G3384" i="15" s="1"/>
  <c r="H3384" i="15" s="1"/>
  <c r="E3383" i="15"/>
  <c r="G3383" i="15" s="1"/>
  <c r="H3383" i="15" s="1"/>
  <c r="E3382" i="15"/>
  <c r="G3382" i="15" s="1"/>
  <c r="H3382" i="15" s="1"/>
  <c r="E3381" i="15"/>
  <c r="G3381" i="15" s="1"/>
  <c r="H3381" i="15" s="1"/>
  <c r="E3380" i="15"/>
  <c r="G3380" i="15" s="1"/>
  <c r="H3380" i="15" s="1"/>
  <c r="E3379" i="15"/>
  <c r="G3379" i="15" s="1"/>
  <c r="H3379" i="15" s="1"/>
  <c r="E3378" i="15"/>
  <c r="G3378" i="15" s="1"/>
  <c r="H3378" i="15" s="1"/>
  <c r="E3377" i="15"/>
  <c r="G3377" i="15" s="1"/>
  <c r="H3377" i="15" s="1"/>
  <c r="E3376" i="15"/>
  <c r="G3376" i="15" s="1"/>
  <c r="H3376" i="15" s="1"/>
  <c r="E3375" i="15"/>
  <c r="G3375" i="15" s="1"/>
  <c r="H3375" i="15" s="1"/>
  <c r="E3374" i="15"/>
  <c r="G3374" i="15" s="1"/>
  <c r="H3374" i="15" s="1"/>
  <c r="E3373" i="15"/>
  <c r="G3373" i="15" s="1"/>
  <c r="H3373" i="15" s="1"/>
  <c r="E3372" i="15"/>
  <c r="G3372" i="15" s="1"/>
  <c r="H3372" i="15" s="1"/>
  <c r="E3371" i="15"/>
  <c r="G3371" i="15" s="1"/>
  <c r="H3371" i="15" s="1"/>
  <c r="E3370" i="15"/>
  <c r="G3370" i="15" s="1"/>
  <c r="H3370" i="15" s="1"/>
  <c r="E3369" i="15"/>
  <c r="G3369" i="15" s="1"/>
  <c r="H3369" i="15" s="1"/>
  <c r="E3368" i="15"/>
  <c r="G3368" i="15" s="1"/>
  <c r="H3368" i="15" s="1"/>
  <c r="E3367" i="15"/>
  <c r="G3367" i="15" s="1"/>
  <c r="H3367" i="15" s="1"/>
  <c r="E3366" i="15"/>
  <c r="G3366" i="15" s="1"/>
  <c r="H3366" i="15" s="1"/>
  <c r="E3365" i="15"/>
  <c r="G3365" i="15" s="1"/>
  <c r="H3365" i="15" s="1"/>
  <c r="E3364" i="15"/>
  <c r="G3364" i="15" s="1"/>
  <c r="H3364" i="15" s="1"/>
  <c r="E3363" i="15"/>
  <c r="G3363" i="15" s="1"/>
  <c r="H3363" i="15" s="1"/>
  <c r="E3362" i="15"/>
  <c r="G3362" i="15" s="1"/>
  <c r="H3362" i="15" s="1"/>
  <c r="E3361" i="15"/>
  <c r="G3361" i="15" s="1"/>
  <c r="H3361" i="15" s="1"/>
  <c r="E3360" i="15"/>
  <c r="G3360" i="15" s="1"/>
  <c r="H3360" i="15" s="1"/>
  <c r="E3359" i="15"/>
  <c r="G3359" i="15" s="1"/>
  <c r="H3359" i="15" s="1"/>
  <c r="E3358" i="15"/>
  <c r="G3358" i="15" s="1"/>
  <c r="H3358" i="15" s="1"/>
  <c r="E3357" i="15"/>
  <c r="G3357" i="15" s="1"/>
  <c r="H3357" i="15" s="1"/>
  <c r="E3356" i="15"/>
  <c r="G3356" i="15" s="1"/>
  <c r="H3356" i="15" s="1"/>
  <c r="E3355" i="15"/>
  <c r="G3355" i="15" s="1"/>
  <c r="H3355" i="15" s="1"/>
  <c r="E3354" i="15"/>
  <c r="G3354" i="15" s="1"/>
  <c r="H3354" i="15" s="1"/>
  <c r="E3353" i="15"/>
  <c r="G3353" i="15" s="1"/>
  <c r="H3353" i="15" s="1"/>
  <c r="E3352" i="15"/>
  <c r="G3352" i="15" s="1"/>
  <c r="H3352" i="15" s="1"/>
  <c r="E3351" i="15"/>
  <c r="G3351" i="15" s="1"/>
  <c r="H3351" i="15" s="1"/>
  <c r="E3350" i="15"/>
  <c r="G3350" i="15" s="1"/>
  <c r="H3350" i="15" s="1"/>
  <c r="E3349" i="15"/>
  <c r="G3349" i="15" s="1"/>
  <c r="H3349" i="15" s="1"/>
  <c r="E3348" i="15"/>
  <c r="G3348" i="15" s="1"/>
  <c r="H3348" i="15" s="1"/>
  <c r="E3347" i="15"/>
  <c r="G3347" i="15" s="1"/>
  <c r="H3347" i="15" s="1"/>
  <c r="E3346" i="15"/>
  <c r="G3346" i="15" s="1"/>
  <c r="H3346" i="15" s="1"/>
  <c r="E3345" i="15"/>
  <c r="G3345" i="15" s="1"/>
  <c r="H3345" i="15" s="1"/>
  <c r="E3344" i="15"/>
  <c r="G3344" i="15" s="1"/>
  <c r="H3344" i="15" s="1"/>
  <c r="E3343" i="15"/>
  <c r="G3343" i="15" s="1"/>
  <c r="H3343" i="15" s="1"/>
  <c r="E3342" i="15"/>
  <c r="G3342" i="15" s="1"/>
  <c r="H3342" i="15" s="1"/>
  <c r="E3341" i="15"/>
  <c r="G3341" i="15" s="1"/>
  <c r="H3341" i="15" s="1"/>
  <c r="E3340" i="15"/>
  <c r="G3340" i="15" s="1"/>
  <c r="H3340" i="15" s="1"/>
  <c r="E3339" i="15"/>
  <c r="G3339" i="15" s="1"/>
  <c r="H3339" i="15" s="1"/>
  <c r="E3338" i="15"/>
  <c r="G3338" i="15" s="1"/>
  <c r="H3338" i="15" s="1"/>
  <c r="E3337" i="15"/>
  <c r="G3337" i="15" s="1"/>
  <c r="H3337" i="15" s="1"/>
  <c r="E3336" i="15"/>
  <c r="G3336" i="15" s="1"/>
  <c r="H3336" i="15" s="1"/>
  <c r="E3335" i="15"/>
  <c r="G3335" i="15" s="1"/>
  <c r="H3335" i="15" s="1"/>
  <c r="E3334" i="15"/>
  <c r="G3334" i="15" s="1"/>
  <c r="H3334" i="15" s="1"/>
  <c r="E3333" i="15"/>
  <c r="G3333" i="15" s="1"/>
  <c r="H3333" i="15" s="1"/>
  <c r="E3332" i="15"/>
  <c r="G3332" i="15" s="1"/>
  <c r="H3332" i="15" s="1"/>
  <c r="E3331" i="15"/>
  <c r="G3331" i="15" s="1"/>
  <c r="H3331" i="15" s="1"/>
  <c r="E3330" i="15"/>
  <c r="G3330" i="15" s="1"/>
  <c r="H3330" i="15" s="1"/>
  <c r="E3329" i="15"/>
  <c r="G3329" i="15" s="1"/>
  <c r="H3329" i="15" s="1"/>
  <c r="E3328" i="15"/>
  <c r="G3328" i="15" s="1"/>
  <c r="H3328" i="15" s="1"/>
  <c r="E3327" i="15"/>
  <c r="G3327" i="15" s="1"/>
  <c r="H3327" i="15" s="1"/>
  <c r="E3326" i="15"/>
  <c r="G3326" i="15" s="1"/>
  <c r="H3326" i="15" s="1"/>
  <c r="E3325" i="15"/>
  <c r="G3325" i="15" s="1"/>
  <c r="H3325" i="15" s="1"/>
  <c r="E3324" i="15"/>
  <c r="G3324" i="15" s="1"/>
  <c r="H3324" i="15" s="1"/>
  <c r="E3323" i="15"/>
  <c r="G3323" i="15" s="1"/>
  <c r="H3323" i="15" s="1"/>
  <c r="E3322" i="15"/>
  <c r="G3322" i="15" s="1"/>
  <c r="H3322" i="15" s="1"/>
  <c r="E3321" i="15"/>
  <c r="G3321" i="15" s="1"/>
  <c r="H3321" i="15" s="1"/>
  <c r="E3320" i="15"/>
  <c r="G3320" i="15" s="1"/>
  <c r="H3320" i="15" s="1"/>
  <c r="E3319" i="15"/>
  <c r="G3319" i="15" s="1"/>
  <c r="H3319" i="15" s="1"/>
  <c r="E3318" i="15"/>
  <c r="G3318" i="15" s="1"/>
  <c r="H3318" i="15" s="1"/>
  <c r="E3317" i="15"/>
  <c r="G3317" i="15" s="1"/>
  <c r="H3317" i="15" s="1"/>
  <c r="E3316" i="15"/>
  <c r="G3316" i="15" s="1"/>
  <c r="H3316" i="15" s="1"/>
  <c r="E3315" i="15"/>
  <c r="G3315" i="15" s="1"/>
  <c r="H3315" i="15" s="1"/>
  <c r="E3314" i="15"/>
  <c r="G3314" i="15" s="1"/>
  <c r="H3314" i="15" s="1"/>
  <c r="E3313" i="15"/>
  <c r="G3313" i="15" s="1"/>
  <c r="H3313" i="15" s="1"/>
  <c r="E3312" i="15"/>
  <c r="G3312" i="15" s="1"/>
  <c r="H3312" i="15" s="1"/>
  <c r="E3311" i="15"/>
  <c r="G3311" i="15" s="1"/>
  <c r="H3311" i="15" s="1"/>
  <c r="E3310" i="15"/>
  <c r="G3310" i="15" s="1"/>
  <c r="H3310" i="15" s="1"/>
  <c r="E3309" i="15"/>
  <c r="G3309" i="15" s="1"/>
  <c r="H3309" i="15" s="1"/>
  <c r="E3308" i="15"/>
  <c r="G3308" i="15" s="1"/>
  <c r="H3308" i="15" s="1"/>
  <c r="E3307" i="15"/>
  <c r="G3307" i="15" s="1"/>
  <c r="H3307" i="15" s="1"/>
  <c r="E3306" i="15"/>
  <c r="G3306" i="15" s="1"/>
  <c r="H3306" i="15" s="1"/>
  <c r="E3305" i="15"/>
  <c r="G3305" i="15" s="1"/>
  <c r="H3305" i="15" s="1"/>
  <c r="C3484" i="15"/>
  <c r="B3485" i="15"/>
  <c r="H3304" i="15"/>
  <c r="B3377" i="5"/>
  <c r="F3231" i="5"/>
  <c r="C3230" i="5"/>
  <c r="B3486" i="15" l="1"/>
  <c r="F3484" i="15"/>
  <c r="C3483" i="15"/>
  <c r="H3303" i="15"/>
  <c r="F3230" i="5"/>
  <c r="C3229" i="5"/>
  <c r="B3378" i="5"/>
  <c r="F3483" i="15" l="1"/>
  <c r="C3482" i="15"/>
  <c r="B3487" i="15"/>
  <c r="B3379" i="5"/>
  <c r="F3229" i="5"/>
  <c r="C3228" i="5"/>
  <c r="B3488" i="15" l="1"/>
  <c r="F3482" i="15"/>
  <c r="C3481" i="15"/>
  <c r="B3380" i="5"/>
  <c r="F3228" i="5"/>
  <c r="C3227" i="5"/>
  <c r="F3481" i="15" l="1"/>
  <c r="C3480" i="15"/>
  <c r="B3489" i="15"/>
  <c r="F3227" i="5"/>
  <c r="C3226" i="5"/>
  <c r="B3381" i="5"/>
  <c r="B3490" i="15" l="1"/>
  <c r="F3480" i="15"/>
  <c r="C3479" i="15"/>
  <c r="B3382" i="5"/>
  <c r="F3226" i="5"/>
  <c r="C3225" i="5"/>
  <c r="B3491" i="15" l="1"/>
  <c r="F3479" i="15"/>
  <c r="C3478" i="15"/>
  <c r="F3225" i="5"/>
  <c r="C3224" i="5"/>
  <c r="B3383" i="5"/>
  <c r="F3478" i="15" l="1"/>
  <c r="C3477" i="15"/>
  <c r="B3492" i="15"/>
  <c r="B3384" i="5"/>
  <c r="F3224" i="5"/>
  <c r="C3223" i="5"/>
  <c r="B3493" i="15" l="1"/>
  <c r="F3477" i="15"/>
  <c r="C3476" i="15"/>
  <c r="F3223" i="5"/>
  <c r="C3222" i="5"/>
  <c r="B3385" i="5"/>
  <c r="F3476" i="15" l="1"/>
  <c r="C3475" i="15"/>
  <c r="B3494" i="15"/>
  <c r="B3386" i="5"/>
  <c r="F3222" i="5"/>
  <c r="C3221" i="5"/>
  <c r="F3475" i="15" l="1"/>
  <c r="C3474" i="15"/>
  <c r="B3495" i="15"/>
  <c r="F3221" i="5"/>
  <c r="C3220" i="5"/>
  <c r="B3387" i="5"/>
  <c r="B3496" i="15" l="1"/>
  <c r="F3474" i="15"/>
  <c r="C3473" i="15"/>
  <c r="B3388" i="5"/>
  <c r="F3220" i="5"/>
  <c r="C3219" i="5"/>
  <c r="F3473" i="15" l="1"/>
  <c r="C3472" i="15"/>
  <c r="B3497" i="15"/>
  <c r="F3219" i="5"/>
  <c r="C3218" i="5"/>
  <c r="B3389" i="5"/>
  <c r="B3498" i="15" l="1"/>
  <c r="F3472" i="15"/>
  <c r="C3471" i="15"/>
  <c r="B3390" i="5"/>
  <c r="F3218" i="5"/>
  <c r="C3217" i="5"/>
  <c r="B3499" i="15" l="1"/>
  <c r="F3471" i="15"/>
  <c r="C3470" i="15"/>
  <c r="F3217" i="5"/>
  <c r="C3216" i="5"/>
  <c r="B3391" i="5"/>
  <c r="F3470" i="15" l="1"/>
  <c r="C3469" i="15"/>
  <c r="B3500" i="15"/>
  <c r="B3392" i="5"/>
  <c r="F3216" i="5"/>
  <c r="C3215" i="5"/>
  <c r="B3501" i="15" l="1"/>
  <c r="F3469" i="15"/>
  <c r="C3468" i="15"/>
  <c r="F3215" i="5"/>
  <c r="C3214" i="5"/>
  <c r="B3393" i="5"/>
  <c r="B3502" i="15" l="1"/>
  <c r="F3468" i="15"/>
  <c r="C3467" i="15"/>
  <c r="B3394" i="5"/>
  <c r="F3214" i="5"/>
  <c r="C3213" i="5"/>
  <c r="B3503" i="15" l="1"/>
  <c r="F3467" i="15"/>
  <c r="C3466" i="15"/>
  <c r="F3213" i="5"/>
  <c r="C3212" i="5"/>
  <c r="B3395" i="5"/>
  <c r="F3466" i="15" l="1"/>
  <c r="C3465" i="15"/>
  <c r="B3504" i="15"/>
  <c r="B3396" i="5"/>
  <c r="F3212" i="5"/>
  <c r="C3211" i="5"/>
  <c r="B3505" i="15" l="1"/>
  <c r="F3465" i="15"/>
  <c r="C3464" i="15"/>
  <c r="F3211" i="5"/>
  <c r="C3210" i="5"/>
  <c r="B3397" i="5"/>
  <c r="B3506" i="15" l="1"/>
  <c r="F3464" i="15"/>
  <c r="C3463" i="15"/>
  <c r="B3398" i="5"/>
  <c r="F3210" i="5"/>
  <c r="C3209" i="5"/>
  <c r="B3507" i="15" l="1"/>
  <c r="F3463" i="15"/>
  <c r="C3462" i="15"/>
  <c r="F3209" i="5"/>
  <c r="C3208" i="5"/>
  <c r="B3399" i="5"/>
  <c r="B3508" i="15" l="1"/>
  <c r="F3462" i="15"/>
  <c r="C3461" i="15"/>
  <c r="B3400" i="5"/>
  <c r="F3208" i="5"/>
  <c r="C3207" i="5"/>
  <c r="B3509" i="15" l="1"/>
  <c r="F3461" i="15"/>
  <c r="C3460" i="15"/>
  <c r="B3401" i="5"/>
  <c r="F3207" i="5"/>
  <c r="C3206" i="5"/>
  <c r="F3460" i="15" l="1"/>
  <c r="C3459" i="15"/>
  <c r="B3510" i="15"/>
  <c r="F3206" i="5"/>
  <c r="C3205" i="5"/>
  <c r="B3402" i="5"/>
  <c r="B3511" i="15" l="1"/>
  <c r="F3459" i="15"/>
  <c r="C3458" i="15"/>
  <c r="B3403" i="5"/>
  <c r="F3205" i="5"/>
  <c r="C3204" i="5"/>
  <c r="F3458" i="15" l="1"/>
  <c r="C3457" i="15"/>
  <c r="B3512" i="15"/>
  <c r="F3204" i="5"/>
  <c r="C3203" i="5"/>
  <c r="B3404" i="5"/>
  <c r="B3513" i="15" l="1"/>
  <c r="F3457" i="15"/>
  <c r="C3456" i="15"/>
  <c r="B3405" i="5"/>
  <c r="F3203" i="5"/>
  <c r="C3202" i="5"/>
  <c r="B3514" i="15" l="1"/>
  <c r="F3456" i="15"/>
  <c r="C3455" i="15"/>
  <c r="F3202" i="5"/>
  <c r="C3201" i="5"/>
  <c r="B3406" i="5"/>
  <c r="F3455" i="15" l="1"/>
  <c r="C3454" i="15"/>
  <c r="B3515" i="15"/>
  <c r="B3407" i="5"/>
  <c r="F3201" i="5"/>
  <c r="C3200" i="5"/>
  <c r="B3516" i="15" l="1"/>
  <c r="F3454" i="15"/>
  <c r="C3453" i="15"/>
  <c r="F3200" i="5"/>
  <c r="C3199" i="5"/>
  <c r="B3408" i="5"/>
  <c r="F3453" i="15" l="1"/>
  <c r="C3452" i="15"/>
  <c r="B3517" i="15"/>
  <c r="F3199" i="5"/>
  <c r="C3198" i="5"/>
  <c r="B3409" i="5"/>
  <c r="B3518" i="15" l="1"/>
  <c r="F3452" i="15"/>
  <c r="C3451" i="15"/>
  <c r="B3410" i="5"/>
  <c r="F3198" i="5"/>
  <c r="C3197" i="5"/>
  <c r="B3519" i="15" l="1"/>
  <c r="F3451" i="15"/>
  <c r="C3450" i="15"/>
  <c r="B3411" i="5"/>
  <c r="F3197" i="5"/>
  <c r="C3196" i="5"/>
  <c r="F3450" i="15" l="1"/>
  <c r="C3449" i="15"/>
  <c r="B3520" i="15"/>
  <c r="F3196" i="5"/>
  <c r="C3195" i="5"/>
  <c r="B3412" i="5"/>
  <c r="B3521" i="15" l="1"/>
  <c r="F3449" i="15"/>
  <c r="C3448" i="15"/>
  <c r="B3413" i="5"/>
  <c r="F3195" i="5"/>
  <c r="C3194" i="5"/>
  <c r="F3448" i="15" l="1"/>
  <c r="C3447" i="15"/>
  <c r="B3522" i="15"/>
  <c r="F3194" i="5"/>
  <c r="C3193" i="5"/>
  <c r="B3414" i="5"/>
  <c r="B3523" i="15" l="1"/>
  <c r="F3447" i="15"/>
  <c r="C3446" i="15"/>
  <c r="B3415" i="5"/>
  <c r="F3193" i="5"/>
  <c r="C3192" i="5"/>
  <c r="F3446" i="15" l="1"/>
  <c r="C3445" i="15"/>
  <c r="B3524" i="15"/>
  <c r="F3192" i="5"/>
  <c r="C3191" i="5"/>
  <c r="B3416" i="5"/>
  <c r="B3525" i="15" l="1"/>
  <c r="F3445" i="15"/>
  <c r="C3444" i="15"/>
  <c r="B3417" i="5"/>
  <c r="F3191" i="5"/>
  <c r="C3190" i="5"/>
  <c r="F3444" i="15" l="1"/>
  <c r="C3443" i="15"/>
  <c r="B3526" i="15"/>
  <c r="F3190" i="5"/>
  <c r="C3189" i="5"/>
  <c r="B3418" i="5"/>
  <c r="B3527" i="15" l="1"/>
  <c r="F3443" i="15"/>
  <c r="C3442" i="15"/>
  <c r="B3419" i="5"/>
  <c r="F3189" i="5"/>
  <c r="C3188" i="5"/>
  <c r="F3442" i="15" l="1"/>
  <c r="C3441" i="15"/>
  <c r="B3528" i="15"/>
  <c r="F3188" i="5"/>
  <c r="C3187" i="5"/>
  <c r="B3420" i="5"/>
  <c r="B3529" i="15" l="1"/>
  <c r="F3441" i="15"/>
  <c r="C3440" i="15"/>
  <c r="F3187" i="5"/>
  <c r="C3186" i="5"/>
  <c r="B3421" i="5"/>
  <c r="F3440" i="15" l="1"/>
  <c r="C3439" i="15"/>
  <c r="B3530" i="15"/>
  <c r="B3422" i="5"/>
  <c r="F3186" i="5"/>
  <c r="C3185" i="5"/>
  <c r="B3531" i="15" l="1"/>
  <c r="F3439" i="15"/>
  <c r="C3438" i="15"/>
  <c r="F3185" i="5"/>
  <c r="C3184" i="5"/>
  <c r="B3423" i="5"/>
  <c r="F3438" i="15" l="1"/>
  <c r="C3437" i="15"/>
  <c r="B3532" i="15"/>
  <c r="B3424" i="5"/>
  <c r="F3184" i="5"/>
  <c r="C3183" i="5"/>
  <c r="B3533" i="15" l="1"/>
  <c r="F3437" i="15"/>
  <c r="C3436" i="15"/>
  <c r="F3183" i="5"/>
  <c r="C3182" i="5"/>
  <c r="B3425" i="5"/>
  <c r="F3436" i="15" l="1"/>
  <c r="C3435" i="15"/>
  <c r="B3534" i="15"/>
  <c r="B3426" i="5"/>
  <c r="F3182" i="5"/>
  <c r="C3181" i="5"/>
  <c r="B3535" i="15" l="1"/>
  <c r="F3435" i="15"/>
  <c r="C3434" i="15"/>
  <c r="F3181" i="5"/>
  <c r="C3180" i="5"/>
  <c r="B3427" i="5"/>
  <c r="F3434" i="15" l="1"/>
  <c r="C3433" i="15"/>
  <c r="B3536" i="15"/>
  <c r="B3428" i="5"/>
  <c r="F3180" i="5"/>
  <c r="C3179" i="5"/>
  <c r="B3537" i="15" l="1"/>
  <c r="F3433" i="15"/>
  <c r="C3432" i="15"/>
  <c r="F3179" i="5"/>
  <c r="C3178" i="5"/>
  <c r="B3429" i="5"/>
  <c r="F3432" i="15" l="1"/>
  <c r="C3431" i="15"/>
  <c r="B3538" i="15"/>
  <c r="B3430" i="5"/>
  <c r="F3178" i="5"/>
  <c r="C3177" i="5"/>
  <c r="B3539" i="15" l="1"/>
  <c r="F3431" i="15"/>
  <c r="C3430" i="15"/>
  <c r="F3177" i="5"/>
  <c r="C3176" i="5"/>
  <c r="B3431" i="5"/>
  <c r="F3430" i="15" l="1"/>
  <c r="C3429" i="15"/>
  <c r="B3540" i="15"/>
  <c r="B3432" i="5"/>
  <c r="F3176" i="5"/>
  <c r="C3175" i="5"/>
  <c r="B3541" i="15" l="1"/>
  <c r="F3429" i="15"/>
  <c r="C3428" i="15"/>
  <c r="F3175" i="5"/>
  <c r="C3174" i="5"/>
  <c r="B3433" i="5"/>
  <c r="B3542" i="15" l="1"/>
  <c r="F3428" i="15"/>
  <c r="C3427" i="15"/>
  <c r="B3434" i="5"/>
  <c r="F3174" i="5"/>
  <c r="C3173" i="5"/>
  <c r="F3427" i="15" l="1"/>
  <c r="C3426" i="15"/>
  <c r="B3543" i="15"/>
  <c r="F3173" i="5"/>
  <c r="C3172" i="5"/>
  <c r="B3435" i="5"/>
  <c r="B3544" i="15" l="1"/>
  <c r="F3426" i="15"/>
  <c r="C3425" i="15"/>
  <c r="F3172" i="5"/>
  <c r="C3171" i="5"/>
  <c r="B3436" i="5"/>
  <c r="B3545" i="15" l="1"/>
  <c r="F3425" i="15"/>
  <c r="C3424" i="15"/>
  <c r="B3437" i="5"/>
  <c r="F3171" i="5"/>
  <c r="C3170" i="5"/>
  <c r="F3424" i="15" l="1"/>
  <c r="C3423" i="15"/>
  <c r="B3546" i="15"/>
  <c r="F3170" i="5"/>
  <c r="C3169" i="5"/>
  <c r="B3438" i="5"/>
  <c r="B3547" i="15" l="1"/>
  <c r="F3423" i="15"/>
  <c r="C3422" i="15"/>
  <c r="B3439" i="5"/>
  <c r="F3169" i="5"/>
  <c r="C3168" i="5"/>
  <c r="F3422" i="15" l="1"/>
  <c r="C3421" i="15"/>
  <c r="B3548" i="15"/>
  <c r="F3168" i="5"/>
  <c r="C3167" i="5"/>
  <c r="B3440" i="5"/>
  <c r="B3549" i="15" l="1"/>
  <c r="F3421" i="15"/>
  <c r="C3420" i="15"/>
  <c r="B3441" i="5"/>
  <c r="F3167" i="5"/>
  <c r="C3166" i="5"/>
  <c r="B3550" i="15" l="1"/>
  <c r="F3420" i="15"/>
  <c r="C3419" i="15"/>
  <c r="F3166" i="5"/>
  <c r="C3165" i="5"/>
  <c r="B3442" i="5"/>
  <c r="F3419" i="15" l="1"/>
  <c r="C3418" i="15"/>
  <c r="B3551" i="15"/>
  <c r="B3443" i="5"/>
  <c r="F3165" i="5"/>
  <c r="C3164" i="5"/>
  <c r="B3552" i="15" l="1"/>
  <c r="F3418" i="15"/>
  <c r="C3417" i="15"/>
  <c r="F3164" i="5"/>
  <c r="C3163" i="5"/>
  <c r="B3444" i="5"/>
  <c r="B3553" i="15" l="1"/>
  <c r="F3417" i="15"/>
  <c r="C3416" i="15"/>
  <c r="B3445" i="5"/>
  <c r="F3163" i="5"/>
  <c r="C3162" i="5"/>
  <c r="F3416" i="15" l="1"/>
  <c r="C3415" i="15"/>
  <c r="B3554" i="15"/>
  <c r="F3162" i="5"/>
  <c r="C3161" i="5"/>
  <c r="B3446" i="5"/>
  <c r="B3555" i="15" l="1"/>
  <c r="F3415" i="15"/>
  <c r="C3414" i="15"/>
  <c r="B3447" i="5"/>
  <c r="F3161" i="5"/>
  <c r="C3160" i="5"/>
  <c r="F3414" i="15" l="1"/>
  <c r="C3413" i="15"/>
  <c r="B3556" i="15"/>
  <c r="F3160" i="5"/>
  <c r="C3159" i="5"/>
  <c r="B3448" i="5"/>
  <c r="B3557" i="15" l="1"/>
  <c r="F3413" i="15"/>
  <c r="C3412" i="15"/>
  <c r="B3449" i="5"/>
  <c r="F3159" i="5"/>
  <c r="C3158" i="5"/>
  <c r="F3412" i="15" l="1"/>
  <c r="C3411" i="15"/>
  <c r="B3558" i="15"/>
  <c r="F3158" i="5"/>
  <c r="C3157" i="5"/>
  <c r="B3450" i="5"/>
  <c r="B3559" i="15" l="1"/>
  <c r="F3411" i="15"/>
  <c r="C3410" i="15"/>
  <c r="B3451" i="5"/>
  <c r="F3157" i="5"/>
  <c r="C3156" i="5"/>
  <c r="B3560" i="15" l="1"/>
  <c r="F3410" i="15"/>
  <c r="C3409" i="15"/>
  <c r="F3156" i="5"/>
  <c r="C3155" i="5"/>
  <c r="B3452" i="5"/>
  <c r="F3409" i="15" l="1"/>
  <c r="C3408" i="15"/>
  <c r="B3561" i="15"/>
  <c r="B3453" i="5"/>
  <c r="F3155" i="5"/>
  <c r="C3154" i="5"/>
  <c r="B3562" i="15" l="1"/>
  <c r="F3408" i="15"/>
  <c r="C3407" i="15"/>
  <c r="F3154" i="5"/>
  <c r="C3153" i="5"/>
  <c r="B3454" i="5"/>
  <c r="F3407" i="15" l="1"/>
  <c r="C3406" i="15"/>
  <c r="B3563" i="15"/>
  <c r="B3455" i="5"/>
  <c r="F3153" i="5"/>
  <c r="C3152" i="5"/>
  <c r="B3564" i="15" l="1"/>
  <c r="F3406" i="15"/>
  <c r="C3405" i="15"/>
  <c r="F3152" i="5"/>
  <c r="C3151" i="5"/>
  <c r="B3456" i="5"/>
  <c r="B3565" i="15" l="1"/>
  <c r="F3405" i="15"/>
  <c r="C3404" i="15"/>
  <c r="B3457" i="5"/>
  <c r="F3151" i="5"/>
  <c r="C3150" i="5"/>
  <c r="F3404" i="15" l="1"/>
  <c r="C3403" i="15"/>
  <c r="B3566" i="15"/>
  <c r="B3458" i="5"/>
  <c r="F3150" i="5"/>
  <c r="C3149" i="5"/>
  <c r="B3567" i="15" l="1"/>
  <c r="F3403" i="15"/>
  <c r="C3402" i="15"/>
  <c r="F3149" i="5"/>
  <c r="C3148" i="5"/>
  <c r="B3459" i="5"/>
  <c r="B3568" i="15" l="1"/>
  <c r="F3402" i="15"/>
  <c r="C3401" i="15"/>
  <c r="B3460" i="5"/>
  <c r="F3148" i="5"/>
  <c r="C3147" i="5"/>
  <c r="F3401" i="15" l="1"/>
  <c r="C3400" i="15"/>
  <c r="B3569" i="15"/>
  <c r="F3147" i="5"/>
  <c r="C3146" i="5"/>
  <c r="B3461" i="5"/>
  <c r="B3570" i="15" l="1"/>
  <c r="F3400" i="15"/>
  <c r="C3399" i="15"/>
  <c r="B3462" i="5"/>
  <c r="F3146" i="5"/>
  <c r="C3145" i="5"/>
  <c r="F3399" i="15" l="1"/>
  <c r="C3398" i="15"/>
  <c r="B3571" i="15"/>
  <c r="F3145" i="5"/>
  <c r="C3144" i="5"/>
  <c r="B3463" i="5"/>
  <c r="B3572" i="15" l="1"/>
  <c r="F3398" i="15"/>
  <c r="C3397" i="15"/>
  <c r="B3464" i="5"/>
  <c r="F3144" i="5"/>
  <c r="C3143" i="5"/>
  <c r="B3573" i="15" l="1"/>
  <c r="F3397" i="15"/>
  <c r="C3396" i="15"/>
  <c r="F3143" i="5"/>
  <c r="C3142" i="5"/>
  <c r="B3465" i="5"/>
  <c r="F3396" i="15" l="1"/>
  <c r="C3395" i="15"/>
  <c r="B3574" i="15"/>
  <c r="B3466" i="5"/>
  <c r="F3142" i="5"/>
  <c r="C3141" i="5"/>
  <c r="B3575" i="15" l="1"/>
  <c r="F3395" i="15"/>
  <c r="E3395" i="15"/>
  <c r="G3395" i="15" s="1"/>
  <c r="C3394" i="15"/>
  <c r="F3141" i="5"/>
  <c r="C3140" i="5"/>
  <c r="B3467" i="5"/>
  <c r="F3394" i="15" l="1"/>
  <c r="E3394" i="15"/>
  <c r="G3394" i="15" s="1"/>
  <c r="E3484" i="15"/>
  <c r="G3484" i="15" s="1"/>
  <c r="H3484" i="15" s="1"/>
  <c r="E3483" i="15"/>
  <c r="G3483" i="15" s="1"/>
  <c r="H3483" i="15" s="1"/>
  <c r="E3482" i="15"/>
  <c r="G3482" i="15" s="1"/>
  <c r="H3482" i="15" s="1"/>
  <c r="E3481" i="15"/>
  <c r="G3481" i="15" s="1"/>
  <c r="H3481" i="15" s="1"/>
  <c r="E3480" i="15"/>
  <c r="G3480" i="15" s="1"/>
  <c r="H3480" i="15" s="1"/>
  <c r="E3479" i="15"/>
  <c r="G3479" i="15" s="1"/>
  <c r="H3479" i="15" s="1"/>
  <c r="E3478" i="15"/>
  <c r="G3478" i="15" s="1"/>
  <c r="H3478" i="15" s="1"/>
  <c r="E3477" i="15"/>
  <c r="G3477" i="15" s="1"/>
  <c r="H3477" i="15" s="1"/>
  <c r="E3476" i="15"/>
  <c r="G3476" i="15" s="1"/>
  <c r="H3476" i="15" s="1"/>
  <c r="E3475" i="15"/>
  <c r="G3475" i="15" s="1"/>
  <c r="H3475" i="15" s="1"/>
  <c r="E3474" i="15"/>
  <c r="G3474" i="15" s="1"/>
  <c r="H3474" i="15" s="1"/>
  <c r="E3473" i="15"/>
  <c r="G3473" i="15" s="1"/>
  <c r="H3473" i="15" s="1"/>
  <c r="E3472" i="15"/>
  <c r="G3472" i="15" s="1"/>
  <c r="H3472" i="15" s="1"/>
  <c r="E3471" i="15"/>
  <c r="G3471" i="15" s="1"/>
  <c r="H3471" i="15" s="1"/>
  <c r="E3470" i="15"/>
  <c r="G3470" i="15" s="1"/>
  <c r="H3470" i="15" s="1"/>
  <c r="E3469" i="15"/>
  <c r="G3469" i="15" s="1"/>
  <c r="H3469" i="15" s="1"/>
  <c r="E3468" i="15"/>
  <c r="G3468" i="15" s="1"/>
  <c r="H3468" i="15" s="1"/>
  <c r="E3467" i="15"/>
  <c r="G3467" i="15" s="1"/>
  <c r="H3467" i="15" s="1"/>
  <c r="E3466" i="15"/>
  <c r="G3466" i="15" s="1"/>
  <c r="H3466" i="15" s="1"/>
  <c r="E3465" i="15"/>
  <c r="G3465" i="15" s="1"/>
  <c r="H3465" i="15" s="1"/>
  <c r="E3464" i="15"/>
  <c r="G3464" i="15" s="1"/>
  <c r="H3464" i="15" s="1"/>
  <c r="E3463" i="15"/>
  <c r="G3463" i="15" s="1"/>
  <c r="H3463" i="15" s="1"/>
  <c r="E3462" i="15"/>
  <c r="G3462" i="15" s="1"/>
  <c r="H3462" i="15" s="1"/>
  <c r="E3461" i="15"/>
  <c r="G3461" i="15" s="1"/>
  <c r="H3461" i="15" s="1"/>
  <c r="E3460" i="15"/>
  <c r="G3460" i="15" s="1"/>
  <c r="H3460" i="15" s="1"/>
  <c r="E3459" i="15"/>
  <c r="G3459" i="15" s="1"/>
  <c r="H3459" i="15" s="1"/>
  <c r="E3458" i="15"/>
  <c r="G3458" i="15" s="1"/>
  <c r="H3458" i="15" s="1"/>
  <c r="E3457" i="15"/>
  <c r="G3457" i="15" s="1"/>
  <c r="H3457" i="15" s="1"/>
  <c r="E3456" i="15"/>
  <c r="G3456" i="15" s="1"/>
  <c r="H3456" i="15" s="1"/>
  <c r="E3455" i="15"/>
  <c r="G3455" i="15" s="1"/>
  <c r="H3455" i="15" s="1"/>
  <c r="E3454" i="15"/>
  <c r="G3454" i="15" s="1"/>
  <c r="H3454" i="15" s="1"/>
  <c r="E3453" i="15"/>
  <c r="G3453" i="15" s="1"/>
  <c r="H3453" i="15" s="1"/>
  <c r="E3452" i="15"/>
  <c r="G3452" i="15" s="1"/>
  <c r="H3452" i="15" s="1"/>
  <c r="E3451" i="15"/>
  <c r="G3451" i="15" s="1"/>
  <c r="H3451" i="15" s="1"/>
  <c r="E3450" i="15"/>
  <c r="G3450" i="15" s="1"/>
  <c r="H3450" i="15" s="1"/>
  <c r="E3449" i="15"/>
  <c r="G3449" i="15" s="1"/>
  <c r="H3449" i="15" s="1"/>
  <c r="E3448" i="15"/>
  <c r="G3448" i="15" s="1"/>
  <c r="H3448" i="15" s="1"/>
  <c r="E3447" i="15"/>
  <c r="G3447" i="15" s="1"/>
  <c r="H3447" i="15" s="1"/>
  <c r="E3446" i="15"/>
  <c r="G3446" i="15" s="1"/>
  <c r="H3446" i="15" s="1"/>
  <c r="E3445" i="15"/>
  <c r="G3445" i="15" s="1"/>
  <c r="H3445" i="15" s="1"/>
  <c r="E3444" i="15"/>
  <c r="G3444" i="15" s="1"/>
  <c r="H3444" i="15" s="1"/>
  <c r="E3443" i="15"/>
  <c r="G3443" i="15" s="1"/>
  <c r="H3443" i="15" s="1"/>
  <c r="E3442" i="15"/>
  <c r="G3442" i="15" s="1"/>
  <c r="H3442" i="15" s="1"/>
  <c r="E3441" i="15"/>
  <c r="G3441" i="15" s="1"/>
  <c r="H3441" i="15" s="1"/>
  <c r="E3440" i="15"/>
  <c r="G3440" i="15" s="1"/>
  <c r="H3440" i="15" s="1"/>
  <c r="E3439" i="15"/>
  <c r="G3439" i="15" s="1"/>
  <c r="H3439" i="15" s="1"/>
  <c r="E3438" i="15"/>
  <c r="G3438" i="15" s="1"/>
  <c r="H3438" i="15" s="1"/>
  <c r="E3437" i="15"/>
  <c r="G3437" i="15" s="1"/>
  <c r="H3437" i="15" s="1"/>
  <c r="E3436" i="15"/>
  <c r="G3436" i="15" s="1"/>
  <c r="H3436" i="15" s="1"/>
  <c r="E3435" i="15"/>
  <c r="G3435" i="15" s="1"/>
  <c r="H3435" i="15" s="1"/>
  <c r="E3434" i="15"/>
  <c r="G3434" i="15" s="1"/>
  <c r="H3434" i="15" s="1"/>
  <c r="E3433" i="15"/>
  <c r="G3433" i="15" s="1"/>
  <c r="H3433" i="15" s="1"/>
  <c r="E3432" i="15"/>
  <c r="G3432" i="15" s="1"/>
  <c r="H3432" i="15" s="1"/>
  <c r="E3431" i="15"/>
  <c r="G3431" i="15" s="1"/>
  <c r="H3431" i="15" s="1"/>
  <c r="E3430" i="15"/>
  <c r="G3430" i="15" s="1"/>
  <c r="H3430" i="15" s="1"/>
  <c r="E3429" i="15"/>
  <c r="G3429" i="15" s="1"/>
  <c r="H3429" i="15" s="1"/>
  <c r="E3428" i="15"/>
  <c r="G3428" i="15" s="1"/>
  <c r="H3428" i="15" s="1"/>
  <c r="E3427" i="15"/>
  <c r="G3427" i="15" s="1"/>
  <c r="H3427" i="15" s="1"/>
  <c r="E3426" i="15"/>
  <c r="G3426" i="15" s="1"/>
  <c r="H3426" i="15" s="1"/>
  <c r="E3425" i="15"/>
  <c r="G3425" i="15" s="1"/>
  <c r="H3425" i="15" s="1"/>
  <c r="E3424" i="15"/>
  <c r="G3424" i="15" s="1"/>
  <c r="H3424" i="15" s="1"/>
  <c r="E3423" i="15"/>
  <c r="G3423" i="15" s="1"/>
  <c r="H3423" i="15" s="1"/>
  <c r="E3422" i="15"/>
  <c r="G3422" i="15" s="1"/>
  <c r="H3422" i="15" s="1"/>
  <c r="E3421" i="15"/>
  <c r="G3421" i="15" s="1"/>
  <c r="H3421" i="15" s="1"/>
  <c r="E3420" i="15"/>
  <c r="G3420" i="15" s="1"/>
  <c r="H3420" i="15" s="1"/>
  <c r="E3419" i="15"/>
  <c r="G3419" i="15" s="1"/>
  <c r="H3419" i="15" s="1"/>
  <c r="E3418" i="15"/>
  <c r="G3418" i="15" s="1"/>
  <c r="H3418" i="15" s="1"/>
  <c r="E3417" i="15"/>
  <c r="G3417" i="15" s="1"/>
  <c r="H3417" i="15" s="1"/>
  <c r="E3416" i="15"/>
  <c r="G3416" i="15" s="1"/>
  <c r="H3416" i="15" s="1"/>
  <c r="E3415" i="15"/>
  <c r="G3415" i="15" s="1"/>
  <c r="H3415" i="15" s="1"/>
  <c r="E3414" i="15"/>
  <c r="G3414" i="15" s="1"/>
  <c r="H3414" i="15" s="1"/>
  <c r="E3413" i="15"/>
  <c r="G3413" i="15" s="1"/>
  <c r="H3413" i="15" s="1"/>
  <c r="E3412" i="15"/>
  <c r="G3412" i="15" s="1"/>
  <c r="H3412" i="15" s="1"/>
  <c r="E3411" i="15"/>
  <c r="G3411" i="15" s="1"/>
  <c r="H3411" i="15" s="1"/>
  <c r="E3410" i="15"/>
  <c r="G3410" i="15" s="1"/>
  <c r="H3410" i="15" s="1"/>
  <c r="E3409" i="15"/>
  <c r="G3409" i="15" s="1"/>
  <c r="H3409" i="15" s="1"/>
  <c r="E3408" i="15"/>
  <c r="G3408" i="15" s="1"/>
  <c r="H3408" i="15" s="1"/>
  <c r="E3407" i="15"/>
  <c r="G3407" i="15" s="1"/>
  <c r="H3407" i="15" s="1"/>
  <c r="E3406" i="15"/>
  <c r="G3406" i="15" s="1"/>
  <c r="H3406" i="15" s="1"/>
  <c r="E3405" i="15"/>
  <c r="G3405" i="15" s="1"/>
  <c r="H3405" i="15" s="1"/>
  <c r="E3404" i="15"/>
  <c r="G3404" i="15" s="1"/>
  <c r="H3404" i="15" s="1"/>
  <c r="E3403" i="15"/>
  <c r="G3403" i="15" s="1"/>
  <c r="H3403" i="15" s="1"/>
  <c r="E3402" i="15"/>
  <c r="G3402" i="15" s="1"/>
  <c r="H3402" i="15" s="1"/>
  <c r="E3401" i="15"/>
  <c r="G3401" i="15" s="1"/>
  <c r="H3401" i="15" s="1"/>
  <c r="E3400" i="15"/>
  <c r="G3400" i="15" s="1"/>
  <c r="H3400" i="15" s="1"/>
  <c r="E3399" i="15"/>
  <c r="G3399" i="15" s="1"/>
  <c r="H3399" i="15" s="1"/>
  <c r="E3398" i="15"/>
  <c r="G3398" i="15" s="1"/>
  <c r="H3398" i="15" s="1"/>
  <c r="E3397" i="15"/>
  <c r="G3397" i="15" s="1"/>
  <c r="H3397" i="15" s="1"/>
  <c r="E3396" i="15"/>
  <c r="G3396" i="15" s="1"/>
  <c r="H3396" i="15" s="1"/>
  <c r="H3395" i="15"/>
  <c r="B3576" i="15"/>
  <c r="B3468" i="5"/>
  <c r="F3140" i="5"/>
  <c r="C3139" i="5"/>
  <c r="C3576" i="15" l="1"/>
  <c r="B3577" i="15"/>
  <c r="H3394" i="15"/>
  <c r="F3139" i="5"/>
  <c r="C3138" i="5"/>
  <c r="B3469" i="5"/>
  <c r="B3578" i="15" l="1"/>
  <c r="F3576" i="15"/>
  <c r="C3575" i="15"/>
  <c r="B3470" i="5"/>
  <c r="F3138" i="5"/>
  <c r="C3137" i="5"/>
  <c r="F3575" i="15" l="1"/>
  <c r="C3574" i="15"/>
  <c r="B3579" i="15"/>
  <c r="F3137" i="5"/>
  <c r="C3136" i="5"/>
  <c r="B3471" i="5"/>
  <c r="B3580" i="15" l="1"/>
  <c r="F3574" i="15"/>
  <c r="C3573" i="15"/>
  <c r="B3472" i="5"/>
  <c r="F3136" i="5"/>
  <c r="C3135" i="5"/>
  <c r="B3581" i="15" l="1"/>
  <c r="F3573" i="15"/>
  <c r="C3572" i="15"/>
  <c r="F3135" i="5"/>
  <c r="C3134" i="5"/>
  <c r="B3473" i="5"/>
  <c r="F3572" i="15" l="1"/>
  <c r="C3571" i="15"/>
  <c r="B3582" i="15"/>
  <c r="B3474" i="5"/>
  <c r="F3134" i="5"/>
  <c r="C3133" i="5"/>
  <c r="B3583" i="15" l="1"/>
  <c r="F3571" i="15"/>
  <c r="C3570" i="15"/>
  <c r="F3133" i="5"/>
  <c r="C3132" i="5"/>
  <c r="B3475" i="5"/>
  <c r="F3570" i="15" l="1"/>
  <c r="C3569" i="15"/>
  <c r="B3584" i="15"/>
  <c r="F3132" i="5"/>
  <c r="C3131" i="5"/>
  <c r="B3476" i="5"/>
  <c r="B3585" i="15" l="1"/>
  <c r="F3569" i="15"/>
  <c r="C3568" i="15"/>
  <c r="B3477" i="5"/>
  <c r="F3131" i="5"/>
  <c r="C3130" i="5"/>
  <c r="F3568" i="15" l="1"/>
  <c r="C3567" i="15"/>
  <c r="B3586" i="15"/>
  <c r="F3130" i="5"/>
  <c r="C3129" i="5"/>
  <c r="B3478" i="5"/>
  <c r="B3587" i="15" l="1"/>
  <c r="F3567" i="15"/>
  <c r="C3566" i="15"/>
  <c r="B3479" i="5"/>
  <c r="F3129" i="5"/>
  <c r="C3128" i="5"/>
  <c r="F3566" i="15" l="1"/>
  <c r="C3565" i="15"/>
  <c r="B3588" i="15"/>
  <c r="F3128" i="5"/>
  <c r="C3127" i="5"/>
  <c r="B3480" i="5"/>
  <c r="B3589" i="15" l="1"/>
  <c r="F3565" i="15"/>
  <c r="C3564" i="15"/>
  <c r="B3481" i="5"/>
  <c r="F3127" i="5"/>
  <c r="C3126" i="5"/>
  <c r="F3564" i="15" l="1"/>
  <c r="C3563" i="15"/>
  <c r="B3590" i="15"/>
  <c r="F3126" i="5"/>
  <c r="C3125" i="5"/>
  <c r="B3482" i="5"/>
  <c r="B3591" i="15" l="1"/>
  <c r="F3563" i="15"/>
  <c r="C3562" i="15"/>
  <c r="B3483" i="5"/>
  <c r="F3125" i="5"/>
  <c r="C3124" i="5"/>
  <c r="F3562" i="15" l="1"/>
  <c r="C3561" i="15"/>
  <c r="B3592" i="15"/>
  <c r="F3124" i="5"/>
  <c r="C3123" i="5"/>
  <c r="B3484" i="5"/>
  <c r="B3593" i="15" l="1"/>
  <c r="F3561" i="15"/>
  <c r="C3560" i="15"/>
  <c r="B3485" i="5"/>
  <c r="F3123" i="5"/>
  <c r="C3122" i="5"/>
  <c r="F3560" i="15" l="1"/>
  <c r="C3559" i="15"/>
  <c r="B3594" i="15"/>
  <c r="F3122" i="5"/>
  <c r="E3122" i="5"/>
  <c r="G3122" i="5" s="1"/>
  <c r="C3121" i="5"/>
  <c r="B3486" i="5"/>
  <c r="B3595" i="15" l="1"/>
  <c r="F3559" i="15"/>
  <c r="C3558" i="15"/>
  <c r="C3486" i="5"/>
  <c r="B3487" i="5"/>
  <c r="F3121" i="5"/>
  <c r="E3121" i="5"/>
  <c r="G3121" i="5" s="1"/>
  <c r="E3303" i="5"/>
  <c r="G3303" i="5" s="1"/>
  <c r="H3303" i="5" s="1"/>
  <c r="E3302" i="5"/>
  <c r="G3302" i="5" s="1"/>
  <c r="H3302" i="5" s="1"/>
  <c r="E3301" i="5"/>
  <c r="G3301" i="5" s="1"/>
  <c r="H3301" i="5" s="1"/>
  <c r="E3300" i="5"/>
  <c r="G3300" i="5" s="1"/>
  <c r="H3300" i="5" s="1"/>
  <c r="E3299" i="5"/>
  <c r="G3299" i="5" s="1"/>
  <c r="H3299" i="5" s="1"/>
  <c r="E3298" i="5"/>
  <c r="G3298" i="5" s="1"/>
  <c r="H3298" i="5" s="1"/>
  <c r="E3297" i="5"/>
  <c r="G3297" i="5" s="1"/>
  <c r="H3297" i="5" s="1"/>
  <c r="E3296" i="5"/>
  <c r="G3296" i="5" s="1"/>
  <c r="H3296" i="5" s="1"/>
  <c r="E3295" i="5"/>
  <c r="G3295" i="5" s="1"/>
  <c r="H3295" i="5" s="1"/>
  <c r="E3294" i="5"/>
  <c r="G3294" i="5" s="1"/>
  <c r="H3294" i="5" s="1"/>
  <c r="E3293" i="5"/>
  <c r="G3293" i="5" s="1"/>
  <c r="H3293" i="5" s="1"/>
  <c r="E3292" i="5"/>
  <c r="G3292" i="5" s="1"/>
  <c r="H3292" i="5" s="1"/>
  <c r="E3291" i="5"/>
  <c r="G3291" i="5" s="1"/>
  <c r="H3291" i="5" s="1"/>
  <c r="E3290" i="5"/>
  <c r="G3290" i="5" s="1"/>
  <c r="H3290" i="5" s="1"/>
  <c r="E3289" i="5"/>
  <c r="G3289" i="5" s="1"/>
  <c r="H3289" i="5" s="1"/>
  <c r="E3288" i="5"/>
  <c r="G3288" i="5" s="1"/>
  <c r="H3288" i="5" s="1"/>
  <c r="E3287" i="5"/>
  <c r="G3287" i="5" s="1"/>
  <c r="H3287" i="5" s="1"/>
  <c r="E3286" i="5"/>
  <c r="G3286" i="5" s="1"/>
  <c r="H3286" i="5" s="1"/>
  <c r="E3285" i="5"/>
  <c r="G3285" i="5" s="1"/>
  <c r="H3285" i="5" s="1"/>
  <c r="E3284" i="5"/>
  <c r="G3284" i="5" s="1"/>
  <c r="H3284" i="5" s="1"/>
  <c r="E3283" i="5"/>
  <c r="G3283" i="5" s="1"/>
  <c r="H3283" i="5" s="1"/>
  <c r="E3282" i="5"/>
  <c r="G3282" i="5" s="1"/>
  <c r="H3282" i="5" s="1"/>
  <c r="E3281" i="5"/>
  <c r="G3281" i="5" s="1"/>
  <c r="H3281" i="5" s="1"/>
  <c r="E3280" i="5"/>
  <c r="G3280" i="5" s="1"/>
  <c r="H3280" i="5" s="1"/>
  <c r="E3279" i="5"/>
  <c r="G3279" i="5" s="1"/>
  <c r="H3279" i="5" s="1"/>
  <c r="E3278" i="5"/>
  <c r="G3278" i="5" s="1"/>
  <c r="H3278" i="5" s="1"/>
  <c r="E3277" i="5"/>
  <c r="G3277" i="5" s="1"/>
  <c r="H3277" i="5" s="1"/>
  <c r="E3276" i="5"/>
  <c r="G3276" i="5" s="1"/>
  <c r="H3276" i="5" s="1"/>
  <c r="E3275" i="5"/>
  <c r="G3275" i="5" s="1"/>
  <c r="H3275" i="5" s="1"/>
  <c r="E3274" i="5"/>
  <c r="G3274" i="5" s="1"/>
  <c r="H3274" i="5" s="1"/>
  <c r="E3273" i="5"/>
  <c r="G3273" i="5" s="1"/>
  <c r="H3273" i="5" s="1"/>
  <c r="E3272" i="5"/>
  <c r="G3272" i="5" s="1"/>
  <c r="H3272" i="5" s="1"/>
  <c r="E3271" i="5"/>
  <c r="G3271" i="5" s="1"/>
  <c r="H3271" i="5" s="1"/>
  <c r="E3270" i="5"/>
  <c r="G3270" i="5" s="1"/>
  <c r="H3270" i="5" s="1"/>
  <c r="E3269" i="5"/>
  <c r="G3269" i="5" s="1"/>
  <c r="H3269" i="5" s="1"/>
  <c r="E3268" i="5"/>
  <c r="G3268" i="5" s="1"/>
  <c r="H3268" i="5" s="1"/>
  <c r="E3267" i="5"/>
  <c r="G3267" i="5" s="1"/>
  <c r="H3267" i="5" s="1"/>
  <c r="E3266" i="5"/>
  <c r="G3266" i="5" s="1"/>
  <c r="H3266" i="5" s="1"/>
  <c r="E3265" i="5"/>
  <c r="G3265" i="5" s="1"/>
  <c r="H3265" i="5" s="1"/>
  <c r="E3264" i="5"/>
  <c r="G3264" i="5" s="1"/>
  <c r="H3264" i="5" s="1"/>
  <c r="E3263" i="5"/>
  <c r="G3263" i="5" s="1"/>
  <c r="H3263" i="5" s="1"/>
  <c r="E3262" i="5"/>
  <c r="G3262" i="5" s="1"/>
  <c r="H3262" i="5" s="1"/>
  <c r="E3261" i="5"/>
  <c r="G3261" i="5" s="1"/>
  <c r="H3261" i="5" s="1"/>
  <c r="E3260" i="5"/>
  <c r="G3260" i="5" s="1"/>
  <c r="H3260" i="5" s="1"/>
  <c r="E3259" i="5"/>
  <c r="G3259" i="5" s="1"/>
  <c r="H3259" i="5" s="1"/>
  <c r="E3258" i="5"/>
  <c r="G3258" i="5" s="1"/>
  <c r="H3258" i="5" s="1"/>
  <c r="E3257" i="5"/>
  <c r="G3257" i="5" s="1"/>
  <c r="H3257" i="5" s="1"/>
  <c r="E3256" i="5"/>
  <c r="G3256" i="5" s="1"/>
  <c r="H3256" i="5" s="1"/>
  <c r="E3255" i="5"/>
  <c r="G3255" i="5" s="1"/>
  <c r="H3255" i="5" s="1"/>
  <c r="E3254" i="5"/>
  <c r="G3254" i="5" s="1"/>
  <c r="H3254" i="5" s="1"/>
  <c r="E3253" i="5"/>
  <c r="G3253" i="5" s="1"/>
  <c r="H3253" i="5" s="1"/>
  <c r="E3252" i="5"/>
  <c r="G3252" i="5" s="1"/>
  <c r="H3252" i="5" s="1"/>
  <c r="E3251" i="5"/>
  <c r="G3251" i="5" s="1"/>
  <c r="H3251" i="5" s="1"/>
  <c r="E3250" i="5"/>
  <c r="G3250" i="5" s="1"/>
  <c r="H3250" i="5" s="1"/>
  <c r="E3249" i="5"/>
  <c r="G3249" i="5" s="1"/>
  <c r="H3249" i="5" s="1"/>
  <c r="E3248" i="5"/>
  <c r="G3248" i="5" s="1"/>
  <c r="H3248" i="5" s="1"/>
  <c r="E3247" i="5"/>
  <c r="G3247" i="5" s="1"/>
  <c r="H3247" i="5" s="1"/>
  <c r="E3246" i="5"/>
  <c r="G3246" i="5" s="1"/>
  <c r="H3246" i="5" s="1"/>
  <c r="E3245" i="5"/>
  <c r="G3245" i="5" s="1"/>
  <c r="H3245" i="5" s="1"/>
  <c r="E3244" i="5"/>
  <c r="G3244" i="5" s="1"/>
  <c r="H3244" i="5" s="1"/>
  <c r="E3243" i="5"/>
  <c r="G3243" i="5" s="1"/>
  <c r="H3243" i="5" s="1"/>
  <c r="E3242" i="5"/>
  <c r="G3242" i="5" s="1"/>
  <c r="H3242" i="5" s="1"/>
  <c r="E3241" i="5"/>
  <c r="G3241" i="5" s="1"/>
  <c r="H3241" i="5" s="1"/>
  <c r="E3240" i="5"/>
  <c r="G3240" i="5" s="1"/>
  <c r="H3240" i="5" s="1"/>
  <c r="E3239" i="5"/>
  <c r="G3239" i="5" s="1"/>
  <c r="H3239" i="5" s="1"/>
  <c r="E3238" i="5"/>
  <c r="G3238" i="5" s="1"/>
  <c r="H3238" i="5" s="1"/>
  <c r="E3237" i="5"/>
  <c r="G3237" i="5" s="1"/>
  <c r="H3237" i="5" s="1"/>
  <c r="E3236" i="5"/>
  <c r="G3236" i="5" s="1"/>
  <c r="H3236" i="5" s="1"/>
  <c r="E3235" i="5"/>
  <c r="G3235" i="5" s="1"/>
  <c r="H3235" i="5" s="1"/>
  <c r="E3234" i="5"/>
  <c r="G3234" i="5" s="1"/>
  <c r="H3234" i="5" s="1"/>
  <c r="E3233" i="5"/>
  <c r="G3233" i="5" s="1"/>
  <c r="H3233" i="5" s="1"/>
  <c r="E3232" i="5"/>
  <c r="G3232" i="5" s="1"/>
  <c r="H3232" i="5" s="1"/>
  <c r="E3231" i="5"/>
  <c r="G3231" i="5" s="1"/>
  <c r="H3231" i="5" s="1"/>
  <c r="E3230" i="5"/>
  <c r="G3230" i="5" s="1"/>
  <c r="H3230" i="5" s="1"/>
  <c r="E3229" i="5"/>
  <c r="G3229" i="5" s="1"/>
  <c r="H3229" i="5" s="1"/>
  <c r="E3228" i="5"/>
  <c r="G3228" i="5" s="1"/>
  <c r="H3228" i="5" s="1"/>
  <c r="E3227" i="5"/>
  <c r="G3227" i="5" s="1"/>
  <c r="H3227" i="5" s="1"/>
  <c r="E3226" i="5"/>
  <c r="G3226" i="5" s="1"/>
  <c r="H3226" i="5" s="1"/>
  <c r="E3225" i="5"/>
  <c r="G3225" i="5" s="1"/>
  <c r="H3225" i="5" s="1"/>
  <c r="E3224" i="5"/>
  <c r="G3224" i="5" s="1"/>
  <c r="H3224" i="5" s="1"/>
  <c r="E3223" i="5"/>
  <c r="G3223" i="5" s="1"/>
  <c r="H3223" i="5" s="1"/>
  <c r="E3222" i="5"/>
  <c r="G3222" i="5" s="1"/>
  <c r="H3222" i="5" s="1"/>
  <c r="E3221" i="5"/>
  <c r="G3221" i="5" s="1"/>
  <c r="H3221" i="5" s="1"/>
  <c r="E3220" i="5"/>
  <c r="G3220" i="5" s="1"/>
  <c r="H3220" i="5" s="1"/>
  <c r="E3219" i="5"/>
  <c r="G3219" i="5" s="1"/>
  <c r="H3219" i="5" s="1"/>
  <c r="E3218" i="5"/>
  <c r="G3218" i="5" s="1"/>
  <c r="H3218" i="5" s="1"/>
  <c r="E3217" i="5"/>
  <c r="G3217" i="5" s="1"/>
  <c r="H3217" i="5" s="1"/>
  <c r="E3216" i="5"/>
  <c r="G3216" i="5" s="1"/>
  <c r="H3216" i="5" s="1"/>
  <c r="E3215" i="5"/>
  <c r="G3215" i="5" s="1"/>
  <c r="H3215" i="5" s="1"/>
  <c r="E3214" i="5"/>
  <c r="G3214" i="5" s="1"/>
  <c r="H3214" i="5" s="1"/>
  <c r="E3213" i="5"/>
  <c r="G3213" i="5" s="1"/>
  <c r="H3213" i="5" s="1"/>
  <c r="E3212" i="5"/>
  <c r="G3212" i="5" s="1"/>
  <c r="H3212" i="5" s="1"/>
  <c r="E3211" i="5"/>
  <c r="G3211" i="5" s="1"/>
  <c r="H3211" i="5" s="1"/>
  <c r="E3210" i="5"/>
  <c r="G3210" i="5" s="1"/>
  <c r="H3210" i="5" s="1"/>
  <c r="E3209" i="5"/>
  <c r="G3209" i="5" s="1"/>
  <c r="H3209" i="5" s="1"/>
  <c r="E3208" i="5"/>
  <c r="G3208" i="5" s="1"/>
  <c r="H3208" i="5" s="1"/>
  <c r="E3207" i="5"/>
  <c r="G3207" i="5" s="1"/>
  <c r="H3207" i="5" s="1"/>
  <c r="E3206" i="5"/>
  <c r="G3206" i="5" s="1"/>
  <c r="H3206" i="5" s="1"/>
  <c r="E3205" i="5"/>
  <c r="G3205" i="5" s="1"/>
  <c r="H3205" i="5" s="1"/>
  <c r="E3204" i="5"/>
  <c r="G3204" i="5" s="1"/>
  <c r="H3204" i="5" s="1"/>
  <c r="E3203" i="5"/>
  <c r="G3203" i="5" s="1"/>
  <c r="H3203" i="5" s="1"/>
  <c r="E3202" i="5"/>
  <c r="G3202" i="5" s="1"/>
  <c r="H3202" i="5" s="1"/>
  <c r="E3201" i="5"/>
  <c r="G3201" i="5" s="1"/>
  <c r="H3201" i="5" s="1"/>
  <c r="E3200" i="5"/>
  <c r="G3200" i="5" s="1"/>
  <c r="H3200" i="5" s="1"/>
  <c r="E3199" i="5"/>
  <c r="G3199" i="5" s="1"/>
  <c r="H3199" i="5" s="1"/>
  <c r="E3198" i="5"/>
  <c r="G3198" i="5" s="1"/>
  <c r="H3198" i="5" s="1"/>
  <c r="E3197" i="5"/>
  <c r="G3197" i="5" s="1"/>
  <c r="H3197" i="5" s="1"/>
  <c r="E3196" i="5"/>
  <c r="G3196" i="5" s="1"/>
  <c r="H3196" i="5" s="1"/>
  <c r="E3195" i="5"/>
  <c r="G3195" i="5" s="1"/>
  <c r="H3195" i="5" s="1"/>
  <c r="E3194" i="5"/>
  <c r="G3194" i="5" s="1"/>
  <c r="H3194" i="5" s="1"/>
  <c r="E3193" i="5"/>
  <c r="G3193" i="5" s="1"/>
  <c r="H3193" i="5" s="1"/>
  <c r="E3192" i="5"/>
  <c r="G3192" i="5" s="1"/>
  <c r="H3192" i="5" s="1"/>
  <c r="E3191" i="5"/>
  <c r="G3191" i="5" s="1"/>
  <c r="H3191" i="5" s="1"/>
  <c r="E3190" i="5"/>
  <c r="G3190" i="5" s="1"/>
  <c r="H3190" i="5" s="1"/>
  <c r="E3189" i="5"/>
  <c r="G3189" i="5" s="1"/>
  <c r="H3189" i="5" s="1"/>
  <c r="E3188" i="5"/>
  <c r="G3188" i="5" s="1"/>
  <c r="H3188" i="5" s="1"/>
  <c r="E3187" i="5"/>
  <c r="G3187" i="5" s="1"/>
  <c r="H3187" i="5" s="1"/>
  <c r="E3186" i="5"/>
  <c r="G3186" i="5" s="1"/>
  <c r="H3186" i="5" s="1"/>
  <c r="E3185" i="5"/>
  <c r="G3185" i="5" s="1"/>
  <c r="H3185" i="5" s="1"/>
  <c r="E3184" i="5"/>
  <c r="G3184" i="5" s="1"/>
  <c r="H3184" i="5" s="1"/>
  <c r="E3183" i="5"/>
  <c r="G3183" i="5" s="1"/>
  <c r="H3183" i="5" s="1"/>
  <c r="E3182" i="5"/>
  <c r="G3182" i="5" s="1"/>
  <c r="H3182" i="5" s="1"/>
  <c r="E3181" i="5"/>
  <c r="G3181" i="5" s="1"/>
  <c r="H3181" i="5" s="1"/>
  <c r="E3180" i="5"/>
  <c r="G3180" i="5" s="1"/>
  <c r="H3180" i="5" s="1"/>
  <c r="E3179" i="5"/>
  <c r="G3179" i="5" s="1"/>
  <c r="H3179" i="5" s="1"/>
  <c r="E3178" i="5"/>
  <c r="G3178" i="5" s="1"/>
  <c r="H3178" i="5" s="1"/>
  <c r="E3177" i="5"/>
  <c r="G3177" i="5" s="1"/>
  <c r="H3177" i="5" s="1"/>
  <c r="E3176" i="5"/>
  <c r="G3176" i="5" s="1"/>
  <c r="H3176" i="5" s="1"/>
  <c r="E3175" i="5"/>
  <c r="G3175" i="5" s="1"/>
  <c r="H3175" i="5" s="1"/>
  <c r="E3174" i="5"/>
  <c r="G3174" i="5" s="1"/>
  <c r="H3174" i="5" s="1"/>
  <c r="E3173" i="5"/>
  <c r="G3173" i="5" s="1"/>
  <c r="H3173" i="5" s="1"/>
  <c r="E3172" i="5"/>
  <c r="G3172" i="5" s="1"/>
  <c r="H3172" i="5" s="1"/>
  <c r="E3171" i="5"/>
  <c r="G3171" i="5" s="1"/>
  <c r="H3171" i="5" s="1"/>
  <c r="E3170" i="5"/>
  <c r="G3170" i="5" s="1"/>
  <c r="H3170" i="5" s="1"/>
  <c r="E3169" i="5"/>
  <c r="G3169" i="5" s="1"/>
  <c r="H3169" i="5" s="1"/>
  <c r="E3168" i="5"/>
  <c r="G3168" i="5" s="1"/>
  <c r="H3168" i="5" s="1"/>
  <c r="E3167" i="5"/>
  <c r="G3167" i="5" s="1"/>
  <c r="H3167" i="5" s="1"/>
  <c r="E3166" i="5"/>
  <c r="G3166" i="5" s="1"/>
  <c r="H3166" i="5" s="1"/>
  <c r="E3165" i="5"/>
  <c r="G3165" i="5" s="1"/>
  <c r="H3165" i="5" s="1"/>
  <c r="E3164" i="5"/>
  <c r="G3164" i="5" s="1"/>
  <c r="H3164" i="5" s="1"/>
  <c r="E3163" i="5"/>
  <c r="G3163" i="5" s="1"/>
  <c r="H3163" i="5" s="1"/>
  <c r="E3162" i="5"/>
  <c r="G3162" i="5" s="1"/>
  <c r="H3162" i="5" s="1"/>
  <c r="E3161" i="5"/>
  <c r="G3161" i="5" s="1"/>
  <c r="H3161" i="5" s="1"/>
  <c r="E3160" i="5"/>
  <c r="G3160" i="5" s="1"/>
  <c r="H3160" i="5" s="1"/>
  <c r="E3159" i="5"/>
  <c r="G3159" i="5" s="1"/>
  <c r="H3159" i="5" s="1"/>
  <c r="E3158" i="5"/>
  <c r="G3158" i="5" s="1"/>
  <c r="H3158" i="5" s="1"/>
  <c r="E3157" i="5"/>
  <c r="G3157" i="5" s="1"/>
  <c r="H3157" i="5" s="1"/>
  <c r="E3156" i="5"/>
  <c r="G3156" i="5" s="1"/>
  <c r="H3156" i="5" s="1"/>
  <c r="E3155" i="5"/>
  <c r="G3155" i="5" s="1"/>
  <c r="H3155" i="5" s="1"/>
  <c r="E3154" i="5"/>
  <c r="G3154" i="5" s="1"/>
  <c r="H3154" i="5" s="1"/>
  <c r="E3153" i="5"/>
  <c r="G3153" i="5" s="1"/>
  <c r="H3153" i="5" s="1"/>
  <c r="E3152" i="5"/>
  <c r="G3152" i="5" s="1"/>
  <c r="H3152" i="5" s="1"/>
  <c r="E3151" i="5"/>
  <c r="G3151" i="5" s="1"/>
  <c r="H3151" i="5" s="1"/>
  <c r="E3150" i="5"/>
  <c r="G3150" i="5" s="1"/>
  <c r="H3150" i="5" s="1"/>
  <c r="E3149" i="5"/>
  <c r="G3149" i="5" s="1"/>
  <c r="H3149" i="5" s="1"/>
  <c r="E3148" i="5"/>
  <c r="G3148" i="5" s="1"/>
  <c r="H3148" i="5" s="1"/>
  <c r="E3147" i="5"/>
  <c r="G3147" i="5" s="1"/>
  <c r="H3147" i="5" s="1"/>
  <c r="E3146" i="5"/>
  <c r="G3146" i="5" s="1"/>
  <c r="H3146" i="5" s="1"/>
  <c r="E3145" i="5"/>
  <c r="G3145" i="5" s="1"/>
  <c r="H3145" i="5" s="1"/>
  <c r="E3144" i="5"/>
  <c r="G3144" i="5" s="1"/>
  <c r="H3144" i="5" s="1"/>
  <c r="E3143" i="5"/>
  <c r="G3143" i="5" s="1"/>
  <c r="H3143" i="5" s="1"/>
  <c r="E3142" i="5"/>
  <c r="G3142" i="5" s="1"/>
  <c r="H3142" i="5" s="1"/>
  <c r="E3141" i="5"/>
  <c r="G3141" i="5" s="1"/>
  <c r="H3141" i="5" s="1"/>
  <c r="E3140" i="5"/>
  <c r="G3140" i="5" s="1"/>
  <c r="H3140" i="5" s="1"/>
  <c r="E3139" i="5"/>
  <c r="G3139" i="5" s="1"/>
  <c r="H3139" i="5" s="1"/>
  <c r="E3138" i="5"/>
  <c r="G3138" i="5" s="1"/>
  <c r="H3138" i="5" s="1"/>
  <c r="E3137" i="5"/>
  <c r="G3137" i="5" s="1"/>
  <c r="H3137" i="5" s="1"/>
  <c r="E3136" i="5"/>
  <c r="G3136" i="5" s="1"/>
  <c r="H3136" i="5" s="1"/>
  <c r="E3135" i="5"/>
  <c r="G3135" i="5" s="1"/>
  <c r="H3135" i="5" s="1"/>
  <c r="E3134" i="5"/>
  <c r="G3134" i="5" s="1"/>
  <c r="H3134" i="5" s="1"/>
  <c r="E3133" i="5"/>
  <c r="G3133" i="5" s="1"/>
  <c r="H3133" i="5" s="1"/>
  <c r="E3132" i="5"/>
  <c r="G3132" i="5" s="1"/>
  <c r="H3132" i="5" s="1"/>
  <c r="E3131" i="5"/>
  <c r="G3131" i="5" s="1"/>
  <c r="H3131" i="5" s="1"/>
  <c r="E3130" i="5"/>
  <c r="G3130" i="5" s="1"/>
  <c r="H3130" i="5" s="1"/>
  <c r="E3129" i="5"/>
  <c r="G3129" i="5" s="1"/>
  <c r="H3129" i="5" s="1"/>
  <c r="E3128" i="5"/>
  <c r="G3128" i="5" s="1"/>
  <c r="H3128" i="5" s="1"/>
  <c r="E3127" i="5"/>
  <c r="G3127" i="5" s="1"/>
  <c r="H3127" i="5" s="1"/>
  <c r="E3126" i="5"/>
  <c r="G3126" i="5" s="1"/>
  <c r="H3126" i="5" s="1"/>
  <c r="E3125" i="5"/>
  <c r="G3125" i="5" s="1"/>
  <c r="H3125" i="5" s="1"/>
  <c r="E3124" i="5"/>
  <c r="G3124" i="5" s="1"/>
  <c r="H3124" i="5" s="1"/>
  <c r="E3123" i="5"/>
  <c r="G3123" i="5" s="1"/>
  <c r="H3123" i="5" s="1"/>
  <c r="H3122" i="5"/>
  <c r="F3558" i="15" l="1"/>
  <c r="C3557" i="15"/>
  <c r="B3596" i="15"/>
  <c r="H3121" i="5"/>
  <c r="B3488" i="5"/>
  <c r="F3486" i="5"/>
  <c r="C3485" i="5"/>
  <c r="B3597" i="15" l="1"/>
  <c r="F3557" i="15"/>
  <c r="C3556" i="15"/>
  <c r="F3485" i="5"/>
  <c r="C3484" i="5"/>
  <c r="B3489" i="5"/>
  <c r="F3556" i="15" l="1"/>
  <c r="C3555" i="15"/>
  <c r="B3598" i="15"/>
  <c r="B3490" i="5"/>
  <c r="F3484" i="5"/>
  <c r="C3483" i="5"/>
  <c r="B3599" i="15" l="1"/>
  <c r="F3555" i="15"/>
  <c r="C3554" i="15"/>
  <c r="F3483" i="5"/>
  <c r="C3482" i="5"/>
  <c r="B3491" i="5"/>
  <c r="F3554" i="15" l="1"/>
  <c r="C3553" i="15"/>
  <c r="B3600" i="15"/>
  <c r="B3492" i="5"/>
  <c r="F3482" i="5"/>
  <c r="C3481" i="5"/>
  <c r="B3601" i="15" l="1"/>
  <c r="F3553" i="15"/>
  <c r="C3552" i="15"/>
  <c r="F3481" i="5"/>
  <c r="C3480" i="5"/>
  <c r="B3493" i="5"/>
  <c r="B3602" i="15" l="1"/>
  <c r="F3552" i="15"/>
  <c r="C3551" i="15"/>
  <c r="B3494" i="5"/>
  <c r="F3480" i="5"/>
  <c r="C3479" i="5"/>
  <c r="F3551" i="15" l="1"/>
  <c r="C3550" i="15"/>
  <c r="B3603" i="15"/>
  <c r="F3479" i="5"/>
  <c r="C3478" i="5"/>
  <c r="B3495" i="5"/>
  <c r="B3604" i="15" l="1"/>
  <c r="F3550" i="15"/>
  <c r="C3549" i="15"/>
  <c r="B3496" i="5"/>
  <c r="F3478" i="5"/>
  <c r="C3477" i="5"/>
  <c r="F3549" i="15" l="1"/>
  <c r="C3548" i="15"/>
  <c r="B3605" i="15"/>
  <c r="F3477" i="5"/>
  <c r="C3476" i="5"/>
  <c r="B3497" i="5"/>
  <c r="B3606" i="15" l="1"/>
  <c r="F3548" i="15"/>
  <c r="C3547" i="15"/>
  <c r="B3498" i="5"/>
  <c r="F3476" i="5"/>
  <c r="C3475" i="5"/>
  <c r="B3607" i="15" l="1"/>
  <c r="F3547" i="15"/>
  <c r="C3546" i="15"/>
  <c r="F3475" i="5"/>
  <c r="C3474" i="5"/>
  <c r="B3499" i="5"/>
  <c r="F3546" i="15" l="1"/>
  <c r="C3545" i="15"/>
  <c r="B3608" i="15"/>
  <c r="B3500" i="5"/>
  <c r="F3474" i="5"/>
  <c r="C3473" i="5"/>
  <c r="B3609" i="15" l="1"/>
  <c r="F3545" i="15"/>
  <c r="C3544" i="15"/>
  <c r="F3473" i="5"/>
  <c r="C3472" i="5"/>
  <c r="B3501" i="5"/>
  <c r="F3544" i="15" l="1"/>
  <c r="C3543" i="15"/>
  <c r="B3610" i="15"/>
  <c r="B3502" i="5"/>
  <c r="F3472" i="5"/>
  <c r="C3471" i="5"/>
  <c r="B3611" i="15" l="1"/>
  <c r="F3543" i="15"/>
  <c r="C3542" i="15"/>
  <c r="F3471" i="5"/>
  <c r="C3470" i="5"/>
  <c r="B3503" i="5"/>
  <c r="B3612" i="15" l="1"/>
  <c r="F3542" i="15"/>
  <c r="C3541" i="15"/>
  <c r="F3470" i="5"/>
  <c r="C3469" i="5"/>
  <c r="B3504" i="5"/>
  <c r="F3541" i="15" l="1"/>
  <c r="C3540" i="15"/>
  <c r="B3613" i="15"/>
  <c r="F3469" i="5"/>
  <c r="C3468" i="5"/>
  <c r="B3505" i="5"/>
  <c r="B3614" i="15" l="1"/>
  <c r="F3540" i="15"/>
  <c r="C3539" i="15"/>
  <c r="B3506" i="5"/>
  <c r="F3468" i="5"/>
  <c r="C3467" i="5"/>
  <c r="F3539" i="15" l="1"/>
  <c r="C3538" i="15"/>
  <c r="B3615" i="15"/>
  <c r="F3467" i="5"/>
  <c r="C3466" i="5"/>
  <c r="B3507" i="5"/>
  <c r="B3616" i="15" l="1"/>
  <c r="F3538" i="15"/>
  <c r="C3537" i="15"/>
  <c r="B3508" i="5"/>
  <c r="F3466" i="5"/>
  <c r="C3465" i="5"/>
  <c r="F3537" i="15" l="1"/>
  <c r="C3536" i="15"/>
  <c r="B3617" i="15"/>
  <c r="F3465" i="5"/>
  <c r="C3464" i="5"/>
  <c r="B3509" i="5"/>
  <c r="B3618" i="15" l="1"/>
  <c r="F3536" i="15"/>
  <c r="C3535" i="15"/>
  <c r="B3510" i="5"/>
  <c r="F3464" i="5"/>
  <c r="C3463" i="5"/>
  <c r="F3535" i="15" l="1"/>
  <c r="C3534" i="15"/>
  <c r="B3619" i="15"/>
  <c r="F3463" i="5"/>
  <c r="C3462" i="5"/>
  <c r="B3511" i="5"/>
  <c r="B3620" i="15" l="1"/>
  <c r="F3534" i="15"/>
  <c r="C3533" i="15"/>
  <c r="B3512" i="5"/>
  <c r="F3462" i="5"/>
  <c r="C3461" i="5"/>
  <c r="F3533" i="15" l="1"/>
  <c r="C3532" i="15"/>
  <c r="B3621" i="15"/>
  <c r="F3461" i="5"/>
  <c r="C3460" i="5"/>
  <c r="B3513" i="5"/>
  <c r="B3622" i="15" l="1"/>
  <c r="F3532" i="15"/>
  <c r="C3531" i="15"/>
  <c r="B3514" i="5"/>
  <c r="F3460" i="5"/>
  <c r="C3459" i="5"/>
  <c r="F3531" i="15" l="1"/>
  <c r="C3530" i="15"/>
  <c r="B3623" i="15"/>
  <c r="F3459" i="5"/>
  <c r="C3458" i="5"/>
  <c r="B3515" i="5"/>
  <c r="B3624" i="15" l="1"/>
  <c r="F3530" i="15"/>
  <c r="C3529" i="15"/>
  <c r="B3516" i="5"/>
  <c r="F3458" i="5"/>
  <c r="C3457" i="5"/>
  <c r="F3529" i="15" l="1"/>
  <c r="C3528" i="15"/>
  <c r="B3625" i="15"/>
  <c r="F3457" i="5"/>
  <c r="C3456" i="5"/>
  <c r="B3517" i="5"/>
  <c r="B3626" i="15" l="1"/>
  <c r="F3528" i="15"/>
  <c r="C3527" i="15"/>
  <c r="B3518" i="5"/>
  <c r="F3456" i="5"/>
  <c r="C3455" i="5"/>
  <c r="F3527" i="15" l="1"/>
  <c r="C3526" i="15"/>
  <c r="B3627" i="15"/>
  <c r="F3455" i="5"/>
  <c r="C3454" i="5"/>
  <c r="B3519" i="5"/>
  <c r="B3628" i="15" l="1"/>
  <c r="F3526" i="15"/>
  <c r="C3525" i="15"/>
  <c r="F3454" i="5"/>
  <c r="C3453" i="5"/>
  <c r="B3520" i="5"/>
  <c r="B3629" i="15" l="1"/>
  <c r="F3525" i="15"/>
  <c r="C3524" i="15"/>
  <c r="F3453" i="5"/>
  <c r="C3452" i="5"/>
  <c r="B3521" i="5"/>
  <c r="F3524" i="15" l="1"/>
  <c r="C3523" i="15"/>
  <c r="B3630" i="15"/>
  <c r="B3522" i="5"/>
  <c r="F3452" i="5"/>
  <c r="C3451" i="5"/>
  <c r="B3631" i="15" l="1"/>
  <c r="F3523" i="15"/>
  <c r="C3522" i="15"/>
  <c r="F3451" i="5"/>
  <c r="C3450" i="5"/>
  <c r="B3523" i="5"/>
  <c r="B3632" i="15" l="1"/>
  <c r="F3522" i="15"/>
  <c r="C3521" i="15"/>
  <c r="B3524" i="5"/>
  <c r="F3450" i="5"/>
  <c r="C3449" i="5"/>
  <c r="F3521" i="15" l="1"/>
  <c r="C3520" i="15"/>
  <c r="B3633" i="15"/>
  <c r="F3449" i="5"/>
  <c r="C3448" i="5"/>
  <c r="B3525" i="5"/>
  <c r="B3634" i="15" l="1"/>
  <c r="F3520" i="15"/>
  <c r="C3519" i="15"/>
  <c r="B3526" i="5"/>
  <c r="F3448" i="5"/>
  <c r="C3447" i="5"/>
  <c r="F3519" i="15" l="1"/>
  <c r="C3518" i="15"/>
  <c r="B3635" i="15"/>
  <c r="F3447" i="5"/>
  <c r="C3446" i="5"/>
  <c r="B3527" i="5"/>
  <c r="B3636" i="15" l="1"/>
  <c r="F3518" i="15"/>
  <c r="C3517" i="15"/>
  <c r="B3528" i="5"/>
  <c r="F3446" i="5"/>
  <c r="C3445" i="5"/>
  <c r="F3517" i="15" l="1"/>
  <c r="C3516" i="15"/>
  <c r="B3637" i="15"/>
  <c r="F3445" i="5"/>
  <c r="C3444" i="5"/>
  <c r="B3529" i="5"/>
  <c r="B3638" i="15" l="1"/>
  <c r="F3516" i="15"/>
  <c r="C3515" i="15"/>
  <c r="F3444" i="5"/>
  <c r="C3443" i="5"/>
  <c r="B3530" i="5"/>
  <c r="F3515" i="15" l="1"/>
  <c r="C3514" i="15"/>
  <c r="B3639" i="15"/>
  <c r="B3531" i="5"/>
  <c r="F3443" i="5"/>
  <c r="C3442" i="5"/>
  <c r="B3640" i="15" l="1"/>
  <c r="F3514" i="15"/>
  <c r="C3513" i="15"/>
  <c r="F3442" i="5"/>
  <c r="C3441" i="5"/>
  <c r="B3532" i="5"/>
  <c r="B3641" i="15" l="1"/>
  <c r="F3513" i="15"/>
  <c r="C3512" i="15"/>
  <c r="B3533" i="5"/>
  <c r="F3441" i="5"/>
  <c r="C3440" i="5"/>
  <c r="B3642" i="15" l="1"/>
  <c r="F3512" i="15"/>
  <c r="C3511" i="15"/>
  <c r="F3440" i="5"/>
  <c r="C3439" i="5"/>
  <c r="B3534" i="5"/>
  <c r="F3511" i="15" l="1"/>
  <c r="C3510" i="15"/>
  <c r="B3643" i="15"/>
  <c r="B3535" i="5"/>
  <c r="F3439" i="5"/>
  <c r="C3438" i="5"/>
  <c r="B3644" i="15" l="1"/>
  <c r="F3510" i="15"/>
  <c r="C3509" i="15"/>
  <c r="F3438" i="5"/>
  <c r="C3437" i="5"/>
  <c r="B3536" i="5"/>
  <c r="F3509" i="15" l="1"/>
  <c r="C3508" i="15"/>
  <c r="B3645" i="15"/>
  <c r="B3537" i="5"/>
  <c r="F3437" i="5"/>
  <c r="C3436" i="5"/>
  <c r="B3646" i="15" l="1"/>
  <c r="F3508" i="15"/>
  <c r="C3507" i="15"/>
  <c r="F3436" i="5"/>
  <c r="C3435" i="5"/>
  <c r="B3538" i="5"/>
  <c r="F3507" i="15" l="1"/>
  <c r="C3506" i="15"/>
  <c r="B3647" i="15"/>
  <c r="B3539" i="5"/>
  <c r="F3435" i="5"/>
  <c r="C3434" i="5"/>
  <c r="B3648" i="15" l="1"/>
  <c r="F3506" i="15"/>
  <c r="C3505" i="15"/>
  <c r="F3434" i="5"/>
  <c r="C3433" i="5"/>
  <c r="B3540" i="5"/>
  <c r="B3649" i="15" l="1"/>
  <c r="F3505" i="15"/>
  <c r="C3504" i="15"/>
  <c r="B3541" i="5"/>
  <c r="F3433" i="5"/>
  <c r="C3432" i="5"/>
  <c r="F3504" i="15" l="1"/>
  <c r="C3503" i="15"/>
  <c r="B3650" i="15"/>
  <c r="B3542" i="5"/>
  <c r="F3432" i="5"/>
  <c r="C3431" i="5"/>
  <c r="B3651" i="15" l="1"/>
  <c r="F3503" i="15"/>
  <c r="C3502" i="15"/>
  <c r="F3431" i="5"/>
  <c r="C3430" i="5"/>
  <c r="B3543" i="5"/>
  <c r="B3652" i="15" l="1"/>
  <c r="F3502" i="15"/>
  <c r="C3501" i="15"/>
  <c r="B3544" i="5"/>
  <c r="F3430" i="5"/>
  <c r="C3429" i="5"/>
  <c r="B3653" i="15" l="1"/>
  <c r="F3501" i="15"/>
  <c r="C3500" i="15"/>
  <c r="F3429" i="5"/>
  <c r="C3428" i="5"/>
  <c r="B3545" i="5"/>
  <c r="F3500" i="15" l="1"/>
  <c r="C3499" i="15"/>
  <c r="B3654" i="15"/>
  <c r="B3546" i="5"/>
  <c r="F3428" i="5"/>
  <c r="C3427" i="5"/>
  <c r="B3655" i="15" l="1"/>
  <c r="F3499" i="15"/>
  <c r="C3498" i="15"/>
  <c r="F3427" i="5"/>
  <c r="C3426" i="5"/>
  <c r="B3547" i="5"/>
  <c r="F3498" i="15" l="1"/>
  <c r="C3497" i="15"/>
  <c r="B3656" i="15"/>
  <c r="B3548" i="5"/>
  <c r="F3426" i="5"/>
  <c r="C3425" i="5"/>
  <c r="B3657" i="15" l="1"/>
  <c r="F3497" i="15"/>
  <c r="C3496" i="15"/>
  <c r="F3425" i="5"/>
  <c r="C3424" i="5"/>
  <c r="B3549" i="5"/>
  <c r="F3496" i="15" l="1"/>
  <c r="C3495" i="15"/>
  <c r="B3658" i="15"/>
  <c r="B3550" i="5"/>
  <c r="F3424" i="5"/>
  <c r="C3423" i="5"/>
  <c r="B3659" i="15" l="1"/>
  <c r="F3495" i="15"/>
  <c r="C3494" i="15"/>
  <c r="F3423" i="5"/>
  <c r="C3422" i="5"/>
  <c r="B3551" i="5"/>
  <c r="F3494" i="15" l="1"/>
  <c r="C3493" i="15"/>
  <c r="B3660" i="15"/>
  <c r="B3552" i="5"/>
  <c r="F3422" i="5"/>
  <c r="C3421" i="5"/>
  <c r="B3661" i="15" l="1"/>
  <c r="F3493" i="15"/>
  <c r="C3492" i="15"/>
  <c r="F3421" i="5"/>
  <c r="C3420" i="5"/>
  <c r="B3553" i="5"/>
  <c r="F3492" i="15" l="1"/>
  <c r="C3491" i="15"/>
  <c r="B3662" i="15"/>
  <c r="B3554" i="5"/>
  <c r="F3420" i="5"/>
  <c r="C3419" i="5"/>
  <c r="B3663" i="15" l="1"/>
  <c r="F3491" i="15"/>
  <c r="C3490" i="15"/>
  <c r="F3419" i="5"/>
  <c r="C3418" i="5"/>
  <c r="B3555" i="5"/>
  <c r="F3490" i="15" l="1"/>
  <c r="C3489" i="15"/>
  <c r="B3664" i="15"/>
  <c r="B3556" i="5"/>
  <c r="F3418" i="5"/>
  <c r="C3417" i="5"/>
  <c r="B3665" i="15" l="1"/>
  <c r="F3489" i="15"/>
  <c r="C3488" i="15"/>
  <c r="F3417" i="5"/>
  <c r="C3416" i="5"/>
  <c r="B3557" i="5"/>
  <c r="B3666" i="15" l="1"/>
  <c r="F3488" i="15"/>
  <c r="C3487" i="15"/>
  <c r="B3558" i="5"/>
  <c r="F3416" i="5"/>
  <c r="C3415" i="5"/>
  <c r="F3487" i="15" l="1"/>
  <c r="C3486" i="15"/>
  <c r="B3667" i="15"/>
  <c r="F3415" i="5"/>
  <c r="C3414" i="5"/>
  <c r="B3559" i="5"/>
  <c r="B3668" i="15" l="1"/>
  <c r="E3486" i="15"/>
  <c r="G3486" i="15" s="1"/>
  <c r="F3486" i="15"/>
  <c r="C3485" i="15"/>
  <c r="B3560" i="5"/>
  <c r="F3414" i="5"/>
  <c r="C3413" i="5"/>
  <c r="H3486" i="15" l="1"/>
  <c r="C3668" i="15"/>
  <c r="B3669" i="15"/>
  <c r="E3485" i="15"/>
  <c r="G3485" i="15" s="1"/>
  <c r="F3485" i="15"/>
  <c r="E3576" i="15"/>
  <c r="G3576" i="15" s="1"/>
  <c r="H3576" i="15" s="1"/>
  <c r="E3575" i="15"/>
  <c r="G3575" i="15" s="1"/>
  <c r="H3575" i="15" s="1"/>
  <c r="E3574" i="15"/>
  <c r="G3574" i="15" s="1"/>
  <c r="H3574" i="15" s="1"/>
  <c r="E3573" i="15"/>
  <c r="G3573" i="15" s="1"/>
  <c r="H3573" i="15" s="1"/>
  <c r="E3572" i="15"/>
  <c r="G3572" i="15" s="1"/>
  <c r="H3572" i="15" s="1"/>
  <c r="E3571" i="15"/>
  <c r="G3571" i="15" s="1"/>
  <c r="H3571" i="15" s="1"/>
  <c r="E3570" i="15"/>
  <c r="G3570" i="15" s="1"/>
  <c r="H3570" i="15" s="1"/>
  <c r="E3569" i="15"/>
  <c r="G3569" i="15" s="1"/>
  <c r="H3569" i="15" s="1"/>
  <c r="E3568" i="15"/>
  <c r="G3568" i="15" s="1"/>
  <c r="H3568" i="15" s="1"/>
  <c r="E3567" i="15"/>
  <c r="G3567" i="15" s="1"/>
  <c r="H3567" i="15" s="1"/>
  <c r="E3566" i="15"/>
  <c r="G3566" i="15" s="1"/>
  <c r="H3566" i="15" s="1"/>
  <c r="E3565" i="15"/>
  <c r="G3565" i="15" s="1"/>
  <c r="H3565" i="15" s="1"/>
  <c r="E3564" i="15"/>
  <c r="G3564" i="15" s="1"/>
  <c r="H3564" i="15" s="1"/>
  <c r="E3563" i="15"/>
  <c r="G3563" i="15" s="1"/>
  <c r="H3563" i="15" s="1"/>
  <c r="E3562" i="15"/>
  <c r="G3562" i="15" s="1"/>
  <c r="H3562" i="15" s="1"/>
  <c r="E3561" i="15"/>
  <c r="G3561" i="15" s="1"/>
  <c r="H3561" i="15" s="1"/>
  <c r="E3560" i="15"/>
  <c r="G3560" i="15" s="1"/>
  <c r="H3560" i="15" s="1"/>
  <c r="E3559" i="15"/>
  <c r="G3559" i="15" s="1"/>
  <c r="H3559" i="15" s="1"/>
  <c r="E3558" i="15"/>
  <c r="G3558" i="15" s="1"/>
  <c r="H3558" i="15" s="1"/>
  <c r="E3557" i="15"/>
  <c r="G3557" i="15" s="1"/>
  <c r="H3557" i="15" s="1"/>
  <c r="E3556" i="15"/>
  <c r="G3556" i="15" s="1"/>
  <c r="H3556" i="15" s="1"/>
  <c r="E3555" i="15"/>
  <c r="G3555" i="15" s="1"/>
  <c r="H3555" i="15" s="1"/>
  <c r="E3554" i="15"/>
  <c r="G3554" i="15" s="1"/>
  <c r="H3554" i="15" s="1"/>
  <c r="E3553" i="15"/>
  <c r="G3553" i="15" s="1"/>
  <c r="H3553" i="15" s="1"/>
  <c r="E3552" i="15"/>
  <c r="G3552" i="15" s="1"/>
  <c r="H3552" i="15" s="1"/>
  <c r="E3551" i="15"/>
  <c r="G3551" i="15" s="1"/>
  <c r="H3551" i="15" s="1"/>
  <c r="E3550" i="15"/>
  <c r="G3550" i="15" s="1"/>
  <c r="H3550" i="15" s="1"/>
  <c r="E3549" i="15"/>
  <c r="G3549" i="15" s="1"/>
  <c r="H3549" i="15" s="1"/>
  <c r="E3548" i="15"/>
  <c r="G3548" i="15" s="1"/>
  <c r="H3548" i="15" s="1"/>
  <c r="E3547" i="15"/>
  <c r="G3547" i="15" s="1"/>
  <c r="H3547" i="15" s="1"/>
  <c r="E3546" i="15"/>
  <c r="G3546" i="15" s="1"/>
  <c r="H3546" i="15" s="1"/>
  <c r="E3545" i="15"/>
  <c r="G3545" i="15" s="1"/>
  <c r="H3545" i="15" s="1"/>
  <c r="E3544" i="15"/>
  <c r="G3544" i="15" s="1"/>
  <c r="H3544" i="15" s="1"/>
  <c r="E3543" i="15"/>
  <c r="G3543" i="15" s="1"/>
  <c r="H3543" i="15" s="1"/>
  <c r="E3542" i="15"/>
  <c r="G3542" i="15" s="1"/>
  <c r="H3542" i="15" s="1"/>
  <c r="E3541" i="15"/>
  <c r="G3541" i="15" s="1"/>
  <c r="H3541" i="15" s="1"/>
  <c r="E3540" i="15"/>
  <c r="G3540" i="15" s="1"/>
  <c r="H3540" i="15" s="1"/>
  <c r="E3539" i="15"/>
  <c r="G3539" i="15" s="1"/>
  <c r="H3539" i="15" s="1"/>
  <c r="E3538" i="15"/>
  <c r="G3538" i="15" s="1"/>
  <c r="H3538" i="15" s="1"/>
  <c r="E3537" i="15"/>
  <c r="G3537" i="15" s="1"/>
  <c r="H3537" i="15" s="1"/>
  <c r="E3536" i="15"/>
  <c r="G3536" i="15" s="1"/>
  <c r="H3536" i="15" s="1"/>
  <c r="E3535" i="15"/>
  <c r="G3535" i="15" s="1"/>
  <c r="H3535" i="15" s="1"/>
  <c r="E3534" i="15"/>
  <c r="G3534" i="15" s="1"/>
  <c r="H3534" i="15" s="1"/>
  <c r="E3533" i="15"/>
  <c r="G3533" i="15" s="1"/>
  <c r="H3533" i="15" s="1"/>
  <c r="E3532" i="15"/>
  <c r="G3532" i="15" s="1"/>
  <c r="H3532" i="15" s="1"/>
  <c r="E3531" i="15"/>
  <c r="G3531" i="15" s="1"/>
  <c r="H3531" i="15" s="1"/>
  <c r="E3530" i="15"/>
  <c r="G3530" i="15" s="1"/>
  <c r="H3530" i="15" s="1"/>
  <c r="E3529" i="15"/>
  <c r="G3529" i="15" s="1"/>
  <c r="H3529" i="15" s="1"/>
  <c r="E3528" i="15"/>
  <c r="G3528" i="15" s="1"/>
  <c r="H3528" i="15" s="1"/>
  <c r="E3527" i="15"/>
  <c r="G3527" i="15" s="1"/>
  <c r="H3527" i="15" s="1"/>
  <c r="E3526" i="15"/>
  <c r="G3526" i="15" s="1"/>
  <c r="H3526" i="15" s="1"/>
  <c r="E3525" i="15"/>
  <c r="G3525" i="15" s="1"/>
  <c r="H3525" i="15" s="1"/>
  <c r="E3524" i="15"/>
  <c r="G3524" i="15" s="1"/>
  <c r="H3524" i="15" s="1"/>
  <c r="E3523" i="15"/>
  <c r="G3523" i="15" s="1"/>
  <c r="H3523" i="15" s="1"/>
  <c r="E3522" i="15"/>
  <c r="G3522" i="15" s="1"/>
  <c r="H3522" i="15" s="1"/>
  <c r="E3521" i="15"/>
  <c r="G3521" i="15" s="1"/>
  <c r="H3521" i="15" s="1"/>
  <c r="E3520" i="15"/>
  <c r="G3520" i="15" s="1"/>
  <c r="H3520" i="15" s="1"/>
  <c r="E3519" i="15"/>
  <c r="G3519" i="15" s="1"/>
  <c r="H3519" i="15" s="1"/>
  <c r="E3518" i="15"/>
  <c r="G3518" i="15" s="1"/>
  <c r="H3518" i="15" s="1"/>
  <c r="E3517" i="15"/>
  <c r="G3517" i="15" s="1"/>
  <c r="H3517" i="15" s="1"/>
  <c r="E3516" i="15"/>
  <c r="G3516" i="15" s="1"/>
  <c r="H3516" i="15" s="1"/>
  <c r="E3515" i="15"/>
  <c r="G3515" i="15" s="1"/>
  <c r="H3515" i="15" s="1"/>
  <c r="E3514" i="15"/>
  <c r="G3514" i="15" s="1"/>
  <c r="H3514" i="15" s="1"/>
  <c r="E3513" i="15"/>
  <c r="G3513" i="15" s="1"/>
  <c r="H3513" i="15" s="1"/>
  <c r="E3512" i="15"/>
  <c r="G3512" i="15" s="1"/>
  <c r="H3512" i="15" s="1"/>
  <c r="E3511" i="15"/>
  <c r="G3511" i="15" s="1"/>
  <c r="H3511" i="15" s="1"/>
  <c r="E3510" i="15"/>
  <c r="G3510" i="15" s="1"/>
  <c r="H3510" i="15" s="1"/>
  <c r="E3509" i="15"/>
  <c r="G3509" i="15" s="1"/>
  <c r="H3509" i="15" s="1"/>
  <c r="E3508" i="15"/>
  <c r="G3508" i="15" s="1"/>
  <c r="H3508" i="15" s="1"/>
  <c r="E3507" i="15"/>
  <c r="G3507" i="15" s="1"/>
  <c r="H3507" i="15" s="1"/>
  <c r="E3506" i="15"/>
  <c r="G3506" i="15" s="1"/>
  <c r="H3506" i="15" s="1"/>
  <c r="E3505" i="15"/>
  <c r="G3505" i="15" s="1"/>
  <c r="H3505" i="15" s="1"/>
  <c r="E3504" i="15"/>
  <c r="G3504" i="15" s="1"/>
  <c r="H3504" i="15" s="1"/>
  <c r="E3503" i="15"/>
  <c r="G3503" i="15" s="1"/>
  <c r="H3503" i="15" s="1"/>
  <c r="E3502" i="15"/>
  <c r="G3502" i="15" s="1"/>
  <c r="H3502" i="15" s="1"/>
  <c r="E3501" i="15"/>
  <c r="G3501" i="15" s="1"/>
  <c r="H3501" i="15" s="1"/>
  <c r="E3500" i="15"/>
  <c r="G3500" i="15" s="1"/>
  <c r="H3500" i="15" s="1"/>
  <c r="E3499" i="15"/>
  <c r="G3499" i="15" s="1"/>
  <c r="H3499" i="15" s="1"/>
  <c r="E3498" i="15"/>
  <c r="G3498" i="15" s="1"/>
  <c r="H3498" i="15" s="1"/>
  <c r="E3497" i="15"/>
  <c r="G3497" i="15" s="1"/>
  <c r="H3497" i="15" s="1"/>
  <c r="E3496" i="15"/>
  <c r="G3496" i="15" s="1"/>
  <c r="H3496" i="15" s="1"/>
  <c r="E3495" i="15"/>
  <c r="G3495" i="15" s="1"/>
  <c r="H3495" i="15" s="1"/>
  <c r="E3494" i="15"/>
  <c r="G3494" i="15" s="1"/>
  <c r="H3494" i="15" s="1"/>
  <c r="E3493" i="15"/>
  <c r="G3493" i="15" s="1"/>
  <c r="H3493" i="15" s="1"/>
  <c r="E3492" i="15"/>
  <c r="G3492" i="15" s="1"/>
  <c r="H3492" i="15" s="1"/>
  <c r="E3491" i="15"/>
  <c r="G3491" i="15" s="1"/>
  <c r="H3491" i="15" s="1"/>
  <c r="E3490" i="15"/>
  <c r="G3490" i="15" s="1"/>
  <c r="H3490" i="15" s="1"/>
  <c r="E3489" i="15"/>
  <c r="G3489" i="15" s="1"/>
  <c r="H3489" i="15" s="1"/>
  <c r="E3488" i="15"/>
  <c r="G3488" i="15" s="1"/>
  <c r="H3488" i="15" s="1"/>
  <c r="E3487" i="15"/>
  <c r="G3487" i="15" s="1"/>
  <c r="H3487" i="15" s="1"/>
  <c r="F3413" i="5"/>
  <c r="C3412" i="5"/>
  <c r="B3561" i="5"/>
  <c r="H3485" i="15" l="1"/>
  <c r="B3670" i="15"/>
  <c r="F3668" i="15"/>
  <c r="C3667" i="15"/>
  <c r="F3412" i="5"/>
  <c r="C3411" i="5"/>
  <c r="B3562" i="5"/>
  <c r="F3667" i="15" l="1"/>
  <c r="C3666" i="15"/>
  <c r="B3671" i="15"/>
  <c r="B3563" i="5"/>
  <c r="F3411" i="5"/>
  <c r="C3410" i="5"/>
  <c r="B3672" i="15" l="1"/>
  <c r="F3666" i="15"/>
  <c r="C3665" i="15"/>
  <c r="F3410" i="5"/>
  <c r="C3409" i="5"/>
  <c r="B3564" i="5"/>
  <c r="F3665" i="15" l="1"/>
  <c r="C3664" i="15"/>
  <c r="B3673" i="15"/>
  <c r="B3565" i="5"/>
  <c r="F3409" i="5"/>
  <c r="C3408" i="5"/>
  <c r="B3674" i="15" l="1"/>
  <c r="F3664" i="15"/>
  <c r="C3663" i="15"/>
  <c r="F3408" i="5"/>
  <c r="C3407" i="5"/>
  <c r="B3566" i="5"/>
  <c r="B3675" i="15" l="1"/>
  <c r="F3663" i="15"/>
  <c r="C3662" i="15"/>
  <c r="B3567" i="5"/>
  <c r="F3407" i="5"/>
  <c r="C3406" i="5"/>
  <c r="F3662" i="15" l="1"/>
  <c r="C3661" i="15"/>
  <c r="B3676" i="15"/>
  <c r="F3406" i="5"/>
  <c r="C3405" i="5"/>
  <c r="B3568" i="5"/>
  <c r="B3677" i="15" l="1"/>
  <c r="F3661" i="15"/>
  <c r="C3660" i="15"/>
  <c r="B3569" i="5"/>
  <c r="F3405" i="5"/>
  <c r="C3404" i="5"/>
  <c r="B3678" i="15" l="1"/>
  <c r="F3660" i="15"/>
  <c r="C3659" i="15"/>
  <c r="F3404" i="5"/>
  <c r="C3403" i="5"/>
  <c r="B3570" i="5"/>
  <c r="F3659" i="15" l="1"/>
  <c r="C3658" i="15"/>
  <c r="B3679" i="15"/>
  <c r="B3571" i="5"/>
  <c r="F3403" i="5"/>
  <c r="C3402" i="5"/>
  <c r="B3680" i="15" l="1"/>
  <c r="F3658" i="15"/>
  <c r="C3657" i="15"/>
  <c r="F3402" i="5"/>
  <c r="C3401" i="5"/>
  <c r="B3572" i="5"/>
  <c r="F3657" i="15" l="1"/>
  <c r="C3656" i="15"/>
  <c r="B3681" i="15"/>
  <c r="B3573" i="5"/>
  <c r="F3401" i="5"/>
  <c r="C3400" i="5"/>
  <c r="B3682" i="15" l="1"/>
  <c r="F3656" i="15"/>
  <c r="C3655" i="15"/>
  <c r="F3400" i="5"/>
  <c r="C3399" i="5"/>
  <c r="B3574" i="5"/>
  <c r="B3683" i="15" l="1"/>
  <c r="F3655" i="15"/>
  <c r="C3654" i="15"/>
  <c r="B3575" i="5"/>
  <c r="F3399" i="5"/>
  <c r="C3398" i="5"/>
  <c r="F3654" i="15" l="1"/>
  <c r="C3653" i="15"/>
  <c r="B3684" i="15"/>
  <c r="F3398" i="5"/>
  <c r="C3397" i="5"/>
  <c r="B3576" i="5"/>
  <c r="B3685" i="15" l="1"/>
  <c r="F3653" i="15"/>
  <c r="C3652" i="15"/>
  <c r="B3577" i="5"/>
  <c r="F3397" i="5"/>
  <c r="C3396" i="5"/>
  <c r="F3652" i="15" l="1"/>
  <c r="C3651" i="15"/>
  <c r="B3686" i="15"/>
  <c r="F3396" i="5"/>
  <c r="C3395" i="5"/>
  <c r="B3578" i="5"/>
  <c r="B3687" i="15" l="1"/>
  <c r="F3651" i="15"/>
  <c r="C3650" i="15"/>
  <c r="B3579" i="5"/>
  <c r="F3395" i="5"/>
  <c r="C3394" i="5"/>
  <c r="F3650" i="15" l="1"/>
  <c r="C3649" i="15"/>
  <c r="B3688" i="15"/>
  <c r="F3394" i="5"/>
  <c r="C3393" i="5"/>
  <c r="B3580" i="5"/>
  <c r="B3689" i="15" l="1"/>
  <c r="F3649" i="15"/>
  <c r="C3648" i="15"/>
  <c r="B3581" i="5"/>
  <c r="F3393" i="5"/>
  <c r="C3392" i="5"/>
  <c r="F3648" i="15" l="1"/>
  <c r="C3647" i="15"/>
  <c r="B3690" i="15"/>
  <c r="F3392" i="5"/>
  <c r="C3391" i="5"/>
  <c r="B3582" i="5"/>
  <c r="B3691" i="15" l="1"/>
  <c r="F3647" i="15"/>
  <c r="C3646" i="15"/>
  <c r="B3583" i="5"/>
  <c r="F3391" i="5"/>
  <c r="C3390" i="5"/>
  <c r="B3692" i="15" l="1"/>
  <c r="F3646" i="15"/>
  <c r="C3645" i="15"/>
  <c r="F3390" i="5"/>
  <c r="C3389" i="5"/>
  <c r="B3584" i="5"/>
  <c r="F3645" i="15" l="1"/>
  <c r="C3644" i="15"/>
  <c r="B3693" i="15"/>
  <c r="F3389" i="5"/>
  <c r="C3388" i="5"/>
  <c r="B3585" i="5"/>
  <c r="B3694" i="15" l="1"/>
  <c r="F3644" i="15"/>
  <c r="C3643" i="15"/>
  <c r="F3388" i="5"/>
  <c r="C3387" i="5"/>
  <c r="B3586" i="5"/>
  <c r="F3643" i="15" l="1"/>
  <c r="C3642" i="15"/>
  <c r="B3695" i="15"/>
  <c r="F3387" i="5"/>
  <c r="C3386" i="5"/>
  <c r="B3587" i="5"/>
  <c r="B3696" i="15" l="1"/>
  <c r="F3642" i="15"/>
  <c r="C3641" i="15"/>
  <c r="B3588" i="5"/>
  <c r="F3386" i="5"/>
  <c r="C3385" i="5"/>
  <c r="F3641" i="15" l="1"/>
  <c r="C3640" i="15"/>
  <c r="B3697" i="15"/>
  <c r="F3385" i="5"/>
  <c r="C3384" i="5"/>
  <c r="B3589" i="5"/>
  <c r="B3698" i="15" l="1"/>
  <c r="F3640" i="15"/>
  <c r="C3639" i="15"/>
  <c r="B3590" i="5"/>
  <c r="F3384" i="5"/>
  <c r="C3383" i="5"/>
  <c r="F3639" i="15" l="1"/>
  <c r="C3638" i="15"/>
  <c r="B3699" i="15"/>
  <c r="B3591" i="5"/>
  <c r="F3383" i="5"/>
  <c r="C3382" i="5"/>
  <c r="B3700" i="15" l="1"/>
  <c r="F3638" i="15"/>
  <c r="C3637" i="15"/>
  <c r="F3382" i="5"/>
  <c r="C3381" i="5"/>
  <c r="B3592" i="5"/>
  <c r="F3637" i="15" l="1"/>
  <c r="C3636" i="15"/>
  <c r="B3701" i="15"/>
  <c r="B3593" i="5"/>
  <c r="F3381" i="5"/>
  <c r="C3380" i="5"/>
  <c r="B3702" i="15" l="1"/>
  <c r="F3636" i="15"/>
  <c r="C3635" i="15"/>
  <c r="F3380" i="5"/>
  <c r="C3379" i="5"/>
  <c r="B3594" i="5"/>
  <c r="F3635" i="15" l="1"/>
  <c r="C3634" i="15"/>
  <c r="B3703" i="15"/>
  <c r="B3595" i="5"/>
  <c r="F3379" i="5"/>
  <c r="C3378" i="5"/>
  <c r="B3704" i="15" l="1"/>
  <c r="F3634" i="15"/>
  <c r="C3633" i="15"/>
  <c r="F3378" i="5"/>
  <c r="C3377" i="5"/>
  <c r="B3596" i="5"/>
  <c r="F3633" i="15" l="1"/>
  <c r="C3632" i="15"/>
  <c r="B3705" i="15"/>
  <c r="B3597" i="5"/>
  <c r="F3377" i="5"/>
  <c r="C3376" i="5"/>
  <c r="B3706" i="15" l="1"/>
  <c r="F3632" i="15"/>
  <c r="C3631" i="15"/>
  <c r="F3376" i="5"/>
  <c r="C3375" i="5"/>
  <c r="B3598" i="5"/>
  <c r="F3631" i="15" l="1"/>
  <c r="C3630" i="15"/>
  <c r="B3707" i="15"/>
  <c r="F3375" i="5"/>
  <c r="C3374" i="5"/>
  <c r="B3599" i="5"/>
  <c r="B3708" i="15" l="1"/>
  <c r="F3630" i="15"/>
  <c r="C3629" i="15"/>
  <c r="B3600" i="5"/>
  <c r="F3374" i="5"/>
  <c r="C3373" i="5"/>
  <c r="F3629" i="15" l="1"/>
  <c r="C3628" i="15"/>
  <c r="B3709" i="15"/>
  <c r="F3373" i="5"/>
  <c r="C3372" i="5"/>
  <c r="B3601" i="5"/>
  <c r="B3710" i="15" l="1"/>
  <c r="F3628" i="15"/>
  <c r="C3627" i="15"/>
  <c r="B3602" i="5"/>
  <c r="F3372" i="5"/>
  <c r="C3371" i="5"/>
  <c r="F3627" i="15" l="1"/>
  <c r="C3626" i="15"/>
  <c r="B3711" i="15"/>
  <c r="B3603" i="5"/>
  <c r="F3371" i="5"/>
  <c r="C3370" i="5"/>
  <c r="B3712" i="15" l="1"/>
  <c r="F3626" i="15"/>
  <c r="C3625" i="15"/>
  <c r="F3370" i="5"/>
  <c r="C3369" i="5"/>
  <c r="B3604" i="5"/>
  <c r="F3625" i="15" l="1"/>
  <c r="C3624" i="15"/>
  <c r="B3713" i="15"/>
  <c r="B3605" i="5"/>
  <c r="F3369" i="5"/>
  <c r="C3368" i="5"/>
  <c r="B3714" i="15" l="1"/>
  <c r="F3624" i="15"/>
  <c r="C3623" i="15"/>
  <c r="F3368" i="5"/>
  <c r="C3367" i="5"/>
  <c r="B3606" i="5"/>
  <c r="F3623" i="15" l="1"/>
  <c r="C3622" i="15"/>
  <c r="B3715" i="15"/>
  <c r="F3367" i="5"/>
  <c r="C3366" i="5"/>
  <c r="B3607" i="5"/>
  <c r="B3716" i="15" l="1"/>
  <c r="F3622" i="15"/>
  <c r="C3621" i="15"/>
  <c r="F3366" i="5"/>
  <c r="C3365" i="5"/>
  <c r="B3608" i="5"/>
  <c r="F3621" i="15" l="1"/>
  <c r="C3620" i="15"/>
  <c r="B3717" i="15"/>
  <c r="B3609" i="5"/>
  <c r="F3365" i="5"/>
  <c r="C3364" i="5"/>
  <c r="F3620" i="15" l="1"/>
  <c r="C3619" i="15"/>
  <c r="B3718" i="15"/>
  <c r="F3364" i="5"/>
  <c r="C3363" i="5"/>
  <c r="B3610" i="5"/>
  <c r="B3719" i="15" l="1"/>
  <c r="F3619" i="15"/>
  <c r="C3618" i="15"/>
  <c r="B3611" i="5"/>
  <c r="F3363" i="5"/>
  <c r="C3362" i="5"/>
  <c r="B3720" i="15" l="1"/>
  <c r="F3618" i="15"/>
  <c r="C3617" i="15"/>
  <c r="F3362" i="5"/>
  <c r="C3361" i="5"/>
  <c r="B3612" i="5"/>
  <c r="F3617" i="15" l="1"/>
  <c r="C3616" i="15"/>
  <c r="B3721" i="15"/>
  <c r="B3613" i="5"/>
  <c r="F3361" i="5"/>
  <c r="C3360" i="5"/>
  <c r="B3722" i="15" l="1"/>
  <c r="F3616" i="15"/>
  <c r="C3615" i="15"/>
  <c r="F3360" i="5"/>
  <c r="C3359" i="5"/>
  <c r="B3614" i="5"/>
  <c r="F3615" i="15" l="1"/>
  <c r="C3614" i="15"/>
  <c r="B3723" i="15"/>
  <c r="B3615" i="5"/>
  <c r="F3359" i="5"/>
  <c r="C3358" i="5"/>
  <c r="B3724" i="15" l="1"/>
  <c r="F3614" i="15"/>
  <c r="C3613" i="15"/>
  <c r="F3358" i="5"/>
  <c r="C3357" i="5"/>
  <c r="B3616" i="5"/>
  <c r="F3613" i="15" l="1"/>
  <c r="C3612" i="15"/>
  <c r="B3725" i="15"/>
  <c r="B3617" i="5"/>
  <c r="F3357" i="5"/>
  <c r="C3356" i="5"/>
  <c r="B3726" i="15" l="1"/>
  <c r="F3612" i="15"/>
  <c r="C3611" i="15"/>
  <c r="F3356" i="5"/>
  <c r="C3355" i="5"/>
  <c r="B3618" i="5"/>
  <c r="F3611" i="15" l="1"/>
  <c r="C3610" i="15"/>
  <c r="B3727" i="15"/>
  <c r="B3619" i="5"/>
  <c r="F3355" i="5"/>
  <c r="C3354" i="5"/>
  <c r="B3728" i="15" l="1"/>
  <c r="F3610" i="15"/>
  <c r="C3609" i="15"/>
  <c r="F3354" i="5"/>
  <c r="C3353" i="5"/>
  <c r="B3620" i="5"/>
  <c r="F3609" i="15" l="1"/>
  <c r="C3608" i="15"/>
  <c r="B3729" i="15"/>
  <c r="B3621" i="5"/>
  <c r="F3353" i="5"/>
  <c r="C3352" i="5"/>
  <c r="B3730" i="15" l="1"/>
  <c r="F3608" i="15"/>
  <c r="C3607" i="15"/>
  <c r="F3352" i="5"/>
  <c r="C3351" i="5"/>
  <c r="B3622" i="5"/>
  <c r="F3607" i="15" l="1"/>
  <c r="C3606" i="15"/>
  <c r="B3731" i="15"/>
  <c r="F3351" i="5"/>
  <c r="C3350" i="5"/>
  <c r="B3623" i="5"/>
  <c r="B3732" i="15" l="1"/>
  <c r="F3606" i="15"/>
  <c r="C3605" i="15"/>
  <c r="B3624" i="5"/>
  <c r="F3350" i="5"/>
  <c r="C3349" i="5"/>
  <c r="F3605" i="15" l="1"/>
  <c r="C3604" i="15"/>
  <c r="B3733" i="15"/>
  <c r="F3349" i="5"/>
  <c r="C3348" i="5"/>
  <c r="B3625" i="5"/>
  <c r="B3734" i="15" l="1"/>
  <c r="F3604" i="15"/>
  <c r="C3603" i="15"/>
  <c r="F3348" i="5"/>
  <c r="C3347" i="5"/>
  <c r="B3626" i="5"/>
  <c r="F3603" i="15" l="1"/>
  <c r="C3602" i="15"/>
  <c r="B3735" i="15"/>
  <c r="B3627" i="5"/>
  <c r="F3347" i="5"/>
  <c r="C3346" i="5"/>
  <c r="B3736" i="15" l="1"/>
  <c r="F3602" i="15"/>
  <c r="C3601" i="15"/>
  <c r="F3346" i="5"/>
  <c r="C3345" i="5"/>
  <c r="B3628" i="5"/>
  <c r="F3601" i="15" l="1"/>
  <c r="C3600" i="15"/>
  <c r="B3737" i="15"/>
  <c r="F3345" i="5"/>
  <c r="C3344" i="5"/>
  <c r="B3629" i="5"/>
  <c r="B3738" i="15" l="1"/>
  <c r="F3600" i="15"/>
  <c r="C3599" i="15"/>
  <c r="B3630" i="5"/>
  <c r="F3344" i="5"/>
  <c r="C3343" i="5"/>
  <c r="F3599" i="15" l="1"/>
  <c r="C3598" i="15"/>
  <c r="B3739" i="15"/>
  <c r="F3343" i="5"/>
  <c r="C3342" i="5"/>
  <c r="B3631" i="5"/>
  <c r="B3740" i="15" l="1"/>
  <c r="F3598" i="15"/>
  <c r="C3597" i="15"/>
  <c r="B3632" i="5"/>
  <c r="F3342" i="5"/>
  <c r="C3341" i="5"/>
  <c r="B3741" i="15" l="1"/>
  <c r="F3597" i="15"/>
  <c r="C3596" i="15"/>
  <c r="F3341" i="5"/>
  <c r="C3340" i="5"/>
  <c r="B3633" i="5"/>
  <c r="F3596" i="15" l="1"/>
  <c r="C3595" i="15"/>
  <c r="B3742" i="15"/>
  <c r="B3634" i="5"/>
  <c r="F3340" i="5"/>
  <c r="C3339" i="5"/>
  <c r="B3743" i="15" l="1"/>
  <c r="F3595" i="15"/>
  <c r="C3594" i="15"/>
  <c r="F3339" i="5"/>
  <c r="C3338" i="5"/>
  <c r="B3635" i="5"/>
  <c r="B3744" i="15" l="1"/>
  <c r="F3594" i="15"/>
  <c r="C3593" i="15"/>
  <c r="F3338" i="5"/>
  <c r="C3337" i="5"/>
  <c r="B3636" i="5"/>
  <c r="B3745" i="15" l="1"/>
  <c r="F3593" i="15"/>
  <c r="C3592" i="15"/>
  <c r="B3637" i="5"/>
  <c r="F3337" i="5"/>
  <c r="C3336" i="5"/>
  <c r="F3592" i="15" l="1"/>
  <c r="C3591" i="15"/>
  <c r="B3746" i="15"/>
  <c r="F3336" i="5"/>
  <c r="C3335" i="5"/>
  <c r="B3638" i="5"/>
  <c r="B3747" i="15" l="1"/>
  <c r="F3591" i="15"/>
  <c r="C3590" i="15"/>
  <c r="B3639" i="5"/>
  <c r="F3335" i="5"/>
  <c r="C3334" i="5"/>
  <c r="B3748" i="15" l="1"/>
  <c r="F3590" i="15"/>
  <c r="C3589" i="15"/>
  <c r="F3334" i="5"/>
  <c r="C3333" i="5"/>
  <c r="B3640" i="5"/>
  <c r="F3589" i="15" l="1"/>
  <c r="C3588" i="15"/>
  <c r="B3749" i="15"/>
  <c r="B3641" i="5"/>
  <c r="F3333" i="5"/>
  <c r="C3332" i="5"/>
  <c r="B3750" i="15" l="1"/>
  <c r="F3588" i="15"/>
  <c r="C3587" i="15"/>
  <c r="F3332" i="5"/>
  <c r="C3331" i="5"/>
  <c r="B3642" i="5"/>
  <c r="F3587" i="15" l="1"/>
  <c r="C3586" i="15"/>
  <c r="B3751" i="15"/>
  <c r="B3643" i="5"/>
  <c r="F3331" i="5"/>
  <c r="C3330" i="5"/>
  <c r="B3752" i="15" l="1"/>
  <c r="F3586" i="15"/>
  <c r="C3585" i="15"/>
  <c r="F3330" i="5"/>
  <c r="C3329" i="5"/>
  <c r="B3644" i="5"/>
  <c r="B3753" i="15" l="1"/>
  <c r="F3585" i="15"/>
  <c r="C3584" i="15"/>
  <c r="B3645" i="5"/>
  <c r="F3329" i="5"/>
  <c r="C3328" i="5"/>
  <c r="B3754" i="15" l="1"/>
  <c r="F3584" i="15"/>
  <c r="C3583" i="15"/>
  <c r="F3328" i="5"/>
  <c r="C3327" i="5"/>
  <c r="B3646" i="5"/>
  <c r="B3755" i="15" l="1"/>
  <c r="F3583" i="15"/>
  <c r="C3582" i="15"/>
  <c r="B3647" i="5"/>
  <c r="F3327" i="5"/>
  <c r="C3326" i="5"/>
  <c r="F3582" i="15" l="1"/>
  <c r="C3581" i="15"/>
  <c r="B3756" i="15"/>
  <c r="F3326" i="5"/>
  <c r="C3325" i="5"/>
  <c r="B3648" i="5"/>
  <c r="B3757" i="15" l="1"/>
  <c r="F3581" i="15"/>
  <c r="C3580" i="15"/>
  <c r="B3649" i="5"/>
  <c r="F3325" i="5"/>
  <c r="C3324" i="5"/>
  <c r="F3580" i="15" l="1"/>
  <c r="C3579" i="15"/>
  <c r="B3758" i="15"/>
  <c r="F3324" i="5"/>
  <c r="C3323" i="5"/>
  <c r="B3650" i="5"/>
  <c r="C3758" i="15" l="1"/>
  <c r="B3759" i="15"/>
  <c r="F3579" i="15"/>
  <c r="C3578" i="15"/>
  <c r="B3651" i="5"/>
  <c r="F3323" i="5"/>
  <c r="C3322" i="5"/>
  <c r="E3578" i="15" l="1"/>
  <c r="G3578" i="15" s="1"/>
  <c r="F3578" i="15"/>
  <c r="C3577" i="15"/>
  <c r="B3760" i="15"/>
  <c r="F3758" i="15"/>
  <c r="C3757" i="15"/>
  <c r="B3652" i="5"/>
  <c r="F3322" i="5"/>
  <c r="C3321" i="5"/>
  <c r="B3761" i="15" l="1"/>
  <c r="E3577" i="15"/>
  <c r="G3577" i="15" s="1"/>
  <c r="F3577" i="15"/>
  <c r="E3668" i="15"/>
  <c r="G3668" i="15" s="1"/>
  <c r="H3668" i="15" s="1"/>
  <c r="E3667" i="15"/>
  <c r="G3667" i="15" s="1"/>
  <c r="H3667" i="15" s="1"/>
  <c r="E3666" i="15"/>
  <c r="G3666" i="15" s="1"/>
  <c r="H3666" i="15" s="1"/>
  <c r="E3665" i="15"/>
  <c r="G3665" i="15" s="1"/>
  <c r="H3665" i="15" s="1"/>
  <c r="E3664" i="15"/>
  <c r="G3664" i="15" s="1"/>
  <c r="H3664" i="15" s="1"/>
  <c r="E3663" i="15"/>
  <c r="G3663" i="15" s="1"/>
  <c r="H3663" i="15" s="1"/>
  <c r="E3662" i="15"/>
  <c r="G3662" i="15" s="1"/>
  <c r="H3662" i="15" s="1"/>
  <c r="E3661" i="15"/>
  <c r="G3661" i="15" s="1"/>
  <c r="H3661" i="15" s="1"/>
  <c r="E3660" i="15"/>
  <c r="G3660" i="15" s="1"/>
  <c r="H3660" i="15" s="1"/>
  <c r="E3659" i="15"/>
  <c r="G3659" i="15" s="1"/>
  <c r="H3659" i="15" s="1"/>
  <c r="E3658" i="15"/>
  <c r="G3658" i="15" s="1"/>
  <c r="H3658" i="15" s="1"/>
  <c r="E3657" i="15"/>
  <c r="G3657" i="15" s="1"/>
  <c r="H3657" i="15" s="1"/>
  <c r="E3656" i="15"/>
  <c r="G3656" i="15" s="1"/>
  <c r="H3656" i="15" s="1"/>
  <c r="E3655" i="15"/>
  <c r="G3655" i="15" s="1"/>
  <c r="H3655" i="15" s="1"/>
  <c r="E3654" i="15"/>
  <c r="G3654" i="15" s="1"/>
  <c r="H3654" i="15" s="1"/>
  <c r="E3653" i="15"/>
  <c r="G3653" i="15" s="1"/>
  <c r="H3653" i="15" s="1"/>
  <c r="E3652" i="15"/>
  <c r="G3652" i="15" s="1"/>
  <c r="H3652" i="15" s="1"/>
  <c r="E3651" i="15"/>
  <c r="G3651" i="15" s="1"/>
  <c r="H3651" i="15" s="1"/>
  <c r="E3650" i="15"/>
  <c r="G3650" i="15" s="1"/>
  <c r="H3650" i="15" s="1"/>
  <c r="E3649" i="15"/>
  <c r="G3649" i="15" s="1"/>
  <c r="H3649" i="15" s="1"/>
  <c r="E3648" i="15"/>
  <c r="G3648" i="15" s="1"/>
  <c r="H3648" i="15" s="1"/>
  <c r="E3647" i="15"/>
  <c r="G3647" i="15" s="1"/>
  <c r="H3647" i="15" s="1"/>
  <c r="E3646" i="15"/>
  <c r="G3646" i="15" s="1"/>
  <c r="H3646" i="15" s="1"/>
  <c r="E3645" i="15"/>
  <c r="G3645" i="15" s="1"/>
  <c r="H3645" i="15" s="1"/>
  <c r="E3644" i="15"/>
  <c r="G3644" i="15" s="1"/>
  <c r="H3644" i="15" s="1"/>
  <c r="E3643" i="15"/>
  <c r="G3643" i="15" s="1"/>
  <c r="H3643" i="15" s="1"/>
  <c r="E3642" i="15"/>
  <c r="G3642" i="15" s="1"/>
  <c r="H3642" i="15" s="1"/>
  <c r="E3641" i="15"/>
  <c r="G3641" i="15" s="1"/>
  <c r="H3641" i="15" s="1"/>
  <c r="E3640" i="15"/>
  <c r="G3640" i="15" s="1"/>
  <c r="H3640" i="15" s="1"/>
  <c r="E3639" i="15"/>
  <c r="G3639" i="15" s="1"/>
  <c r="H3639" i="15" s="1"/>
  <c r="E3638" i="15"/>
  <c r="G3638" i="15" s="1"/>
  <c r="H3638" i="15" s="1"/>
  <c r="E3637" i="15"/>
  <c r="G3637" i="15" s="1"/>
  <c r="H3637" i="15" s="1"/>
  <c r="E3636" i="15"/>
  <c r="G3636" i="15" s="1"/>
  <c r="H3636" i="15" s="1"/>
  <c r="E3635" i="15"/>
  <c r="G3635" i="15" s="1"/>
  <c r="H3635" i="15" s="1"/>
  <c r="E3634" i="15"/>
  <c r="G3634" i="15" s="1"/>
  <c r="H3634" i="15" s="1"/>
  <c r="E3633" i="15"/>
  <c r="G3633" i="15" s="1"/>
  <c r="H3633" i="15" s="1"/>
  <c r="E3632" i="15"/>
  <c r="G3632" i="15" s="1"/>
  <c r="H3632" i="15" s="1"/>
  <c r="E3631" i="15"/>
  <c r="G3631" i="15" s="1"/>
  <c r="H3631" i="15" s="1"/>
  <c r="E3630" i="15"/>
  <c r="G3630" i="15" s="1"/>
  <c r="H3630" i="15" s="1"/>
  <c r="E3629" i="15"/>
  <c r="G3629" i="15" s="1"/>
  <c r="H3629" i="15" s="1"/>
  <c r="E3628" i="15"/>
  <c r="G3628" i="15" s="1"/>
  <c r="H3628" i="15" s="1"/>
  <c r="E3627" i="15"/>
  <c r="G3627" i="15" s="1"/>
  <c r="H3627" i="15" s="1"/>
  <c r="E3626" i="15"/>
  <c r="G3626" i="15" s="1"/>
  <c r="H3626" i="15" s="1"/>
  <c r="E3625" i="15"/>
  <c r="G3625" i="15" s="1"/>
  <c r="H3625" i="15" s="1"/>
  <c r="E3624" i="15"/>
  <c r="G3624" i="15" s="1"/>
  <c r="H3624" i="15" s="1"/>
  <c r="E3623" i="15"/>
  <c r="G3623" i="15" s="1"/>
  <c r="H3623" i="15" s="1"/>
  <c r="E3622" i="15"/>
  <c r="G3622" i="15" s="1"/>
  <c r="H3622" i="15" s="1"/>
  <c r="E3621" i="15"/>
  <c r="G3621" i="15" s="1"/>
  <c r="H3621" i="15" s="1"/>
  <c r="E3620" i="15"/>
  <c r="G3620" i="15" s="1"/>
  <c r="H3620" i="15" s="1"/>
  <c r="E3619" i="15"/>
  <c r="G3619" i="15" s="1"/>
  <c r="H3619" i="15" s="1"/>
  <c r="E3618" i="15"/>
  <c r="G3618" i="15" s="1"/>
  <c r="H3618" i="15" s="1"/>
  <c r="E3617" i="15"/>
  <c r="G3617" i="15" s="1"/>
  <c r="H3617" i="15" s="1"/>
  <c r="E3616" i="15"/>
  <c r="G3616" i="15" s="1"/>
  <c r="H3616" i="15" s="1"/>
  <c r="E3615" i="15"/>
  <c r="G3615" i="15" s="1"/>
  <c r="H3615" i="15" s="1"/>
  <c r="E3614" i="15"/>
  <c r="G3614" i="15" s="1"/>
  <c r="H3614" i="15" s="1"/>
  <c r="E3613" i="15"/>
  <c r="G3613" i="15" s="1"/>
  <c r="H3613" i="15" s="1"/>
  <c r="E3612" i="15"/>
  <c r="G3612" i="15" s="1"/>
  <c r="H3612" i="15" s="1"/>
  <c r="E3611" i="15"/>
  <c r="G3611" i="15" s="1"/>
  <c r="H3611" i="15" s="1"/>
  <c r="E3610" i="15"/>
  <c r="G3610" i="15" s="1"/>
  <c r="H3610" i="15" s="1"/>
  <c r="E3609" i="15"/>
  <c r="G3609" i="15" s="1"/>
  <c r="H3609" i="15" s="1"/>
  <c r="E3608" i="15"/>
  <c r="G3608" i="15" s="1"/>
  <c r="H3608" i="15" s="1"/>
  <c r="E3607" i="15"/>
  <c r="G3607" i="15" s="1"/>
  <c r="H3607" i="15" s="1"/>
  <c r="E3606" i="15"/>
  <c r="G3606" i="15" s="1"/>
  <c r="H3606" i="15" s="1"/>
  <c r="E3605" i="15"/>
  <c r="G3605" i="15" s="1"/>
  <c r="H3605" i="15" s="1"/>
  <c r="E3604" i="15"/>
  <c r="G3604" i="15" s="1"/>
  <c r="H3604" i="15" s="1"/>
  <c r="E3603" i="15"/>
  <c r="G3603" i="15" s="1"/>
  <c r="H3603" i="15" s="1"/>
  <c r="E3602" i="15"/>
  <c r="G3602" i="15" s="1"/>
  <c r="H3602" i="15" s="1"/>
  <c r="E3601" i="15"/>
  <c r="G3601" i="15" s="1"/>
  <c r="H3601" i="15" s="1"/>
  <c r="E3600" i="15"/>
  <c r="G3600" i="15" s="1"/>
  <c r="H3600" i="15" s="1"/>
  <c r="E3599" i="15"/>
  <c r="G3599" i="15" s="1"/>
  <c r="H3599" i="15" s="1"/>
  <c r="E3598" i="15"/>
  <c r="G3598" i="15" s="1"/>
  <c r="H3598" i="15" s="1"/>
  <c r="E3597" i="15"/>
  <c r="G3597" i="15" s="1"/>
  <c r="H3597" i="15" s="1"/>
  <c r="E3596" i="15"/>
  <c r="G3596" i="15" s="1"/>
  <c r="H3596" i="15" s="1"/>
  <c r="E3595" i="15"/>
  <c r="G3595" i="15" s="1"/>
  <c r="H3595" i="15" s="1"/>
  <c r="E3594" i="15"/>
  <c r="G3594" i="15" s="1"/>
  <c r="H3594" i="15" s="1"/>
  <c r="E3593" i="15"/>
  <c r="G3593" i="15" s="1"/>
  <c r="H3593" i="15" s="1"/>
  <c r="E3592" i="15"/>
  <c r="G3592" i="15" s="1"/>
  <c r="H3592" i="15" s="1"/>
  <c r="E3591" i="15"/>
  <c r="G3591" i="15" s="1"/>
  <c r="H3591" i="15" s="1"/>
  <c r="E3590" i="15"/>
  <c r="G3590" i="15" s="1"/>
  <c r="H3590" i="15" s="1"/>
  <c r="E3589" i="15"/>
  <c r="G3589" i="15" s="1"/>
  <c r="H3589" i="15" s="1"/>
  <c r="E3588" i="15"/>
  <c r="G3588" i="15" s="1"/>
  <c r="H3588" i="15" s="1"/>
  <c r="E3587" i="15"/>
  <c r="G3587" i="15" s="1"/>
  <c r="H3587" i="15" s="1"/>
  <c r="E3586" i="15"/>
  <c r="G3586" i="15" s="1"/>
  <c r="H3586" i="15" s="1"/>
  <c r="E3585" i="15"/>
  <c r="G3585" i="15" s="1"/>
  <c r="H3585" i="15" s="1"/>
  <c r="E3584" i="15"/>
  <c r="G3584" i="15" s="1"/>
  <c r="H3584" i="15" s="1"/>
  <c r="E3583" i="15"/>
  <c r="G3583" i="15" s="1"/>
  <c r="H3583" i="15" s="1"/>
  <c r="E3582" i="15"/>
  <c r="G3582" i="15" s="1"/>
  <c r="H3582" i="15" s="1"/>
  <c r="E3581" i="15"/>
  <c r="G3581" i="15" s="1"/>
  <c r="H3581" i="15" s="1"/>
  <c r="E3580" i="15"/>
  <c r="G3580" i="15" s="1"/>
  <c r="H3580" i="15" s="1"/>
  <c r="E3579" i="15"/>
  <c r="G3579" i="15" s="1"/>
  <c r="H3579" i="15" s="1"/>
  <c r="F3757" i="15"/>
  <c r="C3756" i="15"/>
  <c r="H3578" i="15"/>
  <c r="F3321" i="5"/>
  <c r="C3320" i="5"/>
  <c r="B3653" i="5"/>
  <c r="F3756" i="15" l="1"/>
  <c r="C3755" i="15"/>
  <c r="H3577" i="15"/>
  <c r="B3762" i="15"/>
  <c r="B3654" i="5"/>
  <c r="F3320" i="5"/>
  <c r="C3319" i="5"/>
  <c r="F3755" i="15" l="1"/>
  <c r="C3754" i="15"/>
  <c r="B3763" i="15"/>
  <c r="F3319" i="5"/>
  <c r="C3318" i="5"/>
  <c r="B3655" i="5"/>
  <c r="B3764" i="15" l="1"/>
  <c r="F3754" i="15"/>
  <c r="C3753" i="15"/>
  <c r="B3656" i="5"/>
  <c r="F3318" i="5"/>
  <c r="C3317" i="5"/>
  <c r="F3753" i="15" l="1"/>
  <c r="C3752" i="15"/>
  <c r="B3765" i="15"/>
  <c r="F3317" i="5"/>
  <c r="C3316" i="5"/>
  <c r="B3657" i="5"/>
  <c r="B3766" i="15" l="1"/>
  <c r="F3752" i="15"/>
  <c r="C3751" i="15"/>
  <c r="B3658" i="5"/>
  <c r="F3316" i="5"/>
  <c r="C3315" i="5"/>
  <c r="B3767" i="15" l="1"/>
  <c r="F3751" i="15"/>
  <c r="C3750" i="15"/>
  <c r="F3315" i="5"/>
  <c r="C3314" i="5"/>
  <c r="B3659" i="5"/>
  <c r="F3750" i="15" l="1"/>
  <c r="C3749" i="15"/>
  <c r="B3768" i="15"/>
  <c r="B3660" i="5"/>
  <c r="F3314" i="5"/>
  <c r="C3313" i="5"/>
  <c r="B3769" i="15" l="1"/>
  <c r="F3749" i="15"/>
  <c r="C3748" i="15"/>
  <c r="F3313" i="5"/>
  <c r="C3312" i="5"/>
  <c r="B3661" i="5"/>
  <c r="F3748" i="15" l="1"/>
  <c r="C3747" i="15"/>
  <c r="B3770" i="15"/>
  <c r="B3662" i="5"/>
  <c r="F3312" i="5"/>
  <c r="C3311" i="5"/>
  <c r="B3771" i="15" l="1"/>
  <c r="F3747" i="15"/>
  <c r="C3746" i="15"/>
  <c r="F3311" i="5"/>
  <c r="C3310" i="5"/>
  <c r="B3663" i="5"/>
  <c r="B3772" i="15" l="1"/>
  <c r="F3746" i="15"/>
  <c r="C3745" i="15"/>
  <c r="B3664" i="5"/>
  <c r="F3310" i="5"/>
  <c r="C3309" i="5"/>
  <c r="F3745" i="15" l="1"/>
  <c r="C3744" i="15"/>
  <c r="B3773" i="15"/>
  <c r="F3309" i="5"/>
  <c r="C3308" i="5"/>
  <c r="B3665" i="5"/>
  <c r="B3774" i="15" l="1"/>
  <c r="F3744" i="15"/>
  <c r="C3743" i="15"/>
  <c r="B3666" i="5"/>
  <c r="F3308" i="5"/>
  <c r="C3307" i="5"/>
  <c r="B3775" i="15" l="1"/>
  <c r="F3743" i="15"/>
  <c r="C3742" i="15"/>
  <c r="F3307" i="5"/>
  <c r="C3306" i="5"/>
  <c r="B3667" i="5"/>
  <c r="F3742" i="15" l="1"/>
  <c r="C3741" i="15"/>
  <c r="B3776" i="15"/>
  <c r="C3667" i="5"/>
  <c r="B3668" i="5"/>
  <c r="C3668" i="5" s="1"/>
  <c r="F3306" i="5"/>
  <c r="C3305" i="5"/>
  <c r="B3777" i="15" l="1"/>
  <c r="F3741" i="15"/>
  <c r="C3740" i="15"/>
  <c r="F3667" i="5"/>
  <c r="C3666" i="5"/>
  <c r="F3668" i="5"/>
  <c r="F3305" i="5"/>
  <c r="E3305" i="5"/>
  <c r="G3305" i="5" s="1"/>
  <c r="C3304" i="5"/>
  <c r="B3778" i="15" l="1"/>
  <c r="F3740" i="15"/>
  <c r="C3739" i="15"/>
  <c r="H3305" i="5"/>
  <c r="F3304" i="5"/>
  <c r="E3304" i="5"/>
  <c r="G3304" i="5" s="1"/>
  <c r="E3486" i="5"/>
  <c r="G3486" i="5" s="1"/>
  <c r="H3486" i="5" s="1"/>
  <c r="E3485" i="5"/>
  <c r="G3485" i="5" s="1"/>
  <c r="H3485" i="5" s="1"/>
  <c r="E3484" i="5"/>
  <c r="G3484" i="5" s="1"/>
  <c r="H3484" i="5" s="1"/>
  <c r="E3483" i="5"/>
  <c r="G3483" i="5" s="1"/>
  <c r="H3483" i="5" s="1"/>
  <c r="E3482" i="5"/>
  <c r="G3482" i="5" s="1"/>
  <c r="H3482" i="5" s="1"/>
  <c r="E3481" i="5"/>
  <c r="G3481" i="5" s="1"/>
  <c r="H3481" i="5" s="1"/>
  <c r="E3480" i="5"/>
  <c r="G3480" i="5" s="1"/>
  <c r="H3480" i="5" s="1"/>
  <c r="E3479" i="5"/>
  <c r="G3479" i="5" s="1"/>
  <c r="H3479" i="5" s="1"/>
  <c r="E3478" i="5"/>
  <c r="G3478" i="5" s="1"/>
  <c r="H3478" i="5" s="1"/>
  <c r="E3477" i="5"/>
  <c r="G3477" i="5" s="1"/>
  <c r="H3477" i="5" s="1"/>
  <c r="E3476" i="5"/>
  <c r="G3476" i="5" s="1"/>
  <c r="H3476" i="5" s="1"/>
  <c r="E3475" i="5"/>
  <c r="G3475" i="5" s="1"/>
  <c r="H3475" i="5" s="1"/>
  <c r="E3474" i="5"/>
  <c r="G3474" i="5" s="1"/>
  <c r="H3474" i="5" s="1"/>
  <c r="E3473" i="5"/>
  <c r="G3473" i="5" s="1"/>
  <c r="H3473" i="5" s="1"/>
  <c r="E3472" i="5"/>
  <c r="G3472" i="5" s="1"/>
  <c r="H3472" i="5" s="1"/>
  <c r="E3471" i="5"/>
  <c r="G3471" i="5" s="1"/>
  <c r="H3471" i="5" s="1"/>
  <c r="E3470" i="5"/>
  <c r="G3470" i="5" s="1"/>
  <c r="H3470" i="5" s="1"/>
  <c r="E3469" i="5"/>
  <c r="G3469" i="5" s="1"/>
  <c r="H3469" i="5" s="1"/>
  <c r="E3468" i="5"/>
  <c r="G3468" i="5" s="1"/>
  <c r="H3468" i="5" s="1"/>
  <c r="E3467" i="5"/>
  <c r="G3467" i="5" s="1"/>
  <c r="H3467" i="5" s="1"/>
  <c r="E3466" i="5"/>
  <c r="G3466" i="5" s="1"/>
  <c r="H3466" i="5" s="1"/>
  <c r="E3465" i="5"/>
  <c r="G3465" i="5" s="1"/>
  <c r="H3465" i="5" s="1"/>
  <c r="E3464" i="5"/>
  <c r="G3464" i="5" s="1"/>
  <c r="H3464" i="5" s="1"/>
  <c r="E3463" i="5"/>
  <c r="G3463" i="5" s="1"/>
  <c r="H3463" i="5" s="1"/>
  <c r="E3462" i="5"/>
  <c r="G3462" i="5" s="1"/>
  <c r="H3462" i="5" s="1"/>
  <c r="E3461" i="5"/>
  <c r="G3461" i="5" s="1"/>
  <c r="H3461" i="5" s="1"/>
  <c r="E3460" i="5"/>
  <c r="G3460" i="5" s="1"/>
  <c r="H3460" i="5" s="1"/>
  <c r="E3459" i="5"/>
  <c r="G3459" i="5" s="1"/>
  <c r="H3459" i="5" s="1"/>
  <c r="E3458" i="5"/>
  <c r="G3458" i="5" s="1"/>
  <c r="H3458" i="5" s="1"/>
  <c r="E3457" i="5"/>
  <c r="G3457" i="5" s="1"/>
  <c r="H3457" i="5" s="1"/>
  <c r="E3456" i="5"/>
  <c r="G3456" i="5" s="1"/>
  <c r="H3456" i="5" s="1"/>
  <c r="E3455" i="5"/>
  <c r="G3455" i="5" s="1"/>
  <c r="H3455" i="5" s="1"/>
  <c r="E3454" i="5"/>
  <c r="G3454" i="5" s="1"/>
  <c r="H3454" i="5" s="1"/>
  <c r="E3453" i="5"/>
  <c r="G3453" i="5" s="1"/>
  <c r="H3453" i="5" s="1"/>
  <c r="E3452" i="5"/>
  <c r="G3452" i="5" s="1"/>
  <c r="H3452" i="5" s="1"/>
  <c r="E3451" i="5"/>
  <c r="G3451" i="5" s="1"/>
  <c r="H3451" i="5" s="1"/>
  <c r="E3450" i="5"/>
  <c r="G3450" i="5" s="1"/>
  <c r="H3450" i="5" s="1"/>
  <c r="E3449" i="5"/>
  <c r="G3449" i="5" s="1"/>
  <c r="H3449" i="5" s="1"/>
  <c r="E3448" i="5"/>
  <c r="G3448" i="5" s="1"/>
  <c r="H3448" i="5" s="1"/>
  <c r="E3447" i="5"/>
  <c r="G3447" i="5" s="1"/>
  <c r="H3447" i="5" s="1"/>
  <c r="E3446" i="5"/>
  <c r="G3446" i="5" s="1"/>
  <c r="H3446" i="5" s="1"/>
  <c r="E3445" i="5"/>
  <c r="G3445" i="5" s="1"/>
  <c r="H3445" i="5" s="1"/>
  <c r="E3444" i="5"/>
  <c r="G3444" i="5" s="1"/>
  <c r="H3444" i="5" s="1"/>
  <c r="E3443" i="5"/>
  <c r="G3443" i="5" s="1"/>
  <c r="H3443" i="5" s="1"/>
  <c r="E3442" i="5"/>
  <c r="G3442" i="5" s="1"/>
  <c r="H3442" i="5" s="1"/>
  <c r="E3441" i="5"/>
  <c r="G3441" i="5" s="1"/>
  <c r="H3441" i="5" s="1"/>
  <c r="E3440" i="5"/>
  <c r="G3440" i="5" s="1"/>
  <c r="H3440" i="5" s="1"/>
  <c r="E3439" i="5"/>
  <c r="G3439" i="5" s="1"/>
  <c r="H3439" i="5" s="1"/>
  <c r="E3438" i="5"/>
  <c r="G3438" i="5" s="1"/>
  <c r="H3438" i="5" s="1"/>
  <c r="E3437" i="5"/>
  <c r="G3437" i="5" s="1"/>
  <c r="H3437" i="5" s="1"/>
  <c r="E3436" i="5"/>
  <c r="G3436" i="5" s="1"/>
  <c r="H3436" i="5" s="1"/>
  <c r="E3435" i="5"/>
  <c r="G3435" i="5" s="1"/>
  <c r="H3435" i="5" s="1"/>
  <c r="E3434" i="5"/>
  <c r="G3434" i="5" s="1"/>
  <c r="H3434" i="5" s="1"/>
  <c r="E3433" i="5"/>
  <c r="G3433" i="5" s="1"/>
  <c r="H3433" i="5" s="1"/>
  <c r="E3432" i="5"/>
  <c r="G3432" i="5" s="1"/>
  <c r="H3432" i="5" s="1"/>
  <c r="E3431" i="5"/>
  <c r="G3431" i="5" s="1"/>
  <c r="H3431" i="5" s="1"/>
  <c r="E3430" i="5"/>
  <c r="G3430" i="5" s="1"/>
  <c r="H3430" i="5" s="1"/>
  <c r="E3429" i="5"/>
  <c r="G3429" i="5" s="1"/>
  <c r="H3429" i="5" s="1"/>
  <c r="E3428" i="5"/>
  <c r="G3428" i="5" s="1"/>
  <c r="H3428" i="5" s="1"/>
  <c r="E3427" i="5"/>
  <c r="G3427" i="5" s="1"/>
  <c r="H3427" i="5" s="1"/>
  <c r="E3426" i="5"/>
  <c r="G3426" i="5" s="1"/>
  <c r="H3426" i="5" s="1"/>
  <c r="E3425" i="5"/>
  <c r="G3425" i="5" s="1"/>
  <c r="H3425" i="5" s="1"/>
  <c r="E3424" i="5"/>
  <c r="G3424" i="5" s="1"/>
  <c r="H3424" i="5" s="1"/>
  <c r="E3423" i="5"/>
  <c r="G3423" i="5" s="1"/>
  <c r="H3423" i="5" s="1"/>
  <c r="E3422" i="5"/>
  <c r="G3422" i="5" s="1"/>
  <c r="H3422" i="5" s="1"/>
  <c r="E3421" i="5"/>
  <c r="G3421" i="5" s="1"/>
  <c r="H3421" i="5" s="1"/>
  <c r="E3420" i="5"/>
  <c r="G3420" i="5" s="1"/>
  <c r="H3420" i="5" s="1"/>
  <c r="E3419" i="5"/>
  <c r="G3419" i="5" s="1"/>
  <c r="H3419" i="5" s="1"/>
  <c r="E3418" i="5"/>
  <c r="G3418" i="5" s="1"/>
  <c r="H3418" i="5" s="1"/>
  <c r="E3417" i="5"/>
  <c r="G3417" i="5" s="1"/>
  <c r="H3417" i="5" s="1"/>
  <c r="E3416" i="5"/>
  <c r="G3416" i="5" s="1"/>
  <c r="H3416" i="5" s="1"/>
  <c r="E3415" i="5"/>
  <c r="G3415" i="5" s="1"/>
  <c r="H3415" i="5" s="1"/>
  <c r="E3414" i="5"/>
  <c r="G3414" i="5" s="1"/>
  <c r="H3414" i="5" s="1"/>
  <c r="E3413" i="5"/>
  <c r="G3413" i="5" s="1"/>
  <c r="H3413" i="5" s="1"/>
  <c r="E3412" i="5"/>
  <c r="G3412" i="5" s="1"/>
  <c r="H3412" i="5" s="1"/>
  <c r="E3411" i="5"/>
  <c r="G3411" i="5" s="1"/>
  <c r="H3411" i="5" s="1"/>
  <c r="E3410" i="5"/>
  <c r="G3410" i="5" s="1"/>
  <c r="H3410" i="5" s="1"/>
  <c r="E3409" i="5"/>
  <c r="G3409" i="5" s="1"/>
  <c r="H3409" i="5" s="1"/>
  <c r="E3408" i="5"/>
  <c r="G3408" i="5" s="1"/>
  <c r="H3408" i="5" s="1"/>
  <c r="E3407" i="5"/>
  <c r="G3407" i="5" s="1"/>
  <c r="H3407" i="5" s="1"/>
  <c r="E3406" i="5"/>
  <c r="G3406" i="5" s="1"/>
  <c r="H3406" i="5" s="1"/>
  <c r="E3405" i="5"/>
  <c r="G3405" i="5" s="1"/>
  <c r="H3405" i="5" s="1"/>
  <c r="E3404" i="5"/>
  <c r="G3404" i="5" s="1"/>
  <c r="H3404" i="5" s="1"/>
  <c r="E3403" i="5"/>
  <c r="G3403" i="5" s="1"/>
  <c r="H3403" i="5" s="1"/>
  <c r="E3402" i="5"/>
  <c r="G3402" i="5" s="1"/>
  <c r="H3402" i="5" s="1"/>
  <c r="E3401" i="5"/>
  <c r="G3401" i="5" s="1"/>
  <c r="H3401" i="5" s="1"/>
  <c r="E3400" i="5"/>
  <c r="G3400" i="5" s="1"/>
  <c r="H3400" i="5" s="1"/>
  <c r="E3399" i="5"/>
  <c r="G3399" i="5" s="1"/>
  <c r="H3399" i="5" s="1"/>
  <c r="E3398" i="5"/>
  <c r="G3398" i="5" s="1"/>
  <c r="H3398" i="5" s="1"/>
  <c r="E3397" i="5"/>
  <c r="G3397" i="5" s="1"/>
  <c r="H3397" i="5" s="1"/>
  <c r="E3396" i="5"/>
  <c r="G3396" i="5" s="1"/>
  <c r="H3396" i="5" s="1"/>
  <c r="E3395" i="5"/>
  <c r="G3395" i="5" s="1"/>
  <c r="H3395" i="5" s="1"/>
  <c r="E3394" i="5"/>
  <c r="G3394" i="5" s="1"/>
  <c r="H3394" i="5" s="1"/>
  <c r="E3393" i="5"/>
  <c r="G3393" i="5" s="1"/>
  <c r="H3393" i="5" s="1"/>
  <c r="E3392" i="5"/>
  <c r="G3392" i="5" s="1"/>
  <c r="H3392" i="5" s="1"/>
  <c r="E3391" i="5"/>
  <c r="G3391" i="5" s="1"/>
  <c r="H3391" i="5" s="1"/>
  <c r="E3390" i="5"/>
  <c r="G3390" i="5" s="1"/>
  <c r="H3390" i="5" s="1"/>
  <c r="E3389" i="5"/>
  <c r="G3389" i="5" s="1"/>
  <c r="H3389" i="5" s="1"/>
  <c r="E3388" i="5"/>
  <c r="G3388" i="5" s="1"/>
  <c r="H3388" i="5" s="1"/>
  <c r="E3387" i="5"/>
  <c r="G3387" i="5" s="1"/>
  <c r="H3387" i="5" s="1"/>
  <c r="E3386" i="5"/>
  <c r="G3386" i="5" s="1"/>
  <c r="H3386" i="5" s="1"/>
  <c r="E3385" i="5"/>
  <c r="G3385" i="5" s="1"/>
  <c r="H3385" i="5" s="1"/>
  <c r="E3384" i="5"/>
  <c r="G3384" i="5" s="1"/>
  <c r="H3384" i="5" s="1"/>
  <c r="E3383" i="5"/>
  <c r="G3383" i="5" s="1"/>
  <c r="H3383" i="5" s="1"/>
  <c r="E3382" i="5"/>
  <c r="G3382" i="5" s="1"/>
  <c r="H3382" i="5" s="1"/>
  <c r="E3381" i="5"/>
  <c r="G3381" i="5" s="1"/>
  <c r="H3381" i="5" s="1"/>
  <c r="E3380" i="5"/>
  <c r="G3380" i="5" s="1"/>
  <c r="H3380" i="5" s="1"/>
  <c r="E3379" i="5"/>
  <c r="G3379" i="5" s="1"/>
  <c r="H3379" i="5" s="1"/>
  <c r="E3378" i="5"/>
  <c r="G3378" i="5" s="1"/>
  <c r="H3378" i="5" s="1"/>
  <c r="E3377" i="5"/>
  <c r="G3377" i="5" s="1"/>
  <c r="H3377" i="5" s="1"/>
  <c r="E3376" i="5"/>
  <c r="G3376" i="5" s="1"/>
  <c r="H3376" i="5" s="1"/>
  <c r="E3375" i="5"/>
  <c r="G3375" i="5" s="1"/>
  <c r="H3375" i="5" s="1"/>
  <c r="E3374" i="5"/>
  <c r="G3374" i="5" s="1"/>
  <c r="H3374" i="5" s="1"/>
  <c r="E3373" i="5"/>
  <c r="G3373" i="5" s="1"/>
  <c r="H3373" i="5" s="1"/>
  <c r="E3372" i="5"/>
  <c r="G3372" i="5" s="1"/>
  <c r="H3372" i="5" s="1"/>
  <c r="E3371" i="5"/>
  <c r="G3371" i="5" s="1"/>
  <c r="H3371" i="5" s="1"/>
  <c r="E3370" i="5"/>
  <c r="G3370" i="5" s="1"/>
  <c r="H3370" i="5" s="1"/>
  <c r="E3369" i="5"/>
  <c r="G3369" i="5" s="1"/>
  <c r="H3369" i="5" s="1"/>
  <c r="E3368" i="5"/>
  <c r="G3368" i="5" s="1"/>
  <c r="H3368" i="5" s="1"/>
  <c r="E3367" i="5"/>
  <c r="G3367" i="5" s="1"/>
  <c r="H3367" i="5" s="1"/>
  <c r="E3366" i="5"/>
  <c r="G3366" i="5" s="1"/>
  <c r="H3366" i="5" s="1"/>
  <c r="E3365" i="5"/>
  <c r="G3365" i="5" s="1"/>
  <c r="H3365" i="5" s="1"/>
  <c r="E3364" i="5"/>
  <c r="G3364" i="5" s="1"/>
  <c r="H3364" i="5" s="1"/>
  <c r="E3363" i="5"/>
  <c r="G3363" i="5" s="1"/>
  <c r="H3363" i="5" s="1"/>
  <c r="E3362" i="5"/>
  <c r="G3362" i="5" s="1"/>
  <c r="H3362" i="5" s="1"/>
  <c r="E3361" i="5"/>
  <c r="G3361" i="5" s="1"/>
  <c r="H3361" i="5" s="1"/>
  <c r="E3360" i="5"/>
  <c r="G3360" i="5" s="1"/>
  <c r="H3360" i="5" s="1"/>
  <c r="E3359" i="5"/>
  <c r="G3359" i="5" s="1"/>
  <c r="H3359" i="5" s="1"/>
  <c r="E3358" i="5"/>
  <c r="G3358" i="5" s="1"/>
  <c r="H3358" i="5" s="1"/>
  <c r="E3357" i="5"/>
  <c r="G3357" i="5" s="1"/>
  <c r="H3357" i="5" s="1"/>
  <c r="E3356" i="5"/>
  <c r="G3356" i="5" s="1"/>
  <c r="H3356" i="5" s="1"/>
  <c r="E3355" i="5"/>
  <c r="G3355" i="5" s="1"/>
  <c r="H3355" i="5" s="1"/>
  <c r="E3354" i="5"/>
  <c r="G3354" i="5" s="1"/>
  <c r="H3354" i="5" s="1"/>
  <c r="E3353" i="5"/>
  <c r="G3353" i="5" s="1"/>
  <c r="H3353" i="5" s="1"/>
  <c r="E3352" i="5"/>
  <c r="G3352" i="5" s="1"/>
  <c r="H3352" i="5" s="1"/>
  <c r="E3351" i="5"/>
  <c r="G3351" i="5" s="1"/>
  <c r="H3351" i="5" s="1"/>
  <c r="E3350" i="5"/>
  <c r="G3350" i="5" s="1"/>
  <c r="H3350" i="5" s="1"/>
  <c r="E3349" i="5"/>
  <c r="G3349" i="5" s="1"/>
  <c r="H3349" i="5" s="1"/>
  <c r="E3348" i="5"/>
  <c r="G3348" i="5" s="1"/>
  <c r="H3348" i="5" s="1"/>
  <c r="E3347" i="5"/>
  <c r="G3347" i="5" s="1"/>
  <c r="H3347" i="5" s="1"/>
  <c r="E3346" i="5"/>
  <c r="G3346" i="5" s="1"/>
  <c r="H3346" i="5" s="1"/>
  <c r="E3345" i="5"/>
  <c r="G3345" i="5" s="1"/>
  <c r="H3345" i="5" s="1"/>
  <c r="E3344" i="5"/>
  <c r="G3344" i="5" s="1"/>
  <c r="H3344" i="5" s="1"/>
  <c r="E3343" i="5"/>
  <c r="G3343" i="5" s="1"/>
  <c r="H3343" i="5" s="1"/>
  <c r="E3342" i="5"/>
  <c r="G3342" i="5" s="1"/>
  <c r="H3342" i="5" s="1"/>
  <c r="E3341" i="5"/>
  <c r="G3341" i="5" s="1"/>
  <c r="H3341" i="5" s="1"/>
  <c r="E3340" i="5"/>
  <c r="G3340" i="5" s="1"/>
  <c r="H3340" i="5" s="1"/>
  <c r="E3339" i="5"/>
  <c r="G3339" i="5" s="1"/>
  <c r="H3339" i="5" s="1"/>
  <c r="E3338" i="5"/>
  <c r="G3338" i="5" s="1"/>
  <c r="H3338" i="5" s="1"/>
  <c r="E3337" i="5"/>
  <c r="G3337" i="5" s="1"/>
  <c r="H3337" i="5" s="1"/>
  <c r="E3336" i="5"/>
  <c r="G3336" i="5" s="1"/>
  <c r="H3336" i="5" s="1"/>
  <c r="E3335" i="5"/>
  <c r="G3335" i="5" s="1"/>
  <c r="H3335" i="5" s="1"/>
  <c r="E3334" i="5"/>
  <c r="G3334" i="5" s="1"/>
  <c r="H3334" i="5" s="1"/>
  <c r="E3333" i="5"/>
  <c r="G3333" i="5" s="1"/>
  <c r="H3333" i="5" s="1"/>
  <c r="E3332" i="5"/>
  <c r="G3332" i="5" s="1"/>
  <c r="H3332" i="5" s="1"/>
  <c r="E3331" i="5"/>
  <c r="G3331" i="5" s="1"/>
  <c r="H3331" i="5" s="1"/>
  <c r="E3330" i="5"/>
  <c r="G3330" i="5" s="1"/>
  <c r="H3330" i="5" s="1"/>
  <c r="E3329" i="5"/>
  <c r="G3329" i="5" s="1"/>
  <c r="H3329" i="5" s="1"/>
  <c r="E3328" i="5"/>
  <c r="G3328" i="5" s="1"/>
  <c r="H3328" i="5" s="1"/>
  <c r="E3327" i="5"/>
  <c r="G3327" i="5" s="1"/>
  <c r="H3327" i="5" s="1"/>
  <c r="E3326" i="5"/>
  <c r="G3326" i="5" s="1"/>
  <c r="H3326" i="5" s="1"/>
  <c r="E3325" i="5"/>
  <c r="G3325" i="5" s="1"/>
  <c r="H3325" i="5" s="1"/>
  <c r="E3324" i="5"/>
  <c r="G3324" i="5" s="1"/>
  <c r="H3324" i="5" s="1"/>
  <c r="E3323" i="5"/>
  <c r="G3323" i="5" s="1"/>
  <c r="H3323" i="5" s="1"/>
  <c r="E3322" i="5"/>
  <c r="G3322" i="5" s="1"/>
  <c r="H3322" i="5" s="1"/>
  <c r="E3321" i="5"/>
  <c r="G3321" i="5" s="1"/>
  <c r="H3321" i="5" s="1"/>
  <c r="E3320" i="5"/>
  <c r="G3320" i="5" s="1"/>
  <c r="H3320" i="5" s="1"/>
  <c r="E3319" i="5"/>
  <c r="G3319" i="5" s="1"/>
  <c r="H3319" i="5" s="1"/>
  <c r="E3318" i="5"/>
  <c r="G3318" i="5" s="1"/>
  <c r="H3318" i="5" s="1"/>
  <c r="E3317" i="5"/>
  <c r="G3317" i="5" s="1"/>
  <c r="H3317" i="5" s="1"/>
  <c r="E3316" i="5"/>
  <c r="G3316" i="5" s="1"/>
  <c r="H3316" i="5" s="1"/>
  <c r="E3315" i="5"/>
  <c r="G3315" i="5" s="1"/>
  <c r="H3315" i="5" s="1"/>
  <c r="E3314" i="5"/>
  <c r="G3314" i="5" s="1"/>
  <c r="H3314" i="5" s="1"/>
  <c r="E3313" i="5"/>
  <c r="G3313" i="5" s="1"/>
  <c r="H3313" i="5" s="1"/>
  <c r="E3312" i="5"/>
  <c r="G3312" i="5" s="1"/>
  <c r="H3312" i="5" s="1"/>
  <c r="E3311" i="5"/>
  <c r="G3311" i="5" s="1"/>
  <c r="H3311" i="5" s="1"/>
  <c r="E3310" i="5"/>
  <c r="G3310" i="5" s="1"/>
  <c r="H3310" i="5" s="1"/>
  <c r="E3309" i="5"/>
  <c r="G3309" i="5" s="1"/>
  <c r="H3309" i="5" s="1"/>
  <c r="E3308" i="5"/>
  <c r="G3308" i="5" s="1"/>
  <c r="H3308" i="5" s="1"/>
  <c r="E3307" i="5"/>
  <c r="G3307" i="5" s="1"/>
  <c r="H3307" i="5" s="1"/>
  <c r="E3306" i="5"/>
  <c r="G3306" i="5" s="1"/>
  <c r="H3306" i="5" s="1"/>
  <c r="F3666" i="5"/>
  <c r="C3665" i="5"/>
  <c r="F3739" i="15" l="1"/>
  <c r="C3738" i="15"/>
  <c r="B3779" i="15"/>
  <c r="H3304" i="5"/>
  <c r="F3665" i="5"/>
  <c r="C3664" i="5"/>
  <c r="B3780" i="15" l="1"/>
  <c r="F3738" i="15"/>
  <c r="C3737" i="15"/>
  <c r="F3664" i="5"/>
  <c r="C3663" i="5"/>
  <c r="F3737" i="15" l="1"/>
  <c r="C3736" i="15"/>
  <c r="B3781" i="15"/>
  <c r="F3663" i="5"/>
  <c r="C3662" i="5"/>
  <c r="B3782" i="15" l="1"/>
  <c r="F3736" i="15"/>
  <c r="C3735" i="15"/>
  <c r="F3662" i="5"/>
  <c r="C3661" i="5"/>
  <c r="B3783" i="15" l="1"/>
  <c r="F3735" i="15"/>
  <c r="C3734" i="15"/>
  <c r="F3661" i="5"/>
  <c r="C3660" i="5"/>
  <c r="F3734" i="15" l="1"/>
  <c r="C3733" i="15"/>
  <c r="B3784" i="15"/>
  <c r="F3660" i="5"/>
  <c r="C3659" i="5"/>
  <c r="B3785" i="15" l="1"/>
  <c r="F3733" i="15"/>
  <c r="C3732" i="15"/>
  <c r="F3659" i="5"/>
  <c r="C3658" i="5"/>
  <c r="B3786" i="15" l="1"/>
  <c r="F3732" i="15"/>
  <c r="C3731" i="15"/>
  <c r="F3658" i="5"/>
  <c r="C3657" i="5"/>
  <c r="F3731" i="15" l="1"/>
  <c r="C3730" i="15"/>
  <c r="B3787" i="15"/>
  <c r="F3657" i="5"/>
  <c r="C3656" i="5"/>
  <c r="B3788" i="15" l="1"/>
  <c r="F3730" i="15"/>
  <c r="C3729" i="15"/>
  <c r="F3656" i="5"/>
  <c r="C3655" i="5"/>
  <c r="B3789" i="15" l="1"/>
  <c r="F3729" i="15"/>
  <c r="C3728" i="15"/>
  <c r="F3655" i="5"/>
  <c r="C3654" i="5"/>
  <c r="F3728" i="15" l="1"/>
  <c r="C3727" i="15"/>
  <c r="B3790" i="15"/>
  <c r="F3654" i="5"/>
  <c r="C3653" i="5"/>
  <c r="B3791" i="15" l="1"/>
  <c r="F3727" i="15"/>
  <c r="C3726" i="15"/>
  <c r="F3653" i="5"/>
  <c r="C3652" i="5"/>
  <c r="B3792" i="15" l="1"/>
  <c r="F3726" i="15"/>
  <c r="C3725" i="15"/>
  <c r="F3652" i="5"/>
  <c r="C3651" i="5"/>
  <c r="F3725" i="15" l="1"/>
  <c r="C3724" i="15"/>
  <c r="B3793" i="15"/>
  <c r="F3651" i="5"/>
  <c r="C3650" i="5"/>
  <c r="B3794" i="15" l="1"/>
  <c r="F3724" i="15"/>
  <c r="C3723" i="15"/>
  <c r="F3650" i="5"/>
  <c r="C3649" i="5"/>
  <c r="F3723" i="15" l="1"/>
  <c r="C3722" i="15"/>
  <c r="B3795" i="15"/>
  <c r="F3649" i="5"/>
  <c r="C3648" i="5"/>
  <c r="B3796" i="15" l="1"/>
  <c r="F3722" i="15"/>
  <c r="C3721" i="15"/>
  <c r="F3648" i="5"/>
  <c r="C3647" i="5"/>
  <c r="F3721" i="15" l="1"/>
  <c r="C3720" i="15"/>
  <c r="B3797" i="15"/>
  <c r="F3647" i="5"/>
  <c r="C3646" i="5"/>
  <c r="B3798" i="15" l="1"/>
  <c r="F3720" i="15"/>
  <c r="C3719" i="15"/>
  <c r="F3646" i="5"/>
  <c r="C3645" i="5"/>
  <c r="B3799" i="15" l="1"/>
  <c r="F3719" i="15"/>
  <c r="C3718" i="15"/>
  <c r="F3645" i="5"/>
  <c r="C3644" i="5"/>
  <c r="B3800" i="15" l="1"/>
  <c r="F3718" i="15"/>
  <c r="C3717" i="15"/>
  <c r="F3644" i="5"/>
  <c r="C3643" i="5"/>
  <c r="F3717" i="15" l="1"/>
  <c r="C3716" i="15"/>
  <c r="B3801" i="15"/>
  <c r="F3643" i="5"/>
  <c r="C3642" i="5"/>
  <c r="B3802" i="15" l="1"/>
  <c r="F3716" i="15"/>
  <c r="C3715" i="15"/>
  <c r="F3642" i="5"/>
  <c r="C3641" i="5"/>
  <c r="F3715" i="15" l="1"/>
  <c r="C3714" i="15"/>
  <c r="B3803" i="15"/>
  <c r="F3641" i="5"/>
  <c r="C3640" i="5"/>
  <c r="B3804" i="15" l="1"/>
  <c r="F3714" i="15"/>
  <c r="C3713" i="15"/>
  <c r="F3640" i="5"/>
  <c r="C3639" i="5"/>
  <c r="F3713" i="15" l="1"/>
  <c r="C3712" i="15"/>
  <c r="B3805" i="15"/>
  <c r="F3639" i="5"/>
  <c r="C3638" i="5"/>
  <c r="B3806" i="15" l="1"/>
  <c r="F3712" i="15"/>
  <c r="C3711" i="15"/>
  <c r="F3638" i="5"/>
  <c r="C3637" i="5"/>
  <c r="B3807" i="15" l="1"/>
  <c r="F3711" i="15"/>
  <c r="C3710" i="15"/>
  <c r="F3637" i="5"/>
  <c r="C3636" i="5"/>
  <c r="F3710" i="15" l="1"/>
  <c r="C3709" i="15"/>
  <c r="B3808" i="15"/>
  <c r="F3636" i="5"/>
  <c r="C3635" i="5"/>
  <c r="B3809" i="15" l="1"/>
  <c r="F3709" i="15"/>
  <c r="C3708" i="15"/>
  <c r="F3635" i="5"/>
  <c r="C3634" i="5"/>
  <c r="B3810" i="15" l="1"/>
  <c r="F3708" i="15"/>
  <c r="C3707" i="15"/>
  <c r="F3634" i="5"/>
  <c r="C3633" i="5"/>
  <c r="F3707" i="15" l="1"/>
  <c r="C3706" i="15"/>
  <c r="B3811" i="15"/>
  <c r="F3633" i="5"/>
  <c r="C3632" i="5"/>
  <c r="B3812" i="15" l="1"/>
  <c r="F3706" i="15"/>
  <c r="C3705" i="15"/>
  <c r="F3632" i="5"/>
  <c r="C3631" i="5"/>
  <c r="B3813" i="15" l="1"/>
  <c r="F3705" i="15"/>
  <c r="C3704" i="15"/>
  <c r="F3631" i="5"/>
  <c r="C3630" i="5"/>
  <c r="F3704" i="15" l="1"/>
  <c r="C3703" i="15"/>
  <c r="B3814" i="15"/>
  <c r="F3630" i="5"/>
  <c r="C3629" i="5"/>
  <c r="B3815" i="15" l="1"/>
  <c r="F3703" i="15"/>
  <c r="C3702" i="15"/>
  <c r="F3629" i="5"/>
  <c r="C3628" i="5"/>
  <c r="F3702" i="15" l="1"/>
  <c r="C3701" i="15"/>
  <c r="B3816" i="15"/>
  <c r="F3628" i="5"/>
  <c r="C3627" i="5"/>
  <c r="B3817" i="15" l="1"/>
  <c r="F3701" i="15"/>
  <c r="C3700" i="15"/>
  <c r="F3627" i="5"/>
  <c r="C3626" i="5"/>
  <c r="F3700" i="15" l="1"/>
  <c r="C3699" i="15"/>
  <c r="B3818" i="15"/>
  <c r="F3626" i="5"/>
  <c r="C3625" i="5"/>
  <c r="B3819" i="15" l="1"/>
  <c r="F3699" i="15"/>
  <c r="C3698" i="15"/>
  <c r="F3625" i="5"/>
  <c r="C3624" i="5"/>
  <c r="F3698" i="15" l="1"/>
  <c r="C3697" i="15"/>
  <c r="B3820" i="15"/>
  <c r="F3624" i="5"/>
  <c r="C3623" i="5"/>
  <c r="B3821" i="15" l="1"/>
  <c r="F3697" i="15"/>
  <c r="C3696" i="15"/>
  <c r="F3623" i="5"/>
  <c r="C3622" i="5"/>
  <c r="F3696" i="15" l="1"/>
  <c r="C3695" i="15"/>
  <c r="B3822" i="15"/>
  <c r="F3622" i="5"/>
  <c r="C3621" i="5"/>
  <c r="B3823" i="15" l="1"/>
  <c r="F3695" i="15"/>
  <c r="C3694" i="15"/>
  <c r="F3621" i="5"/>
  <c r="C3620" i="5"/>
  <c r="F3694" i="15" l="1"/>
  <c r="C3693" i="15"/>
  <c r="B3824" i="15"/>
  <c r="F3620" i="5"/>
  <c r="C3619" i="5"/>
  <c r="B3825" i="15" l="1"/>
  <c r="F3693" i="15"/>
  <c r="C3692" i="15"/>
  <c r="F3619" i="5"/>
  <c r="C3618" i="5"/>
  <c r="B3826" i="15" l="1"/>
  <c r="F3692" i="15"/>
  <c r="C3691" i="15"/>
  <c r="F3618" i="5"/>
  <c r="C3617" i="5"/>
  <c r="F3691" i="15" l="1"/>
  <c r="C3690" i="15"/>
  <c r="B3827" i="15"/>
  <c r="F3617" i="5"/>
  <c r="C3616" i="5"/>
  <c r="B3828" i="15" l="1"/>
  <c r="F3690" i="15"/>
  <c r="C3689" i="15"/>
  <c r="F3616" i="5"/>
  <c r="C3615" i="5"/>
  <c r="B3829" i="15" l="1"/>
  <c r="F3689" i="15"/>
  <c r="C3688" i="15"/>
  <c r="F3615" i="5"/>
  <c r="C3614" i="5"/>
  <c r="B3830" i="15" l="1"/>
  <c r="F3688" i="15"/>
  <c r="C3687" i="15"/>
  <c r="F3614" i="5"/>
  <c r="C3613" i="5"/>
  <c r="F3687" i="15" l="1"/>
  <c r="C3686" i="15"/>
  <c r="B3831" i="15"/>
  <c r="F3613" i="5"/>
  <c r="C3612" i="5"/>
  <c r="B3832" i="15" l="1"/>
  <c r="F3686" i="15"/>
  <c r="C3685" i="15"/>
  <c r="F3612" i="5"/>
  <c r="C3611" i="5"/>
  <c r="F3685" i="15" l="1"/>
  <c r="C3684" i="15"/>
  <c r="B3833" i="15"/>
  <c r="F3611" i="5"/>
  <c r="C3610" i="5"/>
  <c r="B3834" i="15" l="1"/>
  <c r="F3684" i="15"/>
  <c r="C3683" i="15"/>
  <c r="F3610" i="5"/>
  <c r="C3609" i="5"/>
  <c r="F3683" i="15" l="1"/>
  <c r="C3682" i="15"/>
  <c r="B3835" i="15"/>
  <c r="F3609" i="5"/>
  <c r="C3608" i="5"/>
  <c r="B3836" i="15" l="1"/>
  <c r="F3682" i="15"/>
  <c r="C3681" i="15"/>
  <c r="F3608" i="5"/>
  <c r="C3607" i="5"/>
  <c r="F3681" i="15" l="1"/>
  <c r="C3680" i="15"/>
  <c r="B3837" i="15"/>
  <c r="F3607" i="5"/>
  <c r="C3606" i="5"/>
  <c r="B3838" i="15" l="1"/>
  <c r="F3680" i="15"/>
  <c r="C3679" i="15"/>
  <c r="F3606" i="5"/>
  <c r="C3605" i="5"/>
  <c r="F3679" i="15" l="1"/>
  <c r="C3678" i="15"/>
  <c r="B3839" i="15"/>
  <c r="F3605" i="5"/>
  <c r="C3604" i="5"/>
  <c r="B3840" i="15" l="1"/>
  <c r="F3678" i="15"/>
  <c r="C3677" i="15"/>
  <c r="F3604" i="5"/>
  <c r="C3603" i="5"/>
  <c r="F3677" i="15" l="1"/>
  <c r="C3676" i="15"/>
  <c r="B3841" i="15"/>
  <c r="F3603" i="5"/>
  <c r="C3602" i="5"/>
  <c r="B3842" i="15" l="1"/>
  <c r="F3676" i="15"/>
  <c r="C3675" i="15"/>
  <c r="F3602" i="5"/>
  <c r="C3601" i="5"/>
  <c r="B3843" i="15" l="1"/>
  <c r="F3675" i="15"/>
  <c r="C3674" i="15"/>
  <c r="F3601" i="5"/>
  <c r="C3600" i="5"/>
  <c r="F3674" i="15" l="1"/>
  <c r="C3673" i="15"/>
  <c r="B3844" i="15"/>
  <c r="F3600" i="5"/>
  <c r="C3599" i="5"/>
  <c r="B3845" i="15" l="1"/>
  <c r="F3673" i="15"/>
  <c r="C3672" i="15"/>
  <c r="F3599" i="5"/>
  <c r="C3598" i="5"/>
  <c r="B3846" i="15" l="1"/>
  <c r="F3672" i="15"/>
  <c r="C3671" i="15"/>
  <c r="F3598" i="5"/>
  <c r="C3597" i="5"/>
  <c r="F3671" i="15" l="1"/>
  <c r="C3670" i="15"/>
  <c r="B3847" i="15"/>
  <c r="F3597" i="5"/>
  <c r="C3596" i="5"/>
  <c r="B3848" i="15" l="1"/>
  <c r="E3670" i="15"/>
  <c r="G3670" i="15" s="1"/>
  <c r="F3670" i="15"/>
  <c r="C3669" i="15"/>
  <c r="F3596" i="5"/>
  <c r="C3595" i="5"/>
  <c r="H3670" i="15" l="1"/>
  <c r="B3849" i="15"/>
  <c r="E3669" i="15"/>
  <c r="G3669" i="15" s="1"/>
  <c r="F3669" i="15"/>
  <c r="E3758" i="15"/>
  <c r="G3758" i="15" s="1"/>
  <c r="H3758" i="15" s="1"/>
  <c r="E3757" i="15"/>
  <c r="G3757" i="15" s="1"/>
  <c r="H3757" i="15" s="1"/>
  <c r="E3756" i="15"/>
  <c r="G3756" i="15" s="1"/>
  <c r="H3756" i="15" s="1"/>
  <c r="E3755" i="15"/>
  <c r="G3755" i="15" s="1"/>
  <c r="H3755" i="15" s="1"/>
  <c r="E3754" i="15"/>
  <c r="G3754" i="15" s="1"/>
  <c r="H3754" i="15" s="1"/>
  <c r="E3753" i="15"/>
  <c r="G3753" i="15" s="1"/>
  <c r="H3753" i="15" s="1"/>
  <c r="E3752" i="15"/>
  <c r="G3752" i="15" s="1"/>
  <c r="H3752" i="15" s="1"/>
  <c r="E3751" i="15"/>
  <c r="G3751" i="15" s="1"/>
  <c r="H3751" i="15" s="1"/>
  <c r="E3750" i="15"/>
  <c r="G3750" i="15" s="1"/>
  <c r="H3750" i="15" s="1"/>
  <c r="E3749" i="15"/>
  <c r="G3749" i="15" s="1"/>
  <c r="H3749" i="15" s="1"/>
  <c r="E3748" i="15"/>
  <c r="G3748" i="15" s="1"/>
  <c r="H3748" i="15" s="1"/>
  <c r="E3747" i="15"/>
  <c r="G3747" i="15" s="1"/>
  <c r="H3747" i="15" s="1"/>
  <c r="E3746" i="15"/>
  <c r="G3746" i="15" s="1"/>
  <c r="H3746" i="15" s="1"/>
  <c r="E3745" i="15"/>
  <c r="G3745" i="15" s="1"/>
  <c r="H3745" i="15" s="1"/>
  <c r="E3744" i="15"/>
  <c r="G3744" i="15" s="1"/>
  <c r="H3744" i="15" s="1"/>
  <c r="E3743" i="15"/>
  <c r="G3743" i="15" s="1"/>
  <c r="H3743" i="15" s="1"/>
  <c r="E3742" i="15"/>
  <c r="G3742" i="15" s="1"/>
  <c r="H3742" i="15" s="1"/>
  <c r="E3741" i="15"/>
  <c r="G3741" i="15" s="1"/>
  <c r="H3741" i="15" s="1"/>
  <c r="E3740" i="15"/>
  <c r="G3740" i="15" s="1"/>
  <c r="H3740" i="15" s="1"/>
  <c r="E3739" i="15"/>
  <c r="G3739" i="15" s="1"/>
  <c r="H3739" i="15" s="1"/>
  <c r="E3738" i="15"/>
  <c r="G3738" i="15" s="1"/>
  <c r="H3738" i="15" s="1"/>
  <c r="E3737" i="15"/>
  <c r="G3737" i="15" s="1"/>
  <c r="H3737" i="15" s="1"/>
  <c r="E3736" i="15"/>
  <c r="G3736" i="15" s="1"/>
  <c r="H3736" i="15" s="1"/>
  <c r="E3735" i="15"/>
  <c r="G3735" i="15" s="1"/>
  <c r="H3735" i="15" s="1"/>
  <c r="E3734" i="15"/>
  <c r="G3734" i="15" s="1"/>
  <c r="H3734" i="15" s="1"/>
  <c r="E3733" i="15"/>
  <c r="G3733" i="15" s="1"/>
  <c r="H3733" i="15" s="1"/>
  <c r="E3732" i="15"/>
  <c r="G3732" i="15" s="1"/>
  <c r="H3732" i="15" s="1"/>
  <c r="E3731" i="15"/>
  <c r="G3731" i="15" s="1"/>
  <c r="H3731" i="15" s="1"/>
  <c r="E3730" i="15"/>
  <c r="G3730" i="15" s="1"/>
  <c r="H3730" i="15" s="1"/>
  <c r="E3729" i="15"/>
  <c r="G3729" i="15" s="1"/>
  <c r="H3729" i="15" s="1"/>
  <c r="E3728" i="15"/>
  <c r="G3728" i="15" s="1"/>
  <c r="H3728" i="15" s="1"/>
  <c r="E3727" i="15"/>
  <c r="G3727" i="15" s="1"/>
  <c r="H3727" i="15" s="1"/>
  <c r="E3726" i="15"/>
  <c r="G3726" i="15" s="1"/>
  <c r="H3726" i="15" s="1"/>
  <c r="E3725" i="15"/>
  <c r="G3725" i="15" s="1"/>
  <c r="H3725" i="15" s="1"/>
  <c r="E3724" i="15"/>
  <c r="G3724" i="15" s="1"/>
  <c r="H3724" i="15" s="1"/>
  <c r="E3723" i="15"/>
  <c r="G3723" i="15" s="1"/>
  <c r="H3723" i="15" s="1"/>
  <c r="E3722" i="15"/>
  <c r="G3722" i="15" s="1"/>
  <c r="H3722" i="15" s="1"/>
  <c r="E3721" i="15"/>
  <c r="G3721" i="15" s="1"/>
  <c r="H3721" i="15" s="1"/>
  <c r="E3720" i="15"/>
  <c r="G3720" i="15" s="1"/>
  <c r="H3720" i="15" s="1"/>
  <c r="E3719" i="15"/>
  <c r="G3719" i="15" s="1"/>
  <c r="H3719" i="15" s="1"/>
  <c r="E3718" i="15"/>
  <c r="G3718" i="15" s="1"/>
  <c r="H3718" i="15" s="1"/>
  <c r="E3717" i="15"/>
  <c r="G3717" i="15" s="1"/>
  <c r="H3717" i="15" s="1"/>
  <c r="E3716" i="15"/>
  <c r="G3716" i="15" s="1"/>
  <c r="H3716" i="15" s="1"/>
  <c r="E3715" i="15"/>
  <c r="G3715" i="15" s="1"/>
  <c r="H3715" i="15" s="1"/>
  <c r="E3714" i="15"/>
  <c r="G3714" i="15" s="1"/>
  <c r="H3714" i="15" s="1"/>
  <c r="E3713" i="15"/>
  <c r="G3713" i="15" s="1"/>
  <c r="H3713" i="15" s="1"/>
  <c r="E3712" i="15"/>
  <c r="G3712" i="15" s="1"/>
  <c r="H3712" i="15" s="1"/>
  <c r="E3711" i="15"/>
  <c r="G3711" i="15" s="1"/>
  <c r="H3711" i="15" s="1"/>
  <c r="E3710" i="15"/>
  <c r="G3710" i="15" s="1"/>
  <c r="H3710" i="15" s="1"/>
  <c r="E3709" i="15"/>
  <c r="G3709" i="15" s="1"/>
  <c r="H3709" i="15" s="1"/>
  <c r="E3708" i="15"/>
  <c r="G3708" i="15" s="1"/>
  <c r="H3708" i="15" s="1"/>
  <c r="E3707" i="15"/>
  <c r="G3707" i="15" s="1"/>
  <c r="H3707" i="15" s="1"/>
  <c r="E3706" i="15"/>
  <c r="G3706" i="15" s="1"/>
  <c r="H3706" i="15" s="1"/>
  <c r="E3705" i="15"/>
  <c r="G3705" i="15" s="1"/>
  <c r="H3705" i="15" s="1"/>
  <c r="E3704" i="15"/>
  <c r="G3704" i="15" s="1"/>
  <c r="H3704" i="15" s="1"/>
  <c r="E3703" i="15"/>
  <c r="G3703" i="15" s="1"/>
  <c r="H3703" i="15" s="1"/>
  <c r="E3702" i="15"/>
  <c r="G3702" i="15" s="1"/>
  <c r="H3702" i="15" s="1"/>
  <c r="E3701" i="15"/>
  <c r="G3701" i="15" s="1"/>
  <c r="H3701" i="15" s="1"/>
  <c r="E3700" i="15"/>
  <c r="G3700" i="15" s="1"/>
  <c r="H3700" i="15" s="1"/>
  <c r="E3699" i="15"/>
  <c r="G3699" i="15" s="1"/>
  <c r="H3699" i="15" s="1"/>
  <c r="E3698" i="15"/>
  <c r="G3698" i="15" s="1"/>
  <c r="H3698" i="15" s="1"/>
  <c r="E3697" i="15"/>
  <c r="G3697" i="15" s="1"/>
  <c r="H3697" i="15" s="1"/>
  <c r="E3696" i="15"/>
  <c r="G3696" i="15" s="1"/>
  <c r="H3696" i="15" s="1"/>
  <c r="E3695" i="15"/>
  <c r="G3695" i="15" s="1"/>
  <c r="H3695" i="15" s="1"/>
  <c r="E3694" i="15"/>
  <c r="G3694" i="15" s="1"/>
  <c r="H3694" i="15" s="1"/>
  <c r="E3693" i="15"/>
  <c r="G3693" i="15" s="1"/>
  <c r="H3693" i="15" s="1"/>
  <c r="E3692" i="15"/>
  <c r="G3692" i="15" s="1"/>
  <c r="H3692" i="15" s="1"/>
  <c r="E3691" i="15"/>
  <c r="G3691" i="15" s="1"/>
  <c r="H3691" i="15" s="1"/>
  <c r="E3690" i="15"/>
  <c r="G3690" i="15" s="1"/>
  <c r="H3690" i="15" s="1"/>
  <c r="E3689" i="15"/>
  <c r="G3689" i="15" s="1"/>
  <c r="H3689" i="15" s="1"/>
  <c r="E3688" i="15"/>
  <c r="G3688" i="15" s="1"/>
  <c r="H3688" i="15" s="1"/>
  <c r="E3687" i="15"/>
  <c r="G3687" i="15" s="1"/>
  <c r="H3687" i="15" s="1"/>
  <c r="E3686" i="15"/>
  <c r="G3686" i="15" s="1"/>
  <c r="H3686" i="15" s="1"/>
  <c r="E3685" i="15"/>
  <c r="G3685" i="15" s="1"/>
  <c r="H3685" i="15" s="1"/>
  <c r="E3684" i="15"/>
  <c r="G3684" i="15" s="1"/>
  <c r="H3684" i="15" s="1"/>
  <c r="E3683" i="15"/>
  <c r="G3683" i="15" s="1"/>
  <c r="H3683" i="15" s="1"/>
  <c r="E3682" i="15"/>
  <c r="G3682" i="15" s="1"/>
  <c r="H3682" i="15" s="1"/>
  <c r="E3681" i="15"/>
  <c r="G3681" i="15" s="1"/>
  <c r="H3681" i="15" s="1"/>
  <c r="E3680" i="15"/>
  <c r="G3680" i="15" s="1"/>
  <c r="H3680" i="15" s="1"/>
  <c r="E3679" i="15"/>
  <c r="G3679" i="15" s="1"/>
  <c r="H3679" i="15" s="1"/>
  <c r="E3678" i="15"/>
  <c r="G3678" i="15" s="1"/>
  <c r="H3678" i="15" s="1"/>
  <c r="E3677" i="15"/>
  <c r="G3677" i="15" s="1"/>
  <c r="H3677" i="15" s="1"/>
  <c r="E3676" i="15"/>
  <c r="G3676" i="15" s="1"/>
  <c r="H3676" i="15" s="1"/>
  <c r="E3675" i="15"/>
  <c r="G3675" i="15" s="1"/>
  <c r="H3675" i="15" s="1"/>
  <c r="E3674" i="15"/>
  <c r="G3674" i="15" s="1"/>
  <c r="H3674" i="15" s="1"/>
  <c r="E3673" i="15"/>
  <c r="G3673" i="15" s="1"/>
  <c r="H3673" i="15" s="1"/>
  <c r="E3672" i="15"/>
  <c r="G3672" i="15" s="1"/>
  <c r="H3672" i="15" s="1"/>
  <c r="E3671" i="15"/>
  <c r="G3671" i="15" s="1"/>
  <c r="H3671" i="15" s="1"/>
  <c r="F3595" i="5"/>
  <c r="C3594" i="5"/>
  <c r="H3669" i="15" l="1"/>
  <c r="C3849" i="15"/>
  <c r="B3850" i="15"/>
  <c r="F3594" i="5"/>
  <c r="C3593" i="5"/>
  <c r="B3851" i="15" l="1"/>
  <c r="F3849" i="15"/>
  <c r="C3848" i="15"/>
  <c r="F3593" i="5"/>
  <c r="C3592" i="5"/>
  <c r="F3848" i="15" l="1"/>
  <c r="C3847" i="15"/>
  <c r="B3852" i="15"/>
  <c r="F3592" i="5"/>
  <c r="C3591" i="5"/>
  <c r="F3847" i="15" l="1"/>
  <c r="C3846" i="15"/>
  <c r="B3853" i="15"/>
  <c r="F3591" i="5"/>
  <c r="C3590" i="5"/>
  <c r="B3854" i="15" l="1"/>
  <c r="F3846" i="15"/>
  <c r="C3845" i="15"/>
  <c r="F3590" i="5"/>
  <c r="C3589" i="5"/>
  <c r="B3855" i="15" l="1"/>
  <c r="F3845" i="15"/>
  <c r="C3844" i="15"/>
  <c r="F3589" i="5"/>
  <c r="C3588" i="5"/>
  <c r="F3844" i="15" l="1"/>
  <c r="C3843" i="15"/>
  <c r="B3856" i="15"/>
  <c r="F3588" i="5"/>
  <c r="C3587" i="5"/>
  <c r="B3857" i="15" l="1"/>
  <c r="F3843" i="15"/>
  <c r="C3842" i="15"/>
  <c r="F3587" i="5"/>
  <c r="C3586" i="5"/>
  <c r="F3842" i="15" l="1"/>
  <c r="C3841" i="15"/>
  <c r="B3858" i="15"/>
  <c r="F3586" i="5"/>
  <c r="C3585" i="5"/>
  <c r="B3859" i="15" l="1"/>
  <c r="F3841" i="15"/>
  <c r="C3840" i="15"/>
  <c r="F3585" i="5"/>
  <c r="C3584" i="5"/>
  <c r="F3840" i="15" l="1"/>
  <c r="C3839" i="15"/>
  <c r="B3860" i="15"/>
  <c r="F3584" i="5"/>
  <c r="C3583" i="5"/>
  <c r="B3861" i="15" l="1"/>
  <c r="F3839" i="15"/>
  <c r="C3838" i="15"/>
  <c r="F3583" i="5"/>
  <c r="C3582" i="5"/>
  <c r="F3838" i="15" l="1"/>
  <c r="C3837" i="15"/>
  <c r="B3862" i="15"/>
  <c r="F3582" i="5"/>
  <c r="C3581" i="5"/>
  <c r="B3863" i="15" l="1"/>
  <c r="F3837" i="15"/>
  <c r="C3836" i="15"/>
  <c r="F3581" i="5"/>
  <c r="C3580" i="5"/>
  <c r="B3864" i="15" l="1"/>
  <c r="F3836" i="15"/>
  <c r="C3835" i="15"/>
  <c r="F3580" i="5"/>
  <c r="C3579" i="5"/>
  <c r="F3835" i="15" l="1"/>
  <c r="C3834" i="15"/>
  <c r="B3865" i="15"/>
  <c r="F3579" i="5"/>
  <c r="C3578" i="5"/>
  <c r="B3866" i="15" l="1"/>
  <c r="F3834" i="15"/>
  <c r="C3833" i="15"/>
  <c r="F3578" i="5"/>
  <c r="C3577" i="5"/>
  <c r="F3833" i="15" l="1"/>
  <c r="C3832" i="15"/>
  <c r="B3867" i="15"/>
  <c r="F3577" i="5"/>
  <c r="C3576" i="5"/>
  <c r="B3868" i="15" l="1"/>
  <c r="F3832" i="15"/>
  <c r="C3831" i="15"/>
  <c r="F3576" i="5"/>
  <c r="C3575" i="5"/>
  <c r="B3869" i="15" l="1"/>
  <c r="F3831" i="15"/>
  <c r="C3830" i="15"/>
  <c r="F3575" i="5"/>
  <c r="C3574" i="5"/>
  <c r="F3830" i="15" l="1"/>
  <c r="C3829" i="15"/>
  <c r="B3870" i="15"/>
  <c r="F3574" i="5"/>
  <c r="C3573" i="5"/>
  <c r="B3871" i="15" l="1"/>
  <c r="F3829" i="15"/>
  <c r="C3828" i="15"/>
  <c r="F3573" i="5"/>
  <c r="C3572" i="5"/>
  <c r="B3872" i="15" l="1"/>
  <c r="F3828" i="15"/>
  <c r="C3827" i="15"/>
  <c r="F3572" i="5"/>
  <c r="C3571" i="5"/>
  <c r="F3827" i="15" l="1"/>
  <c r="C3826" i="15"/>
  <c r="B3873" i="15"/>
  <c r="F3571" i="5"/>
  <c r="C3570" i="5"/>
  <c r="F3826" i="15" l="1"/>
  <c r="C3825" i="15"/>
  <c r="B3874" i="15"/>
  <c r="F3570" i="5"/>
  <c r="C3569" i="5"/>
  <c r="B3875" i="15" l="1"/>
  <c r="F3825" i="15"/>
  <c r="C3824" i="15"/>
  <c r="F3569" i="5"/>
  <c r="C3568" i="5"/>
  <c r="F3824" i="15" l="1"/>
  <c r="C3823" i="15"/>
  <c r="B3876" i="15"/>
  <c r="F3568" i="5"/>
  <c r="C3567" i="5"/>
  <c r="B3877" i="15" l="1"/>
  <c r="F3823" i="15"/>
  <c r="C3822" i="15"/>
  <c r="F3567" i="5"/>
  <c r="C3566" i="5"/>
  <c r="B3878" i="15" l="1"/>
  <c r="F3822" i="15"/>
  <c r="C3821" i="15"/>
  <c r="F3566" i="5"/>
  <c r="C3565" i="5"/>
  <c r="F3821" i="15" l="1"/>
  <c r="C3820" i="15"/>
  <c r="B3879" i="15"/>
  <c r="F3565" i="5"/>
  <c r="C3564" i="5"/>
  <c r="B3880" i="15" l="1"/>
  <c r="F3820" i="15"/>
  <c r="C3819" i="15"/>
  <c r="F3564" i="5"/>
  <c r="C3563" i="5"/>
  <c r="B3881" i="15" l="1"/>
  <c r="F3819" i="15"/>
  <c r="C3818" i="15"/>
  <c r="F3563" i="5"/>
  <c r="C3562" i="5"/>
  <c r="F3818" i="15" l="1"/>
  <c r="C3817" i="15"/>
  <c r="B3882" i="15"/>
  <c r="F3562" i="5"/>
  <c r="C3561" i="5"/>
  <c r="B3883" i="15" l="1"/>
  <c r="F3817" i="15"/>
  <c r="C3816" i="15"/>
  <c r="F3561" i="5"/>
  <c r="C3560" i="5"/>
  <c r="F3816" i="15" l="1"/>
  <c r="C3815" i="15"/>
  <c r="B3884" i="15"/>
  <c r="F3560" i="5"/>
  <c r="C3559" i="5"/>
  <c r="B3885" i="15" l="1"/>
  <c r="F3815" i="15"/>
  <c r="C3814" i="15"/>
  <c r="F3559" i="5"/>
  <c r="C3558" i="5"/>
  <c r="F3814" i="15" l="1"/>
  <c r="C3813" i="15"/>
  <c r="B3886" i="15"/>
  <c r="F3558" i="5"/>
  <c r="C3557" i="5"/>
  <c r="B3887" i="15" l="1"/>
  <c r="F3813" i="15"/>
  <c r="C3812" i="15"/>
  <c r="F3557" i="5"/>
  <c r="C3556" i="5"/>
  <c r="B3888" i="15" l="1"/>
  <c r="F3812" i="15"/>
  <c r="C3811" i="15"/>
  <c r="F3556" i="5"/>
  <c r="C3555" i="5"/>
  <c r="F3811" i="15" l="1"/>
  <c r="C3810" i="15"/>
  <c r="B3889" i="15"/>
  <c r="F3555" i="5"/>
  <c r="C3554" i="5"/>
  <c r="B3890" i="15" l="1"/>
  <c r="F3810" i="15"/>
  <c r="C3809" i="15"/>
  <c r="F3554" i="5"/>
  <c r="C3553" i="5"/>
  <c r="B3891" i="15" l="1"/>
  <c r="F3809" i="15"/>
  <c r="C3808" i="15"/>
  <c r="F3553" i="5"/>
  <c r="C3552" i="5"/>
  <c r="F3808" i="15" l="1"/>
  <c r="C3807" i="15"/>
  <c r="B3892" i="15"/>
  <c r="F3552" i="5"/>
  <c r="C3551" i="5"/>
  <c r="B3893" i="15" l="1"/>
  <c r="F3807" i="15"/>
  <c r="C3806" i="15"/>
  <c r="F3551" i="5"/>
  <c r="C3550" i="5"/>
  <c r="F3806" i="15" l="1"/>
  <c r="C3805" i="15"/>
  <c r="B3894" i="15"/>
  <c r="F3550" i="5"/>
  <c r="C3549" i="5"/>
  <c r="B3895" i="15" l="1"/>
  <c r="F3805" i="15"/>
  <c r="C3804" i="15"/>
  <c r="F3549" i="5"/>
  <c r="C3548" i="5"/>
  <c r="F3804" i="15" l="1"/>
  <c r="C3803" i="15"/>
  <c r="B3896" i="15"/>
  <c r="F3548" i="5"/>
  <c r="C3547" i="5"/>
  <c r="B3897" i="15" l="1"/>
  <c r="F3803" i="15"/>
  <c r="C3802" i="15"/>
  <c r="F3547" i="5"/>
  <c r="C3546" i="5"/>
  <c r="F3802" i="15" l="1"/>
  <c r="C3801" i="15"/>
  <c r="B3898" i="15"/>
  <c r="F3546" i="5"/>
  <c r="C3545" i="5"/>
  <c r="B3899" i="15" l="1"/>
  <c r="F3801" i="15"/>
  <c r="C3800" i="15"/>
  <c r="F3545" i="5"/>
  <c r="C3544" i="5"/>
  <c r="B3900" i="15" l="1"/>
  <c r="F3800" i="15"/>
  <c r="C3799" i="15"/>
  <c r="F3544" i="5"/>
  <c r="C3543" i="5"/>
  <c r="F3799" i="15" l="1"/>
  <c r="C3798" i="15"/>
  <c r="B3901" i="15"/>
  <c r="F3543" i="5"/>
  <c r="C3542" i="5"/>
  <c r="B3902" i="15" l="1"/>
  <c r="F3798" i="15"/>
  <c r="C3797" i="15"/>
  <c r="F3542" i="5"/>
  <c r="C3541" i="5"/>
  <c r="B3903" i="15" l="1"/>
  <c r="F3797" i="15"/>
  <c r="C3796" i="15"/>
  <c r="F3541" i="5"/>
  <c r="C3540" i="5"/>
  <c r="F3796" i="15" l="1"/>
  <c r="C3795" i="15"/>
  <c r="B3904" i="15"/>
  <c r="F3540" i="5"/>
  <c r="C3539" i="5"/>
  <c r="B3905" i="15" l="1"/>
  <c r="F3795" i="15"/>
  <c r="C3794" i="15"/>
  <c r="F3539" i="5"/>
  <c r="C3538" i="5"/>
  <c r="B3906" i="15" l="1"/>
  <c r="F3794" i="15"/>
  <c r="C3793" i="15"/>
  <c r="F3538" i="5"/>
  <c r="C3537" i="5"/>
  <c r="F3793" i="15" l="1"/>
  <c r="C3792" i="15"/>
  <c r="B3907" i="15"/>
  <c r="F3537" i="5"/>
  <c r="C3536" i="5"/>
  <c r="B3908" i="15" l="1"/>
  <c r="F3792" i="15"/>
  <c r="C3791" i="15"/>
  <c r="F3536" i="5"/>
  <c r="C3535" i="5"/>
  <c r="B3909" i="15" l="1"/>
  <c r="F3791" i="15"/>
  <c r="C3790" i="15"/>
  <c r="F3535" i="5"/>
  <c r="C3534" i="5"/>
  <c r="F3790" i="15" l="1"/>
  <c r="C3789" i="15"/>
  <c r="B3910" i="15"/>
  <c r="F3534" i="5"/>
  <c r="C3533" i="5"/>
  <c r="B3911" i="15" l="1"/>
  <c r="F3789" i="15"/>
  <c r="C3788" i="15"/>
  <c r="F3533" i="5"/>
  <c r="C3532" i="5"/>
  <c r="B3912" i="15" l="1"/>
  <c r="F3788" i="15"/>
  <c r="C3787" i="15"/>
  <c r="F3532" i="5"/>
  <c r="C3531" i="5"/>
  <c r="F3787" i="15" l="1"/>
  <c r="C3786" i="15"/>
  <c r="B3913" i="15"/>
  <c r="F3531" i="5"/>
  <c r="C3530" i="5"/>
  <c r="B3914" i="15" l="1"/>
  <c r="F3786" i="15"/>
  <c r="C3785" i="15"/>
  <c r="F3530" i="5"/>
  <c r="C3529" i="5"/>
  <c r="B3915" i="15" l="1"/>
  <c r="F3785" i="15"/>
  <c r="C3784" i="15"/>
  <c r="F3529" i="5"/>
  <c r="C3528" i="5"/>
  <c r="F3784" i="15" l="1"/>
  <c r="C3783" i="15"/>
  <c r="B3916" i="15"/>
  <c r="F3528" i="5"/>
  <c r="C3527" i="5"/>
  <c r="B3917" i="15" l="1"/>
  <c r="F3783" i="15"/>
  <c r="C3782" i="15"/>
  <c r="F3527" i="5"/>
  <c r="C3526" i="5"/>
  <c r="F3782" i="15" l="1"/>
  <c r="C3781" i="15"/>
  <c r="B3918" i="15"/>
  <c r="F3526" i="5"/>
  <c r="C3525" i="5"/>
  <c r="B3919" i="15" l="1"/>
  <c r="F3781" i="15"/>
  <c r="C3780" i="15"/>
  <c r="F3525" i="5"/>
  <c r="C3524" i="5"/>
  <c r="B3920" i="15" l="1"/>
  <c r="F3780" i="15"/>
  <c r="C3779" i="15"/>
  <c r="F3524" i="5"/>
  <c r="C3523" i="5"/>
  <c r="F3779" i="15" l="1"/>
  <c r="C3778" i="15"/>
  <c r="B3921" i="15"/>
  <c r="F3523" i="5"/>
  <c r="C3522" i="5"/>
  <c r="B3922" i="15" l="1"/>
  <c r="F3778" i="15"/>
  <c r="C3777" i="15"/>
  <c r="F3522" i="5"/>
  <c r="C3521" i="5"/>
  <c r="F3777" i="15" l="1"/>
  <c r="C3776" i="15"/>
  <c r="B3923" i="15"/>
  <c r="F3521" i="5"/>
  <c r="C3520" i="5"/>
  <c r="B3924" i="15" l="1"/>
  <c r="F3776" i="15"/>
  <c r="C3775" i="15"/>
  <c r="F3520" i="5"/>
  <c r="C3519" i="5"/>
  <c r="F3775" i="15" l="1"/>
  <c r="C3774" i="15"/>
  <c r="B3925" i="15"/>
  <c r="F3519" i="5"/>
  <c r="C3518" i="5"/>
  <c r="B3926" i="15" l="1"/>
  <c r="F3774" i="15"/>
  <c r="C3773" i="15"/>
  <c r="F3518" i="5"/>
  <c r="C3517" i="5"/>
  <c r="B3927" i="15" l="1"/>
  <c r="F3773" i="15"/>
  <c r="C3772" i="15"/>
  <c r="F3517" i="5"/>
  <c r="C3516" i="5"/>
  <c r="F3772" i="15" l="1"/>
  <c r="C3771" i="15"/>
  <c r="B3928" i="15"/>
  <c r="F3516" i="5"/>
  <c r="C3515" i="5"/>
  <c r="B3929" i="15" l="1"/>
  <c r="F3771" i="15"/>
  <c r="C3770" i="15"/>
  <c r="F3515" i="5"/>
  <c r="C3514" i="5"/>
  <c r="F3770" i="15" l="1"/>
  <c r="C3769" i="15"/>
  <c r="B3930" i="15"/>
  <c r="F3514" i="5"/>
  <c r="C3513" i="5"/>
  <c r="B3931" i="15" l="1"/>
  <c r="F3769" i="15"/>
  <c r="C3768" i="15"/>
  <c r="F3513" i="5"/>
  <c r="C3512" i="5"/>
  <c r="F3768" i="15" l="1"/>
  <c r="C3767" i="15"/>
  <c r="B3932" i="15"/>
  <c r="F3512" i="5"/>
  <c r="C3511" i="5"/>
  <c r="B3933" i="15" l="1"/>
  <c r="F3767" i="15"/>
  <c r="C3766" i="15"/>
  <c r="F3511" i="5"/>
  <c r="C3510" i="5"/>
  <c r="F3766" i="15" l="1"/>
  <c r="C3765" i="15"/>
  <c r="B3934" i="15"/>
  <c r="F3510" i="5"/>
  <c r="C3509" i="5"/>
  <c r="B3935" i="15" l="1"/>
  <c r="F3765" i="15"/>
  <c r="C3764" i="15"/>
  <c r="F3509" i="5"/>
  <c r="C3508" i="5"/>
  <c r="B3936" i="15" l="1"/>
  <c r="F3764" i="15"/>
  <c r="C3763" i="15"/>
  <c r="F3508" i="5"/>
  <c r="C3507" i="5"/>
  <c r="F3763" i="15" l="1"/>
  <c r="C3762" i="15"/>
  <c r="B3937" i="15"/>
  <c r="F3507" i="5"/>
  <c r="C3506" i="5"/>
  <c r="B3938" i="15" l="1"/>
  <c r="F3762" i="15"/>
  <c r="C3761" i="15"/>
  <c r="F3506" i="5"/>
  <c r="C3505" i="5"/>
  <c r="B3939" i="15" l="1"/>
  <c r="F3761" i="15"/>
  <c r="C3760" i="15"/>
  <c r="F3505" i="5"/>
  <c r="C3504" i="5"/>
  <c r="F3760" i="15" l="1"/>
  <c r="E3760" i="15"/>
  <c r="G3760" i="15" s="1"/>
  <c r="C3759" i="15"/>
  <c r="B3940" i="15"/>
  <c r="F3504" i="5"/>
  <c r="C3503" i="5"/>
  <c r="B3941" i="15" l="1"/>
  <c r="F3759" i="15"/>
  <c r="E3759" i="15"/>
  <c r="G3759" i="15" s="1"/>
  <c r="E3849" i="15"/>
  <c r="G3849" i="15" s="1"/>
  <c r="H3849" i="15" s="1"/>
  <c r="E3848" i="15"/>
  <c r="G3848" i="15" s="1"/>
  <c r="H3848" i="15" s="1"/>
  <c r="E3847" i="15"/>
  <c r="G3847" i="15" s="1"/>
  <c r="H3847" i="15" s="1"/>
  <c r="E3846" i="15"/>
  <c r="G3846" i="15" s="1"/>
  <c r="H3846" i="15" s="1"/>
  <c r="E3845" i="15"/>
  <c r="G3845" i="15" s="1"/>
  <c r="H3845" i="15" s="1"/>
  <c r="E3844" i="15"/>
  <c r="G3844" i="15" s="1"/>
  <c r="H3844" i="15" s="1"/>
  <c r="E3843" i="15"/>
  <c r="G3843" i="15" s="1"/>
  <c r="H3843" i="15" s="1"/>
  <c r="E3842" i="15"/>
  <c r="G3842" i="15" s="1"/>
  <c r="H3842" i="15" s="1"/>
  <c r="E3841" i="15"/>
  <c r="G3841" i="15" s="1"/>
  <c r="H3841" i="15" s="1"/>
  <c r="E3840" i="15"/>
  <c r="G3840" i="15" s="1"/>
  <c r="H3840" i="15" s="1"/>
  <c r="E3839" i="15"/>
  <c r="G3839" i="15" s="1"/>
  <c r="H3839" i="15" s="1"/>
  <c r="E3838" i="15"/>
  <c r="G3838" i="15" s="1"/>
  <c r="H3838" i="15" s="1"/>
  <c r="E3837" i="15"/>
  <c r="G3837" i="15" s="1"/>
  <c r="H3837" i="15" s="1"/>
  <c r="E3836" i="15"/>
  <c r="G3836" i="15" s="1"/>
  <c r="H3836" i="15" s="1"/>
  <c r="E3835" i="15"/>
  <c r="G3835" i="15" s="1"/>
  <c r="H3835" i="15" s="1"/>
  <c r="E3834" i="15"/>
  <c r="G3834" i="15" s="1"/>
  <c r="H3834" i="15" s="1"/>
  <c r="E3833" i="15"/>
  <c r="G3833" i="15" s="1"/>
  <c r="H3833" i="15" s="1"/>
  <c r="E3832" i="15"/>
  <c r="G3832" i="15" s="1"/>
  <c r="H3832" i="15" s="1"/>
  <c r="E3831" i="15"/>
  <c r="G3831" i="15" s="1"/>
  <c r="H3831" i="15" s="1"/>
  <c r="E3830" i="15"/>
  <c r="G3830" i="15" s="1"/>
  <c r="H3830" i="15" s="1"/>
  <c r="E3829" i="15"/>
  <c r="G3829" i="15" s="1"/>
  <c r="H3829" i="15" s="1"/>
  <c r="E3828" i="15"/>
  <c r="G3828" i="15" s="1"/>
  <c r="H3828" i="15" s="1"/>
  <c r="E3827" i="15"/>
  <c r="G3827" i="15" s="1"/>
  <c r="H3827" i="15" s="1"/>
  <c r="E3826" i="15"/>
  <c r="G3826" i="15" s="1"/>
  <c r="H3826" i="15" s="1"/>
  <c r="E3825" i="15"/>
  <c r="G3825" i="15" s="1"/>
  <c r="H3825" i="15" s="1"/>
  <c r="E3824" i="15"/>
  <c r="G3824" i="15" s="1"/>
  <c r="H3824" i="15" s="1"/>
  <c r="E3823" i="15"/>
  <c r="G3823" i="15" s="1"/>
  <c r="H3823" i="15" s="1"/>
  <c r="E3822" i="15"/>
  <c r="G3822" i="15" s="1"/>
  <c r="H3822" i="15" s="1"/>
  <c r="E3821" i="15"/>
  <c r="G3821" i="15" s="1"/>
  <c r="H3821" i="15" s="1"/>
  <c r="E3820" i="15"/>
  <c r="G3820" i="15" s="1"/>
  <c r="H3820" i="15" s="1"/>
  <c r="E3819" i="15"/>
  <c r="G3819" i="15" s="1"/>
  <c r="H3819" i="15" s="1"/>
  <c r="E3818" i="15"/>
  <c r="G3818" i="15" s="1"/>
  <c r="H3818" i="15" s="1"/>
  <c r="E3817" i="15"/>
  <c r="G3817" i="15" s="1"/>
  <c r="H3817" i="15" s="1"/>
  <c r="E3816" i="15"/>
  <c r="G3816" i="15" s="1"/>
  <c r="H3816" i="15" s="1"/>
  <c r="E3815" i="15"/>
  <c r="G3815" i="15" s="1"/>
  <c r="H3815" i="15" s="1"/>
  <c r="E3814" i="15"/>
  <c r="G3814" i="15" s="1"/>
  <c r="H3814" i="15" s="1"/>
  <c r="E3813" i="15"/>
  <c r="G3813" i="15" s="1"/>
  <c r="H3813" i="15" s="1"/>
  <c r="E3812" i="15"/>
  <c r="G3812" i="15" s="1"/>
  <c r="H3812" i="15" s="1"/>
  <c r="E3811" i="15"/>
  <c r="G3811" i="15" s="1"/>
  <c r="H3811" i="15" s="1"/>
  <c r="E3810" i="15"/>
  <c r="G3810" i="15" s="1"/>
  <c r="H3810" i="15" s="1"/>
  <c r="E3809" i="15"/>
  <c r="G3809" i="15" s="1"/>
  <c r="H3809" i="15" s="1"/>
  <c r="E3808" i="15"/>
  <c r="G3808" i="15" s="1"/>
  <c r="H3808" i="15" s="1"/>
  <c r="E3807" i="15"/>
  <c r="G3807" i="15" s="1"/>
  <c r="H3807" i="15" s="1"/>
  <c r="E3806" i="15"/>
  <c r="G3806" i="15" s="1"/>
  <c r="H3806" i="15" s="1"/>
  <c r="E3805" i="15"/>
  <c r="G3805" i="15" s="1"/>
  <c r="H3805" i="15" s="1"/>
  <c r="E3804" i="15"/>
  <c r="G3804" i="15" s="1"/>
  <c r="H3804" i="15" s="1"/>
  <c r="E3803" i="15"/>
  <c r="G3803" i="15" s="1"/>
  <c r="H3803" i="15" s="1"/>
  <c r="E3802" i="15"/>
  <c r="G3802" i="15" s="1"/>
  <c r="H3802" i="15" s="1"/>
  <c r="E3801" i="15"/>
  <c r="G3801" i="15" s="1"/>
  <c r="H3801" i="15" s="1"/>
  <c r="E3800" i="15"/>
  <c r="G3800" i="15" s="1"/>
  <c r="H3800" i="15" s="1"/>
  <c r="E3799" i="15"/>
  <c r="G3799" i="15" s="1"/>
  <c r="H3799" i="15" s="1"/>
  <c r="E3798" i="15"/>
  <c r="G3798" i="15" s="1"/>
  <c r="H3798" i="15" s="1"/>
  <c r="E3797" i="15"/>
  <c r="G3797" i="15" s="1"/>
  <c r="H3797" i="15" s="1"/>
  <c r="E3796" i="15"/>
  <c r="G3796" i="15" s="1"/>
  <c r="H3796" i="15" s="1"/>
  <c r="E3795" i="15"/>
  <c r="G3795" i="15" s="1"/>
  <c r="H3795" i="15" s="1"/>
  <c r="E3794" i="15"/>
  <c r="G3794" i="15" s="1"/>
  <c r="H3794" i="15" s="1"/>
  <c r="E3793" i="15"/>
  <c r="G3793" i="15" s="1"/>
  <c r="H3793" i="15" s="1"/>
  <c r="E3792" i="15"/>
  <c r="G3792" i="15" s="1"/>
  <c r="H3792" i="15" s="1"/>
  <c r="E3791" i="15"/>
  <c r="G3791" i="15" s="1"/>
  <c r="H3791" i="15" s="1"/>
  <c r="E3790" i="15"/>
  <c r="G3790" i="15" s="1"/>
  <c r="H3790" i="15" s="1"/>
  <c r="E3789" i="15"/>
  <c r="G3789" i="15" s="1"/>
  <c r="H3789" i="15" s="1"/>
  <c r="E3788" i="15"/>
  <c r="G3788" i="15" s="1"/>
  <c r="H3788" i="15" s="1"/>
  <c r="E3787" i="15"/>
  <c r="G3787" i="15" s="1"/>
  <c r="H3787" i="15" s="1"/>
  <c r="E3786" i="15"/>
  <c r="G3786" i="15" s="1"/>
  <c r="H3786" i="15" s="1"/>
  <c r="E3785" i="15"/>
  <c r="G3785" i="15" s="1"/>
  <c r="H3785" i="15" s="1"/>
  <c r="E3784" i="15"/>
  <c r="G3784" i="15" s="1"/>
  <c r="H3784" i="15" s="1"/>
  <c r="E3783" i="15"/>
  <c r="G3783" i="15" s="1"/>
  <c r="H3783" i="15" s="1"/>
  <c r="E3782" i="15"/>
  <c r="G3782" i="15" s="1"/>
  <c r="H3782" i="15" s="1"/>
  <c r="E3781" i="15"/>
  <c r="G3781" i="15" s="1"/>
  <c r="H3781" i="15" s="1"/>
  <c r="E3780" i="15"/>
  <c r="G3780" i="15" s="1"/>
  <c r="H3780" i="15" s="1"/>
  <c r="E3779" i="15"/>
  <c r="G3779" i="15" s="1"/>
  <c r="H3779" i="15" s="1"/>
  <c r="E3778" i="15"/>
  <c r="G3778" i="15" s="1"/>
  <c r="H3778" i="15" s="1"/>
  <c r="E3777" i="15"/>
  <c r="G3777" i="15" s="1"/>
  <c r="H3777" i="15" s="1"/>
  <c r="E3776" i="15"/>
  <c r="G3776" i="15" s="1"/>
  <c r="H3776" i="15" s="1"/>
  <c r="E3775" i="15"/>
  <c r="G3775" i="15" s="1"/>
  <c r="H3775" i="15" s="1"/>
  <c r="E3774" i="15"/>
  <c r="G3774" i="15" s="1"/>
  <c r="H3774" i="15" s="1"/>
  <c r="E3773" i="15"/>
  <c r="G3773" i="15" s="1"/>
  <c r="H3773" i="15" s="1"/>
  <c r="E3772" i="15"/>
  <c r="G3772" i="15" s="1"/>
  <c r="H3772" i="15" s="1"/>
  <c r="E3771" i="15"/>
  <c r="G3771" i="15" s="1"/>
  <c r="H3771" i="15" s="1"/>
  <c r="E3770" i="15"/>
  <c r="G3770" i="15" s="1"/>
  <c r="H3770" i="15" s="1"/>
  <c r="E3769" i="15"/>
  <c r="G3769" i="15" s="1"/>
  <c r="H3769" i="15" s="1"/>
  <c r="E3768" i="15"/>
  <c r="G3768" i="15" s="1"/>
  <c r="H3768" i="15" s="1"/>
  <c r="E3767" i="15"/>
  <c r="G3767" i="15" s="1"/>
  <c r="H3767" i="15" s="1"/>
  <c r="E3766" i="15"/>
  <c r="G3766" i="15" s="1"/>
  <c r="H3766" i="15" s="1"/>
  <c r="E3765" i="15"/>
  <c r="G3765" i="15" s="1"/>
  <c r="H3765" i="15" s="1"/>
  <c r="E3764" i="15"/>
  <c r="G3764" i="15" s="1"/>
  <c r="H3764" i="15" s="1"/>
  <c r="E3763" i="15"/>
  <c r="G3763" i="15" s="1"/>
  <c r="H3763" i="15" s="1"/>
  <c r="E3762" i="15"/>
  <c r="G3762" i="15" s="1"/>
  <c r="H3762" i="15" s="1"/>
  <c r="E3761" i="15"/>
  <c r="G3761" i="15" s="1"/>
  <c r="H3761" i="15" s="1"/>
  <c r="H3760" i="15"/>
  <c r="F3503" i="5"/>
  <c r="C3502" i="5"/>
  <c r="H3759" i="15" l="1"/>
  <c r="C3941" i="15"/>
  <c r="B3942" i="15"/>
  <c r="F3502" i="5"/>
  <c r="C3501" i="5"/>
  <c r="B3943" i="15" l="1"/>
  <c r="F3941" i="15"/>
  <c r="C3940" i="15"/>
  <c r="F3501" i="5"/>
  <c r="C3500" i="5"/>
  <c r="F3940" i="15" l="1"/>
  <c r="C3939" i="15"/>
  <c r="B3944" i="15"/>
  <c r="F3500" i="5"/>
  <c r="C3499" i="5"/>
  <c r="B3945" i="15" l="1"/>
  <c r="F3939" i="15"/>
  <c r="C3938" i="15"/>
  <c r="F3499" i="5"/>
  <c r="C3498" i="5"/>
  <c r="F3938" i="15" l="1"/>
  <c r="C3937" i="15"/>
  <c r="B3946" i="15"/>
  <c r="F3498" i="5"/>
  <c r="C3497" i="5"/>
  <c r="B3947" i="15" l="1"/>
  <c r="F3937" i="15"/>
  <c r="C3936" i="15"/>
  <c r="F3497" i="5"/>
  <c r="C3496" i="5"/>
  <c r="F3936" i="15" l="1"/>
  <c r="C3935" i="15"/>
  <c r="B3948" i="15"/>
  <c r="F3496" i="5"/>
  <c r="C3495" i="5"/>
  <c r="B3949" i="15" l="1"/>
  <c r="F3935" i="15"/>
  <c r="C3934" i="15"/>
  <c r="F3495" i="5"/>
  <c r="C3494" i="5"/>
  <c r="F3934" i="15" l="1"/>
  <c r="C3933" i="15"/>
  <c r="B3950" i="15"/>
  <c r="F3494" i="5"/>
  <c r="C3493" i="5"/>
  <c r="B3951" i="15" l="1"/>
  <c r="F3933" i="15"/>
  <c r="C3932" i="15"/>
  <c r="F3493" i="5"/>
  <c r="C3492" i="5"/>
  <c r="F3932" i="15" l="1"/>
  <c r="C3931" i="15"/>
  <c r="B3952" i="15"/>
  <c r="F3492" i="5"/>
  <c r="C3491" i="5"/>
  <c r="F3931" i="15" l="1"/>
  <c r="C3930" i="15"/>
  <c r="B3953" i="15"/>
  <c r="F3491" i="5"/>
  <c r="C3490" i="5"/>
  <c r="B3954" i="15" l="1"/>
  <c r="F3930" i="15"/>
  <c r="C3929" i="15"/>
  <c r="F3490" i="5"/>
  <c r="C3489" i="5"/>
  <c r="F3929" i="15" l="1"/>
  <c r="C3928" i="15"/>
  <c r="B3955" i="15"/>
  <c r="F3489" i="5"/>
  <c r="C3488" i="5"/>
  <c r="B3956" i="15" l="1"/>
  <c r="F3928" i="15"/>
  <c r="C3927" i="15"/>
  <c r="E3488" i="5"/>
  <c r="G3488" i="5" s="1"/>
  <c r="D3488" i="5"/>
  <c r="F3488" i="5"/>
  <c r="C3487" i="5"/>
  <c r="F3927" i="15" l="1"/>
  <c r="C3926" i="15"/>
  <c r="B3957" i="15"/>
  <c r="D2519" i="5"/>
  <c r="D2703" i="5"/>
  <c r="D2593" i="5"/>
  <c r="D2623" i="5"/>
  <c r="D2721" i="5"/>
  <c r="D2654" i="5"/>
  <c r="D3049" i="5"/>
  <c r="D2763" i="5"/>
  <c r="D2765" i="5"/>
  <c r="D2991" i="5"/>
  <c r="D2892" i="5"/>
  <c r="D2945" i="5"/>
  <c r="D3249" i="5"/>
  <c r="D3189" i="5"/>
  <c r="D3136" i="5"/>
  <c r="D3005" i="5"/>
  <c r="D2830" i="5"/>
  <c r="D2870" i="5"/>
  <c r="D3062" i="5"/>
  <c r="D2843" i="5"/>
  <c r="D3269" i="5"/>
  <c r="D3197" i="5"/>
  <c r="D3141" i="5"/>
  <c r="D3128" i="5"/>
  <c r="D2959" i="5"/>
  <c r="D3040" i="5"/>
  <c r="D3027" i="5"/>
  <c r="D3070" i="5"/>
  <c r="D2999" i="5"/>
  <c r="D3220" i="5"/>
  <c r="D3123" i="5"/>
  <c r="D2788" i="5"/>
  <c r="D3032" i="5"/>
  <c r="D2909" i="5"/>
  <c r="D2904" i="5"/>
  <c r="D2966" i="5"/>
  <c r="D3296" i="5"/>
  <c r="D3236" i="5"/>
  <c r="D3140" i="5"/>
  <c r="D2985" i="5"/>
  <c r="D2898" i="5"/>
  <c r="D2786" i="5"/>
  <c r="D3051" i="5"/>
  <c r="D2874" i="5"/>
  <c r="D2854" i="5"/>
  <c r="D3279" i="5"/>
  <c r="D3199" i="5"/>
  <c r="D3167" i="5"/>
  <c r="D2803" i="5"/>
  <c r="D2877" i="5"/>
  <c r="D3055" i="5"/>
  <c r="D2819" i="5"/>
  <c r="D2849" i="5"/>
  <c r="D3069" i="5"/>
  <c r="D3247" i="5"/>
  <c r="D3195" i="5"/>
  <c r="D2914" i="5"/>
  <c r="D2796" i="5"/>
  <c r="D3004" i="5"/>
  <c r="D2848" i="5"/>
  <c r="D3082" i="5"/>
  <c r="D2986" i="5"/>
  <c r="D3270" i="5"/>
  <c r="D3194" i="5"/>
  <c r="D3113" i="5"/>
  <c r="D3120" i="5"/>
  <c r="D3056" i="5"/>
  <c r="D2769" i="5"/>
  <c r="D3010" i="5"/>
  <c r="D2862" i="5"/>
  <c r="D3286" i="5"/>
  <c r="D3246" i="5"/>
  <c r="D3186" i="5"/>
  <c r="D3146" i="5"/>
  <c r="D3151" i="5"/>
  <c r="D3483" i="5"/>
  <c r="D3479" i="5"/>
  <c r="D3475" i="5"/>
  <c r="D3463" i="5"/>
  <c r="D3459" i="5"/>
  <c r="D3451" i="5"/>
  <c r="D3447" i="5"/>
  <c r="D3443" i="5"/>
  <c r="D3439" i="5"/>
  <c r="D3431" i="5"/>
  <c r="D2707" i="5"/>
  <c r="D2739" i="5"/>
  <c r="D2653" i="5"/>
  <c r="D2711" i="5"/>
  <c r="D2751" i="5"/>
  <c r="D3009" i="5"/>
  <c r="D2894" i="5"/>
  <c r="D3111" i="5"/>
  <c r="D2875" i="5"/>
  <c r="D3090" i="5"/>
  <c r="D3301" i="5"/>
  <c r="D3245" i="5"/>
  <c r="D3173" i="5"/>
  <c r="D3147" i="5"/>
  <c r="D2948" i="5"/>
  <c r="D2573" i="5"/>
  <c r="D2908" i="5"/>
  <c r="D2962" i="5"/>
  <c r="D2777" i="5"/>
  <c r="D3261" i="5"/>
  <c r="D3193" i="5"/>
  <c r="D3137" i="5"/>
  <c r="D3139" i="5"/>
  <c r="D2923" i="5"/>
  <c r="D2944" i="5"/>
  <c r="D2983" i="5"/>
  <c r="D3006" i="5"/>
  <c r="D3288" i="5"/>
  <c r="D3216" i="5"/>
  <c r="D2798" i="5"/>
  <c r="D2928" i="5"/>
  <c r="D2955" i="5"/>
  <c r="D3107" i="5"/>
  <c r="D3098" i="5"/>
  <c r="D2775" i="5"/>
  <c r="D3292" i="5"/>
  <c r="D3232" i="5"/>
  <c r="D3124" i="5"/>
  <c r="D2835" i="5"/>
  <c r="D2917" i="5"/>
  <c r="D2913" i="5"/>
  <c r="D3011" i="5"/>
  <c r="D2858" i="5"/>
  <c r="D2884" i="5"/>
  <c r="D3263" i="5"/>
  <c r="D3159" i="5"/>
  <c r="D3143" i="5"/>
  <c r="D2834" i="5"/>
  <c r="D2824" i="5"/>
  <c r="D2823" i="5"/>
  <c r="D2853" i="5"/>
  <c r="D3114" i="5"/>
  <c r="D2957" i="5"/>
  <c r="D3243" i="5"/>
  <c r="D3187" i="5"/>
  <c r="D2885" i="5"/>
  <c r="D3060" i="5"/>
  <c r="D2827" i="5"/>
  <c r="D3091" i="5"/>
  <c r="D3014" i="5"/>
  <c r="D2967" i="5"/>
  <c r="D3254" i="5"/>
  <c r="D3182" i="5"/>
  <c r="D3057" i="5"/>
  <c r="D3044" i="5"/>
  <c r="D2996" i="5"/>
  <c r="D2816" i="5"/>
  <c r="D2940" i="5"/>
  <c r="D2845" i="5"/>
  <c r="D3282" i="5"/>
  <c r="D3226" i="5"/>
  <c r="D3178" i="5"/>
  <c r="D3134" i="5"/>
  <c r="D3482" i="5"/>
  <c r="D3466" i="5"/>
  <c r="D3458" i="5"/>
  <c r="D3434" i="5"/>
  <c r="D3422" i="5"/>
  <c r="D3398" i="5"/>
  <c r="D3386" i="5"/>
  <c r="D3382" i="5"/>
  <c r="D3374" i="5"/>
  <c r="D3370" i="5"/>
  <c r="D3366" i="5"/>
  <c r="D3362" i="5"/>
  <c r="D2716" i="5"/>
  <c r="D2442" i="5"/>
  <c r="D2741" i="5"/>
  <c r="D2671" i="5"/>
  <c r="D2673" i="5"/>
  <c r="D2615" i="5"/>
  <c r="D3304" i="5"/>
  <c r="D2961" i="5"/>
  <c r="D2837" i="5"/>
  <c r="D2951" i="5"/>
  <c r="D2926" i="5"/>
  <c r="D3022" i="5"/>
  <c r="D3297" i="5"/>
  <c r="D3241" i="5"/>
  <c r="D3169" i="5"/>
  <c r="D2807" i="5"/>
  <c r="D2846" i="5"/>
  <c r="D3088" i="5"/>
  <c r="D3119" i="5"/>
  <c r="D2859" i="5"/>
  <c r="D3097" i="5"/>
  <c r="D3257" i="5"/>
  <c r="D3185" i="5"/>
  <c r="D3133" i="5"/>
  <c r="D2771" i="5"/>
  <c r="D2801" i="5"/>
  <c r="D2882" i="5"/>
  <c r="D2878" i="5"/>
  <c r="D2970" i="5"/>
  <c r="D3284" i="5"/>
  <c r="D3208" i="5"/>
  <c r="D2832" i="5"/>
  <c r="D3104" i="5"/>
  <c r="D2822" i="5"/>
  <c r="D3059" i="5"/>
  <c r="D3046" i="5"/>
  <c r="D2918" i="5"/>
  <c r="D3280" i="5"/>
  <c r="D3228" i="5"/>
  <c r="D2795" i="5"/>
  <c r="D2902" i="5"/>
  <c r="D2864" i="5"/>
  <c r="D2912" i="5"/>
  <c r="D2971" i="5"/>
  <c r="D2893" i="5"/>
  <c r="D3073" i="5"/>
  <c r="D3255" i="5"/>
  <c r="D3155" i="5"/>
  <c r="D3121" i="5"/>
  <c r="D2828" i="5"/>
  <c r="D3068" i="5"/>
  <c r="D2821" i="5"/>
  <c r="D3086" i="5"/>
  <c r="D3038" i="5"/>
  <c r="D3291" i="5"/>
  <c r="D3231" i="5"/>
  <c r="D3179" i="5"/>
  <c r="D3117" i="5"/>
  <c r="D2992" i="5"/>
  <c r="D2825" i="5"/>
  <c r="D3043" i="5"/>
  <c r="D2964" i="5"/>
  <c r="D2770" i="5"/>
  <c r="D3242" i="5"/>
  <c r="D3170" i="5"/>
  <c r="D3017" i="5"/>
  <c r="D2984" i="5"/>
  <c r="D2907" i="5"/>
  <c r="D3087" i="5"/>
  <c r="D2815" i="5"/>
  <c r="D2764" i="5"/>
  <c r="D3278" i="5"/>
  <c r="D3222" i="5"/>
  <c r="D3174" i="5"/>
  <c r="D3130" i="5"/>
  <c r="D3486" i="5"/>
  <c r="D3478" i="5"/>
  <c r="D3474" i="5"/>
  <c r="D3470" i="5"/>
  <c r="D3462" i="5"/>
  <c r="D3454" i="5"/>
  <c r="D3450" i="5"/>
  <c r="D3446" i="5"/>
  <c r="D3442" i="5"/>
  <c r="D2666" i="5"/>
  <c r="D2617" i="5"/>
  <c r="D2416" i="5"/>
  <c r="D2675" i="5"/>
  <c r="D2670" i="5"/>
  <c r="D2664" i="5"/>
  <c r="D3122" i="5"/>
  <c r="D2910" i="5"/>
  <c r="D2574" i="5"/>
  <c r="D2930" i="5"/>
  <c r="D2901" i="5"/>
  <c r="D2978" i="5"/>
  <c r="D3289" i="5"/>
  <c r="D3229" i="5"/>
  <c r="D3161" i="5"/>
  <c r="D2906" i="5"/>
  <c r="D2833" i="5"/>
  <c r="D3048" i="5"/>
  <c r="D3067" i="5"/>
  <c r="D2897" i="5"/>
  <c r="D3001" i="5"/>
  <c r="D3237" i="5"/>
  <c r="D3181" i="5"/>
  <c r="D3129" i="5"/>
  <c r="D2838" i="5"/>
  <c r="D3108" i="5"/>
  <c r="D2916" i="5"/>
  <c r="D2814" i="5"/>
  <c r="D2851" i="5"/>
  <c r="D3276" i="5"/>
  <c r="D3200" i="5"/>
  <c r="D3089" i="5"/>
  <c r="D3016" i="5"/>
  <c r="D2776" i="5"/>
  <c r="D3023" i="5"/>
  <c r="D2954" i="5"/>
  <c r="D2936" i="5"/>
  <c r="D3268" i="5"/>
  <c r="D3224" i="5"/>
  <c r="D2766" i="5"/>
  <c r="D2872" i="5"/>
  <c r="D3072" i="5"/>
  <c r="D3071" i="5"/>
  <c r="D2855" i="5"/>
  <c r="D2888" i="5"/>
  <c r="D2973" i="5"/>
  <c r="D3251" i="5"/>
  <c r="D3131" i="5"/>
  <c r="D2937" i="5"/>
  <c r="D3080" i="5"/>
  <c r="D3012" i="5"/>
  <c r="D2900" i="5"/>
  <c r="D3026" i="5"/>
  <c r="D2990" i="5"/>
  <c r="D3283" i="5"/>
  <c r="D3227" i="5"/>
  <c r="D3171" i="5"/>
  <c r="D3061" i="5"/>
  <c r="D2831" i="5"/>
  <c r="D2820" i="5"/>
  <c r="D3003" i="5"/>
  <c r="D2847" i="5"/>
  <c r="D2889" i="5"/>
  <c r="D3238" i="5"/>
  <c r="D3142" i="5"/>
  <c r="D2965" i="5"/>
  <c r="D2799" i="5"/>
  <c r="D2791" i="5"/>
  <c r="D3039" i="5"/>
  <c r="D2781" i="5"/>
  <c r="D3041" i="5"/>
  <c r="D3274" i="5"/>
  <c r="D3218" i="5"/>
  <c r="D3166" i="5"/>
  <c r="D3126" i="5"/>
  <c r="D3453" i="5"/>
  <c r="D3425" i="5"/>
  <c r="D3409" i="5"/>
  <c r="D3389" i="5"/>
  <c r="D3385" i="5"/>
  <c r="D3365" i="5"/>
  <c r="D3361" i="5"/>
  <c r="D3357" i="5"/>
  <c r="D3353" i="5"/>
  <c r="D3349" i="5"/>
  <c r="D2714" i="5"/>
  <c r="D2644" i="5"/>
  <c r="D2399" i="5"/>
  <c r="D2430" i="5"/>
  <c r="D2667" i="5"/>
  <c r="D2630" i="5"/>
  <c r="D2839" i="5"/>
  <c r="D2881" i="5"/>
  <c r="D3092" i="5"/>
  <c r="D2921" i="5"/>
  <c r="D2812" i="5"/>
  <c r="D2887" i="5"/>
  <c r="D3281" i="5"/>
  <c r="D3225" i="5"/>
  <c r="D3157" i="5"/>
  <c r="D2773" i="5"/>
  <c r="D3112" i="5"/>
  <c r="D2968" i="5"/>
  <c r="D3031" i="5"/>
  <c r="D2840" i="5"/>
  <c r="D2980" i="5"/>
  <c r="D3233" i="5"/>
  <c r="D3177" i="5"/>
  <c r="D3125" i="5"/>
  <c r="D2880" i="5"/>
  <c r="D3024" i="5"/>
  <c r="D3083" i="5"/>
  <c r="D3102" i="5"/>
  <c r="D2811" i="5"/>
  <c r="D3272" i="5"/>
  <c r="D3196" i="5"/>
  <c r="D3033" i="5"/>
  <c r="D2952" i="5"/>
  <c r="D3079" i="5"/>
  <c r="D2979" i="5"/>
  <c r="D2922" i="5"/>
  <c r="D3077" i="5"/>
  <c r="D3264" i="5"/>
  <c r="D3212" i="5"/>
  <c r="D2868" i="5"/>
  <c r="D3100" i="5"/>
  <c r="D3020" i="5"/>
  <c r="D2863" i="5"/>
  <c r="D2905" i="5"/>
  <c r="D3118" i="5"/>
  <c r="D3303" i="5"/>
  <c r="D3239" i="5"/>
  <c r="D3127" i="5"/>
  <c r="D2760" i="5"/>
  <c r="D3000" i="5"/>
  <c r="D2867" i="5"/>
  <c r="D3095" i="5"/>
  <c r="D2941" i="5"/>
  <c r="D2942" i="5"/>
  <c r="D3275" i="5"/>
  <c r="D3215" i="5"/>
  <c r="D3163" i="5"/>
  <c r="D3021" i="5"/>
  <c r="D2829" i="5"/>
  <c r="D3019" i="5"/>
  <c r="D2943" i="5"/>
  <c r="D2774" i="5"/>
  <c r="D2804" i="5"/>
  <c r="D3234" i="5"/>
  <c r="D3138" i="5"/>
  <c r="D2927" i="5"/>
  <c r="D2933" i="5"/>
  <c r="D2929" i="5"/>
  <c r="D2995" i="5"/>
  <c r="D3106" i="5"/>
  <c r="D2949" i="5"/>
  <c r="D3266" i="5"/>
  <c r="D3214" i="5"/>
  <c r="D3162" i="5"/>
  <c r="D3192" i="5"/>
  <c r="D3485" i="5"/>
  <c r="D3481" i="5"/>
  <c r="D3477" i="5"/>
  <c r="D3473" i="5"/>
  <c r="D3469" i="5"/>
  <c r="D3465" i="5"/>
  <c r="D3461" i="5"/>
  <c r="D3457" i="5"/>
  <c r="D3449" i="5"/>
  <c r="D3445" i="5"/>
  <c r="D2702" i="5"/>
  <c r="D2672" i="5"/>
  <c r="D2662" i="5"/>
  <c r="D2525" i="5"/>
  <c r="D2720" i="5"/>
  <c r="D2658" i="5"/>
  <c r="D2869" i="5"/>
  <c r="D3116" i="5"/>
  <c r="D3052" i="5"/>
  <c r="D2780" i="5"/>
  <c r="D3066" i="5"/>
  <c r="D2809" i="5"/>
  <c r="D3273" i="5"/>
  <c r="D3217" i="5"/>
  <c r="D3153" i="5"/>
  <c r="D2932" i="5"/>
  <c r="D3028" i="5"/>
  <c r="D2934" i="5"/>
  <c r="D2987" i="5"/>
  <c r="D3074" i="5"/>
  <c r="D3293" i="5"/>
  <c r="D3221" i="5"/>
  <c r="D3165" i="5"/>
  <c r="D3176" i="5"/>
  <c r="D3093" i="5"/>
  <c r="D2956" i="5"/>
  <c r="D2818" i="5"/>
  <c r="D3054" i="5"/>
  <c r="D2873" i="5"/>
  <c r="D3252" i="5"/>
  <c r="D3172" i="5"/>
  <c r="D2993" i="5"/>
  <c r="D2761" i="5"/>
  <c r="D2903" i="5"/>
  <c r="D2895" i="5"/>
  <c r="D2768" i="5"/>
  <c r="D2981" i="5"/>
  <c r="D3260" i="5"/>
  <c r="D3204" i="5"/>
  <c r="D2800" i="5"/>
  <c r="D3008" i="5"/>
  <c r="D2938" i="5"/>
  <c r="D2802" i="5"/>
  <c r="D3094" i="5"/>
  <c r="D3050" i="5"/>
  <c r="D3299" i="5"/>
  <c r="D3235" i="5"/>
  <c r="D3191" i="5"/>
  <c r="D3065" i="5"/>
  <c r="D2975" i="5"/>
  <c r="D2826" i="5"/>
  <c r="D3047" i="5"/>
  <c r="D2891" i="5"/>
  <c r="D2806" i="5"/>
  <c r="D3271" i="5"/>
  <c r="D3211" i="5"/>
  <c r="D3135" i="5"/>
  <c r="D2969" i="5"/>
  <c r="D2920" i="5"/>
  <c r="D2899" i="5"/>
  <c r="D2783" i="5"/>
  <c r="D2813" i="5"/>
  <c r="D3053" i="5"/>
  <c r="D3230" i="5"/>
  <c r="D2883" i="5"/>
  <c r="D2762" i="5"/>
  <c r="D2797" i="5"/>
  <c r="D2793" i="5"/>
  <c r="D2785" i="5"/>
  <c r="D3030" i="5"/>
  <c r="D3302" i="5"/>
  <c r="D3262" i="5"/>
  <c r="D3206" i="5"/>
  <c r="D3158" i="5"/>
  <c r="D3180" i="5"/>
  <c r="D3480" i="5"/>
  <c r="D3472" i="5"/>
  <c r="D3468" i="5"/>
  <c r="D3460" i="5"/>
  <c r="D3452" i="5"/>
  <c r="D3412" i="5"/>
  <c r="D3396" i="5"/>
  <c r="D3392" i="5"/>
  <c r="D3376" i="5"/>
  <c r="D3372" i="5"/>
  <c r="D2642" i="5"/>
  <c r="D2750" i="5"/>
  <c r="D2693" i="5"/>
  <c r="D2708" i="5"/>
  <c r="D2454" i="5"/>
  <c r="D2472" i="5"/>
  <c r="D2805" i="5"/>
  <c r="D3036" i="5"/>
  <c r="D2988" i="5"/>
  <c r="D3075" i="5"/>
  <c r="D2994" i="5"/>
  <c r="D3109" i="5"/>
  <c r="D3265" i="5"/>
  <c r="D3209" i="5"/>
  <c r="D3184" i="5"/>
  <c r="D3101" i="5"/>
  <c r="D2972" i="5"/>
  <c r="D3103" i="5"/>
  <c r="D2866" i="5"/>
  <c r="D3018" i="5"/>
  <c r="D3285" i="5"/>
  <c r="D3213" i="5"/>
  <c r="D3149" i="5"/>
  <c r="D3160" i="5"/>
  <c r="D3037" i="5"/>
  <c r="D2790" i="5"/>
  <c r="D3115" i="5"/>
  <c r="D2958" i="5"/>
  <c r="D3085" i="5"/>
  <c r="D3244" i="5"/>
  <c r="D3168" i="5"/>
  <c r="D2879" i="5"/>
  <c r="D2924" i="5"/>
  <c r="D2886" i="5"/>
  <c r="D2758" i="5"/>
  <c r="D3058" i="5"/>
  <c r="D2963" i="5"/>
  <c r="D3256" i="5"/>
  <c r="D3188" i="5"/>
  <c r="D3081" i="5"/>
  <c r="D2960" i="5"/>
  <c r="D2911" i="5"/>
  <c r="D2857" i="5"/>
  <c r="D3042" i="5"/>
  <c r="D2998" i="5"/>
  <c r="D3295" i="5"/>
  <c r="D3223" i="5"/>
  <c r="D3183" i="5"/>
  <c r="D3025" i="5"/>
  <c r="D2871" i="5"/>
  <c r="D2865" i="5"/>
  <c r="D3007" i="5"/>
  <c r="D2756" i="5"/>
  <c r="D2876" i="5"/>
  <c r="D3267" i="5"/>
  <c r="D3207" i="5"/>
  <c r="D2939" i="5"/>
  <c r="D2767" i="5"/>
  <c r="D2792" i="5"/>
  <c r="D2787" i="5"/>
  <c r="D2817" i="5"/>
  <c r="D3110" i="5"/>
  <c r="D2953" i="5"/>
  <c r="D3210" i="5"/>
  <c r="D2850" i="5"/>
  <c r="D2925" i="5"/>
  <c r="D2856" i="5"/>
  <c r="D2784" i="5"/>
  <c r="D2844" i="5"/>
  <c r="D2982" i="5"/>
  <c r="D3294" i="5"/>
  <c r="D3258" i="5"/>
  <c r="D3202" i="5"/>
  <c r="D3154" i="5"/>
  <c r="D3164" i="5"/>
  <c r="D3484" i="5"/>
  <c r="D3476" i="5"/>
  <c r="D3464" i="5"/>
  <c r="D3456" i="5"/>
  <c r="D3448" i="5"/>
  <c r="D3444" i="5"/>
  <c r="D3440" i="5"/>
  <c r="D3436" i="5"/>
  <c r="D3432" i="5"/>
  <c r="D3428" i="5"/>
  <c r="D2588" i="5"/>
  <c r="D2656" i="5"/>
  <c r="D2601" i="5"/>
  <c r="D2587" i="5"/>
  <c r="D2482" i="5"/>
  <c r="D3105" i="5"/>
  <c r="D2976" i="5"/>
  <c r="D2759" i="5"/>
  <c r="D3035" i="5"/>
  <c r="D2779" i="5"/>
  <c r="D3013" i="5"/>
  <c r="D3253" i="5"/>
  <c r="D3201" i="5"/>
  <c r="D3152" i="5"/>
  <c r="D3045" i="5"/>
  <c r="D2919" i="5"/>
  <c r="D2757" i="5"/>
  <c r="D2772" i="5"/>
  <c r="D2974" i="5"/>
  <c r="D3277" i="5"/>
  <c r="D3205" i="5"/>
  <c r="D3145" i="5"/>
  <c r="D3144" i="5"/>
  <c r="D2997" i="5"/>
  <c r="D3084" i="5"/>
  <c r="D3063" i="5"/>
  <c r="D2808" i="5"/>
  <c r="D2989" i="5"/>
  <c r="D3240" i="5"/>
  <c r="D3148" i="5"/>
  <c r="D2861" i="5"/>
  <c r="D3076" i="5"/>
  <c r="D2782" i="5"/>
  <c r="D2778" i="5"/>
  <c r="D3002" i="5"/>
  <c r="D3300" i="5"/>
  <c r="D3248" i="5"/>
  <c r="D3156" i="5"/>
  <c r="D3029" i="5"/>
  <c r="D2915" i="5"/>
  <c r="D2890" i="5"/>
  <c r="D3099" i="5"/>
  <c r="D2950" i="5"/>
  <c r="D2946" i="5"/>
  <c r="D3287" i="5"/>
  <c r="D3219" i="5"/>
  <c r="D3175" i="5"/>
  <c r="D2977" i="5"/>
  <c r="D2842" i="5"/>
  <c r="D2852" i="5"/>
  <c r="D2947" i="5"/>
  <c r="D2810" i="5"/>
  <c r="D2836" i="5"/>
  <c r="D3259" i="5"/>
  <c r="D3203" i="5"/>
  <c r="D2931" i="5"/>
  <c r="D2794" i="5"/>
  <c r="D3064" i="5"/>
  <c r="D2789" i="5"/>
  <c r="D2896" i="5"/>
  <c r="D3034" i="5"/>
  <c r="D3298" i="5"/>
  <c r="D3198" i="5"/>
  <c r="D2841" i="5"/>
  <c r="D2860" i="5"/>
  <c r="D3096" i="5"/>
  <c r="D3015" i="5"/>
  <c r="D3078" i="5"/>
  <c r="D2935" i="5"/>
  <c r="D3290" i="5"/>
  <c r="D3250" i="5"/>
  <c r="D3190" i="5"/>
  <c r="D3150" i="5"/>
  <c r="D3132" i="5"/>
  <c r="D3471" i="5"/>
  <c r="D3467" i="5"/>
  <c r="D3455" i="5"/>
  <c r="D3435" i="5"/>
  <c r="D3423" i="5"/>
  <c r="D3419" i="5"/>
  <c r="D3415" i="5"/>
  <c r="D3407" i="5"/>
  <c r="D3403" i="5"/>
  <c r="D3379" i="5"/>
  <c r="D3367" i="5"/>
  <c r="D3437" i="5"/>
  <c r="D3426" i="5"/>
  <c r="D3416" i="5"/>
  <c r="D3411" i="5"/>
  <c r="D3406" i="5"/>
  <c r="D3397" i="5"/>
  <c r="D3356" i="5"/>
  <c r="D3347" i="5"/>
  <c r="D3343" i="5"/>
  <c r="D3339" i="5"/>
  <c r="D3335" i="5"/>
  <c r="D3331" i="5"/>
  <c r="D3327" i="5"/>
  <c r="D3319" i="5"/>
  <c r="D3315" i="5"/>
  <c r="D3307" i="5"/>
  <c r="D64" i="5"/>
  <c r="D110" i="5"/>
  <c r="D168" i="5"/>
  <c r="D274" i="5"/>
  <c r="D218" i="5"/>
  <c r="D281" i="5"/>
  <c r="D449" i="5"/>
  <c r="D388" i="5"/>
  <c r="D398" i="5"/>
  <c r="D713" i="5"/>
  <c r="D690" i="5"/>
  <c r="D639" i="5"/>
  <c r="D817" i="5"/>
  <c r="D801" i="5"/>
  <c r="D1022" i="5"/>
  <c r="D986" i="5"/>
  <c r="D1029" i="5"/>
  <c r="D1116" i="5"/>
  <c r="D1238" i="5"/>
  <c r="D1184" i="5"/>
  <c r="D1428" i="5"/>
  <c r="D1317" i="5"/>
  <c r="D1374" i="5"/>
  <c r="D1559" i="5"/>
  <c r="D1617" i="5"/>
  <c r="D1605" i="5"/>
  <c r="D1743" i="5"/>
  <c r="D1673" i="5"/>
  <c r="D1678" i="5"/>
  <c r="D2020" i="5"/>
  <c r="D1864" i="5"/>
  <c r="D1924" i="5"/>
  <c r="D2117" i="5"/>
  <c r="D2080" i="5"/>
  <c r="D2262" i="5"/>
  <c r="D2238" i="5"/>
  <c r="D2255" i="5"/>
  <c r="D2543" i="5"/>
  <c r="D2546" i="5"/>
  <c r="D123" i="5"/>
  <c r="D132" i="5"/>
  <c r="D54" i="5"/>
  <c r="D320" i="5"/>
  <c r="D273" i="5"/>
  <c r="D223" i="5"/>
  <c r="D199" i="5"/>
  <c r="D528" i="5"/>
  <c r="D415" i="5"/>
  <c r="D617" i="5"/>
  <c r="D739" i="5"/>
  <c r="D718" i="5"/>
  <c r="D841" i="5"/>
  <c r="D917" i="5"/>
  <c r="D1001" i="5"/>
  <c r="D1015" i="5"/>
  <c r="D974" i="5"/>
  <c r="D1227" i="5"/>
  <c r="D1166" i="5"/>
  <c r="D1202" i="5"/>
  <c r="D1425" i="5"/>
  <c r="D1371" i="5"/>
  <c r="D1444" i="5"/>
  <c r="D1638" i="5"/>
  <c r="D1644" i="5"/>
  <c r="D1493" i="5"/>
  <c r="D1740" i="5"/>
  <c r="D1840" i="5"/>
  <c r="D1737" i="5"/>
  <c r="D3430" i="5"/>
  <c r="D3420" i="5"/>
  <c r="D3401" i="5"/>
  <c r="D3387" i="5"/>
  <c r="D3377" i="5"/>
  <c r="D3360" i="5"/>
  <c r="D3351" i="5"/>
  <c r="D3323" i="5"/>
  <c r="D3311" i="5"/>
  <c r="D190" i="5"/>
  <c r="D129" i="5"/>
  <c r="D30" i="5"/>
  <c r="D203" i="5"/>
  <c r="D326" i="5"/>
  <c r="D328" i="5"/>
  <c r="D461" i="5"/>
  <c r="D532" i="5"/>
  <c r="D483" i="5"/>
  <c r="D675" i="5"/>
  <c r="D602" i="5"/>
  <c r="D804" i="5"/>
  <c r="D800" i="5"/>
  <c r="D887" i="5"/>
  <c r="D945" i="5"/>
  <c r="D988" i="5"/>
  <c r="D959" i="5"/>
  <c r="D1225" i="5"/>
  <c r="D1163" i="5"/>
  <c r="D1239" i="5"/>
  <c r="D1375" i="5"/>
  <c r="D1344" i="5"/>
  <c r="D1351" i="5"/>
  <c r="D1656" i="5"/>
  <c r="D1619" i="5"/>
  <c r="D1655" i="5"/>
  <c r="D1784" i="5"/>
  <c r="D1767" i="5"/>
  <c r="D1826" i="5"/>
  <c r="D2016" i="5"/>
  <c r="D1846" i="5"/>
  <c r="D2170" i="5"/>
  <c r="D2100" i="5"/>
  <c r="D2062" i="5"/>
  <c r="D2275" i="5"/>
  <c r="D2227" i="5"/>
  <c r="D2249" i="5"/>
  <c r="D2450" i="5"/>
  <c r="D2550" i="5"/>
  <c r="D144" i="5"/>
  <c r="D147" i="5"/>
  <c r="D31" i="5"/>
  <c r="D282" i="5"/>
  <c r="D239" i="5"/>
  <c r="D276" i="5"/>
  <c r="D397" i="5"/>
  <c r="D553" i="5"/>
  <c r="D505" i="5"/>
  <c r="D579" i="5"/>
  <c r="D643" i="5"/>
  <c r="D766" i="5"/>
  <c r="D874" i="5"/>
  <c r="D798" i="5"/>
  <c r="D1073" i="5"/>
  <c r="D940" i="5"/>
  <c r="D1106" i="5"/>
  <c r="D1284" i="5"/>
  <c r="D1121" i="5"/>
  <c r="D1222" i="5"/>
  <c r="D1366" i="5"/>
  <c r="D1440" i="5"/>
  <c r="D1305" i="5"/>
  <c r="D1512" i="5"/>
  <c r="D1525" i="5"/>
  <c r="D1571" i="5"/>
  <c r="D1707" i="5"/>
  <c r="D1674" i="5"/>
  <c r="D1664" i="5"/>
  <c r="D1878" i="5"/>
  <c r="D1854" i="5"/>
  <c r="D2114" i="5"/>
  <c r="D2122" i="5"/>
  <c r="D2081" i="5"/>
  <c r="D2252" i="5"/>
  <c r="D2284" i="5"/>
  <c r="D2215" i="5"/>
  <c r="D3441" i="5"/>
  <c r="D3410" i="5"/>
  <c r="D3405" i="5"/>
  <c r="D3391" i="5"/>
  <c r="D3381" i="5"/>
  <c r="D3371" i="5"/>
  <c r="D3355" i="5"/>
  <c r="D3346" i="5"/>
  <c r="D3342" i="5"/>
  <c r="D3338" i="5"/>
  <c r="D3330" i="5"/>
  <c r="D3326" i="5"/>
  <c r="D3322" i="5"/>
  <c r="D3314" i="5"/>
  <c r="D3310" i="5"/>
  <c r="D3306" i="5"/>
  <c r="D55" i="5"/>
  <c r="D136" i="5"/>
  <c r="D80" i="5"/>
  <c r="D287" i="5"/>
  <c r="D339" i="5"/>
  <c r="D231" i="5"/>
  <c r="D526" i="5"/>
  <c r="D458" i="5"/>
  <c r="D608" i="5"/>
  <c r="D701" i="5"/>
  <c r="D734" i="5"/>
  <c r="D865" i="5"/>
  <c r="D847" i="5"/>
  <c r="D777" i="5"/>
  <c r="D1006" i="5"/>
  <c r="D1110" i="5"/>
  <c r="D1087" i="5"/>
  <c r="D1187" i="5"/>
  <c r="D1119" i="5"/>
  <c r="D1249" i="5"/>
  <c r="D1365" i="5"/>
  <c r="D1362" i="5"/>
  <c r="D1302" i="5"/>
  <c r="D1504" i="5"/>
  <c r="D1499" i="5"/>
  <c r="D1534" i="5"/>
  <c r="D1701" i="5"/>
  <c r="D1814" i="5"/>
  <c r="D1946" i="5"/>
  <c r="D1969" i="5"/>
  <c r="D1904" i="5"/>
  <c r="D2040" i="5"/>
  <c r="D2102" i="5"/>
  <c r="D2035" i="5"/>
  <c r="D2374" i="5"/>
  <c r="D2247" i="5"/>
  <c r="D2366" i="5"/>
  <c r="D2564" i="5"/>
  <c r="D2556" i="5"/>
  <c r="D119" i="5"/>
  <c r="D181" i="5"/>
  <c r="D107" i="5"/>
  <c r="D270" i="5"/>
  <c r="D337" i="5"/>
  <c r="D327" i="5"/>
  <c r="D522" i="5"/>
  <c r="D448" i="5"/>
  <c r="D699" i="5"/>
  <c r="D612" i="5"/>
  <c r="D649" i="5"/>
  <c r="D794" i="5"/>
  <c r="D565" i="5"/>
  <c r="D837" i="5"/>
  <c r="D980" i="5"/>
  <c r="D976" i="5"/>
  <c r="D1071" i="5"/>
  <c r="D1194" i="5"/>
  <c r="D1145" i="5"/>
  <c r="D1263" i="5"/>
  <c r="D1307" i="5"/>
  <c r="D1340" i="5"/>
  <c r="D1331" i="5"/>
  <c r="D1601" i="5"/>
  <c r="D1487" i="5"/>
  <c r="D1535" i="5"/>
  <c r="D1675" i="5"/>
  <c r="D1702" i="5"/>
  <c r="D1912" i="5"/>
  <c r="D1933" i="5"/>
  <c r="D3429" i="5"/>
  <c r="D3424" i="5"/>
  <c r="D3414" i="5"/>
  <c r="D3400" i="5"/>
  <c r="D3395" i="5"/>
  <c r="D3364" i="5"/>
  <c r="D3359" i="5"/>
  <c r="D3350" i="5"/>
  <c r="D3334" i="5"/>
  <c r="D3318" i="5"/>
  <c r="D32" i="5"/>
  <c r="D174" i="5"/>
  <c r="D135" i="5"/>
  <c r="D238" i="5"/>
  <c r="D313" i="5"/>
  <c r="D499" i="5"/>
  <c r="D457" i="5"/>
  <c r="D558" i="5"/>
  <c r="D615" i="5"/>
  <c r="D714" i="5"/>
  <c r="D592" i="5"/>
  <c r="D776" i="5"/>
  <c r="D869" i="5"/>
  <c r="D811" i="5"/>
  <c r="D1008" i="5"/>
  <c r="D969" i="5"/>
  <c r="D1081" i="5"/>
  <c r="D1115" i="5"/>
  <c r="D1148" i="5"/>
  <c r="D1124" i="5"/>
  <c r="D1420" i="5"/>
  <c r="D1384" i="5"/>
  <c r="D1397" i="5"/>
  <c r="D1520" i="5"/>
  <c r="D1295" i="5"/>
  <c r="D1683" i="5"/>
  <c r="D1807" i="5"/>
  <c r="D1679" i="5"/>
  <c r="D1948" i="5"/>
  <c r="D2005" i="5"/>
  <c r="D1993" i="5"/>
  <c r="D2155" i="5"/>
  <c r="D2124" i="5"/>
  <c r="D2107" i="5"/>
  <c r="D2336" i="5"/>
  <c r="D2224" i="5"/>
  <c r="D2328" i="5"/>
  <c r="D2436" i="5"/>
  <c r="D2433" i="5"/>
  <c r="D117" i="5"/>
  <c r="D20" i="5"/>
  <c r="D100" i="5"/>
  <c r="D336" i="5"/>
  <c r="D378" i="5"/>
  <c r="D481" i="5"/>
  <c r="D525" i="5"/>
  <c r="D563" i="5"/>
  <c r="D597" i="5"/>
  <c r="D638" i="5"/>
  <c r="D599" i="5"/>
  <c r="D915" i="5"/>
  <c r="D832" i="5"/>
  <c r="D852" i="5"/>
  <c r="D1091" i="5"/>
  <c r="D1078" i="5"/>
  <c r="D954" i="5"/>
  <c r="D1264" i="5"/>
  <c r="D1135" i="5"/>
  <c r="D1182" i="5"/>
  <c r="D1357" i="5"/>
  <c r="D1399" i="5"/>
  <c r="D1466" i="5"/>
  <c r="D1622" i="5"/>
  <c r="D1595" i="5"/>
  <c r="D1738" i="5"/>
  <c r="D1761" i="5"/>
  <c r="D1804" i="5"/>
  <c r="D1986" i="5"/>
  <c r="D1967" i="5"/>
  <c r="D1970" i="5"/>
  <c r="D2198" i="5"/>
  <c r="D2069" i="5"/>
  <c r="D2115" i="5"/>
  <c r="D2312" i="5"/>
  <c r="D2211" i="5"/>
  <c r="D3418" i="5"/>
  <c r="D3404" i="5"/>
  <c r="D3390" i="5"/>
  <c r="D3380" i="5"/>
  <c r="D3375" i="5"/>
  <c r="D3354" i="5"/>
  <c r="D3345" i="5"/>
  <c r="D3337" i="5"/>
  <c r="D3333" i="5"/>
  <c r="D3329" i="5"/>
  <c r="D3321" i="5"/>
  <c r="D3317" i="5"/>
  <c r="D3313" i="5"/>
  <c r="D3309" i="5"/>
  <c r="D3667" i="5"/>
  <c r="D157" i="5"/>
  <c r="D125" i="5"/>
  <c r="D369" i="5"/>
  <c r="D226" i="5"/>
  <c r="D228" i="5"/>
  <c r="D425" i="5"/>
  <c r="D561" i="5"/>
  <c r="D562" i="5"/>
  <c r="D629" i="5"/>
  <c r="D569" i="5"/>
  <c r="D607" i="5"/>
  <c r="D906" i="5"/>
  <c r="D921" i="5"/>
  <c r="D822" i="5"/>
  <c r="D1085" i="5"/>
  <c r="D1097" i="5"/>
  <c r="D935" i="5"/>
  <c r="D1216" i="5"/>
  <c r="D1220" i="5"/>
  <c r="D1173" i="5"/>
  <c r="D1379" i="5"/>
  <c r="D1364" i="5"/>
  <c r="D1508" i="5"/>
  <c r="D1537" i="5"/>
  <c r="D1528" i="5"/>
  <c r="D1790" i="5"/>
  <c r="D1667" i="5"/>
  <c r="D1829" i="5"/>
  <c r="D1869" i="5"/>
  <c r="D1998" i="5"/>
  <c r="D1963" i="5"/>
  <c r="D2149" i="5"/>
  <c r="D2125" i="5"/>
  <c r="D2048" i="5"/>
  <c r="D2364" i="5"/>
  <c r="D2299" i="5"/>
  <c r="D2280" i="5"/>
  <c r="D2476" i="5"/>
  <c r="D2540" i="5"/>
  <c r="D46" i="5"/>
  <c r="D79" i="5"/>
  <c r="D211" i="5"/>
  <c r="D271" i="5"/>
  <c r="D296" i="5"/>
  <c r="D519" i="5"/>
  <c r="D412" i="5"/>
  <c r="D444" i="5"/>
  <c r="D585" i="5"/>
  <c r="D744" i="5"/>
  <c r="D635" i="5"/>
  <c r="D787" i="5"/>
  <c r="D782" i="5"/>
  <c r="D845" i="5"/>
  <c r="D1039" i="5"/>
  <c r="D1043" i="5"/>
  <c r="D1014" i="5"/>
  <c r="D1150" i="5"/>
  <c r="D1282" i="5"/>
  <c r="D1161" i="5"/>
  <c r="D1324" i="5"/>
  <c r="D1463" i="5"/>
  <c r="D1560" i="5"/>
  <c r="D1527" i="5"/>
  <c r="D1533" i="5"/>
  <c r="D1818" i="5"/>
  <c r="D1713" i="5"/>
  <c r="D1710" i="5"/>
  <c r="D2007" i="5"/>
  <c r="D1962" i="5"/>
  <c r="D2008" i="5"/>
  <c r="D3433" i="5"/>
  <c r="D3413" i="5"/>
  <c r="D3408" i="5"/>
  <c r="D3399" i="5"/>
  <c r="D3394" i="5"/>
  <c r="D3384" i="5"/>
  <c r="D3369" i="5"/>
  <c r="D3363" i="5"/>
  <c r="D3358" i="5"/>
  <c r="D3341" i="5"/>
  <c r="D3325" i="5"/>
  <c r="E3668" i="5"/>
  <c r="G3668" i="5" s="1"/>
  <c r="H3668" i="5" s="1"/>
  <c r="D103" i="5"/>
  <c r="D39" i="5"/>
  <c r="D297" i="5"/>
  <c r="D205" i="5"/>
  <c r="D317" i="5"/>
  <c r="D443" i="5"/>
  <c r="D485" i="5"/>
  <c r="D549" i="5"/>
  <c r="D640" i="5"/>
  <c r="D628" i="5"/>
  <c r="D735" i="5"/>
  <c r="D916" i="5"/>
  <c r="D790" i="5"/>
  <c r="D857" i="5"/>
  <c r="D1059" i="5"/>
  <c r="D1049" i="5"/>
  <c r="D946" i="5"/>
  <c r="D1203" i="5"/>
  <c r="D1244" i="5"/>
  <c r="D1436" i="5"/>
  <c r="D1431" i="5"/>
  <c r="D1459" i="5"/>
  <c r="D1546" i="5"/>
  <c r="D1556" i="5"/>
  <c r="D1562" i="5"/>
  <c r="D1806" i="5"/>
  <c r="D1823" i="5"/>
  <c r="D1716" i="5"/>
  <c r="D2011" i="5"/>
  <c r="D1856" i="5"/>
  <c r="D1989" i="5"/>
  <c r="D2188" i="5"/>
  <c r="D2103" i="5"/>
  <c r="D2126" i="5"/>
  <c r="D2240" i="5"/>
  <c r="D2310" i="5"/>
  <c r="D2380" i="5"/>
  <c r="D2531" i="5"/>
  <c r="D138" i="5"/>
  <c r="D56" i="5"/>
  <c r="D22" i="5"/>
  <c r="D354" i="5"/>
  <c r="D381" i="5"/>
  <c r="D279" i="5"/>
  <c r="D450" i="5"/>
  <c r="D402" i="5"/>
  <c r="D418" i="5"/>
  <c r="D610" i="5"/>
  <c r="D669" i="5"/>
  <c r="D656" i="5"/>
  <c r="D881" i="5"/>
  <c r="D926" i="5"/>
  <c r="D762" i="5"/>
  <c r="D955" i="5"/>
  <c r="D1045" i="5"/>
  <c r="D1017" i="5"/>
  <c r="D1186" i="5"/>
  <c r="D1258" i="5"/>
  <c r="D1372" i="5"/>
  <c r="D1412" i="5"/>
  <c r="D1308" i="5"/>
  <c r="D1639" i="5"/>
  <c r="D1486" i="5"/>
  <c r="D1543" i="5"/>
  <c r="D1793" i="5"/>
  <c r="D1725" i="5"/>
  <c r="D3438" i="5"/>
  <c r="D3427" i="5"/>
  <c r="D3417" i="5"/>
  <c r="D3368" i="5"/>
  <c r="D3348" i="5"/>
  <c r="D3340" i="5"/>
  <c r="D3336" i="5"/>
  <c r="D3332" i="5"/>
  <c r="D3328" i="5"/>
  <c r="D3324" i="5"/>
  <c r="D3316" i="5"/>
  <c r="D3312" i="5"/>
  <c r="D3308" i="5"/>
  <c r="D115" i="5"/>
  <c r="D195" i="5"/>
  <c r="D18" i="5"/>
  <c r="D373" i="5"/>
  <c r="D357" i="5"/>
  <c r="D249" i="5"/>
  <c r="D510" i="5"/>
  <c r="D471" i="5"/>
  <c r="D423" i="5"/>
  <c r="D717" i="5"/>
  <c r="D572" i="5"/>
  <c r="D691" i="5"/>
  <c r="D840" i="5"/>
  <c r="D836" i="5"/>
  <c r="D882" i="5"/>
  <c r="D1002" i="5"/>
  <c r="D991" i="5"/>
  <c r="D1198" i="5"/>
  <c r="D1175" i="5"/>
  <c r="D1185" i="5"/>
  <c r="D1446" i="5"/>
  <c r="D1430" i="5"/>
  <c r="D1447" i="5"/>
  <c r="D1600" i="5"/>
  <c r="D1507" i="5"/>
  <c r="D1576" i="5"/>
  <c r="D1731" i="5"/>
  <c r="D1831" i="5"/>
  <c r="D1786" i="5"/>
  <c r="D1880" i="5"/>
  <c r="D1891" i="5"/>
  <c r="D1968" i="5"/>
  <c r="D2043" i="5"/>
  <c r="D2161" i="5"/>
  <c r="D2031" i="5"/>
  <c r="D2225" i="5"/>
  <c r="D2236" i="5"/>
  <c r="D2443" i="5"/>
  <c r="D2541" i="5"/>
  <c r="D130" i="5"/>
  <c r="D198" i="5"/>
  <c r="D97" i="5"/>
  <c r="D232" i="5"/>
  <c r="D248" i="5"/>
  <c r="D361" i="5"/>
  <c r="D455" i="5"/>
  <c r="D427" i="5"/>
  <c r="D396" i="5"/>
  <c r="D655" i="5"/>
  <c r="D571" i="5"/>
  <c r="D614" i="5"/>
  <c r="D821" i="5"/>
  <c r="D767" i="5"/>
  <c r="D807" i="5"/>
  <c r="D1069" i="5"/>
  <c r="D1047" i="5"/>
  <c r="D1181" i="5"/>
  <c r="D1289" i="5"/>
  <c r="D1293" i="5"/>
  <c r="D1358" i="5"/>
  <c r="D1456" i="5"/>
  <c r="D1306" i="5"/>
  <c r="D1538" i="5"/>
  <c r="D1635" i="5"/>
  <c r="D1480" i="5"/>
  <c r="D1791" i="5"/>
  <c r="D1810" i="5"/>
  <c r="D1834" i="5"/>
  <c r="D1881" i="5"/>
  <c r="D1877" i="5"/>
  <c r="D1923" i="5"/>
  <c r="D2182" i="5"/>
  <c r="D3421" i="5"/>
  <c r="D3402" i="5"/>
  <c r="D3393" i="5"/>
  <c r="D3388" i="5"/>
  <c r="D3383" i="5"/>
  <c r="D3378" i="5"/>
  <c r="D3373" i="5"/>
  <c r="D3352" i="5"/>
  <c r="D3344" i="5"/>
  <c r="D3320" i="5"/>
  <c r="D42" i="5"/>
  <c r="D145" i="5"/>
  <c r="D92" i="5"/>
  <c r="D207" i="5"/>
  <c r="D312" i="5"/>
  <c r="D255" i="5"/>
  <c r="D547" i="5"/>
  <c r="D538" i="5"/>
  <c r="D534" i="5"/>
  <c r="D601" i="5"/>
  <c r="D593" i="5"/>
  <c r="D715" i="5"/>
  <c r="D772" i="5"/>
  <c r="D892" i="5"/>
  <c r="D784" i="5"/>
  <c r="D1009" i="5"/>
  <c r="D944" i="5"/>
  <c r="D1142" i="5"/>
  <c r="D1279" i="5"/>
  <c r="D1286" i="5"/>
  <c r="D1422" i="5"/>
  <c r="D1347" i="5"/>
  <c r="D1318" i="5"/>
  <c r="D1628" i="5"/>
  <c r="D1584" i="5"/>
  <c r="D1577" i="5"/>
  <c r="D1836" i="5"/>
  <c r="D1775" i="5"/>
  <c r="D1690" i="5"/>
  <c r="D1890" i="5"/>
  <c r="D1973" i="5"/>
  <c r="D1955" i="5"/>
  <c r="D2056" i="5"/>
  <c r="D2147" i="5"/>
  <c r="D2276" i="5"/>
  <c r="D2210" i="5"/>
  <c r="D2360" i="5"/>
  <c r="D2551" i="5"/>
  <c r="D2535" i="5"/>
  <c r="D24" i="5"/>
  <c r="D81" i="5"/>
  <c r="D177" i="5"/>
  <c r="D315" i="5"/>
  <c r="D253" i="5"/>
  <c r="D372" i="5"/>
  <c r="D535" i="5"/>
  <c r="D516" i="5"/>
  <c r="D478" i="5"/>
  <c r="D631" i="5"/>
  <c r="D627" i="5"/>
  <c r="D693" i="5"/>
  <c r="D756" i="5"/>
  <c r="D919" i="5"/>
  <c r="D843" i="5"/>
  <c r="D995" i="5"/>
  <c r="D1010" i="5"/>
  <c r="D1228" i="5"/>
  <c r="D1192" i="5"/>
  <c r="D1204" i="5"/>
  <c r="D1461" i="5"/>
  <c r="D1434" i="5"/>
  <c r="D1320" i="5"/>
  <c r="D1615" i="5"/>
  <c r="D1599" i="5"/>
  <c r="D1515" i="5"/>
  <c r="D1828" i="5"/>
  <c r="D1757" i="5"/>
  <c r="D1665" i="5"/>
  <c r="D1939" i="5"/>
  <c r="D1845" i="5"/>
  <c r="D1985" i="5"/>
  <c r="D2086" i="5"/>
  <c r="D2138" i="5"/>
  <c r="D2258" i="5"/>
  <c r="D2342" i="5"/>
  <c r="D1992" i="5"/>
  <c r="D2105" i="5"/>
  <c r="D2379" i="5"/>
  <c r="D2323" i="5"/>
  <c r="D2429" i="5"/>
  <c r="D2522" i="5"/>
  <c r="D2549" i="5"/>
  <c r="D2643" i="5"/>
  <c r="D2613" i="5"/>
  <c r="D111" i="5"/>
  <c r="D166" i="5"/>
  <c r="D149" i="5"/>
  <c r="D229" i="5"/>
  <c r="D342" i="5"/>
  <c r="D520" i="5"/>
  <c r="D529" i="5"/>
  <c r="D474" i="5"/>
  <c r="D685" i="5"/>
  <c r="D737" i="5"/>
  <c r="D696" i="5"/>
  <c r="D753" i="5"/>
  <c r="D833" i="5"/>
  <c r="D805" i="5"/>
  <c r="D1057" i="5"/>
  <c r="D979" i="5"/>
  <c r="D1108" i="5"/>
  <c r="D1291" i="5"/>
  <c r="D1250" i="5"/>
  <c r="D1131" i="5"/>
  <c r="D1330" i="5"/>
  <c r="D1421" i="5"/>
  <c r="D1473" i="5"/>
  <c r="D1611" i="5"/>
  <c r="D1481" i="5"/>
  <c r="D1830" i="5"/>
  <c r="D1756" i="5"/>
  <c r="D1842" i="5"/>
  <c r="D1865" i="5"/>
  <c r="D1945" i="5"/>
  <c r="D1879" i="5"/>
  <c r="D2034" i="5"/>
  <c r="D2085" i="5"/>
  <c r="D2194" i="5"/>
  <c r="D2221" i="5"/>
  <c r="D2334" i="5"/>
  <c r="D2372" i="5"/>
  <c r="D2563" i="5"/>
  <c r="D2490" i="5"/>
  <c r="D2403" i="5"/>
  <c r="D2687" i="5"/>
  <c r="D2738" i="5"/>
  <c r="D2688" i="5"/>
  <c r="D124" i="5"/>
  <c r="D161" i="5"/>
  <c r="D95" i="5"/>
  <c r="D360" i="5"/>
  <c r="D251" i="5"/>
  <c r="D422" i="5"/>
  <c r="D543" i="5"/>
  <c r="D515" i="5"/>
  <c r="D581" i="5"/>
  <c r="D678" i="5"/>
  <c r="D642" i="5"/>
  <c r="D775" i="5"/>
  <c r="D848" i="5"/>
  <c r="D769" i="5"/>
  <c r="D941" i="5"/>
  <c r="D953" i="5"/>
  <c r="D963" i="5"/>
  <c r="D1235" i="5"/>
  <c r="D1257" i="5"/>
  <c r="D1271" i="5"/>
  <c r="D1455" i="5"/>
  <c r="D1353" i="5"/>
  <c r="D1458" i="5"/>
  <c r="D1580" i="5"/>
  <c r="D1531" i="5"/>
  <c r="D1669" i="5"/>
  <c r="D1703" i="5"/>
  <c r="D1772" i="5"/>
  <c r="D2014" i="5"/>
  <c r="D1944" i="5"/>
  <c r="D1940" i="5"/>
  <c r="D2166" i="5"/>
  <c r="D2143" i="5"/>
  <c r="D1759" i="5"/>
  <c r="D2140" i="5"/>
  <c r="D2183" i="5"/>
  <c r="D2346" i="5"/>
  <c r="D2277" i="5"/>
  <c r="D2424" i="5"/>
  <c r="D2517" i="5"/>
  <c r="D2488" i="5"/>
  <c r="D2575" i="5"/>
  <c r="D2584" i="5"/>
  <c r="D99" i="5"/>
  <c r="D34" i="5"/>
  <c r="D362" i="5"/>
  <c r="D277" i="5"/>
  <c r="D323" i="5"/>
  <c r="D542" i="5"/>
  <c r="D488" i="5"/>
  <c r="D468" i="5"/>
  <c r="D595" i="5"/>
  <c r="D733" i="5"/>
  <c r="D692" i="5"/>
  <c r="D797" i="5"/>
  <c r="D825" i="5"/>
  <c r="D838" i="5"/>
  <c r="D1041" i="5"/>
  <c r="D957" i="5"/>
  <c r="D998" i="5"/>
  <c r="D1153" i="5"/>
  <c r="D1223" i="5"/>
  <c r="D1294" i="5"/>
  <c r="D1339" i="5"/>
  <c r="D1303" i="5"/>
  <c r="D1561" i="5"/>
  <c r="D1501" i="5"/>
  <c r="D1614" i="5"/>
  <c r="D1779" i="5"/>
  <c r="D1694" i="5"/>
  <c r="D1687" i="5"/>
  <c r="D1852" i="5"/>
  <c r="D1931" i="5"/>
  <c r="D1928" i="5"/>
  <c r="D2146" i="5"/>
  <c r="D2159" i="5"/>
  <c r="D2137" i="5"/>
  <c r="D2256" i="5"/>
  <c r="D2026" i="5"/>
  <c r="D2308" i="5"/>
  <c r="D2565" i="5"/>
  <c r="D2527" i="5"/>
  <c r="D2533" i="5"/>
  <c r="D2631" i="5"/>
  <c r="D2639" i="5"/>
  <c r="E3667" i="5"/>
  <c r="G3667" i="5" s="1"/>
  <c r="H3667" i="5" s="1"/>
  <c r="D86" i="5"/>
  <c r="D25" i="5"/>
  <c r="D330" i="5"/>
  <c r="D233" i="5"/>
  <c r="D356" i="5"/>
  <c r="D500" i="5"/>
  <c r="D495" i="5"/>
  <c r="D475" i="5"/>
  <c r="D630" i="5"/>
  <c r="D721" i="5"/>
  <c r="D580" i="5"/>
  <c r="D785" i="5"/>
  <c r="D891" i="5"/>
  <c r="D897" i="5"/>
  <c r="D1038" i="5"/>
  <c r="D1107" i="5"/>
  <c r="D1034" i="5"/>
  <c r="D1230" i="5"/>
  <c r="D1218" i="5"/>
  <c r="D1114" i="5"/>
  <c r="D1297" i="5"/>
  <c r="D1355" i="5"/>
  <c r="D1522" i="5"/>
  <c r="D1582" i="5"/>
  <c r="D1514" i="5"/>
  <c r="D1719" i="5"/>
  <c r="D1782" i="5"/>
  <c r="D1741" i="5"/>
  <c r="D1895" i="5"/>
  <c r="D1934" i="5"/>
  <c r="D1855" i="5"/>
  <c r="D2097" i="5"/>
  <c r="D1974" i="5"/>
  <c r="D2079" i="5"/>
  <c r="D2156" i="5"/>
  <c r="D2377" i="5"/>
  <c r="D2283" i="5"/>
  <c r="D2552" i="5"/>
  <c r="D2437" i="5"/>
  <c r="D2524" i="5"/>
  <c r="D2725" i="5"/>
  <c r="D169" i="5"/>
  <c r="D113" i="5"/>
  <c r="D118" i="5"/>
  <c r="D216" i="5"/>
  <c r="D368" i="5"/>
  <c r="D348" i="5"/>
  <c r="D424" i="5"/>
  <c r="D394" i="5"/>
  <c r="D442" i="5"/>
  <c r="D671" i="5"/>
  <c r="D674" i="5"/>
  <c r="D596" i="5"/>
  <c r="D750" i="5"/>
  <c r="D913" i="5"/>
  <c r="D813" i="5"/>
  <c r="D956" i="5"/>
  <c r="D1072" i="5"/>
  <c r="D937" i="5"/>
  <c r="D1144" i="5"/>
  <c r="D1234" i="5"/>
  <c r="D1368" i="5"/>
  <c r="D1359" i="5"/>
  <c r="D1300" i="5"/>
  <c r="D1658" i="5"/>
  <c r="D1636" i="5"/>
  <c r="D1564" i="5"/>
  <c r="D1717" i="5"/>
  <c r="D1722" i="5"/>
  <c r="D1691" i="5"/>
  <c r="D1978" i="5"/>
  <c r="D1905" i="5"/>
  <c r="D1887" i="5"/>
  <c r="D2135" i="5"/>
  <c r="D2116" i="5"/>
  <c r="D2064" i="5"/>
  <c r="D2235" i="5"/>
  <c r="D2385" i="5"/>
  <c r="D2274" i="5"/>
  <c r="D2529" i="5"/>
  <c r="D2401" i="5"/>
  <c r="D2628" i="5"/>
  <c r="D2690" i="5"/>
  <c r="D2692" i="5"/>
  <c r="D69" i="5"/>
  <c r="D133" i="5"/>
  <c r="D185" i="5"/>
  <c r="D215" i="5"/>
  <c r="D278" i="5"/>
  <c r="D214" i="5"/>
  <c r="D548" i="5"/>
  <c r="D408" i="5"/>
  <c r="D469" i="5"/>
  <c r="D731" i="5"/>
  <c r="D586" i="5"/>
  <c r="D568" i="5"/>
  <c r="D826" i="5"/>
  <c r="D914" i="5"/>
  <c r="D893" i="5"/>
  <c r="D1060" i="5"/>
  <c r="D1084" i="5"/>
  <c r="D1003" i="5"/>
  <c r="D1176" i="5"/>
  <c r="D1240" i="5"/>
  <c r="D1310" i="5"/>
  <c r="D1363" i="5"/>
  <c r="D1342" i="5"/>
  <c r="D1579" i="5"/>
  <c r="D1551" i="5"/>
  <c r="D1647" i="5"/>
  <c r="D1811" i="5"/>
  <c r="D1792" i="5"/>
  <c r="D1758" i="5"/>
  <c r="D2001" i="5"/>
  <c r="D1902" i="5"/>
  <c r="D1898" i="5"/>
  <c r="D2157" i="5"/>
  <c r="D2006" i="5"/>
  <c r="D2172" i="5"/>
  <c r="D2038" i="5"/>
  <c r="D2292" i="5"/>
  <c r="D2343" i="5"/>
  <c r="D2499" i="5"/>
  <c r="D2409" i="5"/>
  <c r="D2419" i="5"/>
  <c r="D2632" i="5"/>
  <c r="D41" i="5"/>
  <c r="D112" i="5"/>
  <c r="D52" i="5"/>
  <c r="D366" i="5"/>
  <c r="D259" i="5"/>
  <c r="D280" i="5"/>
  <c r="D391" i="5"/>
  <c r="D480" i="5"/>
  <c r="D490" i="5"/>
  <c r="D573" i="5"/>
  <c r="D716" i="5"/>
  <c r="D616" i="5"/>
  <c r="D818" i="5"/>
  <c r="D814" i="5"/>
  <c r="D751" i="5"/>
  <c r="D982" i="5"/>
  <c r="D1016" i="5"/>
  <c r="D1274" i="5"/>
  <c r="D1183" i="5"/>
  <c r="D1162" i="5"/>
  <c r="D1311" i="5"/>
  <c r="D1345" i="5"/>
  <c r="D1464" i="5"/>
  <c r="D1539" i="5"/>
  <c r="D1296" i="5"/>
  <c r="D1652" i="5"/>
  <c r="D1801" i="5"/>
  <c r="D1672" i="5"/>
  <c r="D1684" i="5"/>
  <c r="D1964" i="5"/>
  <c r="D1917" i="5"/>
  <c r="D1862" i="5"/>
  <c r="D2089" i="5"/>
  <c r="D2142" i="5"/>
  <c r="D2173" i="5"/>
  <c r="D2369" i="5"/>
  <c r="D2348" i="5"/>
  <c r="D2459" i="5"/>
  <c r="D2495" i="5"/>
  <c r="D2560" i="5"/>
  <c r="D2649" i="5"/>
  <c r="D2589" i="5"/>
  <c r="D2674" i="5"/>
  <c r="D183" i="5"/>
  <c r="D50" i="5"/>
  <c r="D106" i="5"/>
  <c r="D351" i="5"/>
  <c r="D300" i="5"/>
  <c r="D284" i="5"/>
  <c r="D460" i="5"/>
  <c r="D417" i="5"/>
  <c r="D476" i="5"/>
  <c r="D723" i="5"/>
  <c r="D600" i="5"/>
  <c r="D742" i="5"/>
  <c r="D799" i="5"/>
  <c r="D835" i="5"/>
  <c r="D920" i="5"/>
  <c r="D999" i="5"/>
  <c r="D1090" i="5"/>
  <c r="D1270" i="5"/>
  <c r="D1254" i="5"/>
  <c r="D1180" i="5"/>
  <c r="D1393" i="5"/>
  <c r="D1360" i="5"/>
  <c r="D1460" i="5"/>
  <c r="D1606" i="5"/>
  <c r="D1566" i="5"/>
  <c r="D1517" i="5"/>
  <c r="D1797" i="5"/>
  <c r="D1795" i="5"/>
  <c r="D1788" i="5"/>
  <c r="D2024" i="5"/>
  <c r="D1851" i="5"/>
  <c r="D1943" i="5"/>
  <c r="D1941" i="5"/>
  <c r="D1843" i="5"/>
  <c r="D2029" i="5"/>
  <c r="D2254" i="5"/>
  <c r="D2300" i="5"/>
  <c r="D2448" i="5"/>
  <c r="D2468" i="5"/>
  <c r="D2395" i="5"/>
  <c r="D2605" i="5"/>
  <c r="D19" i="5"/>
  <c r="D68" i="5"/>
  <c r="D28" i="5"/>
  <c r="D305" i="5"/>
  <c r="D380" i="5"/>
  <c r="D316" i="5"/>
  <c r="D411" i="5"/>
  <c r="D467" i="5"/>
  <c r="D514" i="5"/>
  <c r="D686" i="5"/>
  <c r="D672" i="5"/>
  <c r="D575" i="5"/>
  <c r="D902" i="5"/>
  <c r="D778" i="5"/>
  <c r="D1067" i="5"/>
  <c r="D747" i="5"/>
  <c r="D985" i="5"/>
  <c r="D1146" i="5"/>
  <c r="D1260" i="5"/>
  <c r="D1193" i="5"/>
  <c r="D1410" i="5"/>
  <c r="D1449" i="5"/>
  <c r="D1361" i="5"/>
  <c r="D1530" i="5"/>
  <c r="D1593" i="5"/>
  <c r="D1513" i="5"/>
  <c r="D1706" i="5"/>
  <c r="D1709" i="5"/>
  <c r="D1773" i="5"/>
  <c r="D1893" i="5"/>
  <c r="D1913" i="5"/>
  <c r="D1884" i="5"/>
  <c r="D2111" i="5"/>
  <c r="D2053" i="5"/>
  <c r="D2373" i="5"/>
  <c r="D2214" i="5"/>
  <c r="D2375" i="5"/>
  <c r="D2486" i="5"/>
  <c r="D2478" i="5"/>
  <c r="D2503" i="5"/>
  <c r="D2682" i="5"/>
  <c r="D2598" i="5"/>
  <c r="D2697" i="5"/>
  <c r="D61" i="5"/>
  <c r="D40" i="5"/>
  <c r="D172" i="5"/>
  <c r="D310" i="5"/>
  <c r="D291" i="5"/>
  <c r="D250" i="5"/>
  <c r="D491" i="5"/>
  <c r="D486" i="5"/>
  <c r="D452" i="5"/>
  <c r="D704" i="5"/>
  <c r="D609" i="5"/>
  <c r="D576" i="5"/>
  <c r="D839" i="5"/>
  <c r="D771" i="5"/>
  <c r="D1033" i="5"/>
  <c r="D1076" i="5"/>
  <c r="D933" i="5"/>
  <c r="D1154" i="5"/>
  <c r="D1278" i="5"/>
  <c r="D1190" i="5"/>
  <c r="D1441" i="5"/>
  <c r="D1390" i="5"/>
  <c r="D1112" i="5"/>
  <c r="D1620" i="5"/>
  <c r="D1563" i="5"/>
  <c r="D1583" i="5"/>
  <c r="D1712" i="5"/>
  <c r="D1766" i="5"/>
  <c r="D1815" i="5"/>
  <c r="D1888" i="5"/>
  <c r="D1920" i="5"/>
  <c r="D2017" i="5"/>
  <c r="D1965" i="5"/>
  <c r="D2185" i="5"/>
  <c r="D2158" i="5"/>
  <c r="D2285" i="5"/>
  <c r="D2378" i="5"/>
  <c r="D2456" i="5"/>
  <c r="D2457" i="5"/>
  <c r="D2608" i="5"/>
  <c r="D2727" i="5"/>
  <c r="D58" i="5"/>
  <c r="D43" i="5"/>
  <c r="D197" i="5"/>
  <c r="D293" i="5"/>
  <c r="D298" i="5"/>
  <c r="D308" i="5"/>
  <c r="D407" i="5"/>
  <c r="D404" i="5"/>
  <c r="D564" i="5"/>
  <c r="D570" i="5"/>
  <c r="D682" i="5"/>
  <c r="D577" i="5"/>
  <c r="D922" i="5"/>
  <c r="D850" i="5"/>
  <c r="D934" i="5"/>
  <c r="D970" i="5"/>
  <c r="D1064" i="5"/>
  <c r="D1232" i="5"/>
  <c r="D1139" i="5"/>
  <c r="D1160" i="5"/>
  <c r="D1411" i="5"/>
  <c r="D1470" i="5"/>
  <c r="D1465" i="5"/>
  <c r="D1648" i="5"/>
  <c r="D1523" i="5"/>
  <c r="D1572" i="5"/>
  <c r="D1708" i="5"/>
  <c r="D1732" i="5"/>
  <c r="D1715" i="5"/>
  <c r="D1996" i="5"/>
  <c r="D1882" i="5"/>
  <c r="D2084" i="5"/>
  <c r="D2044" i="5"/>
  <c r="D2075" i="5"/>
  <c r="D2358" i="5"/>
  <c r="D2295" i="5"/>
  <c r="D2265" i="5"/>
  <c r="D2553" i="5"/>
  <c r="D2554" i="5"/>
  <c r="D2516" i="5"/>
  <c r="D2736" i="5"/>
  <c r="D2730" i="5"/>
  <c r="D2612" i="5"/>
  <c r="D53" i="5"/>
  <c r="D65" i="5"/>
  <c r="D88" i="5"/>
  <c r="D15" i="5"/>
  <c r="D334" i="5"/>
  <c r="D212" i="5"/>
  <c r="D536" i="5"/>
  <c r="D504" i="5"/>
  <c r="D479" i="5"/>
  <c r="D741" i="5"/>
  <c r="D667" i="5"/>
  <c r="D566" i="5"/>
  <c r="D886" i="5"/>
  <c r="D868" i="5"/>
  <c r="D967" i="5"/>
  <c r="D968" i="5"/>
  <c r="D1031" i="5"/>
  <c r="D1177" i="5"/>
  <c r="D1248" i="5"/>
  <c r="D1269" i="5"/>
  <c r="D1407" i="5"/>
  <c r="D1337" i="5"/>
  <c r="D1349" i="5"/>
  <c r="D1624" i="5"/>
  <c r="D1649" i="5"/>
  <c r="D1641" i="5"/>
  <c r="D1688" i="5"/>
  <c r="D1777" i="5"/>
  <c r="D1753" i="5"/>
  <c r="D1932" i="5"/>
  <c r="D1900" i="5"/>
  <c r="D2152" i="5"/>
  <c r="D2099" i="5"/>
  <c r="D1977" i="5"/>
  <c r="D2139" i="5"/>
  <c r="D2362" i="5"/>
  <c r="D2363" i="5"/>
  <c r="D2547" i="5"/>
  <c r="D2566" i="5"/>
  <c r="D2440" i="5"/>
  <c r="D2660" i="5"/>
  <c r="D2742" i="5"/>
  <c r="D66" i="5"/>
  <c r="D184" i="5"/>
  <c r="D93" i="5"/>
  <c r="D355" i="5"/>
  <c r="D341" i="5"/>
  <c r="D344" i="5"/>
  <c r="D531" i="5"/>
  <c r="D409" i="5"/>
  <c r="D392" i="5"/>
  <c r="D603" i="5"/>
  <c r="D633" i="5"/>
  <c r="D928" i="5"/>
  <c r="D875" i="5"/>
  <c r="D788" i="5"/>
  <c r="D1028" i="5"/>
  <c r="D1019" i="5"/>
  <c r="D1040" i="5"/>
  <c r="D1167" i="5"/>
  <c r="D1169" i="5"/>
  <c r="D1208" i="5"/>
  <c r="D1332" i="5"/>
  <c r="D1453" i="5"/>
  <c r="D1469" i="5"/>
  <c r="D1587" i="5"/>
  <c r="D1548" i="5"/>
  <c r="D1500" i="5"/>
  <c r="D1692" i="5"/>
  <c r="D1787" i="5"/>
  <c r="D1736" i="5"/>
  <c r="D2012" i="5"/>
  <c r="D1921" i="5"/>
  <c r="D2192" i="5"/>
  <c r="D2190" i="5"/>
  <c r="D2059" i="5"/>
  <c r="D2226" i="5"/>
  <c r="D2309" i="5"/>
  <c r="D2339" i="5"/>
  <c r="D2417" i="5"/>
  <c r="D2413" i="5"/>
  <c r="D2474" i="5"/>
  <c r="D2719" i="5"/>
  <c r="D2724" i="5"/>
  <c r="D2665" i="5"/>
  <c r="D114" i="5"/>
  <c r="D16" i="5"/>
  <c r="D98" i="5"/>
  <c r="D346" i="5"/>
  <c r="D264" i="5"/>
  <c r="D377" i="5"/>
  <c r="D541" i="5"/>
  <c r="D537" i="5"/>
  <c r="D530" i="5"/>
  <c r="D683" i="5"/>
  <c r="D583" i="5"/>
  <c r="D925" i="5"/>
  <c r="D907" i="5"/>
  <c r="D918" i="5"/>
  <c r="D1037" i="5"/>
  <c r="D1074" i="5"/>
  <c r="D1082" i="5"/>
  <c r="D1141" i="5"/>
  <c r="D1268" i="5"/>
  <c r="D1277" i="5"/>
  <c r="D1334" i="5"/>
  <c r="D1348" i="5"/>
  <c r="D1454" i="5"/>
  <c r="D1521" i="5"/>
  <c r="D1585" i="5"/>
  <c r="D1483" i="5"/>
  <c r="D1695" i="5"/>
  <c r="D1820" i="5"/>
  <c r="D1966" i="5"/>
  <c r="D1875" i="5"/>
  <c r="D1859" i="5"/>
  <c r="D2055" i="5"/>
  <c r="D2028" i="5"/>
  <c r="D1922" i="5"/>
  <c r="D2121" i="5"/>
  <c r="D2340" i="5"/>
  <c r="D2259" i="5"/>
  <c r="D2394" i="5"/>
  <c r="D2509" i="5"/>
  <c r="D2406" i="5"/>
  <c r="D2392" i="5"/>
  <c r="D2712" i="5"/>
  <c r="D165" i="5"/>
  <c r="D127" i="5"/>
  <c r="D134" i="5"/>
  <c r="D303" i="5"/>
  <c r="D220" i="5"/>
  <c r="D241" i="5"/>
  <c r="D453" i="5"/>
  <c r="D550" i="5"/>
  <c r="D644" i="5"/>
  <c r="D710" i="5"/>
  <c r="D382" i="5"/>
  <c r="D862" i="5"/>
  <c r="D870" i="5"/>
  <c r="D867" i="5"/>
  <c r="D1104" i="5"/>
  <c r="D975" i="5"/>
  <c r="D1051" i="5"/>
  <c r="D1256" i="5"/>
  <c r="D1199" i="5"/>
  <c r="D1156" i="5"/>
  <c r="D1380" i="5"/>
  <c r="D1472" i="5"/>
  <c r="D1445" i="5"/>
  <c r="D1505" i="5"/>
  <c r="D1657" i="5"/>
  <c r="D1479" i="5"/>
  <c r="D1819" i="5"/>
  <c r="D1816" i="5"/>
  <c r="D1958" i="5"/>
  <c r="D2023" i="5"/>
  <c r="D1952" i="5"/>
  <c r="D2073" i="5"/>
  <c r="D2128" i="5"/>
  <c r="D1844" i="5"/>
  <c r="D2229" i="5"/>
  <c r="D2263" i="5"/>
  <c r="D2271" i="5"/>
  <c r="D2479" i="5"/>
  <c r="D2521" i="5"/>
  <c r="D2520" i="5"/>
  <c r="D2747" i="5"/>
  <c r="D2586" i="5"/>
  <c r="D2694" i="5"/>
  <c r="D128" i="5"/>
  <c r="D57" i="5"/>
  <c r="D116" i="5"/>
  <c r="D204" i="5"/>
  <c r="D243" i="5"/>
  <c r="D340" i="5"/>
  <c r="D387" i="5"/>
  <c r="D459" i="5"/>
  <c r="D724" i="5"/>
  <c r="D650" i="5"/>
  <c r="D712" i="5"/>
  <c r="D872" i="5"/>
  <c r="D859" i="5"/>
  <c r="D903" i="5"/>
  <c r="D1088" i="5"/>
  <c r="D949" i="5"/>
  <c r="D939" i="5"/>
  <c r="D1164" i="5"/>
  <c r="D1283" i="5"/>
  <c r="D1157" i="5"/>
  <c r="D1415" i="5"/>
  <c r="D1468" i="5"/>
  <c r="D1396" i="5"/>
  <c r="D1618" i="5"/>
  <c r="D1594" i="5"/>
  <c r="D1497" i="5"/>
  <c r="D1704" i="5"/>
  <c r="D1739" i="5"/>
  <c r="D1870" i="5"/>
  <c r="D2019" i="5"/>
  <c r="D2000" i="5"/>
  <c r="D2049" i="5"/>
  <c r="D2193" i="5"/>
  <c r="D2093" i="5"/>
  <c r="D2337" i="5"/>
  <c r="D2301" i="5"/>
  <c r="D2278" i="5"/>
  <c r="D2555" i="5"/>
  <c r="D2463" i="5"/>
  <c r="D2441" i="5"/>
  <c r="D2743" i="5"/>
  <c r="D2635" i="5"/>
  <c r="D182" i="5"/>
  <c r="D141" i="5"/>
  <c r="D108" i="5"/>
  <c r="D301" i="5"/>
  <c r="D359" i="5"/>
  <c r="D350" i="5"/>
  <c r="D438" i="5"/>
  <c r="D518" i="5"/>
  <c r="D623" i="5"/>
  <c r="D730" i="5"/>
  <c r="D681" i="5"/>
  <c r="D779" i="5"/>
  <c r="D905" i="5"/>
  <c r="D773" i="5"/>
  <c r="D1054" i="5"/>
  <c r="D1020" i="5"/>
  <c r="D962" i="5"/>
  <c r="D1140" i="5"/>
  <c r="D1207" i="5"/>
  <c r="D1262" i="5"/>
  <c r="D1354" i="5"/>
  <c r="D1442" i="5"/>
  <c r="D1423" i="5"/>
  <c r="D1506" i="5"/>
  <c r="D1578" i="5"/>
  <c r="D1794" i="5"/>
  <c r="D1763" i="5"/>
  <c r="D1749" i="5"/>
  <c r="D2010" i="5"/>
  <c r="D1849" i="5"/>
  <c r="D1867" i="5"/>
  <c r="D2165" i="5"/>
  <c r="D2151" i="5"/>
  <c r="D2118" i="5"/>
  <c r="D2213" i="5"/>
  <c r="D2290" i="5"/>
  <c r="D2345" i="5"/>
  <c r="D2483" i="5"/>
  <c r="D2493" i="5"/>
  <c r="D2412" i="5"/>
  <c r="D2604" i="5"/>
  <c r="D2655" i="5"/>
  <c r="D2661" i="5"/>
  <c r="D109" i="5"/>
  <c r="D131" i="5"/>
  <c r="D196" i="5"/>
  <c r="D258" i="5"/>
  <c r="D213" i="5"/>
  <c r="D242" i="5"/>
  <c r="D434" i="5"/>
  <c r="D498" i="5"/>
  <c r="D611" i="5"/>
  <c r="D726" i="5"/>
  <c r="D587" i="5"/>
  <c r="D812" i="5"/>
  <c r="D911" i="5"/>
  <c r="D768" i="5"/>
  <c r="D1026" i="5"/>
  <c r="D1095" i="5"/>
  <c r="D1109" i="5"/>
  <c r="D1210" i="5"/>
  <c r="D1159" i="5"/>
  <c r="D1252" i="5"/>
  <c r="D1323" i="5"/>
  <c r="D1376" i="5"/>
  <c r="D1322" i="5"/>
  <c r="D1634" i="5"/>
  <c r="D1632" i="5"/>
  <c r="D1511" i="5"/>
  <c r="D1711" i="5"/>
  <c r="D1755" i="5"/>
  <c r="D1850" i="5"/>
  <c r="D1929" i="5"/>
  <c r="D2018" i="5"/>
  <c r="D2179" i="5"/>
  <c r="D2175" i="5"/>
  <c r="D2045" i="5"/>
  <c r="D2154" i="5"/>
  <c r="D2251" i="5"/>
  <c r="D2242" i="5"/>
  <c r="D2352" i="5"/>
  <c r="D2462" i="5"/>
  <c r="D2418" i="5"/>
  <c r="D2405" i="5"/>
  <c r="D2614" i="5"/>
  <c r="D2633" i="5"/>
  <c r="D29" i="5"/>
  <c r="D179" i="5"/>
  <c r="D73" i="5"/>
  <c r="D364" i="5"/>
  <c r="D266" i="5"/>
  <c r="D556" i="5"/>
  <c r="D437" i="5"/>
  <c r="D426" i="5"/>
  <c r="D606" i="5"/>
  <c r="D695" i="5"/>
  <c r="D659" i="5"/>
  <c r="D929" i="5"/>
  <c r="D792" i="5"/>
  <c r="D786" i="5"/>
  <c r="D961" i="5"/>
  <c r="D1053" i="5"/>
  <c r="D947" i="5"/>
  <c r="D1165" i="5"/>
  <c r="D1170" i="5"/>
  <c r="D1158" i="5"/>
  <c r="D1373" i="5"/>
  <c r="D1475" i="5"/>
  <c r="D1408" i="5"/>
  <c r="D1552" i="5"/>
  <c r="D1621" i="5"/>
  <c r="D1697" i="5"/>
  <c r="D1668" i="5"/>
  <c r="D1789" i="5"/>
  <c r="D1983" i="5"/>
  <c r="D1925" i="5"/>
  <c r="D1951" i="5"/>
  <c r="D2037" i="5"/>
  <c r="D2164" i="5"/>
  <c r="D2051" i="5"/>
  <c r="D2264" i="5"/>
  <c r="D2293" i="5"/>
  <c r="D2268" i="5"/>
  <c r="D2434" i="5"/>
  <c r="D2473" i="5"/>
  <c r="D2504" i="5"/>
  <c r="D2645" i="5"/>
  <c r="D2603" i="5"/>
  <c r="D2506" i="5"/>
  <c r="D36" i="5"/>
  <c r="D140" i="5"/>
  <c r="D194" i="5"/>
  <c r="D375" i="5"/>
  <c r="D319" i="5"/>
  <c r="D370" i="5"/>
  <c r="D524" i="5"/>
  <c r="D508" i="5"/>
  <c r="D709" i="5"/>
  <c r="D578" i="5"/>
  <c r="D619" i="5"/>
  <c r="D764" i="5"/>
  <c r="D876" i="5"/>
  <c r="D900" i="5"/>
  <c r="D1004" i="5"/>
  <c r="D996" i="5"/>
  <c r="D997" i="5"/>
  <c r="D1129" i="5"/>
  <c r="D1247" i="5"/>
  <c r="D1200" i="5"/>
  <c r="D1417" i="5"/>
  <c r="D1309" i="5"/>
  <c r="D1386" i="5"/>
  <c r="D1651" i="5"/>
  <c r="D1607" i="5"/>
  <c r="D1724" i="5"/>
  <c r="D1800" i="5"/>
  <c r="D1698" i="5"/>
  <c r="D1927" i="5"/>
  <c r="D1876" i="5"/>
  <c r="D1947" i="5"/>
  <c r="D2063" i="5"/>
  <c r="D2134" i="5"/>
  <c r="D2087" i="5"/>
  <c r="D2291" i="5"/>
  <c r="D2297" i="5"/>
  <c r="D2371" i="5"/>
  <c r="D2572" i="5"/>
  <c r="D2458" i="5"/>
  <c r="D2514" i="5"/>
  <c r="D2580" i="5"/>
  <c r="D2602" i="5"/>
  <c r="D72" i="5"/>
  <c r="D67" i="5"/>
  <c r="D221" i="5"/>
  <c r="D324" i="5"/>
  <c r="D294" i="5"/>
  <c r="D540" i="5"/>
  <c r="D472" i="5"/>
  <c r="D492" i="5"/>
  <c r="D582" i="5"/>
  <c r="D657" i="5"/>
  <c r="D653" i="5"/>
  <c r="D763" i="5"/>
  <c r="D879" i="5"/>
  <c r="D810" i="5"/>
  <c r="D943" i="5"/>
  <c r="D1105" i="5"/>
  <c r="D1089" i="5"/>
  <c r="D1133" i="5"/>
  <c r="D1149" i="5"/>
  <c r="D1201" i="5"/>
  <c r="D1336" i="5"/>
  <c r="D1391" i="5"/>
  <c r="D1510" i="5"/>
  <c r="D1541" i="5"/>
  <c r="D1650" i="5"/>
  <c r="D1802" i="5"/>
  <c r="D1785" i="5"/>
  <c r="D1670" i="5"/>
  <c r="D1660" i="5"/>
  <c r="D1937" i="5"/>
  <c r="D2025" i="5"/>
  <c r="D2060" i="5"/>
  <c r="D2199" i="5"/>
  <c r="D2206" i="5"/>
  <c r="D2230" i="5"/>
  <c r="D2331" i="5"/>
  <c r="D2347" i="5"/>
  <c r="D2396" i="5"/>
  <c r="D2485" i="5"/>
  <c r="D2544" i="5"/>
  <c r="D2391" i="5"/>
  <c r="D2622" i="5"/>
  <c r="D2536" i="5"/>
  <c r="D139" i="5"/>
  <c r="D33" i="5"/>
  <c r="D60" i="5"/>
  <c r="D269" i="5"/>
  <c r="D261" i="5"/>
  <c r="D441" i="5"/>
  <c r="D430" i="5"/>
  <c r="D439" i="5"/>
  <c r="D702" i="5"/>
  <c r="D707" i="5"/>
  <c r="D618" i="5"/>
  <c r="D864" i="5"/>
  <c r="D816" i="5"/>
  <c r="D809" i="5"/>
  <c r="D1013" i="5"/>
  <c r="D972" i="5"/>
  <c r="D1098" i="5"/>
  <c r="D1168" i="5"/>
  <c r="D1143" i="5"/>
  <c r="D1118" i="5"/>
  <c r="D1356" i="5"/>
  <c r="D1326" i="5"/>
  <c r="D1503" i="5"/>
  <c r="D1544" i="5"/>
  <c r="D1492" i="5"/>
  <c r="D1742" i="5"/>
  <c r="D1727" i="5"/>
  <c r="D1750" i="5"/>
  <c r="D1994" i="5"/>
  <c r="D1911" i="5"/>
  <c r="D2101" i="5"/>
  <c r="D2074" i="5"/>
  <c r="D2217" i="5"/>
  <c r="D2389" i="5"/>
  <c r="D2266" i="5"/>
  <c r="D2407" i="5"/>
  <c r="D2466" i="5"/>
  <c r="D2410" i="5"/>
  <c r="D2581" i="5"/>
  <c r="D91" i="5"/>
  <c r="D96" i="5"/>
  <c r="D175" i="5"/>
  <c r="D379" i="5"/>
  <c r="D365" i="5"/>
  <c r="D288" i="5"/>
  <c r="D393" i="5"/>
  <c r="D489" i="5"/>
  <c r="D465" i="5"/>
  <c r="D651" i="5"/>
  <c r="D687" i="5"/>
  <c r="D722" i="5"/>
  <c r="D846" i="5"/>
  <c r="D880" i="5"/>
  <c r="D819" i="5"/>
  <c r="D1055" i="5"/>
  <c r="D1050" i="5"/>
  <c r="D1030" i="5"/>
  <c r="D1122" i="5"/>
  <c r="D1214" i="5"/>
  <c r="D1350" i="5"/>
  <c r="D1301" i="5"/>
  <c r="D1432" i="5"/>
  <c r="D1496" i="5"/>
  <c r="D1558" i="5"/>
  <c r="D1653" i="5"/>
  <c r="D1762" i="5"/>
  <c r="D1726" i="5"/>
  <c r="D1832" i="5"/>
  <c r="D1957" i="5"/>
  <c r="D1871" i="5"/>
  <c r="D1897" i="5"/>
  <c r="D2181" i="5"/>
  <c r="D2132" i="5"/>
  <c r="D2092" i="5"/>
  <c r="D2027" i="5"/>
  <c r="D2288" i="5"/>
  <c r="D2245" i="5"/>
  <c r="D2402" i="5"/>
  <c r="D2431" i="5"/>
  <c r="D2592" i="5"/>
  <c r="D2609" i="5"/>
  <c r="D2659" i="5"/>
  <c r="D3668" i="5"/>
  <c r="D158" i="5"/>
  <c r="D51" i="5"/>
  <c r="D285" i="5"/>
  <c r="D329" i="5"/>
  <c r="D322" i="5"/>
  <c r="D463" i="5"/>
  <c r="D405" i="5"/>
  <c r="D433" i="5"/>
  <c r="D591" i="5"/>
  <c r="D625" i="5"/>
  <c r="D700" i="5"/>
  <c r="D830" i="5"/>
  <c r="D765" i="5"/>
  <c r="D861" i="5"/>
  <c r="D1005" i="5"/>
  <c r="D1077" i="5"/>
  <c r="D989" i="5"/>
  <c r="D1126" i="5"/>
  <c r="D1134" i="5"/>
  <c r="D1120" i="5"/>
  <c r="D1439" i="5"/>
  <c r="D1400" i="5"/>
  <c r="D1494" i="5"/>
  <c r="D1502" i="5"/>
  <c r="D1645" i="5"/>
  <c r="D2112" i="5"/>
  <c r="D2109" i="5"/>
  <c r="D2248" i="5"/>
  <c r="D2234" i="5"/>
  <c r="D2338" i="5"/>
  <c r="D2465" i="5"/>
  <c r="D2460" i="5"/>
  <c r="D2677" i="5"/>
  <c r="D2746" i="5"/>
  <c r="D121" i="5"/>
  <c r="D101" i="5"/>
  <c r="D171" i="5"/>
  <c r="D260" i="5"/>
  <c r="D299" i="5"/>
  <c r="D302" i="5"/>
  <c r="D428" i="5"/>
  <c r="D431" i="5"/>
  <c r="D413" i="5"/>
  <c r="D740" i="5"/>
  <c r="D725" i="5"/>
  <c r="D641" i="5"/>
  <c r="D761" i="5"/>
  <c r="D754" i="5"/>
  <c r="D877" i="5"/>
  <c r="D951" i="5"/>
  <c r="D990" i="5"/>
  <c r="D1151" i="5"/>
  <c r="D1285" i="5"/>
  <c r="D1137" i="5"/>
  <c r="D1304" i="5"/>
  <c r="D1418" i="5"/>
  <c r="D1435" i="5"/>
  <c r="D1591" i="5"/>
  <c r="D1495" i="5"/>
  <c r="D1640" i="5"/>
  <c r="D1723" i="5"/>
  <c r="D1720" i="5"/>
  <c r="D1693" i="5"/>
  <c r="D1942" i="5"/>
  <c r="D2015" i="5"/>
  <c r="D1950" i="5"/>
  <c r="D2091" i="5"/>
  <c r="D2123" i="5"/>
  <c r="D2130" i="5"/>
  <c r="D2359" i="5"/>
  <c r="D2319" i="5"/>
  <c r="D2494" i="5"/>
  <c r="D2451" i="5"/>
  <c r="D2444" i="5"/>
  <c r="D2752" i="5"/>
  <c r="D2729" i="5"/>
  <c r="D2679" i="5"/>
  <c r="D186" i="5"/>
  <c r="D146" i="5"/>
  <c r="D105" i="5"/>
  <c r="D201" i="5"/>
  <c r="D263" i="5"/>
  <c r="D347" i="5"/>
  <c r="D395" i="5"/>
  <c r="D456" i="5"/>
  <c r="D451" i="5"/>
  <c r="D664" i="5"/>
  <c r="D605" i="5"/>
  <c r="D648" i="5"/>
  <c r="D783" i="5"/>
  <c r="D828" i="5"/>
  <c r="D760" i="5"/>
  <c r="D952" i="5"/>
  <c r="D1070" i="5"/>
  <c r="D1035" i="5"/>
  <c r="D1206" i="5"/>
  <c r="D1174" i="5"/>
  <c r="D1405" i="5"/>
  <c r="D1392" i="5"/>
  <c r="D1416" i="5"/>
  <c r="D1549" i="5"/>
  <c r="D1491" i="5"/>
  <c r="D1589" i="5"/>
  <c r="D1821" i="5"/>
  <c r="D1733" i="5"/>
  <c r="D1677" i="5"/>
  <c r="D1901" i="5"/>
  <c r="D2013" i="5"/>
  <c r="D1661" i="5"/>
  <c r="D2036" i="5"/>
  <c r="D2032" i="5"/>
  <c r="D2178" i="5"/>
  <c r="D2232" i="5"/>
  <c r="D2260" i="5"/>
  <c r="D2498" i="5"/>
  <c r="D2447" i="5"/>
  <c r="D2567" i="5"/>
  <c r="D2663" i="5"/>
  <c r="D2680" i="5"/>
  <c r="D180" i="5"/>
  <c r="D85" i="5"/>
  <c r="D37" i="5"/>
  <c r="D237" i="5"/>
  <c r="D262" i="5"/>
  <c r="D272" i="5"/>
  <c r="D445" i="5"/>
  <c r="D494" i="5"/>
  <c r="D401" i="5"/>
  <c r="D745" i="5"/>
  <c r="D622" i="5"/>
  <c r="D679" i="5"/>
  <c r="D924" i="5"/>
  <c r="D883" i="5"/>
  <c r="D942" i="5"/>
  <c r="D1083" i="5"/>
  <c r="D1058" i="5"/>
  <c r="D1155" i="5"/>
  <c r="D1236" i="5"/>
  <c r="D930" i="5"/>
  <c r="D1313" i="5"/>
  <c r="D1387" i="5"/>
  <c r="D1403" i="5"/>
  <c r="D1555" i="5"/>
  <c r="D1616" i="5"/>
  <c r="D1596" i="5"/>
  <c r="D1812" i="5"/>
  <c r="D1822" i="5"/>
  <c r="D1809" i="5"/>
  <c r="D1953" i="5"/>
  <c r="D1916" i="5"/>
  <c r="D1863" i="5"/>
  <c r="D2129" i="5"/>
  <c r="D2104" i="5"/>
  <c r="D2307" i="5"/>
  <c r="D2387" i="5"/>
  <c r="D2272" i="5"/>
  <c r="D2518" i="5"/>
  <c r="D2532" i="5"/>
  <c r="D2569" i="5"/>
  <c r="D2578" i="5"/>
  <c r="D2629" i="5"/>
  <c r="D2732" i="5"/>
  <c r="D156" i="5"/>
  <c r="D47" i="5"/>
  <c r="D26" i="5"/>
  <c r="D247" i="5"/>
  <c r="D236" i="5"/>
  <c r="D318" i="5"/>
  <c r="D436" i="5"/>
  <c r="D200" i="5"/>
  <c r="D464" i="5"/>
  <c r="D680" i="5"/>
  <c r="D661" i="5"/>
  <c r="D567" i="5"/>
  <c r="D885" i="5"/>
  <c r="D858" i="5"/>
  <c r="D829" i="5"/>
  <c r="D1063" i="5"/>
  <c r="D1012" i="5"/>
  <c r="D1243" i="5"/>
  <c r="D1231" i="5"/>
  <c r="D1233" i="5"/>
  <c r="D1383" i="5"/>
  <c r="D1448" i="5"/>
  <c r="D1381" i="5"/>
  <c r="D1590" i="5"/>
  <c r="D1633" i="5"/>
  <c r="D1608" i="5"/>
  <c r="D1781" i="5"/>
  <c r="D1765" i="5"/>
  <c r="D1696" i="5"/>
  <c r="D1949" i="5"/>
  <c r="D1971" i="5"/>
  <c r="D1938" i="5"/>
  <c r="D2082" i="5"/>
  <c r="D2054" i="5"/>
  <c r="D2314" i="5"/>
  <c r="D2228" i="5"/>
  <c r="D2321" i="5"/>
  <c r="D2557" i="5"/>
  <c r="D2545" i="5"/>
  <c r="D2415" i="5"/>
  <c r="D2683" i="5"/>
  <c r="D2597" i="5"/>
  <c r="D77" i="5"/>
  <c r="D75" i="5"/>
  <c r="D102" i="5"/>
  <c r="D306" i="5"/>
  <c r="D283" i="5"/>
  <c r="D267" i="5"/>
  <c r="D513" i="5"/>
  <c r="D503" i="5"/>
  <c r="D544" i="5"/>
  <c r="D654" i="5"/>
  <c r="D636" i="5"/>
  <c r="D844" i="5"/>
  <c r="D878" i="5"/>
  <c r="D873" i="5"/>
  <c r="D1086" i="5"/>
  <c r="D1079" i="5"/>
  <c r="D993" i="5"/>
  <c r="D1217" i="5"/>
  <c r="D1272" i="5"/>
  <c r="D1130" i="5"/>
  <c r="D1312" i="5"/>
  <c r="D1382" i="5"/>
  <c r="D1438" i="5"/>
  <c r="D1547" i="5"/>
  <c r="D1569" i="5"/>
  <c r="D1550" i="5"/>
  <c r="D1778" i="5"/>
  <c r="D1714" i="5"/>
  <c r="D1808" i="5"/>
  <c r="D1873" i="5"/>
  <c r="D2004" i="5"/>
  <c r="D2083" i="5"/>
  <c r="D2197" i="5"/>
  <c r="D2065" i="5"/>
  <c r="D2233" i="5"/>
  <c r="D2279" i="5"/>
  <c r="D2341" i="5"/>
  <c r="D2502" i="5"/>
  <c r="D2470" i="5"/>
  <c r="D2467" i="5"/>
  <c r="D2583" i="5"/>
  <c r="D2701" i="5"/>
  <c r="D2717" i="5"/>
  <c r="D27" i="5"/>
  <c r="D120" i="5"/>
  <c r="D21" i="5"/>
  <c r="D307" i="5"/>
  <c r="D353" i="5"/>
  <c r="D265" i="5"/>
  <c r="D539" i="5"/>
  <c r="D440" i="5"/>
  <c r="D554" i="5"/>
  <c r="D620" i="5"/>
  <c r="D727" i="5"/>
  <c r="D670" i="5"/>
  <c r="D791" i="5"/>
  <c r="D849" i="5"/>
  <c r="D1094" i="5"/>
  <c r="D1048" i="5"/>
  <c r="D1099" i="5"/>
  <c r="D1266" i="5"/>
  <c r="D1132" i="5"/>
  <c r="D1265" i="5"/>
  <c r="D1333" i="5"/>
  <c r="D1395" i="5"/>
  <c r="D1388" i="5"/>
  <c r="D1545" i="5"/>
  <c r="D1542" i="5"/>
  <c r="D1489" i="5"/>
  <c r="D1752" i="5"/>
  <c r="D1477" i="5"/>
  <c r="D1718" i="5"/>
  <c r="D1885" i="5"/>
  <c r="D1976" i="5"/>
  <c r="D1883" i="5"/>
  <c r="D2110" i="5"/>
  <c r="D2195" i="5"/>
  <c r="D2261" i="5"/>
  <c r="D2273" i="5"/>
  <c r="D2365" i="5"/>
  <c r="D2508" i="5"/>
  <c r="D2208" i="5"/>
  <c r="D2559" i="5"/>
  <c r="D2600" i="5"/>
  <c r="D2734" i="5"/>
  <c r="D159" i="5"/>
  <c r="D150" i="5"/>
  <c r="D137" i="5"/>
  <c r="D314" i="5"/>
  <c r="D331" i="5"/>
  <c r="D358" i="5"/>
  <c r="D517" i="5"/>
  <c r="D466" i="5"/>
  <c r="D521" i="5"/>
  <c r="D694" i="5"/>
  <c r="D634" i="5"/>
  <c r="D895" i="5"/>
  <c r="D856" i="5"/>
  <c r="D770" i="5"/>
  <c r="D1065" i="5"/>
  <c r="D1025" i="5"/>
  <c r="D966" i="5"/>
  <c r="D1213" i="5"/>
  <c r="D1242" i="5"/>
  <c r="D1179" i="5"/>
  <c r="D1335" i="5"/>
  <c r="D1414" i="5"/>
  <c r="D1319" i="5"/>
  <c r="D1581" i="5"/>
  <c r="D1567" i="5"/>
  <c r="D1490" i="5"/>
  <c r="D1817" i="5"/>
  <c r="D1783" i="5"/>
  <c r="D1874" i="5"/>
  <c r="D1860" i="5"/>
  <c r="D1961" i="5"/>
  <c r="D2203" i="5"/>
  <c r="D2120" i="5"/>
  <c r="D2041" i="5"/>
  <c r="D2257" i="5"/>
  <c r="D2241" i="5"/>
  <c r="D2222" i="5"/>
  <c r="D2425" i="5"/>
  <c r="D2398" i="5"/>
  <c r="D2539" i="5"/>
  <c r="D2668" i="5"/>
  <c r="D2710" i="5"/>
  <c r="D2640" i="5"/>
  <c r="D59" i="5"/>
  <c r="D74" i="5"/>
  <c r="D82" i="5"/>
  <c r="D225" i="5"/>
  <c r="D235" i="5"/>
  <c r="D363" i="5"/>
  <c r="D512" i="5"/>
  <c r="D420" i="5"/>
  <c r="D560" i="5"/>
  <c r="D594" i="5"/>
  <c r="D632" i="5"/>
  <c r="D752" i="5"/>
  <c r="D796" i="5"/>
  <c r="D923" i="5"/>
  <c r="D1100" i="5"/>
  <c r="D1021" i="5"/>
  <c r="D1007" i="5"/>
  <c r="D1287" i="5"/>
  <c r="D1128" i="5"/>
  <c r="D1152" i="5"/>
  <c r="D1316" i="5"/>
  <c r="D1113" i="5"/>
  <c r="D1352" i="5"/>
  <c r="D1484" i="5"/>
  <c r="D1592" i="5"/>
  <c r="D1659" i="5"/>
  <c r="D1774" i="5"/>
  <c r="D1827" i="5"/>
  <c r="D1833" i="5"/>
  <c r="D2002" i="5"/>
  <c r="D1984" i="5"/>
  <c r="D2095" i="5"/>
  <c r="D2090" i="5"/>
  <c r="D2168" i="5"/>
  <c r="D2119" i="5"/>
  <c r="D2253" i="5"/>
  <c r="D2390" i="5"/>
  <c r="D2327" i="5"/>
  <c r="D2438" i="5"/>
  <c r="D2507" i="5"/>
  <c r="D188" i="5"/>
  <c r="D142" i="5"/>
  <c r="D17" i="5"/>
  <c r="D217" i="5"/>
  <c r="D286" i="5"/>
  <c r="D252" i="5"/>
  <c r="D414" i="5"/>
  <c r="D493" i="5"/>
  <c r="D454" i="5"/>
  <c r="D703" i="5"/>
  <c r="D589" i="5"/>
  <c r="D626" i="5"/>
  <c r="D780" i="5"/>
  <c r="D808" i="5"/>
  <c r="D1080" i="5"/>
  <c r="D950" i="5"/>
  <c r="D948" i="5"/>
  <c r="D1196" i="5"/>
  <c r="D1123" i="5"/>
  <c r="D1172" i="5"/>
  <c r="D1429" i="5"/>
  <c r="D1367" i="5"/>
  <c r="D1443" i="5"/>
  <c r="D1597" i="5"/>
  <c r="D1598" i="5"/>
  <c r="D1573" i="5"/>
  <c r="D1747" i="5"/>
  <c r="D1746" i="5"/>
  <c r="D1769" i="5"/>
  <c r="D1861" i="5"/>
  <c r="D1995" i="5"/>
  <c r="D1918" i="5"/>
  <c r="D2039" i="5"/>
  <c r="D2202" i="5"/>
  <c r="D2322" i="5"/>
  <c r="D2344" i="5"/>
  <c r="D2313" i="5"/>
  <c r="D2435" i="5"/>
  <c r="D2512" i="5"/>
  <c r="D2445" i="5"/>
  <c r="D2684" i="5"/>
  <c r="D2646" i="5"/>
  <c r="D49" i="5"/>
  <c r="D38" i="5"/>
  <c r="D151" i="5"/>
  <c r="D254" i="5"/>
  <c r="D295" i="5"/>
  <c r="D208" i="5"/>
  <c r="D557" i="5"/>
  <c r="D470" i="5"/>
  <c r="D435" i="5"/>
  <c r="D604" i="5"/>
  <c r="D574" i="5"/>
  <c r="D584" i="5"/>
  <c r="D815" i="5"/>
  <c r="D910" i="5"/>
  <c r="D977" i="5"/>
  <c r="D1052" i="5"/>
  <c r="D1103" i="5"/>
  <c r="D1221" i="5"/>
  <c r="D1212" i="5"/>
  <c r="D931" i="5"/>
  <c r="D1474" i="5"/>
  <c r="D1338" i="5"/>
  <c r="D1467" i="5"/>
  <c r="D1629" i="5"/>
  <c r="D1626" i="5"/>
  <c r="D1529" i="5"/>
  <c r="D1671" i="5"/>
  <c r="D1768" i="5"/>
  <c r="D1798" i="5"/>
  <c r="D1972" i="5"/>
  <c r="D1919" i="5"/>
  <c r="D1910" i="5"/>
  <c r="D2096" i="5"/>
  <c r="D2030" i="5"/>
  <c r="D2326" i="5"/>
  <c r="D1728" i="5"/>
  <c r="D2167" i="5"/>
  <c r="D2108" i="5"/>
  <c r="D2219" i="5"/>
  <c r="D2246" i="5"/>
  <c r="D2298" i="5"/>
  <c r="D2426" i="5"/>
  <c r="D2534" i="5"/>
  <c r="D83" i="5"/>
  <c r="D148" i="5"/>
  <c r="D153" i="5"/>
  <c r="D333" i="5"/>
  <c r="D332" i="5"/>
  <c r="D227" i="5"/>
  <c r="D507" i="5"/>
  <c r="D432" i="5"/>
  <c r="D552" i="5"/>
  <c r="D677" i="5"/>
  <c r="D711" i="5"/>
  <c r="D827" i="5"/>
  <c r="D855" i="5"/>
  <c r="D834" i="5"/>
  <c r="D964" i="5"/>
  <c r="D1111" i="5"/>
  <c r="D1044" i="5"/>
  <c r="D1275" i="5"/>
  <c r="D1188" i="5"/>
  <c r="D1280" i="5"/>
  <c r="D1462" i="5"/>
  <c r="D1329" i="5"/>
  <c r="D1419" i="5"/>
  <c r="D1637" i="5"/>
  <c r="D1609" i="5"/>
  <c r="D1602" i="5"/>
  <c r="D1729" i="5"/>
  <c r="D1839" i="5"/>
  <c r="D1686" i="5"/>
  <c r="D1857" i="5"/>
  <c r="D1907" i="5"/>
  <c r="D2150" i="5"/>
  <c r="D2207" i="5"/>
  <c r="D2201" i="5"/>
  <c r="D2296" i="5"/>
  <c r="D2332" i="5"/>
  <c r="D2349" i="5"/>
  <c r="D2562" i="5"/>
  <c r="D2571" i="5"/>
  <c r="D2558" i="5"/>
  <c r="D2696" i="5"/>
  <c r="D2638" i="5"/>
  <c r="D76" i="5"/>
  <c r="D126" i="5"/>
  <c r="D143" i="5"/>
  <c r="D290" i="5"/>
  <c r="D349" i="5"/>
  <c r="D376" i="5"/>
  <c r="D386" i="5"/>
  <c r="D477" i="5"/>
  <c r="D429" i="5"/>
  <c r="D673" i="5"/>
  <c r="D719" i="5"/>
  <c r="D820" i="5"/>
  <c r="D793" i="5"/>
  <c r="D890" i="5"/>
  <c r="D1066" i="5"/>
  <c r="D1093" i="5"/>
  <c r="D1056" i="5"/>
  <c r="D1237" i="5"/>
  <c r="D1259" i="5"/>
  <c r="D1251" i="5"/>
  <c r="D1314" i="5"/>
  <c r="D1328" i="5"/>
  <c r="D1476" i="5"/>
  <c r="D1485" i="5"/>
  <c r="D1574" i="5"/>
  <c r="D1630" i="5"/>
  <c r="D1685" i="5"/>
  <c r="D1813" i="5"/>
  <c r="D1764" i="5"/>
  <c r="D1959" i="5"/>
  <c r="D1858" i="5"/>
  <c r="D2078" i="5"/>
  <c r="D2072" i="5"/>
  <c r="D2088" i="5"/>
  <c r="D2367" i="5"/>
  <c r="D1776" i="5"/>
  <c r="D2187" i="5"/>
  <c r="D2098" i="5"/>
  <c r="D2330" i="5"/>
  <c r="D2231" i="5"/>
  <c r="D2386" i="5"/>
  <c r="D2475" i="5"/>
  <c r="D2464" i="5"/>
  <c r="D173" i="5"/>
  <c r="D122" i="5"/>
  <c r="D163" i="5"/>
  <c r="D222" i="5"/>
  <c r="D311" i="5"/>
  <c r="D374" i="5"/>
  <c r="D447" i="5"/>
  <c r="D546" i="5"/>
  <c r="D743" i="5"/>
  <c r="D658" i="5"/>
  <c r="D652" i="5"/>
  <c r="D749" i="5"/>
  <c r="D899" i="5"/>
  <c r="D774" i="5"/>
  <c r="D748" i="5"/>
  <c r="D981" i="5"/>
  <c r="D958" i="5"/>
  <c r="D1246" i="5"/>
  <c r="D1171" i="5"/>
  <c r="D1273" i="5"/>
  <c r="D1389" i="5"/>
  <c r="D1471" i="5"/>
  <c r="D1370" i="5"/>
  <c r="D1540" i="5"/>
  <c r="D1488" i="5"/>
  <c r="D1568" i="5"/>
  <c r="D1700" i="5"/>
  <c r="D1751" i="5"/>
  <c r="D1908" i="5"/>
  <c r="D1892" i="5"/>
  <c r="D1906" i="5"/>
  <c r="D2066" i="5"/>
  <c r="D2131" i="5"/>
  <c r="D2133" i="5"/>
  <c r="D2354" i="5"/>
  <c r="D2335" i="5"/>
  <c r="D2355" i="5"/>
  <c r="D2528" i="5"/>
  <c r="D2439" i="5"/>
  <c r="D2511" i="5"/>
  <c r="D2699" i="5"/>
  <c r="D2619" i="5"/>
  <c r="D176" i="5"/>
  <c r="D167" i="5"/>
  <c r="D162" i="5"/>
  <c r="D338" i="5"/>
  <c r="D209" i="5"/>
  <c r="D244" i="5"/>
  <c r="D462" i="5"/>
  <c r="D509" i="5"/>
  <c r="D729" i="5"/>
  <c r="D684" i="5"/>
  <c r="D732" i="5"/>
  <c r="D851" i="5"/>
  <c r="D901" i="5"/>
  <c r="D757" i="5"/>
  <c r="D983" i="5"/>
  <c r="D1096" i="5"/>
  <c r="D1046" i="5"/>
  <c r="D1226" i="5"/>
  <c r="D1125" i="5"/>
  <c r="D1215" i="5"/>
  <c r="D1343" i="5"/>
  <c r="D1404" i="5"/>
  <c r="D1426" i="5"/>
  <c r="D1603" i="5"/>
  <c r="D1518" i="5"/>
  <c r="D1570" i="5"/>
  <c r="D1689" i="5"/>
  <c r="D1771" i="5"/>
  <c r="D1987" i="5"/>
  <c r="D1990" i="5"/>
  <c r="D1926" i="5"/>
  <c r="D2042" i="5"/>
  <c r="D2144" i="5"/>
  <c r="D2162" i="5"/>
  <c r="D2329" i="5"/>
  <c r="D1734" i="5"/>
  <c r="D2171" i="5"/>
  <c r="D2205" i="5"/>
  <c r="D2306" i="5"/>
  <c r="D2216" i="5"/>
  <c r="D2351" i="5"/>
  <c r="D2400" i="5"/>
  <c r="D2480" i="5"/>
  <c r="D193" i="5"/>
  <c r="D187" i="5"/>
  <c r="D78" i="5"/>
  <c r="D289" i="5"/>
  <c r="D367" i="5"/>
  <c r="D406" i="5"/>
  <c r="D421" i="5"/>
  <c r="D416" i="5"/>
  <c r="D705" i="5"/>
  <c r="D688" i="5"/>
  <c r="D697" i="5"/>
  <c r="D884" i="5"/>
  <c r="D904" i="5"/>
  <c r="D912" i="5"/>
  <c r="D1032" i="5"/>
  <c r="D1024" i="5"/>
  <c r="D1061" i="5"/>
  <c r="D1267" i="5"/>
  <c r="D1178" i="5"/>
  <c r="D1147" i="5"/>
  <c r="D1346" i="5"/>
  <c r="D1341" i="5"/>
  <c r="D1457" i="5"/>
  <c r="D1642" i="5"/>
  <c r="D1554" i="5"/>
  <c r="D1835" i="5"/>
  <c r="D1805" i="5"/>
  <c r="D1824" i="5"/>
  <c r="D1981" i="5"/>
  <c r="D2009" i="5"/>
  <c r="D1930" i="5"/>
  <c r="D2153" i="5"/>
  <c r="D2163" i="5"/>
  <c r="D2169" i="5"/>
  <c r="D2287" i="5"/>
  <c r="D2370" i="5"/>
  <c r="D2311" i="5"/>
  <c r="D2446" i="5"/>
  <c r="D2420" i="5"/>
  <c r="D2397" i="5"/>
  <c r="D2618" i="5"/>
  <c r="D2652" i="5"/>
  <c r="D35" i="5"/>
  <c r="D87" i="5"/>
  <c r="D160" i="5"/>
  <c r="D335" i="5"/>
  <c r="D343" i="5"/>
  <c r="D473" i="5"/>
  <c r="D400" i="5"/>
  <c r="D511" i="5"/>
  <c r="D646" i="5"/>
  <c r="D588" i="5"/>
  <c r="D746" i="5"/>
  <c r="D860" i="5"/>
  <c r="D896" i="5"/>
  <c r="D853" i="5"/>
  <c r="D1018" i="5"/>
  <c r="D1000" i="5"/>
  <c r="D1075" i="5"/>
  <c r="D1211" i="5"/>
  <c r="D1219" i="5"/>
  <c r="D1209" i="5"/>
  <c r="D1402" i="5"/>
  <c r="D1385" i="5"/>
  <c r="D1298" i="5"/>
  <c r="D1575" i="5"/>
  <c r="D1604" i="5"/>
  <c r="D1676" i="5"/>
  <c r="D1666" i="5"/>
  <c r="D1838" i="5"/>
  <c r="D1954" i="5"/>
  <c r="D1868" i="5"/>
  <c r="D1889" i="5"/>
  <c r="D2186" i="5"/>
  <c r="D2136" i="5"/>
  <c r="D2145" i="5"/>
  <c r="D2282" i="5"/>
  <c r="D1894" i="5"/>
  <c r="D2204" i="5"/>
  <c r="D2191" i="5"/>
  <c r="D2384" i="5"/>
  <c r="D2382" i="5"/>
  <c r="D2361" i="5"/>
  <c r="D2489" i="5"/>
  <c r="D2548" i="5"/>
  <c r="D170" i="5"/>
  <c r="D70" i="5"/>
  <c r="D44" i="5"/>
  <c r="D230" i="5"/>
  <c r="D309" i="5"/>
  <c r="D482" i="5"/>
  <c r="D527" i="5"/>
  <c r="D533" i="5"/>
  <c r="D662" i="5"/>
  <c r="D598" i="5"/>
  <c r="D613" i="5"/>
  <c r="D795" i="5"/>
  <c r="D758" i="5"/>
  <c r="D908" i="5"/>
  <c r="D1023" i="5"/>
  <c r="D1042" i="5"/>
  <c r="D994" i="5"/>
  <c r="D1229" i="5"/>
  <c r="D1138" i="5"/>
  <c r="D1191" i="5"/>
  <c r="D1406" i="5"/>
  <c r="D1377" i="5"/>
  <c r="D1536" i="5"/>
  <c r="D1516" i="5"/>
  <c r="D1643" i="5"/>
  <c r="D1680" i="5"/>
  <c r="D1478" i="5"/>
  <c r="D1780" i="5"/>
  <c r="D1988" i="5"/>
  <c r="D1956" i="5"/>
  <c r="D1935" i="5"/>
  <c r="D2177" i="5"/>
  <c r="D2058" i="5"/>
  <c r="D2176" i="5"/>
  <c r="D2243" i="5"/>
  <c r="D2304" i="5"/>
  <c r="D2315" i="5"/>
  <c r="D2428" i="5"/>
  <c r="D2404" i="5"/>
  <c r="D2501" i="5"/>
  <c r="D2753" i="5"/>
  <c r="D2669" i="5"/>
  <c r="D152" i="5"/>
  <c r="D189" i="5"/>
  <c r="D62" i="5"/>
  <c r="D345" i="5"/>
  <c r="D210" i="5"/>
  <c r="D501" i="5"/>
  <c r="D502" i="5"/>
  <c r="D487" i="5"/>
  <c r="D624" i="5"/>
  <c r="D738" i="5"/>
  <c r="D663" i="5"/>
  <c r="D806" i="5"/>
  <c r="D842" i="5"/>
  <c r="D894" i="5"/>
  <c r="D932" i="5"/>
  <c r="D1101" i="5"/>
  <c r="D1068" i="5"/>
  <c r="D1288" i="5"/>
  <c r="D1261" i="5"/>
  <c r="D1245" i="5"/>
  <c r="D1427" i="5"/>
  <c r="D1401" i="5"/>
  <c r="D1612" i="5"/>
  <c r="D1610" i="5"/>
  <c r="D1613" i="5"/>
  <c r="D1663" i="5"/>
  <c r="D1748" i="5"/>
  <c r="D1730" i="5"/>
  <c r="D1980" i="5"/>
  <c r="D1872" i="5"/>
  <c r="D1979" i="5"/>
  <c r="D2180" i="5"/>
  <c r="D2050" i="5"/>
  <c r="D2071" i="5"/>
  <c r="D2305" i="5"/>
  <c r="D2357" i="5"/>
  <c r="D1886" i="5"/>
  <c r="D2033" i="5"/>
  <c r="D2160" i="5"/>
  <c r="D2376" i="5"/>
  <c r="D2356" i="5"/>
  <c r="D2303" i="5"/>
  <c r="D2538" i="5"/>
  <c r="D2537" i="5"/>
  <c r="D45" i="5"/>
  <c r="D94" i="5"/>
  <c r="D246" i="5"/>
  <c r="D256" i="5"/>
  <c r="D234" i="5"/>
  <c r="D385" i="5"/>
  <c r="D390" i="5"/>
  <c r="D559" i="5"/>
  <c r="D668" i="5"/>
  <c r="D689" i="5"/>
  <c r="D706" i="5"/>
  <c r="D871" i="5"/>
  <c r="D789" i="5"/>
  <c r="D927" i="5"/>
  <c r="D1027" i="5"/>
  <c r="D1102" i="5"/>
  <c r="D992" i="5"/>
  <c r="D1117" i="5"/>
  <c r="D1224" i="5"/>
  <c r="D1136" i="5"/>
  <c r="D1413" i="5"/>
  <c r="D1299" i="5"/>
  <c r="D1625" i="5"/>
  <c r="D1519" i="5"/>
  <c r="D1482" i="5"/>
  <c r="D1796" i="5"/>
  <c r="D1803" i="5"/>
  <c r="D1799" i="5"/>
  <c r="D1991" i="5"/>
  <c r="D1899" i="5"/>
  <c r="D2021" i="5"/>
  <c r="D2148" i="5"/>
  <c r="D2113" i="5"/>
  <c r="D2068" i="5"/>
  <c r="D2267" i="5"/>
  <c r="D2294" i="5"/>
  <c r="D2317" i="5"/>
  <c r="D2471" i="5"/>
  <c r="D2505" i="5"/>
  <c r="D2634" i="5"/>
  <c r="D2726" i="5"/>
  <c r="D2733" i="5"/>
  <c r="D23" i="5"/>
  <c r="D84" i="5"/>
  <c r="D219" i="5"/>
  <c r="D321" i="5"/>
  <c r="D292" i="5"/>
  <c r="D384" i="5"/>
  <c r="D551" i="5"/>
  <c r="D523" i="5"/>
  <c r="D736" i="5"/>
  <c r="D666" i="5"/>
  <c r="D720" i="5"/>
  <c r="D909" i="5"/>
  <c r="D831" i="5"/>
  <c r="D802" i="5"/>
  <c r="D1036" i="5"/>
  <c r="D971" i="5"/>
  <c r="D984" i="5"/>
  <c r="D1195" i="5"/>
  <c r="D1255" i="5"/>
  <c r="D1394" i="5"/>
  <c r="D1433" i="5"/>
  <c r="D1378" i="5"/>
  <c r="D1627" i="5"/>
  <c r="D1532" i="5"/>
  <c r="D1565" i="5"/>
  <c r="D1837" i="5"/>
  <c r="D1745" i="5"/>
  <c r="D1662" i="5"/>
  <c r="D2022" i="5"/>
  <c r="D1975" i="5"/>
  <c r="D1896" i="5"/>
  <c r="D2061" i="5"/>
  <c r="D2174" i="5"/>
  <c r="D2067" i="5"/>
  <c r="D2289" i="5"/>
  <c r="D1848" i="5"/>
  <c r="D2141" i="5"/>
  <c r="D2047" i="5"/>
  <c r="D2383" i="5"/>
  <c r="D2353" i="5"/>
  <c r="D2408" i="5"/>
  <c r="D2523" i="5"/>
  <c r="D90" i="5"/>
  <c r="D164" i="5"/>
  <c r="D104" i="5"/>
  <c r="D268" i="5"/>
  <c r="D202" i="5"/>
  <c r="D257" i="5"/>
  <c r="D497" i="5"/>
  <c r="D555" i="5"/>
  <c r="D545" i="5"/>
  <c r="D590" i="5"/>
  <c r="D676" i="5"/>
  <c r="D728" i="5"/>
  <c r="D898" i="5"/>
  <c r="D755" i="5"/>
  <c r="D863" i="5"/>
  <c r="D936" i="5"/>
  <c r="D965" i="5"/>
  <c r="D987" i="5"/>
  <c r="D1281" i="5"/>
  <c r="D1241" i="5"/>
  <c r="D1450" i="5"/>
  <c r="D1452" i="5"/>
  <c r="D1451" i="5"/>
  <c r="D1631" i="5"/>
  <c r="D1498" i="5"/>
  <c r="D1524" i="5"/>
  <c r="D1705" i="5"/>
  <c r="D1770" i="5"/>
  <c r="D1682" i="5"/>
  <c r="D2003" i="5"/>
  <c r="D1997" i="5"/>
  <c r="D1847" i="5"/>
  <c r="D2127" i="5"/>
  <c r="D2094" i="5"/>
  <c r="D2070" i="5"/>
  <c r="D2239" i="5"/>
  <c r="D2270" i="5"/>
  <c r="D2269" i="5"/>
  <c r="D2496" i="5"/>
  <c r="D2568" i="5"/>
  <c r="D2745" i="5"/>
  <c r="D2627" i="5"/>
  <c r="D89" i="5"/>
  <c r="D154" i="5"/>
  <c r="D155" i="5"/>
  <c r="D245" i="5"/>
  <c r="D224" i="5"/>
  <c r="D352" i="5"/>
  <c r="D496" i="5"/>
  <c r="D419" i="5"/>
  <c r="D389" i="5"/>
  <c r="D665" i="5"/>
  <c r="D637" i="5"/>
  <c r="D383" i="5"/>
  <c r="D854" i="5"/>
  <c r="D759" i="5"/>
  <c r="D823" i="5"/>
  <c r="D973" i="5"/>
  <c r="D1092" i="5"/>
  <c r="D1011" i="5"/>
  <c r="D1189" i="5"/>
  <c r="D1197" i="5"/>
  <c r="D1315" i="5"/>
  <c r="D1409" i="5"/>
  <c r="D1398" i="5"/>
  <c r="D1588" i="5"/>
  <c r="D1557" i="5"/>
  <c r="D1586" i="5"/>
  <c r="D1841" i="5"/>
  <c r="D1760" i="5"/>
  <c r="D1754" i="5"/>
  <c r="D1853" i="5"/>
  <c r="D1903" i="5"/>
  <c r="D1914" i="5"/>
  <c r="D2077" i="5"/>
  <c r="D2196" i="5"/>
  <c r="D2052" i="5"/>
  <c r="D2237" i="5"/>
  <c r="D1960" i="5"/>
  <c r="D2057" i="5"/>
  <c r="D2318" i="5"/>
  <c r="D2281" i="5"/>
  <c r="D2244" i="5"/>
  <c r="D2484" i="5"/>
  <c r="D2492" i="5"/>
  <c r="D178" i="5"/>
  <c r="D191" i="5"/>
  <c r="D192" i="5"/>
  <c r="D371" i="5"/>
  <c r="D275" i="5"/>
  <c r="D304" i="5"/>
  <c r="D410" i="5"/>
  <c r="D506" i="5"/>
  <c r="D484" i="5"/>
  <c r="D645" i="5"/>
  <c r="D708" i="5"/>
  <c r="D698" i="5"/>
  <c r="D889" i="5"/>
  <c r="D888" i="5"/>
  <c r="D824" i="5"/>
  <c r="D978" i="5"/>
  <c r="D960" i="5"/>
  <c r="D1276" i="5"/>
  <c r="D1205" i="5"/>
  <c r="D1127" i="5"/>
  <c r="D1437" i="5"/>
  <c r="D1325" i="5"/>
  <c r="D1327" i="5"/>
  <c r="D1526" i="5"/>
  <c r="D1553" i="5"/>
  <c r="D1623" i="5"/>
  <c r="D1699" i="5"/>
  <c r="D1744" i="5"/>
  <c r="D1721" i="5"/>
  <c r="D1915" i="5"/>
  <c r="D1909" i="5"/>
  <c r="D1999" i="5"/>
  <c r="D2189" i="5"/>
  <c r="D2184" i="5"/>
  <c r="D2046" i="5"/>
  <c r="D2350" i="5"/>
  <c r="D2324" i="5"/>
  <c r="D2414" i="5"/>
  <c r="D2423" i="5"/>
  <c r="D2477" i="5"/>
  <c r="D2718" i="5"/>
  <c r="D2691" i="5"/>
  <c r="D71" i="5"/>
  <c r="D48" i="5"/>
  <c r="D63" i="5"/>
  <c r="D325" i="5"/>
  <c r="D240" i="5"/>
  <c r="D206" i="5"/>
  <c r="D399" i="5"/>
  <c r="D446" i="5"/>
  <c r="D403" i="5"/>
  <c r="D647" i="5"/>
  <c r="D660" i="5"/>
  <c r="D621" i="5"/>
  <c r="D866" i="5"/>
  <c r="D803" i="5"/>
  <c r="D781" i="5"/>
  <c r="D938" i="5"/>
  <c r="D1062" i="5"/>
  <c r="D1290" i="5"/>
  <c r="D1292" i="5"/>
  <c r="D1253" i="5"/>
  <c r="D1424" i="5"/>
  <c r="D1369" i="5"/>
  <c r="D1321" i="5"/>
  <c r="D1654" i="5"/>
  <c r="D1646" i="5"/>
  <c r="D1509" i="5"/>
  <c r="D1681" i="5"/>
  <c r="D1735" i="5"/>
  <c r="D1825" i="5"/>
  <c r="D1866" i="5"/>
  <c r="D1982" i="5"/>
  <c r="D1936" i="5"/>
  <c r="D2076" i="5"/>
  <c r="D2106" i="5"/>
  <c r="D2200" i="5"/>
  <c r="D2302" i="5"/>
  <c r="D2218" i="5"/>
  <c r="D2513" i="5"/>
  <c r="D2469" i="5"/>
  <c r="D2209" i="5"/>
  <c r="D2637" i="5"/>
  <c r="D2625" i="5"/>
  <c r="D2709" i="5"/>
  <c r="D2651" i="5"/>
  <c r="D2737" i="5"/>
  <c r="D2698" i="5"/>
  <c r="D3666" i="5"/>
  <c r="D2368" i="5"/>
  <c r="D2388" i="5"/>
  <c r="D2453" i="5"/>
  <c r="D2491" i="5"/>
  <c r="D2530" i="5"/>
  <c r="D2591" i="5"/>
  <c r="D2706" i="5"/>
  <c r="D2744" i="5"/>
  <c r="D2576" i="5"/>
  <c r="D2620" i="5"/>
  <c r="D2648" i="5"/>
  <c r="D2286" i="5"/>
  <c r="D2325" i="5"/>
  <c r="D2497" i="5"/>
  <c r="D2421" i="5"/>
  <c r="D2455" i="5"/>
  <c r="D2599" i="5"/>
  <c r="D2636" i="5"/>
  <c r="D2611" i="5"/>
  <c r="D2595" i="5"/>
  <c r="D2686" i="5"/>
  <c r="D2681" i="5"/>
  <c r="D2212" i="5"/>
  <c r="D2220" i="5"/>
  <c r="D2432" i="5"/>
  <c r="D2500" i="5"/>
  <c r="D2515" i="5"/>
  <c r="D2577" i="5"/>
  <c r="D2607" i="5"/>
  <c r="D2579" i="5"/>
  <c r="D2487" i="5"/>
  <c r="D2740" i="5"/>
  <c r="D2606" i="5"/>
  <c r="D2381" i="5"/>
  <c r="D2320" i="5"/>
  <c r="D2481" i="5"/>
  <c r="D2542" i="5"/>
  <c r="D2427" i="5"/>
  <c r="D2650" i="5"/>
  <c r="D2713" i="5"/>
  <c r="D2715" i="5"/>
  <c r="D2582" i="5"/>
  <c r="D2422" i="5"/>
  <c r="D2689" i="5"/>
  <c r="D2316" i="5"/>
  <c r="D2333" i="5"/>
  <c r="D2510" i="5"/>
  <c r="D2461" i="5"/>
  <c r="D2685" i="5"/>
  <c r="D2722" i="5"/>
  <c r="D2624" i="5"/>
  <c r="D2749" i="5"/>
  <c r="D2657" i="5"/>
  <c r="D2616" i="5"/>
  <c r="D2723" i="5"/>
  <c r="D2250" i="5"/>
  <c r="D2570" i="5"/>
  <c r="D2561" i="5"/>
  <c r="D2449" i="5"/>
  <c r="D2695" i="5"/>
  <c r="D2621" i="5"/>
  <c r="D2748" i="5"/>
  <c r="D2590" i="5"/>
  <c r="D2610" i="5"/>
  <c r="D2594" i="5"/>
  <c r="D2393" i="5"/>
  <c r="D2223" i="5"/>
  <c r="D2526" i="5"/>
  <c r="D2411" i="5"/>
  <c r="D2452" i="5"/>
  <c r="D2678" i="5"/>
  <c r="D2626" i="5"/>
  <c r="D2704" i="5"/>
  <c r="D2596" i="5"/>
  <c r="D2676" i="5"/>
  <c r="D2641" i="5"/>
  <c r="E3666" i="5"/>
  <c r="G3666" i="5" s="1"/>
  <c r="H3666" i="5" s="1"/>
  <c r="E3665" i="5"/>
  <c r="G3665" i="5" s="1"/>
  <c r="H3665" i="5" s="1"/>
  <c r="D3665" i="5"/>
  <c r="E3664" i="5"/>
  <c r="G3664" i="5" s="1"/>
  <c r="H3664" i="5" s="1"/>
  <c r="D3664" i="5"/>
  <c r="E3663" i="5"/>
  <c r="G3663" i="5" s="1"/>
  <c r="H3663" i="5" s="1"/>
  <c r="D3663" i="5"/>
  <c r="D3662" i="5"/>
  <c r="E3662" i="5"/>
  <c r="G3662" i="5" s="1"/>
  <c r="H3662" i="5" s="1"/>
  <c r="E3661" i="5"/>
  <c r="G3661" i="5" s="1"/>
  <c r="H3661" i="5" s="1"/>
  <c r="D3661" i="5"/>
  <c r="D3660" i="5"/>
  <c r="E3660" i="5"/>
  <c r="G3660" i="5" s="1"/>
  <c r="H3660" i="5" s="1"/>
  <c r="D3659" i="5"/>
  <c r="E3659" i="5"/>
  <c r="G3659" i="5" s="1"/>
  <c r="H3659" i="5" s="1"/>
  <c r="D3658" i="5"/>
  <c r="E3658" i="5"/>
  <c r="G3658" i="5" s="1"/>
  <c r="H3658" i="5" s="1"/>
  <c r="D3657" i="5"/>
  <c r="E3657" i="5"/>
  <c r="G3657" i="5" s="1"/>
  <c r="H3657" i="5" s="1"/>
  <c r="E3656" i="5"/>
  <c r="G3656" i="5" s="1"/>
  <c r="H3656" i="5" s="1"/>
  <c r="D3656" i="5"/>
  <c r="D3655" i="5"/>
  <c r="E3655" i="5"/>
  <c r="G3655" i="5" s="1"/>
  <c r="H3655" i="5" s="1"/>
  <c r="E3654" i="5"/>
  <c r="G3654" i="5" s="1"/>
  <c r="H3654" i="5" s="1"/>
  <c r="D3654" i="5"/>
  <c r="E3653" i="5"/>
  <c r="G3653" i="5" s="1"/>
  <c r="H3653" i="5" s="1"/>
  <c r="D3653" i="5"/>
  <c r="D3652" i="5"/>
  <c r="E3652" i="5"/>
  <c r="G3652" i="5" s="1"/>
  <c r="H3652" i="5" s="1"/>
  <c r="D3651" i="5"/>
  <c r="E3651" i="5"/>
  <c r="G3651" i="5" s="1"/>
  <c r="H3651" i="5" s="1"/>
  <c r="D3650" i="5"/>
  <c r="E3650" i="5"/>
  <c r="G3650" i="5" s="1"/>
  <c r="H3650" i="5" s="1"/>
  <c r="D3649" i="5"/>
  <c r="E3649" i="5"/>
  <c r="G3649" i="5" s="1"/>
  <c r="H3649" i="5" s="1"/>
  <c r="D3648" i="5"/>
  <c r="E3648" i="5"/>
  <c r="G3648" i="5" s="1"/>
  <c r="H3648" i="5" s="1"/>
  <c r="D3647" i="5"/>
  <c r="E3647" i="5"/>
  <c r="G3647" i="5" s="1"/>
  <c r="H3647" i="5" s="1"/>
  <c r="D3646" i="5"/>
  <c r="E3646" i="5"/>
  <c r="G3646" i="5" s="1"/>
  <c r="H3646" i="5" s="1"/>
  <c r="D3645" i="5"/>
  <c r="E3645" i="5"/>
  <c r="G3645" i="5" s="1"/>
  <c r="H3645" i="5" s="1"/>
  <c r="D3644" i="5"/>
  <c r="E3644" i="5"/>
  <c r="G3644" i="5" s="1"/>
  <c r="H3644" i="5" s="1"/>
  <c r="D3643" i="5"/>
  <c r="E3643" i="5"/>
  <c r="G3643" i="5" s="1"/>
  <c r="H3643" i="5" s="1"/>
  <c r="D3642" i="5"/>
  <c r="E3642" i="5"/>
  <c r="G3642" i="5" s="1"/>
  <c r="H3642" i="5" s="1"/>
  <c r="D3641" i="5"/>
  <c r="E3641" i="5"/>
  <c r="G3641" i="5" s="1"/>
  <c r="H3641" i="5" s="1"/>
  <c r="D3640" i="5"/>
  <c r="E3640" i="5"/>
  <c r="G3640" i="5" s="1"/>
  <c r="H3640" i="5" s="1"/>
  <c r="D3639" i="5"/>
  <c r="E3639" i="5"/>
  <c r="G3639" i="5" s="1"/>
  <c r="H3639" i="5" s="1"/>
  <c r="D3638" i="5"/>
  <c r="E3638" i="5"/>
  <c r="G3638" i="5" s="1"/>
  <c r="H3638" i="5" s="1"/>
  <c r="D3637" i="5"/>
  <c r="E3637" i="5"/>
  <c r="G3637" i="5" s="1"/>
  <c r="H3637" i="5" s="1"/>
  <c r="D3636" i="5"/>
  <c r="E3636" i="5"/>
  <c r="G3636" i="5" s="1"/>
  <c r="H3636" i="5" s="1"/>
  <c r="D3635" i="5"/>
  <c r="E3635" i="5"/>
  <c r="G3635" i="5" s="1"/>
  <c r="H3635" i="5" s="1"/>
  <c r="D3634" i="5"/>
  <c r="E3634" i="5"/>
  <c r="G3634" i="5" s="1"/>
  <c r="H3634" i="5" s="1"/>
  <c r="D3633" i="5"/>
  <c r="E3633" i="5"/>
  <c r="G3633" i="5" s="1"/>
  <c r="H3633" i="5" s="1"/>
  <c r="D3632" i="5"/>
  <c r="E3632" i="5"/>
  <c r="G3632" i="5" s="1"/>
  <c r="H3632" i="5" s="1"/>
  <c r="D3631" i="5"/>
  <c r="E3631" i="5"/>
  <c r="G3631" i="5" s="1"/>
  <c r="H3631" i="5" s="1"/>
  <c r="D3630" i="5"/>
  <c r="E3630" i="5"/>
  <c r="G3630" i="5" s="1"/>
  <c r="H3630" i="5" s="1"/>
  <c r="D3629" i="5"/>
  <c r="E3629" i="5"/>
  <c r="G3629" i="5" s="1"/>
  <c r="H3629" i="5" s="1"/>
  <c r="D3628" i="5"/>
  <c r="E3628" i="5"/>
  <c r="G3628" i="5" s="1"/>
  <c r="H3628" i="5" s="1"/>
  <c r="E3627" i="5"/>
  <c r="G3627" i="5" s="1"/>
  <c r="H3627" i="5" s="1"/>
  <c r="D3627" i="5"/>
  <c r="E3626" i="5"/>
  <c r="G3626" i="5" s="1"/>
  <c r="H3626" i="5" s="1"/>
  <c r="D3626" i="5"/>
  <c r="E3625" i="5"/>
  <c r="G3625" i="5" s="1"/>
  <c r="H3625" i="5" s="1"/>
  <c r="D3625" i="5"/>
  <c r="D3624" i="5"/>
  <c r="E3624" i="5"/>
  <c r="G3624" i="5" s="1"/>
  <c r="H3624" i="5" s="1"/>
  <c r="E3623" i="5"/>
  <c r="G3623" i="5" s="1"/>
  <c r="H3623" i="5" s="1"/>
  <c r="D3623" i="5"/>
  <c r="E3622" i="5"/>
  <c r="G3622" i="5" s="1"/>
  <c r="H3622" i="5" s="1"/>
  <c r="D3622" i="5"/>
  <c r="E3621" i="5"/>
  <c r="G3621" i="5" s="1"/>
  <c r="H3621" i="5" s="1"/>
  <c r="D3621" i="5"/>
  <c r="D3620" i="5"/>
  <c r="E3620" i="5"/>
  <c r="G3620" i="5" s="1"/>
  <c r="H3620" i="5" s="1"/>
  <c r="E3619" i="5"/>
  <c r="G3619" i="5" s="1"/>
  <c r="H3619" i="5" s="1"/>
  <c r="D3619" i="5"/>
  <c r="D3618" i="5"/>
  <c r="E3618" i="5"/>
  <c r="G3618" i="5" s="1"/>
  <c r="H3618" i="5" s="1"/>
  <c r="D3617" i="5"/>
  <c r="E3617" i="5"/>
  <c r="G3617" i="5" s="1"/>
  <c r="H3617" i="5" s="1"/>
  <c r="D3616" i="5"/>
  <c r="E3616" i="5"/>
  <c r="G3616" i="5" s="1"/>
  <c r="H3616" i="5" s="1"/>
  <c r="D3615" i="5"/>
  <c r="E3615" i="5"/>
  <c r="G3615" i="5" s="1"/>
  <c r="H3615" i="5" s="1"/>
  <c r="D3614" i="5"/>
  <c r="E3614" i="5"/>
  <c r="G3614" i="5" s="1"/>
  <c r="H3614" i="5" s="1"/>
  <c r="D3613" i="5"/>
  <c r="E3613" i="5"/>
  <c r="G3613" i="5" s="1"/>
  <c r="H3613" i="5" s="1"/>
  <c r="D3612" i="5"/>
  <c r="E3612" i="5"/>
  <c r="G3612" i="5" s="1"/>
  <c r="H3612" i="5" s="1"/>
  <c r="D3611" i="5"/>
  <c r="E3611" i="5"/>
  <c r="G3611" i="5" s="1"/>
  <c r="H3611" i="5" s="1"/>
  <c r="D3610" i="5"/>
  <c r="E3610" i="5"/>
  <c r="G3610" i="5" s="1"/>
  <c r="H3610" i="5" s="1"/>
  <c r="D3609" i="5"/>
  <c r="E3609" i="5"/>
  <c r="G3609" i="5" s="1"/>
  <c r="H3609" i="5" s="1"/>
  <c r="D3608" i="5"/>
  <c r="E3608" i="5"/>
  <c r="G3608" i="5" s="1"/>
  <c r="H3608" i="5" s="1"/>
  <c r="D3607" i="5"/>
  <c r="E3607" i="5"/>
  <c r="G3607" i="5" s="1"/>
  <c r="H3607" i="5" s="1"/>
  <c r="D3606" i="5"/>
  <c r="E3606" i="5"/>
  <c r="G3606" i="5" s="1"/>
  <c r="H3606" i="5" s="1"/>
  <c r="D3605" i="5"/>
  <c r="E3605" i="5"/>
  <c r="G3605" i="5" s="1"/>
  <c r="H3605" i="5" s="1"/>
  <c r="D3604" i="5"/>
  <c r="E3604" i="5"/>
  <c r="G3604" i="5" s="1"/>
  <c r="H3604" i="5" s="1"/>
  <c r="E3603" i="5"/>
  <c r="G3603" i="5" s="1"/>
  <c r="H3603" i="5" s="1"/>
  <c r="D3603" i="5"/>
  <c r="D3602" i="5"/>
  <c r="E3602" i="5"/>
  <c r="G3602" i="5" s="1"/>
  <c r="H3602" i="5" s="1"/>
  <c r="D3601" i="5"/>
  <c r="E3601" i="5"/>
  <c r="G3601" i="5" s="1"/>
  <c r="H3601" i="5" s="1"/>
  <c r="D3600" i="5"/>
  <c r="E3600" i="5"/>
  <c r="G3600" i="5" s="1"/>
  <c r="H3600" i="5" s="1"/>
  <c r="D3599" i="5"/>
  <c r="E3599" i="5"/>
  <c r="G3599" i="5" s="1"/>
  <c r="H3599" i="5" s="1"/>
  <c r="D3598" i="5"/>
  <c r="E3598" i="5"/>
  <c r="G3598" i="5" s="1"/>
  <c r="H3598" i="5" s="1"/>
  <c r="D3597" i="5"/>
  <c r="E3597" i="5"/>
  <c r="G3597" i="5" s="1"/>
  <c r="H3597" i="5" s="1"/>
  <c r="D3596" i="5"/>
  <c r="E3596" i="5"/>
  <c r="G3596" i="5" s="1"/>
  <c r="H3596" i="5" s="1"/>
  <c r="D3595" i="5"/>
  <c r="E3595" i="5"/>
  <c r="G3595" i="5" s="1"/>
  <c r="H3595" i="5" s="1"/>
  <c r="E3594" i="5"/>
  <c r="G3594" i="5" s="1"/>
  <c r="H3594" i="5" s="1"/>
  <c r="D3594" i="5"/>
  <c r="D3593" i="5"/>
  <c r="E3593" i="5"/>
  <c r="G3593" i="5" s="1"/>
  <c r="H3593" i="5" s="1"/>
  <c r="D3592" i="5"/>
  <c r="E3592" i="5"/>
  <c r="G3592" i="5" s="1"/>
  <c r="H3592" i="5" s="1"/>
  <c r="D3591" i="5"/>
  <c r="E3591" i="5"/>
  <c r="G3591" i="5" s="1"/>
  <c r="H3591" i="5" s="1"/>
  <c r="D3590" i="5"/>
  <c r="E3590" i="5"/>
  <c r="G3590" i="5" s="1"/>
  <c r="H3590" i="5" s="1"/>
  <c r="D3589" i="5"/>
  <c r="E3589" i="5"/>
  <c r="G3589" i="5" s="1"/>
  <c r="H3589" i="5" s="1"/>
  <c r="D3588" i="5"/>
  <c r="E3588" i="5"/>
  <c r="G3588" i="5" s="1"/>
  <c r="H3588" i="5" s="1"/>
  <c r="E3587" i="5"/>
  <c r="G3587" i="5" s="1"/>
  <c r="H3587" i="5" s="1"/>
  <c r="D3587" i="5"/>
  <c r="D3586" i="5"/>
  <c r="E3586" i="5"/>
  <c r="G3586" i="5" s="1"/>
  <c r="H3586" i="5" s="1"/>
  <c r="E3585" i="5"/>
  <c r="G3585" i="5" s="1"/>
  <c r="H3585" i="5" s="1"/>
  <c r="D3585" i="5"/>
  <c r="D3584" i="5"/>
  <c r="E3584" i="5"/>
  <c r="G3584" i="5" s="1"/>
  <c r="H3584" i="5" s="1"/>
  <c r="D3583" i="5"/>
  <c r="E3583" i="5"/>
  <c r="G3583" i="5" s="1"/>
  <c r="H3583" i="5" s="1"/>
  <c r="D3582" i="5"/>
  <c r="E3582" i="5"/>
  <c r="G3582" i="5" s="1"/>
  <c r="H3582" i="5" s="1"/>
  <c r="D3581" i="5"/>
  <c r="E3581" i="5"/>
  <c r="G3581" i="5" s="1"/>
  <c r="H3581" i="5" s="1"/>
  <c r="D3580" i="5"/>
  <c r="E3580" i="5"/>
  <c r="G3580" i="5" s="1"/>
  <c r="H3580" i="5" s="1"/>
  <c r="D3579" i="5"/>
  <c r="E3579" i="5"/>
  <c r="G3579" i="5" s="1"/>
  <c r="H3579" i="5" s="1"/>
  <c r="D3578" i="5"/>
  <c r="E3578" i="5"/>
  <c r="G3578" i="5" s="1"/>
  <c r="H3578" i="5" s="1"/>
  <c r="D3577" i="5"/>
  <c r="E3577" i="5"/>
  <c r="G3577" i="5" s="1"/>
  <c r="H3577" i="5" s="1"/>
  <c r="D3576" i="5"/>
  <c r="E3576" i="5"/>
  <c r="G3576" i="5" s="1"/>
  <c r="H3576" i="5" s="1"/>
  <c r="D3575" i="5"/>
  <c r="E3575" i="5"/>
  <c r="G3575" i="5" s="1"/>
  <c r="H3575" i="5" s="1"/>
  <c r="D3574" i="5"/>
  <c r="E3574" i="5"/>
  <c r="G3574" i="5" s="1"/>
  <c r="H3574" i="5" s="1"/>
  <c r="D3573" i="5"/>
  <c r="E3573" i="5"/>
  <c r="G3573" i="5" s="1"/>
  <c r="H3573" i="5" s="1"/>
  <c r="D3572" i="5"/>
  <c r="E3572" i="5"/>
  <c r="G3572" i="5" s="1"/>
  <c r="H3572" i="5" s="1"/>
  <c r="D3571" i="5"/>
  <c r="E3571" i="5"/>
  <c r="G3571" i="5" s="1"/>
  <c r="H3571" i="5" s="1"/>
  <c r="D3570" i="5"/>
  <c r="E3570" i="5"/>
  <c r="G3570" i="5" s="1"/>
  <c r="H3570" i="5" s="1"/>
  <c r="D3569" i="5"/>
  <c r="E3569" i="5"/>
  <c r="G3569" i="5" s="1"/>
  <c r="H3569" i="5" s="1"/>
  <c r="D3568" i="5"/>
  <c r="E3568" i="5"/>
  <c r="G3568" i="5" s="1"/>
  <c r="H3568" i="5" s="1"/>
  <c r="D3567" i="5"/>
  <c r="E3567" i="5"/>
  <c r="G3567" i="5" s="1"/>
  <c r="H3567" i="5" s="1"/>
  <c r="D3566" i="5"/>
  <c r="E3566" i="5"/>
  <c r="G3566" i="5" s="1"/>
  <c r="H3566" i="5" s="1"/>
  <c r="D3565" i="5"/>
  <c r="E3565" i="5"/>
  <c r="G3565" i="5" s="1"/>
  <c r="H3565" i="5" s="1"/>
  <c r="D3564" i="5"/>
  <c r="E3564" i="5"/>
  <c r="G3564" i="5" s="1"/>
  <c r="H3564" i="5" s="1"/>
  <c r="D3563" i="5"/>
  <c r="E3563" i="5"/>
  <c r="G3563" i="5" s="1"/>
  <c r="H3563" i="5" s="1"/>
  <c r="D3562" i="5"/>
  <c r="E3562" i="5"/>
  <c r="G3562" i="5" s="1"/>
  <c r="H3562" i="5" s="1"/>
  <c r="D3561" i="5"/>
  <c r="E3561" i="5"/>
  <c r="G3561" i="5" s="1"/>
  <c r="H3561" i="5" s="1"/>
  <c r="D3560" i="5"/>
  <c r="E3560" i="5"/>
  <c r="G3560" i="5" s="1"/>
  <c r="H3560" i="5" s="1"/>
  <c r="D3559" i="5"/>
  <c r="E3559" i="5"/>
  <c r="G3559" i="5" s="1"/>
  <c r="H3559" i="5" s="1"/>
  <c r="D3558" i="5"/>
  <c r="E3558" i="5"/>
  <c r="G3558" i="5" s="1"/>
  <c r="H3558" i="5" s="1"/>
  <c r="D3557" i="5"/>
  <c r="E3557" i="5"/>
  <c r="G3557" i="5" s="1"/>
  <c r="H3557" i="5" s="1"/>
  <c r="D3556" i="5"/>
  <c r="E3556" i="5"/>
  <c r="G3556" i="5" s="1"/>
  <c r="H3556" i="5" s="1"/>
  <c r="D3555" i="5"/>
  <c r="E3555" i="5"/>
  <c r="G3555" i="5" s="1"/>
  <c r="H3555" i="5" s="1"/>
  <c r="D3554" i="5"/>
  <c r="E3554" i="5"/>
  <c r="G3554" i="5" s="1"/>
  <c r="H3554" i="5" s="1"/>
  <c r="D3553" i="5"/>
  <c r="E3553" i="5"/>
  <c r="G3553" i="5" s="1"/>
  <c r="H3553" i="5" s="1"/>
  <c r="D3552" i="5"/>
  <c r="E3552" i="5"/>
  <c r="G3552" i="5" s="1"/>
  <c r="H3552" i="5" s="1"/>
  <c r="D3551" i="5"/>
  <c r="E3551" i="5"/>
  <c r="G3551" i="5" s="1"/>
  <c r="H3551" i="5" s="1"/>
  <c r="D3550" i="5"/>
  <c r="E3550" i="5"/>
  <c r="G3550" i="5" s="1"/>
  <c r="H3550" i="5" s="1"/>
  <c r="D3549" i="5"/>
  <c r="E3549" i="5"/>
  <c r="G3549" i="5" s="1"/>
  <c r="H3549" i="5" s="1"/>
  <c r="D3548" i="5"/>
  <c r="E3548" i="5"/>
  <c r="G3548" i="5" s="1"/>
  <c r="H3548" i="5" s="1"/>
  <c r="D3547" i="5"/>
  <c r="E3547" i="5"/>
  <c r="G3547" i="5" s="1"/>
  <c r="H3547" i="5" s="1"/>
  <c r="D3546" i="5"/>
  <c r="E3546" i="5"/>
  <c r="G3546" i="5" s="1"/>
  <c r="H3546" i="5" s="1"/>
  <c r="D3545" i="5"/>
  <c r="E3545" i="5"/>
  <c r="G3545" i="5" s="1"/>
  <c r="H3545" i="5" s="1"/>
  <c r="D3544" i="5"/>
  <c r="E3544" i="5"/>
  <c r="G3544" i="5" s="1"/>
  <c r="H3544" i="5" s="1"/>
  <c r="D3543" i="5"/>
  <c r="E3543" i="5"/>
  <c r="G3543" i="5" s="1"/>
  <c r="H3543" i="5" s="1"/>
  <c r="D3542" i="5"/>
  <c r="E3542" i="5"/>
  <c r="G3542" i="5" s="1"/>
  <c r="H3542" i="5" s="1"/>
  <c r="D3541" i="5"/>
  <c r="E3541" i="5"/>
  <c r="G3541" i="5" s="1"/>
  <c r="H3541" i="5" s="1"/>
  <c r="D3540" i="5"/>
  <c r="E3540" i="5"/>
  <c r="G3540" i="5" s="1"/>
  <c r="H3540" i="5" s="1"/>
  <c r="D3539" i="5"/>
  <c r="E3539" i="5"/>
  <c r="G3539" i="5" s="1"/>
  <c r="H3539" i="5" s="1"/>
  <c r="D3538" i="5"/>
  <c r="E3538" i="5"/>
  <c r="G3538" i="5" s="1"/>
  <c r="H3538" i="5" s="1"/>
  <c r="D3537" i="5"/>
  <c r="E3537" i="5"/>
  <c r="G3537" i="5" s="1"/>
  <c r="H3537" i="5" s="1"/>
  <c r="D3536" i="5"/>
  <c r="E3536" i="5"/>
  <c r="G3536" i="5" s="1"/>
  <c r="H3536" i="5" s="1"/>
  <c r="D3535" i="5"/>
  <c r="E3535" i="5"/>
  <c r="G3535" i="5" s="1"/>
  <c r="H3535" i="5" s="1"/>
  <c r="D3534" i="5"/>
  <c r="E3534" i="5"/>
  <c r="G3534" i="5" s="1"/>
  <c r="H3534" i="5" s="1"/>
  <c r="D3533" i="5"/>
  <c r="E3533" i="5"/>
  <c r="G3533" i="5" s="1"/>
  <c r="H3533" i="5" s="1"/>
  <c r="D3532" i="5"/>
  <c r="E3532" i="5"/>
  <c r="G3532" i="5" s="1"/>
  <c r="H3532" i="5" s="1"/>
  <c r="D3531" i="5"/>
  <c r="E3531" i="5"/>
  <c r="G3531" i="5" s="1"/>
  <c r="H3531" i="5" s="1"/>
  <c r="D3530" i="5"/>
  <c r="E3530" i="5"/>
  <c r="G3530" i="5" s="1"/>
  <c r="H3530" i="5" s="1"/>
  <c r="D3529" i="5"/>
  <c r="E3529" i="5"/>
  <c r="G3529" i="5" s="1"/>
  <c r="H3529" i="5" s="1"/>
  <c r="D3528" i="5"/>
  <c r="E3528" i="5"/>
  <c r="G3528" i="5" s="1"/>
  <c r="H3528" i="5" s="1"/>
  <c r="D3527" i="5"/>
  <c r="E3527" i="5"/>
  <c r="G3527" i="5" s="1"/>
  <c r="H3527" i="5" s="1"/>
  <c r="D3526" i="5"/>
  <c r="E3526" i="5"/>
  <c r="G3526" i="5" s="1"/>
  <c r="H3526" i="5" s="1"/>
  <c r="D3525" i="5"/>
  <c r="E3525" i="5"/>
  <c r="G3525" i="5" s="1"/>
  <c r="H3525" i="5" s="1"/>
  <c r="D3524" i="5"/>
  <c r="E3524" i="5"/>
  <c r="G3524" i="5" s="1"/>
  <c r="H3524" i="5" s="1"/>
  <c r="D3523" i="5"/>
  <c r="E3523" i="5"/>
  <c r="G3523" i="5" s="1"/>
  <c r="H3523" i="5" s="1"/>
  <c r="D3522" i="5"/>
  <c r="E3522" i="5"/>
  <c r="G3522" i="5" s="1"/>
  <c r="H3522" i="5" s="1"/>
  <c r="E3521" i="5"/>
  <c r="G3521" i="5" s="1"/>
  <c r="H3521" i="5" s="1"/>
  <c r="D3521" i="5"/>
  <c r="D3520" i="5"/>
  <c r="E3520" i="5"/>
  <c r="G3520" i="5" s="1"/>
  <c r="H3520" i="5" s="1"/>
  <c r="E3519" i="5"/>
  <c r="G3519" i="5" s="1"/>
  <c r="H3519" i="5" s="1"/>
  <c r="D3519" i="5"/>
  <c r="D3518" i="5"/>
  <c r="E3518" i="5"/>
  <c r="G3518" i="5" s="1"/>
  <c r="H3518" i="5" s="1"/>
  <c r="E3517" i="5"/>
  <c r="G3517" i="5" s="1"/>
  <c r="H3517" i="5" s="1"/>
  <c r="D3517" i="5"/>
  <c r="D3516" i="5"/>
  <c r="E3516" i="5"/>
  <c r="G3516" i="5" s="1"/>
  <c r="H3516" i="5" s="1"/>
  <c r="D3515" i="5"/>
  <c r="E3515" i="5"/>
  <c r="G3515" i="5" s="1"/>
  <c r="H3515" i="5" s="1"/>
  <c r="D3514" i="5"/>
  <c r="E3514" i="5"/>
  <c r="G3514" i="5" s="1"/>
  <c r="H3514" i="5" s="1"/>
  <c r="D3513" i="5"/>
  <c r="E3513" i="5"/>
  <c r="G3513" i="5" s="1"/>
  <c r="H3513" i="5" s="1"/>
  <c r="D3512" i="5"/>
  <c r="E3512" i="5"/>
  <c r="G3512" i="5" s="1"/>
  <c r="H3512" i="5" s="1"/>
  <c r="D3511" i="5"/>
  <c r="E3511" i="5"/>
  <c r="G3511" i="5" s="1"/>
  <c r="H3511" i="5" s="1"/>
  <c r="D3510" i="5"/>
  <c r="E3510" i="5"/>
  <c r="G3510" i="5" s="1"/>
  <c r="H3510" i="5" s="1"/>
  <c r="E3509" i="5"/>
  <c r="G3509" i="5" s="1"/>
  <c r="H3509" i="5" s="1"/>
  <c r="D3509" i="5"/>
  <c r="D3508" i="5"/>
  <c r="E3508" i="5"/>
  <c r="G3508" i="5" s="1"/>
  <c r="H3508" i="5" s="1"/>
  <c r="D3507" i="5"/>
  <c r="E3507" i="5"/>
  <c r="G3507" i="5" s="1"/>
  <c r="H3507" i="5" s="1"/>
  <c r="D3506" i="5"/>
  <c r="E3506" i="5"/>
  <c r="G3506" i="5" s="1"/>
  <c r="H3506" i="5" s="1"/>
  <c r="D3505" i="5"/>
  <c r="E3505" i="5"/>
  <c r="G3505" i="5" s="1"/>
  <c r="H3505" i="5" s="1"/>
  <c r="D3504" i="5"/>
  <c r="E3504" i="5"/>
  <c r="G3504" i="5" s="1"/>
  <c r="H3504" i="5" s="1"/>
  <c r="D3503" i="5"/>
  <c r="E3503" i="5"/>
  <c r="G3503" i="5" s="1"/>
  <c r="H3503" i="5" s="1"/>
  <c r="E3502" i="5"/>
  <c r="G3502" i="5" s="1"/>
  <c r="H3502" i="5" s="1"/>
  <c r="D3502" i="5"/>
  <c r="E3501" i="5"/>
  <c r="G3501" i="5" s="1"/>
  <c r="H3501" i="5" s="1"/>
  <c r="D3501" i="5"/>
  <c r="E3500" i="5"/>
  <c r="G3500" i="5" s="1"/>
  <c r="H3500" i="5" s="1"/>
  <c r="D3500" i="5"/>
  <c r="E3499" i="5"/>
  <c r="G3499" i="5" s="1"/>
  <c r="H3499" i="5" s="1"/>
  <c r="D3499" i="5"/>
  <c r="E3498" i="5"/>
  <c r="G3498" i="5" s="1"/>
  <c r="H3498" i="5" s="1"/>
  <c r="D3498" i="5"/>
  <c r="E3497" i="5"/>
  <c r="G3497" i="5" s="1"/>
  <c r="H3497" i="5" s="1"/>
  <c r="D3497" i="5"/>
  <c r="E3496" i="5"/>
  <c r="G3496" i="5" s="1"/>
  <c r="H3496" i="5" s="1"/>
  <c r="D3496" i="5"/>
  <c r="E3495" i="5"/>
  <c r="G3495" i="5" s="1"/>
  <c r="H3495" i="5" s="1"/>
  <c r="D3495" i="5"/>
  <c r="D3494" i="5"/>
  <c r="E3494" i="5"/>
  <c r="G3494" i="5" s="1"/>
  <c r="H3494" i="5" s="1"/>
  <c r="D3493" i="5"/>
  <c r="E3493" i="5"/>
  <c r="G3493" i="5" s="1"/>
  <c r="H3493" i="5" s="1"/>
  <c r="D3492" i="5"/>
  <c r="E3492" i="5"/>
  <c r="G3492" i="5" s="1"/>
  <c r="H3492" i="5" s="1"/>
  <c r="D3491" i="5"/>
  <c r="E3491" i="5"/>
  <c r="G3491" i="5" s="1"/>
  <c r="H3491" i="5" s="1"/>
  <c r="D3490" i="5"/>
  <c r="E3490" i="5"/>
  <c r="G3490" i="5" s="1"/>
  <c r="H3490" i="5" s="1"/>
  <c r="D3489" i="5"/>
  <c r="E3489" i="5"/>
  <c r="G3489" i="5" s="1"/>
  <c r="H3489" i="5" s="1"/>
  <c r="H3488" i="5"/>
  <c r="E3487" i="5"/>
  <c r="D3487" i="5"/>
  <c r="G3487" i="5"/>
  <c r="F3487" i="5"/>
  <c r="D3305" i="5"/>
  <c r="D2585" i="5"/>
  <c r="D2755" i="5"/>
  <c r="D2754" i="5"/>
  <c r="D2731" i="5"/>
  <c r="D2700" i="5"/>
  <c r="D2705" i="5"/>
  <c r="D2735" i="5"/>
  <c r="D2647" i="5"/>
  <c r="D2728" i="5"/>
  <c r="H3487" i="5" l="1"/>
  <c r="B3958" i="15"/>
  <c r="F3926" i="15"/>
  <c r="C3925" i="15"/>
  <c r="B3959" i="15" l="1"/>
  <c r="F3925" i="15"/>
  <c r="C3924" i="15"/>
  <c r="F3924" i="15" l="1"/>
  <c r="C3923" i="15"/>
  <c r="B3960" i="15"/>
  <c r="B3961" i="15" l="1"/>
  <c r="F3923" i="15"/>
  <c r="C3922" i="15"/>
  <c r="B3962" i="15" l="1"/>
  <c r="F3922" i="15"/>
  <c r="C3921" i="15"/>
  <c r="B3963" i="15" l="1"/>
  <c r="F3921" i="15"/>
  <c r="C3920" i="15"/>
  <c r="B3964" i="15" l="1"/>
  <c r="F3920" i="15"/>
  <c r="C3919" i="15"/>
  <c r="F3919" i="15" l="1"/>
  <c r="C3918" i="15"/>
  <c r="B3965" i="15"/>
  <c r="B3966" i="15" l="1"/>
  <c r="F3918" i="15"/>
  <c r="C3917" i="15"/>
  <c r="F3917" i="15" l="1"/>
  <c r="C3916" i="15"/>
  <c r="B3967" i="15"/>
  <c r="B3968" i="15" l="1"/>
  <c r="F3916" i="15"/>
  <c r="C3915" i="15"/>
  <c r="F3915" i="15" l="1"/>
  <c r="C3914" i="15"/>
  <c r="B3969" i="15"/>
  <c r="B3970" i="15" l="1"/>
  <c r="F3914" i="15"/>
  <c r="C3913" i="15"/>
  <c r="B3971" i="15" l="1"/>
  <c r="F3913" i="15"/>
  <c r="C3912" i="15"/>
  <c r="F3912" i="15" l="1"/>
  <c r="C3911" i="15"/>
  <c r="B3972" i="15"/>
  <c r="B3973" i="15" l="1"/>
  <c r="F3911" i="15"/>
  <c r="C3910" i="15"/>
  <c r="F3910" i="15" l="1"/>
  <c r="C3909" i="15"/>
  <c r="B3974" i="15"/>
  <c r="B3975" i="15" l="1"/>
  <c r="F3909" i="15"/>
  <c r="C3908" i="15"/>
  <c r="B3976" i="15" l="1"/>
  <c r="F3908" i="15"/>
  <c r="C3907" i="15"/>
  <c r="F3907" i="15" l="1"/>
  <c r="C3906" i="15"/>
  <c r="B3977" i="15"/>
  <c r="B3978" i="15" l="1"/>
  <c r="F3906" i="15"/>
  <c r="C3905" i="15"/>
  <c r="F3905" i="15" l="1"/>
  <c r="C3904" i="15"/>
  <c r="B3979" i="15"/>
  <c r="B3980" i="15" l="1"/>
  <c r="F3904" i="15"/>
  <c r="C3903" i="15"/>
  <c r="F3903" i="15" l="1"/>
  <c r="C3902" i="15"/>
  <c r="B3981" i="15"/>
  <c r="B3982" i="15" l="1"/>
  <c r="F3902" i="15"/>
  <c r="C3901" i="15"/>
  <c r="F3901" i="15" l="1"/>
  <c r="C3900" i="15"/>
  <c r="B3983" i="15"/>
  <c r="B3984" i="15" l="1"/>
  <c r="F3900" i="15"/>
  <c r="C3899" i="15"/>
  <c r="B3985" i="15" l="1"/>
  <c r="F3899" i="15"/>
  <c r="C3898" i="15"/>
  <c r="F3898" i="15" l="1"/>
  <c r="C3897" i="15"/>
  <c r="B3986" i="15"/>
  <c r="B3987" i="15" l="1"/>
  <c r="F3897" i="15"/>
  <c r="C3896" i="15"/>
  <c r="B3988" i="15" l="1"/>
  <c r="F3896" i="15"/>
  <c r="C3895" i="15"/>
  <c r="B3989" i="15" l="1"/>
  <c r="F3895" i="15"/>
  <c r="C3894" i="15"/>
  <c r="B3990" i="15" l="1"/>
  <c r="F3894" i="15"/>
  <c r="C3893" i="15"/>
  <c r="F3893" i="15" l="1"/>
  <c r="C3892" i="15"/>
  <c r="B3991" i="15"/>
  <c r="B3992" i="15" l="1"/>
  <c r="F3892" i="15"/>
  <c r="C3891" i="15"/>
  <c r="F3891" i="15" l="1"/>
  <c r="C3890" i="15"/>
  <c r="B3993" i="15"/>
  <c r="B3994" i="15" l="1"/>
  <c r="F3890" i="15"/>
  <c r="C3889" i="15"/>
  <c r="B3995" i="15" l="1"/>
  <c r="F3889" i="15"/>
  <c r="C3888" i="15"/>
  <c r="B3996" i="15" l="1"/>
  <c r="F3888" i="15"/>
  <c r="C3887" i="15"/>
  <c r="F3887" i="15" l="1"/>
  <c r="C3886" i="15"/>
  <c r="B3997" i="15"/>
  <c r="B3998" i="15" l="1"/>
  <c r="F3886" i="15"/>
  <c r="C3885" i="15"/>
  <c r="B3999" i="15" l="1"/>
  <c r="F3885" i="15"/>
  <c r="C3884" i="15"/>
  <c r="F3884" i="15" l="1"/>
  <c r="C3883" i="15"/>
  <c r="B4000" i="15"/>
  <c r="B4001" i="15" l="1"/>
  <c r="F3883" i="15"/>
  <c r="C3882" i="15"/>
  <c r="F3882" i="15" l="1"/>
  <c r="C3881" i="15"/>
  <c r="B4002" i="15"/>
  <c r="B4003" i="15" l="1"/>
  <c r="F3881" i="15"/>
  <c r="C3880" i="15"/>
  <c r="F3880" i="15" l="1"/>
  <c r="C3879" i="15"/>
  <c r="B4004" i="15"/>
  <c r="B4005" i="15" l="1"/>
  <c r="F3879" i="15"/>
  <c r="C3878" i="15"/>
  <c r="F3878" i="15" l="1"/>
  <c r="C3877" i="15"/>
  <c r="B4006" i="15"/>
  <c r="B4007" i="15" l="1"/>
  <c r="F3877" i="15"/>
  <c r="C3876" i="15"/>
  <c r="F3876" i="15" l="1"/>
  <c r="C3875" i="15"/>
  <c r="B4008" i="15"/>
  <c r="F3875" i="15" l="1"/>
  <c r="C3874" i="15"/>
  <c r="B4009" i="15"/>
  <c r="B4010" i="15" l="1"/>
  <c r="F3874" i="15"/>
  <c r="C3873" i="15"/>
  <c r="B4011" i="15" l="1"/>
  <c r="F3873" i="15"/>
  <c r="C3872" i="15"/>
  <c r="F3872" i="15" l="1"/>
  <c r="C3871" i="15"/>
  <c r="B4012" i="15"/>
  <c r="F3871" i="15" l="1"/>
  <c r="C3870" i="15"/>
  <c r="B4013" i="15"/>
  <c r="B4014" i="15" l="1"/>
  <c r="F3870" i="15"/>
  <c r="C3869" i="15"/>
  <c r="F3869" i="15" l="1"/>
  <c r="C3868" i="15"/>
  <c r="B4015" i="15"/>
  <c r="F3868" i="15" l="1"/>
  <c r="C3867" i="15"/>
  <c r="B4016" i="15"/>
  <c r="F3867" i="15" l="1"/>
  <c r="C3866" i="15"/>
  <c r="B4017" i="15"/>
  <c r="B4018" i="15" l="1"/>
  <c r="F3866" i="15"/>
  <c r="C3865" i="15"/>
  <c r="B4019" i="15" l="1"/>
  <c r="F3865" i="15"/>
  <c r="C3864" i="15"/>
  <c r="F3864" i="15" l="1"/>
  <c r="C3863" i="15"/>
  <c r="B4020" i="15"/>
  <c r="B4021" i="15" l="1"/>
  <c r="F3863" i="15"/>
  <c r="C3862" i="15"/>
  <c r="F3862" i="15" l="1"/>
  <c r="C3861" i="15"/>
  <c r="B4022" i="15"/>
  <c r="B4023" i="15" l="1"/>
  <c r="F3861" i="15"/>
  <c r="C3860" i="15"/>
  <c r="B4024" i="15" l="1"/>
  <c r="F3860" i="15"/>
  <c r="C3859" i="15"/>
  <c r="F3859" i="15" l="1"/>
  <c r="C3858" i="15"/>
  <c r="B4025" i="15"/>
  <c r="B4026" i="15" l="1"/>
  <c r="F3858" i="15"/>
  <c r="C3857" i="15"/>
  <c r="B4027" i="15" l="1"/>
  <c r="F3857" i="15"/>
  <c r="C3856" i="15"/>
  <c r="F3856" i="15" l="1"/>
  <c r="C3855" i="15"/>
  <c r="B4028" i="15"/>
  <c r="B4029" i="15" l="1"/>
  <c r="F3855" i="15"/>
  <c r="C3854" i="15"/>
  <c r="F3854" i="15" l="1"/>
  <c r="C3853" i="15"/>
  <c r="B4030" i="15"/>
  <c r="B4031" i="15" l="1"/>
  <c r="F3853" i="15"/>
  <c r="C3852" i="15"/>
  <c r="B4032" i="15" l="1"/>
  <c r="F3852" i="15"/>
  <c r="C3851" i="15"/>
  <c r="F3851" i="15" l="1"/>
  <c r="E3851" i="15"/>
  <c r="G3851" i="15" s="1"/>
  <c r="C3850" i="15"/>
  <c r="B4033" i="15"/>
  <c r="C4033" i="15" l="1"/>
  <c r="B4034" i="15"/>
  <c r="F3850" i="15"/>
  <c r="E3850" i="15"/>
  <c r="G3850" i="15" s="1"/>
  <c r="E3941" i="15"/>
  <c r="G3941" i="15" s="1"/>
  <c r="H3941" i="15" s="1"/>
  <c r="E3940" i="15"/>
  <c r="G3940" i="15" s="1"/>
  <c r="H3940" i="15" s="1"/>
  <c r="E3939" i="15"/>
  <c r="G3939" i="15" s="1"/>
  <c r="H3939" i="15" s="1"/>
  <c r="E3938" i="15"/>
  <c r="G3938" i="15" s="1"/>
  <c r="H3938" i="15" s="1"/>
  <c r="E3937" i="15"/>
  <c r="G3937" i="15" s="1"/>
  <c r="H3937" i="15" s="1"/>
  <c r="E3936" i="15"/>
  <c r="G3936" i="15" s="1"/>
  <c r="H3936" i="15" s="1"/>
  <c r="E3935" i="15"/>
  <c r="G3935" i="15" s="1"/>
  <c r="H3935" i="15" s="1"/>
  <c r="E3934" i="15"/>
  <c r="G3934" i="15" s="1"/>
  <c r="H3934" i="15" s="1"/>
  <c r="E3933" i="15"/>
  <c r="G3933" i="15" s="1"/>
  <c r="H3933" i="15" s="1"/>
  <c r="E3932" i="15"/>
  <c r="G3932" i="15" s="1"/>
  <c r="H3932" i="15" s="1"/>
  <c r="E3931" i="15"/>
  <c r="G3931" i="15" s="1"/>
  <c r="H3931" i="15" s="1"/>
  <c r="E3930" i="15"/>
  <c r="G3930" i="15" s="1"/>
  <c r="H3930" i="15" s="1"/>
  <c r="E3929" i="15"/>
  <c r="G3929" i="15" s="1"/>
  <c r="H3929" i="15" s="1"/>
  <c r="E3928" i="15"/>
  <c r="G3928" i="15" s="1"/>
  <c r="H3928" i="15" s="1"/>
  <c r="E3927" i="15"/>
  <c r="G3927" i="15" s="1"/>
  <c r="H3927" i="15" s="1"/>
  <c r="E3926" i="15"/>
  <c r="G3926" i="15" s="1"/>
  <c r="H3926" i="15" s="1"/>
  <c r="E3925" i="15"/>
  <c r="G3925" i="15" s="1"/>
  <c r="H3925" i="15" s="1"/>
  <c r="E3924" i="15"/>
  <c r="G3924" i="15" s="1"/>
  <c r="H3924" i="15" s="1"/>
  <c r="E3923" i="15"/>
  <c r="G3923" i="15" s="1"/>
  <c r="H3923" i="15" s="1"/>
  <c r="E3922" i="15"/>
  <c r="G3922" i="15" s="1"/>
  <c r="H3922" i="15" s="1"/>
  <c r="E3921" i="15"/>
  <c r="G3921" i="15" s="1"/>
  <c r="H3921" i="15" s="1"/>
  <c r="E3920" i="15"/>
  <c r="G3920" i="15" s="1"/>
  <c r="H3920" i="15" s="1"/>
  <c r="E3919" i="15"/>
  <c r="G3919" i="15" s="1"/>
  <c r="H3919" i="15" s="1"/>
  <c r="E3918" i="15"/>
  <c r="G3918" i="15" s="1"/>
  <c r="H3918" i="15" s="1"/>
  <c r="E3917" i="15"/>
  <c r="G3917" i="15" s="1"/>
  <c r="H3917" i="15" s="1"/>
  <c r="E3916" i="15"/>
  <c r="G3916" i="15" s="1"/>
  <c r="H3916" i="15" s="1"/>
  <c r="E3915" i="15"/>
  <c r="G3915" i="15" s="1"/>
  <c r="H3915" i="15" s="1"/>
  <c r="E3914" i="15"/>
  <c r="G3914" i="15" s="1"/>
  <c r="H3914" i="15" s="1"/>
  <c r="E3913" i="15"/>
  <c r="G3913" i="15" s="1"/>
  <c r="H3913" i="15" s="1"/>
  <c r="E3912" i="15"/>
  <c r="G3912" i="15" s="1"/>
  <c r="H3912" i="15" s="1"/>
  <c r="E3911" i="15"/>
  <c r="G3911" i="15" s="1"/>
  <c r="H3911" i="15" s="1"/>
  <c r="E3910" i="15"/>
  <c r="G3910" i="15" s="1"/>
  <c r="H3910" i="15" s="1"/>
  <c r="E3909" i="15"/>
  <c r="G3909" i="15" s="1"/>
  <c r="H3909" i="15" s="1"/>
  <c r="E3908" i="15"/>
  <c r="G3908" i="15" s="1"/>
  <c r="H3908" i="15" s="1"/>
  <c r="E3907" i="15"/>
  <c r="G3907" i="15" s="1"/>
  <c r="H3907" i="15" s="1"/>
  <c r="E3906" i="15"/>
  <c r="G3906" i="15" s="1"/>
  <c r="H3906" i="15" s="1"/>
  <c r="E3905" i="15"/>
  <c r="G3905" i="15" s="1"/>
  <c r="H3905" i="15" s="1"/>
  <c r="E3904" i="15"/>
  <c r="G3904" i="15" s="1"/>
  <c r="H3904" i="15" s="1"/>
  <c r="E3903" i="15"/>
  <c r="G3903" i="15" s="1"/>
  <c r="H3903" i="15" s="1"/>
  <c r="E3902" i="15"/>
  <c r="G3902" i="15" s="1"/>
  <c r="H3902" i="15" s="1"/>
  <c r="E3901" i="15"/>
  <c r="G3901" i="15" s="1"/>
  <c r="H3901" i="15" s="1"/>
  <c r="E3900" i="15"/>
  <c r="G3900" i="15" s="1"/>
  <c r="H3900" i="15" s="1"/>
  <c r="E3899" i="15"/>
  <c r="G3899" i="15" s="1"/>
  <c r="H3899" i="15" s="1"/>
  <c r="E3898" i="15"/>
  <c r="G3898" i="15" s="1"/>
  <c r="H3898" i="15" s="1"/>
  <c r="E3897" i="15"/>
  <c r="G3897" i="15" s="1"/>
  <c r="H3897" i="15" s="1"/>
  <c r="E3896" i="15"/>
  <c r="G3896" i="15" s="1"/>
  <c r="H3896" i="15" s="1"/>
  <c r="E3895" i="15"/>
  <c r="G3895" i="15" s="1"/>
  <c r="H3895" i="15" s="1"/>
  <c r="E3894" i="15"/>
  <c r="G3894" i="15" s="1"/>
  <c r="H3894" i="15" s="1"/>
  <c r="E3893" i="15"/>
  <c r="G3893" i="15" s="1"/>
  <c r="H3893" i="15" s="1"/>
  <c r="E3892" i="15"/>
  <c r="G3892" i="15" s="1"/>
  <c r="H3892" i="15" s="1"/>
  <c r="E3891" i="15"/>
  <c r="G3891" i="15" s="1"/>
  <c r="H3891" i="15" s="1"/>
  <c r="E3890" i="15"/>
  <c r="G3890" i="15" s="1"/>
  <c r="H3890" i="15" s="1"/>
  <c r="E3889" i="15"/>
  <c r="G3889" i="15" s="1"/>
  <c r="H3889" i="15" s="1"/>
  <c r="E3888" i="15"/>
  <c r="G3888" i="15" s="1"/>
  <c r="H3888" i="15" s="1"/>
  <c r="E3887" i="15"/>
  <c r="G3887" i="15" s="1"/>
  <c r="H3887" i="15" s="1"/>
  <c r="E3886" i="15"/>
  <c r="G3886" i="15" s="1"/>
  <c r="H3886" i="15" s="1"/>
  <c r="E3885" i="15"/>
  <c r="G3885" i="15" s="1"/>
  <c r="H3885" i="15" s="1"/>
  <c r="E3884" i="15"/>
  <c r="G3884" i="15" s="1"/>
  <c r="H3884" i="15" s="1"/>
  <c r="E3883" i="15"/>
  <c r="G3883" i="15" s="1"/>
  <c r="H3883" i="15" s="1"/>
  <c r="E3882" i="15"/>
  <c r="G3882" i="15" s="1"/>
  <c r="H3882" i="15" s="1"/>
  <c r="E3881" i="15"/>
  <c r="G3881" i="15" s="1"/>
  <c r="H3881" i="15" s="1"/>
  <c r="E3880" i="15"/>
  <c r="G3880" i="15" s="1"/>
  <c r="H3880" i="15" s="1"/>
  <c r="E3879" i="15"/>
  <c r="G3879" i="15" s="1"/>
  <c r="H3879" i="15" s="1"/>
  <c r="E3878" i="15"/>
  <c r="G3878" i="15" s="1"/>
  <c r="H3878" i="15" s="1"/>
  <c r="E3877" i="15"/>
  <c r="G3877" i="15" s="1"/>
  <c r="H3877" i="15" s="1"/>
  <c r="E3876" i="15"/>
  <c r="G3876" i="15" s="1"/>
  <c r="H3876" i="15" s="1"/>
  <c r="E3875" i="15"/>
  <c r="G3875" i="15" s="1"/>
  <c r="H3875" i="15" s="1"/>
  <c r="E3874" i="15"/>
  <c r="G3874" i="15" s="1"/>
  <c r="H3874" i="15" s="1"/>
  <c r="E3873" i="15"/>
  <c r="G3873" i="15" s="1"/>
  <c r="H3873" i="15" s="1"/>
  <c r="E3872" i="15"/>
  <c r="G3872" i="15" s="1"/>
  <c r="H3872" i="15" s="1"/>
  <c r="E3871" i="15"/>
  <c r="G3871" i="15" s="1"/>
  <c r="H3871" i="15" s="1"/>
  <c r="E3870" i="15"/>
  <c r="G3870" i="15" s="1"/>
  <c r="H3870" i="15" s="1"/>
  <c r="E3869" i="15"/>
  <c r="G3869" i="15" s="1"/>
  <c r="H3869" i="15" s="1"/>
  <c r="E3868" i="15"/>
  <c r="G3868" i="15" s="1"/>
  <c r="H3868" i="15" s="1"/>
  <c r="E3867" i="15"/>
  <c r="G3867" i="15" s="1"/>
  <c r="H3867" i="15" s="1"/>
  <c r="E3866" i="15"/>
  <c r="G3866" i="15" s="1"/>
  <c r="H3866" i="15" s="1"/>
  <c r="E3865" i="15"/>
  <c r="G3865" i="15" s="1"/>
  <c r="H3865" i="15" s="1"/>
  <c r="E3864" i="15"/>
  <c r="G3864" i="15" s="1"/>
  <c r="H3864" i="15" s="1"/>
  <c r="E3863" i="15"/>
  <c r="G3863" i="15" s="1"/>
  <c r="H3863" i="15" s="1"/>
  <c r="E3862" i="15"/>
  <c r="G3862" i="15" s="1"/>
  <c r="H3862" i="15" s="1"/>
  <c r="E3861" i="15"/>
  <c r="G3861" i="15" s="1"/>
  <c r="H3861" i="15" s="1"/>
  <c r="E3860" i="15"/>
  <c r="G3860" i="15" s="1"/>
  <c r="H3860" i="15" s="1"/>
  <c r="E3859" i="15"/>
  <c r="G3859" i="15" s="1"/>
  <c r="H3859" i="15" s="1"/>
  <c r="E3858" i="15"/>
  <c r="G3858" i="15" s="1"/>
  <c r="H3858" i="15" s="1"/>
  <c r="E3857" i="15"/>
  <c r="G3857" i="15" s="1"/>
  <c r="H3857" i="15" s="1"/>
  <c r="E3856" i="15"/>
  <c r="G3856" i="15" s="1"/>
  <c r="H3856" i="15" s="1"/>
  <c r="E3855" i="15"/>
  <c r="G3855" i="15" s="1"/>
  <c r="H3855" i="15" s="1"/>
  <c r="E3854" i="15"/>
  <c r="G3854" i="15" s="1"/>
  <c r="H3854" i="15" s="1"/>
  <c r="E3853" i="15"/>
  <c r="G3853" i="15" s="1"/>
  <c r="H3853" i="15" s="1"/>
  <c r="E3852" i="15"/>
  <c r="G3852" i="15" s="1"/>
  <c r="H3852" i="15" s="1"/>
  <c r="H3851" i="15"/>
  <c r="H3850" i="15" l="1"/>
  <c r="B4035" i="15"/>
  <c r="F4033" i="15"/>
  <c r="C4032" i="15"/>
  <c r="B4036" i="15" l="1"/>
  <c r="F4032" i="15"/>
  <c r="C4031" i="15"/>
  <c r="F4031" i="15" l="1"/>
  <c r="C4030" i="15"/>
  <c r="B4037" i="15"/>
  <c r="B4038" i="15" l="1"/>
  <c r="F4030" i="15"/>
  <c r="C4029" i="15"/>
  <c r="F4029" i="15" l="1"/>
  <c r="C4028" i="15"/>
  <c r="B4039" i="15"/>
  <c r="B4040" i="15" l="1"/>
  <c r="F4028" i="15"/>
  <c r="C4027" i="15"/>
  <c r="F4027" i="15" l="1"/>
  <c r="C4026" i="15"/>
  <c r="B4041" i="15"/>
  <c r="B4042" i="15" l="1"/>
  <c r="F4026" i="15"/>
  <c r="C4025" i="15"/>
  <c r="F4025" i="15" l="1"/>
  <c r="C4024" i="15"/>
  <c r="B4043" i="15"/>
  <c r="B4044" i="15" l="1"/>
  <c r="F4024" i="15"/>
  <c r="C4023" i="15"/>
  <c r="B4045" i="15" l="1"/>
  <c r="F4023" i="15"/>
  <c r="C4022" i="15"/>
  <c r="F4022" i="15" l="1"/>
  <c r="C4021" i="15"/>
  <c r="B4046" i="15"/>
  <c r="B4047" i="15" l="1"/>
  <c r="F4021" i="15"/>
  <c r="C4020" i="15"/>
  <c r="F4020" i="15" l="1"/>
  <c r="C4019" i="15"/>
  <c r="B4048" i="15"/>
  <c r="B4049" i="15" l="1"/>
  <c r="F4019" i="15"/>
  <c r="C4018" i="15"/>
  <c r="B4050" i="15" l="1"/>
  <c r="F4018" i="15"/>
  <c r="C4017" i="15"/>
  <c r="F4017" i="15" l="1"/>
  <c r="C4016" i="15"/>
  <c r="B4051" i="15"/>
  <c r="B4052" i="15" l="1"/>
  <c r="F4016" i="15"/>
  <c r="C4015" i="15"/>
  <c r="B4053" i="15" l="1"/>
  <c r="F4015" i="15"/>
  <c r="C4014" i="15"/>
  <c r="F4014" i="15" l="1"/>
  <c r="C4013" i="15"/>
  <c r="B4054" i="15"/>
  <c r="B4055" i="15" l="1"/>
  <c r="F4013" i="15"/>
  <c r="C4012" i="15"/>
  <c r="B4056" i="15" l="1"/>
  <c r="F4012" i="15"/>
  <c r="C4011" i="15"/>
  <c r="F4011" i="15" l="1"/>
  <c r="C4010" i="15"/>
  <c r="B4057" i="15"/>
  <c r="B4058" i="15" l="1"/>
  <c r="F4010" i="15"/>
  <c r="C4009" i="15"/>
  <c r="B4059" i="15" l="1"/>
  <c r="F4009" i="15"/>
  <c r="C4008" i="15"/>
  <c r="B4060" i="15" l="1"/>
  <c r="F4008" i="15"/>
  <c r="C4007" i="15"/>
  <c r="B4061" i="15" l="1"/>
  <c r="F4007" i="15"/>
  <c r="C4006" i="15"/>
  <c r="B4062" i="15" l="1"/>
  <c r="F4006" i="15"/>
  <c r="C4005" i="15"/>
  <c r="F4005" i="15" l="1"/>
  <c r="C4004" i="15"/>
  <c r="B4063" i="15"/>
  <c r="B4064" i="15" l="1"/>
  <c r="F4004" i="15"/>
  <c r="C4003" i="15"/>
  <c r="B4065" i="15" l="1"/>
  <c r="F4003" i="15"/>
  <c r="C4002" i="15"/>
  <c r="F4002" i="15" l="1"/>
  <c r="C4001" i="15"/>
  <c r="B4066" i="15"/>
  <c r="B4067" i="15" l="1"/>
  <c r="F4001" i="15"/>
  <c r="C4000" i="15"/>
  <c r="B4068" i="15" l="1"/>
  <c r="F4000" i="15"/>
  <c r="C3999" i="15"/>
  <c r="B4069" i="15" l="1"/>
  <c r="F3999" i="15"/>
  <c r="C3998" i="15"/>
  <c r="B4070" i="15" l="1"/>
  <c r="F3998" i="15"/>
  <c r="C3997" i="15"/>
  <c r="B4071" i="15" l="1"/>
  <c r="F3997" i="15"/>
  <c r="C3996" i="15"/>
  <c r="B4072" i="15" l="1"/>
  <c r="F3996" i="15"/>
  <c r="C3995" i="15"/>
  <c r="F3995" i="15" l="1"/>
  <c r="C3994" i="15"/>
  <c r="B4073" i="15"/>
  <c r="B4074" i="15" l="1"/>
  <c r="F3994" i="15"/>
  <c r="C3993" i="15"/>
  <c r="F3993" i="15" l="1"/>
  <c r="C3992" i="15"/>
  <c r="B4075" i="15"/>
  <c r="B4076" i="15" l="1"/>
  <c r="F3992" i="15"/>
  <c r="C3991" i="15"/>
  <c r="B4077" i="15" l="1"/>
  <c r="F3991" i="15"/>
  <c r="C3990" i="15"/>
  <c r="B4078" i="15" l="1"/>
  <c r="F3990" i="15"/>
  <c r="C3989" i="15"/>
  <c r="F3989" i="15" l="1"/>
  <c r="C3988" i="15"/>
  <c r="B4079" i="15"/>
  <c r="B4080" i="15" l="1"/>
  <c r="F3988" i="15"/>
  <c r="C3987" i="15"/>
  <c r="F3987" i="15" l="1"/>
  <c r="C3986" i="15"/>
  <c r="B4081" i="15"/>
  <c r="B4082" i="15" l="1"/>
  <c r="F3986" i="15"/>
  <c r="C3985" i="15"/>
  <c r="B4083" i="15" l="1"/>
  <c r="F3985" i="15"/>
  <c r="C3984" i="15"/>
  <c r="B4084" i="15" l="1"/>
  <c r="F3984" i="15"/>
  <c r="C3983" i="15"/>
  <c r="F3983" i="15" l="1"/>
  <c r="C3982" i="15"/>
  <c r="B4085" i="15"/>
  <c r="B4086" i="15" l="1"/>
  <c r="F3982" i="15"/>
  <c r="C3981" i="15"/>
  <c r="B4087" i="15" l="1"/>
  <c r="F3981" i="15"/>
  <c r="C3980" i="15"/>
  <c r="F3980" i="15" l="1"/>
  <c r="C3979" i="15"/>
  <c r="B4088" i="15"/>
  <c r="B4089" i="15" l="1"/>
  <c r="F3979" i="15"/>
  <c r="C3978" i="15"/>
  <c r="F3978" i="15" l="1"/>
  <c r="C3977" i="15"/>
  <c r="B4090" i="15"/>
  <c r="F3977" i="15" l="1"/>
  <c r="C3976" i="15"/>
  <c r="B4091" i="15"/>
  <c r="B4092" i="15" l="1"/>
  <c r="F3976" i="15"/>
  <c r="C3975" i="15"/>
  <c r="F3975" i="15" l="1"/>
  <c r="C3974" i="15"/>
  <c r="B4093" i="15"/>
  <c r="B4094" i="15" l="1"/>
  <c r="F3974" i="15"/>
  <c r="C3973" i="15"/>
  <c r="F3973" i="15" l="1"/>
  <c r="C3972" i="15"/>
  <c r="B4095" i="15"/>
  <c r="B4096" i="15" l="1"/>
  <c r="F3972" i="15"/>
  <c r="C3971" i="15"/>
  <c r="B4097" i="15" l="1"/>
  <c r="F3971" i="15"/>
  <c r="C3970" i="15"/>
  <c r="F3970" i="15" l="1"/>
  <c r="C3969" i="15"/>
  <c r="B4098" i="15"/>
  <c r="B4099" i="15" l="1"/>
  <c r="F3969" i="15"/>
  <c r="C3968" i="15"/>
  <c r="F3968" i="15" l="1"/>
  <c r="C3967" i="15"/>
  <c r="B4100" i="15"/>
  <c r="B4101" i="15" l="1"/>
  <c r="F3967" i="15"/>
  <c r="C3966" i="15"/>
  <c r="F3966" i="15" l="1"/>
  <c r="C3965" i="15"/>
  <c r="B4102" i="15"/>
  <c r="B4103" i="15" l="1"/>
  <c r="F3965" i="15"/>
  <c r="C3964" i="15"/>
  <c r="B4104" i="15" l="1"/>
  <c r="F3964" i="15"/>
  <c r="C3963" i="15"/>
  <c r="F3963" i="15" l="1"/>
  <c r="C3962" i="15"/>
  <c r="B4105" i="15"/>
  <c r="B4106" i="15" l="1"/>
  <c r="F3962" i="15"/>
  <c r="C3961" i="15"/>
  <c r="F3961" i="15" l="1"/>
  <c r="C3960" i="15"/>
  <c r="B4107" i="15"/>
  <c r="B4108" i="15" l="1"/>
  <c r="F3960" i="15"/>
  <c r="C3959" i="15"/>
  <c r="B4109" i="15" l="1"/>
  <c r="F3959" i="15"/>
  <c r="C3958" i="15"/>
  <c r="F3958" i="15" l="1"/>
  <c r="C3957" i="15"/>
  <c r="B4110" i="15"/>
  <c r="F3957" i="15" l="1"/>
  <c r="C3956" i="15"/>
  <c r="B4111" i="15"/>
  <c r="B4112" i="15" l="1"/>
  <c r="F3956" i="15"/>
  <c r="C3955" i="15"/>
  <c r="F3955" i="15" l="1"/>
  <c r="C3954" i="15"/>
  <c r="B4113" i="15"/>
  <c r="B4114" i="15" l="1"/>
  <c r="F3954" i="15"/>
  <c r="C3953" i="15"/>
  <c r="F3953" i="15" l="1"/>
  <c r="C3952" i="15"/>
  <c r="B4115" i="15"/>
  <c r="B4116" i="15" l="1"/>
  <c r="F3952" i="15"/>
  <c r="C3951" i="15"/>
  <c r="F3951" i="15" l="1"/>
  <c r="C3950" i="15"/>
  <c r="B4117" i="15"/>
  <c r="B4118" i="15" l="1"/>
  <c r="F3950" i="15"/>
  <c r="C3949" i="15"/>
  <c r="F3949" i="15" l="1"/>
  <c r="C3948" i="15"/>
  <c r="B4119" i="15"/>
  <c r="B4120" i="15" l="1"/>
  <c r="F3948" i="15"/>
  <c r="C3947" i="15"/>
  <c r="B4121" i="15" l="1"/>
  <c r="F3947" i="15"/>
  <c r="C3946" i="15"/>
  <c r="F3946" i="15" l="1"/>
  <c r="C3945" i="15"/>
  <c r="B4122" i="15"/>
  <c r="B4123" i="15" l="1"/>
  <c r="F3945" i="15"/>
  <c r="C3944" i="15"/>
  <c r="C4123" i="15" l="1"/>
  <c r="B4124" i="15"/>
  <c r="F3944" i="15"/>
  <c r="C3943" i="15"/>
  <c r="F3943" i="15" l="1"/>
  <c r="E3943" i="15"/>
  <c r="G3943" i="15" s="1"/>
  <c r="C3942" i="15"/>
  <c r="F4123" i="15"/>
  <c r="C4122" i="15"/>
  <c r="B4125" i="15"/>
  <c r="F4122" i="15" l="1"/>
  <c r="C4121" i="15"/>
  <c r="B4126" i="15"/>
  <c r="F3942" i="15"/>
  <c r="E3942" i="15"/>
  <c r="G3942" i="15" s="1"/>
  <c r="E4033" i="15"/>
  <c r="G4033" i="15" s="1"/>
  <c r="H4033" i="15" s="1"/>
  <c r="E4032" i="15"/>
  <c r="G4032" i="15" s="1"/>
  <c r="H4032" i="15" s="1"/>
  <c r="E4031" i="15"/>
  <c r="G4031" i="15" s="1"/>
  <c r="H4031" i="15" s="1"/>
  <c r="E4030" i="15"/>
  <c r="G4030" i="15" s="1"/>
  <c r="H4030" i="15" s="1"/>
  <c r="E4029" i="15"/>
  <c r="G4029" i="15" s="1"/>
  <c r="H4029" i="15" s="1"/>
  <c r="E4028" i="15"/>
  <c r="G4028" i="15" s="1"/>
  <c r="H4028" i="15" s="1"/>
  <c r="E4027" i="15"/>
  <c r="G4027" i="15" s="1"/>
  <c r="H4027" i="15" s="1"/>
  <c r="E4026" i="15"/>
  <c r="G4026" i="15" s="1"/>
  <c r="H4026" i="15" s="1"/>
  <c r="E4025" i="15"/>
  <c r="G4025" i="15" s="1"/>
  <c r="H4025" i="15" s="1"/>
  <c r="E4024" i="15"/>
  <c r="G4024" i="15" s="1"/>
  <c r="H4024" i="15" s="1"/>
  <c r="E4023" i="15"/>
  <c r="G4023" i="15" s="1"/>
  <c r="H4023" i="15" s="1"/>
  <c r="E4022" i="15"/>
  <c r="G4022" i="15" s="1"/>
  <c r="H4022" i="15" s="1"/>
  <c r="E4021" i="15"/>
  <c r="G4021" i="15" s="1"/>
  <c r="H4021" i="15" s="1"/>
  <c r="E4020" i="15"/>
  <c r="G4020" i="15" s="1"/>
  <c r="H4020" i="15" s="1"/>
  <c r="E4019" i="15"/>
  <c r="G4019" i="15" s="1"/>
  <c r="H4019" i="15" s="1"/>
  <c r="E4018" i="15"/>
  <c r="G4018" i="15" s="1"/>
  <c r="H4018" i="15" s="1"/>
  <c r="E4017" i="15"/>
  <c r="G4017" i="15" s="1"/>
  <c r="H4017" i="15" s="1"/>
  <c r="E4016" i="15"/>
  <c r="G4016" i="15" s="1"/>
  <c r="H4016" i="15" s="1"/>
  <c r="E4015" i="15"/>
  <c r="G4015" i="15" s="1"/>
  <c r="H4015" i="15" s="1"/>
  <c r="E4014" i="15"/>
  <c r="G4014" i="15" s="1"/>
  <c r="H4014" i="15" s="1"/>
  <c r="E4013" i="15"/>
  <c r="G4013" i="15" s="1"/>
  <c r="H4013" i="15" s="1"/>
  <c r="E4012" i="15"/>
  <c r="G4012" i="15" s="1"/>
  <c r="H4012" i="15" s="1"/>
  <c r="E4011" i="15"/>
  <c r="G4011" i="15" s="1"/>
  <c r="H4011" i="15" s="1"/>
  <c r="E4010" i="15"/>
  <c r="G4010" i="15" s="1"/>
  <c r="H4010" i="15" s="1"/>
  <c r="E4009" i="15"/>
  <c r="G4009" i="15" s="1"/>
  <c r="H4009" i="15" s="1"/>
  <c r="E4008" i="15"/>
  <c r="G4008" i="15" s="1"/>
  <c r="H4008" i="15" s="1"/>
  <c r="E4007" i="15"/>
  <c r="G4007" i="15" s="1"/>
  <c r="H4007" i="15" s="1"/>
  <c r="E4006" i="15"/>
  <c r="G4006" i="15" s="1"/>
  <c r="H4006" i="15" s="1"/>
  <c r="E4005" i="15"/>
  <c r="G4005" i="15" s="1"/>
  <c r="H4005" i="15" s="1"/>
  <c r="E4004" i="15"/>
  <c r="G4004" i="15" s="1"/>
  <c r="H4004" i="15" s="1"/>
  <c r="E4003" i="15"/>
  <c r="G4003" i="15" s="1"/>
  <c r="H4003" i="15" s="1"/>
  <c r="E4002" i="15"/>
  <c r="G4002" i="15" s="1"/>
  <c r="H4002" i="15" s="1"/>
  <c r="E4001" i="15"/>
  <c r="G4001" i="15" s="1"/>
  <c r="H4001" i="15" s="1"/>
  <c r="E4000" i="15"/>
  <c r="G4000" i="15" s="1"/>
  <c r="H4000" i="15" s="1"/>
  <c r="E3999" i="15"/>
  <c r="G3999" i="15" s="1"/>
  <c r="H3999" i="15" s="1"/>
  <c r="E3998" i="15"/>
  <c r="G3998" i="15" s="1"/>
  <c r="H3998" i="15" s="1"/>
  <c r="E3997" i="15"/>
  <c r="G3997" i="15" s="1"/>
  <c r="H3997" i="15" s="1"/>
  <c r="E3996" i="15"/>
  <c r="G3996" i="15" s="1"/>
  <c r="H3996" i="15" s="1"/>
  <c r="E3995" i="15"/>
  <c r="G3995" i="15" s="1"/>
  <c r="H3995" i="15" s="1"/>
  <c r="E3994" i="15"/>
  <c r="G3994" i="15" s="1"/>
  <c r="H3994" i="15" s="1"/>
  <c r="E3993" i="15"/>
  <c r="G3993" i="15" s="1"/>
  <c r="H3993" i="15" s="1"/>
  <c r="E3992" i="15"/>
  <c r="G3992" i="15" s="1"/>
  <c r="H3992" i="15" s="1"/>
  <c r="E3991" i="15"/>
  <c r="G3991" i="15" s="1"/>
  <c r="H3991" i="15" s="1"/>
  <c r="E3990" i="15"/>
  <c r="G3990" i="15" s="1"/>
  <c r="H3990" i="15" s="1"/>
  <c r="E3989" i="15"/>
  <c r="G3989" i="15" s="1"/>
  <c r="H3989" i="15" s="1"/>
  <c r="E3988" i="15"/>
  <c r="G3988" i="15" s="1"/>
  <c r="H3988" i="15" s="1"/>
  <c r="E3987" i="15"/>
  <c r="G3987" i="15" s="1"/>
  <c r="H3987" i="15" s="1"/>
  <c r="E3986" i="15"/>
  <c r="G3986" i="15" s="1"/>
  <c r="H3986" i="15" s="1"/>
  <c r="E3985" i="15"/>
  <c r="G3985" i="15" s="1"/>
  <c r="H3985" i="15" s="1"/>
  <c r="E3984" i="15"/>
  <c r="G3984" i="15" s="1"/>
  <c r="H3984" i="15" s="1"/>
  <c r="E3983" i="15"/>
  <c r="G3983" i="15" s="1"/>
  <c r="H3983" i="15" s="1"/>
  <c r="E3982" i="15"/>
  <c r="G3982" i="15" s="1"/>
  <c r="H3982" i="15" s="1"/>
  <c r="E3981" i="15"/>
  <c r="G3981" i="15" s="1"/>
  <c r="H3981" i="15" s="1"/>
  <c r="E3980" i="15"/>
  <c r="G3980" i="15" s="1"/>
  <c r="H3980" i="15" s="1"/>
  <c r="E3979" i="15"/>
  <c r="G3979" i="15" s="1"/>
  <c r="H3979" i="15" s="1"/>
  <c r="E3978" i="15"/>
  <c r="G3978" i="15" s="1"/>
  <c r="H3978" i="15" s="1"/>
  <c r="E3977" i="15"/>
  <c r="G3977" i="15" s="1"/>
  <c r="H3977" i="15" s="1"/>
  <c r="E3976" i="15"/>
  <c r="G3976" i="15" s="1"/>
  <c r="H3976" i="15" s="1"/>
  <c r="E3975" i="15"/>
  <c r="G3975" i="15" s="1"/>
  <c r="H3975" i="15" s="1"/>
  <c r="E3974" i="15"/>
  <c r="G3974" i="15" s="1"/>
  <c r="H3974" i="15" s="1"/>
  <c r="E3973" i="15"/>
  <c r="G3973" i="15" s="1"/>
  <c r="H3973" i="15" s="1"/>
  <c r="E3972" i="15"/>
  <c r="G3972" i="15" s="1"/>
  <c r="H3972" i="15" s="1"/>
  <c r="E3971" i="15"/>
  <c r="G3971" i="15" s="1"/>
  <c r="H3971" i="15" s="1"/>
  <c r="E3970" i="15"/>
  <c r="G3970" i="15" s="1"/>
  <c r="H3970" i="15" s="1"/>
  <c r="E3969" i="15"/>
  <c r="G3969" i="15" s="1"/>
  <c r="H3969" i="15" s="1"/>
  <c r="E3968" i="15"/>
  <c r="G3968" i="15" s="1"/>
  <c r="H3968" i="15" s="1"/>
  <c r="E3967" i="15"/>
  <c r="G3967" i="15" s="1"/>
  <c r="H3967" i="15" s="1"/>
  <c r="E3966" i="15"/>
  <c r="G3966" i="15" s="1"/>
  <c r="H3966" i="15" s="1"/>
  <c r="E3965" i="15"/>
  <c r="G3965" i="15" s="1"/>
  <c r="H3965" i="15" s="1"/>
  <c r="E3964" i="15"/>
  <c r="G3964" i="15" s="1"/>
  <c r="H3964" i="15" s="1"/>
  <c r="E3963" i="15"/>
  <c r="G3963" i="15" s="1"/>
  <c r="H3963" i="15" s="1"/>
  <c r="E3962" i="15"/>
  <c r="G3962" i="15" s="1"/>
  <c r="H3962" i="15" s="1"/>
  <c r="E3961" i="15"/>
  <c r="G3961" i="15" s="1"/>
  <c r="H3961" i="15" s="1"/>
  <c r="E3960" i="15"/>
  <c r="G3960" i="15" s="1"/>
  <c r="H3960" i="15" s="1"/>
  <c r="E3959" i="15"/>
  <c r="G3959" i="15" s="1"/>
  <c r="H3959" i="15" s="1"/>
  <c r="E3958" i="15"/>
  <c r="G3958" i="15" s="1"/>
  <c r="H3958" i="15" s="1"/>
  <c r="E3957" i="15"/>
  <c r="G3957" i="15" s="1"/>
  <c r="H3957" i="15" s="1"/>
  <c r="E3956" i="15"/>
  <c r="G3956" i="15" s="1"/>
  <c r="H3956" i="15" s="1"/>
  <c r="E3955" i="15"/>
  <c r="G3955" i="15" s="1"/>
  <c r="H3955" i="15" s="1"/>
  <c r="E3954" i="15"/>
  <c r="G3954" i="15" s="1"/>
  <c r="H3954" i="15" s="1"/>
  <c r="E3953" i="15"/>
  <c r="G3953" i="15" s="1"/>
  <c r="H3953" i="15" s="1"/>
  <c r="E3952" i="15"/>
  <c r="G3952" i="15" s="1"/>
  <c r="H3952" i="15" s="1"/>
  <c r="E3951" i="15"/>
  <c r="G3951" i="15" s="1"/>
  <c r="H3951" i="15" s="1"/>
  <c r="E3950" i="15"/>
  <c r="G3950" i="15" s="1"/>
  <c r="H3950" i="15" s="1"/>
  <c r="E3949" i="15"/>
  <c r="G3949" i="15" s="1"/>
  <c r="H3949" i="15" s="1"/>
  <c r="E3948" i="15"/>
  <c r="G3948" i="15" s="1"/>
  <c r="H3948" i="15" s="1"/>
  <c r="E3947" i="15"/>
  <c r="G3947" i="15" s="1"/>
  <c r="H3947" i="15" s="1"/>
  <c r="E3946" i="15"/>
  <c r="G3946" i="15" s="1"/>
  <c r="H3946" i="15" s="1"/>
  <c r="E3945" i="15"/>
  <c r="G3945" i="15" s="1"/>
  <c r="H3945" i="15" s="1"/>
  <c r="E3944" i="15"/>
  <c r="G3944" i="15" s="1"/>
  <c r="H3944" i="15" s="1"/>
  <c r="H3943" i="15"/>
  <c r="H3942" i="15" l="1"/>
  <c r="B4127" i="15"/>
  <c r="F4121" i="15"/>
  <c r="C4120" i="15"/>
  <c r="F4120" i="15" l="1"/>
  <c r="C4119" i="15"/>
  <c r="B4128" i="15"/>
  <c r="B4129" i="15" l="1"/>
  <c r="F4119" i="15"/>
  <c r="C4118" i="15"/>
  <c r="F4118" i="15" l="1"/>
  <c r="C4117" i="15"/>
  <c r="B4130" i="15"/>
  <c r="B4131" i="15" l="1"/>
  <c r="F4117" i="15"/>
  <c r="C4116" i="15"/>
  <c r="F4116" i="15" l="1"/>
  <c r="C4115" i="15"/>
  <c r="B4132" i="15"/>
  <c r="B4133" i="15" l="1"/>
  <c r="F4115" i="15"/>
  <c r="C4114" i="15"/>
  <c r="F4114" i="15" l="1"/>
  <c r="C4113" i="15"/>
  <c r="B4134" i="15"/>
  <c r="B4135" i="15" l="1"/>
  <c r="F4113" i="15"/>
  <c r="C4112" i="15"/>
  <c r="F4112" i="15" l="1"/>
  <c r="C4111" i="15"/>
  <c r="B4136" i="15"/>
  <c r="B4137" i="15" l="1"/>
  <c r="F4111" i="15"/>
  <c r="C4110" i="15"/>
  <c r="F4110" i="15" l="1"/>
  <c r="C4109" i="15"/>
  <c r="B4138" i="15"/>
  <c r="B4139" i="15" l="1"/>
  <c r="F4109" i="15"/>
  <c r="C4108" i="15"/>
  <c r="F4108" i="15" l="1"/>
  <c r="C4107" i="15"/>
  <c r="B4140" i="15"/>
  <c r="B4141" i="15" l="1"/>
  <c r="F4107" i="15"/>
  <c r="C4106" i="15"/>
  <c r="F4106" i="15" l="1"/>
  <c r="C4105" i="15"/>
  <c r="B4142" i="15"/>
  <c r="B4143" i="15" l="1"/>
  <c r="F4105" i="15"/>
  <c r="C4104" i="15"/>
  <c r="F4104" i="15" l="1"/>
  <c r="C4103" i="15"/>
  <c r="B4144" i="15"/>
  <c r="B4145" i="15" l="1"/>
  <c r="F4103" i="15"/>
  <c r="C4102" i="15"/>
  <c r="F4102" i="15" l="1"/>
  <c r="C4101" i="15"/>
  <c r="B4146" i="15"/>
  <c r="B4147" i="15" l="1"/>
  <c r="F4101" i="15"/>
  <c r="C4100" i="15"/>
  <c r="F4100" i="15" l="1"/>
  <c r="C4099" i="15"/>
  <c r="B4148" i="15"/>
  <c r="B4149" i="15" l="1"/>
  <c r="F4099" i="15"/>
  <c r="C4098" i="15"/>
  <c r="F4098" i="15" l="1"/>
  <c r="C4097" i="15"/>
  <c r="B4150" i="15"/>
  <c r="B4151" i="15" l="1"/>
  <c r="F4097" i="15"/>
  <c r="C4096" i="15"/>
  <c r="F4096" i="15" l="1"/>
  <c r="C4095" i="15"/>
  <c r="B4152" i="15"/>
  <c r="B4153" i="15" l="1"/>
  <c r="F4095" i="15"/>
  <c r="C4094" i="15"/>
  <c r="F4094" i="15" l="1"/>
  <c r="C4093" i="15"/>
  <c r="B4154" i="15"/>
  <c r="B4155" i="15" l="1"/>
  <c r="F4093" i="15"/>
  <c r="C4092" i="15"/>
  <c r="F4092" i="15" l="1"/>
  <c r="C4091" i="15"/>
  <c r="B4156" i="15"/>
  <c r="B4157" i="15" l="1"/>
  <c r="F4091" i="15"/>
  <c r="C4090" i="15"/>
  <c r="F4090" i="15" l="1"/>
  <c r="C4089" i="15"/>
  <c r="B4158" i="15"/>
  <c r="B4159" i="15" l="1"/>
  <c r="F4089" i="15"/>
  <c r="C4088" i="15"/>
  <c r="F4088" i="15" l="1"/>
  <c r="C4087" i="15"/>
  <c r="B4160" i="15"/>
  <c r="B4161" i="15" l="1"/>
  <c r="F4087" i="15"/>
  <c r="C4086" i="15"/>
  <c r="F4086" i="15" l="1"/>
  <c r="C4085" i="15"/>
  <c r="B4162" i="15"/>
  <c r="B4163" i="15" l="1"/>
  <c r="F4085" i="15"/>
  <c r="C4084" i="15"/>
  <c r="F4084" i="15" l="1"/>
  <c r="C4083" i="15"/>
  <c r="B4164" i="15"/>
  <c r="B4165" i="15" l="1"/>
  <c r="F4083" i="15"/>
  <c r="C4082" i="15"/>
  <c r="F4082" i="15" l="1"/>
  <c r="C4081" i="15"/>
  <c r="B4166" i="15"/>
  <c r="B4167" i="15" l="1"/>
  <c r="F4081" i="15"/>
  <c r="C4080" i="15"/>
  <c r="F4080" i="15" l="1"/>
  <c r="C4079" i="15"/>
  <c r="B4168" i="15"/>
  <c r="B4169" i="15" l="1"/>
  <c r="F4079" i="15"/>
  <c r="C4078" i="15"/>
  <c r="F4078" i="15" l="1"/>
  <c r="C4077" i="15"/>
  <c r="B4170" i="15"/>
  <c r="B4171" i="15" l="1"/>
  <c r="F4077" i="15"/>
  <c r="C4076" i="15"/>
  <c r="F4076" i="15" l="1"/>
  <c r="C4075" i="15"/>
  <c r="B4172" i="15"/>
  <c r="B4173" i="15" l="1"/>
  <c r="F4075" i="15"/>
  <c r="C4074" i="15"/>
  <c r="F4074" i="15" l="1"/>
  <c r="C4073" i="15"/>
  <c r="B4174" i="15"/>
  <c r="B4175" i="15" l="1"/>
  <c r="F4073" i="15"/>
  <c r="C4072" i="15"/>
  <c r="F4072" i="15" l="1"/>
  <c r="C4071" i="15"/>
  <c r="B4176" i="15"/>
  <c r="B4177" i="15" l="1"/>
  <c r="F4071" i="15"/>
  <c r="C4070" i="15"/>
  <c r="F4070" i="15" l="1"/>
  <c r="C4069" i="15"/>
  <c r="B4178" i="15"/>
  <c r="B4179" i="15" l="1"/>
  <c r="F4069" i="15"/>
  <c r="C4068" i="15"/>
  <c r="F4068" i="15" l="1"/>
  <c r="C4067" i="15"/>
  <c r="B4180" i="15"/>
  <c r="B4181" i="15" l="1"/>
  <c r="F4067" i="15"/>
  <c r="C4066" i="15"/>
  <c r="F4066" i="15" l="1"/>
  <c r="C4065" i="15"/>
  <c r="B4182" i="15"/>
  <c r="B4183" i="15" l="1"/>
  <c r="F4065" i="15"/>
  <c r="C4064" i="15"/>
  <c r="F4064" i="15" l="1"/>
  <c r="C4063" i="15"/>
  <c r="B4184" i="15"/>
  <c r="B4185" i="15" l="1"/>
  <c r="F4063" i="15"/>
  <c r="C4062" i="15"/>
  <c r="F4062" i="15" l="1"/>
  <c r="C4061" i="15"/>
  <c r="B4186" i="15"/>
  <c r="B4187" i="15" l="1"/>
  <c r="F4061" i="15"/>
  <c r="C4060" i="15"/>
  <c r="F4060" i="15" l="1"/>
  <c r="C4059" i="15"/>
  <c r="B4188" i="15"/>
  <c r="B4189" i="15" l="1"/>
  <c r="F4059" i="15"/>
  <c r="C4058" i="15"/>
  <c r="F4058" i="15" l="1"/>
  <c r="C4057" i="15"/>
  <c r="B4190" i="15"/>
  <c r="B4191" i="15" l="1"/>
  <c r="F4057" i="15"/>
  <c r="C4056" i="15"/>
  <c r="F4056" i="15" l="1"/>
  <c r="C4055" i="15"/>
  <c r="B4192" i="15"/>
  <c r="B4193" i="15" l="1"/>
  <c r="F4055" i="15"/>
  <c r="C4054" i="15"/>
  <c r="F4054" i="15" l="1"/>
  <c r="C4053" i="15"/>
  <c r="B4194" i="15"/>
  <c r="B4195" i="15" l="1"/>
  <c r="F4053" i="15"/>
  <c r="C4052" i="15"/>
  <c r="F4052" i="15" l="1"/>
  <c r="C4051" i="15"/>
  <c r="B4196" i="15"/>
  <c r="B4197" i="15" l="1"/>
  <c r="F4051" i="15"/>
  <c r="C4050" i="15"/>
  <c r="F4050" i="15" l="1"/>
  <c r="C4049" i="15"/>
  <c r="B4198" i="15"/>
  <c r="B4199" i="15" l="1"/>
  <c r="F4049" i="15"/>
  <c r="C4048" i="15"/>
  <c r="F4048" i="15" l="1"/>
  <c r="C4047" i="15"/>
  <c r="B4200" i="15"/>
  <c r="B4201" i="15" l="1"/>
  <c r="F4047" i="15"/>
  <c r="C4046" i="15"/>
  <c r="F4046" i="15" l="1"/>
  <c r="C4045" i="15"/>
  <c r="B4202" i="15"/>
  <c r="B4203" i="15" l="1"/>
  <c r="F4045" i="15"/>
  <c r="C4044" i="15"/>
  <c r="F4044" i="15" l="1"/>
  <c r="C4043" i="15"/>
  <c r="B4204" i="15"/>
  <c r="B4205" i="15" l="1"/>
  <c r="F4043" i="15"/>
  <c r="C4042" i="15"/>
  <c r="F4042" i="15" l="1"/>
  <c r="C4041" i="15"/>
  <c r="B4206" i="15"/>
  <c r="B4207" i="15" l="1"/>
  <c r="F4041" i="15"/>
  <c r="C4040" i="15"/>
  <c r="F4040" i="15" l="1"/>
  <c r="C4039" i="15"/>
  <c r="B4208" i="15"/>
  <c r="B4209" i="15" l="1"/>
  <c r="F4039" i="15"/>
  <c r="C4038" i="15"/>
  <c r="F4038" i="15" l="1"/>
  <c r="C4037" i="15"/>
  <c r="B4210" i="15"/>
  <c r="B4211" i="15" l="1"/>
  <c r="F4037" i="15"/>
  <c r="C4036" i="15"/>
  <c r="F4036" i="15" l="1"/>
  <c r="C4035" i="15"/>
  <c r="B4212" i="15"/>
  <c r="B4213" i="15" l="1"/>
  <c r="F4035" i="15"/>
  <c r="E4035" i="15"/>
  <c r="G4035" i="15" s="1"/>
  <c r="C4034" i="15"/>
  <c r="E4122" i="15" l="1"/>
  <c r="G4122" i="15" s="1"/>
  <c r="H4122" i="15" s="1"/>
  <c r="E4121" i="15"/>
  <c r="G4121" i="15" s="1"/>
  <c r="H4121" i="15" s="1"/>
  <c r="E4120" i="15"/>
  <c r="G4120" i="15" s="1"/>
  <c r="H4120" i="15" s="1"/>
  <c r="E4119" i="15"/>
  <c r="G4119" i="15" s="1"/>
  <c r="H4119" i="15" s="1"/>
  <c r="E4118" i="15"/>
  <c r="G4118" i="15" s="1"/>
  <c r="H4118" i="15" s="1"/>
  <c r="E4117" i="15"/>
  <c r="G4117" i="15" s="1"/>
  <c r="H4117" i="15" s="1"/>
  <c r="E4116" i="15"/>
  <c r="G4116" i="15" s="1"/>
  <c r="H4116" i="15" s="1"/>
  <c r="E4115" i="15"/>
  <c r="G4115" i="15" s="1"/>
  <c r="H4115" i="15" s="1"/>
  <c r="E4114" i="15"/>
  <c r="G4114" i="15" s="1"/>
  <c r="H4114" i="15" s="1"/>
  <c r="E4113" i="15"/>
  <c r="G4113" i="15" s="1"/>
  <c r="H4113" i="15" s="1"/>
  <c r="E4112" i="15"/>
  <c r="G4112" i="15" s="1"/>
  <c r="H4112" i="15" s="1"/>
  <c r="E4111" i="15"/>
  <c r="G4111" i="15" s="1"/>
  <c r="H4111" i="15" s="1"/>
  <c r="E4110" i="15"/>
  <c r="G4110" i="15" s="1"/>
  <c r="H4110" i="15" s="1"/>
  <c r="E4109" i="15"/>
  <c r="G4109" i="15" s="1"/>
  <c r="H4109" i="15" s="1"/>
  <c r="E4108" i="15"/>
  <c r="G4108" i="15" s="1"/>
  <c r="H4108" i="15" s="1"/>
  <c r="E4107" i="15"/>
  <c r="G4107" i="15" s="1"/>
  <c r="H4107" i="15" s="1"/>
  <c r="E4106" i="15"/>
  <c r="G4106" i="15" s="1"/>
  <c r="H4106" i="15" s="1"/>
  <c r="E4105" i="15"/>
  <c r="G4105" i="15" s="1"/>
  <c r="H4105" i="15" s="1"/>
  <c r="E4104" i="15"/>
  <c r="G4104" i="15" s="1"/>
  <c r="H4104" i="15" s="1"/>
  <c r="E4103" i="15"/>
  <c r="G4103" i="15" s="1"/>
  <c r="H4103" i="15" s="1"/>
  <c r="E4102" i="15"/>
  <c r="G4102" i="15" s="1"/>
  <c r="H4102" i="15" s="1"/>
  <c r="E4101" i="15"/>
  <c r="G4101" i="15" s="1"/>
  <c r="H4101" i="15" s="1"/>
  <c r="E4100" i="15"/>
  <c r="G4100" i="15" s="1"/>
  <c r="H4100" i="15" s="1"/>
  <c r="E4099" i="15"/>
  <c r="G4099" i="15" s="1"/>
  <c r="H4099" i="15" s="1"/>
  <c r="E4098" i="15"/>
  <c r="G4098" i="15" s="1"/>
  <c r="H4098" i="15" s="1"/>
  <c r="E4097" i="15"/>
  <c r="G4097" i="15" s="1"/>
  <c r="H4097" i="15" s="1"/>
  <c r="E4096" i="15"/>
  <c r="G4096" i="15" s="1"/>
  <c r="H4096" i="15" s="1"/>
  <c r="E4095" i="15"/>
  <c r="G4095" i="15" s="1"/>
  <c r="H4095" i="15" s="1"/>
  <c r="E4094" i="15"/>
  <c r="G4094" i="15" s="1"/>
  <c r="H4094" i="15" s="1"/>
  <c r="E4093" i="15"/>
  <c r="G4093" i="15" s="1"/>
  <c r="H4093" i="15" s="1"/>
  <c r="E4092" i="15"/>
  <c r="G4092" i="15" s="1"/>
  <c r="H4092" i="15" s="1"/>
  <c r="E4091" i="15"/>
  <c r="G4091" i="15" s="1"/>
  <c r="H4091" i="15" s="1"/>
  <c r="E4090" i="15"/>
  <c r="G4090" i="15" s="1"/>
  <c r="H4090" i="15" s="1"/>
  <c r="E4089" i="15"/>
  <c r="G4089" i="15" s="1"/>
  <c r="H4089" i="15" s="1"/>
  <c r="E4088" i="15"/>
  <c r="G4088" i="15" s="1"/>
  <c r="H4088" i="15" s="1"/>
  <c r="E4087" i="15"/>
  <c r="G4087" i="15" s="1"/>
  <c r="H4087" i="15" s="1"/>
  <c r="E4086" i="15"/>
  <c r="G4086" i="15" s="1"/>
  <c r="H4086" i="15" s="1"/>
  <c r="E4085" i="15"/>
  <c r="G4085" i="15" s="1"/>
  <c r="H4085" i="15" s="1"/>
  <c r="E4084" i="15"/>
  <c r="G4084" i="15" s="1"/>
  <c r="H4084" i="15" s="1"/>
  <c r="E4083" i="15"/>
  <c r="G4083" i="15" s="1"/>
  <c r="H4083" i="15" s="1"/>
  <c r="E4082" i="15"/>
  <c r="G4082" i="15" s="1"/>
  <c r="H4082" i="15" s="1"/>
  <c r="E4081" i="15"/>
  <c r="G4081" i="15" s="1"/>
  <c r="H4081" i="15" s="1"/>
  <c r="E4080" i="15"/>
  <c r="G4080" i="15" s="1"/>
  <c r="H4080" i="15" s="1"/>
  <c r="E4079" i="15"/>
  <c r="G4079" i="15" s="1"/>
  <c r="H4079" i="15" s="1"/>
  <c r="E4078" i="15"/>
  <c r="G4078" i="15" s="1"/>
  <c r="H4078" i="15" s="1"/>
  <c r="E4077" i="15"/>
  <c r="G4077" i="15" s="1"/>
  <c r="H4077" i="15" s="1"/>
  <c r="E4076" i="15"/>
  <c r="G4076" i="15" s="1"/>
  <c r="H4076" i="15" s="1"/>
  <c r="E4075" i="15"/>
  <c r="G4075" i="15" s="1"/>
  <c r="H4075" i="15" s="1"/>
  <c r="E4074" i="15"/>
  <c r="G4074" i="15" s="1"/>
  <c r="H4074" i="15" s="1"/>
  <c r="E4073" i="15"/>
  <c r="G4073" i="15" s="1"/>
  <c r="H4073" i="15" s="1"/>
  <c r="E4072" i="15"/>
  <c r="G4072" i="15" s="1"/>
  <c r="H4072" i="15" s="1"/>
  <c r="E4071" i="15"/>
  <c r="G4071" i="15" s="1"/>
  <c r="H4071" i="15" s="1"/>
  <c r="E4070" i="15"/>
  <c r="G4070" i="15" s="1"/>
  <c r="H4070" i="15" s="1"/>
  <c r="E4069" i="15"/>
  <c r="G4069" i="15" s="1"/>
  <c r="H4069" i="15" s="1"/>
  <c r="E4068" i="15"/>
  <c r="G4068" i="15" s="1"/>
  <c r="H4068" i="15" s="1"/>
  <c r="E4067" i="15"/>
  <c r="G4067" i="15" s="1"/>
  <c r="H4067" i="15" s="1"/>
  <c r="E4066" i="15"/>
  <c r="G4066" i="15" s="1"/>
  <c r="H4066" i="15" s="1"/>
  <c r="E4065" i="15"/>
  <c r="G4065" i="15" s="1"/>
  <c r="H4065" i="15" s="1"/>
  <c r="E4064" i="15"/>
  <c r="G4064" i="15" s="1"/>
  <c r="H4064" i="15" s="1"/>
  <c r="E4063" i="15"/>
  <c r="G4063" i="15" s="1"/>
  <c r="H4063" i="15" s="1"/>
  <c r="E4062" i="15"/>
  <c r="G4062" i="15" s="1"/>
  <c r="H4062" i="15" s="1"/>
  <c r="E4061" i="15"/>
  <c r="G4061" i="15" s="1"/>
  <c r="H4061" i="15" s="1"/>
  <c r="E4060" i="15"/>
  <c r="G4060" i="15" s="1"/>
  <c r="H4060" i="15" s="1"/>
  <c r="E4059" i="15"/>
  <c r="G4059" i="15" s="1"/>
  <c r="H4059" i="15" s="1"/>
  <c r="E4058" i="15"/>
  <c r="G4058" i="15" s="1"/>
  <c r="H4058" i="15" s="1"/>
  <c r="E4057" i="15"/>
  <c r="G4057" i="15" s="1"/>
  <c r="H4057" i="15" s="1"/>
  <c r="E4056" i="15"/>
  <c r="G4056" i="15" s="1"/>
  <c r="H4056" i="15" s="1"/>
  <c r="E4055" i="15"/>
  <c r="G4055" i="15" s="1"/>
  <c r="H4055" i="15" s="1"/>
  <c r="E4054" i="15"/>
  <c r="G4054" i="15" s="1"/>
  <c r="H4054" i="15" s="1"/>
  <c r="E4053" i="15"/>
  <c r="G4053" i="15" s="1"/>
  <c r="H4053" i="15" s="1"/>
  <c r="E4052" i="15"/>
  <c r="G4052" i="15" s="1"/>
  <c r="H4052" i="15" s="1"/>
  <c r="E4051" i="15"/>
  <c r="G4051" i="15" s="1"/>
  <c r="H4051" i="15" s="1"/>
  <c r="E4050" i="15"/>
  <c r="G4050" i="15" s="1"/>
  <c r="H4050" i="15" s="1"/>
  <c r="E4049" i="15"/>
  <c r="G4049" i="15" s="1"/>
  <c r="H4049" i="15" s="1"/>
  <c r="E4048" i="15"/>
  <c r="G4048" i="15" s="1"/>
  <c r="H4048" i="15" s="1"/>
  <c r="E4047" i="15"/>
  <c r="G4047" i="15" s="1"/>
  <c r="H4047" i="15" s="1"/>
  <c r="E4046" i="15"/>
  <c r="G4046" i="15" s="1"/>
  <c r="H4046" i="15" s="1"/>
  <c r="E4045" i="15"/>
  <c r="G4045" i="15" s="1"/>
  <c r="H4045" i="15" s="1"/>
  <c r="E4044" i="15"/>
  <c r="G4044" i="15" s="1"/>
  <c r="H4044" i="15" s="1"/>
  <c r="E4043" i="15"/>
  <c r="G4043" i="15" s="1"/>
  <c r="H4043" i="15" s="1"/>
  <c r="E4042" i="15"/>
  <c r="G4042" i="15" s="1"/>
  <c r="H4042" i="15" s="1"/>
  <c r="E4041" i="15"/>
  <c r="G4041" i="15" s="1"/>
  <c r="H4041" i="15" s="1"/>
  <c r="E4040" i="15"/>
  <c r="G4040" i="15" s="1"/>
  <c r="H4040" i="15" s="1"/>
  <c r="E4039" i="15"/>
  <c r="G4039" i="15" s="1"/>
  <c r="H4039" i="15" s="1"/>
  <c r="E4038" i="15"/>
  <c r="G4038" i="15" s="1"/>
  <c r="H4038" i="15" s="1"/>
  <c r="E4037" i="15"/>
  <c r="G4037" i="15" s="1"/>
  <c r="H4037" i="15" s="1"/>
  <c r="E4036" i="15"/>
  <c r="G4036" i="15" s="1"/>
  <c r="H4036" i="15" s="1"/>
  <c r="H4035" i="15"/>
  <c r="F4034" i="15"/>
  <c r="E4034" i="15"/>
  <c r="G4034" i="15" s="1"/>
  <c r="E4123" i="15"/>
  <c r="G4123" i="15" s="1"/>
  <c r="H4123" i="15" s="1"/>
  <c r="B4214" i="15"/>
  <c r="H4034" i="15" l="1"/>
  <c r="C4214" i="15"/>
  <c r="C4213" i="15" s="1"/>
  <c r="C4212" i="15" s="1"/>
  <c r="B4215" i="15"/>
  <c r="C4211" i="15" l="1"/>
  <c r="F4212" i="15"/>
  <c r="F4213" i="15"/>
  <c r="B4216" i="15"/>
  <c r="F4214" i="15"/>
  <c r="C4210" i="15" l="1"/>
  <c r="F4211" i="15"/>
  <c r="B4217" i="15"/>
  <c r="C4209" i="15" l="1"/>
  <c r="F4210" i="15"/>
  <c r="B4218" i="15"/>
  <c r="C4208" i="15" l="1"/>
  <c r="F4209" i="15"/>
  <c r="B4219" i="15"/>
  <c r="C4207" i="15" l="1"/>
  <c r="F4208" i="15"/>
  <c r="B4220" i="15"/>
  <c r="C4206" i="15" l="1"/>
  <c r="F4207" i="15"/>
  <c r="B4221" i="15"/>
  <c r="C4205" i="15" l="1"/>
  <c r="F4206" i="15"/>
  <c r="B4222" i="15"/>
  <c r="C4204" i="15" l="1"/>
  <c r="F4205" i="15"/>
  <c r="B4223" i="15"/>
  <c r="C4203" i="15" l="1"/>
  <c r="F4204" i="15"/>
  <c r="B4224" i="15"/>
  <c r="C4202" i="15" l="1"/>
  <c r="F4203" i="15"/>
  <c r="B4225" i="15"/>
  <c r="C4201" i="15" l="1"/>
  <c r="F4202" i="15"/>
  <c r="B4226" i="15"/>
  <c r="C4200" i="15" l="1"/>
  <c r="F4201" i="15"/>
  <c r="B4227" i="15"/>
  <c r="C4199" i="15" l="1"/>
  <c r="F4200" i="15"/>
  <c r="B4228" i="15"/>
  <c r="C4198" i="15" l="1"/>
  <c r="F4199" i="15"/>
  <c r="B4229" i="15"/>
  <c r="C4197" i="15" l="1"/>
  <c r="F4198" i="15"/>
  <c r="B4230" i="15"/>
  <c r="C4196" i="15" l="1"/>
  <c r="F4197" i="15"/>
  <c r="B4231" i="15"/>
  <c r="C4195" i="15" l="1"/>
  <c r="F4196" i="15"/>
  <c r="B4232" i="15"/>
  <c r="C4194" i="15" l="1"/>
  <c r="F4195" i="15"/>
  <c r="B4233" i="15"/>
  <c r="C4193" i="15" l="1"/>
  <c r="F4194" i="15"/>
  <c r="B4234" i="15"/>
  <c r="C4192" i="15" l="1"/>
  <c r="F4193" i="15"/>
  <c r="B4235" i="15"/>
  <c r="C4191" i="15" l="1"/>
  <c r="F4192" i="15"/>
  <c r="B4236" i="15"/>
  <c r="C4190" i="15" l="1"/>
  <c r="F4191" i="15"/>
  <c r="B4237" i="15"/>
  <c r="C4189" i="15" l="1"/>
  <c r="F4190" i="15"/>
  <c r="B4238" i="15"/>
  <c r="C4188" i="15" l="1"/>
  <c r="F4189" i="15"/>
  <c r="B4239" i="15"/>
  <c r="C4187" i="15" l="1"/>
  <c r="F4188" i="15"/>
  <c r="B4240" i="15"/>
  <c r="C4186" i="15" l="1"/>
  <c r="F4187" i="15"/>
  <c r="B4241" i="15"/>
  <c r="C4185" i="15" l="1"/>
  <c r="F4186" i="15"/>
  <c r="B4242" i="15"/>
  <c r="C4184" i="15" l="1"/>
  <c r="F4185" i="15"/>
  <c r="B4243" i="15"/>
  <c r="C4183" i="15" l="1"/>
  <c r="F4184" i="15"/>
  <c r="B4244" i="15"/>
  <c r="C4182" i="15" l="1"/>
  <c r="F4183" i="15"/>
  <c r="B4245" i="15"/>
  <c r="C4181" i="15" l="1"/>
  <c r="F4182" i="15"/>
  <c r="B4246" i="15"/>
  <c r="C4180" i="15" l="1"/>
  <c r="F4181" i="15"/>
  <c r="B4247" i="15"/>
  <c r="C4179" i="15" l="1"/>
  <c r="F4180" i="15"/>
  <c r="B4248" i="15"/>
  <c r="C4178" i="15" l="1"/>
  <c r="F4179" i="15"/>
  <c r="B4249" i="15"/>
  <c r="C4177" i="15" l="1"/>
  <c r="F4178" i="15"/>
  <c r="B4250" i="15"/>
  <c r="C4176" i="15" l="1"/>
  <c r="F4177" i="15"/>
  <c r="B4251" i="15"/>
  <c r="C4175" i="15" l="1"/>
  <c r="F4176" i="15"/>
  <c r="B4252" i="15"/>
  <c r="C4174" i="15" l="1"/>
  <c r="F4175" i="15"/>
  <c r="B4253" i="15"/>
  <c r="C4173" i="15" l="1"/>
  <c r="F4174" i="15"/>
  <c r="B4254" i="15"/>
  <c r="C4172" i="15" l="1"/>
  <c r="F4173" i="15"/>
  <c r="B4255" i="15"/>
  <c r="C4171" i="15" l="1"/>
  <c r="F4172" i="15"/>
  <c r="B4256" i="15"/>
  <c r="C4170" i="15" l="1"/>
  <c r="F4171" i="15"/>
  <c r="B4257" i="15"/>
  <c r="C4169" i="15" l="1"/>
  <c r="F4170" i="15"/>
  <c r="B4258" i="15"/>
  <c r="C4168" i="15" l="1"/>
  <c r="F4169" i="15"/>
  <c r="B4259" i="15"/>
  <c r="C4167" i="15" l="1"/>
  <c r="F4168" i="15"/>
  <c r="B4260" i="15"/>
  <c r="C4166" i="15" l="1"/>
  <c r="F4167" i="15"/>
  <c r="B4261" i="15"/>
  <c r="C4165" i="15" l="1"/>
  <c r="F4166" i="15"/>
  <c r="B4262" i="15"/>
  <c r="C4164" i="15" l="1"/>
  <c r="F4165" i="15"/>
  <c r="B4263" i="15"/>
  <c r="C4163" i="15" l="1"/>
  <c r="F4164" i="15"/>
  <c r="B4264" i="15"/>
  <c r="C4162" i="15" l="1"/>
  <c r="F4163" i="15"/>
  <c r="B4265" i="15"/>
  <c r="C4161" i="15" l="1"/>
  <c r="F4162" i="15"/>
  <c r="B4266" i="15"/>
  <c r="C4160" i="15" l="1"/>
  <c r="F4161" i="15"/>
  <c r="B4267" i="15"/>
  <c r="C4159" i="15" l="1"/>
  <c r="F4160" i="15"/>
  <c r="B4268" i="15"/>
  <c r="C4158" i="15" l="1"/>
  <c r="F4159" i="15"/>
  <c r="B4269" i="15"/>
  <c r="C4157" i="15" l="1"/>
  <c r="F4158" i="15"/>
  <c r="B4270" i="15"/>
  <c r="C4156" i="15" l="1"/>
  <c r="F4157" i="15"/>
  <c r="B4271" i="15"/>
  <c r="C4155" i="15" l="1"/>
  <c r="F4156" i="15"/>
  <c r="B4272" i="15"/>
  <c r="C4154" i="15" l="1"/>
  <c r="F4155" i="15"/>
  <c r="B4273" i="15"/>
  <c r="C4153" i="15" l="1"/>
  <c r="F4154" i="15"/>
  <c r="B4274" i="15"/>
  <c r="C4152" i="15" l="1"/>
  <c r="F4153" i="15"/>
  <c r="B4275" i="15"/>
  <c r="C4151" i="15" l="1"/>
  <c r="F4152" i="15"/>
  <c r="B4276" i="15"/>
  <c r="C4150" i="15" l="1"/>
  <c r="F4151" i="15"/>
  <c r="B4277" i="15"/>
  <c r="C4149" i="15" l="1"/>
  <c r="F4150" i="15"/>
  <c r="B4278" i="15"/>
  <c r="C4148" i="15" l="1"/>
  <c r="F4149" i="15"/>
  <c r="B4279" i="15"/>
  <c r="C4147" i="15" l="1"/>
  <c r="F4148" i="15"/>
  <c r="B4280" i="15"/>
  <c r="C4146" i="15" l="1"/>
  <c r="F4147" i="15"/>
  <c r="B4281" i="15"/>
  <c r="C4145" i="15" l="1"/>
  <c r="F4146" i="15"/>
  <c r="B4282" i="15"/>
  <c r="C4144" i="15" l="1"/>
  <c r="F4145" i="15"/>
  <c r="B4283" i="15"/>
  <c r="C4143" i="15" l="1"/>
  <c r="F4144" i="15"/>
  <c r="B4284" i="15"/>
  <c r="C4142" i="15" l="1"/>
  <c r="F4143" i="15"/>
  <c r="B4285" i="15"/>
  <c r="C4141" i="15" l="1"/>
  <c r="F4142" i="15"/>
  <c r="B4286" i="15"/>
  <c r="C4140" i="15" l="1"/>
  <c r="F4141" i="15"/>
  <c r="B4287" i="15"/>
  <c r="C4139" i="15" l="1"/>
  <c r="F4140" i="15"/>
  <c r="B4288" i="15"/>
  <c r="C4138" i="15" l="1"/>
  <c r="F4139" i="15"/>
  <c r="B4289" i="15"/>
  <c r="C4137" i="15" l="1"/>
  <c r="F4138" i="15"/>
  <c r="B4290" i="15"/>
  <c r="C4136" i="15" l="1"/>
  <c r="F4137" i="15"/>
  <c r="B4291" i="15"/>
  <c r="C4135" i="15" l="1"/>
  <c r="F4136" i="15"/>
  <c r="B4292" i="15"/>
  <c r="C4134" i="15" l="1"/>
  <c r="F4135" i="15"/>
  <c r="B4293" i="15"/>
  <c r="C4133" i="15" l="1"/>
  <c r="F4134" i="15"/>
  <c r="B4294" i="15"/>
  <c r="C4132" i="15" l="1"/>
  <c r="F4133" i="15"/>
  <c r="B4295" i="15"/>
  <c r="C4131" i="15" l="1"/>
  <c r="F4132" i="15"/>
  <c r="B4296" i="15"/>
  <c r="C4130" i="15" l="1"/>
  <c r="F4131" i="15"/>
  <c r="B4297" i="15"/>
  <c r="C4129" i="15" l="1"/>
  <c r="F4130" i="15"/>
  <c r="B4298" i="15"/>
  <c r="C4128" i="15" l="1"/>
  <c r="F4129" i="15"/>
  <c r="B4299" i="15"/>
  <c r="C4127" i="15" l="1"/>
  <c r="F4128" i="15"/>
  <c r="B4300" i="15"/>
  <c r="C4126" i="15" l="1"/>
  <c r="F4127" i="15"/>
  <c r="B4301" i="15"/>
  <c r="C4125" i="15" l="1"/>
  <c r="F4126" i="15"/>
  <c r="B4302" i="15"/>
  <c r="C4124" i="15" l="1"/>
  <c r="E4125" i="15"/>
  <c r="G4125" i="15" s="1"/>
  <c r="F4125" i="15"/>
  <c r="B4303" i="15"/>
  <c r="H4125" i="15" l="1"/>
  <c r="E4124" i="15"/>
  <c r="G4124" i="15" s="1"/>
  <c r="F4124" i="15"/>
  <c r="E4213" i="15"/>
  <c r="G4213" i="15" s="1"/>
  <c r="H4213" i="15" s="1"/>
  <c r="E4214" i="15"/>
  <c r="G4214" i="15" s="1"/>
  <c r="H4214" i="15" s="1"/>
  <c r="E4212" i="15"/>
  <c r="G4212" i="15" s="1"/>
  <c r="H4212" i="15" s="1"/>
  <c r="E4211" i="15"/>
  <c r="G4211" i="15" s="1"/>
  <c r="H4211" i="15" s="1"/>
  <c r="E4210" i="15"/>
  <c r="G4210" i="15" s="1"/>
  <c r="H4210" i="15" s="1"/>
  <c r="E4209" i="15"/>
  <c r="G4209" i="15" s="1"/>
  <c r="H4209" i="15" s="1"/>
  <c r="E4208" i="15"/>
  <c r="G4208" i="15" s="1"/>
  <c r="H4208" i="15" s="1"/>
  <c r="E4207" i="15"/>
  <c r="G4207" i="15" s="1"/>
  <c r="H4207" i="15" s="1"/>
  <c r="E4206" i="15"/>
  <c r="G4206" i="15" s="1"/>
  <c r="H4206" i="15" s="1"/>
  <c r="E4205" i="15"/>
  <c r="G4205" i="15" s="1"/>
  <c r="H4205" i="15" s="1"/>
  <c r="E4204" i="15"/>
  <c r="G4204" i="15" s="1"/>
  <c r="H4204" i="15" s="1"/>
  <c r="E4203" i="15"/>
  <c r="G4203" i="15" s="1"/>
  <c r="H4203" i="15" s="1"/>
  <c r="E4202" i="15"/>
  <c r="G4202" i="15" s="1"/>
  <c r="H4202" i="15" s="1"/>
  <c r="E4201" i="15"/>
  <c r="G4201" i="15" s="1"/>
  <c r="H4201" i="15" s="1"/>
  <c r="E4200" i="15"/>
  <c r="G4200" i="15" s="1"/>
  <c r="H4200" i="15" s="1"/>
  <c r="E4199" i="15"/>
  <c r="G4199" i="15" s="1"/>
  <c r="H4199" i="15" s="1"/>
  <c r="E4198" i="15"/>
  <c r="G4198" i="15" s="1"/>
  <c r="H4198" i="15" s="1"/>
  <c r="E4197" i="15"/>
  <c r="G4197" i="15" s="1"/>
  <c r="H4197" i="15" s="1"/>
  <c r="E4196" i="15"/>
  <c r="G4196" i="15" s="1"/>
  <c r="H4196" i="15" s="1"/>
  <c r="E4195" i="15"/>
  <c r="G4195" i="15" s="1"/>
  <c r="H4195" i="15" s="1"/>
  <c r="E4194" i="15"/>
  <c r="G4194" i="15" s="1"/>
  <c r="H4194" i="15" s="1"/>
  <c r="E4193" i="15"/>
  <c r="G4193" i="15" s="1"/>
  <c r="H4193" i="15" s="1"/>
  <c r="E4192" i="15"/>
  <c r="G4192" i="15" s="1"/>
  <c r="H4192" i="15" s="1"/>
  <c r="E4191" i="15"/>
  <c r="G4191" i="15" s="1"/>
  <c r="H4191" i="15" s="1"/>
  <c r="E4190" i="15"/>
  <c r="G4190" i="15" s="1"/>
  <c r="H4190" i="15" s="1"/>
  <c r="E4189" i="15"/>
  <c r="G4189" i="15" s="1"/>
  <c r="H4189" i="15" s="1"/>
  <c r="E4188" i="15"/>
  <c r="G4188" i="15" s="1"/>
  <c r="H4188" i="15" s="1"/>
  <c r="E4187" i="15"/>
  <c r="G4187" i="15" s="1"/>
  <c r="H4187" i="15" s="1"/>
  <c r="E4186" i="15"/>
  <c r="G4186" i="15" s="1"/>
  <c r="H4186" i="15" s="1"/>
  <c r="E4185" i="15"/>
  <c r="G4185" i="15" s="1"/>
  <c r="H4185" i="15" s="1"/>
  <c r="E4184" i="15"/>
  <c r="G4184" i="15" s="1"/>
  <c r="H4184" i="15" s="1"/>
  <c r="E4183" i="15"/>
  <c r="G4183" i="15" s="1"/>
  <c r="H4183" i="15" s="1"/>
  <c r="E4182" i="15"/>
  <c r="G4182" i="15" s="1"/>
  <c r="H4182" i="15" s="1"/>
  <c r="E4181" i="15"/>
  <c r="G4181" i="15" s="1"/>
  <c r="H4181" i="15" s="1"/>
  <c r="E4180" i="15"/>
  <c r="G4180" i="15" s="1"/>
  <c r="H4180" i="15" s="1"/>
  <c r="E4179" i="15"/>
  <c r="G4179" i="15" s="1"/>
  <c r="H4179" i="15" s="1"/>
  <c r="E4178" i="15"/>
  <c r="G4178" i="15" s="1"/>
  <c r="H4178" i="15" s="1"/>
  <c r="E4177" i="15"/>
  <c r="G4177" i="15" s="1"/>
  <c r="H4177" i="15" s="1"/>
  <c r="E4176" i="15"/>
  <c r="G4176" i="15" s="1"/>
  <c r="H4176" i="15" s="1"/>
  <c r="E4175" i="15"/>
  <c r="G4175" i="15" s="1"/>
  <c r="H4175" i="15" s="1"/>
  <c r="E4174" i="15"/>
  <c r="G4174" i="15" s="1"/>
  <c r="H4174" i="15" s="1"/>
  <c r="E4173" i="15"/>
  <c r="G4173" i="15" s="1"/>
  <c r="H4173" i="15" s="1"/>
  <c r="E4172" i="15"/>
  <c r="G4172" i="15" s="1"/>
  <c r="H4172" i="15" s="1"/>
  <c r="E4171" i="15"/>
  <c r="G4171" i="15" s="1"/>
  <c r="H4171" i="15" s="1"/>
  <c r="E4170" i="15"/>
  <c r="G4170" i="15" s="1"/>
  <c r="H4170" i="15" s="1"/>
  <c r="E4169" i="15"/>
  <c r="G4169" i="15" s="1"/>
  <c r="H4169" i="15" s="1"/>
  <c r="E4168" i="15"/>
  <c r="G4168" i="15" s="1"/>
  <c r="H4168" i="15" s="1"/>
  <c r="E4167" i="15"/>
  <c r="G4167" i="15" s="1"/>
  <c r="H4167" i="15" s="1"/>
  <c r="E4166" i="15"/>
  <c r="G4166" i="15" s="1"/>
  <c r="H4166" i="15" s="1"/>
  <c r="E4165" i="15"/>
  <c r="G4165" i="15" s="1"/>
  <c r="H4165" i="15" s="1"/>
  <c r="E4164" i="15"/>
  <c r="G4164" i="15" s="1"/>
  <c r="H4164" i="15" s="1"/>
  <c r="E4163" i="15"/>
  <c r="G4163" i="15" s="1"/>
  <c r="H4163" i="15" s="1"/>
  <c r="E4162" i="15"/>
  <c r="G4162" i="15" s="1"/>
  <c r="H4162" i="15" s="1"/>
  <c r="E4161" i="15"/>
  <c r="G4161" i="15" s="1"/>
  <c r="H4161" i="15" s="1"/>
  <c r="E4160" i="15"/>
  <c r="G4160" i="15" s="1"/>
  <c r="H4160" i="15" s="1"/>
  <c r="E4159" i="15"/>
  <c r="G4159" i="15" s="1"/>
  <c r="H4159" i="15" s="1"/>
  <c r="E4158" i="15"/>
  <c r="G4158" i="15" s="1"/>
  <c r="H4158" i="15" s="1"/>
  <c r="E4157" i="15"/>
  <c r="G4157" i="15" s="1"/>
  <c r="H4157" i="15" s="1"/>
  <c r="E4156" i="15"/>
  <c r="G4156" i="15" s="1"/>
  <c r="H4156" i="15" s="1"/>
  <c r="E4155" i="15"/>
  <c r="G4155" i="15" s="1"/>
  <c r="H4155" i="15" s="1"/>
  <c r="E4154" i="15"/>
  <c r="G4154" i="15" s="1"/>
  <c r="H4154" i="15" s="1"/>
  <c r="E4153" i="15"/>
  <c r="G4153" i="15" s="1"/>
  <c r="H4153" i="15" s="1"/>
  <c r="E4152" i="15"/>
  <c r="G4152" i="15" s="1"/>
  <c r="H4152" i="15" s="1"/>
  <c r="E4151" i="15"/>
  <c r="G4151" i="15" s="1"/>
  <c r="H4151" i="15" s="1"/>
  <c r="E4150" i="15"/>
  <c r="G4150" i="15" s="1"/>
  <c r="H4150" i="15" s="1"/>
  <c r="E4149" i="15"/>
  <c r="G4149" i="15" s="1"/>
  <c r="H4149" i="15" s="1"/>
  <c r="E4148" i="15"/>
  <c r="G4148" i="15" s="1"/>
  <c r="H4148" i="15" s="1"/>
  <c r="E4147" i="15"/>
  <c r="G4147" i="15" s="1"/>
  <c r="H4147" i="15" s="1"/>
  <c r="E4146" i="15"/>
  <c r="G4146" i="15" s="1"/>
  <c r="H4146" i="15" s="1"/>
  <c r="E4145" i="15"/>
  <c r="G4145" i="15" s="1"/>
  <c r="H4145" i="15" s="1"/>
  <c r="E4144" i="15"/>
  <c r="G4144" i="15" s="1"/>
  <c r="H4144" i="15" s="1"/>
  <c r="E4143" i="15"/>
  <c r="G4143" i="15" s="1"/>
  <c r="H4143" i="15" s="1"/>
  <c r="E4142" i="15"/>
  <c r="G4142" i="15" s="1"/>
  <c r="H4142" i="15" s="1"/>
  <c r="E4141" i="15"/>
  <c r="G4141" i="15" s="1"/>
  <c r="H4141" i="15" s="1"/>
  <c r="E4140" i="15"/>
  <c r="G4140" i="15" s="1"/>
  <c r="H4140" i="15" s="1"/>
  <c r="E4139" i="15"/>
  <c r="G4139" i="15" s="1"/>
  <c r="H4139" i="15" s="1"/>
  <c r="E4138" i="15"/>
  <c r="G4138" i="15" s="1"/>
  <c r="H4138" i="15" s="1"/>
  <c r="E4137" i="15"/>
  <c r="G4137" i="15" s="1"/>
  <c r="H4137" i="15" s="1"/>
  <c r="E4136" i="15"/>
  <c r="G4136" i="15" s="1"/>
  <c r="H4136" i="15" s="1"/>
  <c r="E4135" i="15"/>
  <c r="G4135" i="15" s="1"/>
  <c r="H4135" i="15" s="1"/>
  <c r="E4134" i="15"/>
  <c r="G4134" i="15" s="1"/>
  <c r="H4134" i="15" s="1"/>
  <c r="E4133" i="15"/>
  <c r="G4133" i="15" s="1"/>
  <c r="H4133" i="15" s="1"/>
  <c r="E4132" i="15"/>
  <c r="G4132" i="15" s="1"/>
  <c r="H4132" i="15" s="1"/>
  <c r="E4131" i="15"/>
  <c r="G4131" i="15" s="1"/>
  <c r="H4131" i="15" s="1"/>
  <c r="E4130" i="15"/>
  <c r="G4130" i="15" s="1"/>
  <c r="H4130" i="15" s="1"/>
  <c r="E4129" i="15"/>
  <c r="G4129" i="15" s="1"/>
  <c r="H4129" i="15" s="1"/>
  <c r="E4128" i="15"/>
  <c r="G4128" i="15" s="1"/>
  <c r="H4128" i="15" s="1"/>
  <c r="E4127" i="15"/>
  <c r="G4127" i="15" s="1"/>
  <c r="H4127" i="15" s="1"/>
  <c r="E4126" i="15"/>
  <c r="G4126" i="15" s="1"/>
  <c r="H4126" i="15" s="1"/>
  <c r="B4304" i="15"/>
  <c r="H4124" i="15" l="1"/>
  <c r="B4305" i="15"/>
  <c r="B4306" i="15" l="1"/>
  <c r="C4306" i="15" l="1"/>
  <c r="C4305" i="15" s="1"/>
  <c r="C4304" i="15" s="1"/>
  <c r="B4307" i="15"/>
  <c r="F4305" i="15" l="1"/>
  <c r="C4303" i="15"/>
  <c r="F4304" i="15"/>
  <c r="B4308" i="15"/>
  <c r="F4306" i="15"/>
  <c r="C4302" i="15" l="1"/>
  <c r="F4303" i="15"/>
  <c r="B4309" i="15"/>
  <c r="C4301" i="15" l="1"/>
  <c r="F4302" i="15"/>
  <c r="B4310" i="15"/>
  <c r="C4300" i="15" l="1"/>
  <c r="F4301" i="15"/>
  <c r="B4311" i="15"/>
  <c r="C4299" i="15" l="1"/>
  <c r="F4300" i="15"/>
  <c r="B4312" i="15"/>
  <c r="C4298" i="15" l="1"/>
  <c r="F4299" i="15"/>
  <c r="B4313" i="15"/>
  <c r="C4297" i="15" l="1"/>
  <c r="F4298" i="15"/>
  <c r="B4314" i="15"/>
  <c r="C4296" i="15" l="1"/>
  <c r="F4297" i="15"/>
  <c r="B4315" i="15"/>
  <c r="C4295" i="15" l="1"/>
  <c r="F4296" i="15"/>
  <c r="B4316" i="15"/>
  <c r="C4294" i="15" l="1"/>
  <c r="F4295" i="15"/>
  <c r="B4317" i="15"/>
  <c r="C4293" i="15" l="1"/>
  <c r="F4294" i="15"/>
  <c r="B4318" i="15"/>
  <c r="C4292" i="15" l="1"/>
  <c r="F4293" i="15"/>
  <c r="B4319" i="15"/>
  <c r="C4291" i="15" l="1"/>
  <c r="F4292" i="15"/>
  <c r="B4320" i="15"/>
  <c r="C4290" i="15" l="1"/>
  <c r="F4291" i="15"/>
  <c r="B4321" i="15"/>
  <c r="C4289" i="15" l="1"/>
  <c r="F4290" i="15"/>
  <c r="B4322" i="15"/>
  <c r="C4288" i="15" l="1"/>
  <c r="F4289" i="15"/>
  <c r="B4323" i="15"/>
  <c r="C4287" i="15" l="1"/>
  <c r="F4288" i="15"/>
  <c r="B4324" i="15"/>
  <c r="C4286" i="15" l="1"/>
  <c r="F4287" i="15"/>
  <c r="B4325" i="15"/>
  <c r="C4285" i="15" l="1"/>
  <c r="F4286" i="15"/>
  <c r="B4326" i="15"/>
  <c r="C4284" i="15" l="1"/>
  <c r="F4285" i="15"/>
  <c r="B4327" i="15"/>
  <c r="C4283" i="15" l="1"/>
  <c r="F4284" i="15"/>
  <c r="B4328" i="15"/>
  <c r="C4282" i="15" l="1"/>
  <c r="F4283" i="15"/>
  <c r="B4329" i="15"/>
  <c r="C4281" i="15" l="1"/>
  <c r="F4282" i="15"/>
  <c r="B4330" i="15"/>
  <c r="C4280" i="15" l="1"/>
  <c r="F4281" i="15"/>
  <c r="B4331" i="15"/>
  <c r="C4279" i="15" l="1"/>
  <c r="F4280" i="15"/>
  <c r="B4332" i="15"/>
  <c r="C4278" i="15" l="1"/>
  <c r="F4279" i="15"/>
  <c r="B4333" i="15"/>
  <c r="C4277" i="15" l="1"/>
  <c r="F4278" i="15"/>
  <c r="B4334" i="15"/>
  <c r="C4276" i="15" l="1"/>
  <c r="F4277" i="15"/>
  <c r="B4335" i="15"/>
  <c r="C4275" i="15" l="1"/>
  <c r="F4276" i="15"/>
  <c r="B4336" i="15"/>
  <c r="C4274" i="15" l="1"/>
  <c r="F4275" i="15"/>
  <c r="B4337" i="15"/>
  <c r="C4273" i="15" l="1"/>
  <c r="F4274" i="15"/>
  <c r="B4338" i="15"/>
  <c r="C4272" i="15" l="1"/>
  <c r="F4273" i="15"/>
  <c r="B4339" i="15"/>
  <c r="C4271" i="15" l="1"/>
  <c r="F4272" i="15"/>
  <c r="B4340" i="15"/>
  <c r="C4270" i="15" l="1"/>
  <c r="F4271" i="15"/>
  <c r="B4341" i="15"/>
  <c r="C4269" i="15" l="1"/>
  <c r="F4270" i="15"/>
  <c r="B4342" i="15"/>
  <c r="C4268" i="15" l="1"/>
  <c r="F4269" i="15"/>
  <c r="B4343" i="15"/>
  <c r="C4267" i="15" l="1"/>
  <c r="F4268" i="15"/>
  <c r="B4344" i="15"/>
  <c r="C4266" i="15" l="1"/>
  <c r="F4267" i="15"/>
  <c r="B4345" i="15"/>
  <c r="C4265" i="15" l="1"/>
  <c r="F4266" i="15"/>
  <c r="B4346" i="15"/>
  <c r="C4264" i="15" l="1"/>
  <c r="F4265" i="15"/>
  <c r="B4347" i="15"/>
  <c r="C4263" i="15" l="1"/>
  <c r="F4264" i="15"/>
  <c r="B4348" i="15"/>
  <c r="C4262" i="15" l="1"/>
  <c r="F4263" i="15"/>
  <c r="B4349" i="15"/>
  <c r="C4261" i="15" l="1"/>
  <c r="F4262" i="15"/>
  <c r="B4350" i="15"/>
  <c r="C4260" i="15" l="1"/>
  <c r="F4261" i="15"/>
  <c r="B4351" i="15"/>
  <c r="C4259" i="15" l="1"/>
  <c r="F4260" i="15"/>
  <c r="B4352" i="15"/>
  <c r="C4258" i="15" l="1"/>
  <c r="F4259" i="15"/>
  <c r="B4353" i="15"/>
  <c r="C4257" i="15" l="1"/>
  <c r="F4258" i="15"/>
  <c r="B4354" i="15"/>
  <c r="C4256" i="15" l="1"/>
  <c r="F4257" i="15"/>
  <c r="B4355" i="15"/>
  <c r="C4255" i="15" l="1"/>
  <c r="F4256" i="15"/>
  <c r="B4356" i="15"/>
  <c r="C4254" i="15" l="1"/>
  <c r="F4255" i="15"/>
  <c r="B4357" i="15"/>
  <c r="C4253" i="15" l="1"/>
  <c r="F4254" i="15"/>
  <c r="B4358" i="15"/>
  <c r="C4252" i="15" l="1"/>
  <c r="F4253" i="15"/>
  <c r="B4359" i="15"/>
  <c r="C4251" i="15" l="1"/>
  <c r="F4252" i="15"/>
  <c r="B4360" i="15"/>
  <c r="C4250" i="15" l="1"/>
  <c r="F4251" i="15"/>
  <c r="B4361" i="15"/>
  <c r="C4249" i="15" l="1"/>
  <c r="F4250" i="15"/>
  <c r="B4362" i="15"/>
  <c r="C4248" i="15" l="1"/>
  <c r="F4249" i="15"/>
  <c r="B4363" i="15"/>
  <c r="C4247" i="15" l="1"/>
  <c r="F4248" i="15"/>
  <c r="B4364" i="15"/>
  <c r="C4246" i="15" l="1"/>
  <c r="F4247" i="15"/>
  <c r="B4365" i="15"/>
  <c r="C4245" i="15" l="1"/>
  <c r="F4246" i="15"/>
  <c r="B4366" i="15"/>
  <c r="C4244" i="15" l="1"/>
  <c r="F4245" i="15"/>
  <c r="B4367" i="15"/>
  <c r="C4243" i="15" l="1"/>
  <c r="F4244" i="15"/>
  <c r="B4368" i="15"/>
  <c r="C4242" i="15" l="1"/>
  <c r="F4243" i="15"/>
  <c r="B4369" i="15"/>
  <c r="C4241" i="15" l="1"/>
  <c r="F4242" i="15"/>
  <c r="B4370" i="15"/>
  <c r="C4240" i="15" l="1"/>
  <c r="F4241" i="15"/>
  <c r="B4371" i="15"/>
  <c r="C4239" i="15" l="1"/>
  <c r="F4240" i="15"/>
  <c r="B4372" i="15"/>
  <c r="C4238" i="15" l="1"/>
  <c r="F4239" i="15"/>
  <c r="B4373" i="15"/>
  <c r="C4237" i="15" l="1"/>
  <c r="F4238" i="15"/>
  <c r="B4374" i="15"/>
  <c r="C4236" i="15" l="1"/>
  <c r="F4237" i="15"/>
  <c r="B4375" i="15"/>
  <c r="C4235" i="15" l="1"/>
  <c r="F4236" i="15"/>
  <c r="B4376" i="15"/>
  <c r="C4234" i="15" l="1"/>
  <c r="F4235" i="15"/>
  <c r="B4377" i="15"/>
  <c r="C4233" i="15" l="1"/>
  <c r="F4234" i="15"/>
  <c r="B4378" i="15"/>
  <c r="C4232" i="15" l="1"/>
  <c r="F4233" i="15"/>
  <c r="B4379" i="15"/>
  <c r="C4231" i="15" l="1"/>
  <c r="F4232" i="15"/>
  <c r="B4380" i="15"/>
  <c r="C4230" i="15" l="1"/>
  <c r="F4231" i="15"/>
  <c r="B4381" i="15"/>
  <c r="C4229" i="15" l="1"/>
  <c r="F4230" i="15"/>
  <c r="B4382" i="15"/>
  <c r="C4228" i="15" l="1"/>
  <c r="F4229" i="15"/>
  <c r="B4383" i="15"/>
  <c r="C4227" i="15" l="1"/>
  <c r="F4228" i="15"/>
  <c r="B4384" i="15"/>
  <c r="C4226" i="15" l="1"/>
  <c r="F4227" i="15"/>
  <c r="B4385" i="15"/>
  <c r="C4225" i="15" l="1"/>
  <c r="F4226" i="15"/>
  <c r="B4386" i="15"/>
  <c r="C4224" i="15" l="1"/>
  <c r="F4225" i="15"/>
  <c r="B4387" i="15"/>
  <c r="C4223" i="15" l="1"/>
  <c r="F4224" i="15"/>
  <c r="B4388" i="15"/>
  <c r="C4222" i="15" l="1"/>
  <c r="F4223" i="15"/>
  <c r="B4389" i="15"/>
  <c r="C4221" i="15" l="1"/>
  <c r="F4222" i="15"/>
  <c r="B4390" i="15"/>
  <c r="C4220" i="15" l="1"/>
  <c r="F4221" i="15"/>
  <c r="B4391" i="15"/>
  <c r="C4219" i="15" l="1"/>
  <c r="F4220" i="15"/>
  <c r="B4392" i="15"/>
  <c r="C4218" i="15" l="1"/>
  <c r="F4219" i="15"/>
  <c r="B4393" i="15"/>
  <c r="C4217" i="15" l="1"/>
  <c r="F4218" i="15"/>
  <c r="B4394" i="15"/>
  <c r="C4216" i="15" l="1"/>
  <c r="F4217" i="15"/>
  <c r="B4395" i="15"/>
  <c r="C4215" i="15" l="1"/>
  <c r="F4216" i="15"/>
  <c r="E4216" i="15"/>
  <c r="G4216" i="15" s="1"/>
  <c r="B4396" i="15"/>
  <c r="H4216" i="15" l="1"/>
  <c r="F4215" i="15"/>
  <c r="E4215" i="15"/>
  <c r="G4215" i="15" s="1"/>
  <c r="E4305" i="15"/>
  <c r="G4305" i="15" s="1"/>
  <c r="H4305" i="15" s="1"/>
  <c r="E4304" i="15"/>
  <c r="G4304" i="15" s="1"/>
  <c r="H4304" i="15" s="1"/>
  <c r="E4306" i="15"/>
  <c r="G4306" i="15" s="1"/>
  <c r="H4306" i="15" s="1"/>
  <c r="E4303" i="15"/>
  <c r="G4303" i="15" s="1"/>
  <c r="H4303" i="15" s="1"/>
  <c r="E4302" i="15"/>
  <c r="G4302" i="15" s="1"/>
  <c r="H4302" i="15" s="1"/>
  <c r="E4301" i="15"/>
  <c r="G4301" i="15" s="1"/>
  <c r="H4301" i="15" s="1"/>
  <c r="E4300" i="15"/>
  <c r="G4300" i="15" s="1"/>
  <c r="H4300" i="15" s="1"/>
  <c r="E4299" i="15"/>
  <c r="G4299" i="15" s="1"/>
  <c r="H4299" i="15" s="1"/>
  <c r="E4298" i="15"/>
  <c r="G4298" i="15" s="1"/>
  <c r="H4298" i="15" s="1"/>
  <c r="E4297" i="15"/>
  <c r="G4297" i="15" s="1"/>
  <c r="H4297" i="15" s="1"/>
  <c r="E4296" i="15"/>
  <c r="G4296" i="15" s="1"/>
  <c r="H4296" i="15" s="1"/>
  <c r="E4295" i="15"/>
  <c r="G4295" i="15" s="1"/>
  <c r="H4295" i="15" s="1"/>
  <c r="E4294" i="15"/>
  <c r="G4294" i="15" s="1"/>
  <c r="H4294" i="15" s="1"/>
  <c r="E4293" i="15"/>
  <c r="G4293" i="15" s="1"/>
  <c r="H4293" i="15" s="1"/>
  <c r="E4292" i="15"/>
  <c r="G4292" i="15" s="1"/>
  <c r="H4292" i="15" s="1"/>
  <c r="E4291" i="15"/>
  <c r="G4291" i="15" s="1"/>
  <c r="H4291" i="15" s="1"/>
  <c r="E4290" i="15"/>
  <c r="G4290" i="15" s="1"/>
  <c r="H4290" i="15" s="1"/>
  <c r="E4289" i="15"/>
  <c r="G4289" i="15" s="1"/>
  <c r="H4289" i="15" s="1"/>
  <c r="E4288" i="15"/>
  <c r="G4288" i="15" s="1"/>
  <c r="H4288" i="15" s="1"/>
  <c r="E4287" i="15"/>
  <c r="G4287" i="15" s="1"/>
  <c r="H4287" i="15" s="1"/>
  <c r="E4286" i="15"/>
  <c r="G4286" i="15" s="1"/>
  <c r="H4286" i="15" s="1"/>
  <c r="E4285" i="15"/>
  <c r="G4285" i="15" s="1"/>
  <c r="H4285" i="15" s="1"/>
  <c r="E4284" i="15"/>
  <c r="G4284" i="15" s="1"/>
  <c r="H4284" i="15" s="1"/>
  <c r="E4283" i="15"/>
  <c r="G4283" i="15" s="1"/>
  <c r="H4283" i="15" s="1"/>
  <c r="E4282" i="15"/>
  <c r="G4282" i="15" s="1"/>
  <c r="H4282" i="15" s="1"/>
  <c r="E4281" i="15"/>
  <c r="G4281" i="15" s="1"/>
  <c r="H4281" i="15" s="1"/>
  <c r="E4280" i="15"/>
  <c r="G4280" i="15" s="1"/>
  <c r="H4280" i="15" s="1"/>
  <c r="E4279" i="15"/>
  <c r="G4279" i="15" s="1"/>
  <c r="H4279" i="15" s="1"/>
  <c r="E4278" i="15"/>
  <c r="G4278" i="15" s="1"/>
  <c r="H4278" i="15" s="1"/>
  <c r="E4277" i="15"/>
  <c r="G4277" i="15" s="1"/>
  <c r="H4277" i="15" s="1"/>
  <c r="E4276" i="15"/>
  <c r="G4276" i="15" s="1"/>
  <c r="H4276" i="15" s="1"/>
  <c r="E4275" i="15"/>
  <c r="G4275" i="15" s="1"/>
  <c r="H4275" i="15" s="1"/>
  <c r="E4274" i="15"/>
  <c r="G4274" i="15" s="1"/>
  <c r="H4274" i="15" s="1"/>
  <c r="E4273" i="15"/>
  <c r="G4273" i="15" s="1"/>
  <c r="H4273" i="15" s="1"/>
  <c r="E4272" i="15"/>
  <c r="G4272" i="15" s="1"/>
  <c r="H4272" i="15" s="1"/>
  <c r="E4271" i="15"/>
  <c r="G4271" i="15" s="1"/>
  <c r="H4271" i="15" s="1"/>
  <c r="E4270" i="15"/>
  <c r="G4270" i="15" s="1"/>
  <c r="H4270" i="15" s="1"/>
  <c r="E4269" i="15"/>
  <c r="G4269" i="15" s="1"/>
  <c r="H4269" i="15" s="1"/>
  <c r="E4268" i="15"/>
  <c r="G4268" i="15" s="1"/>
  <c r="H4268" i="15" s="1"/>
  <c r="E4267" i="15"/>
  <c r="G4267" i="15" s="1"/>
  <c r="H4267" i="15" s="1"/>
  <c r="E4266" i="15"/>
  <c r="G4266" i="15" s="1"/>
  <c r="H4266" i="15" s="1"/>
  <c r="E4265" i="15"/>
  <c r="G4265" i="15" s="1"/>
  <c r="H4265" i="15" s="1"/>
  <c r="E4264" i="15"/>
  <c r="G4264" i="15" s="1"/>
  <c r="H4264" i="15" s="1"/>
  <c r="E4263" i="15"/>
  <c r="G4263" i="15" s="1"/>
  <c r="H4263" i="15" s="1"/>
  <c r="E4262" i="15"/>
  <c r="G4262" i="15" s="1"/>
  <c r="H4262" i="15" s="1"/>
  <c r="E4261" i="15"/>
  <c r="G4261" i="15" s="1"/>
  <c r="H4261" i="15" s="1"/>
  <c r="E4260" i="15"/>
  <c r="G4260" i="15" s="1"/>
  <c r="H4260" i="15" s="1"/>
  <c r="E4259" i="15"/>
  <c r="G4259" i="15" s="1"/>
  <c r="H4259" i="15" s="1"/>
  <c r="E4258" i="15"/>
  <c r="G4258" i="15" s="1"/>
  <c r="H4258" i="15" s="1"/>
  <c r="E4257" i="15"/>
  <c r="G4257" i="15" s="1"/>
  <c r="H4257" i="15" s="1"/>
  <c r="E4256" i="15"/>
  <c r="G4256" i="15" s="1"/>
  <c r="H4256" i="15" s="1"/>
  <c r="E4255" i="15"/>
  <c r="G4255" i="15" s="1"/>
  <c r="H4255" i="15" s="1"/>
  <c r="E4254" i="15"/>
  <c r="G4254" i="15" s="1"/>
  <c r="H4254" i="15" s="1"/>
  <c r="E4253" i="15"/>
  <c r="G4253" i="15" s="1"/>
  <c r="H4253" i="15" s="1"/>
  <c r="E4252" i="15"/>
  <c r="G4252" i="15" s="1"/>
  <c r="H4252" i="15" s="1"/>
  <c r="E4251" i="15"/>
  <c r="G4251" i="15" s="1"/>
  <c r="H4251" i="15" s="1"/>
  <c r="E4250" i="15"/>
  <c r="G4250" i="15" s="1"/>
  <c r="H4250" i="15" s="1"/>
  <c r="E4249" i="15"/>
  <c r="G4249" i="15" s="1"/>
  <c r="H4249" i="15" s="1"/>
  <c r="E4248" i="15"/>
  <c r="G4248" i="15" s="1"/>
  <c r="H4248" i="15" s="1"/>
  <c r="E4247" i="15"/>
  <c r="G4247" i="15" s="1"/>
  <c r="H4247" i="15" s="1"/>
  <c r="E4246" i="15"/>
  <c r="G4246" i="15" s="1"/>
  <c r="H4246" i="15" s="1"/>
  <c r="E4245" i="15"/>
  <c r="G4245" i="15" s="1"/>
  <c r="H4245" i="15" s="1"/>
  <c r="E4244" i="15"/>
  <c r="G4244" i="15" s="1"/>
  <c r="H4244" i="15" s="1"/>
  <c r="E4243" i="15"/>
  <c r="G4243" i="15" s="1"/>
  <c r="H4243" i="15" s="1"/>
  <c r="E4242" i="15"/>
  <c r="G4242" i="15" s="1"/>
  <c r="H4242" i="15" s="1"/>
  <c r="E4241" i="15"/>
  <c r="G4241" i="15" s="1"/>
  <c r="H4241" i="15" s="1"/>
  <c r="E4240" i="15"/>
  <c r="G4240" i="15" s="1"/>
  <c r="H4240" i="15" s="1"/>
  <c r="E4239" i="15"/>
  <c r="G4239" i="15" s="1"/>
  <c r="H4239" i="15" s="1"/>
  <c r="E4238" i="15"/>
  <c r="G4238" i="15" s="1"/>
  <c r="H4238" i="15" s="1"/>
  <c r="E4237" i="15"/>
  <c r="G4237" i="15" s="1"/>
  <c r="H4237" i="15" s="1"/>
  <c r="E4236" i="15"/>
  <c r="G4236" i="15" s="1"/>
  <c r="H4236" i="15" s="1"/>
  <c r="E4235" i="15"/>
  <c r="G4235" i="15" s="1"/>
  <c r="H4235" i="15" s="1"/>
  <c r="E4234" i="15"/>
  <c r="G4234" i="15" s="1"/>
  <c r="H4234" i="15" s="1"/>
  <c r="E4233" i="15"/>
  <c r="G4233" i="15" s="1"/>
  <c r="H4233" i="15" s="1"/>
  <c r="E4232" i="15"/>
  <c r="G4232" i="15" s="1"/>
  <c r="H4232" i="15" s="1"/>
  <c r="E4231" i="15"/>
  <c r="G4231" i="15" s="1"/>
  <c r="H4231" i="15" s="1"/>
  <c r="E4230" i="15"/>
  <c r="G4230" i="15" s="1"/>
  <c r="H4230" i="15" s="1"/>
  <c r="E4229" i="15"/>
  <c r="G4229" i="15" s="1"/>
  <c r="H4229" i="15" s="1"/>
  <c r="E4228" i="15"/>
  <c r="G4228" i="15" s="1"/>
  <c r="H4228" i="15" s="1"/>
  <c r="E4227" i="15"/>
  <c r="G4227" i="15" s="1"/>
  <c r="H4227" i="15" s="1"/>
  <c r="E4226" i="15"/>
  <c r="G4226" i="15" s="1"/>
  <c r="H4226" i="15" s="1"/>
  <c r="E4225" i="15"/>
  <c r="G4225" i="15" s="1"/>
  <c r="H4225" i="15" s="1"/>
  <c r="E4224" i="15"/>
  <c r="G4224" i="15" s="1"/>
  <c r="H4224" i="15" s="1"/>
  <c r="E4223" i="15"/>
  <c r="G4223" i="15" s="1"/>
  <c r="H4223" i="15" s="1"/>
  <c r="E4222" i="15"/>
  <c r="G4222" i="15" s="1"/>
  <c r="H4222" i="15" s="1"/>
  <c r="E4221" i="15"/>
  <c r="G4221" i="15" s="1"/>
  <c r="H4221" i="15" s="1"/>
  <c r="E4220" i="15"/>
  <c r="G4220" i="15" s="1"/>
  <c r="H4220" i="15" s="1"/>
  <c r="E4219" i="15"/>
  <c r="G4219" i="15" s="1"/>
  <c r="H4219" i="15" s="1"/>
  <c r="E4218" i="15"/>
  <c r="G4218" i="15" s="1"/>
  <c r="H4218" i="15" s="1"/>
  <c r="E4217" i="15"/>
  <c r="G4217" i="15" s="1"/>
  <c r="H4217" i="15" s="1"/>
  <c r="B4397" i="15"/>
  <c r="H4215" i="15" l="1"/>
  <c r="B4398" i="15"/>
  <c r="C4398" i="15" l="1"/>
  <c r="C4397" i="15" s="1"/>
  <c r="C4396" i="15" s="1"/>
  <c r="B4399" i="15"/>
  <c r="F4397" i="15" l="1"/>
  <c r="C4395" i="15"/>
  <c r="F4396" i="15"/>
  <c r="B4400" i="15"/>
  <c r="F4398" i="15"/>
  <c r="C4394" i="15" l="1"/>
  <c r="F4395" i="15"/>
  <c r="B4401" i="15"/>
  <c r="C4393" i="15" l="1"/>
  <c r="F4394" i="15"/>
  <c r="B4402" i="15"/>
  <c r="C4392" i="15" l="1"/>
  <c r="F4393" i="15"/>
  <c r="B4403" i="15"/>
  <c r="C4391" i="15" l="1"/>
  <c r="F4392" i="15"/>
  <c r="B4404" i="15"/>
  <c r="C4390" i="15" l="1"/>
  <c r="F4391" i="15"/>
  <c r="B4405" i="15"/>
  <c r="C4389" i="15" l="1"/>
  <c r="F4390" i="15"/>
  <c r="B4406" i="15"/>
  <c r="C4388" i="15" l="1"/>
  <c r="F4389" i="15"/>
  <c r="B4407" i="15"/>
  <c r="C4387" i="15" l="1"/>
  <c r="F4388" i="15"/>
  <c r="B4408" i="15"/>
  <c r="C4386" i="15" l="1"/>
  <c r="F4387" i="15"/>
  <c r="B4409" i="15"/>
  <c r="C4385" i="15" l="1"/>
  <c r="F4386" i="15"/>
  <c r="B4410" i="15"/>
  <c r="C4384" i="15" l="1"/>
  <c r="F4385" i="15"/>
  <c r="B4411" i="15"/>
  <c r="C4383" i="15" l="1"/>
  <c r="F4384" i="15"/>
  <c r="B4412" i="15"/>
  <c r="C4382" i="15" l="1"/>
  <c r="F4383" i="15"/>
  <c r="B4413" i="15"/>
  <c r="C4381" i="15" l="1"/>
  <c r="F4382" i="15"/>
  <c r="B4414" i="15"/>
  <c r="C4380" i="15" l="1"/>
  <c r="F4381" i="15"/>
  <c r="B4415" i="15"/>
  <c r="C4379" i="15" l="1"/>
  <c r="F4380" i="15"/>
  <c r="B4416" i="15"/>
  <c r="C4378" i="15" l="1"/>
  <c r="F4379" i="15"/>
  <c r="B4417" i="15"/>
  <c r="C4377" i="15" l="1"/>
  <c r="F4378" i="15"/>
  <c r="B4418" i="15"/>
  <c r="C4376" i="15" l="1"/>
  <c r="F4377" i="15"/>
  <c r="B4419" i="15"/>
  <c r="C4375" i="15" l="1"/>
  <c r="F4376" i="15"/>
  <c r="B4420" i="15"/>
  <c r="C4374" i="15" l="1"/>
  <c r="F4375" i="15"/>
  <c r="B4421" i="15"/>
  <c r="C4373" i="15" l="1"/>
  <c r="F4374" i="15"/>
  <c r="B4422" i="15"/>
  <c r="C4372" i="15" l="1"/>
  <c r="F4373" i="15"/>
  <c r="B4423" i="15"/>
  <c r="C4371" i="15" l="1"/>
  <c r="F4372" i="15"/>
  <c r="B4424" i="15"/>
  <c r="C4370" i="15" l="1"/>
  <c r="F4371" i="15"/>
  <c r="B4425" i="15"/>
  <c r="C4369" i="15" l="1"/>
  <c r="F4370" i="15"/>
  <c r="B4426" i="15"/>
  <c r="C4368" i="15" l="1"/>
  <c r="F4369" i="15"/>
  <c r="B4427" i="15"/>
  <c r="C4367" i="15" l="1"/>
  <c r="F4368" i="15"/>
  <c r="B4428" i="15"/>
  <c r="C4366" i="15" l="1"/>
  <c r="F4367" i="15"/>
  <c r="B4429" i="15"/>
  <c r="C4365" i="15" l="1"/>
  <c r="F4366" i="15"/>
  <c r="B4430" i="15"/>
  <c r="C4364" i="15" l="1"/>
  <c r="F4365" i="15"/>
  <c r="B4431" i="15"/>
  <c r="C4363" i="15" l="1"/>
  <c r="F4364" i="15"/>
  <c r="B4432" i="15"/>
  <c r="C4362" i="15" l="1"/>
  <c r="F4363" i="15"/>
  <c r="B4433" i="15"/>
  <c r="C4361" i="15" l="1"/>
  <c r="F4362" i="15"/>
  <c r="B4434" i="15"/>
  <c r="C4360" i="15" l="1"/>
  <c r="F4361" i="15"/>
  <c r="B4435" i="15"/>
  <c r="C4359" i="15" l="1"/>
  <c r="F4360" i="15"/>
  <c r="B4436" i="15"/>
  <c r="C4358" i="15" l="1"/>
  <c r="F4359" i="15"/>
  <c r="B4437" i="15"/>
  <c r="C4357" i="15" l="1"/>
  <c r="F4358" i="15"/>
  <c r="B4438" i="15"/>
  <c r="C4356" i="15" l="1"/>
  <c r="F4357" i="15"/>
  <c r="B4439" i="15"/>
  <c r="C4355" i="15" l="1"/>
  <c r="F4356" i="15"/>
  <c r="B4440" i="15"/>
  <c r="C4354" i="15" l="1"/>
  <c r="F4355" i="15"/>
  <c r="B4441" i="15"/>
  <c r="C4353" i="15" l="1"/>
  <c r="F4354" i="15"/>
  <c r="B4442" i="15"/>
  <c r="C4352" i="15" l="1"/>
  <c r="F4353" i="15"/>
  <c r="B4443" i="15"/>
  <c r="C4351" i="15" l="1"/>
  <c r="F4352" i="15"/>
  <c r="B4444" i="15"/>
  <c r="C4350" i="15" l="1"/>
  <c r="F4351" i="15"/>
  <c r="B4445" i="15"/>
  <c r="C4349" i="15" l="1"/>
  <c r="F4350" i="15"/>
  <c r="B4446" i="15"/>
  <c r="C4348" i="15" l="1"/>
  <c r="F4349" i="15"/>
  <c r="B4447" i="15"/>
  <c r="C4347" i="15" l="1"/>
  <c r="F4348" i="15"/>
  <c r="B4448" i="15"/>
  <c r="C4346" i="15" l="1"/>
  <c r="F4347" i="15"/>
  <c r="B4449" i="15"/>
  <c r="C4345" i="15" l="1"/>
  <c r="F4346" i="15"/>
  <c r="B4450" i="15"/>
  <c r="C4344" i="15" l="1"/>
  <c r="F4345" i="15"/>
  <c r="B4451" i="15"/>
  <c r="C4343" i="15" l="1"/>
  <c r="F4344" i="15"/>
  <c r="B4452" i="15"/>
  <c r="C4342" i="15" l="1"/>
  <c r="F4343" i="15"/>
  <c r="B4453" i="15"/>
  <c r="C4341" i="15" l="1"/>
  <c r="F4342" i="15"/>
  <c r="B4454" i="15"/>
  <c r="C4340" i="15" l="1"/>
  <c r="F4341" i="15"/>
  <c r="B4455" i="15"/>
  <c r="C4339" i="15" l="1"/>
  <c r="F4340" i="15"/>
  <c r="B4456" i="15"/>
  <c r="C4338" i="15" l="1"/>
  <c r="F4339" i="15"/>
  <c r="B4457" i="15"/>
  <c r="C4337" i="15" l="1"/>
  <c r="F4338" i="15"/>
  <c r="B4458" i="15"/>
  <c r="C4336" i="15" l="1"/>
  <c r="F4337" i="15"/>
  <c r="B4459" i="15"/>
  <c r="C4335" i="15" l="1"/>
  <c r="F4336" i="15"/>
  <c r="B4460" i="15"/>
  <c r="C4334" i="15" l="1"/>
  <c r="F4335" i="15"/>
  <c r="B4461" i="15"/>
  <c r="C4333" i="15" l="1"/>
  <c r="F4334" i="15"/>
  <c r="B4462" i="15"/>
  <c r="C4332" i="15" l="1"/>
  <c r="F4333" i="15"/>
  <c r="B4463" i="15"/>
  <c r="C4331" i="15" l="1"/>
  <c r="F4332" i="15"/>
  <c r="B4464" i="15"/>
  <c r="C4330" i="15" l="1"/>
  <c r="F4331" i="15"/>
  <c r="B4465" i="15"/>
  <c r="C4329" i="15" l="1"/>
  <c r="F4330" i="15"/>
  <c r="B4466" i="15"/>
  <c r="C4328" i="15" l="1"/>
  <c r="F4329" i="15"/>
  <c r="B4467" i="15"/>
  <c r="C4327" i="15" l="1"/>
  <c r="F4328" i="15"/>
  <c r="B4468" i="15"/>
  <c r="C4326" i="15" l="1"/>
  <c r="F4327" i="15"/>
  <c r="B4469" i="15"/>
  <c r="C4325" i="15" l="1"/>
  <c r="F4326" i="15"/>
  <c r="B4470" i="15"/>
  <c r="C4324" i="15" l="1"/>
  <c r="F4325" i="15"/>
  <c r="B4471" i="15"/>
  <c r="C4323" i="15" l="1"/>
  <c r="F4324" i="15"/>
  <c r="B4472" i="15"/>
  <c r="C4322" i="15" l="1"/>
  <c r="F4323" i="15"/>
  <c r="B4473" i="15"/>
  <c r="C4321" i="15" l="1"/>
  <c r="F4322" i="15"/>
  <c r="B4474" i="15"/>
  <c r="C4320" i="15" l="1"/>
  <c r="F4321" i="15"/>
  <c r="B4475" i="15"/>
  <c r="C4319" i="15" l="1"/>
  <c r="F4320" i="15"/>
  <c r="B4476" i="15"/>
  <c r="C4318" i="15" l="1"/>
  <c r="F4319" i="15"/>
  <c r="B4477" i="15"/>
  <c r="C4317" i="15" l="1"/>
  <c r="F4318" i="15"/>
  <c r="B4478" i="15"/>
  <c r="C4316" i="15" l="1"/>
  <c r="F4317" i="15"/>
  <c r="B4479" i="15"/>
  <c r="C4315" i="15" l="1"/>
  <c r="F4316" i="15"/>
  <c r="B4480" i="15"/>
  <c r="C4314" i="15" l="1"/>
  <c r="F4315" i="15"/>
  <c r="B4481" i="15"/>
  <c r="C4313" i="15" l="1"/>
  <c r="F4314" i="15"/>
  <c r="B4482" i="15"/>
  <c r="C4312" i="15" l="1"/>
  <c r="F4313" i="15"/>
  <c r="B4483" i="15"/>
  <c r="C4311" i="15" l="1"/>
  <c r="F4312" i="15"/>
  <c r="B4484" i="15"/>
  <c r="C4310" i="15" l="1"/>
  <c r="F4311" i="15"/>
  <c r="B4485" i="15"/>
  <c r="C4309" i="15" l="1"/>
  <c r="F4310" i="15"/>
  <c r="B4486" i="15"/>
  <c r="C4308" i="15" l="1"/>
  <c r="F4309" i="15"/>
  <c r="B4487" i="15"/>
  <c r="C4307" i="15" l="1"/>
  <c r="F4308" i="15"/>
  <c r="E4308" i="15"/>
  <c r="G4308" i="15" s="1"/>
  <c r="B4488" i="15"/>
  <c r="H4308" i="15" l="1"/>
  <c r="E4307" i="15"/>
  <c r="G4307" i="15" s="1"/>
  <c r="F4307" i="15"/>
  <c r="E4397" i="15"/>
  <c r="G4397" i="15" s="1"/>
  <c r="H4397" i="15" s="1"/>
  <c r="E4396" i="15"/>
  <c r="G4396" i="15" s="1"/>
  <c r="H4396" i="15" s="1"/>
  <c r="E4398" i="15"/>
  <c r="G4398" i="15" s="1"/>
  <c r="H4398" i="15" s="1"/>
  <c r="E4395" i="15"/>
  <c r="G4395" i="15" s="1"/>
  <c r="H4395" i="15" s="1"/>
  <c r="E4394" i="15"/>
  <c r="G4394" i="15" s="1"/>
  <c r="H4394" i="15" s="1"/>
  <c r="E4393" i="15"/>
  <c r="G4393" i="15" s="1"/>
  <c r="H4393" i="15" s="1"/>
  <c r="E4392" i="15"/>
  <c r="G4392" i="15" s="1"/>
  <c r="H4392" i="15" s="1"/>
  <c r="E4391" i="15"/>
  <c r="G4391" i="15" s="1"/>
  <c r="H4391" i="15" s="1"/>
  <c r="E4390" i="15"/>
  <c r="G4390" i="15" s="1"/>
  <c r="H4390" i="15" s="1"/>
  <c r="E4389" i="15"/>
  <c r="G4389" i="15" s="1"/>
  <c r="H4389" i="15" s="1"/>
  <c r="E4388" i="15"/>
  <c r="G4388" i="15" s="1"/>
  <c r="H4388" i="15" s="1"/>
  <c r="E4387" i="15"/>
  <c r="G4387" i="15" s="1"/>
  <c r="H4387" i="15" s="1"/>
  <c r="E4386" i="15"/>
  <c r="G4386" i="15" s="1"/>
  <c r="H4386" i="15" s="1"/>
  <c r="E4385" i="15"/>
  <c r="G4385" i="15" s="1"/>
  <c r="H4385" i="15" s="1"/>
  <c r="E4384" i="15"/>
  <c r="G4384" i="15" s="1"/>
  <c r="H4384" i="15" s="1"/>
  <c r="E4383" i="15"/>
  <c r="G4383" i="15" s="1"/>
  <c r="H4383" i="15" s="1"/>
  <c r="E4382" i="15"/>
  <c r="G4382" i="15" s="1"/>
  <c r="H4382" i="15" s="1"/>
  <c r="E4381" i="15"/>
  <c r="G4381" i="15" s="1"/>
  <c r="H4381" i="15" s="1"/>
  <c r="E4380" i="15"/>
  <c r="G4380" i="15" s="1"/>
  <c r="H4380" i="15" s="1"/>
  <c r="E4379" i="15"/>
  <c r="G4379" i="15" s="1"/>
  <c r="H4379" i="15" s="1"/>
  <c r="E4378" i="15"/>
  <c r="G4378" i="15" s="1"/>
  <c r="H4378" i="15" s="1"/>
  <c r="E4377" i="15"/>
  <c r="G4377" i="15" s="1"/>
  <c r="H4377" i="15" s="1"/>
  <c r="E4376" i="15"/>
  <c r="G4376" i="15" s="1"/>
  <c r="H4376" i="15" s="1"/>
  <c r="E4375" i="15"/>
  <c r="G4375" i="15" s="1"/>
  <c r="H4375" i="15" s="1"/>
  <c r="E4374" i="15"/>
  <c r="G4374" i="15" s="1"/>
  <c r="H4374" i="15" s="1"/>
  <c r="E4373" i="15"/>
  <c r="G4373" i="15" s="1"/>
  <c r="H4373" i="15" s="1"/>
  <c r="E4372" i="15"/>
  <c r="G4372" i="15" s="1"/>
  <c r="H4372" i="15" s="1"/>
  <c r="E4371" i="15"/>
  <c r="G4371" i="15" s="1"/>
  <c r="H4371" i="15" s="1"/>
  <c r="E4370" i="15"/>
  <c r="G4370" i="15" s="1"/>
  <c r="H4370" i="15" s="1"/>
  <c r="E4369" i="15"/>
  <c r="G4369" i="15" s="1"/>
  <c r="H4369" i="15" s="1"/>
  <c r="E4368" i="15"/>
  <c r="G4368" i="15" s="1"/>
  <c r="H4368" i="15" s="1"/>
  <c r="E4367" i="15"/>
  <c r="G4367" i="15" s="1"/>
  <c r="H4367" i="15" s="1"/>
  <c r="E4366" i="15"/>
  <c r="G4366" i="15" s="1"/>
  <c r="H4366" i="15" s="1"/>
  <c r="E4365" i="15"/>
  <c r="G4365" i="15" s="1"/>
  <c r="H4365" i="15" s="1"/>
  <c r="E4364" i="15"/>
  <c r="G4364" i="15" s="1"/>
  <c r="H4364" i="15" s="1"/>
  <c r="E4363" i="15"/>
  <c r="G4363" i="15" s="1"/>
  <c r="H4363" i="15" s="1"/>
  <c r="E4362" i="15"/>
  <c r="G4362" i="15" s="1"/>
  <c r="H4362" i="15" s="1"/>
  <c r="E4361" i="15"/>
  <c r="G4361" i="15" s="1"/>
  <c r="H4361" i="15" s="1"/>
  <c r="E4360" i="15"/>
  <c r="G4360" i="15" s="1"/>
  <c r="H4360" i="15" s="1"/>
  <c r="E4359" i="15"/>
  <c r="G4359" i="15" s="1"/>
  <c r="H4359" i="15" s="1"/>
  <c r="E4358" i="15"/>
  <c r="G4358" i="15" s="1"/>
  <c r="H4358" i="15" s="1"/>
  <c r="E4357" i="15"/>
  <c r="G4357" i="15" s="1"/>
  <c r="H4357" i="15" s="1"/>
  <c r="E4356" i="15"/>
  <c r="G4356" i="15" s="1"/>
  <c r="H4356" i="15" s="1"/>
  <c r="E4355" i="15"/>
  <c r="G4355" i="15" s="1"/>
  <c r="H4355" i="15" s="1"/>
  <c r="E4354" i="15"/>
  <c r="G4354" i="15" s="1"/>
  <c r="H4354" i="15" s="1"/>
  <c r="E4353" i="15"/>
  <c r="G4353" i="15" s="1"/>
  <c r="H4353" i="15" s="1"/>
  <c r="E4352" i="15"/>
  <c r="G4352" i="15" s="1"/>
  <c r="H4352" i="15" s="1"/>
  <c r="E4351" i="15"/>
  <c r="G4351" i="15" s="1"/>
  <c r="H4351" i="15" s="1"/>
  <c r="E4350" i="15"/>
  <c r="G4350" i="15" s="1"/>
  <c r="H4350" i="15" s="1"/>
  <c r="E4349" i="15"/>
  <c r="G4349" i="15" s="1"/>
  <c r="H4349" i="15" s="1"/>
  <c r="E4348" i="15"/>
  <c r="G4348" i="15" s="1"/>
  <c r="H4348" i="15" s="1"/>
  <c r="E4347" i="15"/>
  <c r="G4347" i="15" s="1"/>
  <c r="H4347" i="15" s="1"/>
  <c r="E4346" i="15"/>
  <c r="G4346" i="15" s="1"/>
  <c r="H4346" i="15" s="1"/>
  <c r="E4345" i="15"/>
  <c r="G4345" i="15" s="1"/>
  <c r="H4345" i="15" s="1"/>
  <c r="E4344" i="15"/>
  <c r="G4344" i="15" s="1"/>
  <c r="H4344" i="15" s="1"/>
  <c r="E4343" i="15"/>
  <c r="G4343" i="15" s="1"/>
  <c r="H4343" i="15" s="1"/>
  <c r="E4342" i="15"/>
  <c r="G4342" i="15" s="1"/>
  <c r="H4342" i="15" s="1"/>
  <c r="E4341" i="15"/>
  <c r="G4341" i="15" s="1"/>
  <c r="H4341" i="15" s="1"/>
  <c r="E4340" i="15"/>
  <c r="G4340" i="15" s="1"/>
  <c r="H4340" i="15" s="1"/>
  <c r="E4339" i="15"/>
  <c r="G4339" i="15" s="1"/>
  <c r="H4339" i="15" s="1"/>
  <c r="E4338" i="15"/>
  <c r="G4338" i="15" s="1"/>
  <c r="H4338" i="15" s="1"/>
  <c r="E4337" i="15"/>
  <c r="G4337" i="15" s="1"/>
  <c r="H4337" i="15" s="1"/>
  <c r="E4336" i="15"/>
  <c r="G4336" i="15" s="1"/>
  <c r="H4336" i="15" s="1"/>
  <c r="E4335" i="15"/>
  <c r="G4335" i="15" s="1"/>
  <c r="H4335" i="15" s="1"/>
  <c r="E4334" i="15"/>
  <c r="G4334" i="15" s="1"/>
  <c r="H4334" i="15" s="1"/>
  <c r="E4333" i="15"/>
  <c r="G4333" i="15" s="1"/>
  <c r="H4333" i="15" s="1"/>
  <c r="E4332" i="15"/>
  <c r="G4332" i="15" s="1"/>
  <c r="H4332" i="15" s="1"/>
  <c r="E4331" i="15"/>
  <c r="G4331" i="15" s="1"/>
  <c r="H4331" i="15" s="1"/>
  <c r="E4330" i="15"/>
  <c r="G4330" i="15" s="1"/>
  <c r="H4330" i="15" s="1"/>
  <c r="E4329" i="15"/>
  <c r="G4329" i="15" s="1"/>
  <c r="H4329" i="15" s="1"/>
  <c r="E4328" i="15"/>
  <c r="G4328" i="15" s="1"/>
  <c r="H4328" i="15" s="1"/>
  <c r="E4327" i="15"/>
  <c r="G4327" i="15" s="1"/>
  <c r="H4327" i="15" s="1"/>
  <c r="E4326" i="15"/>
  <c r="G4326" i="15" s="1"/>
  <c r="H4326" i="15" s="1"/>
  <c r="E4325" i="15"/>
  <c r="G4325" i="15" s="1"/>
  <c r="H4325" i="15" s="1"/>
  <c r="E4324" i="15"/>
  <c r="G4324" i="15" s="1"/>
  <c r="H4324" i="15" s="1"/>
  <c r="E4323" i="15"/>
  <c r="G4323" i="15" s="1"/>
  <c r="H4323" i="15" s="1"/>
  <c r="E4322" i="15"/>
  <c r="G4322" i="15" s="1"/>
  <c r="H4322" i="15" s="1"/>
  <c r="E4321" i="15"/>
  <c r="G4321" i="15" s="1"/>
  <c r="H4321" i="15" s="1"/>
  <c r="E4320" i="15"/>
  <c r="G4320" i="15" s="1"/>
  <c r="H4320" i="15" s="1"/>
  <c r="E4319" i="15"/>
  <c r="G4319" i="15" s="1"/>
  <c r="H4319" i="15" s="1"/>
  <c r="E4318" i="15"/>
  <c r="G4318" i="15" s="1"/>
  <c r="H4318" i="15" s="1"/>
  <c r="E4317" i="15"/>
  <c r="G4317" i="15" s="1"/>
  <c r="H4317" i="15" s="1"/>
  <c r="E4316" i="15"/>
  <c r="G4316" i="15" s="1"/>
  <c r="H4316" i="15" s="1"/>
  <c r="E4315" i="15"/>
  <c r="G4315" i="15" s="1"/>
  <c r="H4315" i="15" s="1"/>
  <c r="E4314" i="15"/>
  <c r="G4314" i="15" s="1"/>
  <c r="H4314" i="15" s="1"/>
  <c r="E4313" i="15"/>
  <c r="G4313" i="15" s="1"/>
  <c r="H4313" i="15" s="1"/>
  <c r="E4312" i="15"/>
  <c r="G4312" i="15" s="1"/>
  <c r="H4312" i="15" s="1"/>
  <c r="E4311" i="15"/>
  <c r="G4311" i="15" s="1"/>
  <c r="H4311" i="15" s="1"/>
  <c r="E4310" i="15"/>
  <c r="G4310" i="15" s="1"/>
  <c r="H4310" i="15" s="1"/>
  <c r="E4309" i="15"/>
  <c r="G4309" i="15" s="1"/>
  <c r="H4309" i="15" s="1"/>
  <c r="C4488" i="15"/>
  <c r="C4487" i="15" s="1"/>
  <c r="C4486" i="15" s="1"/>
  <c r="B4489" i="15"/>
  <c r="C4485" i="15" l="1"/>
  <c r="F4486" i="15"/>
  <c r="F4487" i="15"/>
  <c r="H4307" i="15"/>
  <c r="B4490" i="15"/>
  <c r="F4488" i="15"/>
  <c r="C4484" i="15" l="1"/>
  <c r="F4485" i="15"/>
  <c r="B4491" i="15"/>
  <c r="C4483" i="15" l="1"/>
  <c r="F4484" i="15"/>
  <c r="B4492" i="15"/>
  <c r="C4482" i="15" l="1"/>
  <c r="F4483" i="15"/>
  <c r="B4493" i="15"/>
  <c r="C4481" i="15" l="1"/>
  <c r="F4482" i="15"/>
  <c r="B4494" i="15"/>
  <c r="C4480" i="15" l="1"/>
  <c r="F4481" i="15"/>
  <c r="B4495" i="15"/>
  <c r="C4479" i="15" l="1"/>
  <c r="F4480" i="15"/>
  <c r="B4496" i="15"/>
  <c r="C4478" i="15" l="1"/>
  <c r="F4479" i="15"/>
  <c r="B4497" i="15"/>
  <c r="C4477" i="15" l="1"/>
  <c r="F4478" i="15"/>
  <c r="B4498" i="15"/>
  <c r="C4476" i="15" l="1"/>
  <c r="F4477" i="15"/>
  <c r="B4499" i="15"/>
  <c r="C4475" i="15" l="1"/>
  <c r="F4476" i="15"/>
  <c r="B4500" i="15"/>
  <c r="C4474" i="15" l="1"/>
  <c r="F4475" i="15"/>
  <c r="B4501" i="15"/>
  <c r="C4473" i="15" l="1"/>
  <c r="F4474" i="15"/>
  <c r="B4502" i="15"/>
  <c r="C4472" i="15" l="1"/>
  <c r="F4473" i="15"/>
  <c r="B4503" i="15"/>
  <c r="C4471" i="15" l="1"/>
  <c r="F4472" i="15"/>
  <c r="B4504" i="15"/>
  <c r="C4470" i="15" l="1"/>
  <c r="F4471" i="15"/>
  <c r="B4505" i="15"/>
  <c r="C4469" i="15" l="1"/>
  <c r="F4470" i="15"/>
  <c r="B4506" i="15"/>
  <c r="C4468" i="15" l="1"/>
  <c r="F4469" i="15"/>
  <c r="B4507" i="15"/>
  <c r="C4467" i="15" l="1"/>
  <c r="F4468" i="15"/>
  <c r="B4508" i="15"/>
  <c r="C4466" i="15" l="1"/>
  <c r="F4467" i="15"/>
  <c r="B4509" i="15"/>
  <c r="C4465" i="15" l="1"/>
  <c r="F4466" i="15"/>
  <c r="B4510" i="15"/>
  <c r="C4464" i="15" l="1"/>
  <c r="F4465" i="15"/>
  <c r="B4511" i="15"/>
  <c r="C4463" i="15" l="1"/>
  <c r="F4464" i="15"/>
  <c r="B4512" i="15"/>
  <c r="C4462" i="15" l="1"/>
  <c r="F4463" i="15"/>
  <c r="B4513" i="15"/>
  <c r="C4461" i="15" l="1"/>
  <c r="F4462" i="15"/>
  <c r="B4514" i="15"/>
  <c r="C4460" i="15" l="1"/>
  <c r="F4461" i="15"/>
  <c r="B4515" i="15"/>
  <c r="C4459" i="15" l="1"/>
  <c r="F4460" i="15"/>
  <c r="B4516" i="15"/>
  <c r="C4458" i="15" l="1"/>
  <c r="F4459" i="15"/>
  <c r="B4517" i="15"/>
  <c r="C4457" i="15" l="1"/>
  <c r="F4458" i="15"/>
  <c r="B4518" i="15"/>
  <c r="C4456" i="15" l="1"/>
  <c r="F4457" i="15"/>
  <c r="B4519" i="15"/>
  <c r="C4455" i="15" l="1"/>
  <c r="F4456" i="15"/>
  <c r="B4520" i="15"/>
  <c r="C4454" i="15" l="1"/>
  <c r="F4455" i="15"/>
  <c r="B4521" i="15"/>
  <c r="C4453" i="15" l="1"/>
  <c r="F4454" i="15"/>
  <c r="B4522" i="15"/>
  <c r="C4452" i="15" l="1"/>
  <c r="F4453" i="15"/>
  <c r="B4523" i="15"/>
  <c r="C4451" i="15" l="1"/>
  <c r="F4452" i="15"/>
  <c r="B4524" i="15"/>
  <c r="C4450" i="15" l="1"/>
  <c r="F4451" i="15"/>
  <c r="B4525" i="15"/>
  <c r="C4449" i="15" l="1"/>
  <c r="F4450" i="15"/>
  <c r="B4526" i="15"/>
  <c r="C4448" i="15" l="1"/>
  <c r="F4449" i="15"/>
  <c r="B4527" i="15"/>
  <c r="C4447" i="15" l="1"/>
  <c r="F4448" i="15"/>
  <c r="B4528" i="15"/>
  <c r="C4446" i="15" l="1"/>
  <c r="F4447" i="15"/>
  <c r="B4529" i="15"/>
  <c r="C4445" i="15" l="1"/>
  <c r="F4446" i="15"/>
  <c r="B4530" i="15"/>
  <c r="C4444" i="15" l="1"/>
  <c r="F4445" i="15"/>
  <c r="B4531" i="15"/>
  <c r="C4443" i="15" l="1"/>
  <c r="F4444" i="15"/>
  <c r="B4532" i="15"/>
  <c r="C4442" i="15" l="1"/>
  <c r="F4443" i="15"/>
  <c r="B4533" i="15"/>
  <c r="C4441" i="15" l="1"/>
  <c r="F4442" i="15"/>
  <c r="B4534" i="15"/>
  <c r="C4440" i="15" l="1"/>
  <c r="F4441" i="15"/>
  <c r="B4535" i="15"/>
  <c r="C4439" i="15" l="1"/>
  <c r="F4440" i="15"/>
  <c r="B4536" i="15"/>
  <c r="C4438" i="15" l="1"/>
  <c r="F4439" i="15"/>
  <c r="B4537" i="15"/>
  <c r="C4437" i="15" l="1"/>
  <c r="F4438" i="15"/>
  <c r="B4538" i="15"/>
  <c r="C4436" i="15" l="1"/>
  <c r="F4437" i="15"/>
  <c r="B4539" i="15"/>
  <c r="C4435" i="15" l="1"/>
  <c r="F4436" i="15"/>
  <c r="B4540" i="15"/>
  <c r="C4434" i="15" l="1"/>
  <c r="F4435" i="15"/>
  <c r="B4541" i="15"/>
  <c r="C4433" i="15" l="1"/>
  <c r="F4434" i="15"/>
  <c r="B4542" i="15"/>
  <c r="C4432" i="15" l="1"/>
  <c r="F4433" i="15"/>
  <c r="B4543" i="15"/>
  <c r="C4431" i="15" l="1"/>
  <c r="F4432" i="15"/>
  <c r="B4544" i="15"/>
  <c r="C4430" i="15" l="1"/>
  <c r="F4431" i="15"/>
  <c r="B4545" i="15"/>
  <c r="C4429" i="15" l="1"/>
  <c r="F4430" i="15"/>
  <c r="B4546" i="15"/>
  <c r="C4428" i="15" l="1"/>
  <c r="F4429" i="15"/>
  <c r="B4547" i="15"/>
  <c r="C4427" i="15" l="1"/>
  <c r="F4428" i="15"/>
  <c r="B4548" i="15"/>
  <c r="C4426" i="15" l="1"/>
  <c r="F4427" i="15"/>
  <c r="B4549" i="15"/>
  <c r="C4425" i="15" l="1"/>
  <c r="F4426" i="15"/>
  <c r="B4550" i="15"/>
  <c r="C4424" i="15" l="1"/>
  <c r="F4425" i="15"/>
  <c r="B4551" i="15"/>
  <c r="C4423" i="15" l="1"/>
  <c r="F4424" i="15"/>
  <c r="B4552" i="15"/>
  <c r="C4422" i="15" l="1"/>
  <c r="F4423" i="15"/>
  <c r="B4553" i="15"/>
  <c r="C4421" i="15" l="1"/>
  <c r="F4422" i="15"/>
  <c r="B4554" i="15"/>
  <c r="C4420" i="15" l="1"/>
  <c r="F4421" i="15"/>
  <c r="B4555" i="15"/>
  <c r="C4419" i="15" l="1"/>
  <c r="F4420" i="15"/>
  <c r="B4556" i="15"/>
  <c r="C4418" i="15" l="1"/>
  <c r="F4419" i="15"/>
  <c r="B4557" i="15"/>
  <c r="C4417" i="15" l="1"/>
  <c r="F4418" i="15"/>
  <c r="B4558" i="15"/>
  <c r="C4416" i="15" l="1"/>
  <c r="F4417" i="15"/>
  <c r="B4559" i="15"/>
  <c r="C4415" i="15" l="1"/>
  <c r="F4416" i="15"/>
  <c r="B4560" i="15"/>
  <c r="C4414" i="15" l="1"/>
  <c r="F4415" i="15"/>
  <c r="B4561" i="15"/>
  <c r="C4413" i="15" l="1"/>
  <c r="F4414" i="15"/>
  <c r="B4562" i="15"/>
  <c r="C4412" i="15" l="1"/>
  <c r="F4413" i="15"/>
  <c r="B4563" i="15"/>
  <c r="C4411" i="15" l="1"/>
  <c r="F4412" i="15"/>
  <c r="B4564" i="15"/>
  <c r="C4410" i="15" l="1"/>
  <c r="F4411" i="15"/>
  <c r="B4565" i="15"/>
  <c r="C4409" i="15" l="1"/>
  <c r="F4410" i="15"/>
  <c r="B4566" i="15"/>
  <c r="C4408" i="15" l="1"/>
  <c r="F4409" i="15"/>
  <c r="B4567" i="15"/>
  <c r="C4407" i="15" l="1"/>
  <c r="F4408" i="15"/>
  <c r="B4568" i="15"/>
  <c r="C4406" i="15" l="1"/>
  <c r="F4407" i="15"/>
  <c r="B4569" i="15"/>
  <c r="C4405" i="15" l="1"/>
  <c r="F4406" i="15"/>
  <c r="B4570" i="15"/>
  <c r="C4404" i="15" l="1"/>
  <c r="F4405" i="15"/>
  <c r="B4571" i="15"/>
  <c r="C4403" i="15" l="1"/>
  <c r="F4404" i="15"/>
  <c r="B4572" i="15"/>
  <c r="C4402" i="15" l="1"/>
  <c r="F4403" i="15"/>
  <c r="B4573" i="15"/>
  <c r="C4401" i="15" l="1"/>
  <c r="F4402" i="15"/>
  <c r="B4574" i="15"/>
  <c r="C4400" i="15" l="1"/>
  <c r="F4401" i="15"/>
  <c r="B4575" i="15"/>
  <c r="C4399" i="15" l="1"/>
  <c r="F4400" i="15"/>
  <c r="E4400" i="15"/>
  <c r="G4400" i="15" s="1"/>
  <c r="B4576" i="15"/>
  <c r="H4400" i="15" l="1"/>
  <c r="E4399" i="15"/>
  <c r="G4399" i="15" s="1"/>
  <c r="F4399" i="15"/>
  <c r="E4488" i="15"/>
  <c r="G4488" i="15" s="1"/>
  <c r="H4488" i="15" s="1"/>
  <c r="E4486" i="15"/>
  <c r="G4486" i="15" s="1"/>
  <c r="H4486" i="15" s="1"/>
  <c r="E4487" i="15"/>
  <c r="G4487" i="15" s="1"/>
  <c r="H4487" i="15" s="1"/>
  <c r="E4485" i="15"/>
  <c r="G4485" i="15" s="1"/>
  <c r="H4485" i="15" s="1"/>
  <c r="E4484" i="15"/>
  <c r="G4484" i="15" s="1"/>
  <c r="H4484" i="15" s="1"/>
  <c r="E4483" i="15"/>
  <c r="G4483" i="15" s="1"/>
  <c r="H4483" i="15" s="1"/>
  <c r="E4482" i="15"/>
  <c r="G4482" i="15" s="1"/>
  <c r="H4482" i="15" s="1"/>
  <c r="E4481" i="15"/>
  <c r="G4481" i="15" s="1"/>
  <c r="H4481" i="15" s="1"/>
  <c r="E4480" i="15"/>
  <c r="G4480" i="15" s="1"/>
  <c r="H4480" i="15" s="1"/>
  <c r="E4479" i="15"/>
  <c r="G4479" i="15" s="1"/>
  <c r="H4479" i="15" s="1"/>
  <c r="E4478" i="15"/>
  <c r="G4478" i="15" s="1"/>
  <c r="H4478" i="15" s="1"/>
  <c r="E4477" i="15"/>
  <c r="G4477" i="15" s="1"/>
  <c r="H4477" i="15" s="1"/>
  <c r="E4476" i="15"/>
  <c r="G4476" i="15" s="1"/>
  <c r="H4476" i="15" s="1"/>
  <c r="E4475" i="15"/>
  <c r="G4475" i="15" s="1"/>
  <c r="H4475" i="15" s="1"/>
  <c r="E4474" i="15"/>
  <c r="G4474" i="15" s="1"/>
  <c r="H4474" i="15" s="1"/>
  <c r="E4473" i="15"/>
  <c r="G4473" i="15" s="1"/>
  <c r="H4473" i="15" s="1"/>
  <c r="E4472" i="15"/>
  <c r="G4472" i="15" s="1"/>
  <c r="H4472" i="15" s="1"/>
  <c r="E4471" i="15"/>
  <c r="G4471" i="15" s="1"/>
  <c r="H4471" i="15" s="1"/>
  <c r="E4470" i="15"/>
  <c r="G4470" i="15" s="1"/>
  <c r="H4470" i="15" s="1"/>
  <c r="E4469" i="15"/>
  <c r="G4469" i="15" s="1"/>
  <c r="H4469" i="15" s="1"/>
  <c r="E4468" i="15"/>
  <c r="G4468" i="15" s="1"/>
  <c r="H4468" i="15" s="1"/>
  <c r="E4467" i="15"/>
  <c r="G4467" i="15" s="1"/>
  <c r="H4467" i="15" s="1"/>
  <c r="E4466" i="15"/>
  <c r="G4466" i="15" s="1"/>
  <c r="H4466" i="15" s="1"/>
  <c r="E4465" i="15"/>
  <c r="G4465" i="15" s="1"/>
  <c r="H4465" i="15" s="1"/>
  <c r="E4464" i="15"/>
  <c r="G4464" i="15" s="1"/>
  <c r="H4464" i="15" s="1"/>
  <c r="E4463" i="15"/>
  <c r="G4463" i="15" s="1"/>
  <c r="H4463" i="15" s="1"/>
  <c r="E4462" i="15"/>
  <c r="G4462" i="15" s="1"/>
  <c r="H4462" i="15" s="1"/>
  <c r="E4461" i="15"/>
  <c r="G4461" i="15" s="1"/>
  <c r="H4461" i="15" s="1"/>
  <c r="E4460" i="15"/>
  <c r="G4460" i="15" s="1"/>
  <c r="H4460" i="15" s="1"/>
  <c r="E4459" i="15"/>
  <c r="G4459" i="15" s="1"/>
  <c r="H4459" i="15" s="1"/>
  <c r="E4458" i="15"/>
  <c r="G4458" i="15" s="1"/>
  <c r="H4458" i="15" s="1"/>
  <c r="E4457" i="15"/>
  <c r="G4457" i="15" s="1"/>
  <c r="H4457" i="15" s="1"/>
  <c r="E4456" i="15"/>
  <c r="G4456" i="15" s="1"/>
  <c r="H4456" i="15" s="1"/>
  <c r="E4455" i="15"/>
  <c r="G4455" i="15" s="1"/>
  <c r="H4455" i="15" s="1"/>
  <c r="E4454" i="15"/>
  <c r="G4454" i="15" s="1"/>
  <c r="H4454" i="15" s="1"/>
  <c r="E4453" i="15"/>
  <c r="G4453" i="15" s="1"/>
  <c r="H4453" i="15" s="1"/>
  <c r="E4452" i="15"/>
  <c r="G4452" i="15" s="1"/>
  <c r="H4452" i="15" s="1"/>
  <c r="E4451" i="15"/>
  <c r="G4451" i="15" s="1"/>
  <c r="H4451" i="15" s="1"/>
  <c r="E4450" i="15"/>
  <c r="G4450" i="15" s="1"/>
  <c r="H4450" i="15" s="1"/>
  <c r="E4449" i="15"/>
  <c r="G4449" i="15" s="1"/>
  <c r="H4449" i="15" s="1"/>
  <c r="E4448" i="15"/>
  <c r="G4448" i="15" s="1"/>
  <c r="H4448" i="15" s="1"/>
  <c r="E4447" i="15"/>
  <c r="G4447" i="15" s="1"/>
  <c r="H4447" i="15" s="1"/>
  <c r="E4446" i="15"/>
  <c r="G4446" i="15" s="1"/>
  <c r="H4446" i="15" s="1"/>
  <c r="E4445" i="15"/>
  <c r="G4445" i="15" s="1"/>
  <c r="H4445" i="15" s="1"/>
  <c r="E4444" i="15"/>
  <c r="G4444" i="15" s="1"/>
  <c r="H4444" i="15" s="1"/>
  <c r="E4443" i="15"/>
  <c r="G4443" i="15" s="1"/>
  <c r="H4443" i="15" s="1"/>
  <c r="E4442" i="15"/>
  <c r="G4442" i="15" s="1"/>
  <c r="H4442" i="15" s="1"/>
  <c r="E4441" i="15"/>
  <c r="G4441" i="15" s="1"/>
  <c r="H4441" i="15" s="1"/>
  <c r="E4440" i="15"/>
  <c r="G4440" i="15" s="1"/>
  <c r="H4440" i="15" s="1"/>
  <c r="E4439" i="15"/>
  <c r="G4439" i="15" s="1"/>
  <c r="H4439" i="15" s="1"/>
  <c r="E4438" i="15"/>
  <c r="G4438" i="15" s="1"/>
  <c r="H4438" i="15" s="1"/>
  <c r="E4437" i="15"/>
  <c r="G4437" i="15" s="1"/>
  <c r="H4437" i="15" s="1"/>
  <c r="E4436" i="15"/>
  <c r="G4436" i="15" s="1"/>
  <c r="H4436" i="15" s="1"/>
  <c r="E4435" i="15"/>
  <c r="G4435" i="15" s="1"/>
  <c r="H4435" i="15" s="1"/>
  <c r="E4434" i="15"/>
  <c r="G4434" i="15" s="1"/>
  <c r="H4434" i="15" s="1"/>
  <c r="E4433" i="15"/>
  <c r="G4433" i="15" s="1"/>
  <c r="H4433" i="15" s="1"/>
  <c r="E4432" i="15"/>
  <c r="G4432" i="15" s="1"/>
  <c r="H4432" i="15" s="1"/>
  <c r="E4431" i="15"/>
  <c r="G4431" i="15" s="1"/>
  <c r="H4431" i="15" s="1"/>
  <c r="E4430" i="15"/>
  <c r="G4430" i="15" s="1"/>
  <c r="H4430" i="15" s="1"/>
  <c r="E4429" i="15"/>
  <c r="G4429" i="15" s="1"/>
  <c r="H4429" i="15" s="1"/>
  <c r="E4428" i="15"/>
  <c r="G4428" i="15" s="1"/>
  <c r="H4428" i="15" s="1"/>
  <c r="E4427" i="15"/>
  <c r="G4427" i="15" s="1"/>
  <c r="H4427" i="15" s="1"/>
  <c r="E4426" i="15"/>
  <c r="G4426" i="15" s="1"/>
  <c r="H4426" i="15" s="1"/>
  <c r="E4425" i="15"/>
  <c r="G4425" i="15" s="1"/>
  <c r="H4425" i="15" s="1"/>
  <c r="E4424" i="15"/>
  <c r="G4424" i="15" s="1"/>
  <c r="H4424" i="15" s="1"/>
  <c r="E4423" i="15"/>
  <c r="G4423" i="15" s="1"/>
  <c r="H4423" i="15" s="1"/>
  <c r="E4422" i="15"/>
  <c r="G4422" i="15" s="1"/>
  <c r="H4422" i="15" s="1"/>
  <c r="E4421" i="15"/>
  <c r="G4421" i="15" s="1"/>
  <c r="H4421" i="15" s="1"/>
  <c r="E4420" i="15"/>
  <c r="G4420" i="15" s="1"/>
  <c r="H4420" i="15" s="1"/>
  <c r="E4419" i="15"/>
  <c r="G4419" i="15" s="1"/>
  <c r="H4419" i="15" s="1"/>
  <c r="E4418" i="15"/>
  <c r="G4418" i="15" s="1"/>
  <c r="H4418" i="15" s="1"/>
  <c r="E4417" i="15"/>
  <c r="G4417" i="15" s="1"/>
  <c r="H4417" i="15" s="1"/>
  <c r="E4416" i="15"/>
  <c r="G4416" i="15" s="1"/>
  <c r="H4416" i="15" s="1"/>
  <c r="E4415" i="15"/>
  <c r="G4415" i="15" s="1"/>
  <c r="H4415" i="15" s="1"/>
  <c r="E4414" i="15"/>
  <c r="G4414" i="15" s="1"/>
  <c r="H4414" i="15" s="1"/>
  <c r="E4413" i="15"/>
  <c r="G4413" i="15" s="1"/>
  <c r="H4413" i="15" s="1"/>
  <c r="E4412" i="15"/>
  <c r="G4412" i="15" s="1"/>
  <c r="H4412" i="15" s="1"/>
  <c r="E4411" i="15"/>
  <c r="G4411" i="15" s="1"/>
  <c r="H4411" i="15" s="1"/>
  <c r="E4410" i="15"/>
  <c r="G4410" i="15" s="1"/>
  <c r="H4410" i="15" s="1"/>
  <c r="E4409" i="15"/>
  <c r="G4409" i="15" s="1"/>
  <c r="H4409" i="15" s="1"/>
  <c r="E4408" i="15"/>
  <c r="G4408" i="15" s="1"/>
  <c r="H4408" i="15" s="1"/>
  <c r="E4407" i="15"/>
  <c r="G4407" i="15" s="1"/>
  <c r="H4407" i="15" s="1"/>
  <c r="E4406" i="15"/>
  <c r="G4406" i="15" s="1"/>
  <c r="H4406" i="15" s="1"/>
  <c r="E4405" i="15"/>
  <c r="G4405" i="15" s="1"/>
  <c r="H4405" i="15" s="1"/>
  <c r="E4404" i="15"/>
  <c r="G4404" i="15" s="1"/>
  <c r="H4404" i="15" s="1"/>
  <c r="E4403" i="15"/>
  <c r="G4403" i="15" s="1"/>
  <c r="H4403" i="15" s="1"/>
  <c r="E4402" i="15"/>
  <c r="G4402" i="15" s="1"/>
  <c r="H4402" i="15" s="1"/>
  <c r="E4401" i="15"/>
  <c r="G4401" i="15" s="1"/>
  <c r="H4401" i="15" s="1"/>
  <c r="B4577" i="15"/>
  <c r="H4399" i="15" l="1"/>
  <c r="B4578" i="15"/>
  <c r="B4579" i="15" l="1"/>
  <c r="B4580" i="15" l="1"/>
  <c r="C4579" i="15"/>
  <c r="C4578" i="15" s="1"/>
  <c r="C4577" i="15" s="1"/>
  <c r="F4578" i="15" l="1"/>
  <c r="C4576" i="15"/>
  <c r="F4577" i="15"/>
  <c r="F4579" i="15"/>
  <c r="B4581" i="15"/>
  <c r="C4575" i="15" l="1"/>
  <c r="F4576" i="15"/>
  <c r="B4582" i="15"/>
  <c r="C4574" i="15" l="1"/>
  <c r="F4575" i="15"/>
  <c r="B4583" i="15"/>
  <c r="C4573" i="15" l="1"/>
  <c r="F4574" i="15"/>
  <c r="B4584" i="15"/>
  <c r="C4572" i="15" l="1"/>
  <c r="F4573" i="15"/>
  <c r="B4585" i="15"/>
  <c r="C4571" i="15" l="1"/>
  <c r="F4572" i="15"/>
  <c r="B4586" i="15"/>
  <c r="C4570" i="15" l="1"/>
  <c r="F4571" i="15"/>
  <c r="B4587" i="15"/>
  <c r="C4569" i="15" l="1"/>
  <c r="F4570" i="15"/>
  <c r="B4588" i="15"/>
  <c r="C4568" i="15" l="1"/>
  <c r="F4569" i="15"/>
  <c r="B4589" i="15"/>
  <c r="C4567" i="15" l="1"/>
  <c r="F4568" i="15"/>
  <c r="B4590" i="15"/>
  <c r="C4566" i="15" l="1"/>
  <c r="F4567" i="15"/>
  <c r="B4591" i="15"/>
  <c r="C4565" i="15" l="1"/>
  <c r="F4566" i="15"/>
  <c r="B4592" i="15"/>
  <c r="C4564" i="15" l="1"/>
  <c r="F4565" i="15"/>
  <c r="B4593" i="15"/>
  <c r="C4563" i="15" l="1"/>
  <c r="F4564" i="15"/>
  <c r="B4594" i="15"/>
  <c r="C4562" i="15" l="1"/>
  <c r="F4563" i="15"/>
  <c r="B4595" i="15"/>
  <c r="C4561" i="15" l="1"/>
  <c r="F4562" i="15"/>
  <c r="B4596" i="15"/>
  <c r="C4560" i="15" l="1"/>
  <c r="F4561" i="15"/>
  <c r="B4597" i="15"/>
  <c r="C4559" i="15" l="1"/>
  <c r="F4560" i="15"/>
  <c r="B4598" i="15"/>
  <c r="C4558" i="15" l="1"/>
  <c r="F4559" i="15"/>
  <c r="B4599" i="15"/>
  <c r="C4557" i="15" l="1"/>
  <c r="F4558" i="15"/>
  <c r="B4600" i="15"/>
  <c r="C4556" i="15" l="1"/>
  <c r="F4557" i="15"/>
  <c r="B4601" i="15"/>
  <c r="C4555" i="15" l="1"/>
  <c r="F4556" i="15"/>
  <c r="B4602" i="15"/>
  <c r="C4554" i="15" l="1"/>
  <c r="F4555" i="15"/>
  <c r="B4603" i="15"/>
  <c r="C4553" i="15" l="1"/>
  <c r="F4554" i="15"/>
  <c r="B4604" i="15"/>
  <c r="C4552" i="15" l="1"/>
  <c r="F4553" i="15"/>
  <c r="B4605" i="15"/>
  <c r="C4551" i="15" l="1"/>
  <c r="F4552" i="15"/>
  <c r="B4606" i="15"/>
  <c r="C4550" i="15" l="1"/>
  <c r="F4551" i="15"/>
  <c r="B4607" i="15"/>
  <c r="C4549" i="15" l="1"/>
  <c r="F4550" i="15"/>
  <c r="B4608" i="15"/>
  <c r="C4548" i="15" l="1"/>
  <c r="F4549" i="15"/>
  <c r="B4609" i="15"/>
  <c r="C4547" i="15" l="1"/>
  <c r="F4548" i="15"/>
  <c r="B4610" i="15"/>
  <c r="C4546" i="15" l="1"/>
  <c r="F4547" i="15"/>
  <c r="B4611" i="15"/>
  <c r="C4545" i="15" l="1"/>
  <c r="F4546" i="15"/>
  <c r="B4612" i="15"/>
  <c r="C4544" i="15" l="1"/>
  <c r="F4545" i="15"/>
  <c r="B4613" i="15"/>
  <c r="C4543" i="15" l="1"/>
  <c r="F4544" i="15"/>
  <c r="B4614" i="15"/>
  <c r="C4542" i="15" l="1"/>
  <c r="F4543" i="15"/>
  <c r="B4615" i="15"/>
  <c r="C4541" i="15" l="1"/>
  <c r="F4542" i="15"/>
  <c r="B4616" i="15"/>
  <c r="C4540" i="15" l="1"/>
  <c r="F4541" i="15"/>
  <c r="B4617" i="15"/>
  <c r="C4539" i="15" l="1"/>
  <c r="F4540" i="15"/>
  <c r="B4618" i="15"/>
  <c r="C4538" i="15" l="1"/>
  <c r="F4539" i="15"/>
  <c r="B4619" i="15"/>
  <c r="C4537" i="15" l="1"/>
  <c r="F4538" i="15"/>
  <c r="B4620" i="15"/>
  <c r="C4536" i="15" l="1"/>
  <c r="F4537" i="15"/>
  <c r="B4621" i="15"/>
  <c r="C4535" i="15" l="1"/>
  <c r="F4536" i="15"/>
  <c r="B4622" i="15"/>
  <c r="C4534" i="15" l="1"/>
  <c r="F4535" i="15"/>
  <c r="B4623" i="15"/>
  <c r="C4533" i="15" l="1"/>
  <c r="F4534" i="15"/>
  <c r="B4624" i="15"/>
  <c r="C4532" i="15" l="1"/>
  <c r="F4533" i="15"/>
  <c r="B4625" i="15"/>
  <c r="C4531" i="15" l="1"/>
  <c r="F4532" i="15"/>
  <c r="B4626" i="15"/>
  <c r="C4530" i="15" l="1"/>
  <c r="F4531" i="15"/>
  <c r="B4627" i="15"/>
  <c r="C4529" i="15" l="1"/>
  <c r="F4530" i="15"/>
  <c r="B4628" i="15"/>
  <c r="C4528" i="15" l="1"/>
  <c r="F4529" i="15"/>
  <c r="B4629" i="15"/>
  <c r="C4527" i="15" l="1"/>
  <c r="F4528" i="15"/>
  <c r="B4630" i="15"/>
  <c r="C4526" i="15" l="1"/>
  <c r="F4527" i="15"/>
  <c r="B4631" i="15"/>
  <c r="C4525" i="15" l="1"/>
  <c r="F4526" i="15"/>
  <c r="B4632" i="15"/>
  <c r="C4524" i="15" l="1"/>
  <c r="F4525" i="15"/>
  <c r="B4633" i="15"/>
  <c r="C4523" i="15" l="1"/>
  <c r="F4524" i="15"/>
  <c r="B4634" i="15"/>
  <c r="C4522" i="15" l="1"/>
  <c r="F4523" i="15"/>
  <c r="B4635" i="15"/>
  <c r="C4521" i="15" l="1"/>
  <c r="F4522" i="15"/>
  <c r="B4636" i="15"/>
  <c r="C4520" i="15" l="1"/>
  <c r="F4521" i="15"/>
  <c r="B4637" i="15"/>
  <c r="C4519" i="15" l="1"/>
  <c r="F4520" i="15"/>
  <c r="B4638" i="15"/>
  <c r="C4518" i="15" l="1"/>
  <c r="F4519" i="15"/>
  <c r="B4639" i="15"/>
  <c r="C4517" i="15" l="1"/>
  <c r="F4518" i="15"/>
  <c r="B4640" i="15"/>
  <c r="C4516" i="15" l="1"/>
  <c r="F4517" i="15"/>
  <c r="B4641" i="15"/>
  <c r="C4515" i="15" l="1"/>
  <c r="F4516" i="15"/>
  <c r="B4642" i="15"/>
  <c r="C4514" i="15" l="1"/>
  <c r="F4515" i="15"/>
  <c r="B4643" i="15"/>
  <c r="C4513" i="15" l="1"/>
  <c r="F4514" i="15"/>
  <c r="B4644" i="15"/>
  <c r="C4512" i="15" l="1"/>
  <c r="F4513" i="15"/>
  <c r="B4645" i="15"/>
  <c r="C4511" i="15" l="1"/>
  <c r="F4512" i="15"/>
  <c r="B4646" i="15"/>
  <c r="C4510" i="15" l="1"/>
  <c r="F4511" i="15"/>
  <c r="B4647" i="15"/>
  <c r="C4509" i="15" l="1"/>
  <c r="F4510" i="15"/>
  <c r="B4648" i="15"/>
  <c r="C4508" i="15" l="1"/>
  <c r="F4509" i="15"/>
  <c r="B4649" i="15"/>
  <c r="C4507" i="15" l="1"/>
  <c r="F4508" i="15"/>
  <c r="B4650" i="15"/>
  <c r="C4506" i="15" l="1"/>
  <c r="F4507" i="15"/>
  <c r="B4651" i="15"/>
  <c r="C4505" i="15" l="1"/>
  <c r="F4506" i="15"/>
  <c r="B4652" i="15"/>
  <c r="C4504" i="15" l="1"/>
  <c r="F4505" i="15"/>
  <c r="B4653" i="15"/>
  <c r="C4503" i="15" l="1"/>
  <c r="F4504" i="15"/>
  <c r="B4654" i="15"/>
  <c r="C4502" i="15" l="1"/>
  <c r="F4503" i="15"/>
  <c r="B4655" i="15"/>
  <c r="C4501" i="15" l="1"/>
  <c r="F4502" i="15"/>
  <c r="B4656" i="15"/>
  <c r="C4500" i="15" l="1"/>
  <c r="F4501" i="15"/>
  <c r="B4657" i="15"/>
  <c r="C4499" i="15" l="1"/>
  <c r="F4500" i="15"/>
  <c r="B4658" i="15"/>
  <c r="C4498" i="15" l="1"/>
  <c r="F4499" i="15"/>
  <c r="B4659" i="15"/>
  <c r="C4497" i="15" l="1"/>
  <c r="F4498" i="15"/>
  <c r="B4660" i="15"/>
  <c r="C4496" i="15" l="1"/>
  <c r="F4497" i="15"/>
  <c r="B4661" i="15"/>
  <c r="C4495" i="15" l="1"/>
  <c r="F4496" i="15"/>
  <c r="B4662" i="15"/>
  <c r="C4494" i="15" l="1"/>
  <c r="F4495" i="15"/>
  <c r="B4663" i="15"/>
  <c r="C4493" i="15" l="1"/>
  <c r="F4494" i="15"/>
  <c r="B4664" i="15"/>
  <c r="C4492" i="15" l="1"/>
  <c r="F4493" i="15"/>
  <c r="B4665" i="15"/>
  <c r="C4491" i="15" l="1"/>
  <c r="F4492" i="15"/>
  <c r="B4666" i="15"/>
  <c r="C4490" i="15" l="1"/>
  <c r="F4491" i="15"/>
  <c r="B4667" i="15"/>
  <c r="C4489" i="15" l="1"/>
  <c r="F4490" i="15"/>
  <c r="E4490" i="15"/>
  <c r="G4490" i="15" s="1"/>
  <c r="B4668" i="15"/>
  <c r="H4490" i="15" l="1"/>
  <c r="F4489" i="15"/>
  <c r="E4489" i="15"/>
  <c r="G4489" i="15" s="1"/>
  <c r="E4579" i="15"/>
  <c r="G4579" i="15" s="1"/>
  <c r="H4579" i="15" s="1"/>
  <c r="E4577" i="15"/>
  <c r="G4577" i="15" s="1"/>
  <c r="H4577" i="15" s="1"/>
  <c r="E4578" i="15"/>
  <c r="G4578" i="15" s="1"/>
  <c r="H4578" i="15" s="1"/>
  <c r="E4576" i="15"/>
  <c r="G4576" i="15" s="1"/>
  <c r="H4576" i="15" s="1"/>
  <c r="E4575" i="15"/>
  <c r="G4575" i="15" s="1"/>
  <c r="H4575" i="15" s="1"/>
  <c r="E4574" i="15"/>
  <c r="G4574" i="15" s="1"/>
  <c r="H4574" i="15" s="1"/>
  <c r="E4573" i="15"/>
  <c r="G4573" i="15" s="1"/>
  <c r="H4573" i="15" s="1"/>
  <c r="E4572" i="15"/>
  <c r="G4572" i="15" s="1"/>
  <c r="H4572" i="15" s="1"/>
  <c r="E4571" i="15"/>
  <c r="G4571" i="15" s="1"/>
  <c r="H4571" i="15" s="1"/>
  <c r="E4570" i="15"/>
  <c r="G4570" i="15" s="1"/>
  <c r="H4570" i="15" s="1"/>
  <c r="E4569" i="15"/>
  <c r="G4569" i="15" s="1"/>
  <c r="H4569" i="15" s="1"/>
  <c r="E4568" i="15"/>
  <c r="G4568" i="15" s="1"/>
  <c r="H4568" i="15" s="1"/>
  <c r="E4567" i="15"/>
  <c r="G4567" i="15" s="1"/>
  <c r="H4567" i="15" s="1"/>
  <c r="E4566" i="15"/>
  <c r="G4566" i="15" s="1"/>
  <c r="H4566" i="15" s="1"/>
  <c r="E4565" i="15"/>
  <c r="G4565" i="15" s="1"/>
  <c r="H4565" i="15" s="1"/>
  <c r="E4564" i="15"/>
  <c r="G4564" i="15" s="1"/>
  <c r="H4564" i="15" s="1"/>
  <c r="E4563" i="15"/>
  <c r="G4563" i="15" s="1"/>
  <c r="H4563" i="15" s="1"/>
  <c r="E4562" i="15"/>
  <c r="G4562" i="15" s="1"/>
  <c r="H4562" i="15" s="1"/>
  <c r="E4561" i="15"/>
  <c r="G4561" i="15" s="1"/>
  <c r="H4561" i="15" s="1"/>
  <c r="E4560" i="15"/>
  <c r="G4560" i="15" s="1"/>
  <c r="H4560" i="15" s="1"/>
  <c r="E4559" i="15"/>
  <c r="G4559" i="15" s="1"/>
  <c r="H4559" i="15" s="1"/>
  <c r="E4558" i="15"/>
  <c r="G4558" i="15" s="1"/>
  <c r="H4558" i="15" s="1"/>
  <c r="E4557" i="15"/>
  <c r="G4557" i="15" s="1"/>
  <c r="H4557" i="15" s="1"/>
  <c r="E4556" i="15"/>
  <c r="G4556" i="15" s="1"/>
  <c r="H4556" i="15" s="1"/>
  <c r="E4555" i="15"/>
  <c r="G4555" i="15" s="1"/>
  <c r="H4555" i="15" s="1"/>
  <c r="E4554" i="15"/>
  <c r="G4554" i="15" s="1"/>
  <c r="H4554" i="15" s="1"/>
  <c r="E4553" i="15"/>
  <c r="G4553" i="15" s="1"/>
  <c r="H4553" i="15" s="1"/>
  <c r="E4552" i="15"/>
  <c r="G4552" i="15" s="1"/>
  <c r="H4552" i="15" s="1"/>
  <c r="E4551" i="15"/>
  <c r="G4551" i="15" s="1"/>
  <c r="H4551" i="15" s="1"/>
  <c r="E4550" i="15"/>
  <c r="G4550" i="15" s="1"/>
  <c r="H4550" i="15" s="1"/>
  <c r="E4549" i="15"/>
  <c r="G4549" i="15" s="1"/>
  <c r="H4549" i="15" s="1"/>
  <c r="E4548" i="15"/>
  <c r="G4548" i="15" s="1"/>
  <c r="H4548" i="15" s="1"/>
  <c r="E4547" i="15"/>
  <c r="G4547" i="15" s="1"/>
  <c r="H4547" i="15" s="1"/>
  <c r="E4546" i="15"/>
  <c r="G4546" i="15" s="1"/>
  <c r="H4546" i="15" s="1"/>
  <c r="E4545" i="15"/>
  <c r="G4545" i="15" s="1"/>
  <c r="H4545" i="15" s="1"/>
  <c r="E4544" i="15"/>
  <c r="G4544" i="15" s="1"/>
  <c r="H4544" i="15" s="1"/>
  <c r="E4543" i="15"/>
  <c r="G4543" i="15" s="1"/>
  <c r="H4543" i="15" s="1"/>
  <c r="E4542" i="15"/>
  <c r="G4542" i="15" s="1"/>
  <c r="H4542" i="15" s="1"/>
  <c r="E4541" i="15"/>
  <c r="G4541" i="15" s="1"/>
  <c r="H4541" i="15" s="1"/>
  <c r="E4540" i="15"/>
  <c r="G4540" i="15" s="1"/>
  <c r="H4540" i="15" s="1"/>
  <c r="E4539" i="15"/>
  <c r="G4539" i="15" s="1"/>
  <c r="H4539" i="15" s="1"/>
  <c r="E4538" i="15"/>
  <c r="G4538" i="15" s="1"/>
  <c r="H4538" i="15" s="1"/>
  <c r="E4537" i="15"/>
  <c r="G4537" i="15" s="1"/>
  <c r="H4537" i="15" s="1"/>
  <c r="E4536" i="15"/>
  <c r="G4536" i="15" s="1"/>
  <c r="H4536" i="15" s="1"/>
  <c r="E4535" i="15"/>
  <c r="G4535" i="15" s="1"/>
  <c r="H4535" i="15" s="1"/>
  <c r="E4534" i="15"/>
  <c r="G4534" i="15" s="1"/>
  <c r="H4534" i="15" s="1"/>
  <c r="E4533" i="15"/>
  <c r="G4533" i="15" s="1"/>
  <c r="H4533" i="15" s="1"/>
  <c r="E4532" i="15"/>
  <c r="G4532" i="15" s="1"/>
  <c r="H4532" i="15" s="1"/>
  <c r="E4531" i="15"/>
  <c r="G4531" i="15" s="1"/>
  <c r="H4531" i="15" s="1"/>
  <c r="E4530" i="15"/>
  <c r="G4530" i="15" s="1"/>
  <c r="H4530" i="15" s="1"/>
  <c r="E4529" i="15"/>
  <c r="G4529" i="15" s="1"/>
  <c r="H4529" i="15" s="1"/>
  <c r="E4528" i="15"/>
  <c r="G4528" i="15" s="1"/>
  <c r="H4528" i="15" s="1"/>
  <c r="E4527" i="15"/>
  <c r="G4527" i="15" s="1"/>
  <c r="H4527" i="15" s="1"/>
  <c r="E4526" i="15"/>
  <c r="G4526" i="15" s="1"/>
  <c r="H4526" i="15" s="1"/>
  <c r="E4525" i="15"/>
  <c r="G4525" i="15" s="1"/>
  <c r="H4525" i="15" s="1"/>
  <c r="E4524" i="15"/>
  <c r="G4524" i="15" s="1"/>
  <c r="H4524" i="15" s="1"/>
  <c r="E4523" i="15"/>
  <c r="G4523" i="15" s="1"/>
  <c r="H4523" i="15" s="1"/>
  <c r="E4522" i="15"/>
  <c r="G4522" i="15" s="1"/>
  <c r="H4522" i="15" s="1"/>
  <c r="E4521" i="15"/>
  <c r="G4521" i="15" s="1"/>
  <c r="H4521" i="15" s="1"/>
  <c r="E4520" i="15"/>
  <c r="G4520" i="15" s="1"/>
  <c r="H4520" i="15" s="1"/>
  <c r="E4519" i="15"/>
  <c r="G4519" i="15" s="1"/>
  <c r="H4519" i="15" s="1"/>
  <c r="E4518" i="15"/>
  <c r="G4518" i="15" s="1"/>
  <c r="H4518" i="15" s="1"/>
  <c r="E4517" i="15"/>
  <c r="G4517" i="15" s="1"/>
  <c r="H4517" i="15" s="1"/>
  <c r="E4516" i="15"/>
  <c r="G4516" i="15" s="1"/>
  <c r="H4516" i="15" s="1"/>
  <c r="E4515" i="15"/>
  <c r="G4515" i="15" s="1"/>
  <c r="H4515" i="15" s="1"/>
  <c r="E4514" i="15"/>
  <c r="G4514" i="15" s="1"/>
  <c r="H4514" i="15" s="1"/>
  <c r="E4513" i="15"/>
  <c r="G4513" i="15" s="1"/>
  <c r="H4513" i="15" s="1"/>
  <c r="E4512" i="15"/>
  <c r="G4512" i="15" s="1"/>
  <c r="H4512" i="15" s="1"/>
  <c r="E4511" i="15"/>
  <c r="G4511" i="15" s="1"/>
  <c r="H4511" i="15" s="1"/>
  <c r="E4510" i="15"/>
  <c r="G4510" i="15" s="1"/>
  <c r="H4510" i="15" s="1"/>
  <c r="E4509" i="15"/>
  <c r="G4509" i="15" s="1"/>
  <c r="H4509" i="15" s="1"/>
  <c r="E4508" i="15"/>
  <c r="G4508" i="15" s="1"/>
  <c r="H4508" i="15" s="1"/>
  <c r="E4507" i="15"/>
  <c r="G4507" i="15" s="1"/>
  <c r="H4507" i="15" s="1"/>
  <c r="E4506" i="15"/>
  <c r="G4506" i="15" s="1"/>
  <c r="H4506" i="15" s="1"/>
  <c r="E4505" i="15"/>
  <c r="G4505" i="15" s="1"/>
  <c r="H4505" i="15" s="1"/>
  <c r="E4504" i="15"/>
  <c r="G4504" i="15" s="1"/>
  <c r="H4504" i="15" s="1"/>
  <c r="E4503" i="15"/>
  <c r="G4503" i="15" s="1"/>
  <c r="H4503" i="15" s="1"/>
  <c r="E4502" i="15"/>
  <c r="G4502" i="15" s="1"/>
  <c r="H4502" i="15" s="1"/>
  <c r="E4501" i="15"/>
  <c r="G4501" i="15" s="1"/>
  <c r="H4501" i="15" s="1"/>
  <c r="E4500" i="15"/>
  <c r="G4500" i="15" s="1"/>
  <c r="H4500" i="15" s="1"/>
  <c r="E4499" i="15"/>
  <c r="G4499" i="15" s="1"/>
  <c r="H4499" i="15" s="1"/>
  <c r="E4498" i="15"/>
  <c r="G4498" i="15" s="1"/>
  <c r="H4498" i="15" s="1"/>
  <c r="E4497" i="15"/>
  <c r="G4497" i="15" s="1"/>
  <c r="H4497" i="15" s="1"/>
  <c r="E4496" i="15"/>
  <c r="G4496" i="15" s="1"/>
  <c r="H4496" i="15" s="1"/>
  <c r="E4495" i="15"/>
  <c r="G4495" i="15" s="1"/>
  <c r="H4495" i="15" s="1"/>
  <c r="E4494" i="15"/>
  <c r="G4494" i="15" s="1"/>
  <c r="H4494" i="15" s="1"/>
  <c r="E4493" i="15"/>
  <c r="G4493" i="15" s="1"/>
  <c r="H4493" i="15" s="1"/>
  <c r="E4492" i="15"/>
  <c r="G4492" i="15" s="1"/>
  <c r="H4492" i="15" s="1"/>
  <c r="E4491" i="15"/>
  <c r="G4491" i="15" s="1"/>
  <c r="H4491" i="15" s="1"/>
  <c r="B4669" i="15"/>
  <c r="H4489" i="15" l="1"/>
  <c r="B4670" i="15"/>
  <c r="B4671" i="15" l="1"/>
  <c r="C4671" i="15" l="1"/>
  <c r="C4670" i="15" s="1"/>
  <c r="C4669" i="15" s="1"/>
  <c r="B4672" i="15"/>
  <c r="F4670" i="15" l="1"/>
  <c r="C4668" i="15"/>
  <c r="F4669" i="15"/>
  <c r="B4673" i="15"/>
  <c r="F4671" i="15"/>
  <c r="C4667" i="15" l="1"/>
  <c r="F4668" i="15"/>
  <c r="B4674" i="15"/>
  <c r="C4666" i="15" l="1"/>
  <c r="F4667" i="15"/>
  <c r="B4675" i="15"/>
  <c r="C4665" i="15" l="1"/>
  <c r="F4666" i="15"/>
  <c r="B4676" i="15"/>
  <c r="C4664" i="15" l="1"/>
  <c r="F4665" i="15"/>
  <c r="B4677" i="15"/>
  <c r="C4663" i="15" l="1"/>
  <c r="F4664" i="15"/>
  <c r="B4678" i="15"/>
  <c r="C4662" i="15" l="1"/>
  <c r="F4663" i="15"/>
  <c r="B4679" i="15"/>
  <c r="C4661" i="15" l="1"/>
  <c r="F4662" i="15"/>
  <c r="B4680" i="15"/>
  <c r="C4660" i="15" l="1"/>
  <c r="F4661" i="15"/>
  <c r="B4681" i="15"/>
  <c r="C4659" i="15" l="1"/>
  <c r="F4660" i="15"/>
  <c r="B4682" i="15"/>
  <c r="C4658" i="15" l="1"/>
  <c r="F4659" i="15"/>
  <c r="B4683" i="15"/>
  <c r="C4657" i="15" l="1"/>
  <c r="F4658" i="15"/>
  <c r="B4684" i="15"/>
  <c r="C4656" i="15" l="1"/>
  <c r="F4657" i="15"/>
  <c r="B4685" i="15"/>
  <c r="C4655" i="15" l="1"/>
  <c r="F4656" i="15"/>
  <c r="B4686" i="15"/>
  <c r="C4654" i="15" l="1"/>
  <c r="F4655" i="15"/>
  <c r="B4687" i="15"/>
  <c r="C4653" i="15" l="1"/>
  <c r="F4654" i="15"/>
  <c r="B4688" i="15"/>
  <c r="C4652" i="15" l="1"/>
  <c r="F4653" i="15"/>
  <c r="B4689" i="15"/>
  <c r="C4651" i="15" l="1"/>
  <c r="F4652" i="15"/>
  <c r="B4690" i="15"/>
  <c r="C4650" i="15" l="1"/>
  <c r="F4651" i="15"/>
  <c r="B4691" i="15"/>
  <c r="C4649" i="15" l="1"/>
  <c r="F4650" i="15"/>
  <c r="B4692" i="15"/>
  <c r="C4648" i="15" l="1"/>
  <c r="F4649" i="15"/>
  <c r="B4693" i="15"/>
  <c r="C4647" i="15" l="1"/>
  <c r="F4648" i="15"/>
  <c r="B4694" i="15"/>
  <c r="C4646" i="15" l="1"/>
  <c r="F4647" i="15"/>
  <c r="B4695" i="15"/>
  <c r="C4645" i="15" l="1"/>
  <c r="F4646" i="15"/>
  <c r="B4696" i="15"/>
  <c r="C4644" i="15" l="1"/>
  <c r="F4645" i="15"/>
  <c r="B4697" i="15"/>
  <c r="C4643" i="15" l="1"/>
  <c r="F4644" i="15"/>
  <c r="B4698" i="15"/>
  <c r="C4642" i="15" l="1"/>
  <c r="F4643" i="15"/>
  <c r="B4699" i="15"/>
  <c r="C4641" i="15" l="1"/>
  <c r="F4642" i="15"/>
  <c r="B4700" i="15"/>
  <c r="C4640" i="15" l="1"/>
  <c r="F4641" i="15"/>
  <c r="B4701" i="15"/>
  <c r="C4639" i="15" l="1"/>
  <c r="F4640" i="15"/>
  <c r="B4702" i="15"/>
  <c r="C4638" i="15" l="1"/>
  <c r="F4639" i="15"/>
  <c r="B4703" i="15"/>
  <c r="C4637" i="15" l="1"/>
  <c r="F4638" i="15"/>
  <c r="B4704" i="15"/>
  <c r="C4636" i="15" l="1"/>
  <c r="F4637" i="15"/>
  <c r="B4705" i="15"/>
  <c r="C4635" i="15" l="1"/>
  <c r="F4636" i="15"/>
  <c r="B4706" i="15"/>
  <c r="C4634" i="15" l="1"/>
  <c r="F4635" i="15"/>
  <c r="B4707" i="15"/>
  <c r="C4633" i="15" l="1"/>
  <c r="F4634" i="15"/>
  <c r="B4708" i="15"/>
  <c r="C4632" i="15" l="1"/>
  <c r="F4633" i="15"/>
  <c r="B4709" i="15"/>
  <c r="C4631" i="15" l="1"/>
  <c r="F4632" i="15"/>
  <c r="B4710" i="15"/>
  <c r="C4630" i="15" l="1"/>
  <c r="F4631" i="15"/>
  <c r="B4711" i="15"/>
  <c r="C4629" i="15" l="1"/>
  <c r="F4630" i="15"/>
  <c r="B4712" i="15"/>
  <c r="C4628" i="15" l="1"/>
  <c r="F4629" i="15"/>
  <c r="B4713" i="15"/>
  <c r="C4627" i="15" l="1"/>
  <c r="F4628" i="15"/>
  <c r="B4714" i="15"/>
  <c r="C4626" i="15" l="1"/>
  <c r="F4627" i="15"/>
  <c r="B4715" i="15"/>
  <c r="C4625" i="15" l="1"/>
  <c r="F4626" i="15"/>
  <c r="B4716" i="15"/>
  <c r="C4624" i="15" l="1"/>
  <c r="F4625" i="15"/>
  <c r="B4717" i="15"/>
  <c r="C4623" i="15" l="1"/>
  <c r="F4624" i="15"/>
  <c r="B4718" i="15"/>
  <c r="C4622" i="15" l="1"/>
  <c r="F4623" i="15"/>
  <c r="B4719" i="15"/>
  <c r="C4621" i="15" l="1"/>
  <c r="F4622" i="15"/>
  <c r="B4720" i="15"/>
  <c r="C4620" i="15" l="1"/>
  <c r="F4621" i="15"/>
  <c r="B4721" i="15"/>
  <c r="C4619" i="15" l="1"/>
  <c r="F4620" i="15"/>
  <c r="B4722" i="15"/>
  <c r="C4618" i="15" l="1"/>
  <c r="F4619" i="15"/>
  <c r="B4723" i="15"/>
  <c r="C4617" i="15" l="1"/>
  <c r="F4618" i="15"/>
  <c r="B4724" i="15"/>
  <c r="C4616" i="15" l="1"/>
  <c r="F4617" i="15"/>
  <c r="B4725" i="15"/>
  <c r="C4615" i="15" l="1"/>
  <c r="F4616" i="15"/>
  <c r="B4726" i="15"/>
  <c r="C4614" i="15" l="1"/>
  <c r="F4615" i="15"/>
  <c r="B4727" i="15"/>
  <c r="C4613" i="15" l="1"/>
  <c r="F4614" i="15"/>
  <c r="B4728" i="15"/>
  <c r="C4612" i="15" l="1"/>
  <c r="F4613" i="15"/>
  <c r="B4729" i="15"/>
  <c r="C4611" i="15" l="1"/>
  <c r="F4612" i="15"/>
  <c r="B4730" i="15"/>
  <c r="C4610" i="15" l="1"/>
  <c r="F4611" i="15"/>
  <c r="B4731" i="15"/>
  <c r="C4609" i="15" l="1"/>
  <c r="F4610" i="15"/>
  <c r="B4732" i="15"/>
  <c r="C4608" i="15" l="1"/>
  <c r="F4609" i="15"/>
  <c r="B4733" i="15"/>
  <c r="C4607" i="15" l="1"/>
  <c r="F4608" i="15"/>
  <c r="B4734" i="15"/>
  <c r="C4606" i="15" l="1"/>
  <c r="F4607" i="15"/>
  <c r="B4735" i="15"/>
  <c r="C4605" i="15" l="1"/>
  <c r="F4606" i="15"/>
  <c r="B4736" i="15"/>
  <c r="C4604" i="15" l="1"/>
  <c r="F4605" i="15"/>
  <c r="B4737" i="15"/>
  <c r="C4603" i="15" l="1"/>
  <c r="F4604" i="15"/>
  <c r="B4738" i="15"/>
  <c r="C4602" i="15" l="1"/>
  <c r="F4603" i="15"/>
  <c r="B4739" i="15"/>
  <c r="C4601" i="15" l="1"/>
  <c r="F4602" i="15"/>
  <c r="B4740" i="15"/>
  <c r="C4600" i="15" l="1"/>
  <c r="F4601" i="15"/>
  <c r="B4741" i="15"/>
  <c r="C4599" i="15" l="1"/>
  <c r="F4600" i="15"/>
  <c r="B4742" i="15"/>
  <c r="C4598" i="15" l="1"/>
  <c r="F4599" i="15"/>
  <c r="B4743" i="15"/>
  <c r="C4597" i="15" l="1"/>
  <c r="F4598" i="15"/>
  <c r="B4744" i="15"/>
  <c r="C4596" i="15" l="1"/>
  <c r="F4597" i="15"/>
  <c r="B4745" i="15"/>
  <c r="C4595" i="15" l="1"/>
  <c r="F4596" i="15"/>
  <c r="B4746" i="15"/>
  <c r="C4594" i="15" l="1"/>
  <c r="F4595" i="15"/>
  <c r="B4747" i="15"/>
  <c r="C4593" i="15" l="1"/>
  <c r="F4594" i="15"/>
  <c r="B4748" i="15"/>
  <c r="C4592" i="15" l="1"/>
  <c r="F4593" i="15"/>
  <c r="B4749" i="15"/>
  <c r="C4591" i="15" l="1"/>
  <c r="F4592" i="15"/>
  <c r="B4750" i="15"/>
  <c r="C4590" i="15" l="1"/>
  <c r="F4591" i="15"/>
  <c r="B4751" i="15"/>
  <c r="C4589" i="15" l="1"/>
  <c r="F4590" i="15"/>
  <c r="B4752" i="15"/>
  <c r="C4588" i="15" l="1"/>
  <c r="F4589" i="15"/>
  <c r="B4753" i="15"/>
  <c r="C4587" i="15" l="1"/>
  <c r="F4588" i="15"/>
  <c r="B4754" i="15"/>
  <c r="C4586" i="15" l="1"/>
  <c r="F4587" i="15"/>
  <c r="B4755" i="15"/>
  <c r="C4585" i="15" l="1"/>
  <c r="F4586" i="15"/>
  <c r="B4756" i="15"/>
  <c r="C4584" i="15" l="1"/>
  <c r="F4585" i="15"/>
  <c r="B4757" i="15"/>
  <c r="C4583" i="15" l="1"/>
  <c r="F4584" i="15"/>
  <c r="B4758" i="15"/>
  <c r="C4582" i="15" l="1"/>
  <c r="F4583" i="15"/>
  <c r="B4759" i="15"/>
  <c r="C4581" i="15" l="1"/>
  <c r="F4582" i="15"/>
  <c r="B4760" i="15"/>
  <c r="C4580" i="15" l="1"/>
  <c r="F4581" i="15"/>
  <c r="E4581" i="15"/>
  <c r="G4581" i="15" s="1"/>
  <c r="B4761" i="15"/>
  <c r="H4581" i="15" l="1"/>
  <c r="F4580" i="15"/>
  <c r="E4580" i="15"/>
  <c r="G4580" i="15" s="1"/>
  <c r="E4670" i="15"/>
  <c r="G4670" i="15" s="1"/>
  <c r="H4670" i="15" s="1"/>
  <c r="E4671" i="15"/>
  <c r="G4671" i="15" s="1"/>
  <c r="H4671" i="15" s="1"/>
  <c r="E4669" i="15"/>
  <c r="G4669" i="15" s="1"/>
  <c r="H4669" i="15" s="1"/>
  <c r="E4668" i="15"/>
  <c r="G4668" i="15" s="1"/>
  <c r="H4668" i="15" s="1"/>
  <c r="E4667" i="15"/>
  <c r="G4667" i="15" s="1"/>
  <c r="H4667" i="15" s="1"/>
  <c r="E4666" i="15"/>
  <c r="G4666" i="15" s="1"/>
  <c r="H4666" i="15" s="1"/>
  <c r="E4665" i="15"/>
  <c r="G4665" i="15" s="1"/>
  <c r="H4665" i="15" s="1"/>
  <c r="E4664" i="15"/>
  <c r="G4664" i="15" s="1"/>
  <c r="H4664" i="15" s="1"/>
  <c r="E4663" i="15"/>
  <c r="G4663" i="15" s="1"/>
  <c r="H4663" i="15" s="1"/>
  <c r="E4662" i="15"/>
  <c r="G4662" i="15" s="1"/>
  <c r="H4662" i="15" s="1"/>
  <c r="E4661" i="15"/>
  <c r="G4661" i="15" s="1"/>
  <c r="H4661" i="15" s="1"/>
  <c r="E4660" i="15"/>
  <c r="G4660" i="15" s="1"/>
  <c r="H4660" i="15" s="1"/>
  <c r="E4659" i="15"/>
  <c r="G4659" i="15" s="1"/>
  <c r="H4659" i="15" s="1"/>
  <c r="E4658" i="15"/>
  <c r="G4658" i="15" s="1"/>
  <c r="H4658" i="15" s="1"/>
  <c r="E4657" i="15"/>
  <c r="G4657" i="15" s="1"/>
  <c r="H4657" i="15" s="1"/>
  <c r="E4656" i="15"/>
  <c r="G4656" i="15" s="1"/>
  <c r="H4656" i="15" s="1"/>
  <c r="E4655" i="15"/>
  <c r="G4655" i="15" s="1"/>
  <c r="H4655" i="15" s="1"/>
  <c r="E4654" i="15"/>
  <c r="G4654" i="15" s="1"/>
  <c r="H4654" i="15" s="1"/>
  <c r="E4653" i="15"/>
  <c r="G4653" i="15" s="1"/>
  <c r="H4653" i="15" s="1"/>
  <c r="E4652" i="15"/>
  <c r="G4652" i="15" s="1"/>
  <c r="H4652" i="15" s="1"/>
  <c r="E4651" i="15"/>
  <c r="G4651" i="15" s="1"/>
  <c r="H4651" i="15" s="1"/>
  <c r="E4650" i="15"/>
  <c r="G4650" i="15" s="1"/>
  <c r="H4650" i="15" s="1"/>
  <c r="E4649" i="15"/>
  <c r="G4649" i="15" s="1"/>
  <c r="H4649" i="15" s="1"/>
  <c r="E4648" i="15"/>
  <c r="G4648" i="15" s="1"/>
  <c r="H4648" i="15" s="1"/>
  <c r="E4647" i="15"/>
  <c r="G4647" i="15" s="1"/>
  <c r="H4647" i="15" s="1"/>
  <c r="E4646" i="15"/>
  <c r="G4646" i="15" s="1"/>
  <c r="H4646" i="15" s="1"/>
  <c r="E4645" i="15"/>
  <c r="G4645" i="15" s="1"/>
  <c r="H4645" i="15" s="1"/>
  <c r="E4644" i="15"/>
  <c r="G4644" i="15" s="1"/>
  <c r="H4644" i="15" s="1"/>
  <c r="E4643" i="15"/>
  <c r="G4643" i="15" s="1"/>
  <c r="H4643" i="15" s="1"/>
  <c r="E4642" i="15"/>
  <c r="G4642" i="15" s="1"/>
  <c r="H4642" i="15" s="1"/>
  <c r="E4641" i="15"/>
  <c r="G4641" i="15" s="1"/>
  <c r="H4641" i="15" s="1"/>
  <c r="E4640" i="15"/>
  <c r="G4640" i="15" s="1"/>
  <c r="H4640" i="15" s="1"/>
  <c r="E4639" i="15"/>
  <c r="G4639" i="15" s="1"/>
  <c r="H4639" i="15" s="1"/>
  <c r="E4638" i="15"/>
  <c r="G4638" i="15" s="1"/>
  <c r="H4638" i="15" s="1"/>
  <c r="E4637" i="15"/>
  <c r="G4637" i="15" s="1"/>
  <c r="H4637" i="15" s="1"/>
  <c r="E4636" i="15"/>
  <c r="G4636" i="15" s="1"/>
  <c r="H4636" i="15" s="1"/>
  <c r="E4635" i="15"/>
  <c r="G4635" i="15" s="1"/>
  <c r="H4635" i="15" s="1"/>
  <c r="E4634" i="15"/>
  <c r="G4634" i="15" s="1"/>
  <c r="H4634" i="15" s="1"/>
  <c r="E4633" i="15"/>
  <c r="G4633" i="15" s="1"/>
  <c r="H4633" i="15" s="1"/>
  <c r="E4632" i="15"/>
  <c r="G4632" i="15" s="1"/>
  <c r="H4632" i="15" s="1"/>
  <c r="E4631" i="15"/>
  <c r="G4631" i="15" s="1"/>
  <c r="H4631" i="15" s="1"/>
  <c r="E4630" i="15"/>
  <c r="G4630" i="15" s="1"/>
  <c r="H4630" i="15" s="1"/>
  <c r="E4629" i="15"/>
  <c r="G4629" i="15" s="1"/>
  <c r="H4629" i="15" s="1"/>
  <c r="E4628" i="15"/>
  <c r="G4628" i="15" s="1"/>
  <c r="H4628" i="15" s="1"/>
  <c r="E4627" i="15"/>
  <c r="G4627" i="15" s="1"/>
  <c r="H4627" i="15" s="1"/>
  <c r="E4626" i="15"/>
  <c r="G4626" i="15" s="1"/>
  <c r="H4626" i="15" s="1"/>
  <c r="E4625" i="15"/>
  <c r="G4625" i="15" s="1"/>
  <c r="H4625" i="15" s="1"/>
  <c r="E4624" i="15"/>
  <c r="G4624" i="15" s="1"/>
  <c r="H4624" i="15" s="1"/>
  <c r="E4623" i="15"/>
  <c r="G4623" i="15" s="1"/>
  <c r="H4623" i="15" s="1"/>
  <c r="E4622" i="15"/>
  <c r="G4622" i="15" s="1"/>
  <c r="H4622" i="15" s="1"/>
  <c r="E4621" i="15"/>
  <c r="G4621" i="15" s="1"/>
  <c r="H4621" i="15" s="1"/>
  <c r="E4620" i="15"/>
  <c r="G4620" i="15" s="1"/>
  <c r="H4620" i="15" s="1"/>
  <c r="E4619" i="15"/>
  <c r="G4619" i="15" s="1"/>
  <c r="H4619" i="15" s="1"/>
  <c r="E4618" i="15"/>
  <c r="G4618" i="15" s="1"/>
  <c r="H4618" i="15" s="1"/>
  <c r="E4617" i="15"/>
  <c r="G4617" i="15" s="1"/>
  <c r="H4617" i="15" s="1"/>
  <c r="E4616" i="15"/>
  <c r="G4616" i="15" s="1"/>
  <c r="H4616" i="15" s="1"/>
  <c r="E4615" i="15"/>
  <c r="G4615" i="15" s="1"/>
  <c r="H4615" i="15" s="1"/>
  <c r="E4614" i="15"/>
  <c r="G4614" i="15" s="1"/>
  <c r="H4614" i="15" s="1"/>
  <c r="E4613" i="15"/>
  <c r="G4613" i="15" s="1"/>
  <c r="H4613" i="15" s="1"/>
  <c r="E4612" i="15"/>
  <c r="G4612" i="15" s="1"/>
  <c r="H4612" i="15" s="1"/>
  <c r="E4611" i="15"/>
  <c r="G4611" i="15" s="1"/>
  <c r="H4611" i="15" s="1"/>
  <c r="E4610" i="15"/>
  <c r="G4610" i="15" s="1"/>
  <c r="H4610" i="15" s="1"/>
  <c r="E4609" i="15"/>
  <c r="G4609" i="15" s="1"/>
  <c r="H4609" i="15" s="1"/>
  <c r="E4608" i="15"/>
  <c r="G4608" i="15" s="1"/>
  <c r="H4608" i="15" s="1"/>
  <c r="E4607" i="15"/>
  <c r="G4607" i="15" s="1"/>
  <c r="H4607" i="15" s="1"/>
  <c r="E4606" i="15"/>
  <c r="G4606" i="15" s="1"/>
  <c r="H4606" i="15" s="1"/>
  <c r="E4605" i="15"/>
  <c r="G4605" i="15" s="1"/>
  <c r="H4605" i="15" s="1"/>
  <c r="E4604" i="15"/>
  <c r="G4604" i="15" s="1"/>
  <c r="H4604" i="15" s="1"/>
  <c r="E4603" i="15"/>
  <c r="G4603" i="15" s="1"/>
  <c r="H4603" i="15" s="1"/>
  <c r="E4602" i="15"/>
  <c r="G4602" i="15" s="1"/>
  <c r="H4602" i="15" s="1"/>
  <c r="E4601" i="15"/>
  <c r="G4601" i="15" s="1"/>
  <c r="H4601" i="15" s="1"/>
  <c r="E4600" i="15"/>
  <c r="G4600" i="15" s="1"/>
  <c r="H4600" i="15" s="1"/>
  <c r="E4599" i="15"/>
  <c r="G4599" i="15" s="1"/>
  <c r="H4599" i="15" s="1"/>
  <c r="E4598" i="15"/>
  <c r="G4598" i="15" s="1"/>
  <c r="H4598" i="15" s="1"/>
  <c r="E4597" i="15"/>
  <c r="G4597" i="15" s="1"/>
  <c r="H4597" i="15" s="1"/>
  <c r="E4596" i="15"/>
  <c r="G4596" i="15" s="1"/>
  <c r="H4596" i="15" s="1"/>
  <c r="E4595" i="15"/>
  <c r="G4595" i="15" s="1"/>
  <c r="H4595" i="15" s="1"/>
  <c r="E4594" i="15"/>
  <c r="G4594" i="15" s="1"/>
  <c r="H4594" i="15" s="1"/>
  <c r="E4593" i="15"/>
  <c r="G4593" i="15" s="1"/>
  <c r="H4593" i="15" s="1"/>
  <c r="E4592" i="15"/>
  <c r="G4592" i="15" s="1"/>
  <c r="H4592" i="15" s="1"/>
  <c r="E4591" i="15"/>
  <c r="G4591" i="15" s="1"/>
  <c r="H4591" i="15" s="1"/>
  <c r="E4590" i="15"/>
  <c r="G4590" i="15" s="1"/>
  <c r="H4590" i="15" s="1"/>
  <c r="E4589" i="15"/>
  <c r="G4589" i="15" s="1"/>
  <c r="H4589" i="15" s="1"/>
  <c r="E4588" i="15"/>
  <c r="G4588" i="15" s="1"/>
  <c r="H4588" i="15" s="1"/>
  <c r="E4587" i="15"/>
  <c r="G4587" i="15" s="1"/>
  <c r="H4587" i="15" s="1"/>
  <c r="E4586" i="15"/>
  <c r="G4586" i="15" s="1"/>
  <c r="H4586" i="15" s="1"/>
  <c r="E4585" i="15"/>
  <c r="G4585" i="15" s="1"/>
  <c r="H4585" i="15" s="1"/>
  <c r="E4584" i="15"/>
  <c r="G4584" i="15" s="1"/>
  <c r="H4584" i="15" s="1"/>
  <c r="E4583" i="15"/>
  <c r="G4583" i="15" s="1"/>
  <c r="H4583" i="15" s="1"/>
  <c r="E4582" i="15"/>
  <c r="G4582" i="15" s="1"/>
  <c r="H4582" i="15" s="1"/>
  <c r="B4762" i="15"/>
  <c r="H4580" i="15" l="1"/>
  <c r="B4763" i="15"/>
  <c r="C4763" i="15" l="1"/>
  <c r="C4762" i="15" s="1"/>
  <c r="C4761" i="15" s="1"/>
  <c r="B4764" i="15"/>
  <c r="F4762" i="15" l="1"/>
  <c r="C4760" i="15"/>
  <c r="F4761" i="15"/>
  <c r="B4765" i="15"/>
  <c r="F4763" i="15"/>
  <c r="C4759" i="15" l="1"/>
  <c r="F4760" i="15"/>
  <c r="B4766" i="15"/>
  <c r="C4758" i="15" l="1"/>
  <c r="F4759" i="15"/>
  <c r="B4767" i="15"/>
  <c r="C4757" i="15" l="1"/>
  <c r="F4758" i="15"/>
  <c r="B4768" i="15"/>
  <c r="C4756" i="15" l="1"/>
  <c r="F4757" i="15"/>
  <c r="B4769" i="15"/>
  <c r="C4755" i="15" l="1"/>
  <c r="F4756" i="15"/>
  <c r="B4770" i="15"/>
  <c r="C4754" i="15" l="1"/>
  <c r="F4755" i="15"/>
  <c r="B4771" i="15"/>
  <c r="C4753" i="15" l="1"/>
  <c r="F4754" i="15"/>
  <c r="B4772" i="15"/>
  <c r="C4752" i="15" l="1"/>
  <c r="F4753" i="15"/>
  <c r="B4773" i="15"/>
  <c r="C4751" i="15" l="1"/>
  <c r="F4752" i="15"/>
  <c r="B4774" i="15"/>
  <c r="C4750" i="15" l="1"/>
  <c r="F4751" i="15"/>
  <c r="B4775" i="15"/>
  <c r="C4749" i="15" l="1"/>
  <c r="F4750" i="15"/>
  <c r="B4776" i="15"/>
  <c r="C4748" i="15" l="1"/>
  <c r="F4749" i="15"/>
  <c r="B4777" i="15"/>
  <c r="C4747" i="15" l="1"/>
  <c r="F4748" i="15"/>
  <c r="B4778" i="15"/>
  <c r="C4746" i="15" l="1"/>
  <c r="F4747" i="15"/>
  <c r="B4779" i="15"/>
  <c r="C4745" i="15" l="1"/>
  <c r="F4746" i="15"/>
  <c r="B4780" i="15"/>
  <c r="C4744" i="15" l="1"/>
  <c r="F4745" i="15"/>
  <c r="B4781" i="15"/>
  <c r="C4743" i="15" l="1"/>
  <c r="F4744" i="15"/>
  <c r="B4782" i="15"/>
  <c r="C4742" i="15" l="1"/>
  <c r="F4743" i="15"/>
  <c r="B4783" i="15"/>
  <c r="C4741" i="15" l="1"/>
  <c r="F4742" i="15"/>
  <c r="B4784" i="15"/>
  <c r="C4740" i="15" l="1"/>
  <c r="F4741" i="15"/>
  <c r="B4785" i="15"/>
  <c r="C4739" i="15" l="1"/>
  <c r="F4740" i="15"/>
  <c r="B4786" i="15"/>
  <c r="C4738" i="15" l="1"/>
  <c r="F4739" i="15"/>
  <c r="B4787" i="15"/>
  <c r="C4737" i="15" l="1"/>
  <c r="F4738" i="15"/>
  <c r="B4788" i="15"/>
  <c r="C4736" i="15" l="1"/>
  <c r="F4737" i="15"/>
  <c r="B4789" i="15"/>
  <c r="C4735" i="15" l="1"/>
  <c r="F4736" i="15"/>
  <c r="B4790" i="15"/>
  <c r="C4734" i="15" l="1"/>
  <c r="F4735" i="15"/>
  <c r="B4791" i="15"/>
  <c r="C4733" i="15" l="1"/>
  <c r="F4734" i="15"/>
  <c r="B4792" i="15"/>
  <c r="C4732" i="15" l="1"/>
  <c r="F4733" i="15"/>
  <c r="B4793" i="15"/>
  <c r="C4731" i="15" l="1"/>
  <c r="F4732" i="15"/>
  <c r="B4794" i="15"/>
  <c r="C4730" i="15" l="1"/>
  <c r="F4731" i="15"/>
  <c r="B4795" i="15"/>
  <c r="C4729" i="15" l="1"/>
  <c r="F4730" i="15"/>
  <c r="B4796" i="15"/>
  <c r="C4728" i="15" l="1"/>
  <c r="F4729" i="15"/>
  <c r="B4797" i="15"/>
  <c r="C4727" i="15" l="1"/>
  <c r="F4728" i="15"/>
  <c r="B4798" i="15"/>
  <c r="C4726" i="15" l="1"/>
  <c r="F4727" i="15"/>
  <c r="B4799" i="15"/>
  <c r="C4725" i="15" l="1"/>
  <c r="F4726" i="15"/>
  <c r="B4800" i="15"/>
  <c r="C4724" i="15" l="1"/>
  <c r="F4725" i="15"/>
  <c r="B4801" i="15"/>
  <c r="C4723" i="15" l="1"/>
  <c r="F4724" i="15"/>
  <c r="B4802" i="15"/>
  <c r="C4722" i="15" l="1"/>
  <c r="F4723" i="15"/>
  <c r="B4803" i="15"/>
  <c r="C4721" i="15" l="1"/>
  <c r="F4722" i="15"/>
  <c r="B4804" i="15"/>
  <c r="C4720" i="15" l="1"/>
  <c r="F4721" i="15"/>
  <c r="B4805" i="15"/>
  <c r="C4719" i="15" l="1"/>
  <c r="F4720" i="15"/>
  <c r="B4806" i="15"/>
  <c r="C4718" i="15" l="1"/>
  <c r="F4719" i="15"/>
  <c r="B4807" i="15"/>
  <c r="C4717" i="15" l="1"/>
  <c r="F4718" i="15"/>
  <c r="B4808" i="15"/>
  <c r="C4716" i="15" l="1"/>
  <c r="F4717" i="15"/>
  <c r="B4809" i="15"/>
  <c r="C4715" i="15" l="1"/>
  <c r="F4716" i="15"/>
  <c r="B4810" i="15"/>
  <c r="C4714" i="15" l="1"/>
  <c r="F4715" i="15"/>
  <c r="B4811" i="15"/>
  <c r="C4713" i="15" l="1"/>
  <c r="F4714" i="15"/>
  <c r="B4812" i="15"/>
  <c r="C4712" i="15" l="1"/>
  <c r="F4713" i="15"/>
  <c r="B4813" i="15"/>
  <c r="C4711" i="15" l="1"/>
  <c r="F4712" i="15"/>
  <c r="B4814" i="15"/>
  <c r="C4710" i="15" l="1"/>
  <c r="F4711" i="15"/>
  <c r="B4815" i="15"/>
  <c r="C4709" i="15" l="1"/>
  <c r="F4710" i="15"/>
  <c r="B4816" i="15"/>
  <c r="C4708" i="15" l="1"/>
  <c r="F4709" i="15"/>
  <c r="B4817" i="15"/>
  <c r="C4707" i="15" l="1"/>
  <c r="F4708" i="15"/>
  <c r="B4818" i="15"/>
  <c r="C4706" i="15" l="1"/>
  <c r="F4707" i="15"/>
  <c r="B4819" i="15"/>
  <c r="C4705" i="15" l="1"/>
  <c r="F4706" i="15"/>
  <c r="B4820" i="15"/>
  <c r="C4704" i="15" l="1"/>
  <c r="F4705" i="15"/>
  <c r="B4821" i="15"/>
  <c r="C4703" i="15" l="1"/>
  <c r="F4704" i="15"/>
  <c r="B4822" i="15"/>
  <c r="C4702" i="15" l="1"/>
  <c r="F4703" i="15"/>
  <c r="B4823" i="15"/>
  <c r="C4701" i="15" l="1"/>
  <c r="F4702" i="15"/>
  <c r="B4824" i="15"/>
  <c r="C4700" i="15" l="1"/>
  <c r="F4701" i="15"/>
  <c r="B4825" i="15"/>
  <c r="C4699" i="15" l="1"/>
  <c r="F4700" i="15"/>
  <c r="B4826" i="15"/>
  <c r="C4698" i="15" l="1"/>
  <c r="F4699" i="15"/>
  <c r="B4827" i="15"/>
  <c r="C4697" i="15" l="1"/>
  <c r="F4698" i="15"/>
  <c r="B4828" i="15"/>
  <c r="C4696" i="15" l="1"/>
  <c r="F4697" i="15"/>
  <c r="B4829" i="15"/>
  <c r="C4695" i="15" l="1"/>
  <c r="F4696" i="15"/>
  <c r="B4830" i="15"/>
  <c r="C4694" i="15" l="1"/>
  <c r="F4695" i="15"/>
  <c r="B4831" i="15"/>
  <c r="C4693" i="15" l="1"/>
  <c r="F4694" i="15"/>
  <c r="B4832" i="15"/>
  <c r="C4692" i="15" l="1"/>
  <c r="F4693" i="15"/>
  <c r="B4833" i="15"/>
  <c r="C4691" i="15" l="1"/>
  <c r="F4692" i="15"/>
  <c r="B4834" i="15"/>
  <c r="C4690" i="15" l="1"/>
  <c r="F4691" i="15"/>
  <c r="B4835" i="15"/>
  <c r="C4689" i="15" l="1"/>
  <c r="F4690" i="15"/>
  <c r="B4836" i="15"/>
  <c r="C4688" i="15" l="1"/>
  <c r="F4689" i="15"/>
  <c r="B4837" i="15"/>
  <c r="C4687" i="15" l="1"/>
  <c r="F4688" i="15"/>
  <c r="B4838" i="15"/>
  <c r="C4686" i="15" l="1"/>
  <c r="F4687" i="15"/>
  <c r="B4839" i="15"/>
  <c r="C4685" i="15" l="1"/>
  <c r="F4686" i="15"/>
  <c r="B4840" i="15"/>
  <c r="C4684" i="15" l="1"/>
  <c r="F4685" i="15"/>
  <c r="B4841" i="15"/>
  <c r="C4683" i="15" l="1"/>
  <c r="F4684" i="15"/>
  <c r="B4842" i="15"/>
  <c r="C4682" i="15" l="1"/>
  <c r="F4683" i="15"/>
  <c r="B4843" i="15"/>
  <c r="C4681" i="15" l="1"/>
  <c r="F4682" i="15"/>
  <c r="B4844" i="15"/>
  <c r="C4680" i="15" l="1"/>
  <c r="F4681" i="15"/>
  <c r="B4845" i="15"/>
  <c r="C4679" i="15" l="1"/>
  <c r="F4680" i="15"/>
  <c r="B4846" i="15"/>
  <c r="C4678" i="15" l="1"/>
  <c r="F4679" i="15"/>
  <c r="B4847" i="15"/>
  <c r="C4677" i="15" l="1"/>
  <c r="F4678" i="15"/>
  <c r="B4848" i="15"/>
  <c r="C4676" i="15" l="1"/>
  <c r="F4677" i="15"/>
  <c r="B4849" i="15"/>
  <c r="C4675" i="15" l="1"/>
  <c r="F4676" i="15"/>
  <c r="B4850" i="15"/>
  <c r="C4674" i="15" l="1"/>
  <c r="F4675" i="15"/>
  <c r="B4851" i="15"/>
  <c r="C4673" i="15" l="1"/>
  <c r="F4674" i="15"/>
  <c r="B4852" i="15"/>
  <c r="C4672" i="15" l="1"/>
  <c r="F4673" i="15"/>
  <c r="E4673" i="15"/>
  <c r="G4673" i="15" s="1"/>
  <c r="B4853" i="15"/>
  <c r="H4673" i="15" l="1"/>
  <c r="F4672" i="15"/>
  <c r="E4672" i="15"/>
  <c r="G4672" i="15" s="1"/>
  <c r="E4762" i="15"/>
  <c r="G4762" i="15" s="1"/>
  <c r="H4762" i="15" s="1"/>
  <c r="E4761" i="15"/>
  <c r="G4761" i="15" s="1"/>
  <c r="H4761" i="15" s="1"/>
  <c r="E4763" i="15"/>
  <c r="G4763" i="15" s="1"/>
  <c r="H4763" i="15" s="1"/>
  <c r="E4760" i="15"/>
  <c r="G4760" i="15" s="1"/>
  <c r="H4760" i="15" s="1"/>
  <c r="E4759" i="15"/>
  <c r="G4759" i="15" s="1"/>
  <c r="H4759" i="15" s="1"/>
  <c r="E4758" i="15"/>
  <c r="G4758" i="15" s="1"/>
  <c r="H4758" i="15" s="1"/>
  <c r="E4757" i="15"/>
  <c r="G4757" i="15" s="1"/>
  <c r="H4757" i="15" s="1"/>
  <c r="E4756" i="15"/>
  <c r="G4756" i="15" s="1"/>
  <c r="H4756" i="15" s="1"/>
  <c r="E4755" i="15"/>
  <c r="G4755" i="15" s="1"/>
  <c r="H4755" i="15" s="1"/>
  <c r="E4754" i="15"/>
  <c r="G4754" i="15" s="1"/>
  <c r="H4754" i="15" s="1"/>
  <c r="E4753" i="15"/>
  <c r="G4753" i="15" s="1"/>
  <c r="H4753" i="15" s="1"/>
  <c r="E4752" i="15"/>
  <c r="G4752" i="15" s="1"/>
  <c r="H4752" i="15" s="1"/>
  <c r="E4751" i="15"/>
  <c r="G4751" i="15" s="1"/>
  <c r="H4751" i="15" s="1"/>
  <c r="E4750" i="15"/>
  <c r="G4750" i="15" s="1"/>
  <c r="H4750" i="15" s="1"/>
  <c r="E4749" i="15"/>
  <c r="G4749" i="15" s="1"/>
  <c r="H4749" i="15" s="1"/>
  <c r="E4748" i="15"/>
  <c r="G4748" i="15" s="1"/>
  <c r="H4748" i="15" s="1"/>
  <c r="E4747" i="15"/>
  <c r="G4747" i="15" s="1"/>
  <c r="H4747" i="15" s="1"/>
  <c r="E4746" i="15"/>
  <c r="G4746" i="15" s="1"/>
  <c r="H4746" i="15" s="1"/>
  <c r="E4745" i="15"/>
  <c r="G4745" i="15" s="1"/>
  <c r="H4745" i="15" s="1"/>
  <c r="E4744" i="15"/>
  <c r="G4744" i="15" s="1"/>
  <c r="H4744" i="15" s="1"/>
  <c r="E4743" i="15"/>
  <c r="G4743" i="15" s="1"/>
  <c r="H4743" i="15" s="1"/>
  <c r="E4742" i="15"/>
  <c r="G4742" i="15" s="1"/>
  <c r="H4742" i="15" s="1"/>
  <c r="E4741" i="15"/>
  <c r="G4741" i="15" s="1"/>
  <c r="H4741" i="15" s="1"/>
  <c r="E4740" i="15"/>
  <c r="G4740" i="15" s="1"/>
  <c r="H4740" i="15" s="1"/>
  <c r="E4739" i="15"/>
  <c r="G4739" i="15" s="1"/>
  <c r="H4739" i="15" s="1"/>
  <c r="E4738" i="15"/>
  <c r="G4738" i="15" s="1"/>
  <c r="H4738" i="15" s="1"/>
  <c r="E4737" i="15"/>
  <c r="G4737" i="15" s="1"/>
  <c r="H4737" i="15" s="1"/>
  <c r="E4736" i="15"/>
  <c r="G4736" i="15" s="1"/>
  <c r="H4736" i="15" s="1"/>
  <c r="E4735" i="15"/>
  <c r="G4735" i="15" s="1"/>
  <c r="H4735" i="15" s="1"/>
  <c r="E4734" i="15"/>
  <c r="G4734" i="15" s="1"/>
  <c r="H4734" i="15" s="1"/>
  <c r="E4733" i="15"/>
  <c r="G4733" i="15" s="1"/>
  <c r="H4733" i="15" s="1"/>
  <c r="E4732" i="15"/>
  <c r="G4732" i="15" s="1"/>
  <c r="H4732" i="15" s="1"/>
  <c r="E4731" i="15"/>
  <c r="G4731" i="15" s="1"/>
  <c r="H4731" i="15" s="1"/>
  <c r="E4730" i="15"/>
  <c r="G4730" i="15" s="1"/>
  <c r="H4730" i="15" s="1"/>
  <c r="E4729" i="15"/>
  <c r="G4729" i="15" s="1"/>
  <c r="H4729" i="15" s="1"/>
  <c r="E4728" i="15"/>
  <c r="G4728" i="15" s="1"/>
  <c r="H4728" i="15" s="1"/>
  <c r="E4727" i="15"/>
  <c r="G4727" i="15" s="1"/>
  <c r="H4727" i="15" s="1"/>
  <c r="E4726" i="15"/>
  <c r="G4726" i="15" s="1"/>
  <c r="H4726" i="15" s="1"/>
  <c r="E4725" i="15"/>
  <c r="G4725" i="15" s="1"/>
  <c r="H4725" i="15" s="1"/>
  <c r="E4724" i="15"/>
  <c r="G4724" i="15" s="1"/>
  <c r="H4724" i="15" s="1"/>
  <c r="E4723" i="15"/>
  <c r="G4723" i="15" s="1"/>
  <c r="H4723" i="15" s="1"/>
  <c r="E4722" i="15"/>
  <c r="G4722" i="15" s="1"/>
  <c r="H4722" i="15" s="1"/>
  <c r="E4721" i="15"/>
  <c r="G4721" i="15" s="1"/>
  <c r="H4721" i="15" s="1"/>
  <c r="E4720" i="15"/>
  <c r="G4720" i="15" s="1"/>
  <c r="H4720" i="15" s="1"/>
  <c r="E4719" i="15"/>
  <c r="G4719" i="15" s="1"/>
  <c r="H4719" i="15" s="1"/>
  <c r="E4718" i="15"/>
  <c r="G4718" i="15" s="1"/>
  <c r="H4718" i="15" s="1"/>
  <c r="E4717" i="15"/>
  <c r="G4717" i="15" s="1"/>
  <c r="H4717" i="15" s="1"/>
  <c r="E4716" i="15"/>
  <c r="G4716" i="15" s="1"/>
  <c r="H4716" i="15" s="1"/>
  <c r="E4715" i="15"/>
  <c r="G4715" i="15" s="1"/>
  <c r="H4715" i="15" s="1"/>
  <c r="E4714" i="15"/>
  <c r="G4714" i="15" s="1"/>
  <c r="H4714" i="15" s="1"/>
  <c r="E4713" i="15"/>
  <c r="G4713" i="15" s="1"/>
  <c r="H4713" i="15" s="1"/>
  <c r="E4712" i="15"/>
  <c r="G4712" i="15" s="1"/>
  <c r="H4712" i="15" s="1"/>
  <c r="E4711" i="15"/>
  <c r="G4711" i="15" s="1"/>
  <c r="H4711" i="15" s="1"/>
  <c r="E4710" i="15"/>
  <c r="G4710" i="15" s="1"/>
  <c r="H4710" i="15" s="1"/>
  <c r="E4709" i="15"/>
  <c r="G4709" i="15" s="1"/>
  <c r="H4709" i="15" s="1"/>
  <c r="E4708" i="15"/>
  <c r="G4708" i="15" s="1"/>
  <c r="H4708" i="15" s="1"/>
  <c r="E4707" i="15"/>
  <c r="G4707" i="15" s="1"/>
  <c r="H4707" i="15" s="1"/>
  <c r="E4706" i="15"/>
  <c r="G4706" i="15" s="1"/>
  <c r="H4706" i="15" s="1"/>
  <c r="E4705" i="15"/>
  <c r="G4705" i="15" s="1"/>
  <c r="H4705" i="15" s="1"/>
  <c r="E4704" i="15"/>
  <c r="G4704" i="15" s="1"/>
  <c r="H4704" i="15" s="1"/>
  <c r="E4703" i="15"/>
  <c r="G4703" i="15" s="1"/>
  <c r="H4703" i="15" s="1"/>
  <c r="E4702" i="15"/>
  <c r="G4702" i="15" s="1"/>
  <c r="H4702" i="15" s="1"/>
  <c r="E4701" i="15"/>
  <c r="G4701" i="15" s="1"/>
  <c r="H4701" i="15" s="1"/>
  <c r="E4700" i="15"/>
  <c r="G4700" i="15" s="1"/>
  <c r="H4700" i="15" s="1"/>
  <c r="E4699" i="15"/>
  <c r="G4699" i="15" s="1"/>
  <c r="H4699" i="15" s="1"/>
  <c r="E4698" i="15"/>
  <c r="G4698" i="15" s="1"/>
  <c r="H4698" i="15" s="1"/>
  <c r="E4697" i="15"/>
  <c r="G4697" i="15" s="1"/>
  <c r="H4697" i="15" s="1"/>
  <c r="E4696" i="15"/>
  <c r="G4696" i="15" s="1"/>
  <c r="H4696" i="15" s="1"/>
  <c r="E4695" i="15"/>
  <c r="G4695" i="15" s="1"/>
  <c r="H4695" i="15" s="1"/>
  <c r="E4694" i="15"/>
  <c r="G4694" i="15" s="1"/>
  <c r="H4694" i="15" s="1"/>
  <c r="E4693" i="15"/>
  <c r="G4693" i="15" s="1"/>
  <c r="H4693" i="15" s="1"/>
  <c r="E4692" i="15"/>
  <c r="G4692" i="15" s="1"/>
  <c r="H4692" i="15" s="1"/>
  <c r="E4691" i="15"/>
  <c r="G4691" i="15" s="1"/>
  <c r="H4691" i="15" s="1"/>
  <c r="E4690" i="15"/>
  <c r="G4690" i="15" s="1"/>
  <c r="H4690" i="15" s="1"/>
  <c r="E4689" i="15"/>
  <c r="G4689" i="15" s="1"/>
  <c r="H4689" i="15" s="1"/>
  <c r="E4688" i="15"/>
  <c r="G4688" i="15" s="1"/>
  <c r="H4688" i="15" s="1"/>
  <c r="E4687" i="15"/>
  <c r="G4687" i="15" s="1"/>
  <c r="H4687" i="15" s="1"/>
  <c r="E4686" i="15"/>
  <c r="G4686" i="15" s="1"/>
  <c r="H4686" i="15" s="1"/>
  <c r="E4685" i="15"/>
  <c r="G4685" i="15" s="1"/>
  <c r="H4685" i="15" s="1"/>
  <c r="E4684" i="15"/>
  <c r="G4684" i="15" s="1"/>
  <c r="H4684" i="15" s="1"/>
  <c r="E4683" i="15"/>
  <c r="G4683" i="15" s="1"/>
  <c r="H4683" i="15" s="1"/>
  <c r="E4682" i="15"/>
  <c r="G4682" i="15" s="1"/>
  <c r="H4682" i="15" s="1"/>
  <c r="E4681" i="15"/>
  <c r="G4681" i="15" s="1"/>
  <c r="H4681" i="15" s="1"/>
  <c r="E4680" i="15"/>
  <c r="G4680" i="15" s="1"/>
  <c r="H4680" i="15" s="1"/>
  <c r="E4679" i="15"/>
  <c r="G4679" i="15" s="1"/>
  <c r="H4679" i="15" s="1"/>
  <c r="E4678" i="15"/>
  <c r="G4678" i="15" s="1"/>
  <c r="H4678" i="15" s="1"/>
  <c r="E4677" i="15"/>
  <c r="G4677" i="15" s="1"/>
  <c r="H4677" i="15" s="1"/>
  <c r="E4676" i="15"/>
  <c r="G4676" i="15" s="1"/>
  <c r="H4676" i="15" s="1"/>
  <c r="E4675" i="15"/>
  <c r="G4675" i="15" s="1"/>
  <c r="H4675" i="15" s="1"/>
  <c r="E4674" i="15"/>
  <c r="G4674" i="15" s="1"/>
  <c r="H4674" i="15" s="1"/>
  <c r="B4854" i="15"/>
  <c r="H4672" i="15" l="1"/>
  <c r="C4854" i="15"/>
  <c r="C4853" i="15" s="1"/>
  <c r="C4852" i="15" s="1"/>
  <c r="B4855" i="15"/>
  <c r="F4853" i="15" l="1"/>
  <c r="C4851" i="15"/>
  <c r="F4852" i="15"/>
  <c r="B4856" i="15"/>
  <c r="F4854" i="15"/>
  <c r="C4850" i="15" l="1"/>
  <c r="F4851" i="15"/>
  <c r="B4857" i="15"/>
  <c r="C4849" i="15" l="1"/>
  <c r="F4850" i="15"/>
  <c r="B4858" i="15"/>
  <c r="C4848" i="15" l="1"/>
  <c r="F4849" i="15"/>
  <c r="B4859" i="15"/>
  <c r="C4847" i="15" l="1"/>
  <c r="F4848" i="15"/>
  <c r="B4860" i="15"/>
  <c r="C4846" i="15" l="1"/>
  <c r="F4847" i="15"/>
  <c r="B4861" i="15"/>
  <c r="C4845" i="15" l="1"/>
  <c r="F4846" i="15"/>
  <c r="B4862" i="15"/>
  <c r="C4844" i="15" l="1"/>
  <c r="F4845" i="15"/>
  <c r="B4863" i="15"/>
  <c r="C4843" i="15" l="1"/>
  <c r="F4844" i="15"/>
  <c r="B4864" i="15"/>
  <c r="C4842" i="15" l="1"/>
  <c r="F4843" i="15"/>
  <c r="B4865" i="15"/>
  <c r="C4841" i="15" l="1"/>
  <c r="F4842" i="15"/>
  <c r="B4866" i="15"/>
  <c r="C4840" i="15" l="1"/>
  <c r="F4841" i="15"/>
  <c r="B4867" i="15"/>
  <c r="C4839" i="15" l="1"/>
  <c r="F4840" i="15"/>
  <c r="B4868" i="15"/>
  <c r="C4838" i="15" l="1"/>
  <c r="F4839" i="15"/>
  <c r="B4869" i="15"/>
  <c r="C4837" i="15" l="1"/>
  <c r="F4838" i="15"/>
  <c r="B4870" i="15"/>
  <c r="C4836" i="15" l="1"/>
  <c r="F4837" i="15"/>
  <c r="B4871" i="15"/>
  <c r="C4835" i="15" l="1"/>
  <c r="F4836" i="15"/>
  <c r="B4872" i="15"/>
  <c r="C4834" i="15" l="1"/>
  <c r="F4835" i="15"/>
  <c r="B4873" i="15"/>
  <c r="C4833" i="15" l="1"/>
  <c r="F4834" i="15"/>
  <c r="B4874" i="15"/>
  <c r="C4832" i="15" l="1"/>
  <c r="F4833" i="15"/>
  <c r="B4875" i="15"/>
  <c r="C4831" i="15" l="1"/>
  <c r="F4832" i="15"/>
  <c r="B4876" i="15"/>
  <c r="C4830" i="15" l="1"/>
  <c r="F4831" i="15"/>
  <c r="B4877" i="15"/>
  <c r="C4829" i="15" l="1"/>
  <c r="F4830" i="15"/>
  <c r="B4878" i="15"/>
  <c r="C4828" i="15" l="1"/>
  <c r="F4829" i="15"/>
  <c r="B4879" i="15"/>
  <c r="C4827" i="15" l="1"/>
  <c r="F4828" i="15"/>
  <c r="B4880" i="15"/>
  <c r="C4826" i="15" l="1"/>
  <c r="F4827" i="15"/>
  <c r="B4881" i="15"/>
  <c r="C4825" i="15" l="1"/>
  <c r="F4826" i="15"/>
  <c r="B4882" i="15"/>
  <c r="C4824" i="15" l="1"/>
  <c r="F4825" i="15"/>
  <c r="B4883" i="15"/>
  <c r="C4823" i="15" l="1"/>
  <c r="F4824" i="15"/>
  <c r="B4884" i="15"/>
  <c r="C4822" i="15" l="1"/>
  <c r="F4823" i="15"/>
  <c r="B4885" i="15"/>
  <c r="C4821" i="15" l="1"/>
  <c r="F4822" i="15"/>
  <c r="B4886" i="15"/>
  <c r="C4820" i="15" l="1"/>
  <c r="F4821" i="15"/>
  <c r="B4887" i="15"/>
  <c r="C4819" i="15" l="1"/>
  <c r="F4820" i="15"/>
  <c r="B4888" i="15"/>
  <c r="C4818" i="15" l="1"/>
  <c r="F4819" i="15"/>
  <c r="B4889" i="15"/>
  <c r="C4817" i="15" l="1"/>
  <c r="F4818" i="15"/>
  <c r="B4890" i="15"/>
  <c r="C4816" i="15" l="1"/>
  <c r="F4817" i="15"/>
  <c r="B4891" i="15"/>
  <c r="C4815" i="15" l="1"/>
  <c r="F4816" i="15"/>
  <c r="B4892" i="15"/>
  <c r="C4814" i="15" l="1"/>
  <c r="F4815" i="15"/>
  <c r="B4893" i="15"/>
  <c r="C4813" i="15" l="1"/>
  <c r="F4814" i="15"/>
  <c r="B4894" i="15"/>
  <c r="C4812" i="15" l="1"/>
  <c r="F4813" i="15"/>
  <c r="B4895" i="15"/>
  <c r="C4811" i="15" l="1"/>
  <c r="F4812" i="15"/>
  <c r="B4896" i="15"/>
  <c r="C4810" i="15" l="1"/>
  <c r="F4811" i="15"/>
  <c r="B4897" i="15"/>
  <c r="C4809" i="15" l="1"/>
  <c r="F4810" i="15"/>
  <c r="B4898" i="15"/>
  <c r="C4808" i="15" l="1"/>
  <c r="F4809" i="15"/>
  <c r="B4899" i="15"/>
  <c r="C4807" i="15" l="1"/>
  <c r="F4808" i="15"/>
  <c r="B4900" i="15"/>
  <c r="C4806" i="15" l="1"/>
  <c r="F4807" i="15"/>
  <c r="B4901" i="15"/>
  <c r="C4805" i="15" l="1"/>
  <c r="F4806" i="15"/>
  <c r="B4902" i="15"/>
  <c r="C4804" i="15" l="1"/>
  <c r="F4805" i="15"/>
  <c r="B4903" i="15"/>
  <c r="C4803" i="15" l="1"/>
  <c r="F4804" i="15"/>
  <c r="B4904" i="15"/>
  <c r="C4802" i="15" l="1"/>
  <c r="F4803" i="15"/>
  <c r="B4905" i="15"/>
  <c r="C4801" i="15" l="1"/>
  <c r="F4802" i="15"/>
  <c r="B4906" i="15"/>
  <c r="C4800" i="15" l="1"/>
  <c r="F4801" i="15"/>
  <c r="B4907" i="15"/>
  <c r="C4799" i="15" l="1"/>
  <c r="F4800" i="15"/>
  <c r="B4908" i="15"/>
  <c r="C4798" i="15" l="1"/>
  <c r="F4799" i="15"/>
  <c r="B4909" i="15"/>
  <c r="C4797" i="15" l="1"/>
  <c r="F4798" i="15"/>
  <c r="B4910" i="15"/>
  <c r="C4796" i="15" l="1"/>
  <c r="F4797" i="15"/>
  <c r="B4911" i="15"/>
  <c r="C4795" i="15" l="1"/>
  <c r="F4796" i="15"/>
  <c r="B4912" i="15"/>
  <c r="C4794" i="15" l="1"/>
  <c r="F4795" i="15"/>
  <c r="B4913" i="15"/>
  <c r="C4793" i="15" l="1"/>
  <c r="F4794" i="15"/>
  <c r="B4914" i="15"/>
  <c r="C4792" i="15" l="1"/>
  <c r="F4793" i="15"/>
  <c r="B4915" i="15"/>
  <c r="C4791" i="15" l="1"/>
  <c r="F4792" i="15"/>
  <c r="B4916" i="15"/>
  <c r="C4790" i="15" l="1"/>
  <c r="F4791" i="15"/>
  <c r="B4917" i="15"/>
  <c r="C4789" i="15" l="1"/>
  <c r="F4790" i="15"/>
  <c r="B4918" i="15"/>
  <c r="C4788" i="15" l="1"/>
  <c r="F4789" i="15"/>
  <c r="B4919" i="15"/>
  <c r="C4787" i="15" l="1"/>
  <c r="F4788" i="15"/>
  <c r="B4920" i="15"/>
  <c r="C4786" i="15" l="1"/>
  <c r="F4787" i="15"/>
  <c r="B4921" i="15"/>
  <c r="C4785" i="15" l="1"/>
  <c r="F4786" i="15"/>
  <c r="B4922" i="15"/>
  <c r="C4784" i="15" l="1"/>
  <c r="F4785" i="15"/>
  <c r="B4923" i="15"/>
  <c r="C4783" i="15" l="1"/>
  <c r="F4784" i="15"/>
  <c r="B4924" i="15"/>
  <c r="C4782" i="15" l="1"/>
  <c r="F4783" i="15"/>
  <c r="B4925" i="15"/>
  <c r="C4781" i="15" l="1"/>
  <c r="F4782" i="15"/>
  <c r="B4926" i="15"/>
  <c r="C4780" i="15" l="1"/>
  <c r="F4781" i="15"/>
  <c r="B4927" i="15"/>
  <c r="C4779" i="15" l="1"/>
  <c r="F4780" i="15"/>
  <c r="B4928" i="15"/>
  <c r="C4778" i="15" l="1"/>
  <c r="F4779" i="15"/>
  <c r="B4929" i="15"/>
  <c r="C4777" i="15" l="1"/>
  <c r="F4778" i="15"/>
  <c r="B4930" i="15"/>
  <c r="C4776" i="15" l="1"/>
  <c r="F4777" i="15"/>
  <c r="B4931" i="15"/>
  <c r="C4775" i="15" l="1"/>
  <c r="F4776" i="15"/>
  <c r="B4932" i="15"/>
  <c r="C4774" i="15" l="1"/>
  <c r="F4775" i="15"/>
  <c r="B4933" i="15"/>
  <c r="C4773" i="15" l="1"/>
  <c r="F4774" i="15"/>
  <c r="B4934" i="15"/>
  <c r="C4772" i="15" l="1"/>
  <c r="F4773" i="15"/>
  <c r="B4935" i="15"/>
  <c r="C4771" i="15" l="1"/>
  <c r="F4772" i="15"/>
  <c r="B4936" i="15"/>
  <c r="C4770" i="15" l="1"/>
  <c r="F4771" i="15"/>
  <c r="B4937" i="15"/>
  <c r="C4769" i="15" l="1"/>
  <c r="F4770" i="15"/>
  <c r="B4938" i="15"/>
  <c r="C4768" i="15" l="1"/>
  <c r="F4769" i="15"/>
  <c r="B4939" i="15"/>
  <c r="C4767" i="15" l="1"/>
  <c r="F4768" i="15"/>
  <c r="B4940" i="15"/>
  <c r="C4766" i="15" l="1"/>
  <c r="F4767" i="15"/>
  <c r="B4941" i="15"/>
  <c r="C4765" i="15" l="1"/>
  <c r="F4766" i="15"/>
  <c r="B4942" i="15"/>
  <c r="C4764" i="15" l="1"/>
  <c r="F4765" i="15"/>
  <c r="E4765" i="15"/>
  <c r="G4765" i="15" s="1"/>
  <c r="B4943" i="15"/>
  <c r="H4765" i="15" l="1"/>
  <c r="F4764" i="15"/>
  <c r="E4764" i="15"/>
  <c r="G4764" i="15" s="1"/>
  <c r="E4853" i="15"/>
  <c r="G4853" i="15" s="1"/>
  <c r="H4853" i="15" s="1"/>
  <c r="E4854" i="15"/>
  <c r="G4854" i="15" s="1"/>
  <c r="H4854" i="15" s="1"/>
  <c r="E4852" i="15"/>
  <c r="G4852" i="15" s="1"/>
  <c r="H4852" i="15" s="1"/>
  <c r="E4851" i="15"/>
  <c r="G4851" i="15" s="1"/>
  <c r="H4851" i="15" s="1"/>
  <c r="E4850" i="15"/>
  <c r="G4850" i="15" s="1"/>
  <c r="H4850" i="15" s="1"/>
  <c r="E4849" i="15"/>
  <c r="G4849" i="15" s="1"/>
  <c r="H4849" i="15" s="1"/>
  <c r="E4848" i="15"/>
  <c r="G4848" i="15" s="1"/>
  <c r="H4848" i="15" s="1"/>
  <c r="E4847" i="15"/>
  <c r="G4847" i="15" s="1"/>
  <c r="H4847" i="15" s="1"/>
  <c r="E4846" i="15"/>
  <c r="G4846" i="15" s="1"/>
  <c r="H4846" i="15" s="1"/>
  <c r="E4845" i="15"/>
  <c r="G4845" i="15" s="1"/>
  <c r="H4845" i="15" s="1"/>
  <c r="E4844" i="15"/>
  <c r="G4844" i="15" s="1"/>
  <c r="H4844" i="15" s="1"/>
  <c r="E4843" i="15"/>
  <c r="G4843" i="15" s="1"/>
  <c r="H4843" i="15" s="1"/>
  <c r="E4842" i="15"/>
  <c r="G4842" i="15" s="1"/>
  <c r="H4842" i="15" s="1"/>
  <c r="E4841" i="15"/>
  <c r="G4841" i="15" s="1"/>
  <c r="H4841" i="15" s="1"/>
  <c r="E4840" i="15"/>
  <c r="G4840" i="15" s="1"/>
  <c r="H4840" i="15" s="1"/>
  <c r="E4839" i="15"/>
  <c r="G4839" i="15" s="1"/>
  <c r="H4839" i="15" s="1"/>
  <c r="E4838" i="15"/>
  <c r="G4838" i="15" s="1"/>
  <c r="H4838" i="15" s="1"/>
  <c r="E4837" i="15"/>
  <c r="G4837" i="15" s="1"/>
  <c r="H4837" i="15" s="1"/>
  <c r="E4836" i="15"/>
  <c r="G4836" i="15" s="1"/>
  <c r="H4836" i="15" s="1"/>
  <c r="E4835" i="15"/>
  <c r="G4835" i="15" s="1"/>
  <c r="H4835" i="15" s="1"/>
  <c r="E4834" i="15"/>
  <c r="G4834" i="15" s="1"/>
  <c r="H4834" i="15" s="1"/>
  <c r="E4833" i="15"/>
  <c r="G4833" i="15" s="1"/>
  <c r="H4833" i="15" s="1"/>
  <c r="E4832" i="15"/>
  <c r="G4832" i="15" s="1"/>
  <c r="H4832" i="15" s="1"/>
  <c r="E4831" i="15"/>
  <c r="G4831" i="15" s="1"/>
  <c r="H4831" i="15" s="1"/>
  <c r="E4830" i="15"/>
  <c r="G4830" i="15" s="1"/>
  <c r="H4830" i="15" s="1"/>
  <c r="E4829" i="15"/>
  <c r="G4829" i="15" s="1"/>
  <c r="H4829" i="15" s="1"/>
  <c r="E4828" i="15"/>
  <c r="G4828" i="15" s="1"/>
  <c r="H4828" i="15" s="1"/>
  <c r="E4827" i="15"/>
  <c r="G4827" i="15" s="1"/>
  <c r="H4827" i="15" s="1"/>
  <c r="E4826" i="15"/>
  <c r="G4826" i="15" s="1"/>
  <c r="H4826" i="15" s="1"/>
  <c r="E4825" i="15"/>
  <c r="G4825" i="15" s="1"/>
  <c r="H4825" i="15" s="1"/>
  <c r="E4824" i="15"/>
  <c r="G4824" i="15" s="1"/>
  <c r="H4824" i="15" s="1"/>
  <c r="E4823" i="15"/>
  <c r="G4823" i="15" s="1"/>
  <c r="H4823" i="15" s="1"/>
  <c r="E4822" i="15"/>
  <c r="G4822" i="15" s="1"/>
  <c r="H4822" i="15" s="1"/>
  <c r="E4821" i="15"/>
  <c r="G4821" i="15" s="1"/>
  <c r="H4821" i="15" s="1"/>
  <c r="E4820" i="15"/>
  <c r="G4820" i="15" s="1"/>
  <c r="H4820" i="15" s="1"/>
  <c r="E4819" i="15"/>
  <c r="G4819" i="15" s="1"/>
  <c r="H4819" i="15" s="1"/>
  <c r="E4818" i="15"/>
  <c r="G4818" i="15" s="1"/>
  <c r="H4818" i="15" s="1"/>
  <c r="E4817" i="15"/>
  <c r="G4817" i="15" s="1"/>
  <c r="H4817" i="15" s="1"/>
  <c r="E4816" i="15"/>
  <c r="G4816" i="15" s="1"/>
  <c r="H4816" i="15" s="1"/>
  <c r="E4815" i="15"/>
  <c r="G4815" i="15" s="1"/>
  <c r="H4815" i="15" s="1"/>
  <c r="E4814" i="15"/>
  <c r="G4814" i="15" s="1"/>
  <c r="H4814" i="15" s="1"/>
  <c r="E4813" i="15"/>
  <c r="G4813" i="15" s="1"/>
  <c r="H4813" i="15" s="1"/>
  <c r="E4812" i="15"/>
  <c r="G4812" i="15" s="1"/>
  <c r="H4812" i="15" s="1"/>
  <c r="E4811" i="15"/>
  <c r="G4811" i="15" s="1"/>
  <c r="H4811" i="15" s="1"/>
  <c r="E4810" i="15"/>
  <c r="G4810" i="15" s="1"/>
  <c r="H4810" i="15" s="1"/>
  <c r="E4809" i="15"/>
  <c r="G4809" i="15" s="1"/>
  <c r="H4809" i="15" s="1"/>
  <c r="E4808" i="15"/>
  <c r="G4808" i="15" s="1"/>
  <c r="H4808" i="15" s="1"/>
  <c r="E4807" i="15"/>
  <c r="G4807" i="15" s="1"/>
  <c r="H4807" i="15" s="1"/>
  <c r="E4806" i="15"/>
  <c r="G4806" i="15" s="1"/>
  <c r="H4806" i="15" s="1"/>
  <c r="E4805" i="15"/>
  <c r="G4805" i="15" s="1"/>
  <c r="H4805" i="15" s="1"/>
  <c r="E4804" i="15"/>
  <c r="G4804" i="15" s="1"/>
  <c r="H4804" i="15" s="1"/>
  <c r="E4803" i="15"/>
  <c r="G4803" i="15" s="1"/>
  <c r="H4803" i="15" s="1"/>
  <c r="E4802" i="15"/>
  <c r="G4802" i="15" s="1"/>
  <c r="H4802" i="15" s="1"/>
  <c r="E4801" i="15"/>
  <c r="G4801" i="15" s="1"/>
  <c r="H4801" i="15" s="1"/>
  <c r="E4800" i="15"/>
  <c r="G4800" i="15" s="1"/>
  <c r="H4800" i="15" s="1"/>
  <c r="E4799" i="15"/>
  <c r="G4799" i="15" s="1"/>
  <c r="H4799" i="15" s="1"/>
  <c r="E4798" i="15"/>
  <c r="G4798" i="15" s="1"/>
  <c r="H4798" i="15" s="1"/>
  <c r="E4797" i="15"/>
  <c r="G4797" i="15" s="1"/>
  <c r="H4797" i="15" s="1"/>
  <c r="E4796" i="15"/>
  <c r="G4796" i="15" s="1"/>
  <c r="H4796" i="15" s="1"/>
  <c r="E4795" i="15"/>
  <c r="G4795" i="15" s="1"/>
  <c r="H4795" i="15" s="1"/>
  <c r="E4794" i="15"/>
  <c r="G4794" i="15" s="1"/>
  <c r="H4794" i="15" s="1"/>
  <c r="E4793" i="15"/>
  <c r="G4793" i="15" s="1"/>
  <c r="H4793" i="15" s="1"/>
  <c r="E4792" i="15"/>
  <c r="G4792" i="15" s="1"/>
  <c r="H4792" i="15" s="1"/>
  <c r="E4791" i="15"/>
  <c r="G4791" i="15" s="1"/>
  <c r="H4791" i="15" s="1"/>
  <c r="E4790" i="15"/>
  <c r="G4790" i="15" s="1"/>
  <c r="H4790" i="15" s="1"/>
  <c r="E4789" i="15"/>
  <c r="G4789" i="15" s="1"/>
  <c r="H4789" i="15" s="1"/>
  <c r="E4788" i="15"/>
  <c r="G4788" i="15" s="1"/>
  <c r="H4788" i="15" s="1"/>
  <c r="E4787" i="15"/>
  <c r="G4787" i="15" s="1"/>
  <c r="H4787" i="15" s="1"/>
  <c r="E4786" i="15"/>
  <c r="G4786" i="15" s="1"/>
  <c r="H4786" i="15" s="1"/>
  <c r="E4785" i="15"/>
  <c r="G4785" i="15" s="1"/>
  <c r="H4785" i="15" s="1"/>
  <c r="E4784" i="15"/>
  <c r="G4784" i="15" s="1"/>
  <c r="H4784" i="15" s="1"/>
  <c r="E4783" i="15"/>
  <c r="G4783" i="15" s="1"/>
  <c r="H4783" i="15" s="1"/>
  <c r="E4782" i="15"/>
  <c r="G4782" i="15" s="1"/>
  <c r="H4782" i="15" s="1"/>
  <c r="E4781" i="15"/>
  <c r="G4781" i="15" s="1"/>
  <c r="H4781" i="15" s="1"/>
  <c r="E4780" i="15"/>
  <c r="G4780" i="15" s="1"/>
  <c r="H4780" i="15" s="1"/>
  <c r="E4779" i="15"/>
  <c r="G4779" i="15" s="1"/>
  <c r="H4779" i="15" s="1"/>
  <c r="E4778" i="15"/>
  <c r="G4778" i="15" s="1"/>
  <c r="H4778" i="15" s="1"/>
  <c r="E4777" i="15"/>
  <c r="G4777" i="15" s="1"/>
  <c r="H4777" i="15" s="1"/>
  <c r="E4776" i="15"/>
  <c r="G4776" i="15" s="1"/>
  <c r="H4776" i="15" s="1"/>
  <c r="E4775" i="15"/>
  <c r="G4775" i="15" s="1"/>
  <c r="H4775" i="15" s="1"/>
  <c r="E4774" i="15"/>
  <c r="G4774" i="15" s="1"/>
  <c r="H4774" i="15" s="1"/>
  <c r="E4773" i="15"/>
  <c r="G4773" i="15" s="1"/>
  <c r="H4773" i="15" s="1"/>
  <c r="E4772" i="15"/>
  <c r="G4772" i="15" s="1"/>
  <c r="H4772" i="15" s="1"/>
  <c r="E4771" i="15"/>
  <c r="G4771" i="15" s="1"/>
  <c r="H4771" i="15" s="1"/>
  <c r="E4770" i="15"/>
  <c r="G4770" i="15" s="1"/>
  <c r="H4770" i="15" s="1"/>
  <c r="E4769" i="15"/>
  <c r="G4769" i="15" s="1"/>
  <c r="H4769" i="15" s="1"/>
  <c r="E4768" i="15"/>
  <c r="G4768" i="15" s="1"/>
  <c r="H4768" i="15" s="1"/>
  <c r="E4767" i="15"/>
  <c r="G4767" i="15" s="1"/>
  <c r="H4767" i="15" s="1"/>
  <c r="E4766" i="15"/>
  <c r="G4766" i="15" s="1"/>
  <c r="H4766" i="15" s="1"/>
  <c r="B4944" i="15"/>
  <c r="H4764" i="15" l="1"/>
  <c r="B4945" i="15"/>
  <c r="C4945" i="15" l="1"/>
  <c r="C4944" i="15" s="1"/>
  <c r="C4943" i="15" s="1"/>
  <c r="B4946" i="15"/>
  <c r="F4944" i="15" l="1"/>
  <c r="C4942" i="15"/>
  <c r="F4943" i="15"/>
  <c r="B4947" i="15"/>
  <c r="F4945" i="15"/>
  <c r="C4941" i="15" l="1"/>
  <c r="F4942" i="15"/>
  <c r="B4948" i="15"/>
  <c r="C4940" i="15" l="1"/>
  <c r="F4941" i="15"/>
  <c r="B4949" i="15"/>
  <c r="C4939" i="15" l="1"/>
  <c r="F4940" i="15"/>
  <c r="B4950" i="15"/>
  <c r="C4938" i="15" l="1"/>
  <c r="F4939" i="15"/>
  <c r="B4951" i="15"/>
  <c r="C4937" i="15" l="1"/>
  <c r="F4938" i="15"/>
  <c r="B4952" i="15"/>
  <c r="C4936" i="15" l="1"/>
  <c r="F4937" i="15"/>
  <c r="B4953" i="15"/>
  <c r="C4935" i="15" l="1"/>
  <c r="F4936" i="15"/>
  <c r="B4954" i="15"/>
  <c r="C4934" i="15" l="1"/>
  <c r="F4935" i="15"/>
  <c r="B4955" i="15"/>
  <c r="C4933" i="15" l="1"/>
  <c r="F4934" i="15"/>
  <c r="B4956" i="15"/>
  <c r="C4932" i="15" l="1"/>
  <c r="F4933" i="15"/>
  <c r="B4957" i="15"/>
  <c r="C4931" i="15" l="1"/>
  <c r="F4932" i="15"/>
  <c r="B4958" i="15"/>
  <c r="C4930" i="15" l="1"/>
  <c r="F4931" i="15"/>
  <c r="B4959" i="15"/>
  <c r="C4929" i="15" l="1"/>
  <c r="F4930" i="15"/>
  <c r="B4960" i="15"/>
  <c r="C4928" i="15" l="1"/>
  <c r="F4929" i="15"/>
  <c r="B4961" i="15"/>
  <c r="C4927" i="15" l="1"/>
  <c r="F4928" i="15"/>
  <c r="B4962" i="15"/>
  <c r="C4926" i="15" l="1"/>
  <c r="F4927" i="15"/>
  <c r="B4963" i="15"/>
  <c r="C4925" i="15" l="1"/>
  <c r="F4926" i="15"/>
  <c r="B4964" i="15"/>
  <c r="C4924" i="15" l="1"/>
  <c r="F4925" i="15"/>
  <c r="B4965" i="15"/>
  <c r="C4923" i="15" l="1"/>
  <c r="F4924" i="15"/>
  <c r="B4966" i="15"/>
  <c r="C4922" i="15" l="1"/>
  <c r="F4923" i="15"/>
  <c r="B4967" i="15"/>
  <c r="C4921" i="15" l="1"/>
  <c r="F4922" i="15"/>
  <c r="B4968" i="15"/>
  <c r="C4920" i="15" l="1"/>
  <c r="F4921" i="15"/>
  <c r="B4969" i="15"/>
  <c r="C4919" i="15" l="1"/>
  <c r="F4920" i="15"/>
  <c r="B4970" i="15"/>
  <c r="C4918" i="15" l="1"/>
  <c r="F4919" i="15"/>
  <c r="B4971" i="15"/>
  <c r="C4917" i="15" l="1"/>
  <c r="F4918" i="15"/>
  <c r="B4972" i="15"/>
  <c r="C4916" i="15" l="1"/>
  <c r="F4917" i="15"/>
  <c r="B4973" i="15"/>
  <c r="C4915" i="15" l="1"/>
  <c r="F4916" i="15"/>
  <c r="B4974" i="15"/>
  <c r="C4914" i="15" l="1"/>
  <c r="F4915" i="15"/>
  <c r="B4975" i="15"/>
  <c r="C4913" i="15" l="1"/>
  <c r="F4914" i="15"/>
  <c r="B4976" i="15"/>
  <c r="C4912" i="15" l="1"/>
  <c r="F4913" i="15"/>
  <c r="B4977" i="15"/>
  <c r="C4911" i="15" l="1"/>
  <c r="F4912" i="15"/>
  <c r="B4978" i="15"/>
  <c r="C4910" i="15" l="1"/>
  <c r="F4911" i="15"/>
  <c r="B4979" i="15"/>
  <c r="C4909" i="15" l="1"/>
  <c r="F4910" i="15"/>
  <c r="B4980" i="15"/>
  <c r="C4908" i="15" l="1"/>
  <c r="F4909" i="15"/>
  <c r="B4981" i="15"/>
  <c r="C4907" i="15" l="1"/>
  <c r="F4908" i="15"/>
  <c r="B4982" i="15"/>
  <c r="C4906" i="15" l="1"/>
  <c r="F4907" i="15"/>
  <c r="B4983" i="15"/>
  <c r="C4905" i="15" l="1"/>
  <c r="F4906" i="15"/>
  <c r="B4984" i="15"/>
  <c r="C4904" i="15" l="1"/>
  <c r="F4905" i="15"/>
  <c r="B4985" i="15"/>
  <c r="C4903" i="15" l="1"/>
  <c r="F4904" i="15"/>
  <c r="B4986" i="15"/>
  <c r="C4902" i="15" l="1"/>
  <c r="F4903" i="15"/>
  <c r="B4987" i="15"/>
  <c r="C4901" i="15" l="1"/>
  <c r="F4902" i="15"/>
  <c r="B4988" i="15"/>
  <c r="C4900" i="15" l="1"/>
  <c r="F4901" i="15"/>
  <c r="B4989" i="15"/>
  <c r="C4899" i="15" l="1"/>
  <c r="F4900" i="15"/>
  <c r="B4990" i="15"/>
  <c r="C4898" i="15" l="1"/>
  <c r="F4899" i="15"/>
  <c r="B4991" i="15"/>
  <c r="C4897" i="15" l="1"/>
  <c r="F4898" i="15"/>
  <c r="B4992" i="15"/>
  <c r="C4896" i="15" l="1"/>
  <c r="F4897" i="15"/>
  <c r="B4993" i="15"/>
  <c r="C4895" i="15" l="1"/>
  <c r="F4896" i="15"/>
  <c r="B4994" i="15"/>
  <c r="C4894" i="15" l="1"/>
  <c r="F4895" i="15"/>
  <c r="B4995" i="15"/>
  <c r="C4893" i="15" l="1"/>
  <c r="F4894" i="15"/>
  <c r="B4996" i="15"/>
  <c r="C4892" i="15" l="1"/>
  <c r="F4893" i="15"/>
  <c r="B4997" i="15"/>
  <c r="C4891" i="15" l="1"/>
  <c r="F4892" i="15"/>
  <c r="B4998" i="15"/>
  <c r="C4890" i="15" l="1"/>
  <c r="F4891" i="15"/>
  <c r="B4999" i="15"/>
  <c r="C4889" i="15" l="1"/>
  <c r="F4890" i="15"/>
  <c r="B5000" i="15"/>
  <c r="C4888" i="15" l="1"/>
  <c r="F4889" i="15"/>
  <c r="B5001" i="15"/>
  <c r="C4887" i="15" l="1"/>
  <c r="F4888" i="15"/>
  <c r="B5002" i="15"/>
  <c r="C4886" i="15" l="1"/>
  <c r="F4887" i="15"/>
  <c r="B5003" i="15"/>
  <c r="C4885" i="15" l="1"/>
  <c r="F4886" i="15"/>
  <c r="B5004" i="15"/>
  <c r="C4884" i="15" l="1"/>
  <c r="F4885" i="15"/>
  <c r="B5005" i="15"/>
  <c r="C4883" i="15" l="1"/>
  <c r="F4884" i="15"/>
  <c r="B5006" i="15"/>
  <c r="C4882" i="15" l="1"/>
  <c r="F4883" i="15"/>
  <c r="B5007" i="15"/>
  <c r="C4881" i="15" l="1"/>
  <c r="F4882" i="15"/>
  <c r="B5008" i="15"/>
  <c r="C4880" i="15" l="1"/>
  <c r="F4881" i="15"/>
  <c r="B5009" i="15"/>
  <c r="C4879" i="15" l="1"/>
  <c r="F4880" i="15"/>
  <c r="B5010" i="15"/>
  <c r="C4878" i="15" l="1"/>
  <c r="F4879" i="15"/>
  <c r="B5011" i="15"/>
  <c r="C4877" i="15" l="1"/>
  <c r="F4878" i="15"/>
  <c r="B5012" i="15"/>
  <c r="C4876" i="15" l="1"/>
  <c r="F4877" i="15"/>
  <c r="B5013" i="15"/>
  <c r="C4875" i="15" l="1"/>
  <c r="F4876" i="15"/>
  <c r="B5014" i="15"/>
  <c r="C4874" i="15" l="1"/>
  <c r="F4875" i="15"/>
  <c r="B5015" i="15"/>
  <c r="C4873" i="15" l="1"/>
  <c r="F4874" i="15"/>
  <c r="B5016" i="15"/>
  <c r="C4872" i="15" l="1"/>
  <c r="F4873" i="15"/>
  <c r="B5017" i="15"/>
  <c r="C4871" i="15" l="1"/>
  <c r="F4872" i="15"/>
  <c r="B5018" i="15"/>
  <c r="C4870" i="15" l="1"/>
  <c r="F4871" i="15"/>
  <c r="B5019" i="15"/>
  <c r="C4869" i="15" l="1"/>
  <c r="F4870" i="15"/>
  <c r="B5020" i="15"/>
  <c r="C4868" i="15" l="1"/>
  <c r="F4869" i="15"/>
  <c r="B5021" i="15"/>
  <c r="C4867" i="15" l="1"/>
  <c r="F4868" i="15"/>
  <c r="B5022" i="15"/>
  <c r="C4866" i="15" l="1"/>
  <c r="F4867" i="15"/>
  <c r="B5023" i="15"/>
  <c r="C4865" i="15" l="1"/>
  <c r="F4866" i="15"/>
  <c r="B5024" i="15"/>
  <c r="C4864" i="15" l="1"/>
  <c r="F4865" i="15"/>
  <c r="B5025" i="15"/>
  <c r="C4863" i="15" l="1"/>
  <c r="F4864" i="15"/>
  <c r="B5026" i="15"/>
  <c r="C4862" i="15" l="1"/>
  <c r="F4863" i="15"/>
  <c r="B5027" i="15"/>
  <c r="C4861" i="15" l="1"/>
  <c r="F4862" i="15"/>
  <c r="B5028" i="15"/>
  <c r="C4860" i="15" l="1"/>
  <c r="F4861" i="15"/>
  <c r="B5029" i="15"/>
  <c r="C4859" i="15" l="1"/>
  <c r="F4860" i="15"/>
  <c r="B5030" i="15"/>
  <c r="C4858" i="15" l="1"/>
  <c r="F4859" i="15"/>
  <c r="B5031" i="15"/>
  <c r="C4857" i="15" l="1"/>
  <c r="F4858" i="15"/>
  <c r="B5032" i="15"/>
  <c r="C4856" i="15" l="1"/>
  <c r="F4857" i="15"/>
  <c r="B5033" i="15"/>
  <c r="C4855" i="15" l="1"/>
  <c r="F4856" i="15"/>
  <c r="E4856" i="15"/>
  <c r="G4856" i="15" s="1"/>
  <c r="B5034" i="15"/>
  <c r="F4855" i="15" l="1"/>
  <c r="E4855" i="15"/>
  <c r="G4855" i="15" s="1"/>
  <c r="E4943" i="15"/>
  <c r="G4943" i="15" s="1"/>
  <c r="H4943" i="15" s="1"/>
  <c r="E4944" i="15"/>
  <c r="G4944" i="15" s="1"/>
  <c r="H4944" i="15" s="1"/>
  <c r="E4945" i="15"/>
  <c r="G4945" i="15" s="1"/>
  <c r="H4945" i="15" s="1"/>
  <c r="E4942" i="15"/>
  <c r="G4942" i="15" s="1"/>
  <c r="H4942" i="15" s="1"/>
  <c r="E4941" i="15"/>
  <c r="G4941" i="15" s="1"/>
  <c r="H4941" i="15" s="1"/>
  <c r="E4940" i="15"/>
  <c r="G4940" i="15" s="1"/>
  <c r="H4940" i="15" s="1"/>
  <c r="E4939" i="15"/>
  <c r="G4939" i="15" s="1"/>
  <c r="H4939" i="15" s="1"/>
  <c r="E4938" i="15"/>
  <c r="G4938" i="15" s="1"/>
  <c r="H4938" i="15" s="1"/>
  <c r="E4937" i="15"/>
  <c r="G4937" i="15" s="1"/>
  <c r="H4937" i="15" s="1"/>
  <c r="E4936" i="15"/>
  <c r="G4936" i="15" s="1"/>
  <c r="H4936" i="15" s="1"/>
  <c r="E4935" i="15"/>
  <c r="G4935" i="15" s="1"/>
  <c r="H4935" i="15" s="1"/>
  <c r="E4934" i="15"/>
  <c r="G4934" i="15" s="1"/>
  <c r="H4934" i="15" s="1"/>
  <c r="E4933" i="15"/>
  <c r="G4933" i="15" s="1"/>
  <c r="H4933" i="15" s="1"/>
  <c r="E4932" i="15"/>
  <c r="G4932" i="15" s="1"/>
  <c r="H4932" i="15" s="1"/>
  <c r="E4931" i="15"/>
  <c r="G4931" i="15" s="1"/>
  <c r="H4931" i="15" s="1"/>
  <c r="E4930" i="15"/>
  <c r="G4930" i="15" s="1"/>
  <c r="H4930" i="15" s="1"/>
  <c r="E4929" i="15"/>
  <c r="G4929" i="15" s="1"/>
  <c r="H4929" i="15" s="1"/>
  <c r="E4928" i="15"/>
  <c r="G4928" i="15" s="1"/>
  <c r="H4928" i="15" s="1"/>
  <c r="E4927" i="15"/>
  <c r="G4927" i="15" s="1"/>
  <c r="H4927" i="15" s="1"/>
  <c r="E4926" i="15"/>
  <c r="G4926" i="15" s="1"/>
  <c r="H4926" i="15" s="1"/>
  <c r="E4925" i="15"/>
  <c r="G4925" i="15" s="1"/>
  <c r="H4925" i="15" s="1"/>
  <c r="E4924" i="15"/>
  <c r="G4924" i="15" s="1"/>
  <c r="H4924" i="15" s="1"/>
  <c r="E4923" i="15"/>
  <c r="G4923" i="15" s="1"/>
  <c r="H4923" i="15" s="1"/>
  <c r="E4922" i="15"/>
  <c r="G4922" i="15" s="1"/>
  <c r="H4922" i="15" s="1"/>
  <c r="E4921" i="15"/>
  <c r="G4921" i="15" s="1"/>
  <c r="H4921" i="15" s="1"/>
  <c r="E4920" i="15"/>
  <c r="G4920" i="15" s="1"/>
  <c r="H4920" i="15" s="1"/>
  <c r="E4919" i="15"/>
  <c r="G4919" i="15" s="1"/>
  <c r="H4919" i="15" s="1"/>
  <c r="E4918" i="15"/>
  <c r="G4918" i="15" s="1"/>
  <c r="H4918" i="15" s="1"/>
  <c r="E4917" i="15"/>
  <c r="G4917" i="15" s="1"/>
  <c r="H4917" i="15" s="1"/>
  <c r="E4916" i="15"/>
  <c r="G4916" i="15" s="1"/>
  <c r="H4916" i="15" s="1"/>
  <c r="E4915" i="15"/>
  <c r="G4915" i="15" s="1"/>
  <c r="H4915" i="15" s="1"/>
  <c r="E4914" i="15"/>
  <c r="G4914" i="15" s="1"/>
  <c r="H4914" i="15" s="1"/>
  <c r="E4913" i="15"/>
  <c r="G4913" i="15" s="1"/>
  <c r="H4913" i="15" s="1"/>
  <c r="E4912" i="15"/>
  <c r="G4912" i="15" s="1"/>
  <c r="H4912" i="15" s="1"/>
  <c r="E4911" i="15"/>
  <c r="G4911" i="15" s="1"/>
  <c r="H4911" i="15" s="1"/>
  <c r="E4910" i="15"/>
  <c r="G4910" i="15" s="1"/>
  <c r="H4910" i="15" s="1"/>
  <c r="E4909" i="15"/>
  <c r="G4909" i="15" s="1"/>
  <c r="H4909" i="15" s="1"/>
  <c r="E4908" i="15"/>
  <c r="G4908" i="15" s="1"/>
  <c r="H4908" i="15" s="1"/>
  <c r="E4907" i="15"/>
  <c r="G4907" i="15" s="1"/>
  <c r="H4907" i="15" s="1"/>
  <c r="E4906" i="15"/>
  <c r="G4906" i="15" s="1"/>
  <c r="H4906" i="15" s="1"/>
  <c r="E4905" i="15"/>
  <c r="G4905" i="15" s="1"/>
  <c r="H4905" i="15" s="1"/>
  <c r="E4904" i="15"/>
  <c r="G4904" i="15" s="1"/>
  <c r="H4904" i="15" s="1"/>
  <c r="E4903" i="15"/>
  <c r="G4903" i="15" s="1"/>
  <c r="H4903" i="15" s="1"/>
  <c r="E4902" i="15"/>
  <c r="G4902" i="15" s="1"/>
  <c r="H4902" i="15" s="1"/>
  <c r="E4901" i="15"/>
  <c r="G4901" i="15" s="1"/>
  <c r="H4901" i="15" s="1"/>
  <c r="E4900" i="15"/>
  <c r="G4900" i="15" s="1"/>
  <c r="H4900" i="15" s="1"/>
  <c r="E4899" i="15"/>
  <c r="G4899" i="15" s="1"/>
  <c r="H4899" i="15" s="1"/>
  <c r="E4898" i="15"/>
  <c r="G4898" i="15" s="1"/>
  <c r="H4898" i="15" s="1"/>
  <c r="E4897" i="15"/>
  <c r="G4897" i="15" s="1"/>
  <c r="H4897" i="15" s="1"/>
  <c r="E4896" i="15"/>
  <c r="G4896" i="15" s="1"/>
  <c r="H4896" i="15" s="1"/>
  <c r="E4895" i="15"/>
  <c r="G4895" i="15" s="1"/>
  <c r="H4895" i="15" s="1"/>
  <c r="E4894" i="15"/>
  <c r="G4894" i="15" s="1"/>
  <c r="H4894" i="15" s="1"/>
  <c r="E4893" i="15"/>
  <c r="G4893" i="15" s="1"/>
  <c r="H4893" i="15" s="1"/>
  <c r="E4892" i="15"/>
  <c r="G4892" i="15" s="1"/>
  <c r="H4892" i="15" s="1"/>
  <c r="E4891" i="15"/>
  <c r="G4891" i="15" s="1"/>
  <c r="H4891" i="15" s="1"/>
  <c r="E4890" i="15"/>
  <c r="G4890" i="15" s="1"/>
  <c r="H4890" i="15" s="1"/>
  <c r="E4889" i="15"/>
  <c r="G4889" i="15" s="1"/>
  <c r="H4889" i="15" s="1"/>
  <c r="E4888" i="15"/>
  <c r="G4888" i="15" s="1"/>
  <c r="H4888" i="15" s="1"/>
  <c r="E4887" i="15"/>
  <c r="G4887" i="15" s="1"/>
  <c r="H4887" i="15" s="1"/>
  <c r="E4886" i="15"/>
  <c r="G4886" i="15" s="1"/>
  <c r="H4886" i="15" s="1"/>
  <c r="E4885" i="15"/>
  <c r="G4885" i="15" s="1"/>
  <c r="H4885" i="15" s="1"/>
  <c r="E4884" i="15"/>
  <c r="G4884" i="15" s="1"/>
  <c r="H4884" i="15" s="1"/>
  <c r="E4883" i="15"/>
  <c r="G4883" i="15" s="1"/>
  <c r="H4883" i="15" s="1"/>
  <c r="E4882" i="15"/>
  <c r="G4882" i="15" s="1"/>
  <c r="H4882" i="15" s="1"/>
  <c r="E4881" i="15"/>
  <c r="G4881" i="15" s="1"/>
  <c r="H4881" i="15" s="1"/>
  <c r="E4880" i="15"/>
  <c r="G4880" i="15" s="1"/>
  <c r="H4880" i="15" s="1"/>
  <c r="E4879" i="15"/>
  <c r="G4879" i="15" s="1"/>
  <c r="H4879" i="15" s="1"/>
  <c r="E4878" i="15"/>
  <c r="G4878" i="15" s="1"/>
  <c r="H4878" i="15" s="1"/>
  <c r="E4877" i="15"/>
  <c r="G4877" i="15" s="1"/>
  <c r="H4877" i="15" s="1"/>
  <c r="E4876" i="15"/>
  <c r="G4876" i="15" s="1"/>
  <c r="H4876" i="15" s="1"/>
  <c r="E4875" i="15"/>
  <c r="G4875" i="15" s="1"/>
  <c r="H4875" i="15" s="1"/>
  <c r="E4874" i="15"/>
  <c r="G4874" i="15" s="1"/>
  <c r="H4874" i="15" s="1"/>
  <c r="E4873" i="15"/>
  <c r="G4873" i="15" s="1"/>
  <c r="H4873" i="15" s="1"/>
  <c r="E4872" i="15"/>
  <c r="G4872" i="15" s="1"/>
  <c r="H4872" i="15" s="1"/>
  <c r="E4871" i="15"/>
  <c r="G4871" i="15" s="1"/>
  <c r="H4871" i="15" s="1"/>
  <c r="E4870" i="15"/>
  <c r="G4870" i="15" s="1"/>
  <c r="H4870" i="15" s="1"/>
  <c r="E4869" i="15"/>
  <c r="G4869" i="15" s="1"/>
  <c r="H4869" i="15" s="1"/>
  <c r="E4868" i="15"/>
  <c r="G4868" i="15" s="1"/>
  <c r="H4868" i="15" s="1"/>
  <c r="E4867" i="15"/>
  <c r="G4867" i="15" s="1"/>
  <c r="H4867" i="15" s="1"/>
  <c r="E4866" i="15"/>
  <c r="G4866" i="15" s="1"/>
  <c r="H4866" i="15" s="1"/>
  <c r="E4865" i="15"/>
  <c r="G4865" i="15" s="1"/>
  <c r="H4865" i="15" s="1"/>
  <c r="E4864" i="15"/>
  <c r="G4864" i="15" s="1"/>
  <c r="H4864" i="15" s="1"/>
  <c r="E4863" i="15"/>
  <c r="G4863" i="15" s="1"/>
  <c r="H4863" i="15" s="1"/>
  <c r="E4862" i="15"/>
  <c r="G4862" i="15" s="1"/>
  <c r="H4862" i="15" s="1"/>
  <c r="E4861" i="15"/>
  <c r="G4861" i="15" s="1"/>
  <c r="H4861" i="15" s="1"/>
  <c r="E4860" i="15"/>
  <c r="G4860" i="15" s="1"/>
  <c r="H4860" i="15" s="1"/>
  <c r="E4859" i="15"/>
  <c r="G4859" i="15" s="1"/>
  <c r="H4859" i="15" s="1"/>
  <c r="E4858" i="15"/>
  <c r="G4858" i="15" s="1"/>
  <c r="H4858" i="15" s="1"/>
  <c r="E4857" i="15"/>
  <c r="G4857" i="15" s="1"/>
  <c r="H4857" i="15" s="1"/>
  <c r="H4856" i="15"/>
  <c r="B5035" i="15"/>
  <c r="H4855" i="15" l="1"/>
  <c r="B5036" i="15"/>
  <c r="B5037" i="15" l="1"/>
  <c r="C5037" i="15" l="1"/>
  <c r="C5036" i="15" s="1"/>
  <c r="C5035" i="15" s="1"/>
  <c r="B5038" i="15"/>
  <c r="F5036" i="15" l="1"/>
  <c r="C5034" i="15"/>
  <c r="F5035" i="15"/>
  <c r="B5039" i="15"/>
  <c r="F5037" i="15"/>
  <c r="C5033" i="15" l="1"/>
  <c r="F5034" i="15"/>
  <c r="B5040" i="15"/>
  <c r="C5032" i="15" l="1"/>
  <c r="F5033" i="15"/>
  <c r="B5041" i="15"/>
  <c r="C5031" i="15" l="1"/>
  <c r="F5032" i="15"/>
  <c r="B5042" i="15"/>
  <c r="C5030" i="15" l="1"/>
  <c r="F5031" i="15"/>
  <c r="B5043" i="15"/>
  <c r="C5029" i="15" l="1"/>
  <c r="F5030" i="15"/>
  <c r="B5044" i="15"/>
  <c r="C5028" i="15" l="1"/>
  <c r="F5029" i="15"/>
  <c r="B5045" i="15"/>
  <c r="C5027" i="15" l="1"/>
  <c r="F5028" i="15"/>
  <c r="B5046" i="15"/>
  <c r="C5026" i="15" l="1"/>
  <c r="F5027" i="15"/>
  <c r="B5047" i="15"/>
  <c r="C5025" i="15" l="1"/>
  <c r="F5026" i="15"/>
  <c r="B5048" i="15"/>
  <c r="C5024" i="15" l="1"/>
  <c r="F5025" i="15"/>
  <c r="B5049" i="15"/>
  <c r="C5023" i="15" l="1"/>
  <c r="F5024" i="15"/>
  <c r="B5050" i="15"/>
  <c r="C5022" i="15" l="1"/>
  <c r="F5023" i="15"/>
  <c r="B5051" i="15"/>
  <c r="C5021" i="15" l="1"/>
  <c r="F5022" i="15"/>
  <c r="B5052" i="15"/>
  <c r="C5020" i="15" l="1"/>
  <c r="F5021" i="15"/>
  <c r="B5053" i="15"/>
  <c r="C5019" i="15" l="1"/>
  <c r="F5020" i="15"/>
  <c r="B5054" i="15"/>
  <c r="C5018" i="15" l="1"/>
  <c r="F5019" i="15"/>
  <c r="B5055" i="15"/>
  <c r="C5017" i="15" l="1"/>
  <c r="F5018" i="15"/>
  <c r="B5056" i="15"/>
  <c r="C5016" i="15" l="1"/>
  <c r="F5017" i="15"/>
  <c r="B5057" i="15"/>
  <c r="C5015" i="15" l="1"/>
  <c r="F5016" i="15"/>
  <c r="B5058" i="15"/>
  <c r="C5014" i="15" l="1"/>
  <c r="F5015" i="15"/>
  <c r="B5059" i="15"/>
  <c r="C5013" i="15" l="1"/>
  <c r="F5014" i="15"/>
  <c r="B5060" i="15"/>
  <c r="C5012" i="15" l="1"/>
  <c r="F5013" i="15"/>
  <c r="B5061" i="15"/>
  <c r="C5011" i="15" l="1"/>
  <c r="F5012" i="15"/>
  <c r="B5062" i="15"/>
  <c r="C5010" i="15" l="1"/>
  <c r="F5011" i="15"/>
  <c r="B5063" i="15"/>
  <c r="C5009" i="15" l="1"/>
  <c r="F5010" i="15"/>
  <c r="B5064" i="15"/>
  <c r="C5008" i="15" l="1"/>
  <c r="F5009" i="15"/>
  <c r="B5065" i="15"/>
  <c r="C5007" i="15" l="1"/>
  <c r="F5008" i="15"/>
  <c r="B5066" i="15"/>
  <c r="C5006" i="15" l="1"/>
  <c r="F5007" i="15"/>
  <c r="B5067" i="15"/>
  <c r="C5005" i="15" l="1"/>
  <c r="F5006" i="15"/>
  <c r="B5068" i="15"/>
  <c r="C5004" i="15" l="1"/>
  <c r="F5005" i="15"/>
  <c r="B5069" i="15"/>
  <c r="C5003" i="15" l="1"/>
  <c r="F5004" i="15"/>
  <c r="B5070" i="15"/>
  <c r="C5002" i="15" l="1"/>
  <c r="F5003" i="15"/>
  <c r="B5071" i="15"/>
  <c r="C5001" i="15" l="1"/>
  <c r="F5002" i="15"/>
  <c r="B5072" i="15"/>
  <c r="C5000" i="15" l="1"/>
  <c r="F5001" i="15"/>
  <c r="B5073" i="15"/>
  <c r="C4999" i="15" l="1"/>
  <c r="F5000" i="15"/>
  <c r="B5074" i="15"/>
  <c r="C4998" i="15" l="1"/>
  <c r="F4999" i="15"/>
  <c r="B5075" i="15"/>
  <c r="C4997" i="15" l="1"/>
  <c r="F4998" i="15"/>
  <c r="B5076" i="15"/>
  <c r="C4996" i="15" l="1"/>
  <c r="F4997" i="15"/>
  <c r="B5077" i="15"/>
  <c r="C4995" i="15" l="1"/>
  <c r="F4996" i="15"/>
  <c r="B5078" i="15"/>
  <c r="C4994" i="15" l="1"/>
  <c r="F4995" i="15"/>
  <c r="B5079" i="15"/>
  <c r="C4993" i="15" l="1"/>
  <c r="F4994" i="15"/>
  <c r="B5080" i="15"/>
  <c r="C4992" i="15" l="1"/>
  <c r="F4993" i="15"/>
  <c r="B5081" i="15"/>
  <c r="C4991" i="15" l="1"/>
  <c r="F4992" i="15"/>
  <c r="B5082" i="15"/>
  <c r="C4990" i="15" l="1"/>
  <c r="F4991" i="15"/>
  <c r="B5083" i="15"/>
  <c r="C4989" i="15" l="1"/>
  <c r="F4990" i="15"/>
  <c r="B5084" i="15"/>
  <c r="C4988" i="15" l="1"/>
  <c r="F4989" i="15"/>
  <c r="B5085" i="15"/>
  <c r="C4987" i="15" l="1"/>
  <c r="F4988" i="15"/>
  <c r="B5086" i="15"/>
  <c r="C4986" i="15" l="1"/>
  <c r="F4987" i="15"/>
  <c r="B5087" i="15"/>
  <c r="C4985" i="15" l="1"/>
  <c r="F4986" i="15"/>
  <c r="B5088" i="15"/>
  <c r="C4984" i="15" l="1"/>
  <c r="F4985" i="15"/>
  <c r="B5089" i="15"/>
  <c r="C4983" i="15" l="1"/>
  <c r="F4984" i="15"/>
  <c r="B5090" i="15"/>
  <c r="C4982" i="15" l="1"/>
  <c r="F4983" i="15"/>
  <c r="B5091" i="15"/>
  <c r="C4981" i="15" l="1"/>
  <c r="F4982" i="15"/>
  <c r="B5092" i="15"/>
  <c r="C4980" i="15" l="1"/>
  <c r="F4981" i="15"/>
  <c r="B5093" i="15"/>
  <c r="C4979" i="15" l="1"/>
  <c r="F4980" i="15"/>
  <c r="B5094" i="15"/>
  <c r="C4978" i="15" l="1"/>
  <c r="F4979" i="15"/>
  <c r="B5095" i="15"/>
  <c r="C4977" i="15" l="1"/>
  <c r="F4978" i="15"/>
  <c r="B5096" i="15"/>
  <c r="C4976" i="15" l="1"/>
  <c r="F4977" i="15"/>
  <c r="B5097" i="15"/>
  <c r="C4975" i="15" l="1"/>
  <c r="F4976" i="15"/>
  <c r="B5098" i="15"/>
  <c r="C4974" i="15" l="1"/>
  <c r="F4975" i="15"/>
  <c r="B5099" i="15"/>
  <c r="C4973" i="15" l="1"/>
  <c r="F4974" i="15"/>
  <c r="B5100" i="15"/>
  <c r="C4972" i="15" l="1"/>
  <c r="F4973" i="15"/>
  <c r="B5101" i="15"/>
  <c r="C4971" i="15" l="1"/>
  <c r="F4972" i="15"/>
  <c r="B5102" i="15"/>
  <c r="C4970" i="15" l="1"/>
  <c r="F4971" i="15"/>
  <c r="B5103" i="15"/>
  <c r="C4969" i="15" l="1"/>
  <c r="F4970" i="15"/>
  <c r="B5104" i="15"/>
  <c r="C4968" i="15" l="1"/>
  <c r="F4969" i="15"/>
  <c r="B5105" i="15"/>
  <c r="C4967" i="15" l="1"/>
  <c r="F4968" i="15"/>
  <c r="B5106" i="15"/>
  <c r="C4966" i="15" l="1"/>
  <c r="F4967" i="15"/>
  <c r="B5107" i="15"/>
  <c r="C4965" i="15" l="1"/>
  <c r="F4966" i="15"/>
  <c r="B5108" i="15"/>
  <c r="C4964" i="15" l="1"/>
  <c r="F4965" i="15"/>
  <c r="B5109" i="15"/>
  <c r="C4963" i="15" l="1"/>
  <c r="F4964" i="15"/>
  <c r="B5110" i="15"/>
  <c r="C4962" i="15" l="1"/>
  <c r="F4963" i="15"/>
  <c r="B5111" i="15"/>
  <c r="C4961" i="15" l="1"/>
  <c r="F4962" i="15"/>
  <c r="B5112" i="15"/>
  <c r="C4960" i="15" l="1"/>
  <c r="F4961" i="15"/>
  <c r="B5113" i="15"/>
  <c r="C4959" i="15" l="1"/>
  <c r="F4960" i="15"/>
  <c r="B5114" i="15"/>
  <c r="C4958" i="15" l="1"/>
  <c r="F4959" i="15"/>
  <c r="B5115" i="15"/>
  <c r="C4957" i="15" l="1"/>
  <c r="F4958" i="15"/>
  <c r="B5116" i="15"/>
  <c r="C4956" i="15" l="1"/>
  <c r="F4957" i="15"/>
  <c r="B5117" i="15"/>
  <c r="C4955" i="15" l="1"/>
  <c r="F4956" i="15"/>
  <c r="B5118" i="15"/>
  <c r="C4954" i="15" l="1"/>
  <c r="F4955" i="15"/>
  <c r="B5119" i="15"/>
  <c r="C4953" i="15" l="1"/>
  <c r="F4954" i="15"/>
  <c r="B5120" i="15"/>
  <c r="C4952" i="15" l="1"/>
  <c r="F4953" i="15"/>
  <c r="B5121" i="15"/>
  <c r="C4951" i="15" l="1"/>
  <c r="F4952" i="15"/>
  <c r="B5122" i="15"/>
  <c r="C4950" i="15" l="1"/>
  <c r="F4951" i="15"/>
  <c r="B5123" i="15"/>
  <c r="C4949" i="15" l="1"/>
  <c r="F4950" i="15"/>
  <c r="B5124" i="15"/>
  <c r="C4948" i="15" l="1"/>
  <c r="F4949" i="15"/>
  <c r="B5125" i="15"/>
  <c r="C4947" i="15" l="1"/>
  <c r="F4948" i="15"/>
  <c r="B5126" i="15"/>
  <c r="C4946" i="15" l="1"/>
  <c r="F4947" i="15"/>
  <c r="E4947" i="15"/>
  <c r="G4947" i="15" s="1"/>
  <c r="B5127" i="15"/>
  <c r="F4946" i="15" l="1"/>
  <c r="E4946" i="15"/>
  <c r="G4946" i="15" s="1"/>
  <c r="E5035" i="15"/>
  <c r="G5035" i="15" s="1"/>
  <c r="H5035" i="15" s="1"/>
  <c r="E5037" i="15"/>
  <c r="G5037" i="15" s="1"/>
  <c r="H5037" i="15" s="1"/>
  <c r="E5036" i="15"/>
  <c r="G5036" i="15" s="1"/>
  <c r="H5036" i="15" s="1"/>
  <c r="E5034" i="15"/>
  <c r="G5034" i="15" s="1"/>
  <c r="H5034" i="15" s="1"/>
  <c r="E5033" i="15"/>
  <c r="G5033" i="15" s="1"/>
  <c r="H5033" i="15" s="1"/>
  <c r="E5032" i="15"/>
  <c r="G5032" i="15" s="1"/>
  <c r="H5032" i="15" s="1"/>
  <c r="E5031" i="15"/>
  <c r="G5031" i="15" s="1"/>
  <c r="H5031" i="15" s="1"/>
  <c r="E5030" i="15"/>
  <c r="G5030" i="15" s="1"/>
  <c r="H5030" i="15" s="1"/>
  <c r="E5029" i="15"/>
  <c r="G5029" i="15" s="1"/>
  <c r="H5029" i="15" s="1"/>
  <c r="E5028" i="15"/>
  <c r="G5028" i="15" s="1"/>
  <c r="H5028" i="15" s="1"/>
  <c r="E5027" i="15"/>
  <c r="G5027" i="15" s="1"/>
  <c r="H5027" i="15" s="1"/>
  <c r="E5026" i="15"/>
  <c r="G5026" i="15" s="1"/>
  <c r="H5026" i="15" s="1"/>
  <c r="E5025" i="15"/>
  <c r="G5025" i="15" s="1"/>
  <c r="H5025" i="15" s="1"/>
  <c r="E5024" i="15"/>
  <c r="G5024" i="15" s="1"/>
  <c r="H5024" i="15" s="1"/>
  <c r="E5023" i="15"/>
  <c r="G5023" i="15" s="1"/>
  <c r="H5023" i="15" s="1"/>
  <c r="E5022" i="15"/>
  <c r="G5022" i="15" s="1"/>
  <c r="H5022" i="15" s="1"/>
  <c r="E5021" i="15"/>
  <c r="G5021" i="15" s="1"/>
  <c r="H5021" i="15" s="1"/>
  <c r="E5020" i="15"/>
  <c r="G5020" i="15" s="1"/>
  <c r="H5020" i="15" s="1"/>
  <c r="E5019" i="15"/>
  <c r="G5019" i="15" s="1"/>
  <c r="H5019" i="15" s="1"/>
  <c r="E5018" i="15"/>
  <c r="G5018" i="15" s="1"/>
  <c r="H5018" i="15" s="1"/>
  <c r="E5017" i="15"/>
  <c r="G5017" i="15" s="1"/>
  <c r="H5017" i="15" s="1"/>
  <c r="E5016" i="15"/>
  <c r="G5016" i="15" s="1"/>
  <c r="H5016" i="15" s="1"/>
  <c r="E5015" i="15"/>
  <c r="G5015" i="15" s="1"/>
  <c r="H5015" i="15" s="1"/>
  <c r="E5014" i="15"/>
  <c r="G5014" i="15" s="1"/>
  <c r="H5014" i="15" s="1"/>
  <c r="E5013" i="15"/>
  <c r="G5013" i="15" s="1"/>
  <c r="H5013" i="15" s="1"/>
  <c r="E5012" i="15"/>
  <c r="G5012" i="15" s="1"/>
  <c r="H5012" i="15" s="1"/>
  <c r="E5011" i="15"/>
  <c r="G5011" i="15" s="1"/>
  <c r="H5011" i="15" s="1"/>
  <c r="E5010" i="15"/>
  <c r="G5010" i="15" s="1"/>
  <c r="H5010" i="15" s="1"/>
  <c r="E5009" i="15"/>
  <c r="G5009" i="15" s="1"/>
  <c r="H5009" i="15" s="1"/>
  <c r="E5008" i="15"/>
  <c r="G5008" i="15" s="1"/>
  <c r="H5008" i="15" s="1"/>
  <c r="E5007" i="15"/>
  <c r="G5007" i="15" s="1"/>
  <c r="H5007" i="15" s="1"/>
  <c r="E5006" i="15"/>
  <c r="G5006" i="15" s="1"/>
  <c r="H5006" i="15" s="1"/>
  <c r="E5005" i="15"/>
  <c r="G5005" i="15" s="1"/>
  <c r="H5005" i="15" s="1"/>
  <c r="E5004" i="15"/>
  <c r="G5004" i="15" s="1"/>
  <c r="H5004" i="15" s="1"/>
  <c r="E5003" i="15"/>
  <c r="G5003" i="15" s="1"/>
  <c r="H5003" i="15" s="1"/>
  <c r="E5002" i="15"/>
  <c r="G5002" i="15" s="1"/>
  <c r="H5002" i="15" s="1"/>
  <c r="E5001" i="15"/>
  <c r="G5001" i="15" s="1"/>
  <c r="H5001" i="15" s="1"/>
  <c r="E5000" i="15"/>
  <c r="G5000" i="15" s="1"/>
  <c r="H5000" i="15" s="1"/>
  <c r="E4999" i="15"/>
  <c r="G4999" i="15" s="1"/>
  <c r="H4999" i="15" s="1"/>
  <c r="E4998" i="15"/>
  <c r="G4998" i="15" s="1"/>
  <c r="H4998" i="15" s="1"/>
  <c r="E4997" i="15"/>
  <c r="G4997" i="15" s="1"/>
  <c r="H4997" i="15" s="1"/>
  <c r="E4996" i="15"/>
  <c r="G4996" i="15" s="1"/>
  <c r="H4996" i="15" s="1"/>
  <c r="E4995" i="15"/>
  <c r="G4995" i="15" s="1"/>
  <c r="H4995" i="15" s="1"/>
  <c r="E4994" i="15"/>
  <c r="G4994" i="15" s="1"/>
  <c r="H4994" i="15" s="1"/>
  <c r="E4993" i="15"/>
  <c r="G4993" i="15" s="1"/>
  <c r="H4993" i="15" s="1"/>
  <c r="E4992" i="15"/>
  <c r="G4992" i="15" s="1"/>
  <c r="H4992" i="15" s="1"/>
  <c r="E4991" i="15"/>
  <c r="G4991" i="15" s="1"/>
  <c r="H4991" i="15" s="1"/>
  <c r="E4990" i="15"/>
  <c r="G4990" i="15" s="1"/>
  <c r="H4990" i="15" s="1"/>
  <c r="E4989" i="15"/>
  <c r="G4989" i="15" s="1"/>
  <c r="H4989" i="15" s="1"/>
  <c r="E4988" i="15"/>
  <c r="G4988" i="15" s="1"/>
  <c r="H4988" i="15" s="1"/>
  <c r="E4987" i="15"/>
  <c r="G4987" i="15" s="1"/>
  <c r="H4987" i="15" s="1"/>
  <c r="E4986" i="15"/>
  <c r="G4986" i="15" s="1"/>
  <c r="H4986" i="15" s="1"/>
  <c r="E4985" i="15"/>
  <c r="G4985" i="15" s="1"/>
  <c r="H4985" i="15" s="1"/>
  <c r="E4984" i="15"/>
  <c r="G4984" i="15" s="1"/>
  <c r="H4984" i="15" s="1"/>
  <c r="E4983" i="15"/>
  <c r="G4983" i="15" s="1"/>
  <c r="H4983" i="15" s="1"/>
  <c r="E4982" i="15"/>
  <c r="G4982" i="15" s="1"/>
  <c r="H4982" i="15" s="1"/>
  <c r="E4981" i="15"/>
  <c r="G4981" i="15" s="1"/>
  <c r="H4981" i="15" s="1"/>
  <c r="E4980" i="15"/>
  <c r="G4980" i="15" s="1"/>
  <c r="H4980" i="15" s="1"/>
  <c r="E4979" i="15"/>
  <c r="G4979" i="15" s="1"/>
  <c r="H4979" i="15" s="1"/>
  <c r="E4978" i="15"/>
  <c r="G4978" i="15" s="1"/>
  <c r="H4978" i="15" s="1"/>
  <c r="E4977" i="15"/>
  <c r="G4977" i="15" s="1"/>
  <c r="H4977" i="15" s="1"/>
  <c r="E4976" i="15"/>
  <c r="G4976" i="15" s="1"/>
  <c r="H4976" i="15" s="1"/>
  <c r="E4975" i="15"/>
  <c r="G4975" i="15" s="1"/>
  <c r="H4975" i="15" s="1"/>
  <c r="E4974" i="15"/>
  <c r="G4974" i="15" s="1"/>
  <c r="H4974" i="15" s="1"/>
  <c r="E4973" i="15"/>
  <c r="G4973" i="15" s="1"/>
  <c r="H4973" i="15" s="1"/>
  <c r="E4972" i="15"/>
  <c r="G4972" i="15" s="1"/>
  <c r="H4972" i="15" s="1"/>
  <c r="E4971" i="15"/>
  <c r="G4971" i="15" s="1"/>
  <c r="H4971" i="15" s="1"/>
  <c r="E4970" i="15"/>
  <c r="G4970" i="15" s="1"/>
  <c r="H4970" i="15" s="1"/>
  <c r="E4969" i="15"/>
  <c r="G4969" i="15" s="1"/>
  <c r="H4969" i="15" s="1"/>
  <c r="E4968" i="15"/>
  <c r="G4968" i="15" s="1"/>
  <c r="H4968" i="15" s="1"/>
  <c r="E4967" i="15"/>
  <c r="G4967" i="15" s="1"/>
  <c r="H4967" i="15" s="1"/>
  <c r="E4966" i="15"/>
  <c r="G4966" i="15" s="1"/>
  <c r="H4966" i="15" s="1"/>
  <c r="E4965" i="15"/>
  <c r="G4965" i="15" s="1"/>
  <c r="H4965" i="15" s="1"/>
  <c r="E4964" i="15"/>
  <c r="G4964" i="15" s="1"/>
  <c r="H4964" i="15" s="1"/>
  <c r="E4963" i="15"/>
  <c r="G4963" i="15" s="1"/>
  <c r="H4963" i="15" s="1"/>
  <c r="E4962" i="15"/>
  <c r="G4962" i="15" s="1"/>
  <c r="H4962" i="15" s="1"/>
  <c r="E4961" i="15"/>
  <c r="G4961" i="15" s="1"/>
  <c r="H4961" i="15" s="1"/>
  <c r="E4960" i="15"/>
  <c r="G4960" i="15" s="1"/>
  <c r="H4960" i="15" s="1"/>
  <c r="E4959" i="15"/>
  <c r="G4959" i="15" s="1"/>
  <c r="H4959" i="15" s="1"/>
  <c r="E4958" i="15"/>
  <c r="G4958" i="15" s="1"/>
  <c r="H4958" i="15" s="1"/>
  <c r="E4957" i="15"/>
  <c r="G4957" i="15" s="1"/>
  <c r="H4957" i="15" s="1"/>
  <c r="E4956" i="15"/>
  <c r="G4956" i="15" s="1"/>
  <c r="H4956" i="15" s="1"/>
  <c r="E4955" i="15"/>
  <c r="G4955" i="15" s="1"/>
  <c r="H4955" i="15" s="1"/>
  <c r="E4954" i="15"/>
  <c r="G4954" i="15" s="1"/>
  <c r="H4954" i="15" s="1"/>
  <c r="E4953" i="15"/>
  <c r="G4953" i="15" s="1"/>
  <c r="H4953" i="15" s="1"/>
  <c r="E4952" i="15"/>
  <c r="G4952" i="15" s="1"/>
  <c r="H4952" i="15" s="1"/>
  <c r="E4951" i="15"/>
  <c r="G4951" i="15" s="1"/>
  <c r="H4951" i="15" s="1"/>
  <c r="E4950" i="15"/>
  <c r="G4950" i="15" s="1"/>
  <c r="H4950" i="15" s="1"/>
  <c r="E4949" i="15"/>
  <c r="G4949" i="15" s="1"/>
  <c r="H4949" i="15" s="1"/>
  <c r="E4948" i="15"/>
  <c r="G4948" i="15" s="1"/>
  <c r="H4948" i="15" s="1"/>
  <c r="H4947" i="15"/>
  <c r="B5128" i="15"/>
  <c r="H4946" i="15" l="1"/>
  <c r="B5129" i="15"/>
  <c r="C5129" i="15" l="1"/>
  <c r="C5128" i="15" s="1"/>
  <c r="C5127" i="15" s="1"/>
  <c r="B5130" i="15"/>
  <c r="F5128" i="15" l="1"/>
  <c r="C5126" i="15"/>
  <c r="F5127" i="15"/>
  <c r="B5131" i="15"/>
  <c r="F5129" i="15"/>
  <c r="C5125" i="15" l="1"/>
  <c r="F5126" i="15"/>
  <c r="B5132" i="15"/>
  <c r="C5124" i="15" l="1"/>
  <c r="F5125" i="15"/>
  <c r="B5133" i="15"/>
  <c r="C5123" i="15" l="1"/>
  <c r="F5124" i="15"/>
  <c r="B5134" i="15"/>
  <c r="C5122" i="15" l="1"/>
  <c r="F5123" i="15"/>
  <c r="B5135" i="15"/>
  <c r="C5121" i="15" l="1"/>
  <c r="F5122" i="15"/>
  <c r="B5136" i="15"/>
  <c r="C5120" i="15" l="1"/>
  <c r="F5121" i="15"/>
  <c r="B5137" i="15"/>
  <c r="C5119" i="15" l="1"/>
  <c r="F5120" i="15"/>
  <c r="B5138" i="15"/>
  <c r="C5118" i="15" l="1"/>
  <c r="F5119" i="15"/>
  <c r="B5139" i="15"/>
  <c r="C5117" i="15" l="1"/>
  <c r="F5118" i="15"/>
  <c r="B5140" i="15"/>
  <c r="C5116" i="15" l="1"/>
  <c r="F5117" i="15"/>
  <c r="B5141" i="15"/>
  <c r="C5115" i="15" l="1"/>
  <c r="F5116" i="15"/>
  <c r="B5142" i="15"/>
  <c r="C5114" i="15" l="1"/>
  <c r="F5115" i="15"/>
  <c r="B5143" i="15"/>
  <c r="C5113" i="15" l="1"/>
  <c r="F5114" i="15"/>
  <c r="B5144" i="15"/>
  <c r="C5112" i="15" l="1"/>
  <c r="F5113" i="15"/>
  <c r="B5145" i="15"/>
  <c r="C5111" i="15" l="1"/>
  <c r="F5112" i="15"/>
  <c r="B5146" i="15"/>
  <c r="C5110" i="15" l="1"/>
  <c r="F5111" i="15"/>
  <c r="B5147" i="15"/>
  <c r="C5109" i="15" l="1"/>
  <c r="F5110" i="15"/>
  <c r="B5148" i="15"/>
  <c r="C5108" i="15" l="1"/>
  <c r="F5109" i="15"/>
  <c r="B5149" i="15"/>
  <c r="C5107" i="15" l="1"/>
  <c r="F5108" i="15"/>
  <c r="B5150" i="15"/>
  <c r="C5106" i="15" l="1"/>
  <c r="F5107" i="15"/>
  <c r="B5151" i="15"/>
  <c r="C5105" i="15" l="1"/>
  <c r="F5106" i="15"/>
  <c r="B5152" i="15"/>
  <c r="C5104" i="15" l="1"/>
  <c r="F5105" i="15"/>
  <c r="B5153" i="15"/>
  <c r="C5103" i="15" l="1"/>
  <c r="F5104" i="15"/>
  <c r="B5154" i="15"/>
  <c r="C5102" i="15" l="1"/>
  <c r="F5103" i="15"/>
  <c r="B5155" i="15"/>
  <c r="C5101" i="15" l="1"/>
  <c r="F5102" i="15"/>
  <c r="B5156" i="15"/>
  <c r="C5100" i="15" l="1"/>
  <c r="F5101" i="15"/>
  <c r="B5157" i="15"/>
  <c r="C5099" i="15" l="1"/>
  <c r="F5100" i="15"/>
  <c r="B5158" i="15"/>
  <c r="C5098" i="15" l="1"/>
  <c r="F5099" i="15"/>
  <c r="B5159" i="15"/>
  <c r="C5097" i="15" l="1"/>
  <c r="F5098" i="15"/>
  <c r="B5160" i="15"/>
  <c r="C5096" i="15" l="1"/>
  <c r="F5097" i="15"/>
  <c r="B5161" i="15"/>
  <c r="C5095" i="15" l="1"/>
  <c r="F5096" i="15"/>
  <c r="B5162" i="15"/>
  <c r="C5094" i="15" l="1"/>
  <c r="F5095" i="15"/>
  <c r="B5163" i="15"/>
  <c r="C5093" i="15" l="1"/>
  <c r="F5094" i="15"/>
  <c r="B5164" i="15"/>
  <c r="C5092" i="15" l="1"/>
  <c r="F5093" i="15"/>
  <c r="B5165" i="15"/>
  <c r="C5091" i="15" l="1"/>
  <c r="F5092" i="15"/>
  <c r="B5166" i="15"/>
  <c r="C5090" i="15" l="1"/>
  <c r="F5091" i="15"/>
  <c r="B5167" i="15"/>
  <c r="C5089" i="15" l="1"/>
  <c r="F5090" i="15"/>
  <c r="B5168" i="15"/>
  <c r="C5088" i="15" l="1"/>
  <c r="F5089" i="15"/>
  <c r="B5169" i="15"/>
  <c r="C5087" i="15" l="1"/>
  <c r="F5088" i="15"/>
  <c r="B5170" i="15"/>
  <c r="C5086" i="15" l="1"/>
  <c r="F5087" i="15"/>
  <c r="B5171" i="15"/>
  <c r="C5085" i="15" l="1"/>
  <c r="F5086" i="15"/>
  <c r="B5172" i="15"/>
  <c r="C5084" i="15" l="1"/>
  <c r="F5085" i="15"/>
  <c r="B5173" i="15"/>
  <c r="C5083" i="15" l="1"/>
  <c r="F5084" i="15"/>
  <c r="B5174" i="15"/>
  <c r="C5082" i="15" l="1"/>
  <c r="F5083" i="15"/>
  <c r="B5175" i="15"/>
  <c r="C5081" i="15" l="1"/>
  <c r="F5082" i="15"/>
  <c r="B5176" i="15"/>
  <c r="C5080" i="15" l="1"/>
  <c r="F5081" i="15"/>
  <c r="B5177" i="15"/>
  <c r="C5079" i="15" l="1"/>
  <c r="F5080" i="15"/>
  <c r="B5178" i="15"/>
  <c r="C5078" i="15" l="1"/>
  <c r="F5079" i="15"/>
  <c r="B5179" i="15"/>
  <c r="C5077" i="15" l="1"/>
  <c r="F5078" i="15"/>
  <c r="B5180" i="15"/>
  <c r="C5076" i="15" l="1"/>
  <c r="F5077" i="15"/>
  <c r="B5181" i="15"/>
  <c r="C5075" i="15" l="1"/>
  <c r="F5076" i="15"/>
  <c r="B5182" i="15"/>
  <c r="C5074" i="15" l="1"/>
  <c r="F5075" i="15"/>
  <c r="B5183" i="15"/>
  <c r="C5073" i="15" l="1"/>
  <c r="F5074" i="15"/>
  <c r="B5184" i="15"/>
  <c r="C5072" i="15" l="1"/>
  <c r="F5073" i="15"/>
  <c r="B5185" i="15"/>
  <c r="C5071" i="15" l="1"/>
  <c r="F5072" i="15"/>
  <c r="B5186" i="15"/>
  <c r="C5070" i="15" l="1"/>
  <c r="F5071" i="15"/>
  <c r="B5187" i="15"/>
  <c r="C5069" i="15" l="1"/>
  <c r="F5070" i="15"/>
  <c r="B5188" i="15"/>
  <c r="C5068" i="15" l="1"/>
  <c r="F5069" i="15"/>
  <c r="B5189" i="15"/>
  <c r="C5067" i="15" l="1"/>
  <c r="F5068" i="15"/>
  <c r="B5190" i="15"/>
  <c r="C5066" i="15" l="1"/>
  <c r="F5067" i="15"/>
  <c r="B5191" i="15"/>
  <c r="C5065" i="15" l="1"/>
  <c r="F5066" i="15"/>
  <c r="B5192" i="15"/>
  <c r="C5064" i="15" l="1"/>
  <c r="F5065" i="15"/>
  <c r="B5193" i="15"/>
  <c r="C5063" i="15" l="1"/>
  <c r="F5064" i="15"/>
  <c r="B5194" i="15"/>
  <c r="C5062" i="15" l="1"/>
  <c r="F5063" i="15"/>
  <c r="B5195" i="15"/>
  <c r="C5061" i="15" l="1"/>
  <c r="F5062" i="15"/>
  <c r="B5196" i="15"/>
  <c r="C5060" i="15" l="1"/>
  <c r="F5061" i="15"/>
  <c r="B5197" i="15"/>
  <c r="C5059" i="15" l="1"/>
  <c r="F5060" i="15"/>
  <c r="B5198" i="15"/>
  <c r="C5058" i="15" l="1"/>
  <c r="F5059" i="15"/>
  <c r="B5199" i="15"/>
  <c r="C5057" i="15" l="1"/>
  <c r="F5058" i="15"/>
  <c r="B5200" i="15"/>
  <c r="C5056" i="15" l="1"/>
  <c r="F5057" i="15"/>
  <c r="B5201" i="15"/>
  <c r="C5055" i="15" l="1"/>
  <c r="F5056" i="15"/>
  <c r="B5202" i="15"/>
  <c r="C5054" i="15" l="1"/>
  <c r="F5055" i="15"/>
  <c r="B5203" i="15"/>
  <c r="C5053" i="15" l="1"/>
  <c r="F5054" i="15"/>
  <c r="B5204" i="15"/>
  <c r="C5052" i="15" l="1"/>
  <c r="F5053" i="15"/>
  <c r="B5205" i="15"/>
  <c r="C5051" i="15" l="1"/>
  <c r="F5052" i="15"/>
  <c r="B5206" i="15"/>
  <c r="C5050" i="15" l="1"/>
  <c r="F5051" i="15"/>
  <c r="B5207" i="15"/>
  <c r="C5049" i="15" l="1"/>
  <c r="F5050" i="15"/>
  <c r="B5208" i="15"/>
  <c r="C5048" i="15" l="1"/>
  <c r="F5049" i="15"/>
  <c r="B5209" i="15"/>
  <c r="C5047" i="15" l="1"/>
  <c r="F5048" i="15"/>
  <c r="B5210" i="15"/>
  <c r="C5046" i="15" l="1"/>
  <c r="F5047" i="15"/>
  <c r="B5211" i="15"/>
  <c r="C5045" i="15" l="1"/>
  <c r="F5046" i="15"/>
  <c r="B5212" i="15"/>
  <c r="C5044" i="15" l="1"/>
  <c r="F5045" i="15"/>
  <c r="B5213" i="15"/>
  <c r="C5043" i="15" l="1"/>
  <c r="F5044" i="15"/>
  <c r="B5214" i="15"/>
  <c r="C5042" i="15" l="1"/>
  <c r="F5043" i="15"/>
  <c r="B5215" i="15"/>
  <c r="C5041" i="15" l="1"/>
  <c r="F5042" i="15"/>
  <c r="B5216" i="15"/>
  <c r="C5040" i="15" l="1"/>
  <c r="F5041" i="15"/>
  <c r="B5217" i="15"/>
  <c r="C5039" i="15" l="1"/>
  <c r="F5040" i="15"/>
  <c r="B5218" i="15"/>
  <c r="C5038" i="15" l="1"/>
  <c r="E5039" i="15"/>
  <c r="G5039" i="15" s="1"/>
  <c r="F5039" i="15"/>
  <c r="B5219" i="15"/>
  <c r="H5039" i="15" l="1"/>
  <c r="E5038" i="15"/>
  <c r="G5038" i="15" s="1"/>
  <c r="F5038" i="15"/>
  <c r="E5129" i="15"/>
  <c r="G5129" i="15" s="1"/>
  <c r="H5129" i="15" s="1"/>
  <c r="E5128" i="15"/>
  <c r="G5128" i="15" s="1"/>
  <c r="H5128" i="15" s="1"/>
  <c r="E5127" i="15"/>
  <c r="G5127" i="15" s="1"/>
  <c r="H5127" i="15" s="1"/>
  <c r="E5126" i="15"/>
  <c r="G5126" i="15" s="1"/>
  <c r="H5126" i="15" s="1"/>
  <c r="E5125" i="15"/>
  <c r="G5125" i="15" s="1"/>
  <c r="H5125" i="15" s="1"/>
  <c r="E5124" i="15"/>
  <c r="G5124" i="15" s="1"/>
  <c r="H5124" i="15" s="1"/>
  <c r="E5123" i="15"/>
  <c r="G5123" i="15" s="1"/>
  <c r="H5123" i="15" s="1"/>
  <c r="E5122" i="15"/>
  <c r="G5122" i="15" s="1"/>
  <c r="H5122" i="15" s="1"/>
  <c r="E5121" i="15"/>
  <c r="G5121" i="15" s="1"/>
  <c r="H5121" i="15" s="1"/>
  <c r="E5120" i="15"/>
  <c r="G5120" i="15" s="1"/>
  <c r="H5120" i="15" s="1"/>
  <c r="E5119" i="15"/>
  <c r="G5119" i="15" s="1"/>
  <c r="H5119" i="15" s="1"/>
  <c r="E5118" i="15"/>
  <c r="G5118" i="15" s="1"/>
  <c r="H5118" i="15" s="1"/>
  <c r="E5117" i="15"/>
  <c r="G5117" i="15" s="1"/>
  <c r="H5117" i="15" s="1"/>
  <c r="E5116" i="15"/>
  <c r="G5116" i="15" s="1"/>
  <c r="H5116" i="15" s="1"/>
  <c r="E5115" i="15"/>
  <c r="G5115" i="15" s="1"/>
  <c r="H5115" i="15" s="1"/>
  <c r="E5114" i="15"/>
  <c r="G5114" i="15" s="1"/>
  <c r="H5114" i="15" s="1"/>
  <c r="E5113" i="15"/>
  <c r="G5113" i="15" s="1"/>
  <c r="H5113" i="15" s="1"/>
  <c r="E5112" i="15"/>
  <c r="G5112" i="15" s="1"/>
  <c r="H5112" i="15" s="1"/>
  <c r="E5111" i="15"/>
  <c r="G5111" i="15" s="1"/>
  <c r="H5111" i="15" s="1"/>
  <c r="E5110" i="15"/>
  <c r="G5110" i="15" s="1"/>
  <c r="H5110" i="15" s="1"/>
  <c r="E5109" i="15"/>
  <c r="G5109" i="15" s="1"/>
  <c r="H5109" i="15" s="1"/>
  <c r="E5108" i="15"/>
  <c r="G5108" i="15" s="1"/>
  <c r="H5108" i="15" s="1"/>
  <c r="E5107" i="15"/>
  <c r="G5107" i="15" s="1"/>
  <c r="H5107" i="15" s="1"/>
  <c r="E5106" i="15"/>
  <c r="G5106" i="15" s="1"/>
  <c r="H5106" i="15" s="1"/>
  <c r="E5105" i="15"/>
  <c r="G5105" i="15" s="1"/>
  <c r="H5105" i="15" s="1"/>
  <c r="E5104" i="15"/>
  <c r="G5104" i="15" s="1"/>
  <c r="H5104" i="15" s="1"/>
  <c r="E5103" i="15"/>
  <c r="G5103" i="15" s="1"/>
  <c r="H5103" i="15" s="1"/>
  <c r="E5102" i="15"/>
  <c r="G5102" i="15" s="1"/>
  <c r="H5102" i="15" s="1"/>
  <c r="E5101" i="15"/>
  <c r="G5101" i="15" s="1"/>
  <c r="H5101" i="15" s="1"/>
  <c r="E5100" i="15"/>
  <c r="G5100" i="15" s="1"/>
  <c r="H5100" i="15" s="1"/>
  <c r="E5099" i="15"/>
  <c r="G5099" i="15" s="1"/>
  <c r="H5099" i="15" s="1"/>
  <c r="E5098" i="15"/>
  <c r="G5098" i="15" s="1"/>
  <c r="H5098" i="15" s="1"/>
  <c r="E5097" i="15"/>
  <c r="G5097" i="15" s="1"/>
  <c r="H5097" i="15" s="1"/>
  <c r="E5096" i="15"/>
  <c r="G5096" i="15" s="1"/>
  <c r="H5096" i="15" s="1"/>
  <c r="E5095" i="15"/>
  <c r="G5095" i="15" s="1"/>
  <c r="H5095" i="15" s="1"/>
  <c r="E5094" i="15"/>
  <c r="G5094" i="15" s="1"/>
  <c r="H5094" i="15" s="1"/>
  <c r="E5093" i="15"/>
  <c r="G5093" i="15" s="1"/>
  <c r="H5093" i="15" s="1"/>
  <c r="E5092" i="15"/>
  <c r="G5092" i="15" s="1"/>
  <c r="H5092" i="15" s="1"/>
  <c r="E5091" i="15"/>
  <c r="G5091" i="15" s="1"/>
  <c r="H5091" i="15" s="1"/>
  <c r="E5090" i="15"/>
  <c r="G5090" i="15" s="1"/>
  <c r="H5090" i="15" s="1"/>
  <c r="E5089" i="15"/>
  <c r="G5089" i="15" s="1"/>
  <c r="H5089" i="15" s="1"/>
  <c r="E5088" i="15"/>
  <c r="G5088" i="15" s="1"/>
  <c r="H5088" i="15" s="1"/>
  <c r="E5087" i="15"/>
  <c r="G5087" i="15" s="1"/>
  <c r="H5087" i="15" s="1"/>
  <c r="E5086" i="15"/>
  <c r="G5086" i="15" s="1"/>
  <c r="H5086" i="15" s="1"/>
  <c r="E5085" i="15"/>
  <c r="G5085" i="15" s="1"/>
  <c r="H5085" i="15" s="1"/>
  <c r="E5084" i="15"/>
  <c r="G5084" i="15" s="1"/>
  <c r="H5084" i="15" s="1"/>
  <c r="E5083" i="15"/>
  <c r="G5083" i="15" s="1"/>
  <c r="H5083" i="15" s="1"/>
  <c r="E5082" i="15"/>
  <c r="G5082" i="15" s="1"/>
  <c r="H5082" i="15" s="1"/>
  <c r="E5081" i="15"/>
  <c r="G5081" i="15" s="1"/>
  <c r="H5081" i="15" s="1"/>
  <c r="E5080" i="15"/>
  <c r="G5080" i="15" s="1"/>
  <c r="H5080" i="15" s="1"/>
  <c r="E5079" i="15"/>
  <c r="G5079" i="15" s="1"/>
  <c r="H5079" i="15" s="1"/>
  <c r="E5078" i="15"/>
  <c r="G5078" i="15" s="1"/>
  <c r="H5078" i="15" s="1"/>
  <c r="E5077" i="15"/>
  <c r="G5077" i="15" s="1"/>
  <c r="H5077" i="15" s="1"/>
  <c r="E5076" i="15"/>
  <c r="G5076" i="15" s="1"/>
  <c r="H5076" i="15" s="1"/>
  <c r="E5075" i="15"/>
  <c r="G5075" i="15" s="1"/>
  <c r="H5075" i="15" s="1"/>
  <c r="E5074" i="15"/>
  <c r="G5074" i="15" s="1"/>
  <c r="H5074" i="15" s="1"/>
  <c r="E5073" i="15"/>
  <c r="G5073" i="15" s="1"/>
  <c r="H5073" i="15" s="1"/>
  <c r="E5072" i="15"/>
  <c r="G5072" i="15" s="1"/>
  <c r="H5072" i="15" s="1"/>
  <c r="E5071" i="15"/>
  <c r="G5071" i="15" s="1"/>
  <c r="H5071" i="15" s="1"/>
  <c r="E5070" i="15"/>
  <c r="G5070" i="15" s="1"/>
  <c r="H5070" i="15" s="1"/>
  <c r="E5069" i="15"/>
  <c r="G5069" i="15" s="1"/>
  <c r="H5069" i="15" s="1"/>
  <c r="E5068" i="15"/>
  <c r="G5068" i="15" s="1"/>
  <c r="H5068" i="15" s="1"/>
  <c r="E5067" i="15"/>
  <c r="G5067" i="15" s="1"/>
  <c r="H5067" i="15" s="1"/>
  <c r="E5066" i="15"/>
  <c r="G5066" i="15" s="1"/>
  <c r="H5066" i="15" s="1"/>
  <c r="E5065" i="15"/>
  <c r="G5065" i="15" s="1"/>
  <c r="H5065" i="15" s="1"/>
  <c r="E5064" i="15"/>
  <c r="G5064" i="15" s="1"/>
  <c r="H5064" i="15" s="1"/>
  <c r="E5063" i="15"/>
  <c r="G5063" i="15" s="1"/>
  <c r="H5063" i="15" s="1"/>
  <c r="E5062" i="15"/>
  <c r="G5062" i="15" s="1"/>
  <c r="H5062" i="15" s="1"/>
  <c r="E5061" i="15"/>
  <c r="G5061" i="15" s="1"/>
  <c r="H5061" i="15" s="1"/>
  <c r="E5060" i="15"/>
  <c r="G5060" i="15" s="1"/>
  <c r="H5060" i="15" s="1"/>
  <c r="E5059" i="15"/>
  <c r="G5059" i="15" s="1"/>
  <c r="H5059" i="15" s="1"/>
  <c r="E5058" i="15"/>
  <c r="G5058" i="15" s="1"/>
  <c r="H5058" i="15" s="1"/>
  <c r="E5057" i="15"/>
  <c r="G5057" i="15" s="1"/>
  <c r="H5057" i="15" s="1"/>
  <c r="E5056" i="15"/>
  <c r="G5056" i="15" s="1"/>
  <c r="H5056" i="15" s="1"/>
  <c r="E5055" i="15"/>
  <c r="G5055" i="15" s="1"/>
  <c r="H5055" i="15" s="1"/>
  <c r="E5054" i="15"/>
  <c r="G5054" i="15" s="1"/>
  <c r="H5054" i="15" s="1"/>
  <c r="E5053" i="15"/>
  <c r="G5053" i="15" s="1"/>
  <c r="H5053" i="15" s="1"/>
  <c r="E5052" i="15"/>
  <c r="G5052" i="15" s="1"/>
  <c r="H5052" i="15" s="1"/>
  <c r="E5051" i="15"/>
  <c r="G5051" i="15" s="1"/>
  <c r="H5051" i="15" s="1"/>
  <c r="E5050" i="15"/>
  <c r="G5050" i="15" s="1"/>
  <c r="H5050" i="15" s="1"/>
  <c r="E5049" i="15"/>
  <c r="G5049" i="15" s="1"/>
  <c r="H5049" i="15" s="1"/>
  <c r="E5048" i="15"/>
  <c r="G5048" i="15" s="1"/>
  <c r="H5048" i="15" s="1"/>
  <c r="E5047" i="15"/>
  <c r="G5047" i="15" s="1"/>
  <c r="H5047" i="15" s="1"/>
  <c r="E5046" i="15"/>
  <c r="G5046" i="15" s="1"/>
  <c r="H5046" i="15" s="1"/>
  <c r="E5045" i="15"/>
  <c r="G5045" i="15" s="1"/>
  <c r="H5045" i="15" s="1"/>
  <c r="E5044" i="15"/>
  <c r="G5044" i="15" s="1"/>
  <c r="H5044" i="15" s="1"/>
  <c r="E5043" i="15"/>
  <c r="G5043" i="15" s="1"/>
  <c r="H5043" i="15" s="1"/>
  <c r="E5042" i="15"/>
  <c r="G5042" i="15" s="1"/>
  <c r="H5042" i="15" s="1"/>
  <c r="E5041" i="15"/>
  <c r="G5041" i="15" s="1"/>
  <c r="H5041" i="15" s="1"/>
  <c r="E5040" i="15"/>
  <c r="G5040" i="15" s="1"/>
  <c r="H5040" i="15" s="1"/>
  <c r="B5220" i="15"/>
  <c r="C5219" i="15"/>
  <c r="C5218" i="15" s="1"/>
  <c r="C5217" i="15" s="1"/>
  <c r="F5218" i="15" l="1"/>
  <c r="C5216" i="15"/>
  <c r="F5217" i="15"/>
  <c r="H5038" i="15"/>
  <c r="F5219" i="15"/>
  <c r="B5221" i="15"/>
  <c r="C5215" i="15" l="1"/>
  <c r="F5216" i="15"/>
  <c r="B5222" i="15"/>
  <c r="C5214" i="15" l="1"/>
  <c r="F5215" i="15"/>
  <c r="B5223" i="15"/>
  <c r="C5213" i="15" l="1"/>
  <c r="F5214" i="15"/>
  <c r="B5224" i="15"/>
  <c r="C5212" i="15" l="1"/>
  <c r="F5213" i="15"/>
  <c r="B5225" i="15"/>
  <c r="C5211" i="15" l="1"/>
  <c r="F5212" i="15"/>
  <c r="B5226" i="15"/>
  <c r="C5210" i="15" l="1"/>
  <c r="F5211" i="15"/>
  <c r="B5227" i="15"/>
  <c r="C5209" i="15" l="1"/>
  <c r="F5210" i="15"/>
  <c r="B5228" i="15"/>
  <c r="C5208" i="15" l="1"/>
  <c r="F5209" i="15"/>
  <c r="B5229" i="15"/>
  <c r="C5207" i="15" l="1"/>
  <c r="F5208" i="15"/>
  <c r="B5230" i="15"/>
  <c r="C5206" i="15" l="1"/>
  <c r="F5207" i="15"/>
  <c r="B5231" i="15"/>
  <c r="C5205" i="15" l="1"/>
  <c r="F5206" i="15"/>
  <c r="B5232" i="15"/>
  <c r="C5204" i="15" l="1"/>
  <c r="F5205" i="15"/>
  <c r="B5233" i="15"/>
  <c r="C5203" i="15" l="1"/>
  <c r="F5204" i="15"/>
  <c r="B5234" i="15"/>
  <c r="C5202" i="15" l="1"/>
  <c r="F5203" i="15"/>
  <c r="B5235" i="15"/>
  <c r="C5201" i="15" l="1"/>
  <c r="F5202" i="15"/>
  <c r="B5236" i="15"/>
  <c r="C5200" i="15" l="1"/>
  <c r="F5201" i="15"/>
  <c r="B5237" i="15"/>
  <c r="C5199" i="15" l="1"/>
  <c r="F5200" i="15"/>
  <c r="B5238" i="15"/>
  <c r="C5198" i="15" l="1"/>
  <c r="F5199" i="15"/>
  <c r="B5239" i="15"/>
  <c r="C5197" i="15" l="1"/>
  <c r="F5198" i="15"/>
  <c r="B5240" i="15"/>
  <c r="C5196" i="15" l="1"/>
  <c r="F5197" i="15"/>
  <c r="B5241" i="15"/>
  <c r="C5195" i="15" l="1"/>
  <c r="F5196" i="15"/>
  <c r="B5242" i="15"/>
  <c r="C5194" i="15" l="1"/>
  <c r="F5195" i="15"/>
  <c r="B5243" i="15"/>
  <c r="C5193" i="15" l="1"/>
  <c r="F5194" i="15"/>
  <c r="B5244" i="15"/>
  <c r="C5192" i="15" l="1"/>
  <c r="F5193" i="15"/>
  <c r="B5245" i="15"/>
  <c r="C5191" i="15" l="1"/>
  <c r="F5192" i="15"/>
  <c r="B5246" i="15"/>
  <c r="C5190" i="15" l="1"/>
  <c r="F5191" i="15"/>
  <c r="B5247" i="15"/>
  <c r="C5189" i="15" l="1"/>
  <c r="F5190" i="15"/>
  <c r="B5248" i="15"/>
  <c r="C5188" i="15" l="1"/>
  <c r="F5189" i="15"/>
  <c r="B5249" i="15"/>
  <c r="C5187" i="15" l="1"/>
  <c r="F5188" i="15"/>
  <c r="B5250" i="15"/>
  <c r="C5186" i="15" l="1"/>
  <c r="F5187" i="15"/>
  <c r="B5251" i="15"/>
  <c r="C5185" i="15" l="1"/>
  <c r="F5186" i="15"/>
  <c r="B5252" i="15"/>
  <c r="C5184" i="15" l="1"/>
  <c r="F5185" i="15"/>
  <c r="B5253" i="15"/>
  <c r="C5183" i="15" l="1"/>
  <c r="F5184" i="15"/>
  <c r="B5254" i="15"/>
  <c r="C5182" i="15" l="1"/>
  <c r="F5183" i="15"/>
  <c r="B5255" i="15"/>
  <c r="C5181" i="15" l="1"/>
  <c r="F5182" i="15"/>
  <c r="B5256" i="15"/>
  <c r="C5180" i="15" l="1"/>
  <c r="F5181" i="15"/>
  <c r="B5257" i="15"/>
  <c r="C5179" i="15" l="1"/>
  <c r="F5180" i="15"/>
  <c r="B5258" i="15"/>
  <c r="C5178" i="15" l="1"/>
  <c r="F5179" i="15"/>
  <c r="B5259" i="15"/>
  <c r="C5177" i="15" l="1"/>
  <c r="F5178" i="15"/>
  <c r="B5260" i="15"/>
  <c r="C5176" i="15" l="1"/>
  <c r="F5177" i="15"/>
  <c r="B5261" i="15"/>
  <c r="C5175" i="15" l="1"/>
  <c r="F5176" i="15"/>
  <c r="B5262" i="15"/>
  <c r="C5174" i="15" l="1"/>
  <c r="F5175" i="15"/>
  <c r="B5263" i="15"/>
  <c r="C5173" i="15" l="1"/>
  <c r="F5174" i="15"/>
  <c r="B5264" i="15"/>
  <c r="C5172" i="15" l="1"/>
  <c r="F5173" i="15"/>
  <c r="B5265" i="15"/>
  <c r="C5171" i="15" l="1"/>
  <c r="F5172" i="15"/>
  <c r="B5266" i="15"/>
  <c r="C5170" i="15" l="1"/>
  <c r="F5171" i="15"/>
  <c r="B5267" i="15"/>
  <c r="C5169" i="15" l="1"/>
  <c r="F5170" i="15"/>
  <c r="B5268" i="15"/>
  <c r="C5168" i="15" l="1"/>
  <c r="F5169" i="15"/>
  <c r="B5269" i="15"/>
  <c r="C5167" i="15" l="1"/>
  <c r="F5168" i="15"/>
  <c r="B5270" i="15"/>
  <c r="C5166" i="15" l="1"/>
  <c r="F5167" i="15"/>
  <c r="B5271" i="15"/>
  <c r="C5165" i="15" l="1"/>
  <c r="F5166" i="15"/>
  <c r="B5272" i="15"/>
  <c r="C5164" i="15" l="1"/>
  <c r="F5165" i="15"/>
  <c r="B5273" i="15"/>
  <c r="C5163" i="15" l="1"/>
  <c r="F5164" i="15"/>
  <c r="B5274" i="15"/>
  <c r="C5162" i="15" l="1"/>
  <c r="F5163" i="15"/>
  <c r="B5275" i="15"/>
  <c r="C5161" i="15" l="1"/>
  <c r="F5162" i="15"/>
  <c r="B5276" i="15"/>
  <c r="C5160" i="15" l="1"/>
  <c r="F5161" i="15"/>
  <c r="B5277" i="15"/>
  <c r="C5159" i="15" l="1"/>
  <c r="F5160" i="15"/>
  <c r="B5278" i="15"/>
  <c r="C5158" i="15" l="1"/>
  <c r="F5159" i="15"/>
  <c r="B5279" i="15"/>
  <c r="C5157" i="15" l="1"/>
  <c r="F5158" i="15"/>
  <c r="B5280" i="15"/>
  <c r="C5156" i="15" l="1"/>
  <c r="F5157" i="15"/>
  <c r="B5281" i="15"/>
  <c r="C5155" i="15" l="1"/>
  <c r="F5156" i="15"/>
  <c r="B5282" i="15"/>
  <c r="C5154" i="15" l="1"/>
  <c r="F5155" i="15"/>
  <c r="B5283" i="15"/>
  <c r="C5153" i="15" l="1"/>
  <c r="F5154" i="15"/>
  <c r="B5284" i="15"/>
  <c r="C5152" i="15" l="1"/>
  <c r="F5153" i="15"/>
  <c r="B5285" i="15"/>
  <c r="C5151" i="15" l="1"/>
  <c r="F5152" i="15"/>
  <c r="B5286" i="15"/>
  <c r="C5150" i="15" l="1"/>
  <c r="F5151" i="15"/>
  <c r="B5287" i="15"/>
  <c r="C5149" i="15" l="1"/>
  <c r="F5150" i="15"/>
  <c r="B5288" i="15"/>
  <c r="C5148" i="15" l="1"/>
  <c r="F5149" i="15"/>
  <c r="B5289" i="15"/>
  <c r="C5147" i="15" l="1"/>
  <c r="F5148" i="15"/>
  <c r="B5290" i="15"/>
  <c r="C5146" i="15" l="1"/>
  <c r="F5147" i="15"/>
  <c r="B5291" i="15"/>
  <c r="C5145" i="15" l="1"/>
  <c r="F5146" i="15"/>
  <c r="B5292" i="15"/>
  <c r="C5144" i="15" l="1"/>
  <c r="F5145" i="15"/>
  <c r="B5293" i="15"/>
  <c r="C5143" i="15" l="1"/>
  <c r="F5144" i="15"/>
  <c r="B5294" i="15"/>
  <c r="C5142" i="15" l="1"/>
  <c r="F5143" i="15"/>
  <c r="B5295" i="15"/>
  <c r="C5141" i="15" l="1"/>
  <c r="F5142" i="15"/>
  <c r="B5296" i="15"/>
  <c r="C5140" i="15" l="1"/>
  <c r="F5141" i="15"/>
  <c r="B5297" i="15"/>
  <c r="C5139" i="15" l="1"/>
  <c r="F5140" i="15"/>
  <c r="B5298" i="15"/>
  <c r="C5138" i="15" l="1"/>
  <c r="F5139" i="15"/>
  <c r="B5299" i="15"/>
  <c r="C5137" i="15" l="1"/>
  <c r="F5138" i="15"/>
  <c r="B5300" i="15"/>
  <c r="C5136" i="15" l="1"/>
  <c r="F5137" i="15"/>
  <c r="B5301" i="15"/>
  <c r="C5135" i="15" l="1"/>
  <c r="F5136" i="15"/>
  <c r="B5302" i="15"/>
  <c r="C5134" i="15" l="1"/>
  <c r="F5135" i="15"/>
  <c r="B5303" i="15"/>
  <c r="C5133" i="15" l="1"/>
  <c r="F5134" i="15"/>
  <c r="B5304" i="15"/>
  <c r="C5132" i="15" l="1"/>
  <c r="F5133" i="15"/>
  <c r="B5305" i="15"/>
  <c r="C5131" i="15" l="1"/>
  <c r="F5132" i="15"/>
  <c r="B5306" i="15"/>
  <c r="C5130" i="15" l="1"/>
  <c r="F5131" i="15"/>
  <c r="E5131" i="15"/>
  <c r="G5131" i="15" s="1"/>
  <c r="B5307" i="15"/>
  <c r="H5131" i="15" l="1"/>
  <c r="F5130" i="15"/>
  <c r="E5130" i="15"/>
  <c r="G5130" i="15" s="1"/>
  <c r="E5217" i="15"/>
  <c r="G5217" i="15" s="1"/>
  <c r="H5217" i="15" s="1"/>
  <c r="E5219" i="15"/>
  <c r="G5219" i="15" s="1"/>
  <c r="H5219" i="15" s="1"/>
  <c r="E5218" i="15"/>
  <c r="G5218" i="15" s="1"/>
  <c r="H5218" i="15" s="1"/>
  <c r="E5216" i="15"/>
  <c r="G5216" i="15" s="1"/>
  <c r="H5216" i="15" s="1"/>
  <c r="E5215" i="15"/>
  <c r="G5215" i="15" s="1"/>
  <c r="H5215" i="15" s="1"/>
  <c r="E5214" i="15"/>
  <c r="G5214" i="15" s="1"/>
  <c r="H5214" i="15" s="1"/>
  <c r="E5213" i="15"/>
  <c r="G5213" i="15" s="1"/>
  <c r="H5213" i="15" s="1"/>
  <c r="E5212" i="15"/>
  <c r="G5212" i="15" s="1"/>
  <c r="H5212" i="15" s="1"/>
  <c r="E5211" i="15"/>
  <c r="G5211" i="15" s="1"/>
  <c r="H5211" i="15" s="1"/>
  <c r="E5210" i="15"/>
  <c r="G5210" i="15" s="1"/>
  <c r="H5210" i="15" s="1"/>
  <c r="E5209" i="15"/>
  <c r="G5209" i="15" s="1"/>
  <c r="H5209" i="15" s="1"/>
  <c r="E5208" i="15"/>
  <c r="G5208" i="15" s="1"/>
  <c r="H5208" i="15" s="1"/>
  <c r="E5207" i="15"/>
  <c r="G5207" i="15" s="1"/>
  <c r="H5207" i="15" s="1"/>
  <c r="E5206" i="15"/>
  <c r="G5206" i="15" s="1"/>
  <c r="H5206" i="15" s="1"/>
  <c r="E5205" i="15"/>
  <c r="G5205" i="15" s="1"/>
  <c r="H5205" i="15" s="1"/>
  <c r="E5204" i="15"/>
  <c r="G5204" i="15" s="1"/>
  <c r="H5204" i="15" s="1"/>
  <c r="E5203" i="15"/>
  <c r="G5203" i="15" s="1"/>
  <c r="H5203" i="15" s="1"/>
  <c r="E5202" i="15"/>
  <c r="G5202" i="15" s="1"/>
  <c r="H5202" i="15" s="1"/>
  <c r="E5201" i="15"/>
  <c r="G5201" i="15" s="1"/>
  <c r="H5201" i="15" s="1"/>
  <c r="E5200" i="15"/>
  <c r="G5200" i="15" s="1"/>
  <c r="H5200" i="15" s="1"/>
  <c r="E5199" i="15"/>
  <c r="G5199" i="15" s="1"/>
  <c r="H5199" i="15" s="1"/>
  <c r="E5198" i="15"/>
  <c r="G5198" i="15" s="1"/>
  <c r="H5198" i="15" s="1"/>
  <c r="E5197" i="15"/>
  <c r="G5197" i="15" s="1"/>
  <c r="H5197" i="15" s="1"/>
  <c r="E5196" i="15"/>
  <c r="G5196" i="15" s="1"/>
  <c r="H5196" i="15" s="1"/>
  <c r="E5195" i="15"/>
  <c r="G5195" i="15" s="1"/>
  <c r="H5195" i="15" s="1"/>
  <c r="E5194" i="15"/>
  <c r="G5194" i="15" s="1"/>
  <c r="H5194" i="15" s="1"/>
  <c r="E5193" i="15"/>
  <c r="G5193" i="15" s="1"/>
  <c r="H5193" i="15" s="1"/>
  <c r="E5192" i="15"/>
  <c r="G5192" i="15" s="1"/>
  <c r="H5192" i="15" s="1"/>
  <c r="E5191" i="15"/>
  <c r="G5191" i="15" s="1"/>
  <c r="H5191" i="15" s="1"/>
  <c r="E5190" i="15"/>
  <c r="G5190" i="15" s="1"/>
  <c r="H5190" i="15" s="1"/>
  <c r="E5189" i="15"/>
  <c r="G5189" i="15" s="1"/>
  <c r="H5189" i="15" s="1"/>
  <c r="E5188" i="15"/>
  <c r="G5188" i="15" s="1"/>
  <c r="H5188" i="15" s="1"/>
  <c r="E5187" i="15"/>
  <c r="G5187" i="15" s="1"/>
  <c r="H5187" i="15" s="1"/>
  <c r="E5186" i="15"/>
  <c r="G5186" i="15" s="1"/>
  <c r="H5186" i="15" s="1"/>
  <c r="E5185" i="15"/>
  <c r="G5185" i="15" s="1"/>
  <c r="H5185" i="15" s="1"/>
  <c r="E5184" i="15"/>
  <c r="G5184" i="15" s="1"/>
  <c r="H5184" i="15" s="1"/>
  <c r="E5183" i="15"/>
  <c r="G5183" i="15" s="1"/>
  <c r="H5183" i="15" s="1"/>
  <c r="E5182" i="15"/>
  <c r="G5182" i="15" s="1"/>
  <c r="H5182" i="15" s="1"/>
  <c r="E5181" i="15"/>
  <c r="G5181" i="15" s="1"/>
  <c r="H5181" i="15" s="1"/>
  <c r="E5180" i="15"/>
  <c r="G5180" i="15" s="1"/>
  <c r="H5180" i="15" s="1"/>
  <c r="E5179" i="15"/>
  <c r="G5179" i="15" s="1"/>
  <c r="H5179" i="15" s="1"/>
  <c r="E5178" i="15"/>
  <c r="G5178" i="15" s="1"/>
  <c r="H5178" i="15" s="1"/>
  <c r="E5177" i="15"/>
  <c r="G5177" i="15" s="1"/>
  <c r="H5177" i="15" s="1"/>
  <c r="E5176" i="15"/>
  <c r="G5176" i="15" s="1"/>
  <c r="H5176" i="15" s="1"/>
  <c r="E5175" i="15"/>
  <c r="G5175" i="15" s="1"/>
  <c r="H5175" i="15" s="1"/>
  <c r="E5174" i="15"/>
  <c r="G5174" i="15" s="1"/>
  <c r="H5174" i="15" s="1"/>
  <c r="E5173" i="15"/>
  <c r="G5173" i="15" s="1"/>
  <c r="H5173" i="15" s="1"/>
  <c r="E5172" i="15"/>
  <c r="G5172" i="15" s="1"/>
  <c r="H5172" i="15" s="1"/>
  <c r="E5171" i="15"/>
  <c r="G5171" i="15" s="1"/>
  <c r="H5171" i="15" s="1"/>
  <c r="E5170" i="15"/>
  <c r="G5170" i="15" s="1"/>
  <c r="H5170" i="15" s="1"/>
  <c r="E5169" i="15"/>
  <c r="G5169" i="15" s="1"/>
  <c r="H5169" i="15" s="1"/>
  <c r="E5168" i="15"/>
  <c r="G5168" i="15" s="1"/>
  <c r="H5168" i="15" s="1"/>
  <c r="E5167" i="15"/>
  <c r="G5167" i="15" s="1"/>
  <c r="H5167" i="15" s="1"/>
  <c r="E5166" i="15"/>
  <c r="G5166" i="15" s="1"/>
  <c r="H5166" i="15" s="1"/>
  <c r="E5165" i="15"/>
  <c r="G5165" i="15" s="1"/>
  <c r="H5165" i="15" s="1"/>
  <c r="E5164" i="15"/>
  <c r="G5164" i="15" s="1"/>
  <c r="H5164" i="15" s="1"/>
  <c r="E5163" i="15"/>
  <c r="G5163" i="15" s="1"/>
  <c r="H5163" i="15" s="1"/>
  <c r="E5162" i="15"/>
  <c r="G5162" i="15" s="1"/>
  <c r="H5162" i="15" s="1"/>
  <c r="E5161" i="15"/>
  <c r="G5161" i="15" s="1"/>
  <c r="H5161" i="15" s="1"/>
  <c r="E5160" i="15"/>
  <c r="G5160" i="15" s="1"/>
  <c r="H5160" i="15" s="1"/>
  <c r="E5159" i="15"/>
  <c r="G5159" i="15" s="1"/>
  <c r="H5159" i="15" s="1"/>
  <c r="E5158" i="15"/>
  <c r="G5158" i="15" s="1"/>
  <c r="H5158" i="15" s="1"/>
  <c r="E5157" i="15"/>
  <c r="G5157" i="15" s="1"/>
  <c r="H5157" i="15" s="1"/>
  <c r="E5156" i="15"/>
  <c r="G5156" i="15" s="1"/>
  <c r="H5156" i="15" s="1"/>
  <c r="E5155" i="15"/>
  <c r="G5155" i="15" s="1"/>
  <c r="H5155" i="15" s="1"/>
  <c r="E5154" i="15"/>
  <c r="G5154" i="15" s="1"/>
  <c r="H5154" i="15" s="1"/>
  <c r="E5153" i="15"/>
  <c r="G5153" i="15" s="1"/>
  <c r="H5153" i="15" s="1"/>
  <c r="E5152" i="15"/>
  <c r="G5152" i="15" s="1"/>
  <c r="H5152" i="15" s="1"/>
  <c r="E5151" i="15"/>
  <c r="G5151" i="15" s="1"/>
  <c r="H5151" i="15" s="1"/>
  <c r="E5150" i="15"/>
  <c r="G5150" i="15" s="1"/>
  <c r="H5150" i="15" s="1"/>
  <c r="E5149" i="15"/>
  <c r="G5149" i="15" s="1"/>
  <c r="H5149" i="15" s="1"/>
  <c r="E5148" i="15"/>
  <c r="G5148" i="15" s="1"/>
  <c r="H5148" i="15" s="1"/>
  <c r="E5147" i="15"/>
  <c r="G5147" i="15" s="1"/>
  <c r="H5147" i="15" s="1"/>
  <c r="E5146" i="15"/>
  <c r="G5146" i="15" s="1"/>
  <c r="H5146" i="15" s="1"/>
  <c r="E5145" i="15"/>
  <c r="G5145" i="15" s="1"/>
  <c r="H5145" i="15" s="1"/>
  <c r="E5144" i="15"/>
  <c r="G5144" i="15" s="1"/>
  <c r="H5144" i="15" s="1"/>
  <c r="E5143" i="15"/>
  <c r="G5143" i="15" s="1"/>
  <c r="H5143" i="15" s="1"/>
  <c r="E5142" i="15"/>
  <c r="G5142" i="15" s="1"/>
  <c r="H5142" i="15" s="1"/>
  <c r="E5141" i="15"/>
  <c r="G5141" i="15" s="1"/>
  <c r="H5141" i="15" s="1"/>
  <c r="E5140" i="15"/>
  <c r="G5140" i="15" s="1"/>
  <c r="H5140" i="15" s="1"/>
  <c r="E5139" i="15"/>
  <c r="G5139" i="15" s="1"/>
  <c r="H5139" i="15" s="1"/>
  <c r="E5138" i="15"/>
  <c r="G5138" i="15" s="1"/>
  <c r="H5138" i="15" s="1"/>
  <c r="E5137" i="15"/>
  <c r="G5137" i="15" s="1"/>
  <c r="H5137" i="15" s="1"/>
  <c r="E5136" i="15"/>
  <c r="G5136" i="15" s="1"/>
  <c r="H5136" i="15" s="1"/>
  <c r="E5135" i="15"/>
  <c r="G5135" i="15" s="1"/>
  <c r="H5135" i="15" s="1"/>
  <c r="E5134" i="15"/>
  <c r="G5134" i="15" s="1"/>
  <c r="H5134" i="15" s="1"/>
  <c r="E5133" i="15"/>
  <c r="G5133" i="15" s="1"/>
  <c r="H5133" i="15" s="1"/>
  <c r="E5132" i="15"/>
  <c r="G5132" i="15" s="1"/>
  <c r="H5132" i="15" s="1"/>
  <c r="B5308" i="15"/>
  <c r="H5130" i="15" l="1"/>
  <c r="B5309" i="15"/>
  <c r="B5310" i="15" l="1"/>
  <c r="C5310" i="15" l="1"/>
  <c r="C5309" i="15" s="1"/>
  <c r="C5308" i="15" s="1"/>
  <c r="B5311" i="15"/>
  <c r="F5309" i="15" l="1"/>
  <c r="C5307" i="15"/>
  <c r="F5308" i="15"/>
  <c r="B5312" i="15"/>
  <c r="F5310" i="15"/>
  <c r="C5306" i="15" l="1"/>
  <c r="F5307" i="15"/>
  <c r="B5313" i="15"/>
  <c r="C5305" i="15" l="1"/>
  <c r="F5306" i="15"/>
  <c r="B5314" i="15"/>
  <c r="C5304" i="15" l="1"/>
  <c r="F5305" i="15"/>
  <c r="B5315" i="15"/>
  <c r="C5303" i="15" l="1"/>
  <c r="F5304" i="15"/>
  <c r="B5316" i="15"/>
  <c r="C5302" i="15" l="1"/>
  <c r="F5303" i="15"/>
  <c r="B5317" i="15"/>
  <c r="C5301" i="15" l="1"/>
  <c r="F5302" i="15"/>
  <c r="B5318" i="15"/>
  <c r="C5300" i="15" l="1"/>
  <c r="F5301" i="15"/>
  <c r="B5319" i="15"/>
  <c r="C5299" i="15" l="1"/>
  <c r="F5300" i="15"/>
  <c r="B5320" i="15"/>
  <c r="C5298" i="15" l="1"/>
  <c r="F5299" i="15"/>
  <c r="B5321" i="15"/>
  <c r="C5297" i="15" l="1"/>
  <c r="F5298" i="15"/>
  <c r="B5322" i="15"/>
  <c r="C5296" i="15" l="1"/>
  <c r="F5297" i="15"/>
  <c r="B5323" i="15"/>
  <c r="C5295" i="15" l="1"/>
  <c r="F5296" i="15"/>
  <c r="B5324" i="15"/>
  <c r="C5294" i="15" l="1"/>
  <c r="F5295" i="15"/>
  <c r="B5325" i="15"/>
  <c r="C5293" i="15" l="1"/>
  <c r="F5294" i="15"/>
  <c r="B5326" i="15"/>
  <c r="C5292" i="15" l="1"/>
  <c r="F5293" i="15"/>
  <c r="B5327" i="15"/>
  <c r="C5291" i="15" l="1"/>
  <c r="F5292" i="15"/>
  <c r="B5328" i="15"/>
  <c r="C5290" i="15" l="1"/>
  <c r="F5291" i="15"/>
  <c r="B5329" i="15"/>
  <c r="C5289" i="15" l="1"/>
  <c r="F5290" i="15"/>
  <c r="B5330" i="15"/>
  <c r="C5288" i="15" l="1"/>
  <c r="F5289" i="15"/>
  <c r="B5331" i="15"/>
  <c r="C5287" i="15" l="1"/>
  <c r="F5288" i="15"/>
  <c r="B5332" i="15"/>
  <c r="C5286" i="15" l="1"/>
  <c r="F5287" i="15"/>
  <c r="B5333" i="15"/>
  <c r="C5285" i="15" l="1"/>
  <c r="F5286" i="15"/>
  <c r="B5334" i="15"/>
  <c r="C5284" i="15" l="1"/>
  <c r="F5285" i="15"/>
  <c r="B5335" i="15"/>
  <c r="C5283" i="15" l="1"/>
  <c r="F5284" i="15"/>
  <c r="B5336" i="15"/>
  <c r="C5282" i="15" l="1"/>
  <c r="F5283" i="15"/>
  <c r="B5337" i="15"/>
  <c r="C5281" i="15" l="1"/>
  <c r="F5282" i="15"/>
  <c r="B5338" i="15"/>
  <c r="C5280" i="15" l="1"/>
  <c r="F5281" i="15"/>
  <c r="B5339" i="15"/>
  <c r="C5279" i="15" l="1"/>
  <c r="F5280" i="15"/>
  <c r="B5340" i="15"/>
  <c r="C5278" i="15" l="1"/>
  <c r="F5279" i="15"/>
  <c r="B5341" i="15"/>
  <c r="C5277" i="15" l="1"/>
  <c r="F5278" i="15"/>
  <c r="B5342" i="15"/>
  <c r="C5276" i="15" l="1"/>
  <c r="F5277" i="15"/>
  <c r="B5343" i="15"/>
  <c r="C5275" i="15" l="1"/>
  <c r="F5276" i="15"/>
  <c r="B5344" i="15"/>
  <c r="C5274" i="15" l="1"/>
  <c r="F5275" i="15"/>
  <c r="B5345" i="15"/>
  <c r="C5273" i="15" l="1"/>
  <c r="F5274" i="15"/>
  <c r="B5346" i="15"/>
  <c r="C5272" i="15" l="1"/>
  <c r="F5273" i="15"/>
  <c r="B5347" i="15"/>
  <c r="C5271" i="15" l="1"/>
  <c r="F5272" i="15"/>
  <c r="B5348" i="15"/>
  <c r="C5270" i="15" l="1"/>
  <c r="F5271" i="15"/>
  <c r="B5349" i="15"/>
  <c r="C5269" i="15" l="1"/>
  <c r="F5270" i="15"/>
  <c r="B5350" i="15"/>
  <c r="C5268" i="15" l="1"/>
  <c r="F5269" i="15"/>
  <c r="B5351" i="15"/>
  <c r="C5267" i="15" l="1"/>
  <c r="F5268" i="15"/>
  <c r="B5352" i="15"/>
  <c r="C5266" i="15" l="1"/>
  <c r="F5267" i="15"/>
  <c r="B5353" i="15"/>
  <c r="C5265" i="15" l="1"/>
  <c r="F5266" i="15"/>
  <c r="B5354" i="15"/>
  <c r="C5264" i="15" l="1"/>
  <c r="F5265" i="15"/>
  <c r="B5355" i="15"/>
  <c r="C5263" i="15" l="1"/>
  <c r="F5264" i="15"/>
  <c r="B5356" i="15"/>
  <c r="C5262" i="15" l="1"/>
  <c r="F5263" i="15"/>
  <c r="B5357" i="15"/>
  <c r="C5261" i="15" l="1"/>
  <c r="F5262" i="15"/>
  <c r="B5358" i="15"/>
  <c r="C5260" i="15" l="1"/>
  <c r="F5261" i="15"/>
  <c r="B5359" i="15"/>
  <c r="C5259" i="15" l="1"/>
  <c r="F5260" i="15"/>
  <c r="B5360" i="15"/>
  <c r="C5258" i="15" l="1"/>
  <c r="F5259" i="15"/>
  <c r="B5361" i="15"/>
  <c r="C5257" i="15" l="1"/>
  <c r="F5258" i="15"/>
  <c r="B5362" i="15"/>
  <c r="C5256" i="15" l="1"/>
  <c r="F5257" i="15"/>
  <c r="B5363" i="15"/>
  <c r="C5255" i="15" l="1"/>
  <c r="F5256" i="15"/>
  <c r="B5364" i="15"/>
  <c r="C5254" i="15" l="1"/>
  <c r="F5255" i="15"/>
  <c r="B5365" i="15"/>
  <c r="C5253" i="15" l="1"/>
  <c r="F5254" i="15"/>
  <c r="B5366" i="15"/>
  <c r="C5252" i="15" l="1"/>
  <c r="F5253" i="15"/>
  <c r="B5367" i="15"/>
  <c r="C5251" i="15" l="1"/>
  <c r="F5252" i="15"/>
  <c r="B5368" i="15"/>
  <c r="C5250" i="15" l="1"/>
  <c r="F5251" i="15"/>
  <c r="B5369" i="15"/>
  <c r="C5249" i="15" l="1"/>
  <c r="F5250" i="15"/>
  <c r="B5370" i="15"/>
  <c r="C5248" i="15" l="1"/>
  <c r="F5249" i="15"/>
  <c r="B5371" i="15"/>
  <c r="C5247" i="15" l="1"/>
  <c r="F5248" i="15"/>
  <c r="B5372" i="15"/>
  <c r="C5246" i="15" l="1"/>
  <c r="F5247" i="15"/>
  <c r="B5373" i="15"/>
  <c r="C5245" i="15" l="1"/>
  <c r="F5246" i="15"/>
  <c r="B5374" i="15"/>
  <c r="C5244" i="15" l="1"/>
  <c r="F5245" i="15"/>
  <c r="B5375" i="15"/>
  <c r="C5243" i="15" l="1"/>
  <c r="F5244" i="15"/>
  <c r="B5376" i="15"/>
  <c r="C5242" i="15" l="1"/>
  <c r="F5243" i="15"/>
  <c r="B5377" i="15"/>
  <c r="C5241" i="15" l="1"/>
  <c r="F5242" i="15"/>
  <c r="B5378" i="15"/>
  <c r="C5240" i="15" l="1"/>
  <c r="F5241" i="15"/>
  <c r="B5379" i="15"/>
  <c r="C5239" i="15" l="1"/>
  <c r="F5240" i="15"/>
  <c r="B5380" i="15"/>
  <c r="C5238" i="15" l="1"/>
  <c r="F5239" i="15"/>
  <c r="B5381" i="15"/>
  <c r="C5237" i="15" l="1"/>
  <c r="F5238" i="15"/>
  <c r="B5382" i="15"/>
  <c r="C5236" i="15" l="1"/>
  <c r="F5237" i="15"/>
  <c r="B5383" i="15"/>
  <c r="C5235" i="15" l="1"/>
  <c r="F5236" i="15"/>
  <c r="B5384" i="15"/>
  <c r="C5234" i="15" l="1"/>
  <c r="F5235" i="15"/>
  <c r="B5385" i="15"/>
  <c r="C5233" i="15" l="1"/>
  <c r="F5234" i="15"/>
  <c r="B5386" i="15"/>
  <c r="C5232" i="15" l="1"/>
  <c r="F5233" i="15"/>
  <c r="B5387" i="15"/>
  <c r="C5231" i="15" l="1"/>
  <c r="F5232" i="15"/>
  <c r="B5388" i="15"/>
  <c r="C5230" i="15" l="1"/>
  <c r="F5231" i="15"/>
  <c r="B5389" i="15"/>
  <c r="C5229" i="15" l="1"/>
  <c r="F5230" i="15"/>
  <c r="B5390" i="15"/>
  <c r="C5228" i="15" l="1"/>
  <c r="F5229" i="15"/>
  <c r="B5391" i="15"/>
  <c r="C5227" i="15" l="1"/>
  <c r="F5228" i="15"/>
  <c r="B5392" i="15"/>
  <c r="C5226" i="15" l="1"/>
  <c r="F5227" i="15"/>
  <c r="B5393" i="15"/>
  <c r="C5225" i="15" l="1"/>
  <c r="F5226" i="15"/>
  <c r="B5394" i="15"/>
  <c r="C5224" i="15" l="1"/>
  <c r="F5225" i="15"/>
  <c r="B5395" i="15"/>
  <c r="C5223" i="15" l="1"/>
  <c r="F5224" i="15"/>
  <c r="B5396" i="15"/>
  <c r="C5222" i="15" l="1"/>
  <c r="F5223" i="15"/>
  <c r="B5397" i="15"/>
  <c r="C5221" i="15" l="1"/>
  <c r="F5222" i="15"/>
  <c r="B5398" i="15"/>
  <c r="C5220" i="15" l="1"/>
  <c r="F5221" i="15"/>
  <c r="E5221" i="15"/>
  <c r="G5221" i="15" s="1"/>
  <c r="B5399" i="15"/>
  <c r="F5220" i="15" l="1"/>
  <c r="E5220" i="15"/>
  <c r="G5220" i="15" s="1"/>
  <c r="E5309" i="15"/>
  <c r="G5309" i="15" s="1"/>
  <c r="H5309" i="15" s="1"/>
  <c r="E5310" i="15"/>
  <c r="G5310" i="15" s="1"/>
  <c r="H5310" i="15" s="1"/>
  <c r="E5308" i="15"/>
  <c r="G5308" i="15" s="1"/>
  <c r="H5308" i="15" s="1"/>
  <c r="E5307" i="15"/>
  <c r="G5307" i="15" s="1"/>
  <c r="H5307" i="15" s="1"/>
  <c r="E5306" i="15"/>
  <c r="G5306" i="15" s="1"/>
  <c r="H5306" i="15" s="1"/>
  <c r="E5305" i="15"/>
  <c r="G5305" i="15" s="1"/>
  <c r="H5305" i="15" s="1"/>
  <c r="E5304" i="15"/>
  <c r="G5304" i="15" s="1"/>
  <c r="H5304" i="15" s="1"/>
  <c r="E5303" i="15"/>
  <c r="G5303" i="15" s="1"/>
  <c r="H5303" i="15" s="1"/>
  <c r="E5302" i="15"/>
  <c r="G5302" i="15" s="1"/>
  <c r="H5302" i="15" s="1"/>
  <c r="E5301" i="15"/>
  <c r="G5301" i="15" s="1"/>
  <c r="H5301" i="15" s="1"/>
  <c r="E5300" i="15"/>
  <c r="G5300" i="15" s="1"/>
  <c r="H5300" i="15" s="1"/>
  <c r="E5299" i="15"/>
  <c r="G5299" i="15" s="1"/>
  <c r="H5299" i="15" s="1"/>
  <c r="E5298" i="15"/>
  <c r="G5298" i="15" s="1"/>
  <c r="H5298" i="15" s="1"/>
  <c r="E5297" i="15"/>
  <c r="G5297" i="15" s="1"/>
  <c r="H5297" i="15" s="1"/>
  <c r="E5296" i="15"/>
  <c r="G5296" i="15" s="1"/>
  <c r="H5296" i="15" s="1"/>
  <c r="E5295" i="15"/>
  <c r="G5295" i="15" s="1"/>
  <c r="H5295" i="15" s="1"/>
  <c r="E5294" i="15"/>
  <c r="G5294" i="15" s="1"/>
  <c r="H5294" i="15" s="1"/>
  <c r="E5293" i="15"/>
  <c r="G5293" i="15" s="1"/>
  <c r="H5293" i="15" s="1"/>
  <c r="E5292" i="15"/>
  <c r="G5292" i="15" s="1"/>
  <c r="H5292" i="15" s="1"/>
  <c r="E5291" i="15"/>
  <c r="G5291" i="15" s="1"/>
  <c r="H5291" i="15" s="1"/>
  <c r="E5290" i="15"/>
  <c r="G5290" i="15" s="1"/>
  <c r="H5290" i="15" s="1"/>
  <c r="E5289" i="15"/>
  <c r="G5289" i="15" s="1"/>
  <c r="H5289" i="15" s="1"/>
  <c r="E5288" i="15"/>
  <c r="G5288" i="15" s="1"/>
  <c r="H5288" i="15" s="1"/>
  <c r="E5287" i="15"/>
  <c r="G5287" i="15" s="1"/>
  <c r="H5287" i="15" s="1"/>
  <c r="E5286" i="15"/>
  <c r="G5286" i="15" s="1"/>
  <c r="H5286" i="15" s="1"/>
  <c r="E5285" i="15"/>
  <c r="G5285" i="15" s="1"/>
  <c r="H5285" i="15" s="1"/>
  <c r="E5284" i="15"/>
  <c r="G5284" i="15" s="1"/>
  <c r="H5284" i="15" s="1"/>
  <c r="E5283" i="15"/>
  <c r="G5283" i="15" s="1"/>
  <c r="H5283" i="15" s="1"/>
  <c r="E5282" i="15"/>
  <c r="G5282" i="15" s="1"/>
  <c r="H5282" i="15" s="1"/>
  <c r="E5281" i="15"/>
  <c r="G5281" i="15" s="1"/>
  <c r="H5281" i="15" s="1"/>
  <c r="E5280" i="15"/>
  <c r="G5280" i="15" s="1"/>
  <c r="H5280" i="15" s="1"/>
  <c r="E5279" i="15"/>
  <c r="G5279" i="15" s="1"/>
  <c r="H5279" i="15" s="1"/>
  <c r="E5278" i="15"/>
  <c r="G5278" i="15" s="1"/>
  <c r="H5278" i="15" s="1"/>
  <c r="E5277" i="15"/>
  <c r="G5277" i="15" s="1"/>
  <c r="H5277" i="15" s="1"/>
  <c r="E5276" i="15"/>
  <c r="G5276" i="15" s="1"/>
  <c r="H5276" i="15" s="1"/>
  <c r="E5275" i="15"/>
  <c r="G5275" i="15" s="1"/>
  <c r="H5275" i="15" s="1"/>
  <c r="E5274" i="15"/>
  <c r="G5274" i="15" s="1"/>
  <c r="H5274" i="15" s="1"/>
  <c r="E5273" i="15"/>
  <c r="G5273" i="15" s="1"/>
  <c r="H5273" i="15" s="1"/>
  <c r="E5272" i="15"/>
  <c r="G5272" i="15" s="1"/>
  <c r="H5272" i="15" s="1"/>
  <c r="E5271" i="15"/>
  <c r="G5271" i="15" s="1"/>
  <c r="H5271" i="15" s="1"/>
  <c r="E5270" i="15"/>
  <c r="G5270" i="15" s="1"/>
  <c r="H5270" i="15" s="1"/>
  <c r="E5269" i="15"/>
  <c r="G5269" i="15" s="1"/>
  <c r="H5269" i="15" s="1"/>
  <c r="E5268" i="15"/>
  <c r="G5268" i="15" s="1"/>
  <c r="H5268" i="15" s="1"/>
  <c r="E5267" i="15"/>
  <c r="G5267" i="15" s="1"/>
  <c r="H5267" i="15" s="1"/>
  <c r="E5266" i="15"/>
  <c r="G5266" i="15" s="1"/>
  <c r="H5266" i="15" s="1"/>
  <c r="E5265" i="15"/>
  <c r="G5265" i="15" s="1"/>
  <c r="H5265" i="15" s="1"/>
  <c r="E5264" i="15"/>
  <c r="G5264" i="15" s="1"/>
  <c r="H5264" i="15" s="1"/>
  <c r="E5263" i="15"/>
  <c r="G5263" i="15" s="1"/>
  <c r="H5263" i="15" s="1"/>
  <c r="E5262" i="15"/>
  <c r="G5262" i="15" s="1"/>
  <c r="H5262" i="15" s="1"/>
  <c r="E5261" i="15"/>
  <c r="G5261" i="15" s="1"/>
  <c r="H5261" i="15" s="1"/>
  <c r="E5260" i="15"/>
  <c r="G5260" i="15" s="1"/>
  <c r="H5260" i="15" s="1"/>
  <c r="E5259" i="15"/>
  <c r="G5259" i="15" s="1"/>
  <c r="H5259" i="15" s="1"/>
  <c r="E5258" i="15"/>
  <c r="G5258" i="15" s="1"/>
  <c r="H5258" i="15" s="1"/>
  <c r="E5257" i="15"/>
  <c r="G5257" i="15" s="1"/>
  <c r="H5257" i="15" s="1"/>
  <c r="E5256" i="15"/>
  <c r="G5256" i="15" s="1"/>
  <c r="H5256" i="15" s="1"/>
  <c r="E5255" i="15"/>
  <c r="G5255" i="15" s="1"/>
  <c r="H5255" i="15" s="1"/>
  <c r="E5254" i="15"/>
  <c r="G5254" i="15" s="1"/>
  <c r="H5254" i="15" s="1"/>
  <c r="E5253" i="15"/>
  <c r="G5253" i="15" s="1"/>
  <c r="H5253" i="15" s="1"/>
  <c r="E5252" i="15"/>
  <c r="G5252" i="15" s="1"/>
  <c r="H5252" i="15" s="1"/>
  <c r="E5251" i="15"/>
  <c r="G5251" i="15" s="1"/>
  <c r="H5251" i="15" s="1"/>
  <c r="E5250" i="15"/>
  <c r="G5250" i="15" s="1"/>
  <c r="H5250" i="15" s="1"/>
  <c r="E5249" i="15"/>
  <c r="G5249" i="15" s="1"/>
  <c r="H5249" i="15" s="1"/>
  <c r="E5248" i="15"/>
  <c r="G5248" i="15" s="1"/>
  <c r="H5248" i="15" s="1"/>
  <c r="E5247" i="15"/>
  <c r="G5247" i="15" s="1"/>
  <c r="H5247" i="15" s="1"/>
  <c r="E5246" i="15"/>
  <c r="G5246" i="15" s="1"/>
  <c r="H5246" i="15" s="1"/>
  <c r="E5245" i="15"/>
  <c r="G5245" i="15" s="1"/>
  <c r="H5245" i="15" s="1"/>
  <c r="E5244" i="15"/>
  <c r="G5244" i="15" s="1"/>
  <c r="H5244" i="15" s="1"/>
  <c r="E5243" i="15"/>
  <c r="G5243" i="15" s="1"/>
  <c r="H5243" i="15" s="1"/>
  <c r="E5242" i="15"/>
  <c r="G5242" i="15" s="1"/>
  <c r="H5242" i="15" s="1"/>
  <c r="E5241" i="15"/>
  <c r="G5241" i="15" s="1"/>
  <c r="H5241" i="15" s="1"/>
  <c r="E5240" i="15"/>
  <c r="G5240" i="15" s="1"/>
  <c r="H5240" i="15" s="1"/>
  <c r="E5239" i="15"/>
  <c r="G5239" i="15" s="1"/>
  <c r="H5239" i="15" s="1"/>
  <c r="E5238" i="15"/>
  <c r="G5238" i="15" s="1"/>
  <c r="H5238" i="15" s="1"/>
  <c r="E5237" i="15"/>
  <c r="G5237" i="15" s="1"/>
  <c r="H5237" i="15" s="1"/>
  <c r="E5236" i="15"/>
  <c r="G5236" i="15" s="1"/>
  <c r="H5236" i="15" s="1"/>
  <c r="E5235" i="15"/>
  <c r="G5235" i="15" s="1"/>
  <c r="H5235" i="15" s="1"/>
  <c r="E5234" i="15"/>
  <c r="G5234" i="15" s="1"/>
  <c r="H5234" i="15" s="1"/>
  <c r="E5233" i="15"/>
  <c r="G5233" i="15" s="1"/>
  <c r="H5233" i="15" s="1"/>
  <c r="E5232" i="15"/>
  <c r="G5232" i="15" s="1"/>
  <c r="H5232" i="15" s="1"/>
  <c r="E5231" i="15"/>
  <c r="G5231" i="15" s="1"/>
  <c r="H5231" i="15" s="1"/>
  <c r="E5230" i="15"/>
  <c r="G5230" i="15" s="1"/>
  <c r="H5230" i="15" s="1"/>
  <c r="E5229" i="15"/>
  <c r="G5229" i="15" s="1"/>
  <c r="H5229" i="15" s="1"/>
  <c r="E5228" i="15"/>
  <c r="G5228" i="15" s="1"/>
  <c r="H5228" i="15" s="1"/>
  <c r="E5227" i="15"/>
  <c r="G5227" i="15" s="1"/>
  <c r="H5227" i="15" s="1"/>
  <c r="E5226" i="15"/>
  <c r="G5226" i="15" s="1"/>
  <c r="H5226" i="15" s="1"/>
  <c r="E5225" i="15"/>
  <c r="G5225" i="15" s="1"/>
  <c r="H5225" i="15" s="1"/>
  <c r="E5224" i="15"/>
  <c r="G5224" i="15" s="1"/>
  <c r="H5224" i="15" s="1"/>
  <c r="E5223" i="15"/>
  <c r="G5223" i="15" s="1"/>
  <c r="H5223" i="15" s="1"/>
  <c r="E5222" i="15"/>
  <c r="G5222" i="15" s="1"/>
  <c r="H5222" i="15" s="1"/>
  <c r="H5221" i="15"/>
  <c r="B5400" i="15"/>
  <c r="H5220" i="15" l="1"/>
  <c r="B5401" i="15"/>
  <c r="B5402" i="15" l="1"/>
  <c r="C5402" i="15" l="1"/>
  <c r="C5401" i="15" s="1"/>
  <c r="C5400" i="15" s="1"/>
  <c r="B5403" i="15"/>
  <c r="F5401" i="15" l="1"/>
  <c r="C5399" i="15"/>
  <c r="F5400" i="15"/>
  <c r="B5404" i="15"/>
  <c r="F5402" i="15"/>
  <c r="C5398" i="15" l="1"/>
  <c r="F5399" i="15"/>
  <c r="B5405" i="15"/>
  <c r="C5397" i="15" l="1"/>
  <c r="F5398" i="15"/>
  <c r="B5406" i="15"/>
  <c r="C5396" i="15" l="1"/>
  <c r="F5397" i="15"/>
  <c r="B5407" i="15"/>
  <c r="C5395" i="15" l="1"/>
  <c r="F5396" i="15"/>
  <c r="B5408" i="15"/>
  <c r="C5394" i="15" l="1"/>
  <c r="F5395" i="15"/>
  <c r="B5409" i="15"/>
  <c r="C5393" i="15" l="1"/>
  <c r="F5394" i="15"/>
  <c r="B5410" i="15"/>
  <c r="C5392" i="15" l="1"/>
  <c r="F5393" i="15"/>
  <c r="B5411" i="15"/>
  <c r="C5391" i="15" l="1"/>
  <c r="F5392" i="15"/>
  <c r="B5412" i="15"/>
  <c r="C5390" i="15" l="1"/>
  <c r="F5391" i="15"/>
  <c r="B5413" i="15"/>
  <c r="C5389" i="15" l="1"/>
  <c r="F5390" i="15"/>
  <c r="B5414" i="15"/>
  <c r="C5388" i="15" l="1"/>
  <c r="F5389" i="15"/>
  <c r="B5415" i="15"/>
  <c r="C5387" i="15" l="1"/>
  <c r="F5388" i="15"/>
  <c r="B5416" i="15"/>
  <c r="C5386" i="15" l="1"/>
  <c r="F5387" i="15"/>
  <c r="B5417" i="15"/>
  <c r="C5385" i="15" l="1"/>
  <c r="F5386" i="15"/>
  <c r="B5418" i="15"/>
  <c r="C5384" i="15" l="1"/>
  <c r="F5385" i="15"/>
  <c r="B5419" i="15"/>
  <c r="C5383" i="15" l="1"/>
  <c r="F5384" i="15"/>
  <c r="B5420" i="15"/>
  <c r="C5382" i="15" l="1"/>
  <c r="F5383" i="15"/>
  <c r="B5421" i="15"/>
  <c r="C5381" i="15" l="1"/>
  <c r="F5382" i="15"/>
  <c r="B5422" i="15"/>
  <c r="C5380" i="15" l="1"/>
  <c r="F5381" i="15"/>
  <c r="B5423" i="15"/>
  <c r="C5379" i="15" l="1"/>
  <c r="F5380" i="15"/>
  <c r="B5424" i="15"/>
  <c r="C5378" i="15" l="1"/>
  <c r="F5379" i="15"/>
  <c r="B5425" i="15"/>
  <c r="C5377" i="15" l="1"/>
  <c r="F5378" i="15"/>
  <c r="B5426" i="15"/>
  <c r="C5376" i="15" l="1"/>
  <c r="F5377" i="15"/>
  <c r="B5427" i="15"/>
  <c r="C5375" i="15" l="1"/>
  <c r="F5376" i="15"/>
  <c r="B5428" i="15"/>
  <c r="C5374" i="15" l="1"/>
  <c r="F5375" i="15"/>
  <c r="B5429" i="15"/>
  <c r="C5373" i="15" l="1"/>
  <c r="F5374" i="15"/>
  <c r="B5430" i="15"/>
  <c r="C5372" i="15" l="1"/>
  <c r="F5373" i="15"/>
  <c r="B5431" i="15"/>
  <c r="C5371" i="15" l="1"/>
  <c r="F5372" i="15"/>
  <c r="B5432" i="15"/>
  <c r="C5370" i="15" l="1"/>
  <c r="F5371" i="15"/>
  <c r="B5433" i="15"/>
  <c r="C5369" i="15" l="1"/>
  <c r="F5370" i="15"/>
  <c r="B5434" i="15"/>
  <c r="C5368" i="15" l="1"/>
  <c r="F5369" i="15"/>
  <c r="B5435" i="15"/>
  <c r="C5367" i="15" l="1"/>
  <c r="F5368" i="15"/>
  <c r="B5436" i="15"/>
  <c r="C5366" i="15" l="1"/>
  <c r="F5367" i="15"/>
  <c r="B5437" i="15"/>
  <c r="C5365" i="15" l="1"/>
  <c r="F5366" i="15"/>
  <c r="B5438" i="15"/>
  <c r="C5364" i="15" l="1"/>
  <c r="F5365" i="15"/>
  <c r="B5439" i="15"/>
  <c r="C5363" i="15" l="1"/>
  <c r="F5364" i="15"/>
  <c r="B5440" i="15"/>
  <c r="C5362" i="15" l="1"/>
  <c r="F5363" i="15"/>
  <c r="B5441" i="15"/>
  <c r="C5361" i="15" l="1"/>
  <c r="F5362" i="15"/>
  <c r="B5442" i="15"/>
  <c r="C5360" i="15" l="1"/>
  <c r="F5361" i="15"/>
  <c r="B5443" i="15"/>
  <c r="C5359" i="15" l="1"/>
  <c r="F5360" i="15"/>
  <c r="B5444" i="15"/>
  <c r="C5358" i="15" l="1"/>
  <c r="F5359" i="15"/>
  <c r="B5445" i="15"/>
  <c r="C5357" i="15" l="1"/>
  <c r="F5358" i="15"/>
  <c r="B5446" i="15"/>
  <c r="C5356" i="15" l="1"/>
  <c r="F5357" i="15"/>
  <c r="B5447" i="15"/>
  <c r="C5355" i="15" l="1"/>
  <c r="F5356" i="15"/>
  <c r="B5448" i="15"/>
  <c r="C5354" i="15" l="1"/>
  <c r="F5355" i="15"/>
  <c r="B5449" i="15"/>
  <c r="C5353" i="15" l="1"/>
  <c r="F5354" i="15"/>
  <c r="B5450" i="15"/>
  <c r="C5352" i="15" l="1"/>
  <c r="F5353" i="15"/>
  <c r="B5451" i="15"/>
  <c r="C5351" i="15" l="1"/>
  <c r="F5352" i="15"/>
  <c r="B5452" i="15"/>
  <c r="C5350" i="15" l="1"/>
  <c r="F5351" i="15"/>
  <c r="B5453" i="15"/>
  <c r="C5349" i="15" l="1"/>
  <c r="F5350" i="15"/>
  <c r="B5454" i="15"/>
  <c r="C5348" i="15" l="1"/>
  <c r="F5349" i="15"/>
  <c r="B5455" i="15"/>
  <c r="C5347" i="15" l="1"/>
  <c r="F5348" i="15"/>
  <c r="B5456" i="15"/>
  <c r="C5346" i="15" l="1"/>
  <c r="F5347" i="15"/>
  <c r="B5457" i="15"/>
  <c r="C5345" i="15" l="1"/>
  <c r="F5346" i="15"/>
  <c r="B5458" i="15"/>
  <c r="C5344" i="15" l="1"/>
  <c r="F5345" i="15"/>
  <c r="B5459" i="15"/>
  <c r="C5343" i="15" l="1"/>
  <c r="F5344" i="15"/>
  <c r="B5460" i="15"/>
  <c r="C5342" i="15" l="1"/>
  <c r="F5343" i="15"/>
  <c r="B5461" i="15"/>
  <c r="C5341" i="15" l="1"/>
  <c r="F5342" i="15"/>
  <c r="B5462" i="15"/>
  <c r="C5340" i="15" l="1"/>
  <c r="F5341" i="15"/>
  <c r="B5463" i="15"/>
  <c r="C5339" i="15" l="1"/>
  <c r="F5340" i="15"/>
  <c r="B5464" i="15"/>
  <c r="C5338" i="15" l="1"/>
  <c r="F5339" i="15"/>
  <c r="B5465" i="15"/>
  <c r="C5337" i="15" l="1"/>
  <c r="F5338" i="15"/>
  <c r="B5466" i="15"/>
  <c r="C5336" i="15" l="1"/>
  <c r="F5337" i="15"/>
  <c r="B5467" i="15"/>
  <c r="C5335" i="15" l="1"/>
  <c r="F5336" i="15"/>
  <c r="B5468" i="15"/>
  <c r="C5334" i="15" l="1"/>
  <c r="F5335" i="15"/>
  <c r="B5469" i="15"/>
  <c r="C5333" i="15" l="1"/>
  <c r="F5334" i="15"/>
  <c r="B5470" i="15"/>
  <c r="C5332" i="15" l="1"/>
  <c r="F5333" i="15"/>
  <c r="B5471" i="15"/>
  <c r="C5331" i="15" l="1"/>
  <c r="F5332" i="15"/>
  <c r="B5472" i="15"/>
  <c r="C5330" i="15" l="1"/>
  <c r="F5331" i="15"/>
  <c r="B5473" i="15"/>
  <c r="C5329" i="15" l="1"/>
  <c r="F5330" i="15"/>
  <c r="B5474" i="15"/>
  <c r="C5328" i="15" l="1"/>
  <c r="F5329" i="15"/>
  <c r="B5475" i="15"/>
  <c r="C5327" i="15" l="1"/>
  <c r="F5328" i="15"/>
  <c r="B5476" i="15"/>
  <c r="C5326" i="15" l="1"/>
  <c r="F5327" i="15"/>
  <c r="B5477" i="15"/>
  <c r="C5325" i="15" l="1"/>
  <c r="F5326" i="15"/>
  <c r="B5478" i="15"/>
  <c r="C5324" i="15" l="1"/>
  <c r="F5325" i="15"/>
  <c r="B5479" i="15"/>
  <c r="C5323" i="15" l="1"/>
  <c r="F5324" i="15"/>
  <c r="B5480" i="15"/>
  <c r="C5322" i="15" l="1"/>
  <c r="F5323" i="15"/>
  <c r="B5481" i="15"/>
  <c r="C5321" i="15" l="1"/>
  <c r="F5322" i="15"/>
  <c r="B5482" i="15"/>
  <c r="C5320" i="15" l="1"/>
  <c r="F5321" i="15"/>
  <c r="B5483" i="15"/>
  <c r="C5319" i="15" l="1"/>
  <c r="F5320" i="15"/>
  <c r="B5484" i="15"/>
  <c r="C5318" i="15" l="1"/>
  <c r="F5319" i="15"/>
  <c r="B5485" i="15"/>
  <c r="C5317" i="15" l="1"/>
  <c r="F5318" i="15"/>
  <c r="B5486" i="15"/>
  <c r="C5316" i="15" l="1"/>
  <c r="F5317" i="15"/>
  <c r="B5487" i="15"/>
  <c r="C5315" i="15" l="1"/>
  <c r="F5316" i="15"/>
  <c r="B5488" i="15"/>
  <c r="C5314" i="15" l="1"/>
  <c r="F5315" i="15"/>
  <c r="B5489" i="15"/>
  <c r="C5313" i="15" l="1"/>
  <c r="F5314" i="15"/>
  <c r="B5490" i="15"/>
  <c r="C5312" i="15" l="1"/>
  <c r="F5313" i="15"/>
  <c r="B5491" i="15"/>
  <c r="C5311" i="15" l="1"/>
  <c r="E5312" i="15"/>
  <c r="G5312" i="15" s="1"/>
  <c r="F5312" i="15"/>
  <c r="B5492" i="15"/>
  <c r="H5312" i="15" l="1"/>
  <c r="F5311" i="15"/>
  <c r="E5311" i="15"/>
  <c r="G5311" i="15" s="1"/>
  <c r="E5402" i="15"/>
  <c r="G5402" i="15" s="1"/>
  <c r="H5402" i="15" s="1"/>
  <c r="E5401" i="15"/>
  <c r="G5401" i="15" s="1"/>
  <c r="H5401" i="15" s="1"/>
  <c r="E5400" i="15"/>
  <c r="G5400" i="15" s="1"/>
  <c r="H5400" i="15" s="1"/>
  <c r="E5399" i="15"/>
  <c r="G5399" i="15" s="1"/>
  <c r="H5399" i="15" s="1"/>
  <c r="E5398" i="15"/>
  <c r="G5398" i="15" s="1"/>
  <c r="H5398" i="15" s="1"/>
  <c r="E5397" i="15"/>
  <c r="G5397" i="15" s="1"/>
  <c r="H5397" i="15" s="1"/>
  <c r="E5396" i="15"/>
  <c r="G5396" i="15" s="1"/>
  <c r="H5396" i="15" s="1"/>
  <c r="E5395" i="15"/>
  <c r="G5395" i="15" s="1"/>
  <c r="H5395" i="15" s="1"/>
  <c r="E5394" i="15"/>
  <c r="G5394" i="15" s="1"/>
  <c r="H5394" i="15" s="1"/>
  <c r="E5393" i="15"/>
  <c r="G5393" i="15" s="1"/>
  <c r="H5393" i="15" s="1"/>
  <c r="E5392" i="15"/>
  <c r="G5392" i="15" s="1"/>
  <c r="H5392" i="15" s="1"/>
  <c r="E5391" i="15"/>
  <c r="G5391" i="15" s="1"/>
  <c r="H5391" i="15" s="1"/>
  <c r="E5390" i="15"/>
  <c r="G5390" i="15" s="1"/>
  <c r="H5390" i="15" s="1"/>
  <c r="E5389" i="15"/>
  <c r="G5389" i="15" s="1"/>
  <c r="H5389" i="15" s="1"/>
  <c r="E5388" i="15"/>
  <c r="G5388" i="15" s="1"/>
  <c r="H5388" i="15" s="1"/>
  <c r="E5387" i="15"/>
  <c r="G5387" i="15" s="1"/>
  <c r="H5387" i="15" s="1"/>
  <c r="E5386" i="15"/>
  <c r="G5386" i="15" s="1"/>
  <c r="H5386" i="15" s="1"/>
  <c r="E5385" i="15"/>
  <c r="G5385" i="15" s="1"/>
  <c r="H5385" i="15" s="1"/>
  <c r="E5384" i="15"/>
  <c r="G5384" i="15" s="1"/>
  <c r="H5384" i="15" s="1"/>
  <c r="E5383" i="15"/>
  <c r="G5383" i="15" s="1"/>
  <c r="H5383" i="15" s="1"/>
  <c r="E5382" i="15"/>
  <c r="G5382" i="15" s="1"/>
  <c r="H5382" i="15" s="1"/>
  <c r="E5381" i="15"/>
  <c r="G5381" i="15" s="1"/>
  <c r="H5381" i="15" s="1"/>
  <c r="E5380" i="15"/>
  <c r="G5380" i="15" s="1"/>
  <c r="H5380" i="15" s="1"/>
  <c r="E5379" i="15"/>
  <c r="G5379" i="15" s="1"/>
  <c r="H5379" i="15" s="1"/>
  <c r="E5378" i="15"/>
  <c r="G5378" i="15" s="1"/>
  <c r="H5378" i="15" s="1"/>
  <c r="E5377" i="15"/>
  <c r="G5377" i="15" s="1"/>
  <c r="H5377" i="15" s="1"/>
  <c r="E5376" i="15"/>
  <c r="G5376" i="15" s="1"/>
  <c r="H5376" i="15" s="1"/>
  <c r="E5375" i="15"/>
  <c r="G5375" i="15" s="1"/>
  <c r="H5375" i="15" s="1"/>
  <c r="E5374" i="15"/>
  <c r="G5374" i="15" s="1"/>
  <c r="H5374" i="15" s="1"/>
  <c r="E5373" i="15"/>
  <c r="G5373" i="15" s="1"/>
  <c r="H5373" i="15" s="1"/>
  <c r="E5372" i="15"/>
  <c r="G5372" i="15" s="1"/>
  <c r="H5372" i="15" s="1"/>
  <c r="E5371" i="15"/>
  <c r="G5371" i="15" s="1"/>
  <c r="H5371" i="15" s="1"/>
  <c r="E5370" i="15"/>
  <c r="G5370" i="15" s="1"/>
  <c r="H5370" i="15" s="1"/>
  <c r="E5369" i="15"/>
  <c r="G5369" i="15" s="1"/>
  <c r="H5369" i="15" s="1"/>
  <c r="E5368" i="15"/>
  <c r="G5368" i="15" s="1"/>
  <c r="H5368" i="15" s="1"/>
  <c r="E5367" i="15"/>
  <c r="G5367" i="15" s="1"/>
  <c r="H5367" i="15" s="1"/>
  <c r="E5366" i="15"/>
  <c r="G5366" i="15" s="1"/>
  <c r="H5366" i="15" s="1"/>
  <c r="E5365" i="15"/>
  <c r="G5365" i="15" s="1"/>
  <c r="H5365" i="15" s="1"/>
  <c r="E5364" i="15"/>
  <c r="G5364" i="15" s="1"/>
  <c r="H5364" i="15" s="1"/>
  <c r="E5363" i="15"/>
  <c r="G5363" i="15" s="1"/>
  <c r="H5363" i="15" s="1"/>
  <c r="E5362" i="15"/>
  <c r="G5362" i="15" s="1"/>
  <c r="H5362" i="15" s="1"/>
  <c r="E5361" i="15"/>
  <c r="G5361" i="15" s="1"/>
  <c r="H5361" i="15" s="1"/>
  <c r="E5360" i="15"/>
  <c r="G5360" i="15" s="1"/>
  <c r="H5360" i="15" s="1"/>
  <c r="E5359" i="15"/>
  <c r="G5359" i="15" s="1"/>
  <c r="H5359" i="15" s="1"/>
  <c r="E5358" i="15"/>
  <c r="G5358" i="15" s="1"/>
  <c r="H5358" i="15" s="1"/>
  <c r="E5357" i="15"/>
  <c r="G5357" i="15" s="1"/>
  <c r="H5357" i="15" s="1"/>
  <c r="E5356" i="15"/>
  <c r="G5356" i="15" s="1"/>
  <c r="H5356" i="15" s="1"/>
  <c r="E5355" i="15"/>
  <c r="G5355" i="15" s="1"/>
  <c r="H5355" i="15" s="1"/>
  <c r="E5354" i="15"/>
  <c r="G5354" i="15" s="1"/>
  <c r="H5354" i="15" s="1"/>
  <c r="E5353" i="15"/>
  <c r="G5353" i="15" s="1"/>
  <c r="H5353" i="15" s="1"/>
  <c r="E5352" i="15"/>
  <c r="G5352" i="15" s="1"/>
  <c r="H5352" i="15" s="1"/>
  <c r="E5351" i="15"/>
  <c r="G5351" i="15" s="1"/>
  <c r="H5351" i="15" s="1"/>
  <c r="E5350" i="15"/>
  <c r="G5350" i="15" s="1"/>
  <c r="H5350" i="15" s="1"/>
  <c r="E5349" i="15"/>
  <c r="G5349" i="15" s="1"/>
  <c r="H5349" i="15" s="1"/>
  <c r="E5348" i="15"/>
  <c r="G5348" i="15" s="1"/>
  <c r="H5348" i="15" s="1"/>
  <c r="E5347" i="15"/>
  <c r="G5347" i="15" s="1"/>
  <c r="H5347" i="15" s="1"/>
  <c r="E5346" i="15"/>
  <c r="G5346" i="15" s="1"/>
  <c r="H5346" i="15" s="1"/>
  <c r="E5345" i="15"/>
  <c r="G5345" i="15" s="1"/>
  <c r="H5345" i="15" s="1"/>
  <c r="E5344" i="15"/>
  <c r="G5344" i="15" s="1"/>
  <c r="H5344" i="15" s="1"/>
  <c r="E5343" i="15"/>
  <c r="G5343" i="15" s="1"/>
  <c r="H5343" i="15" s="1"/>
  <c r="E5342" i="15"/>
  <c r="G5342" i="15" s="1"/>
  <c r="H5342" i="15" s="1"/>
  <c r="E5341" i="15"/>
  <c r="G5341" i="15" s="1"/>
  <c r="H5341" i="15" s="1"/>
  <c r="E5340" i="15"/>
  <c r="G5340" i="15" s="1"/>
  <c r="H5340" i="15" s="1"/>
  <c r="E5339" i="15"/>
  <c r="G5339" i="15" s="1"/>
  <c r="H5339" i="15" s="1"/>
  <c r="E5338" i="15"/>
  <c r="G5338" i="15" s="1"/>
  <c r="H5338" i="15" s="1"/>
  <c r="E5337" i="15"/>
  <c r="G5337" i="15" s="1"/>
  <c r="H5337" i="15" s="1"/>
  <c r="E5336" i="15"/>
  <c r="G5336" i="15" s="1"/>
  <c r="H5336" i="15" s="1"/>
  <c r="E5335" i="15"/>
  <c r="G5335" i="15" s="1"/>
  <c r="H5335" i="15" s="1"/>
  <c r="E5334" i="15"/>
  <c r="G5334" i="15" s="1"/>
  <c r="H5334" i="15" s="1"/>
  <c r="E5333" i="15"/>
  <c r="G5333" i="15" s="1"/>
  <c r="H5333" i="15" s="1"/>
  <c r="E5332" i="15"/>
  <c r="G5332" i="15" s="1"/>
  <c r="H5332" i="15" s="1"/>
  <c r="E5331" i="15"/>
  <c r="G5331" i="15" s="1"/>
  <c r="H5331" i="15" s="1"/>
  <c r="E5330" i="15"/>
  <c r="G5330" i="15" s="1"/>
  <c r="H5330" i="15" s="1"/>
  <c r="E5329" i="15"/>
  <c r="G5329" i="15" s="1"/>
  <c r="H5329" i="15" s="1"/>
  <c r="E5328" i="15"/>
  <c r="G5328" i="15" s="1"/>
  <c r="H5328" i="15" s="1"/>
  <c r="E5327" i="15"/>
  <c r="G5327" i="15" s="1"/>
  <c r="H5327" i="15" s="1"/>
  <c r="E5326" i="15"/>
  <c r="G5326" i="15" s="1"/>
  <c r="H5326" i="15" s="1"/>
  <c r="E5325" i="15"/>
  <c r="G5325" i="15" s="1"/>
  <c r="H5325" i="15" s="1"/>
  <c r="E5324" i="15"/>
  <c r="G5324" i="15" s="1"/>
  <c r="H5324" i="15" s="1"/>
  <c r="E5323" i="15"/>
  <c r="G5323" i="15" s="1"/>
  <c r="H5323" i="15" s="1"/>
  <c r="E5322" i="15"/>
  <c r="G5322" i="15" s="1"/>
  <c r="H5322" i="15" s="1"/>
  <c r="E5321" i="15"/>
  <c r="G5321" i="15" s="1"/>
  <c r="H5321" i="15" s="1"/>
  <c r="E5320" i="15"/>
  <c r="G5320" i="15" s="1"/>
  <c r="H5320" i="15" s="1"/>
  <c r="E5319" i="15"/>
  <c r="G5319" i="15" s="1"/>
  <c r="H5319" i="15" s="1"/>
  <c r="E5318" i="15"/>
  <c r="G5318" i="15" s="1"/>
  <c r="H5318" i="15" s="1"/>
  <c r="E5317" i="15"/>
  <c r="G5317" i="15" s="1"/>
  <c r="H5317" i="15" s="1"/>
  <c r="E5316" i="15"/>
  <c r="G5316" i="15" s="1"/>
  <c r="H5316" i="15" s="1"/>
  <c r="E5315" i="15"/>
  <c r="G5315" i="15" s="1"/>
  <c r="H5315" i="15" s="1"/>
  <c r="E5314" i="15"/>
  <c r="G5314" i="15" s="1"/>
  <c r="H5314" i="15" s="1"/>
  <c r="E5313" i="15"/>
  <c r="G5313" i="15" s="1"/>
  <c r="H5313" i="15" s="1"/>
  <c r="B5493" i="15"/>
  <c r="H5311" i="15" l="1"/>
  <c r="B5494" i="15"/>
  <c r="C5494" i="15" s="1"/>
  <c r="C5493" i="15" l="1"/>
  <c r="C5492" i="15" s="1"/>
  <c r="F5494" i="15"/>
  <c r="F5493" i="15" l="1"/>
  <c r="C5491" i="15"/>
  <c r="F5492" i="15"/>
  <c r="C5490" i="15" l="1"/>
  <c r="F5491" i="15"/>
  <c r="C5489" i="15" l="1"/>
  <c r="F5490" i="15"/>
  <c r="C5488" i="15" l="1"/>
  <c r="F5489" i="15"/>
  <c r="C5487" i="15" l="1"/>
  <c r="F5488" i="15"/>
  <c r="C5486" i="15" l="1"/>
  <c r="F5487" i="15"/>
  <c r="C5485" i="15" l="1"/>
  <c r="F5486" i="15"/>
  <c r="C5484" i="15" l="1"/>
  <c r="F5485" i="15"/>
  <c r="C5483" i="15" l="1"/>
  <c r="F5484" i="15"/>
  <c r="C5482" i="15" l="1"/>
  <c r="F5483" i="15"/>
  <c r="C5481" i="15" l="1"/>
  <c r="F5482" i="15"/>
  <c r="C5480" i="15" l="1"/>
  <c r="F5481" i="15"/>
  <c r="C5479" i="15" l="1"/>
  <c r="F5480" i="15"/>
  <c r="C5478" i="15" l="1"/>
  <c r="F5479" i="15"/>
  <c r="C5477" i="15" l="1"/>
  <c r="F5478" i="15"/>
  <c r="C5476" i="15" l="1"/>
  <c r="F5477" i="15"/>
  <c r="C5475" i="15" l="1"/>
  <c r="F5476" i="15"/>
  <c r="C5474" i="15" l="1"/>
  <c r="F5475" i="15"/>
  <c r="C5473" i="15" l="1"/>
  <c r="F5474" i="15"/>
  <c r="C5472" i="15" l="1"/>
  <c r="F5473" i="15"/>
  <c r="C5471" i="15" l="1"/>
  <c r="F5472" i="15"/>
  <c r="C5470" i="15" l="1"/>
  <c r="F5471" i="15"/>
  <c r="C5469" i="15" l="1"/>
  <c r="F5470" i="15"/>
  <c r="C5468" i="15" l="1"/>
  <c r="F5469" i="15"/>
  <c r="C5467" i="15" l="1"/>
  <c r="F5468" i="15"/>
  <c r="C5466" i="15" l="1"/>
  <c r="F5467" i="15"/>
  <c r="C5465" i="15" l="1"/>
  <c r="F5466" i="15"/>
  <c r="C5464" i="15" l="1"/>
  <c r="F5465" i="15"/>
  <c r="C5463" i="15" l="1"/>
  <c r="F5464" i="15"/>
  <c r="C5462" i="15" l="1"/>
  <c r="F5463" i="15"/>
  <c r="C5461" i="15" l="1"/>
  <c r="F5462" i="15"/>
  <c r="C5460" i="15" l="1"/>
  <c r="F5461" i="15"/>
  <c r="C5459" i="15" l="1"/>
  <c r="F5460" i="15"/>
  <c r="C5458" i="15" l="1"/>
  <c r="F5459" i="15"/>
  <c r="C5457" i="15" l="1"/>
  <c r="F5458" i="15"/>
  <c r="C5456" i="15" l="1"/>
  <c r="F5457" i="15"/>
  <c r="C5455" i="15" l="1"/>
  <c r="F5456" i="15"/>
  <c r="C5454" i="15" l="1"/>
  <c r="F5455" i="15"/>
  <c r="C5453" i="15" l="1"/>
  <c r="F5454" i="15"/>
  <c r="C5452" i="15" l="1"/>
  <c r="F5453" i="15"/>
  <c r="C5451" i="15" l="1"/>
  <c r="F5452" i="15"/>
  <c r="C5450" i="15" l="1"/>
  <c r="F5451" i="15"/>
  <c r="C5449" i="15" l="1"/>
  <c r="F5450" i="15"/>
  <c r="C5448" i="15" l="1"/>
  <c r="F5449" i="15"/>
  <c r="C5447" i="15" l="1"/>
  <c r="F5448" i="15"/>
  <c r="C5446" i="15" l="1"/>
  <c r="F5447" i="15"/>
  <c r="C5445" i="15" l="1"/>
  <c r="F5446" i="15"/>
  <c r="C5444" i="15" l="1"/>
  <c r="F5445" i="15"/>
  <c r="C5443" i="15" l="1"/>
  <c r="F5444" i="15"/>
  <c r="C5442" i="15" l="1"/>
  <c r="F5443" i="15"/>
  <c r="C5441" i="15" l="1"/>
  <c r="F5442" i="15"/>
  <c r="C5440" i="15" l="1"/>
  <c r="F5441" i="15"/>
  <c r="C5439" i="15" l="1"/>
  <c r="F5440" i="15"/>
  <c r="C5438" i="15" l="1"/>
  <c r="F5439" i="15"/>
  <c r="C5437" i="15" l="1"/>
  <c r="F5438" i="15"/>
  <c r="C5436" i="15" l="1"/>
  <c r="F5437" i="15"/>
  <c r="C5435" i="15" l="1"/>
  <c r="F5436" i="15"/>
  <c r="C5434" i="15" l="1"/>
  <c r="F5435" i="15"/>
  <c r="C5433" i="15" l="1"/>
  <c r="F5434" i="15"/>
  <c r="C5432" i="15" l="1"/>
  <c r="F5433" i="15"/>
  <c r="C5431" i="15" l="1"/>
  <c r="F5432" i="15"/>
  <c r="C5430" i="15" l="1"/>
  <c r="F5431" i="15"/>
  <c r="C5429" i="15" l="1"/>
  <c r="F5430" i="15"/>
  <c r="C5428" i="15" l="1"/>
  <c r="F5429" i="15"/>
  <c r="C5427" i="15" l="1"/>
  <c r="F5428" i="15"/>
  <c r="C5426" i="15" l="1"/>
  <c r="F5427" i="15"/>
  <c r="C5425" i="15" l="1"/>
  <c r="F5426" i="15"/>
  <c r="C5424" i="15" l="1"/>
  <c r="F5425" i="15"/>
  <c r="C5423" i="15" l="1"/>
  <c r="F5424" i="15"/>
  <c r="C5422" i="15" l="1"/>
  <c r="F5423" i="15"/>
  <c r="C5421" i="15" l="1"/>
  <c r="F5422" i="15"/>
  <c r="C5420" i="15" l="1"/>
  <c r="F5421" i="15"/>
  <c r="C5419" i="15" l="1"/>
  <c r="F5420" i="15"/>
  <c r="C5418" i="15" l="1"/>
  <c r="F5419" i="15"/>
  <c r="C5417" i="15" l="1"/>
  <c r="F5418" i="15"/>
  <c r="C5416" i="15" l="1"/>
  <c r="F5417" i="15"/>
  <c r="C5415" i="15" l="1"/>
  <c r="F5416" i="15"/>
  <c r="C5414" i="15" l="1"/>
  <c r="F5415" i="15"/>
  <c r="C5413" i="15" l="1"/>
  <c r="F5414" i="15"/>
  <c r="C5412" i="15" l="1"/>
  <c r="F5413" i="15"/>
  <c r="C5411" i="15" l="1"/>
  <c r="F5412" i="15"/>
  <c r="C5410" i="15" l="1"/>
  <c r="F5411" i="15"/>
  <c r="C5409" i="15" l="1"/>
  <c r="F5410" i="15"/>
  <c r="C5408" i="15" l="1"/>
  <c r="F5409" i="15"/>
  <c r="C5407" i="15" l="1"/>
  <c r="F5408" i="15"/>
  <c r="C5406" i="15" l="1"/>
  <c r="F5407" i="15"/>
  <c r="C5405" i="15" l="1"/>
  <c r="F5406" i="15"/>
  <c r="C5404" i="15" l="1"/>
  <c r="F5405" i="15"/>
  <c r="C5403" i="15" l="1"/>
  <c r="F5404" i="15"/>
  <c r="E5404" i="15"/>
  <c r="G5404" i="15" s="1"/>
  <c r="D5404" i="15"/>
  <c r="H5404" i="15" l="1"/>
  <c r="D5403" i="15"/>
  <c r="F5403" i="15"/>
  <c r="E5403" i="15"/>
  <c r="G5403" i="15" s="1"/>
  <c r="D5312" i="15"/>
  <c r="D5189" i="15"/>
  <c r="D5130" i="15"/>
  <c r="D5190" i="15"/>
  <c r="D5282" i="15"/>
  <c r="D5242" i="15"/>
  <c r="D5207" i="15"/>
  <c r="D5310" i="15"/>
  <c r="D5177" i="15"/>
  <c r="D5219" i="15"/>
  <c r="D5178" i="15"/>
  <c r="D5301" i="15"/>
  <c r="D5269" i="15"/>
  <c r="D5225" i="15"/>
  <c r="D5196" i="15"/>
  <c r="D5212" i="15"/>
  <c r="D5304" i="15"/>
  <c r="D5224" i="15"/>
  <c r="D5176" i="15"/>
  <c r="D5191" i="15"/>
  <c r="D5260" i="15"/>
  <c r="D5255" i="15"/>
  <c r="D5187" i="15"/>
  <c r="D5307" i="15"/>
  <c r="D5275" i="15"/>
  <c r="D5226" i="15"/>
  <c r="D5391" i="15"/>
  <c r="D5383" i="15"/>
  <c r="D5367" i="15"/>
  <c r="D5363" i="15"/>
  <c r="D5355" i="15"/>
  <c r="D5351" i="15"/>
  <c r="D5343" i="15"/>
  <c r="D5335" i="15"/>
  <c r="D5331" i="15"/>
  <c r="D5149" i="15"/>
  <c r="D5194" i="15"/>
  <c r="D5146" i="15"/>
  <c r="D5278" i="15"/>
  <c r="D5238" i="15"/>
  <c r="D5175" i="15"/>
  <c r="D5290" i="15"/>
  <c r="D5132" i="15"/>
  <c r="D5297" i="15"/>
  <c r="D5265" i="15"/>
  <c r="D5234" i="15"/>
  <c r="D5199" i="15"/>
  <c r="D5152" i="15"/>
  <c r="D5154" i="15"/>
  <c r="D5292" i="15"/>
  <c r="D5227" i="15"/>
  <c r="D5151" i="15"/>
  <c r="D5252" i="15"/>
  <c r="D5192" i="15"/>
  <c r="D5143" i="15"/>
  <c r="D5303" i="15"/>
  <c r="D5271" i="15"/>
  <c r="D5401" i="15"/>
  <c r="D5394" i="15"/>
  <c r="D5350" i="15"/>
  <c r="D5346" i="15"/>
  <c r="D5338" i="15"/>
  <c r="D5318" i="15"/>
  <c r="D5314" i="15"/>
  <c r="D5317" i="15"/>
  <c r="D5347" i="15"/>
  <c r="D5215" i="15"/>
  <c r="D5150" i="15"/>
  <c r="D5185" i="15"/>
  <c r="D5129" i="15"/>
  <c r="D5274" i="15"/>
  <c r="D5222" i="15"/>
  <c r="D5039" i="15"/>
  <c r="D5258" i="15"/>
  <c r="D5200" i="15"/>
  <c r="D5293" i="15"/>
  <c r="D5261" i="15"/>
  <c r="D5131" i="15"/>
  <c r="D5216" i="15"/>
  <c r="D5167" i="15"/>
  <c r="D5157" i="15"/>
  <c r="D5201" i="15"/>
  <c r="D5284" i="15"/>
  <c r="D5145" i="15"/>
  <c r="D5248" i="15"/>
  <c r="D5144" i="15"/>
  <c r="D5038" i="15"/>
  <c r="D5299" i="15"/>
  <c r="D5263" i="15"/>
  <c r="D5398" i="15"/>
  <c r="D5390" i="15"/>
  <c r="D5386" i="15"/>
  <c r="D5382" i="15"/>
  <c r="D5378" i="15"/>
  <c r="D5374" i="15"/>
  <c r="D5370" i="15"/>
  <c r="D5366" i="15"/>
  <c r="D5362" i="15"/>
  <c r="D5358" i="15"/>
  <c r="D5354" i="15"/>
  <c r="D5342" i="15"/>
  <c r="D5334" i="15"/>
  <c r="D5330" i="15"/>
  <c r="D5326" i="15"/>
  <c r="D5322" i="15"/>
  <c r="D5325" i="15"/>
  <c r="D5316" i="15"/>
  <c r="D5311" i="15"/>
  <c r="D5156" i="15"/>
  <c r="D5183" i="15"/>
  <c r="D5141" i="15"/>
  <c r="D5211" i="15"/>
  <c r="D5306" i="15"/>
  <c r="D5270" i="15"/>
  <c r="D5230" i="15"/>
  <c r="D5182" i="15"/>
  <c r="D5289" i="15"/>
  <c r="D5257" i="15"/>
  <c r="D5160" i="15"/>
  <c r="D5253" i="15"/>
  <c r="D5169" i="15"/>
  <c r="D5155" i="15"/>
  <c r="D5210" i="15"/>
  <c r="D5276" i="15"/>
  <c r="D5197" i="15"/>
  <c r="D5208" i="15"/>
  <c r="D5300" i="15"/>
  <c r="D5244" i="15"/>
  <c r="D5193" i="15"/>
  <c r="D5295" i="15"/>
  <c r="D5259" i="15"/>
  <c r="D5397" i="15"/>
  <c r="D5393" i="15"/>
  <c r="D5389" i="15"/>
  <c r="D5377" i="15"/>
  <c r="D5373" i="15"/>
  <c r="D5369" i="15"/>
  <c r="D5357" i="15"/>
  <c r="D5353" i="15"/>
  <c r="D5349" i="15"/>
  <c r="D5333" i="15"/>
  <c r="D5313" i="15"/>
  <c r="D5320" i="15"/>
  <c r="D5339" i="15"/>
  <c r="D5327" i="15"/>
  <c r="D5139" i="15"/>
  <c r="D5179" i="15"/>
  <c r="D5302" i="15"/>
  <c r="D5266" i="15"/>
  <c r="D5181" i="15"/>
  <c r="D5172" i="15"/>
  <c r="D5220" i="15"/>
  <c r="D5203" i="15"/>
  <c r="D5285" i="15"/>
  <c r="D5241" i="15"/>
  <c r="D5166" i="15"/>
  <c r="D5249" i="15"/>
  <c r="D5170" i="15"/>
  <c r="D5272" i="15"/>
  <c r="D5165" i="15"/>
  <c r="D5148" i="15"/>
  <c r="D5142" i="15"/>
  <c r="D5296" i="15"/>
  <c r="D5240" i="15"/>
  <c r="D5161" i="15"/>
  <c r="D5291" i="15"/>
  <c r="D5251" i="15"/>
  <c r="D5402" i="15"/>
  <c r="D5385" i="15"/>
  <c r="D5381" i="15"/>
  <c r="D5365" i="15"/>
  <c r="D5361" i="15"/>
  <c r="D5345" i="15"/>
  <c r="D5341" i="15"/>
  <c r="D5337" i="15"/>
  <c r="D5329" i="15"/>
  <c r="D5321" i="15"/>
  <c r="D5328" i="15"/>
  <c r="D5324" i="15"/>
  <c r="D5319" i="15"/>
  <c r="D5221" i="15"/>
  <c r="D5138" i="15"/>
  <c r="D5134" i="15"/>
  <c r="D5298" i="15"/>
  <c r="D5262" i="15"/>
  <c r="D5137" i="15"/>
  <c r="D5202" i="15"/>
  <c r="D5171" i="15"/>
  <c r="D5205" i="15"/>
  <c r="D5281" i="15"/>
  <c r="D5237" i="15"/>
  <c r="D5209" i="15"/>
  <c r="D5245" i="15"/>
  <c r="D5268" i="15"/>
  <c r="D5288" i="15"/>
  <c r="D5236" i="15"/>
  <c r="D5135" i="15"/>
  <c r="D5198" i="15"/>
  <c r="D5287" i="15"/>
  <c r="D5247" i="15"/>
  <c r="D5392" i="15"/>
  <c r="D5384" i="15"/>
  <c r="D5380" i="15"/>
  <c r="D5376" i="15"/>
  <c r="D5372" i="15"/>
  <c r="D5364" i="15"/>
  <c r="D5360" i="15"/>
  <c r="D5356" i="15"/>
  <c r="D5348" i="15"/>
  <c r="D5344" i="15"/>
  <c r="D5332" i="15"/>
  <c r="D5184" i="15"/>
  <c r="D5267" i="15"/>
  <c r="D5140" i="15"/>
  <c r="D5294" i="15"/>
  <c r="D5254" i="15"/>
  <c r="D5186" i="15"/>
  <c r="D5168" i="15"/>
  <c r="D5309" i="15"/>
  <c r="D5277" i="15"/>
  <c r="D5233" i="15"/>
  <c r="D5173" i="15"/>
  <c r="D5163" i="15"/>
  <c r="D5214" i="15"/>
  <c r="D5235" i="15"/>
  <c r="D5188" i="15"/>
  <c r="D5195" i="15"/>
  <c r="D5153" i="15"/>
  <c r="D5256" i="15"/>
  <c r="D5206" i="15"/>
  <c r="D5280" i="15"/>
  <c r="D5228" i="15"/>
  <c r="D5158" i="15"/>
  <c r="D5283" i="15"/>
  <c r="D5243" i="15"/>
  <c r="D5400" i="15"/>
  <c r="D5396" i="15"/>
  <c r="D5388" i="15"/>
  <c r="D5368" i="15"/>
  <c r="D5352" i="15"/>
  <c r="D5340" i="15"/>
  <c r="D5336" i="15"/>
  <c r="D5315" i="15"/>
  <c r="D5136" i="15"/>
  <c r="D5246" i="15"/>
  <c r="D5180" i="15"/>
  <c r="D5217" i="15"/>
  <c r="D5286" i="15"/>
  <c r="D5250" i="15"/>
  <c r="D5204" i="15"/>
  <c r="D5218" i="15"/>
  <c r="D5213" i="15"/>
  <c r="D5305" i="15"/>
  <c r="D5273" i="15"/>
  <c r="D5229" i="15"/>
  <c r="D5174" i="15"/>
  <c r="D5239" i="15"/>
  <c r="D5159" i="15"/>
  <c r="D5308" i="15"/>
  <c r="D5232" i="15"/>
  <c r="D5147" i="15"/>
  <c r="D5162" i="15"/>
  <c r="D5264" i="15"/>
  <c r="D5231" i="15"/>
  <c r="D5164" i="15"/>
  <c r="D5133" i="15"/>
  <c r="D5279" i="15"/>
  <c r="D5223" i="15"/>
  <c r="D5399" i="15"/>
  <c r="D5395" i="15"/>
  <c r="D5387" i="15"/>
  <c r="D5379" i="15"/>
  <c r="D5375" i="15"/>
  <c r="D5371" i="15"/>
  <c r="D5359" i="15"/>
  <c r="D5323" i="15"/>
  <c r="D3920" i="15"/>
  <c r="D3813" i="15"/>
  <c r="D4075" i="15"/>
  <c r="D3724" i="15"/>
  <c r="D4082" i="15"/>
  <c r="D4202" i="15"/>
  <c r="D4023" i="15"/>
  <c r="D3757" i="15"/>
  <c r="D3719" i="15"/>
  <c r="D3903" i="15"/>
  <c r="D3970" i="15"/>
  <c r="D3769" i="15"/>
  <c r="D4196" i="15"/>
  <c r="D3836" i="15"/>
  <c r="D4031" i="15"/>
  <c r="D4108" i="15"/>
  <c r="D3992" i="15"/>
  <c r="D3987" i="15"/>
  <c r="D3699" i="15"/>
  <c r="D4021" i="15"/>
  <c r="D3980" i="15"/>
  <c r="D3844" i="15"/>
  <c r="D4102" i="15"/>
  <c r="D4208" i="15"/>
  <c r="D3742" i="15"/>
  <c r="D4183" i="15"/>
  <c r="D4154" i="15"/>
  <c r="D3798" i="15"/>
  <c r="D3971" i="15"/>
  <c r="D4019" i="15"/>
  <c r="D3860" i="15"/>
  <c r="D3938" i="15"/>
  <c r="D4172" i="15"/>
  <c r="D4007" i="15"/>
  <c r="D3754" i="15"/>
  <c r="D3770" i="15"/>
  <c r="D3824" i="15"/>
  <c r="D3949" i="15"/>
  <c r="D4081" i="15"/>
  <c r="D3972" i="15"/>
  <c r="D3688" i="15"/>
  <c r="D3809" i="15"/>
  <c r="D4116" i="15"/>
  <c r="D3956" i="15"/>
  <c r="D4189" i="15"/>
  <c r="D3931" i="15"/>
  <c r="D3686" i="15"/>
  <c r="D4178" i="15"/>
  <c r="D3953" i="15"/>
  <c r="D3926" i="15"/>
  <c r="D4103" i="15"/>
  <c r="D4190" i="15"/>
  <c r="D3918" i="15"/>
  <c r="D3994" i="15"/>
  <c r="D3693" i="15"/>
  <c r="D4011" i="15"/>
  <c r="D3716" i="15"/>
  <c r="D4118" i="15"/>
  <c r="D3853" i="15"/>
  <c r="D3676" i="15"/>
  <c r="D3959" i="15"/>
  <c r="D3680" i="15"/>
  <c r="D4001" i="15"/>
  <c r="D4040" i="15"/>
  <c r="D4139" i="15"/>
  <c r="D3856" i="15"/>
  <c r="D4153" i="15"/>
  <c r="D4203" i="15"/>
  <c r="D4262" i="15"/>
  <c r="D4218" i="15"/>
  <c r="D4225" i="15"/>
  <c r="D4249" i="15"/>
  <c r="D4265" i="15"/>
  <c r="D4248" i="15"/>
  <c r="D4235" i="15"/>
  <c r="D4279" i="15"/>
  <c r="D4260" i="15"/>
  <c r="D3950" i="15"/>
  <c r="D3714" i="15"/>
  <c r="D4140" i="15"/>
  <c r="D3845" i="15"/>
  <c r="D3735" i="15"/>
  <c r="D3786" i="15"/>
  <c r="D4098" i="15"/>
  <c r="D3958" i="15"/>
  <c r="D3866" i="15"/>
  <c r="D4018" i="15"/>
  <c r="D4177" i="15"/>
  <c r="D4072" i="15"/>
  <c r="D3679" i="15"/>
  <c r="D4062" i="15"/>
  <c r="D3922" i="15"/>
  <c r="D4099" i="15"/>
  <c r="D3692" i="15"/>
  <c r="D3886" i="15"/>
  <c r="D3752" i="15"/>
  <c r="D3954" i="15"/>
  <c r="D4083" i="15"/>
  <c r="D3775" i="15"/>
  <c r="D3976" i="15"/>
  <c r="D4213" i="15"/>
  <c r="D3852" i="15"/>
  <c r="D3669" i="15"/>
  <c r="D3927" i="15"/>
  <c r="D4052" i="15"/>
  <c r="D4063" i="15"/>
  <c r="D4059" i="15"/>
  <c r="D4020" i="15"/>
  <c r="D3952" i="15"/>
  <c r="D4136" i="15"/>
  <c r="D4163" i="15"/>
  <c r="D4194" i="15"/>
  <c r="D4130" i="15"/>
  <c r="D4120" i="15"/>
  <c r="D3673" i="15"/>
  <c r="D4117" i="15"/>
  <c r="D3995" i="15"/>
  <c r="D3677" i="15"/>
  <c r="D3750" i="15"/>
  <c r="D3979" i="15"/>
  <c r="D4162" i="15"/>
  <c r="D3734" i="15"/>
  <c r="D4036" i="15"/>
  <c r="D3878" i="15"/>
  <c r="D4147" i="15"/>
  <c r="D3833" i="15"/>
  <c r="D3861" i="15"/>
  <c r="D3816" i="15"/>
  <c r="D4107" i="15"/>
  <c r="D4192" i="15"/>
  <c r="D3756" i="15"/>
  <c r="D3709" i="15"/>
  <c r="D3811" i="15"/>
  <c r="D3803" i="15"/>
  <c r="D4043" i="15"/>
  <c r="D3762" i="15"/>
  <c r="D4038" i="15"/>
  <c r="D3723" i="15"/>
  <c r="D4143" i="15"/>
  <c r="D4170" i="15"/>
  <c r="D4129" i="15"/>
  <c r="D4005" i="15"/>
  <c r="D3854" i="15"/>
  <c r="D3872" i="15"/>
  <c r="D3917" i="15"/>
  <c r="D4255" i="15"/>
  <c r="D4278" i="15"/>
  <c r="D4221" i="15"/>
  <c r="D4301" i="15"/>
  <c r="D4237" i="15"/>
  <c r="D4253" i="15"/>
  <c r="D4294" i="15"/>
  <c r="D4292" i="15"/>
  <c r="D4264" i="15"/>
  <c r="D4258" i="15"/>
  <c r="D4288" i="15"/>
  <c r="D4297" i="15"/>
  <c r="D4216" i="15"/>
  <c r="D4345" i="15"/>
  <c r="D4333" i="15"/>
  <c r="D4381" i="15"/>
  <c r="D4343" i="15"/>
  <c r="D3711" i="15"/>
  <c r="D4039" i="15"/>
  <c r="D4053" i="15"/>
  <c r="D4156" i="15"/>
  <c r="D3781" i="15"/>
  <c r="D3890" i="15"/>
  <c r="D3785" i="15"/>
  <c r="D3738" i="15"/>
  <c r="D3847" i="15"/>
  <c r="D3729" i="15"/>
  <c r="D4161" i="15"/>
  <c r="D3804" i="15"/>
  <c r="D4131" i="15"/>
  <c r="D3672" i="15"/>
  <c r="D4064" i="15"/>
  <c r="D3685" i="15"/>
  <c r="D3784" i="15"/>
  <c r="D3874" i="15"/>
  <c r="D4152" i="15"/>
  <c r="D4086" i="15"/>
  <c r="D4207" i="15"/>
  <c r="D3875" i="15"/>
  <c r="D3967" i="15"/>
  <c r="D4015" i="15"/>
  <c r="D4000" i="15"/>
  <c r="D3700" i="15"/>
  <c r="D3891" i="15"/>
  <c r="D4137" i="15"/>
  <c r="D3887" i="15"/>
  <c r="D3792" i="15"/>
  <c r="D4201" i="15"/>
  <c r="D3910" i="15"/>
  <c r="D3880" i="15"/>
  <c r="D3879" i="15"/>
  <c r="D4128" i="15"/>
  <c r="D3984" i="15"/>
  <c r="D3923" i="15"/>
  <c r="D4060" i="15"/>
  <c r="D4032" i="15"/>
  <c r="D3748" i="15"/>
  <c r="D3687" i="15"/>
  <c r="D3964" i="15"/>
  <c r="D3728" i="15"/>
  <c r="D3747" i="15"/>
  <c r="D4132" i="15"/>
  <c r="D3767" i="15"/>
  <c r="D3906" i="15"/>
  <c r="D3821" i="15"/>
  <c r="D4164" i="15"/>
  <c r="D4195" i="15"/>
  <c r="D4057" i="15"/>
  <c r="D3968" i="15"/>
  <c r="D3825" i="15"/>
  <c r="D3577" i="15"/>
  <c r="D4151" i="15"/>
  <c r="D3814" i="15"/>
  <c r="D4078" i="15"/>
  <c r="D4101" i="15"/>
  <c r="D4022" i="15"/>
  <c r="D4030" i="15"/>
  <c r="D3905" i="15"/>
  <c r="D3935" i="15"/>
  <c r="D3744" i="15"/>
  <c r="D4079" i="15"/>
  <c r="D3732" i="15"/>
  <c r="D3830" i="15"/>
  <c r="D3977" i="15"/>
  <c r="D3868" i="15"/>
  <c r="D4286" i="15"/>
  <c r="D4276" i="15"/>
  <c r="D4223" i="15"/>
  <c r="D4224" i="15"/>
  <c r="D4271" i="15"/>
  <c r="D4234" i="15"/>
  <c r="D4291" i="15"/>
  <c r="D4240" i="15"/>
  <c r="D3703" i="15"/>
  <c r="D3776" i="15"/>
  <c r="D3787" i="15"/>
  <c r="D4197" i="15"/>
  <c r="D3986" i="15"/>
  <c r="D3912" i="15"/>
  <c r="D3989" i="15"/>
  <c r="D3815" i="15"/>
  <c r="D4155" i="15"/>
  <c r="D4166" i="15"/>
  <c r="D3730" i="15"/>
  <c r="D3965" i="15"/>
  <c r="D4159" i="15"/>
  <c r="D3848" i="15"/>
  <c r="D4080" i="15"/>
  <c r="D3791" i="15"/>
  <c r="D3974" i="15"/>
  <c r="D3893" i="15"/>
  <c r="D3913" i="15"/>
  <c r="D3842" i="15"/>
  <c r="D4188" i="15"/>
  <c r="D4121" i="15"/>
  <c r="D3731" i="15"/>
  <c r="D3955" i="15"/>
  <c r="D4009" i="15"/>
  <c r="D3710" i="15"/>
  <c r="D3946" i="15"/>
  <c r="D4026" i="15"/>
  <c r="D3683" i="15"/>
  <c r="D4093" i="15"/>
  <c r="D3718" i="15"/>
  <c r="D4122" i="15"/>
  <c r="D4061" i="15"/>
  <c r="D3689" i="15"/>
  <c r="D3900" i="15"/>
  <c r="D4205" i="15"/>
  <c r="D3925" i="15"/>
  <c r="D3698" i="15"/>
  <c r="D4212" i="15"/>
  <c r="D4145" i="15"/>
  <c r="D4160" i="15"/>
  <c r="D3763" i="15"/>
  <c r="D4027" i="15"/>
  <c r="D3982" i="15"/>
  <c r="D3957" i="15"/>
  <c r="D3873" i="15"/>
  <c r="D4113" i="15"/>
  <c r="D3817" i="15"/>
  <c r="D3670" i="15"/>
  <c r="D3916" i="15"/>
  <c r="D4067" i="15"/>
  <c r="D4104" i="15"/>
  <c r="D3772" i="15"/>
  <c r="D3834" i="15"/>
  <c r="D4148" i="15"/>
  <c r="D4210" i="15"/>
  <c r="D3764" i="15"/>
  <c r="D3869" i="15"/>
  <c r="D3713" i="15"/>
  <c r="D3969" i="15"/>
  <c r="D4089" i="15"/>
  <c r="D4179" i="15"/>
  <c r="D3889" i="15"/>
  <c r="D3790" i="15"/>
  <c r="D3727" i="15"/>
  <c r="D3864" i="15"/>
  <c r="D3870" i="15"/>
  <c r="D3829" i="15"/>
  <c r="D4034" i="15"/>
  <c r="D4125" i="15"/>
  <c r="D4243" i="15"/>
  <c r="D4298" i="15"/>
  <c r="D4232" i="15"/>
  <c r="D4035" i="15"/>
  <c r="D4261" i="15"/>
  <c r="D4245" i="15"/>
  <c r="D4300" i="15"/>
  <c r="D4246" i="15"/>
  <c r="D4241" i="15"/>
  <c r="D4123" i="15"/>
  <c r="D4377" i="15"/>
  <c r="D4323" i="15"/>
  <c r="D4374" i="15"/>
  <c r="D4356" i="15"/>
  <c r="D4371" i="15"/>
  <c r="D4336" i="15"/>
  <c r="D4169" i="15"/>
  <c r="D4141" i="15"/>
  <c r="D3778" i="15"/>
  <c r="D3882" i="15"/>
  <c r="D4199" i="15"/>
  <c r="D4092" i="15"/>
  <c r="D3907" i="15"/>
  <c r="D3867" i="15"/>
  <c r="D3751" i="15"/>
  <c r="D3996" i="15"/>
  <c r="D3914" i="15"/>
  <c r="D4024" i="15"/>
  <c r="D3788" i="15"/>
  <c r="D3896" i="15"/>
  <c r="D3924" i="15"/>
  <c r="D4165" i="15"/>
  <c r="D3902" i="15"/>
  <c r="D4198" i="15"/>
  <c r="D3858" i="15"/>
  <c r="D4069" i="15"/>
  <c r="D4016" i="15"/>
  <c r="D3818" i="15"/>
  <c r="D4088" i="15"/>
  <c r="D3831" i="15"/>
  <c r="D3737" i="15"/>
  <c r="D4135" i="15"/>
  <c r="D3911" i="15"/>
  <c r="D3930" i="15"/>
  <c r="D4055" i="15"/>
  <c r="D3863" i="15"/>
  <c r="D3774" i="15"/>
  <c r="D3898" i="15"/>
  <c r="D3771" i="15"/>
  <c r="D4186" i="15"/>
  <c r="D3857" i="15"/>
  <c r="D3837" i="15"/>
  <c r="D3741" i="15"/>
  <c r="D3960" i="15"/>
  <c r="D3841" i="15"/>
  <c r="D3951" i="15"/>
  <c r="D4066" i="15"/>
  <c r="D4029" i="15"/>
  <c r="D3932" i="15"/>
  <c r="D3725" i="15"/>
  <c r="D3966" i="15"/>
  <c r="D3736" i="15"/>
  <c r="D4042" i="15"/>
  <c r="D3838" i="15"/>
  <c r="D3743" i="15"/>
  <c r="D3883" i="15"/>
  <c r="D3806" i="15"/>
  <c r="D4074" i="15"/>
  <c r="D4167" i="15"/>
  <c r="D3862" i="15"/>
  <c r="D3712" i="15"/>
  <c r="D3849" i="15"/>
  <c r="D4184" i="15"/>
  <c r="D3988" i="15"/>
  <c r="D4204" i="15"/>
  <c r="D3839" i="15"/>
  <c r="D4054" i="15"/>
  <c r="D3983" i="15"/>
  <c r="D3800" i="15"/>
  <c r="D3827" i="15"/>
  <c r="D4191" i="15"/>
  <c r="D3773" i="15"/>
  <c r="D3780" i="15"/>
  <c r="D3795" i="15"/>
  <c r="D4287" i="15"/>
  <c r="D4269" i="15"/>
  <c r="D4233" i="15"/>
  <c r="D4274" i="15"/>
  <c r="D4293" i="15"/>
  <c r="D4222" i="15"/>
  <c r="D4254" i="15"/>
  <c r="D4124" i="15"/>
  <c r="D4263" i="15"/>
  <c r="D4247" i="15"/>
  <c r="D4277" i="15"/>
  <c r="D4244" i="15"/>
  <c r="D4361" i="15"/>
  <c r="D3909" i="15"/>
  <c r="D4090" i="15"/>
  <c r="D3765" i="15"/>
  <c r="D3715" i="15"/>
  <c r="D3671" i="15"/>
  <c r="D4109" i="15"/>
  <c r="D3919" i="15"/>
  <c r="D3701" i="15"/>
  <c r="D3820" i="15"/>
  <c r="D3855" i="15"/>
  <c r="D3753" i="15"/>
  <c r="D4047" i="15"/>
  <c r="D3777" i="15"/>
  <c r="D3934" i="15"/>
  <c r="D4149" i="15"/>
  <c r="D3832" i="15"/>
  <c r="D3997" i="15"/>
  <c r="D4138" i="15"/>
  <c r="D4142" i="15"/>
  <c r="D3822" i="15"/>
  <c r="D4182" i="15"/>
  <c r="D4045" i="15"/>
  <c r="D4185" i="15"/>
  <c r="D3978" i="15"/>
  <c r="D3755" i="15"/>
  <c r="D3981" i="15"/>
  <c r="D4180" i="15"/>
  <c r="D3885" i="15"/>
  <c r="D3945" i="15"/>
  <c r="D3779" i="15"/>
  <c r="D3929" i="15"/>
  <c r="D4157" i="15"/>
  <c r="D4144" i="15"/>
  <c r="D4012" i="15"/>
  <c r="D3828" i="15"/>
  <c r="D3850" i="15"/>
  <c r="D3801" i="15"/>
  <c r="D3897" i="15"/>
  <c r="D4134" i="15"/>
  <c r="D3706" i="15"/>
  <c r="D3578" i="15"/>
  <c r="D3859" i="15"/>
  <c r="D4146" i="15"/>
  <c r="D3678" i="15"/>
  <c r="D4073" i="15"/>
  <c r="D3782" i="15"/>
  <c r="D4070" i="15"/>
  <c r="D4150" i="15"/>
  <c r="D3691" i="15"/>
  <c r="D3739" i="15"/>
  <c r="D3674" i="15"/>
  <c r="D3942" i="15"/>
  <c r="D4176" i="15"/>
  <c r="D3846" i="15"/>
  <c r="D4008" i="15"/>
  <c r="D4076" i="15"/>
  <c r="D3947" i="15"/>
  <c r="D4071" i="15"/>
  <c r="D3881" i="15"/>
  <c r="D4112" i="15"/>
  <c r="D3851" i="15"/>
  <c r="D3758" i="15"/>
  <c r="D4017" i="15"/>
  <c r="D3936" i="15"/>
  <c r="D4025" i="15"/>
  <c r="D3991" i="15"/>
  <c r="D3721" i="15"/>
  <c r="D4217" i="15"/>
  <c r="D4219" i="15"/>
  <c r="D4283" i="15"/>
  <c r="D4250" i="15"/>
  <c r="D4304" i="15"/>
  <c r="D4256" i="15"/>
  <c r="D4282" i="15"/>
  <c r="D4302" i="15"/>
  <c r="D4126" i="15"/>
  <c r="D3768" i="15"/>
  <c r="D3720" i="15"/>
  <c r="D4171" i="15"/>
  <c r="D3697" i="15"/>
  <c r="D4091" i="15"/>
  <c r="D4174" i="15"/>
  <c r="D3899" i="15"/>
  <c r="D4004" i="15"/>
  <c r="D4193" i="15"/>
  <c r="D3675" i="15"/>
  <c r="D4096" i="15"/>
  <c r="D3761" i="15"/>
  <c r="D3962" i="15"/>
  <c r="D3807" i="15"/>
  <c r="D3808" i="15"/>
  <c r="D4049" i="15"/>
  <c r="D3948" i="15"/>
  <c r="D4105" i="15"/>
  <c r="D4050" i="15"/>
  <c r="D4187" i="15"/>
  <c r="D3745" i="15"/>
  <c r="D4006" i="15"/>
  <c r="D4010" i="15"/>
  <c r="D3895" i="15"/>
  <c r="D3740" i="15"/>
  <c r="D3726" i="15"/>
  <c r="D4133" i="15"/>
  <c r="D4206" i="15"/>
  <c r="D4085" i="15"/>
  <c r="D3802" i="15"/>
  <c r="D3705" i="15"/>
  <c r="D3759" i="15"/>
  <c r="D3998" i="15"/>
  <c r="D3939" i="15"/>
  <c r="D3835" i="15"/>
  <c r="D3766" i="15"/>
  <c r="D3963" i="15"/>
  <c r="D3794" i="15"/>
  <c r="D4181" i="15"/>
  <c r="D4175" i="15"/>
  <c r="D4115" i="15"/>
  <c r="D4111" i="15"/>
  <c r="D4003" i="15"/>
  <c r="D4046" i="15"/>
  <c r="D3985" i="15"/>
  <c r="D3921" i="15"/>
  <c r="D3901" i="15"/>
  <c r="D4168" i="15"/>
  <c r="D3793" i="15"/>
  <c r="D4044" i="15"/>
  <c r="D3702" i="15"/>
  <c r="D3865" i="15"/>
  <c r="D4014" i="15"/>
  <c r="D4127" i="15"/>
  <c r="D3696" i="15"/>
  <c r="D3684" i="15"/>
  <c r="D3708" i="15"/>
  <c r="D3892" i="15"/>
  <c r="D4114" i="15"/>
  <c r="D4158" i="15"/>
  <c r="D4095" i="15"/>
  <c r="D3941" i="15"/>
  <c r="D3973" i="15"/>
  <c r="D4100" i="15"/>
  <c r="D3812" i="15"/>
  <c r="D4119" i="15"/>
  <c r="D4268" i="15"/>
  <c r="D4220" i="15"/>
  <c r="D4280" i="15"/>
  <c r="D4251" i="15"/>
  <c r="D4290" i="15"/>
  <c r="D4236" i="15"/>
  <c r="D4238" i="15"/>
  <c r="D4305" i="15"/>
  <c r="D4229" i="15"/>
  <c r="D4270" i="15"/>
  <c r="D4267" i="15"/>
  <c r="D4242" i="15"/>
  <c r="D4355" i="15"/>
  <c r="D4389" i="15"/>
  <c r="D4388" i="15"/>
  <c r="D4339" i="15"/>
  <c r="D4397" i="15"/>
  <c r="D4353" i="15"/>
  <c r="D4354" i="15"/>
  <c r="D4332" i="15"/>
  <c r="D4324" i="15"/>
  <c r="D4348" i="15"/>
  <c r="D3746" i="15"/>
  <c r="D3695" i="15"/>
  <c r="D3789" i="15"/>
  <c r="D3944" i="15"/>
  <c r="D3733" i="15"/>
  <c r="D4084" i="15"/>
  <c r="D3694" i="15"/>
  <c r="D3904" i="15"/>
  <c r="D4033" i="15"/>
  <c r="D3937" i="15"/>
  <c r="D4051" i="15"/>
  <c r="D4211" i="15"/>
  <c r="D3843" i="15"/>
  <c r="D3993" i="15"/>
  <c r="D3894" i="15"/>
  <c r="D3722" i="15"/>
  <c r="D3990" i="15"/>
  <c r="D3975" i="15"/>
  <c r="D3796" i="15"/>
  <c r="D4077" i="15"/>
  <c r="D3871" i="15"/>
  <c r="D4097" i="15"/>
  <c r="D4068" i="15"/>
  <c r="D3940" i="15"/>
  <c r="D4002" i="15"/>
  <c r="D3805" i="15"/>
  <c r="D3884" i="15"/>
  <c r="D3797" i="15"/>
  <c r="D4028" i="15"/>
  <c r="D3826" i="15"/>
  <c r="D3749" i="15"/>
  <c r="D3799" i="15"/>
  <c r="D3999" i="15"/>
  <c r="D4037" i="15"/>
  <c r="D4048" i="15"/>
  <c r="D4173" i="15"/>
  <c r="D4056" i="15"/>
  <c r="D3783" i="15"/>
  <c r="D3961" i="15"/>
  <c r="D3682" i="15"/>
  <c r="D3704" i="15"/>
  <c r="D3690" i="15"/>
  <c r="D3810" i="15"/>
  <c r="D4094" i="15"/>
  <c r="D3681" i="15"/>
  <c r="D3888" i="15"/>
  <c r="D3908" i="15"/>
  <c r="D4209" i="15"/>
  <c r="D4041" i="15"/>
  <c r="D3876" i="15"/>
  <c r="D3823" i="15"/>
  <c r="D3840" i="15"/>
  <c r="D4013" i="15"/>
  <c r="D3877" i="15"/>
  <c r="D3717" i="15"/>
  <c r="D3928" i="15"/>
  <c r="D3819" i="15"/>
  <c r="D4200" i="15"/>
  <c r="D4087" i="15"/>
  <c r="D4065" i="15"/>
  <c r="D4106" i="15"/>
  <c r="D3915" i="15"/>
  <c r="D3933" i="15"/>
  <c r="D3760" i="15"/>
  <c r="D4058" i="15"/>
  <c r="D4110" i="15"/>
  <c r="D3707" i="15"/>
  <c r="D4259" i="15"/>
  <c r="D4295" i="15"/>
  <c r="D4296" i="15"/>
  <c r="D3943" i="15"/>
  <c r="D4285" i="15"/>
  <c r="D4226" i="15"/>
  <c r="D4257" i="15"/>
  <c r="D4231" i="15"/>
  <c r="D4275" i="15"/>
  <c r="D4303" i="15"/>
  <c r="D4273" i="15"/>
  <c r="D4289" i="15"/>
  <c r="D4359" i="15"/>
  <c r="D4322" i="15"/>
  <c r="D4312" i="15"/>
  <c r="D4390" i="15"/>
  <c r="D4252" i="15"/>
  <c r="D4272" i="15"/>
  <c r="D4363" i="15"/>
  <c r="D4315" i="15"/>
  <c r="D4358" i="15"/>
  <c r="D4327" i="15"/>
  <c r="D4357" i="15"/>
  <c r="D4311" i="15"/>
  <c r="D4320" i="15"/>
  <c r="D4392" i="15"/>
  <c r="D4417" i="15"/>
  <c r="D4430" i="15"/>
  <c r="D4439" i="15"/>
  <c r="D4475" i="15"/>
  <c r="D4462" i="15"/>
  <c r="D4485" i="15"/>
  <c r="D4420" i="15"/>
  <c r="D4450" i="15"/>
  <c r="D4423" i="15"/>
  <c r="D4403" i="15"/>
  <c r="D4438" i="15"/>
  <c r="D4576" i="15"/>
  <c r="D4558" i="15"/>
  <c r="D4573" i="15"/>
  <c r="D4536" i="15"/>
  <c r="D4526" i="15"/>
  <c r="D4400" i="15"/>
  <c r="D4491" i="15"/>
  <c r="D4493" i="15"/>
  <c r="D4511" i="15"/>
  <c r="D4501" i="15"/>
  <c r="D4508" i="15"/>
  <c r="D4571" i="15"/>
  <c r="D4592" i="15"/>
  <c r="D4649" i="15"/>
  <c r="D4643" i="15"/>
  <c r="D4633" i="15"/>
  <c r="D4666" i="15"/>
  <c r="D4583" i="15"/>
  <c r="D4634" i="15"/>
  <c r="D4662" i="15"/>
  <c r="D4603" i="15"/>
  <c r="D4594" i="15"/>
  <c r="D4605" i="15"/>
  <c r="D4710" i="15"/>
  <c r="D4729" i="15"/>
  <c r="D4737" i="15"/>
  <c r="D4698" i="15"/>
  <c r="D4683" i="15"/>
  <c r="D4708" i="15"/>
  <c r="D4730" i="15"/>
  <c r="D4728" i="15"/>
  <c r="D4581" i="15"/>
  <c r="D4721" i="15"/>
  <c r="D4686" i="15"/>
  <c r="D4751" i="15"/>
  <c r="D4672" i="15"/>
  <c r="D4840" i="15"/>
  <c r="D4795" i="15"/>
  <c r="D4833" i="15"/>
  <c r="D4829" i="15"/>
  <c r="D4794" i="15"/>
  <c r="D4785" i="15"/>
  <c r="D4838" i="15"/>
  <c r="D4820" i="15"/>
  <c r="D4812" i="15"/>
  <c r="D4790" i="15"/>
  <c r="D4901" i="15"/>
  <c r="D4923" i="15"/>
  <c r="D4867" i="15"/>
  <c r="D4911" i="15"/>
  <c r="D4920" i="15"/>
  <c r="D4885" i="15"/>
  <c r="D4943" i="15"/>
  <c r="D4922" i="15"/>
  <c r="D4875" i="15"/>
  <c r="D4886" i="15"/>
  <c r="D4230" i="15"/>
  <c r="D4214" i="15"/>
  <c r="D4321" i="15"/>
  <c r="D4309" i="15"/>
  <c r="D4383" i="15"/>
  <c r="D4342" i="15"/>
  <c r="D4385" i="15"/>
  <c r="D4375" i="15"/>
  <c r="D4372" i="15"/>
  <c r="D4346" i="15"/>
  <c r="D4418" i="15"/>
  <c r="D4433" i="15"/>
  <c r="D4445" i="15"/>
  <c r="D4486" i="15"/>
  <c r="D4454" i="15"/>
  <c r="D4484" i="15"/>
  <c r="D4444" i="15"/>
  <c r="D4413" i="15"/>
  <c r="D4487" i="15"/>
  <c r="D4406" i="15"/>
  <c r="D4446" i="15"/>
  <c r="D4399" i="15"/>
  <c r="D4563" i="15"/>
  <c r="D4496" i="15"/>
  <c r="D4513" i="15"/>
  <c r="D4520" i="15"/>
  <c r="D4542" i="15"/>
  <c r="D4562" i="15"/>
  <c r="D4554" i="15"/>
  <c r="D4497" i="15"/>
  <c r="D4534" i="15"/>
  <c r="D4533" i="15"/>
  <c r="D4523" i="15"/>
  <c r="D4665" i="15"/>
  <c r="D4610" i="15"/>
  <c r="D4668" i="15"/>
  <c r="D4648" i="15"/>
  <c r="D4628" i="15"/>
  <c r="D4585" i="15"/>
  <c r="D4660" i="15"/>
  <c r="D4590" i="15"/>
  <c r="D4601" i="15"/>
  <c r="D4621" i="15"/>
  <c r="D4620" i="15"/>
  <c r="D4696" i="15"/>
  <c r="D4760" i="15"/>
  <c r="D4727" i="15"/>
  <c r="D4671" i="15"/>
  <c r="D4694" i="15"/>
  <c r="D4725" i="15"/>
  <c r="D4705" i="15"/>
  <c r="D4761" i="15"/>
  <c r="D4739" i="15"/>
  <c r="D4691" i="15"/>
  <c r="D4674" i="15"/>
  <c r="D4713" i="15"/>
  <c r="D4809" i="15"/>
  <c r="D4808" i="15"/>
  <c r="D4824" i="15"/>
  <c r="D4804" i="15"/>
  <c r="D4807" i="15"/>
  <c r="D4805" i="15"/>
  <c r="D4796" i="15"/>
  <c r="D4846" i="15"/>
  <c r="D4775" i="15"/>
  <c r="D4771" i="15"/>
  <c r="D4779" i="15"/>
  <c r="D4897" i="15"/>
  <c r="D4894" i="15"/>
  <c r="D4862" i="15"/>
  <c r="D4905" i="15"/>
  <c r="D4863" i="15"/>
  <c r="D4914" i="15"/>
  <c r="D4928" i="15"/>
  <c r="D4892" i="15"/>
  <c r="D4858" i="15"/>
  <c r="D4941" i="15"/>
  <c r="D4881" i="15"/>
  <c r="D5028" i="15"/>
  <c r="D5024" i="15"/>
  <c r="D4971" i="15"/>
  <c r="D4972" i="15"/>
  <c r="D4953" i="15"/>
  <c r="D4977" i="15"/>
  <c r="D5012" i="15"/>
  <c r="D4988" i="15"/>
  <c r="D5003" i="15"/>
  <c r="D4979" i="15"/>
  <c r="D4227" i="15"/>
  <c r="D4284" i="15"/>
  <c r="D4368" i="15"/>
  <c r="D4326" i="15"/>
  <c r="D4376" i="15"/>
  <c r="D4370" i="15"/>
  <c r="D4334" i="15"/>
  <c r="D4366" i="15"/>
  <c r="D4369" i="15"/>
  <c r="D4350" i="15"/>
  <c r="D4429" i="15"/>
  <c r="D4479" i="15"/>
  <c r="D4449" i="15"/>
  <c r="D4472" i="15"/>
  <c r="D4437" i="15"/>
  <c r="D4451" i="15"/>
  <c r="D4471" i="15"/>
  <c r="D4468" i="15"/>
  <c r="D4477" i="15"/>
  <c r="D4467" i="15"/>
  <c r="D4448" i="15"/>
  <c r="D4570" i="15"/>
  <c r="D4502" i="15"/>
  <c r="D4544" i="15"/>
  <c r="D4538" i="15"/>
  <c r="D4495" i="15"/>
  <c r="D4572" i="15"/>
  <c r="D4532" i="15"/>
  <c r="D4550" i="15"/>
  <c r="D4498" i="15"/>
  <c r="D4535" i="15"/>
  <c r="D4512" i="15"/>
  <c r="D4587" i="15"/>
  <c r="D4614" i="15"/>
  <c r="D4663" i="15"/>
  <c r="D4650" i="15"/>
  <c r="D4624" i="15"/>
  <c r="D4598" i="15"/>
  <c r="D4588" i="15"/>
  <c r="D4638" i="15"/>
  <c r="D4642" i="15"/>
  <c r="D4640" i="15"/>
  <c r="D4600" i="15"/>
  <c r="D4630" i="15"/>
  <c r="D4709" i="15"/>
  <c r="D4679" i="15"/>
  <c r="D4731" i="15"/>
  <c r="D4755" i="15"/>
  <c r="D4719" i="15"/>
  <c r="D4759" i="15"/>
  <c r="D4742" i="15"/>
  <c r="D4697" i="15"/>
  <c r="D4723" i="15"/>
  <c r="D4685" i="15"/>
  <c r="D4738" i="15"/>
  <c r="D4821" i="15"/>
  <c r="D4844" i="15"/>
  <c r="D4825" i="15"/>
  <c r="D4813" i="15"/>
  <c r="D4851" i="15"/>
  <c r="D4823" i="15"/>
  <c r="D4768" i="15"/>
  <c r="D4832" i="15"/>
  <c r="D4778" i="15"/>
  <c r="D4800" i="15"/>
  <c r="D4828" i="15"/>
  <c r="D4797" i="15"/>
  <c r="D4907" i="15"/>
  <c r="D4934" i="15"/>
  <c r="D4883" i="15"/>
  <c r="D4937" i="15"/>
  <c r="D4239" i="15"/>
  <c r="D4330" i="15"/>
  <c r="D4396" i="15"/>
  <c r="D4387" i="15"/>
  <c r="D4378" i="15"/>
  <c r="D4373" i="15"/>
  <c r="D4335" i="15"/>
  <c r="D4386" i="15"/>
  <c r="D4362" i="15"/>
  <c r="D4360" i="15"/>
  <c r="D4443" i="15"/>
  <c r="D4456" i="15"/>
  <c r="D4441" i="15"/>
  <c r="D4447" i="15"/>
  <c r="D4457" i="15"/>
  <c r="D4480" i="15"/>
  <c r="D4455" i="15"/>
  <c r="D4422" i="15"/>
  <c r="D4478" i="15"/>
  <c r="D4458" i="15"/>
  <c r="D4442" i="15"/>
  <c r="D4556" i="15"/>
  <c r="D4524" i="15"/>
  <c r="D4525" i="15"/>
  <c r="D4555" i="15"/>
  <c r="D4564" i="15"/>
  <c r="D4560" i="15"/>
  <c r="D4527" i="15"/>
  <c r="D4540" i="15"/>
  <c r="D4565" i="15"/>
  <c r="D4557" i="15"/>
  <c r="D4522" i="15"/>
  <c r="D4655" i="15"/>
  <c r="D4657" i="15"/>
  <c r="D4586" i="15"/>
  <c r="D4606" i="15"/>
  <c r="D4616" i="15"/>
  <c r="D4635" i="15"/>
  <c r="D4667" i="15"/>
  <c r="D4599" i="15"/>
  <c r="D4597" i="15"/>
  <c r="D4661" i="15"/>
  <c r="D4602" i="15"/>
  <c r="D4631" i="15"/>
  <c r="D4733" i="15"/>
  <c r="D4677" i="15"/>
  <c r="D4580" i="15"/>
  <c r="D4720" i="15"/>
  <c r="D4741" i="15"/>
  <c r="D4753" i="15"/>
  <c r="D4714" i="15"/>
  <c r="D4716" i="15"/>
  <c r="D4758" i="15"/>
  <c r="D4717" i="15"/>
  <c r="D4712" i="15"/>
  <c r="D4819" i="15"/>
  <c r="D4835" i="15"/>
  <c r="D4845" i="15"/>
  <c r="D4837" i="15"/>
  <c r="D4848" i="15"/>
  <c r="D4787" i="15"/>
  <c r="D4816" i="15"/>
  <c r="D4769" i="15"/>
  <c r="D4806" i="15"/>
  <c r="D4783" i="15"/>
  <c r="D4767" i="15"/>
  <c r="D4772" i="15"/>
  <c r="D4888" i="15"/>
  <c r="D4932" i="15"/>
  <c r="D4910" i="15"/>
  <c r="D4939" i="15"/>
  <c r="D4860" i="15"/>
  <c r="D4872" i="15"/>
  <c r="D4904" i="15"/>
  <c r="D4859" i="15"/>
  <c r="D4936" i="15"/>
  <c r="D4940" i="15"/>
  <c r="D4927" i="15"/>
  <c r="D5001" i="15"/>
  <c r="D5006" i="15"/>
  <c r="D4982" i="15"/>
  <c r="D4987" i="15"/>
  <c r="D4281" i="15"/>
  <c r="D4352" i="15"/>
  <c r="D4365" i="15"/>
  <c r="D4341" i="15"/>
  <c r="D4395" i="15"/>
  <c r="D4329" i="15"/>
  <c r="D4384" i="15"/>
  <c r="D4331" i="15"/>
  <c r="D4347" i="15"/>
  <c r="D4394" i="15"/>
  <c r="D4464" i="15"/>
  <c r="D4463" i="15"/>
  <c r="D4435" i="15"/>
  <c r="D4431" i="15"/>
  <c r="D4404" i="15"/>
  <c r="D4461" i="15"/>
  <c r="D4407" i="15"/>
  <c r="D4432" i="15"/>
  <c r="D4411" i="15"/>
  <c r="D4402" i="15"/>
  <c r="D4434" i="15"/>
  <c r="D4492" i="15"/>
  <c r="D4543" i="15"/>
  <c r="D4505" i="15"/>
  <c r="D4510" i="15"/>
  <c r="D4568" i="15"/>
  <c r="D4537" i="15"/>
  <c r="D4546" i="15"/>
  <c r="D4506" i="15"/>
  <c r="D4515" i="15"/>
  <c r="D4507" i="15"/>
  <c r="D4578" i="15"/>
  <c r="D4669" i="15"/>
  <c r="D4656" i="15"/>
  <c r="D4644" i="15"/>
  <c r="D4654" i="15"/>
  <c r="D4593" i="15"/>
  <c r="D4623" i="15"/>
  <c r="D4627" i="15"/>
  <c r="D4615" i="15"/>
  <c r="D4622" i="15"/>
  <c r="D4636" i="15"/>
  <c r="D4595" i="15"/>
  <c r="D4596" i="15"/>
  <c r="D4680" i="15"/>
  <c r="D4722" i="15"/>
  <c r="D4732" i="15"/>
  <c r="D4681" i="15"/>
  <c r="D4749" i="15"/>
  <c r="D4682" i="15"/>
  <c r="D4700" i="15"/>
  <c r="D4703" i="15"/>
  <c r="D4687" i="15"/>
  <c r="D4688" i="15"/>
  <c r="D4690" i="15"/>
  <c r="D4802" i="15"/>
  <c r="D4839" i="15"/>
  <c r="D4793" i="15"/>
  <c r="D4781" i="15"/>
  <c r="D4836" i="15"/>
  <c r="D4770" i="15"/>
  <c r="D4843" i="15"/>
  <c r="D4810" i="15"/>
  <c r="D4777" i="15"/>
  <c r="D4850" i="15"/>
  <c r="D4784" i="15"/>
  <c r="D4673" i="15"/>
  <c r="D4765" i="15"/>
  <c r="D4912" i="15"/>
  <c r="D4873" i="15"/>
  <c r="D4854" i="15"/>
  <c r="D4915" i="15"/>
  <c r="D4878" i="15"/>
  <c r="D4938" i="15"/>
  <c r="D4764" i="15"/>
  <c r="D4896" i="15"/>
  <c r="D4899" i="15"/>
  <c r="D4930" i="15"/>
  <c r="D4299" i="15"/>
  <c r="D4351" i="15"/>
  <c r="D4316" i="15"/>
  <c r="D4337" i="15"/>
  <c r="D4367" i="15"/>
  <c r="D4319" i="15"/>
  <c r="D4391" i="15"/>
  <c r="D4306" i="15"/>
  <c r="D4344" i="15"/>
  <c r="D4428" i="15"/>
  <c r="D4419" i="15"/>
  <c r="D4308" i="15"/>
  <c r="D4415" i="15"/>
  <c r="D4466" i="15"/>
  <c r="D4409" i="15"/>
  <c r="D4453" i="15"/>
  <c r="D4405" i="15"/>
  <c r="D4424" i="15"/>
  <c r="D4436" i="15"/>
  <c r="D4425" i="15"/>
  <c r="D4473" i="15"/>
  <c r="D4561" i="15"/>
  <c r="D4541" i="15"/>
  <c r="D4514" i="15"/>
  <c r="D4552" i="15"/>
  <c r="D4519" i="15"/>
  <c r="D4517" i="15"/>
  <c r="D4567" i="15"/>
  <c r="D4575" i="15"/>
  <c r="D4521" i="15"/>
  <c r="D4516" i="15"/>
  <c r="D4488" i="15"/>
  <c r="D4670" i="15"/>
  <c r="D4611" i="15"/>
  <c r="D4490" i="15"/>
  <c r="D4619" i="15"/>
  <c r="D4641" i="15"/>
  <c r="D4664" i="15"/>
  <c r="D4625" i="15"/>
  <c r="D4629" i="15"/>
  <c r="D4637" i="15"/>
  <c r="D4613" i="15"/>
  <c r="D4626" i="15"/>
  <c r="D4639" i="15"/>
  <c r="D4699" i="15"/>
  <c r="D4740" i="15"/>
  <c r="D4748" i="15"/>
  <c r="D4702" i="15"/>
  <c r="D4726" i="15"/>
  <c r="D4747" i="15"/>
  <c r="D4704" i="15"/>
  <c r="D4750" i="15"/>
  <c r="D4676" i="15"/>
  <c r="D4734" i="15"/>
  <c r="D4724" i="15"/>
  <c r="D4789" i="15"/>
  <c r="D4826" i="15"/>
  <c r="D4788" i="15"/>
  <c r="D4811" i="15"/>
  <c r="D4852" i="15"/>
  <c r="D4831" i="15"/>
  <c r="D4798" i="15"/>
  <c r="D4799" i="15"/>
  <c r="D4818" i="15"/>
  <c r="D4815" i="15"/>
  <c r="D4801" i="15"/>
  <c r="D4906" i="15"/>
  <c r="D4866" i="15"/>
  <c r="D4880" i="15"/>
  <c r="D4919" i="15"/>
  <c r="D4874" i="15"/>
  <c r="D4870" i="15"/>
  <c r="D4917" i="15"/>
  <c r="D4876" i="15"/>
  <c r="D4903" i="15"/>
  <c r="D4857" i="15"/>
  <c r="D4868" i="15"/>
  <c r="D4931" i="15"/>
  <c r="D4991" i="15"/>
  <c r="D4985" i="15"/>
  <c r="D5036" i="15"/>
  <c r="D4266" i="15"/>
  <c r="D4380" i="15"/>
  <c r="D4215" i="15"/>
  <c r="D4328" i="15"/>
  <c r="D4393" i="15"/>
  <c r="D4340" i="15"/>
  <c r="D4317" i="15"/>
  <c r="D4349" i="15"/>
  <c r="D4310" i="15"/>
  <c r="D4440" i="15"/>
  <c r="D4465" i="15"/>
  <c r="D4459" i="15"/>
  <c r="D4470" i="15"/>
  <c r="D4408" i="15"/>
  <c r="D4421" i="15"/>
  <c r="D4476" i="15"/>
  <c r="D4410" i="15"/>
  <c r="D4469" i="15"/>
  <c r="D4460" i="15"/>
  <c r="D4481" i="15"/>
  <c r="D4398" i="15"/>
  <c r="D4553" i="15"/>
  <c r="D4566" i="15"/>
  <c r="D4569" i="15"/>
  <c r="D4503" i="15"/>
  <c r="D4499" i="15"/>
  <c r="D4530" i="15"/>
  <c r="D4500" i="15"/>
  <c r="D4529" i="15"/>
  <c r="D4504" i="15"/>
  <c r="D4574" i="15"/>
  <c r="D4545" i="15"/>
  <c r="D4658" i="15"/>
  <c r="D4653" i="15"/>
  <c r="D4582" i="15"/>
  <c r="D4617" i="15"/>
  <c r="D4609" i="15"/>
  <c r="D4659" i="15"/>
  <c r="D4652" i="15"/>
  <c r="D4632" i="15"/>
  <c r="D4647" i="15"/>
  <c r="D4584" i="15"/>
  <c r="D4651" i="15"/>
  <c r="D4746" i="15"/>
  <c r="D4706" i="15"/>
  <c r="D4678" i="15"/>
  <c r="D4701" i="15"/>
  <c r="D4745" i="15"/>
  <c r="D4752" i="15"/>
  <c r="D4689" i="15"/>
  <c r="D4675" i="15"/>
  <c r="D4711" i="15"/>
  <c r="D4743" i="15"/>
  <c r="D4692" i="15"/>
  <c r="D4715" i="15"/>
  <c r="D4827" i="15"/>
  <c r="D4814" i="15"/>
  <c r="D4786" i="15"/>
  <c r="D4817" i="15"/>
  <c r="D4776" i="15"/>
  <c r="D4782" i="15"/>
  <c r="D4766" i="15"/>
  <c r="D4822" i="15"/>
  <c r="D4803" i="15"/>
  <c r="D4792" i="15"/>
  <c r="D4849" i="15"/>
  <c r="D4898" i="15"/>
  <c r="D4916" i="15"/>
  <c r="D4861" i="15"/>
  <c r="D4879" i="15"/>
  <c r="D4869" i="15"/>
  <c r="D4877" i="15"/>
  <c r="D4887" i="15"/>
  <c r="D4913" i="15"/>
  <c r="D4871" i="15"/>
  <c r="D4882" i="15"/>
  <c r="D4890" i="15"/>
  <c r="D4895" i="15"/>
  <c r="D4964" i="15"/>
  <c r="D4961" i="15"/>
  <c r="D4965" i="15"/>
  <c r="D4974" i="15"/>
  <c r="D5019" i="15"/>
  <c r="D4997" i="15"/>
  <c r="D4228" i="15"/>
  <c r="D4382" i="15"/>
  <c r="D4338" i="15"/>
  <c r="D4314" i="15"/>
  <c r="D4313" i="15"/>
  <c r="D4318" i="15"/>
  <c r="D4379" i="15"/>
  <c r="D4325" i="15"/>
  <c r="D4364" i="15"/>
  <c r="D4452" i="15"/>
  <c r="D4483" i="15"/>
  <c r="D4426" i="15"/>
  <c r="D4474" i="15"/>
  <c r="D4427" i="15"/>
  <c r="D4401" i="15"/>
  <c r="D4412" i="15"/>
  <c r="D4416" i="15"/>
  <c r="D4482" i="15"/>
  <c r="D4307" i="15"/>
  <c r="D4414" i="15"/>
  <c r="D4549" i="15"/>
  <c r="D4528" i="15"/>
  <c r="D4551" i="15"/>
  <c r="D4539" i="15"/>
  <c r="D4494" i="15"/>
  <c r="D4559" i="15"/>
  <c r="D4548" i="15"/>
  <c r="D4531" i="15"/>
  <c r="D4547" i="15"/>
  <c r="D4518" i="15"/>
  <c r="D4577" i="15"/>
  <c r="D4509" i="15"/>
  <c r="D4579" i="15"/>
  <c r="D4489" i="15"/>
  <c r="D4612" i="15"/>
  <c r="D4646" i="15"/>
  <c r="D4618" i="15"/>
  <c r="D4589" i="15"/>
  <c r="D4604" i="15"/>
  <c r="D4608" i="15"/>
  <c r="D4591" i="15"/>
  <c r="D4607" i="15"/>
  <c r="D4645" i="15"/>
  <c r="D4707" i="15"/>
  <c r="D4756" i="15"/>
  <c r="D4736" i="15"/>
  <c r="D4684" i="15"/>
  <c r="D4762" i="15"/>
  <c r="D4744" i="15"/>
  <c r="D4718" i="15"/>
  <c r="D4754" i="15"/>
  <c r="D4693" i="15"/>
  <c r="D4695" i="15"/>
  <c r="D4735" i="15"/>
  <c r="D4757" i="15"/>
  <c r="D4834" i="15"/>
  <c r="D4763" i="15"/>
  <c r="D4847" i="15"/>
  <c r="D4841" i="15"/>
  <c r="D4830" i="15"/>
  <c r="D4774" i="15"/>
  <c r="D4853" i="15"/>
  <c r="D4780" i="15"/>
  <c r="D4842" i="15"/>
  <c r="D4773" i="15"/>
  <c r="D4791" i="15"/>
  <c r="D4908" i="15"/>
  <c r="D4942" i="15"/>
  <c r="D4926" i="15"/>
  <c r="D4924" i="15"/>
  <c r="D4889" i="15"/>
  <c r="D4944" i="15"/>
  <c r="D4902" i="15"/>
  <c r="D4893" i="15"/>
  <c r="D4884" i="15"/>
  <c r="D4929" i="15"/>
  <c r="D4909" i="15"/>
  <c r="D4865" i="15"/>
  <c r="D5009" i="15"/>
  <c r="D5011" i="15"/>
  <c r="D4998" i="15"/>
  <c r="D5035" i="15"/>
  <c r="D5021" i="15"/>
  <c r="D4995" i="15"/>
  <c r="D4970" i="15"/>
  <c r="D4933" i="15"/>
  <c r="D4954" i="15"/>
  <c r="D5000" i="15"/>
  <c r="D5030" i="15"/>
  <c r="D4983" i="15"/>
  <c r="D5014" i="15"/>
  <c r="D4955" i="15"/>
  <c r="D4996" i="15"/>
  <c r="D4956" i="15"/>
  <c r="D5066" i="15"/>
  <c r="D5071" i="15"/>
  <c r="D4946" i="15"/>
  <c r="D5120" i="15"/>
  <c r="D5102" i="15"/>
  <c r="D5046" i="15"/>
  <c r="D5064" i="15"/>
  <c r="D5070" i="15"/>
  <c r="D5061" i="15"/>
  <c r="D5113" i="15"/>
  <c r="D5106" i="15"/>
  <c r="D5087" i="15"/>
  <c r="D91" i="15"/>
  <c r="D37" i="15"/>
  <c r="D57" i="15"/>
  <c r="D74" i="15"/>
  <c r="D24" i="15"/>
  <c r="D96" i="15"/>
  <c r="D104" i="15"/>
  <c r="D29" i="15"/>
  <c r="D28" i="15"/>
  <c r="D46" i="15"/>
  <c r="D55" i="15"/>
  <c r="D150" i="15"/>
  <c r="D127" i="15"/>
  <c r="D188" i="15"/>
  <c r="D156" i="15"/>
  <c r="D148" i="15"/>
  <c r="D176" i="15"/>
  <c r="D126" i="15"/>
  <c r="D145" i="15"/>
  <c r="D143" i="15"/>
  <c r="D167" i="15"/>
  <c r="D134" i="15"/>
  <c r="D115" i="15"/>
  <c r="D256" i="15"/>
  <c r="D279" i="15"/>
  <c r="D280" i="15"/>
  <c r="D276" i="15"/>
  <c r="D267" i="15"/>
  <c r="D218" i="15"/>
  <c r="D222" i="15"/>
  <c r="D284" i="15"/>
  <c r="D200" i="15"/>
  <c r="D278" i="15"/>
  <c r="D230" i="15"/>
  <c r="D304" i="15"/>
  <c r="D298" i="15"/>
  <c r="D358" i="15"/>
  <c r="D361" i="15"/>
  <c r="D295" i="15"/>
  <c r="D331" i="15"/>
  <c r="D325" i="15"/>
  <c r="D330" i="15"/>
  <c r="D312" i="15"/>
  <c r="D366" i="15"/>
  <c r="D291" i="15"/>
  <c r="D350" i="15"/>
  <c r="D427" i="15"/>
  <c r="D408" i="15"/>
  <c r="D417" i="15"/>
  <c r="D453" i="15"/>
  <c r="D404" i="15"/>
  <c r="D451" i="15"/>
  <c r="D420" i="15"/>
  <c r="D439" i="15"/>
  <c r="D448" i="15"/>
  <c r="D392" i="15"/>
  <c r="D471" i="15"/>
  <c r="D554" i="15"/>
  <c r="D526" i="15"/>
  <c r="D553" i="15"/>
  <c r="D507" i="15"/>
  <c r="D558" i="15"/>
  <c r="D495" i="15"/>
  <c r="D494" i="15"/>
  <c r="D4921" i="15"/>
  <c r="D5017" i="15"/>
  <c r="D4958" i="15"/>
  <c r="D4969" i="15"/>
  <c r="D5002" i="15"/>
  <c r="D5015" i="15"/>
  <c r="D4990" i="15"/>
  <c r="D4951" i="15"/>
  <c r="D4992" i="15"/>
  <c r="D5037" i="15"/>
  <c r="D5123" i="15"/>
  <c r="D5054" i="15"/>
  <c r="D5081" i="15"/>
  <c r="D5115" i="15"/>
  <c r="D5065" i="15"/>
  <c r="D5125" i="15"/>
  <c r="D5073" i="15"/>
  <c r="D5058" i="15"/>
  <c r="D5111" i="15"/>
  <c r="D5043" i="15"/>
  <c r="D5103" i="15"/>
  <c r="D86" i="15"/>
  <c r="D56" i="15"/>
  <c r="D42" i="15"/>
  <c r="D39" i="15"/>
  <c r="D25" i="15"/>
  <c r="D71" i="15"/>
  <c r="D33" i="15"/>
  <c r="D38" i="15"/>
  <c r="D105" i="15"/>
  <c r="D36" i="15"/>
  <c r="D64" i="15"/>
  <c r="D133" i="15"/>
  <c r="D139" i="15"/>
  <c r="D140" i="15"/>
  <c r="D195" i="15"/>
  <c r="D162" i="15"/>
  <c r="D141" i="15"/>
  <c r="D114" i="15"/>
  <c r="D136" i="15"/>
  <c r="D178" i="15"/>
  <c r="D194" i="15"/>
  <c r="D16" i="15"/>
  <c r="D181" i="15"/>
  <c r="D212" i="15"/>
  <c r="D243" i="15"/>
  <c r="D239" i="15"/>
  <c r="D226" i="15"/>
  <c r="D250" i="15"/>
  <c r="D258" i="15"/>
  <c r="D288" i="15"/>
  <c r="D236" i="15"/>
  <c r="D244" i="15"/>
  <c r="D206" i="15"/>
  <c r="D245" i="15"/>
  <c r="D379" i="15"/>
  <c r="D297" i="15"/>
  <c r="D375" i="15"/>
  <c r="D307" i="15"/>
  <c r="D306" i="15"/>
  <c r="D300" i="15"/>
  <c r="D317" i="15"/>
  <c r="D296" i="15"/>
  <c r="D354" i="15"/>
  <c r="D319" i="15"/>
  <c r="D346" i="15"/>
  <c r="D367" i="15"/>
  <c r="D398" i="15"/>
  <c r="D424" i="15"/>
  <c r="D389" i="15"/>
  <c r="D435" i="15"/>
  <c r="D433" i="15"/>
  <c r="D428" i="15"/>
  <c r="D394" i="15"/>
  <c r="D418" i="15"/>
  <c r="D407" i="15"/>
  <c r="D415" i="15"/>
  <c r="D444" i="15"/>
  <c r="D519" i="15"/>
  <c r="D497" i="15"/>
  <c r="D4864" i="15"/>
  <c r="D5016" i="15"/>
  <c r="D5022" i="15"/>
  <c r="D5004" i="15"/>
  <c r="D4948" i="15"/>
  <c r="D4952" i="15"/>
  <c r="D5005" i="15"/>
  <c r="D5020" i="15"/>
  <c r="D5033" i="15"/>
  <c r="D5077" i="15"/>
  <c r="D5060" i="15"/>
  <c r="D5095" i="15"/>
  <c r="D5079" i="15"/>
  <c r="D5109" i="15"/>
  <c r="D5097" i="15"/>
  <c r="D5122" i="15"/>
  <c r="D5121" i="15"/>
  <c r="D5114" i="15"/>
  <c r="D5112" i="15"/>
  <c r="D5084" i="15"/>
  <c r="D27" i="15"/>
  <c r="D84" i="15"/>
  <c r="D92" i="15"/>
  <c r="D68" i="15"/>
  <c r="D50" i="15"/>
  <c r="D69" i="15"/>
  <c r="D26" i="15"/>
  <c r="D34" i="15"/>
  <c r="D65" i="15"/>
  <c r="D45" i="15"/>
  <c r="D61" i="15"/>
  <c r="D190" i="15"/>
  <c r="D138" i="15"/>
  <c r="D120" i="15"/>
  <c r="D147" i="15"/>
  <c r="D177" i="15"/>
  <c r="D172" i="15"/>
  <c r="D168" i="15"/>
  <c r="D163" i="15"/>
  <c r="D118" i="15"/>
  <c r="D158" i="15"/>
  <c r="D155" i="15"/>
  <c r="D15" i="15"/>
  <c r="D229" i="15"/>
  <c r="D264" i="15"/>
  <c r="D107" i="15"/>
  <c r="D272" i="15"/>
  <c r="D223" i="15"/>
  <c r="D274" i="15"/>
  <c r="D224" i="15"/>
  <c r="D221" i="15"/>
  <c r="D231" i="15"/>
  <c r="D214" i="15"/>
  <c r="D287" i="15"/>
  <c r="D323" i="15"/>
  <c r="D324" i="15"/>
  <c r="D292" i="15"/>
  <c r="D373" i="15"/>
  <c r="D316" i="15"/>
  <c r="D340" i="15"/>
  <c r="D363" i="15"/>
  <c r="D327" i="15"/>
  <c r="D356" i="15"/>
  <c r="D362" i="15"/>
  <c r="D321" i="15"/>
  <c r="D344" i="15"/>
  <c r="D452" i="15"/>
  <c r="D460" i="15"/>
  <c r="D289" i="15"/>
  <c r="D395" i="15"/>
  <c r="D443" i="15"/>
  <c r="D466" i="15"/>
  <c r="D445" i="15"/>
  <c r="D432" i="15"/>
  <c r="D442" i="15"/>
  <c r="D385" i="15"/>
  <c r="D434" i="15"/>
  <c r="D562" i="15"/>
  <c r="D528" i="15"/>
  <c r="D559" i="15"/>
  <c r="D4935" i="15"/>
  <c r="D4959" i="15"/>
  <c r="D4950" i="15"/>
  <c r="D4856" i="15"/>
  <c r="D4949" i="15"/>
  <c r="D4968" i="15"/>
  <c r="D4981" i="15"/>
  <c r="D4986" i="15"/>
  <c r="D4989" i="15"/>
  <c r="D5101" i="15"/>
  <c r="D5128" i="15"/>
  <c r="D5062" i="15"/>
  <c r="D5057" i="15"/>
  <c r="D5085" i="15"/>
  <c r="D5127" i="15"/>
  <c r="D5041" i="15"/>
  <c r="D5042" i="15"/>
  <c r="D5105" i="15"/>
  <c r="D5069" i="15"/>
  <c r="D5088" i="15"/>
  <c r="D20" i="15"/>
  <c r="D51" i="15"/>
  <c r="D93" i="15"/>
  <c r="D80" i="15"/>
  <c r="D98" i="15"/>
  <c r="D58" i="15"/>
  <c r="D44" i="15"/>
  <c r="D85" i="15"/>
  <c r="D40" i="15"/>
  <c r="D72" i="15"/>
  <c r="D59" i="15"/>
  <c r="D185" i="15"/>
  <c r="D123" i="15"/>
  <c r="D146" i="15"/>
  <c r="D124" i="15"/>
  <c r="D192" i="15"/>
  <c r="D187" i="15"/>
  <c r="D109" i="15"/>
  <c r="D196" i="15"/>
  <c r="D153" i="15"/>
  <c r="D171" i="15"/>
  <c r="D173" i="15"/>
  <c r="D261" i="15"/>
  <c r="D251" i="15"/>
  <c r="D286" i="15"/>
  <c r="D215" i="15"/>
  <c r="D241" i="15"/>
  <c r="D242" i="15"/>
  <c r="D235" i="15"/>
  <c r="D211" i="15"/>
  <c r="D249" i="15"/>
  <c r="D227" i="15"/>
  <c r="D273" i="15"/>
  <c r="D204" i="15"/>
  <c r="D333" i="15"/>
  <c r="D302" i="15"/>
  <c r="D368" i="15"/>
  <c r="D318" i="15"/>
  <c r="D337" i="15"/>
  <c r="D377" i="15"/>
  <c r="D372" i="15"/>
  <c r="D293" i="15"/>
  <c r="D301" i="15"/>
  <c r="D345" i="15"/>
  <c r="D365" i="15"/>
  <c r="D290" i="15"/>
  <c r="D454" i="15"/>
  <c r="D405" i="15"/>
  <c r="D416" i="15"/>
  <c r="D430" i="15"/>
  <c r="D414" i="15"/>
  <c r="D438" i="15"/>
  <c r="D440" i="15"/>
  <c r="D388" i="15"/>
  <c r="D447" i="15"/>
  <c r="D413" i="15"/>
  <c r="D455" i="15"/>
  <c r="D476" i="15"/>
  <c r="D4900" i="15"/>
  <c r="D4975" i="15"/>
  <c r="D5013" i="15"/>
  <c r="D5018" i="15"/>
  <c r="D4993" i="15"/>
  <c r="D4973" i="15"/>
  <c r="D4976" i="15"/>
  <c r="D5031" i="15"/>
  <c r="D4963" i="15"/>
  <c r="D5093" i="15"/>
  <c r="D5110" i="15"/>
  <c r="D5119" i="15"/>
  <c r="D5083" i="15"/>
  <c r="D5044" i="15"/>
  <c r="D5092" i="15"/>
  <c r="D5059" i="15"/>
  <c r="D5048" i="15"/>
  <c r="D5053" i="15"/>
  <c r="D5089" i="15"/>
  <c r="D5040" i="15"/>
  <c r="D23" i="15"/>
  <c r="D22" i="15"/>
  <c r="D75" i="15"/>
  <c r="D94" i="15"/>
  <c r="D90" i="15"/>
  <c r="D100" i="15"/>
  <c r="D79" i="15"/>
  <c r="D18" i="15"/>
  <c r="D43" i="15"/>
  <c r="D52" i="15"/>
  <c r="D102" i="15"/>
  <c r="D108" i="15"/>
  <c r="D152" i="15"/>
  <c r="D154" i="15"/>
  <c r="D157" i="15"/>
  <c r="D144" i="15"/>
  <c r="D175" i="15"/>
  <c r="D110" i="15"/>
  <c r="D135" i="15"/>
  <c r="D142" i="15"/>
  <c r="D183" i="15"/>
  <c r="D180" i="15"/>
  <c r="D281" i="15"/>
  <c r="D263" i="15"/>
  <c r="D262" i="15"/>
  <c r="D213" i="15"/>
  <c r="D216" i="15"/>
  <c r="D210" i="15"/>
  <c r="D260" i="15"/>
  <c r="D237" i="15"/>
  <c r="D201" i="15"/>
  <c r="D285" i="15"/>
  <c r="D106" i="15"/>
  <c r="D202" i="15"/>
  <c r="D371" i="15"/>
  <c r="D311" i="15"/>
  <c r="D352" i="15"/>
  <c r="D360" i="15"/>
  <c r="D313" i="15"/>
  <c r="D348" i="15"/>
  <c r="D339" i="15"/>
  <c r="D335" i="15"/>
  <c r="D315" i="15"/>
  <c r="D314" i="15"/>
  <c r="D380" i="15"/>
  <c r="D429" i="15"/>
  <c r="D436" i="15"/>
  <c r="D464" i="15"/>
  <c r="D386" i="15"/>
  <c r="D465" i="15"/>
  <c r="D391" i="15"/>
  <c r="D423" i="15"/>
  <c r="D409" i="15"/>
  <c r="D399" i="15"/>
  <c r="D456" i="15"/>
  <c r="D419" i="15"/>
  <c r="D431" i="15"/>
  <c r="D535" i="15"/>
  <c r="D511" i="15"/>
  <c r="D496" i="15"/>
  <c r="D530" i="15"/>
  <c r="D527" i="15"/>
  <c r="D555" i="15"/>
  <c r="D4925" i="15"/>
  <c r="D4945" i="15"/>
  <c r="D4967" i="15"/>
  <c r="D4855" i="15"/>
  <c r="D5025" i="15"/>
  <c r="D5008" i="15"/>
  <c r="D4980" i="15"/>
  <c r="D5023" i="15"/>
  <c r="D4957" i="15"/>
  <c r="D5075" i="15"/>
  <c r="D5090" i="15"/>
  <c r="D5126" i="15"/>
  <c r="D5094" i="15"/>
  <c r="D5082" i="15"/>
  <c r="D5080" i="15"/>
  <c r="D5107" i="15"/>
  <c r="D5072" i="15"/>
  <c r="D5096" i="15"/>
  <c r="D5045" i="15"/>
  <c r="D5108" i="15"/>
  <c r="D5494" i="15"/>
  <c r="D31" i="15"/>
  <c r="D63" i="15"/>
  <c r="D41" i="15"/>
  <c r="D82" i="15"/>
  <c r="D87" i="15"/>
  <c r="D54" i="15"/>
  <c r="D101" i="15"/>
  <c r="D17" i="15"/>
  <c r="D49" i="15"/>
  <c r="D19" i="15"/>
  <c r="D77" i="15"/>
  <c r="D113" i="15"/>
  <c r="D193" i="15"/>
  <c r="D189" i="15"/>
  <c r="D184" i="15"/>
  <c r="D128" i="15"/>
  <c r="D191" i="15"/>
  <c r="D160" i="15"/>
  <c r="D112" i="15"/>
  <c r="D186" i="15"/>
  <c r="D161" i="15"/>
  <c r="D149" i="15"/>
  <c r="D271" i="15"/>
  <c r="D205" i="15"/>
  <c r="D217" i="15"/>
  <c r="D234" i="15"/>
  <c r="D266" i="15"/>
  <c r="D282" i="15"/>
  <c r="D270" i="15"/>
  <c r="D240" i="15"/>
  <c r="D225" i="15"/>
  <c r="D219" i="15"/>
  <c r="D232" i="15"/>
  <c r="D246" i="15"/>
  <c r="D322" i="15"/>
  <c r="D353" i="15"/>
  <c r="D341" i="15"/>
  <c r="D349" i="15"/>
  <c r="D294" i="15"/>
  <c r="D305" i="15"/>
  <c r="D342" i="15"/>
  <c r="D299" i="15"/>
  <c r="D320" i="15"/>
  <c r="D197" i="15"/>
  <c r="D326" i="15"/>
  <c r="D411" i="15"/>
  <c r="D426" i="15"/>
  <c r="D422" i="15"/>
  <c r="D441" i="15"/>
  <c r="D384" i="15"/>
  <c r="D397" i="15"/>
  <c r="D468" i="15"/>
  <c r="D458" i="15"/>
  <c r="D470" i="15"/>
  <c r="D401" i="15"/>
  <c r="D437" i="15"/>
  <c r="D383" i="15"/>
  <c r="D499" i="15"/>
  <c r="D481" i="15"/>
  <c r="D485" i="15"/>
  <c r="D4891" i="15"/>
  <c r="D4999" i="15"/>
  <c r="D4978" i="15"/>
  <c r="D5007" i="15"/>
  <c r="D4994" i="15"/>
  <c r="D5027" i="15"/>
  <c r="D5032" i="15"/>
  <c r="D4962" i="15"/>
  <c r="D5086" i="15"/>
  <c r="D5074" i="15"/>
  <c r="D5049" i="15"/>
  <c r="D5104" i="15"/>
  <c r="D5091" i="15"/>
  <c r="D5063" i="15"/>
  <c r="D5052" i="15"/>
  <c r="D5076" i="15"/>
  <c r="D5056" i="15"/>
  <c r="D5099" i="15"/>
  <c r="D5078" i="15"/>
  <c r="D5098" i="15"/>
  <c r="E5494" i="15"/>
  <c r="G5494" i="15" s="1"/>
  <c r="H5494" i="15" s="1"/>
  <c r="D88" i="15"/>
  <c r="D48" i="15"/>
  <c r="D32" i="15"/>
  <c r="D60" i="15"/>
  <c r="D53" i="15"/>
  <c r="D81" i="15"/>
  <c r="D30" i="15"/>
  <c r="D95" i="15"/>
  <c r="D70" i="15"/>
  <c r="D97" i="15"/>
  <c r="D35" i="15"/>
  <c r="D129" i="15"/>
  <c r="D169" i="15"/>
  <c r="D182" i="15"/>
  <c r="D132" i="15"/>
  <c r="D151" i="15"/>
  <c r="D121" i="15"/>
  <c r="D179" i="15"/>
  <c r="D130" i="15"/>
  <c r="D117" i="15"/>
  <c r="D137" i="15"/>
  <c r="D174" i="15"/>
  <c r="D265" i="15"/>
  <c r="D238" i="15"/>
  <c r="D207" i="15"/>
  <c r="D208" i="15"/>
  <c r="D203" i="15"/>
  <c r="D259" i="15"/>
  <c r="D268" i="15"/>
  <c r="D283" i="15"/>
  <c r="D209" i="15"/>
  <c r="D220" i="15"/>
  <c r="D253" i="15"/>
  <c r="D257" i="15"/>
  <c r="D328" i="15"/>
  <c r="D378" i="15"/>
  <c r="D364" i="15"/>
  <c r="D359" i="15"/>
  <c r="D374" i="15"/>
  <c r="D332" i="15"/>
  <c r="D329" i="15"/>
  <c r="D338" i="15"/>
  <c r="D357" i="15"/>
  <c r="D303" i="15"/>
  <c r="D198" i="15"/>
  <c r="D463" i="15"/>
  <c r="D450" i="15"/>
  <c r="D462" i="15"/>
  <c r="D449" i="15"/>
  <c r="D412" i="15"/>
  <c r="D410" i="15"/>
  <c r="D400" i="15"/>
  <c r="D467" i="15"/>
  <c r="D469" i="15"/>
  <c r="D457" i="15"/>
  <c r="D421" i="15"/>
  <c r="D493" i="15"/>
  <c r="D545" i="15"/>
  <c r="D510" i="15"/>
  <c r="D542" i="15"/>
  <c r="D523" i="15"/>
  <c r="D478" i="15"/>
  <c r="D513" i="15"/>
  <c r="D524" i="15"/>
  <c r="D521" i="15"/>
  <c r="D484" i="15"/>
  <c r="D488" i="15"/>
  <c r="D477" i="15"/>
  <c r="D4918" i="15"/>
  <c r="D5029" i="15"/>
  <c r="D4966" i="15"/>
  <c r="D4984" i="15"/>
  <c r="D5010" i="15"/>
  <c r="D5026" i="15"/>
  <c r="D5034" i="15"/>
  <c r="D4960" i="15"/>
  <c r="D5055" i="15"/>
  <c r="D5050" i="15"/>
  <c r="D5068" i="15"/>
  <c r="D5117" i="15"/>
  <c r="D5100" i="15"/>
  <c r="D4947" i="15"/>
  <c r="D5116" i="15"/>
  <c r="D5051" i="15"/>
  <c r="D5047" i="15"/>
  <c r="D5124" i="15"/>
  <c r="D5067" i="15"/>
  <c r="D5118" i="15"/>
  <c r="D66" i="15"/>
  <c r="D89" i="15"/>
  <c r="D103" i="15"/>
  <c r="D67" i="15"/>
  <c r="D47" i="15"/>
  <c r="D83" i="15"/>
  <c r="D73" i="15"/>
  <c r="D99" i="15"/>
  <c r="D76" i="15"/>
  <c r="D78" i="15"/>
  <c r="D62" i="15"/>
  <c r="D21" i="15"/>
  <c r="D131" i="15"/>
  <c r="D125" i="15"/>
  <c r="D159" i="15"/>
  <c r="D122" i="15"/>
  <c r="D111" i="15"/>
  <c r="D166" i="15"/>
  <c r="D116" i="15"/>
  <c r="D165" i="15"/>
  <c r="D119" i="15"/>
  <c r="D170" i="15"/>
  <c r="D164" i="15"/>
  <c r="D254" i="15"/>
  <c r="D255" i="15"/>
  <c r="D228" i="15"/>
  <c r="D277" i="15"/>
  <c r="D248" i="15"/>
  <c r="D199" i="15"/>
  <c r="D269" i="15"/>
  <c r="D275" i="15"/>
  <c r="D252" i="15"/>
  <c r="D247" i="15"/>
  <c r="D233" i="15"/>
  <c r="D376" i="15"/>
  <c r="D355" i="15"/>
  <c r="D347" i="15"/>
  <c r="D369" i="15"/>
  <c r="D343" i="15"/>
  <c r="D310" i="15"/>
  <c r="D336" i="15"/>
  <c r="D370" i="15"/>
  <c r="D334" i="15"/>
  <c r="D351" i="15"/>
  <c r="D309" i="15"/>
  <c r="D308" i="15"/>
  <c r="D393" i="15"/>
  <c r="D390" i="15"/>
  <c r="D446" i="15"/>
  <c r="D403" i="15"/>
  <c r="D396" i="15"/>
  <c r="D402" i="15"/>
  <c r="D406" i="15"/>
  <c r="D425" i="15"/>
  <c r="D387" i="15"/>
  <c r="D459" i="15"/>
  <c r="D461" i="15"/>
  <c r="D549" i="15"/>
  <c r="D529" i="15"/>
  <c r="D504" i="15"/>
  <c r="D533" i="15"/>
  <c r="D490" i="15"/>
  <c r="D547" i="15"/>
  <c r="D475" i="15"/>
  <c r="D479" i="15"/>
  <c r="D520" i="15"/>
  <c r="D531" i="15"/>
  <c r="D544" i="15"/>
  <c r="D561" i="15"/>
  <c r="D532" i="15"/>
  <c r="D501" i="15"/>
  <c r="D541" i="15"/>
  <c r="D611" i="15"/>
  <c r="D610" i="15"/>
  <c r="D620" i="15"/>
  <c r="D587" i="15"/>
  <c r="D601" i="15"/>
  <c r="D637" i="15"/>
  <c r="D654" i="15"/>
  <c r="D612" i="15"/>
  <c r="D579" i="15"/>
  <c r="D608" i="15"/>
  <c r="D647" i="15"/>
  <c r="D686" i="15"/>
  <c r="D721" i="15"/>
  <c r="D682" i="15"/>
  <c r="D662" i="15"/>
  <c r="D678" i="15"/>
  <c r="D715" i="15"/>
  <c r="D664" i="15"/>
  <c r="D727" i="15"/>
  <c r="D736" i="15"/>
  <c r="D701" i="15"/>
  <c r="D705" i="15"/>
  <c r="D700" i="15"/>
  <c r="D765" i="15"/>
  <c r="D785" i="15"/>
  <c r="D815" i="15"/>
  <c r="D789" i="15"/>
  <c r="D820" i="15"/>
  <c r="D752" i="15"/>
  <c r="D813" i="15"/>
  <c r="D756" i="15"/>
  <c r="D834" i="15"/>
  <c r="D836" i="15"/>
  <c r="D825" i="15"/>
  <c r="D841" i="15"/>
  <c r="D904" i="15"/>
  <c r="D839" i="15"/>
  <c r="D847" i="15"/>
  <c r="D884" i="15"/>
  <c r="D921" i="15"/>
  <c r="D905" i="15"/>
  <c r="D920" i="15"/>
  <c r="D924" i="15"/>
  <c r="D926" i="15"/>
  <c r="D888" i="15"/>
  <c r="D939" i="15"/>
  <c r="D837" i="15"/>
  <c r="D990" i="15"/>
  <c r="D948" i="15"/>
  <c r="D941" i="15"/>
  <c r="D958" i="15"/>
  <c r="D960" i="15"/>
  <c r="D995" i="15"/>
  <c r="D1001" i="15"/>
  <c r="D955" i="15"/>
  <c r="D943" i="15"/>
  <c r="D982" i="15"/>
  <c r="D1085" i="15"/>
  <c r="D1057" i="15"/>
  <c r="D1099" i="15"/>
  <c r="D1055" i="15"/>
  <c r="D1107" i="15"/>
  <c r="D1077" i="15"/>
  <c r="D1029" i="15"/>
  <c r="D1037" i="15"/>
  <c r="D1027" i="15"/>
  <c r="D1078" i="15"/>
  <c r="D1106" i="15"/>
  <c r="D1124" i="15"/>
  <c r="D1136" i="15"/>
  <c r="D1135" i="15"/>
  <c r="D537" i="15"/>
  <c r="D492" i="15"/>
  <c r="D543" i="15"/>
  <c r="D500" i="15"/>
  <c r="D522" i="15"/>
  <c r="D503" i="15"/>
  <c r="D640" i="15"/>
  <c r="D566" i="15"/>
  <c r="D616" i="15"/>
  <c r="D609" i="15"/>
  <c r="D472" i="15"/>
  <c r="D576" i="15"/>
  <c r="D574" i="15"/>
  <c r="D583" i="15"/>
  <c r="D598" i="15"/>
  <c r="D631" i="15"/>
  <c r="D572" i="15"/>
  <c r="D725" i="15"/>
  <c r="D720" i="15"/>
  <c r="D688" i="15"/>
  <c r="D680" i="15"/>
  <c r="D712" i="15"/>
  <c r="D744" i="15"/>
  <c r="D684" i="15"/>
  <c r="D737" i="15"/>
  <c r="D711" i="15"/>
  <c r="D745" i="15"/>
  <c r="D735" i="15"/>
  <c r="D563" i="15"/>
  <c r="D786" i="15"/>
  <c r="D772" i="15"/>
  <c r="D775" i="15"/>
  <c r="D828" i="15"/>
  <c r="D759" i="15"/>
  <c r="D755" i="15"/>
  <c r="D821" i="15"/>
  <c r="D804" i="15"/>
  <c r="D833" i="15"/>
  <c r="D655" i="15"/>
  <c r="D800" i="15"/>
  <c r="D859" i="15"/>
  <c r="D908" i="15"/>
  <c r="D867" i="15"/>
  <c r="D918" i="15"/>
  <c r="D892" i="15"/>
  <c r="D881" i="15"/>
  <c r="D914" i="15"/>
  <c r="D857" i="15"/>
  <c r="D877" i="15"/>
  <c r="D895" i="15"/>
  <c r="D882" i="15"/>
  <c r="D1000" i="15"/>
  <c r="D945" i="15"/>
  <c r="D987" i="15"/>
  <c r="D946" i="15"/>
  <c r="D937" i="15"/>
  <c r="D972" i="15"/>
  <c r="D944" i="15"/>
  <c r="D1009" i="15"/>
  <c r="D956" i="15"/>
  <c r="D997" i="15"/>
  <c r="D968" i="15"/>
  <c r="D947" i="15"/>
  <c r="D1063" i="15"/>
  <c r="D1105" i="15"/>
  <c r="D1073" i="15"/>
  <c r="D1080" i="15"/>
  <c r="D1079" i="15"/>
  <c r="D1095" i="15"/>
  <c r="D1058" i="15"/>
  <c r="D1086" i="15"/>
  <c r="D1069" i="15"/>
  <c r="D1096" i="15"/>
  <c r="D1109" i="15"/>
  <c r="D1173" i="15"/>
  <c r="D1147" i="15"/>
  <c r="D1177" i="15"/>
  <c r="D1190" i="15"/>
  <c r="D1168" i="15"/>
  <c r="D1148" i="15"/>
  <c r="D1187" i="15"/>
  <c r="D509" i="15"/>
  <c r="D551" i="15"/>
  <c r="D550" i="15"/>
  <c r="D556" i="15"/>
  <c r="D486" i="15"/>
  <c r="D515" i="15"/>
  <c r="D641" i="15"/>
  <c r="D627" i="15"/>
  <c r="D645" i="15"/>
  <c r="D634" i="15"/>
  <c r="D624" i="15"/>
  <c r="D617" i="15"/>
  <c r="D590" i="15"/>
  <c r="D635" i="15"/>
  <c r="D578" i="15"/>
  <c r="D592" i="15"/>
  <c r="D589" i="15"/>
  <c r="D606" i="15"/>
  <c r="D741" i="15"/>
  <c r="D693" i="15"/>
  <c r="D673" i="15"/>
  <c r="D731" i="15"/>
  <c r="D713" i="15"/>
  <c r="D714" i="15"/>
  <c r="D692" i="15"/>
  <c r="D729" i="15"/>
  <c r="D668" i="15"/>
  <c r="D728" i="15"/>
  <c r="D738" i="15"/>
  <c r="D778" i="15"/>
  <c r="D784" i="15"/>
  <c r="D817" i="15"/>
  <c r="D796" i="15"/>
  <c r="D827" i="15"/>
  <c r="D809" i="15"/>
  <c r="D762" i="15"/>
  <c r="D823" i="15"/>
  <c r="D792" i="15"/>
  <c r="D763" i="15"/>
  <c r="D795" i="15"/>
  <c r="D794" i="15"/>
  <c r="D856" i="15"/>
  <c r="D868" i="15"/>
  <c r="D922" i="15"/>
  <c r="D883" i="15"/>
  <c r="D860" i="15"/>
  <c r="D910" i="15"/>
  <c r="D898" i="15"/>
  <c r="D906" i="15"/>
  <c r="D863" i="15"/>
  <c r="D850" i="15"/>
  <c r="D843" i="15"/>
  <c r="D932" i="15"/>
  <c r="D998" i="15"/>
  <c r="D973" i="15"/>
  <c r="D964" i="15"/>
  <c r="D999" i="15"/>
  <c r="D1005" i="15"/>
  <c r="D953" i="15"/>
  <c r="D1003" i="15"/>
  <c r="D949" i="15"/>
  <c r="D994" i="15"/>
  <c r="D967" i="15"/>
  <c r="D930" i="15"/>
  <c r="D1076" i="15"/>
  <c r="D1041" i="15"/>
  <c r="D1056" i="15"/>
  <c r="D1050" i="15"/>
  <c r="D1082" i="15"/>
  <c r="D929" i="15"/>
  <c r="D1087" i="15"/>
  <c r="D1023" i="15"/>
  <c r="D1083" i="15"/>
  <c r="D1111" i="15"/>
  <c r="D1046" i="15"/>
  <c r="D1165" i="15"/>
  <c r="D1118" i="15"/>
  <c r="D1188" i="15"/>
  <c r="D1126" i="15"/>
  <c r="D1149" i="15"/>
  <c r="D1138" i="15"/>
  <c r="D1144" i="15"/>
  <c r="D1194" i="15"/>
  <c r="D1162" i="15"/>
  <c r="D1185" i="15"/>
  <c r="D557" i="15"/>
  <c r="D517" i="15"/>
  <c r="D516" i="15"/>
  <c r="D487" i="15"/>
  <c r="D548" i="15"/>
  <c r="D540" i="15"/>
  <c r="D622" i="15"/>
  <c r="D614" i="15"/>
  <c r="D636" i="15"/>
  <c r="D618" i="15"/>
  <c r="D639" i="15"/>
  <c r="D642" i="15"/>
  <c r="D599" i="15"/>
  <c r="D584" i="15"/>
  <c r="D643" i="15"/>
  <c r="D628" i="15"/>
  <c r="D619" i="15"/>
  <c r="D569" i="15"/>
  <c r="D658" i="15"/>
  <c r="D672" i="15"/>
  <c r="D707" i="15"/>
  <c r="D564" i="15"/>
  <c r="D742" i="15"/>
  <c r="D674" i="15"/>
  <c r="D671" i="15"/>
  <c r="D683" i="15"/>
  <c r="D719" i="15"/>
  <c r="D734" i="15"/>
  <c r="D677" i="15"/>
  <c r="D819" i="15"/>
  <c r="D760" i="15"/>
  <c r="D766" i="15"/>
  <c r="D787" i="15"/>
  <c r="D805" i="15"/>
  <c r="D771" i="15"/>
  <c r="D757" i="15"/>
  <c r="D801" i="15"/>
  <c r="D822" i="15"/>
  <c r="D776" i="15"/>
  <c r="D781" i="15"/>
  <c r="D780" i="15"/>
  <c r="D880" i="15"/>
  <c r="D851" i="15"/>
  <c r="D858" i="15"/>
  <c r="D923" i="15"/>
  <c r="D891" i="15"/>
  <c r="D886" i="15"/>
  <c r="D893" i="15"/>
  <c r="D917" i="15"/>
  <c r="D852" i="15"/>
  <c r="D872" i="15"/>
  <c r="D747" i="15"/>
  <c r="D981" i="15"/>
  <c r="D979" i="15"/>
  <c r="D940" i="15"/>
  <c r="D1002" i="15"/>
  <c r="D1018" i="15"/>
  <c r="D1010" i="15"/>
  <c r="D976" i="15"/>
  <c r="D971" i="15"/>
  <c r="D962" i="15"/>
  <c r="D1016" i="15"/>
  <c r="D989" i="15"/>
  <c r="D1043" i="15"/>
  <c r="D1093" i="15"/>
  <c r="D1074" i="15"/>
  <c r="D1049" i="15"/>
  <c r="D1038" i="15"/>
  <c r="D1052" i="15"/>
  <c r="D1068" i="15"/>
  <c r="D1065" i="15"/>
  <c r="D1100" i="15"/>
  <c r="D1022" i="15"/>
  <c r="D1033" i="15"/>
  <c r="D1040" i="15"/>
  <c r="D1158" i="15"/>
  <c r="D1115" i="15"/>
  <c r="D1139" i="15"/>
  <c r="D1127" i="15"/>
  <c r="D1183" i="15"/>
  <c r="D1184" i="15"/>
  <c r="D1152" i="15"/>
  <c r="D1151" i="15"/>
  <c r="D1180" i="15"/>
  <c r="D1172" i="15"/>
  <c r="D534" i="15"/>
  <c r="D502" i="15"/>
  <c r="D483" i="15"/>
  <c r="D552" i="15"/>
  <c r="D508" i="15"/>
  <c r="D381" i="15"/>
  <c r="D600" i="15"/>
  <c r="D596" i="15"/>
  <c r="D632" i="15"/>
  <c r="D648" i="15"/>
  <c r="D597" i="15"/>
  <c r="D621" i="15"/>
  <c r="D615" i="15"/>
  <c r="D607" i="15"/>
  <c r="D630" i="15"/>
  <c r="D652" i="15"/>
  <c r="D651" i="15"/>
  <c r="D604" i="15"/>
  <c r="D657" i="15"/>
  <c r="D665" i="15"/>
  <c r="D661" i="15"/>
  <c r="D732" i="15"/>
  <c r="D681" i="15"/>
  <c r="D698" i="15"/>
  <c r="D666" i="15"/>
  <c r="D660" i="15"/>
  <c r="D675" i="15"/>
  <c r="D746" i="15"/>
  <c r="D740" i="15"/>
  <c r="D810" i="15"/>
  <c r="D803" i="15"/>
  <c r="D824" i="15"/>
  <c r="D767" i="15"/>
  <c r="D831" i="15"/>
  <c r="D802" i="15"/>
  <c r="D832" i="15"/>
  <c r="D826" i="15"/>
  <c r="D806" i="15"/>
  <c r="D768" i="15"/>
  <c r="D751" i="15"/>
  <c r="D866" i="15"/>
  <c r="D848" i="15"/>
  <c r="D871" i="15"/>
  <c r="D879" i="15"/>
  <c r="D875" i="15"/>
  <c r="D897" i="15"/>
  <c r="D870" i="15"/>
  <c r="D887" i="15"/>
  <c r="D927" i="15"/>
  <c r="D916" i="15"/>
  <c r="D915" i="15"/>
  <c r="D874" i="15"/>
  <c r="D991" i="15"/>
  <c r="D934" i="15"/>
  <c r="D1007" i="15"/>
  <c r="D980" i="15"/>
  <c r="D957" i="15"/>
  <c r="D984" i="15"/>
  <c r="D975" i="15"/>
  <c r="D959" i="15"/>
  <c r="D1013" i="15"/>
  <c r="D1008" i="15"/>
  <c r="D996" i="15"/>
  <c r="D1104" i="15"/>
  <c r="D1051" i="15"/>
  <c r="D1064" i="15"/>
  <c r="D1072" i="15"/>
  <c r="D1028" i="15"/>
  <c r="D1060" i="15"/>
  <c r="D1042" i="15"/>
  <c r="D1084" i="15"/>
  <c r="D1045" i="15"/>
  <c r="D1092" i="15"/>
  <c r="D1101" i="15"/>
  <c r="D1070" i="15"/>
  <c r="D1123" i="15"/>
  <c r="D1159" i="15"/>
  <c r="D1166" i="15"/>
  <c r="D1154" i="15"/>
  <c r="D1153" i="15"/>
  <c r="D1121" i="15"/>
  <c r="D1193" i="15"/>
  <c r="D1134" i="15"/>
  <c r="D1120" i="15"/>
  <c r="D1146" i="15"/>
  <c r="D1145" i="15"/>
  <c r="D1280" i="15"/>
  <c r="D1290" i="15"/>
  <c r="D1246" i="15"/>
  <c r="D514" i="15"/>
  <c r="D480" i="15"/>
  <c r="D482" i="15"/>
  <c r="D546" i="15"/>
  <c r="D538" i="15"/>
  <c r="D491" i="15"/>
  <c r="D571" i="15"/>
  <c r="D629" i="15"/>
  <c r="D573" i="15"/>
  <c r="D653" i="15"/>
  <c r="D577" i="15"/>
  <c r="D626" i="15"/>
  <c r="D568" i="15"/>
  <c r="D586" i="15"/>
  <c r="D581" i="15"/>
  <c r="D565" i="15"/>
  <c r="D613" i="15"/>
  <c r="D625" i="15"/>
  <c r="D722" i="15"/>
  <c r="D726" i="15"/>
  <c r="D670" i="15"/>
  <c r="D710" i="15"/>
  <c r="D691" i="15"/>
  <c r="D699" i="15"/>
  <c r="D696" i="15"/>
  <c r="D730" i="15"/>
  <c r="D723" i="15"/>
  <c r="D685" i="15"/>
  <c r="D689" i="15"/>
  <c r="D770" i="15"/>
  <c r="D807" i="15"/>
  <c r="D777" i="15"/>
  <c r="D798" i="15"/>
  <c r="D783" i="15"/>
  <c r="D788" i="15"/>
  <c r="D773" i="15"/>
  <c r="D811" i="15"/>
  <c r="D656" i="15"/>
  <c r="D758" i="15"/>
  <c r="D818" i="15"/>
  <c r="D869" i="15"/>
  <c r="D911" i="15"/>
  <c r="D854" i="15"/>
  <c r="D913" i="15"/>
  <c r="D890" i="15"/>
  <c r="D896" i="15"/>
  <c r="D855" i="15"/>
  <c r="D885" i="15"/>
  <c r="D901" i="15"/>
  <c r="D899" i="15"/>
  <c r="D907" i="15"/>
  <c r="D925" i="15"/>
  <c r="D951" i="15"/>
  <c r="D935" i="15"/>
  <c r="D970" i="15"/>
  <c r="D1004" i="15"/>
  <c r="D954" i="15"/>
  <c r="D993" i="15"/>
  <c r="D933" i="15"/>
  <c r="D1019" i="15"/>
  <c r="D936" i="15"/>
  <c r="D950" i="15"/>
  <c r="D963" i="15"/>
  <c r="D1097" i="15"/>
  <c r="D1035" i="15"/>
  <c r="D1030" i="15"/>
  <c r="D1103" i="15"/>
  <c r="D1102" i="15"/>
  <c r="D1098" i="15"/>
  <c r="D928" i="15"/>
  <c r="D1081" i="15"/>
  <c r="D1066" i="15"/>
  <c r="D1044" i="15"/>
  <c r="D1061" i="15"/>
  <c r="D1034" i="15"/>
  <c r="D1141" i="15"/>
  <c r="D1163" i="15"/>
  <c r="D1130" i="15"/>
  <c r="D1155" i="15"/>
  <c r="D1181" i="15"/>
  <c r="D1150" i="15"/>
  <c r="D1175" i="15"/>
  <c r="D1157" i="15"/>
  <c r="D1156" i="15"/>
  <c r="D1131" i="15"/>
  <c r="D1182" i="15"/>
  <c r="D1288" i="15"/>
  <c r="D1289" i="15"/>
  <c r="D1232" i="15"/>
  <c r="D506" i="15"/>
  <c r="D512" i="15"/>
  <c r="D539" i="15"/>
  <c r="D505" i="15"/>
  <c r="D498" i="15"/>
  <c r="D489" i="15"/>
  <c r="D646" i="15"/>
  <c r="D594" i="15"/>
  <c r="D650" i="15"/>
  <c r="D644" i="15"/>
  <c r="D633" i="15"/>
  <c r="D605" i="15"/>
  <c r="D580" i="15"/>
  <c r="D588" i="15"/>
  <c r="D602" i="15"/>
  <c r="D603" i="15"/>
  <c r="D623" i="15"/>
  <c r="D663" i="15"/>
  <c r="D739" i="15"/>
  <c r="D659" i="15"/>
  <c r="D716" i="15"/>
  <c r="D679" i="15"/>
  <c r="D703" i="15"/>
  <c r="D704" i="15"/>
  <c r="D724" i="15"/>
  <c r="D669" i="15"/>
  <c r="D702" i="15"/>
  <c r="D743" i="15"/>
  <c r="D697" i="15"/>
  <c r="D799" i="15"/>
  <c r="D808" i="15"/>
  <c r="D812" i="15"/>
  <c r="D749" i="15"/>
  <c r="D791" i="15"/>
  <c r="D782" i="15"/>
  <c r="D761" i="15"/>
  <c r="D797" i="15"/>
  <c r="D754" i="15"/>
  <c r="D790" i="15"/>
  <c r="D750" i="15"/>
  <c r="D902" i="15"/>
  <c r="D862" i="15"/>
  <c r="D900" i="15"/>
  <c r="D903" i="15"/>
  <c r="D845" i="15"/>
  <c r="D889" i="15"/>
  <c r="D919" i="15"/>
  <c r="D846" i="15"/>
  <c r="D865" i="15"/>
  <c r="D878" i="15"/>
  <c r="D894" i="15"/>
  <c r="D842" i="15"/>
  <c r="D931" i="15"/>
  <c r="D961" i="15"/>
  <c r="D1017" i="15"/>
  <c r="D1014" i="15"/>
  <c r="D983" i="15"/>
  <c r="D985" i="15"/>
  <c r="D1006" i="15"/>
  <c r="D988" i="15"/>
  <c r="D977" i="15"/>
  <c r="D1011" i="15"/>
  <c r="D969" i="15"/>
  <c r="D1025" i="15"/>
  <c r="D1047" i="15"/>
  <c r="D1039" i="15"/>
  <c r="D1024" i="15"/>
  <c r="D1036" i="15"/>
  <c r="D1088" i="15"/>
  <c r="D1110" i="15"/>
  <c r="D1059" i="15"/>
  <c r="D1026" i="15"/>
  <c r="D1032" i="15"/>
  <c r="D1062" i="15"/>
  <c r="D1053" i="15"/>
  <c r="D1195" i="15"/>
  <c r="D1128" i="15"/>
  <c r="D1167" i="15"/>
  <c r="D1201" i="15"/>
  <c r="D1160" i="15"/>
  <c r="D1140" i="15"/>
  <c r="D1179" i="15"/>
  <c r="D1125" i="15"/>
  <c r="D1199" i="15"/>
  <c r="D1164" i="15"/>
  <c r="D536" i="15"/>
  <c r="D474" i="15"/>
  <c r="D518" i="15"/>
  <c r="D560" i="15"/>
  <c r="D525" i="15"/>
  <c r="D382" i="15"/>
  <c r="D638" i="15"/>
  <c r="D582" i="15"/>
  <c r="D473" i="15"/>
  <c r="D567" i="15"/>
  <c r="D585" i="15"/>
  <c r="D591" i="15"/>
  <c r="D649" i="15"/>
  <c r="D570" i="15"/>
  <c r="D575" i="15"/>
  <c r="D593" i="15"/>
  <c r="D595" i="15"/>
  <c r="D706" i="15"/>
  <c r="D733" i="15"/>
  <c r="D717" i="15"/>
  <c r="D708" i="15"/>
  <c r="D667" i="15"/>
  <c r="D690" i="15"/>
  <c r="D694" i="15"/>
  <c r="D709" i="15"/>
  <c r="D718" i="15"/>
  <c r="D676" i="15"/>
  <c r="D695" i="15"/>
  <c r="D687" i="15"/>
  <c r="D764" i="15"/>
  <c r="D829" i="15"/>
  <c r="D830" i="15"/>
  <c r="D816" i="15"/>
  <c r="D779" i="15"/>
  <c r="D835" i="15"/>
  <c r="D774" i="15"/>
  <c r="D814" i="15"/>
  <c r="D753" i="15"/>
  <c r="D769" i="15"/>
  <c r="D793" i="15"/>
  <c r="D748" i="15"/>
  <c r="D912" i="15"/>
  <c r="D873" i="15"/>
  <c r="D861" i="15"/>
  <c r="D840" i="15"/>
  <c r="D864" i="15"/>
  <c r="D909" i="15"/>
  <c r="D844" i="15"/>
  <c r="D853" i="15"/>
  <c r="D849" i="15"/>
  <c r="D876" i="15"/>
  <c r="D952" i="15"/>
  <c r="D965" i="15"/>
  <c r="D992" i="15"/>
  <c r="D1012" i="15"/>
  <c r="D978" i="15"/>
  <c r="D986" i="15"/>
  <c r="D1015" i="15"/>
  <c r="D942" i="15"/>
  <c r="D938" i="15"/>
  <c r="D974" i="15"/>
  <c r="D966" i="15"/>
  <c r="D838" i="15"/>
  <c r="D1054" i="15"/>
  <c r="D1031" i="15"/>
  <c r="D1089" i="15"/>
  <c r="D1094" i="15"/>
  <c r="D1067" i="15"/>
  <c r="D1048" i="15"/>
  <c r="D1090" i="15"/>
  <c r="D1108" i="15"/>
  <c r="D1071" i="15"/>
  <c r="D1091" i="15"/>
  <c r="D1075" i="15"/>
  <c r="D1161" i="15"/>
  <c r="D1119" i="15"/>
  <c r="D1021" i="15"/>
  <c r="D1178" i="15"/>
  <c r="D1176" i="15"/>
  <c r="D1189" i="15"/>
  <c r="D1197" i="15"/>
  <c r="D1133" i="15"/>
  <c r="D1191" i="15"/>
  <c r="D1122" i="15"/>
  <c r="D1170" i="15"/>
  <c r="D1020" i="15"/>
  <c r="D1171" i="15"/>
  <c r="D1192" i="15"/>
  <c r="D1237" i="15"/>
  <c r="D1247" i="15"/>
  <c r="D1261" i="15"/>
  <c r="D1250" i="15"/>
  <c r="D1256" i="15"/>
  <c r="D1281" i="15"/>
  <c r="D1209" i="15"/>
  <c r="D1260" i="15"/>
  <c r="D1243" i="15"/>
  <c r="D1251" i="15"/>
  <c r="D1203" i="15"/>
  <c r="D1368" i="15"/>
  <c r="D1329" i="15"/>
  <c r="D1379" i="15"/>
  <c r="D1362" i="15"/>
  <c r="D1328" i="15"/>
  <c r="D1332" i="15"/>
  <c r="D1310" i="15"/>
  <c r="D1296" i="15"/>
  <c r="D1353" i="15"/>
  <c r="D1339" i="15"/>
  <c r="D1365" i="15"/>
  <c r="D1413" i="15"/>
  <c r="D1425" i="15"/>
  <c r="D1387" i="15"/>
  <c r="D1414" i="15"/>
  <c r="D1453" i="15"/>
  <c r="D1293" i="15"/>
  <c r="D1398" i="15"/>
  <c r="D1421" i="15"/>
  <c r="D1396" i="15"/>
  <c r="D1468" i="15"/>
  <c r="D1443" i="15"/>
  <c r="D1510" i="15"/>
  <c r="D1535" i="15"/>
  <c r="D1537" i="15"/>
  <c r="D1508" i="15"/>
  <c r="D1520" i="15"/>
  <c r="D1549" i="15"/>
  <c r="D1495" i="15"/>
  <c r="D1531" i="15"/>
  <c r="D1519" i="15"/>
  <c r="D1494" i="15"/>
  <c r="D1501" i="15"/>
  <c r="D1497" i="15"/>
  <c r="D1597" i="15"/>
  <c r="D1636" i="15"/>
  <c r="D1628" i="15"/>
  <c r="D1645" i="15"/>
  <c r="D1630" i="15"/>
  <c r="D1595" i="15"/>
  <c r="D1609" i="15"/>
  <c r="D1619" i="15"/>
  <c r="D1574" i="15"/>
  <c r="D1616" i="15"/>
  <c r="D1569" i="15"/>
  <c r="D1739" i="15"/>
  <c r="D1684" i="15"/>
  <c r="D1664" i="15"/>
  <c r="D1709" i="15"/>
  <c r="D1687" i="15"/>
  <c r="D1722" i="15"/>
  <c r="D1699" i="15"/>
  <c r="D1749" i="15"/>
  <c r="D1715" i="15"/>
  <c r="D1669" i="15"/>
  <c r="D1662" i="15"/>
  <c r="D1775" i="15"/>
  <c r="D1812" i="15"/>
  <c r="D1839" i="15"/>
  <c r="D1783" i="15"/>
  <c r="D1820" i="15"/>
  <c r="D1840" i="15"/>
  <c r="D1786" i="15"/>
  <c r="D1788" i="15"/>
  <c r="D1659" i="15"/>
  <c r="D1824" i="15"/>
  <c r="D1761" i="15"/>
  <c r="D1767" i="15"/>
  <c r="D1892" i="15"/>
  <c r="D1911" i="15"/>
  <c r="D1898" i="15"/>
  <c r="D1881" i="15"/>
  <c r="D1884" i="15"/>
  <c r="D1849" i="15"/>
  <c r="D1926" i="15"/>
  <c r="D1872" i="15"/>
  <c r="D1886" i="15"/>
  <c r="D1847" i="15"/>
  <c r="D1848" i="15"/>
  <c r="D1975" i="15"/>
  <c r="D1950" i="15"/>
  <c r="D1944" i="15"/>
  <c r="D2016" i="15"/>
  <c r="D1981" i="15"/>
  <c r="D1993" i="15"/>
  <c r="D2013" i="15"/>
  <c r="D1977" i="15"/>
  <c r="D1956" i="15"/>
  <c r="D2000" i="15"/>
  <c r="D1941" i="15"/>
  <c r="D2020" i="15"/>
  <c r="D2102" i="15"/>
  <c r="D2115" i="15"/>
  <c r="D2083" i="15"/>
  <c r="D2087" i="15"/>
  <c r="D2086" i="15"/>
  <c r="D2063" i="15"/>
  <c r="D2026" i="15"/>
  <c r="D2057" i="15"/>
  <c r="D2090" i="15"/>
  <c r="D2078" i="15"/>
  <c r="D2076" i="15"/>
  <c r="D2170" i="15"/>
  <c r="D2185" i="15"/>
  <c r="D2180" i="15"/>
  <c r="D2119" i="15"/>
  <c r="D2164" i="15"/>
  <c r="D2152" i="15"/>
  <c r="D2177" i="15"/>
  <c r="D2158" i="15"/>
  <c r="D2184" i="15"/>
  <c r="D2135" i="15"/>
  <c r="D2167" i="15"/>
  <c r="D2169" i="15"/>
  <c r="D2216" i="15"/>
  <c r="D2258" i="15"/>
  <c r="D2239" i="15"/>
  <c r="D2289" i="15"/>
  <c r="D2267" i="15"/>
  <c r="D2117" i="15"/>
  <c r="D2268" i="15"/>
  <c r="D2218" i="15"/>
  <c r="D2211" i="15"/>
  <c r="D2233" i="15"/>
  <c r="D2290" i="15"/>
  <c r="D2308" i="15"/>
  <c r="D2331" i="15"/>
  <c r="D2387" i="15"/>
  <c r="D2333" i="15"/>
  <c r="D2384" i="15"/>
  <c r="D2327" i="15"/>
  <c r="D2208" i="15"/>
  <c r="D2377" i="15"/>
  <c r="D2316" i="15"/>
  <c r="D2363" i="15"/>
  <c r="D2314" i="15"/>
  <c r="D2401" i="15"/>
  <c r="D2444" i="15"/>
  <c r="D2433" i="15"/>
  <c r="D2467" i="15"/>
  <c r="D2431" i="15"/>
  <c r="D2406" i="15"/>
  <c r="D2468" i="15"/>
  <c r="D2394" i="15"/>
  <c r="D2397" i="15"/>
  <c r="D2417" i="15"/>
  <c r="D2446" i="15"/>
  <c r="D2459" i="15"/>
  <c r="D2561" i="15"/>
  <c r="D2549" i="15"/>
  <c r="D1116" i="15"/>
  <c r="D1137" i="15"/>
  <c r="D1271" i="15"/>
  <c r="D1113" i="15"/>
  <c r="D1262" i="15"/>
  <c r="D1220" i="15"/>
  <c r="D1233" i="15"/>
  <c r="D1228" i="15"/>
  <c r="D1284" i="15"/>
  <c r="D1282" i="15"/>
  <c r="D1211" i="15"/>
  <c r="D1266" i="15"/>
  <c r="D1318" i="15"/>
  <c r="D1349" i="15"/>
  <c r="D1375" i="15"/>
  <c r="D1326" i="15"/>
  <c r="D1355" i="15"/>
  <c r="D1378" i="15"/>
  <c r="D1384" i="15"/>
  <c r="D1337" i="15"/>
  <c r="D1305" i="15"/>
  <c r="D1298" i="15"/>
  <c r="D1357" i="15"/>
  <c r="D1376" i="15"/>
  <c r="D1418" i="15"/>
  <c r="D1403" i="15"/>
  <c r="D1407" i="15"/>
  <c r="D1463" i="15"/>
  <c r="D1420" i="15"/>
  <c r="D1445" i="15"/>
  <c r="D1399" i="15"/>
  <c r="D1429" i="15"/>
  <c r="D1416" i="15"/>
  <c r="D1411" i="15"/>
  <c r="D1423" i="15"/>
  <c r="D1524" i="15"/>
  <c r="D1546" i="15"/>
  <c r="D1507" i="15"/>
  <c r="D1539" i="15"/>
  <c r="D1561" i="15"/>
  <c r="D1516" i="15"/>
  <c r="D1556" i="15"/>
  <c r="D1555" i="15"/>
  <c r="D1485" i="15"/>
  <c r="D1492" i="15"/>
  <c r="D1550" i="15"/>
  <c r="D1593" i="15"/>
  <c r="D1651" i="15"/>
  <c r="D1624" i="15"/>
  <c r="D1635" i="15"/>
  <c r="D1632" i="15"/>
  <c r="D1656" i="15"/>
  <c r="D1638" i="15"/>
  <c r="D1598" i="15"/>
  <c r="D1643" i="15"/>
  <c r="D1570" i="15"/>
  <c r="D1579" i="15"/>
  <c r="D1605" i="15"/>
  <c r="D1689" i="15"/>
  <c r="D1690" i="15"/>
  <c r="D1746" i="15"/>
  <c r="D1741" i="15"/>
  <c r="D1748" i="15"/>
  <c r="D1568" i="15"/>
  <c r="D1567" i="15"/>
  <c r="D1677" i="15"/>
  <c r="D1678" i="15"/>
  <c r="D1696" i="15"/>
  <c r="D1711" i="15"/>
  <c r="D1796" i="15"/>
  <c r="D1766" i="15"/>
  <c r="D1832" i="15"/>
  <c r="D1829" i="15"/>
  <c r="D1780" i="15"/>
  <c r="D1822" i="15"/>
  <c r="D1818" i="15"/>
  <c r="D1782" i="15"/>
  <c r="D1789" i="15"/>
  <c r="D1837" i="15"/>
  <c r="D1777" i="15"/>
  <c r="D1784" i="15"/>
  <c r="D1909" i="15"/>
  <c r="D1750" i="15"/>
  <c r="D1928" i="15"/>
  <c r="D1905" i="15"/>
  <c r="D1857" i="15"/>
  <c r="D1852" i="15"/>
  <c r="D1932" i="15"/>
  <c r="D1885" i="15"/>
  <c r="D1930" i="15"/>
  <c r="D1896" i="15"/>
  <c r="D1880" i="15"/>
  <c r="D1983" i="15"/>
  <c r="D1958" i="15"/>
  <c r="D2003" i="15"/>
  <c r="D2002" i="15"/>
  <c r="D1999" i="15"/>
  <c r="D2019" i="15"/>
  <c r="D1957" i="15"/>
  <c r="D1935" i="15"/>
  <c r="D2007" i="15"/>
  <c r="D1984" i="15"/>
  <c r="D1986" i="15"/>
  <c r="D2004" i="15"/>
  <c r="D2047" i="15"/>
  <c r="D2101" i="15"/>
  <c r="D2088" i="15"/>
  <c r="D2104" i="15"/>
  <c r="D2070" i="15"/>
  <c r="D1934" i="15"/>
  <c r="D2045" i="15"/>
  <c r="D2092" i="15"/>
  <c r="D2112" i="15"/>
  <c r="D2027" i="15"/>
  <c r="D2106" i="15"/>
  <c r="D2194" i="15"/>
  <c r="D2176" i="15"/>
  <c r="D2205" i="15"/>
  <c r="D2132" i="15"/>
  <c r="D2193" i="15"/>
  <c r="D2133" i="15"/>
  <c r="D2206" i="15"/>
  <c r="D2166" i="15"/>
  <c r="D2201" i="15"/>
  <c r="D2189" i="15"/>
  <c r="D2155" i="15"/>
  <c r="D2146" i="15"/>
  <c r="D2284" i="15"/>
  <c r="D2214" i="15"/>
  <c r="D2269" i="15"/>
  <c r="D2241" i="15"/>
  <c r="D2288" i="15"/>
  <c r="D2251" i="15"/>
  <c r="D2234" i="15"/>
  <c r="D2256" i="15"/>
  <c r="D2245" i="15"/>
  <c r="D2282" i="15"/>
  <c r="D2296" i="15"/>
  <c r="D2320" i="15"/>
  <c r="D2368" i="15"/>
  <c r="D2309" i="15"/>
  <c r="D2307" i="15"/>
  <c r="D2340" i="15"/>
  <c r="D2354" i="15"/>
  <c r="D2372" i="15"/>
  <c r="D2358" i="15"/>
  <c r="D2322" i="15"/>
  <c r="D2349" i="15"/>
  <c r="D2352" i="15"/>
  <c r="D2400" i="15"/>
  <c r="D2472" i="15"/>
  <c r="D2447" i="15"/>
  <c r="D2415" i="15"/>
  <c r="D2411" i="15"/>
  <c r="D2451" i="15"/>
  <c r="D2440" i="15"/>
  <c r="D2435" i="15"/>
  <c r="D2421" i="15"/>
  <c r="D2405" i="15"/>
  <c r="D2416" i="15"/>
  <c r="D2420" i="15"/>
  <c r="D2485" i="15"/>
  <c r="D2389" i="15"/>
  <c r="D2517" i="15"/>
  <c r="D1196" i="15"/>
  <c r="D1174" i="15"/>
  <c r="D1259" i="15"/>
  <c r="D1279" i="15"/>
  <c r="D1217" i="15"/>
  <c r="D1263" i="15"/>
  <c r="D1268" i="15"/>
  <c r="D1254" i="15"/>
  <c r="D1269" i="15"/>
  <c r="D1292" i="15"/>
  <c r="D1248" i="15"/>
  <c r="D1241" i="15"/>
  <c r="D1276" i="15"/>
  <c r="D1333" i="15"/>
  <c r="D1316" i="15"/>
  <c r="D1380" i="15"/>
  <c r="D1347" i="15"/>
  <c r="D1300" i="15"/>
  <c r="D1350" i="15"/>
  <c r="D1346" i="15"/>
  <c r="D1361" i="15"/>
  <c r="D1295" i="15"/>
  <c r="D1321" i="15"/>
  <c r="D1364" i="15"/>
  <c r="D1308" i="15"/>
  <c r="D1400" i="15"/>
  <c r="D1471" i="15"/>
  <c r="D1435" i="15"/>
  <c r="D1412" i="15"/>
  <c r="D1449" i="15"/>
  <c r="D1415" i="15"/>
  <c r="D1460" i="15"/>
  <c r="D1466" i="15"/>
  <c r="D1475" i="15"/>
  <c r="D1434" i="15"/>
  <c r="D1442" i="15"/>
  <c r="D1493" i="15"/>
  <c r="D1536" i="15"/>
  <c r="D1517" i="15"/>
  <c r="D1502" i="15"/>
  <c r="D1484" i="15"/>
  <c r="D1505" i="15"/>
  <c r="D1562" i="15"/>
  <c r="D1482" i="15"/>
  <c r="D1480" i="15"/>
  <c r="D1518" i="15"/>
  <c r="D1538" i="15"/>
  <c r="D1626" i="15"/>
  <c r="D1614" i="15"/>
  <c r="D1621" i="15"/>
  <c r="D1623" i="15"/>
  <c r="D1634" i="15"/>
  <c r="D1644" i="15"/>
  <c r="D1573" i="15"/>
  <c r="D1586" i="15"/>
  <c r="D1604" i="15"/>
  <c r="D1607" i="15"/>
  <c r="D1641" i="15"/>
  <c r="D1642" i="15"/>
  <c r="D1713" i="15"/>
  <c r="D1728" i="15"/>
  <c r="D1673" i="15"/>
  <c r="D1729" i="15"/>
  <c r="D1732" i="15"/>
  <c r="D1742" i="15"/>
  <c r="D1733" i="15"/>
  <c r="D1708" i="15"/>
  <c r="D1712" i="15"/>
  <c r="D1667" i="15"/>
  <c r="D1706" i="15"/>
  <c r="D1802" i="15"/>
  <c r="D1763" i="15"/>
  <c r="D1753" i="15"/>
  <c r="D1764" i="15"/>
  <c r="D1810" i="15"/>
  <c r="D1787" i="15"/>
  <c r="D1770" i="15"/>
  <c r="D1791" i="15"/>
  <c r="D1830" i="15"/>
  <c r="D1821" i="15"/>
  <c r="D1834" i="15"/>
  <c r="D1774" i="15"/>
  <c r="D1890" i="15"/>
  <c r="D1867" i="15"/>
  <c r="D1868" i="15"/>
  <c r="D1899" i="15"/>
  <c r="D1919" i="15"/>
  <c r="D1904" i="15"/>
  <c r="D1861" i="15"/>
  <c r="D1902" i="15"/>
  <c r="D1850" i="15"/>
  <c r="D1887" i="15"/>
  <c r="D1916" i="15"/>
  <c r="D1936" i="15"/>
  <c r="D1973" i="15"/>
  <c r="D1985" i="15"/>
  <c r="D2005" i="15"/>
  <c r="D1952" i="15"/>
  <c r="D1963" i="15"/>
  <c r="D1948" i="15"/>
  <c r="D1991" i="15"/>
  <c r="D1997" i="15"/>
  <c r="D1995" i="15"/>
  <c r="D1996" i="15"/>
  <c r="D2028" i="15"/>
  <c r="D2035" i="15"/>
  <c r="D2061" i="15"/>
  <c r="D2095" i="15"/>
  <c r="D2052" i="15"/>
  <c r="D2067" i="15"/>
  <c r="D2058" i="15"/>
  <c r="D2055" i="15"/>
  <c r="D2066" i="15"/>
  <c r="D2059" i="15"/>
  <c r="D2074" i="15"/>
  <c r="D2033" i="15"/>
  <c r="D2199" i="15"/>
  <c r="D2161" i="15"/>
  <c r="D2156" i="15"/>
  <c r="D2138" i="15"/>
  <c r="D2183" i="15"/>
  <c r="D2147" i="15"/>
  <c r="D2149" i="15"/>
  <c r="D2126" i="15"/>
  <c r="D2196" i="15"/>
  <c r="D2142" i="15"/>
  <c r="D2153" i="15"/>
  <c r="D2287" i="15"/>
  <c r="D2279" i="15"/>
  <c r="D2280" i="15"/>
  <c r="D2224" i="15"/>
  <c r="D2252" i="15"/>
  <c r="D2217" i="15"/>
  <c r="D2253" i="15"/>
  <c r="D2249" i="15"/>
  <c r="D2215" i="15"/>
  <c r="D2220" i="15"/>
  <c r="D2244" i="15"/>
  <c r="D2232" i="15"/>
  <c r="D2332" i="15"/>
  <c r="D2330" i="15"/>
  <c r="D2347" i="15"/>
  <c r="D2360" i="15"/>
  <c r="D2319" i="15"/>
  <c r="D2348" i="15"/>
  <c r="D2369" i="15"/>
  <c r="D2378" i="15"/>
  <c r="D2336" i="15"/>
  <c r="D2383" i="15"/>
  <c r="D2310" i="15"/>
  <c r="D2414" i="15"/>
  <c r="D2418" i="15"/>
  <c r="D2443" i="15"/>
  <c r="D2393" i="15"/>
  <c r="D2452" i="15"/>
  <c r="D2419" i="15"/>
  <c r="D2429" i="15"/>
  <c r="D2460" i="15"/>
  <c r="D2438" i="15"/>
  <c r="D2463" i="15"/>
  <c r="D2480" i="15"/>
  <c r="D2413" i="15"/>
  <c r="D2547" i="15"/>
  <c r="D2528" i="15"/>
  <c r="D2532" i="15"/>
  <c r="D2526" i="15"/>
  <c r="D2520" i="15"/>
  <c r="D1132" i="15"/>
  <c r="D1117" i="15"/>
  <c r="D1249" i="15"/>
  <c r="D1208" i="15"/>
  <c r="D1278" i="15"/>
  <c r="D1255" i="15"/>
  <c r="D1270" i="15"/>
  <c r="D1206" i="15"/>
  <c r="D1231" i="15"/>
  <c r="D1215" i="15"/>
  <c r="D1225" i="15"/>
  <c r="D1274" i="15"/>
  <c r="D1207" i="15"/>
  <c r="D1382" i="15"/>
  <c r="D1335" i="15"/>
  <c r="D1303" i="15"/>
  <c r="D1366" i="15"/>
  <c r="D1297" i="15"/>
  <c r="D1299" i="15"/>
  <c r="D1348" i="15"/>
  <c r="D1367" i="15"/>
  <c r="D1309" i="15"/>
  <c r="D1344" i="15"/>
  <c r="D1356" i="15"/>
  <c r="D1436" i="15"/>
  <c r="D1419" i="15"/>
  <c r="D1410" i="15"/>
  <c r="D1427" i="15"/>
  <c r="D1431" i="15"/>
  <c r="D1461" i="15"/>
  <c r="D1390" i="15"/>
  <c r="D1459" i="15"/>
  <c r="D1430" i="15"/>
  <c r="D1470" i="15"/>
  <c r="D1424" i="15"/>
  <c r="D1426" i="15"/>
  <c r="D1552" i="15"/>
  <c r="D1496" i="15"/>
  <c r="D1563" i="15"/>
  <c r="D1565" i="15"/>
  <c r="D1542" i="15"/>
  <c r="D1559" i="15"/>
  <c r="D1511" i="15"/>
  <c r="D1499" i="15"/>
  <c r="D1525" i="15"/>
  <c r="D1547" i="15"/>
  <c r="D1533" i="15"/>
  <c r="D1639" i="15"/>
  <c r="D1581" i="15"/>
  <c r="D1580" i="15"/>
  <c r="D1584" i="15"/>
  <c r="D1615" i="15"/>
  <c r="D1576" i="15"/>
  <c r="D1601" i="15"/>
  <c r="D1582" i="15"/>
  <c r="D1629" i="15"/>
  <c r="D1596" i="15"/>
  <c r="D1477" i="15"/>
  <c r="D1655" i="15"/>
  <c r="D1718" i="15"/>
  <c r="D1730" i="15"/>
  <c r="D1702" i="15"/>
  <c r="D1681" i="15"/>
  <c r="D1743" i="15"/>
  <c r="D1679" i="15"/>
  <c r="D1735" i="15"/>
  <c r="D1685" i="15"/>
  <c r="D1716" i="15"/>
  <c r="D1744" i="15"/>
  <c r="D1692" i="15"/>
  <c r="D1769" i="15"/>
  <c r="D1801" i="15"/>
  <c r="D1790" i="15"/>
  <c r="D1797" i="15"/>
  <c r="D1826" i="15"/>
  <c r="D1841" i="15"/>
  <c r="D1819" i="15"/>
  <c r="D1755" i="15"/>
  <c r="D1816" i="15"/>
  <c r="D1838" i="15"/>
  <c r="D1795" i="15"/>
  <c r="D1823" i="15"/>
  <c r="D1879" i="15"/>
  <c r="D1895" i="15"/>
  <c r="D1869" i="15"/>
  <c r="D1873" i="15"/>
  <c r="D1920" i="15"/>
  <c r="D1856" i="15"/>
  <c r="D1883" i="15"/>
  <c r="D1862" i="15"/>
  <c r="D1897" i="15"/>
  <c r="D1859" i="15"/>
  <c r="D1901" i="15"/>
  <c r="D1943" i="15"/>
  <c r="D1945" i="15"/>
  <c r="D1959" i="15"/>
  <c r="D1978" i="15"/>
  <c r="D1967" i="15"/>
  <c r="D2010" i="15"/>
  <c r="D2015" i="15"/>
  <c r="D1974" i="15"/>
  <c r="D1968" i="15"/>
  <c r="D1947" i="15"/>
  <c r="D1998" i="15"/>
  <c r="D2099" i="15"/>
  <c r="D2054" i="15"/>
  <c r="D2098" i="15"/>
  <c r="D2056" i="15"/>
  <c r="D2031" i="15"/>
  <c r="D1933" i="15"/>
  <c r="D2038" i="15"/>
  <c r="D2034" i="15"/>
  <c r="D2077" i="15"/>
  <c r="D2044" i="15"/>
  <c r="D2037" i="15"/>
  <c r="D2075" i="15"/>
  <c r="D2122" i="15"/>
  <c r="D2162" i="15"/>
  <c r="D2025" i="15"/>
  <c r="D2154" i="15"/>
  <c r="D2187" i="15"/>
  <c r="D2207" i="15"/>
  <c r="D2141" i="15"/>
  <c r="D2171" i="15"/>
  <c r="D2024" i="15"/>
  <c r="D2190" i="15"/>
  <c r="D2129" i="15"/>
  <c r="D2221" i="15"/>
  <c r="D2281" i="15"/>
  <c r="D2248" i="15"/>
  <c r="D2259" i="15"/>
  <c r="D2254" i="15"/>
  <c r="D2227" i="15"/>
  <c r="D2247" i="15"/>
  <c r="D2294" i="15"/>
  <c r="D2292" i="15"/>
  <c r="D2275" i="15"/>
  <c r="D2242" i="15"/>
  <c r="D2226" i="15"/>
  <c r="D2361" i="15"/>
  <c r="D2365" i="15"/>
  <c r="D2342" i="15"/>
  <c r="D2334" i="15"/>
  <c r="D2356" i="15"/>
  <c r="D2370" i="15"/>
  <c r="D2321" i="15"/>
  <c r="D2317" i="15"/>
  <c r="D2329" i="15"/>
  <c r="D2371" i="15"/>
  <c r="D2312" i="15"/>
  <c r="D2299" i="15"/>
  <c r="D2398" i="15"/>
  <c r="D2404" i="15"/>
  <c r="D2469" i="15"/>
  <c r="D2445" i="15"/>
  <c r="D2439" i="15"/>
  <c r="D2391" i="15"/>
  <c r="D2408" i="15"/>
  <c r="D2457" i="15"/>
  <c r="D2407" i="15"/>
  <c r="D2412" i="15"/>
  <c r="D2505" i="15"/>
  <c r="D2501" i="15"/>
  <c r="D2494" i="15"/>
  <c r="D2497" i="15"/>
  <c r="D2556" i="15"/>
  <c r="D1198" i="15"/>
  <c r="D1169" i="15"/>
  <c r="D1221" i="15"/>
  <c r="D1239" i="15"/>
  <c r="D1216" i="15"/>
  <c r="D1272" i="15"/>
  <c r="D1227" i="15"/>
  <c r="D1265" i="15"/>
  <c r="D1267" i="15"/>
  <c r="D1252" i="15"/>
  <c r="D1230" i="15"/>
  <c r="D1258" i="15"/>
  <c r="D1242" i="15"/>
  <c r="D1313" i="15"/>
  <c r="D1354" i="15"/>
  <c r="D1352" i="15"/>
  <c r="D1338" i="15"/>
  <c r="D1324" i="15"/>
  <c r="D1314" i="15"/>
  <c r="D1334" i="15"/>
  <c r="D1331" i="15"/>
  <c r="D1369" i="15"/>
  <c r="D1302" i="15"/>
  <c r="D1304" i="15"/>
  <c r="D1404" i="15"/>
  <c r="D1391" i="15"/>
  <c r="D1465" i="15"/>
  <c r="D1294" i="15"/>
  <c r="D1395" i="15"/>
  <c r="D1450" i="15"/>
  <c r="D1392" i="15"/>
  <c r="D1476" i="15"/>
  <c r="D1437" i="15"/>
  <c r="D1401" i="15"/>
  <c r="D1444" i="15"/>
  <c r="D1439" i="15"/>
  <c r="D1541" i="15"/>
  <c r="D1500" i="15"/>
  <c r="D1557" i="15"/>
  <c r="D1558" i="15"/>
  <c r="D1527" i="15"/>
  <c r="D1506" i="15"/>
  <c r="D1488" i="15"/>
  <c r="D1528" i="15"/>
  <c r="D1514" i="15"/>
  <c r="D1530" i="15"/>
  <c r="D1540" i="15"/>
  <c r="D1649" i="15"/>
  <c r="D1599" i="15"/>
  <c r="D1654" i="15"/>
  <c r="D1608" i="15"/>
  <c r="D1610" i="15"/>
  <c r="D1589" i="15"/>
  <c r="D1583" i="15"/>
  <c r="D1591" i="15"/>
  <c r="D1657" i="15"/>
  <c r="D1631" i="15"/>
  <c r="D1588" i="15"/>
  <c r="D1721" i="15"/>
  <c r="D1668" i="15"/>
  <c r="D1740" i="15"/>
  <c r="D1694" i="15"/>
  <c r="D1676" i="15"/>
  <c r="D1674" i="15"/>
  <c r="D1671" i="15"/>
  <c r="D1724" i="15"/>
  <c r="D1686" i="15"/>
  <c r="D1731" i="15"/>
  <c r="D1665" i="15"/>
  <c r="D1672" i="15"/>
  <c r="D1792" i="15"/>
  <c r="D1800" i="15"/>
  <c r="D1768" i="15"/>
  <c r="D1807" i="15"/>
  <c r="D1825" i="15"/>
  <c r="D1827" i="15"/>
  <c r="D1779" i="15"/>
  <c r="D1771" i="15"/>
  <c r="D1781" i="15"/>
  <c r="D1799" i="15"/>
  <c r="D1809" i="15"/>
  <c r="D1921" i="15"/>
  <c r="D1924" i="15"/>
  <c r="D1900" i="15"/>
  <c r="D1876" i="15"/>
  <c r="D1851" i="15"/>
  <c r="D1858" i="15"/>
  <c r="D1860" i="15"/>
  <c r="D1844" i="15"/>
  <c r="D1853" i="15"/>
  <c r="D1866" i="15"/>
  <c r="D1870" i="15"/>
  <c r="D1846" i="15"/>
  <c r="D2021" i="15"/>
  <c r="D1961" i="15"/>
  <c r="D1969" i="15"/>
  <c r="D1843" i="15"/>
  <c r="D2008" i="15"/>
  <c r="D1937" i="15"/>
  <c r="D1942" i="15"/>
  <c r="D1949" i="15"/>
  <c r="D1965" i="15"/>
  <c r="D2006" i="15"/>
  <c r="D1842" i="15"/>
  <c r="D2093" i="15"/>
  <c r="D2039" i="15"/>
  <c r="D2096" i="15"/>
  <c r="D2079" i="15"/>
  <c r="D2089" i="15"/>
  <c r="D2113" i="15"/>
  <c r="D2084" i="15"/>
  <c r="D2060" i="15"/>
  <c r="D2107" i="15"/>
  <c r="D2082" i="15"/>
  <c r="D2030" i="15"/>
  <c r="D2049" i="15"/>
  <c r="D2192" i="15"/>
  <c r="D2124" i="15"/>
  <c r="D2157" i="15"/>
  <c r="D2188" i="15"/>
  <c r="D2174" i="15"/>
  <c r="D2163" i="15"/>
  <c r="D2134" i="15"/>
  <c r="D2123" i="15"/>
  <c r="D2128" i="15"/>
  <c r="D2125" i="15"/>
  <c r="D2165" i="15"/>
  <c r="D2278" i="15"/>
  <c r="D2225" i="15"/>
  <c r="D2272" i="15"/>
  <c r="D2231" i="15"/>
  <c r="D2238" i="15"/>
  <c r="D2274" i="15"/>
  <c r="D2228" i="15"/>
  <c r="D2210" i="15"/>
  <c r="D2276" i="15"/>
  <c r="D2250" i="15"/>
  <c r="D2219" i="15"/>
  <c r="D2346" i="15"/>
  <c r="D2381" i="15"/>
  <c r="D2355" i="15"/>
  <c r="D2343" i="15"/>
  <c r="D2376" i="15"/>
  <c r="D2351" i="15"/>
  <c r="D2339" i="15"/>
  <c r="D2305" i="15"/>
  <c r="D2385" i="15"/>
  <c r="D2388" i="15"/>
  <c r="D2300" i="15"/>
  <c r="D2375" i="15"/>
  <c r="D2464" i="15"/>
  <c r="D2453" i="15"/>
  <c r="D2428" i="15"/>
  <c r="D2462" i="15"/>
  <c r="D2409" i="15"/>
  <c r="D2474" i="15"/>
  <c r="D2473" i="15"/>
  <c r="D2471" i="15"/>
  <c r="D2442" i="15"/>
  <c r="D2458" i="15"/>
  <c r="D2427" i="15"/>
  <c r="D2529" i="15"/>
  <c r="D1142" i="15"/>
  <c r="D1114" i="15"/>
  <c r="D1204" i="15"/>
  <c r="D1229" i="15"/>
  <c r="D1244" i="15"/>
  <c r="D1112" i="15"/>
  <c r="D1213" i="15"/>
  <c r="D1236" i="15"/>
  <c r="D1253" i="15"/>
  <c r="D1273" i="15"/>
  <c r="D1218" i="15"/>
  <c r="D1224" i="15"/>
  <c r="D1291" i="15"/>
  <c r="D1320" i="15"/>
  <c r="D1343" i="15"/>
  <c r="D1342" i="15"/>
  <c r="D1327" i="15"/>
  <c r="D1370" i="15"/>
  <c r="D1319" i="15"/>
  <c r="D1322" i="15"/>
  <c r="D1377" i="15"/>
  <c r="D1383" i="15"/>
  <c r="D1311" i="15"/>
  <c r="D1341" i="15"/>
  <c r="D1452" i="15"/>
  <c r="D1448" i="15"/>
  <c r="D1464" i="15"/>
  <c r="D1408" i="15"/>
  <c r="D1422" i="15"/>
  <c r="D1433" i="15"/>
  <c r="D1474" i="15"/>
  <c r="D1440" i="15"/>
  <c r="D1458" i="15"/>
  <c r="D1393" i="15"/>
  <c r="D1388" i="15"/>
  <c r="D1472" i="15"/>
  <c r="D1483" i="15"/>
  <c r="D1521" i="15"/>
  <c r="D1509" i="15"/>
  <c r="D1545" i="15"/>
  <c r="D1554" i="15"/>
  <c r="D1544" i="15"/>
  <c r="D1526" i="15"/>
  <c r="D1515" i="15"/>
  <c r="D1490" i="15"/>
  <c r="D1534" i="15"/>
  <c r="D1489" i="15"/>
  <c r="D1594" i="15"/>
  <c r="D1618" i="15"/>
  <c r="D1622" i="15"/>
  <c r="D1611" i="15"/>
  <c r="D1478" i="15"/>
  <c r="D1612" i="15"/>
  <c r="D1592" i="15"/>
  <c r="D1606" i="15"/>
  <c r="D1617" i="15"/>
  <c r="D1587" i="15"/>
  <c r="D1600" i="15"/>
  <c r="D1661" i="15"/>
  <c r="D1736" i="15"/>
  <c r="D1688" i="15"/>
  <c r="D1727" i="15"/>
  <c r="D1670" i="15"/>
  <c r="D1717" i="15"/>
  <c r="D1666" i="15"/>
  <c r="D1738" i="15"/>
  <c r="D1714" i="15"/>
  <c r="D1691" i="15"/>
  <c r="D1734" i="15"/>
  <c r="D1705" i="15"/>
  <c r="D1794" i="15"/>
  <c r="D1804" i="15"/>
  <c r="D1658" i="15"/>
  <c r="D1808" i="15"/>
  <c r="D1831" i="15"/>
  <c r="D1805" i="15"/>
  <c r="D1833" i="15"/>
  <c r="D1798" i="15"/>
  <c r="D1754" i="15"/>
  <c r="D1803" i="15"/>
  <c r="D1815" i="15"/>
  <c r="D1903" i="15"/>
  <c r="D1925" i="15"/>
  <c r="D1927" i="15"/>
  <c r="D1882" i="15"/>
  <c r="D1913" i="15"/>
  <c r="D1929" i="15"/>
  <c r="D1915" i="15"/>
  <c r="D1931" i="15"/>
  <c r="D1871" i="15"/>
  <c r="D1910" i="15"/>
  <c r="D1845" i="15"/>
  <c r="D1914" i="15"/>
  <c r="D1982" i="15"/>
  <c r="D1962" i="15"/>
  <c r="D1988" i="15"/>
  <c r="D2011" i="15"/>
  <c r="D1971" i="15"/>
  <c r="D2018" i="15"/>
  <c r="D1938" i="15"/>
  <c r="D1972" i="15"/>
  <c r="D1960" i="15"/>
  <c r="D1955" i="15"/>
  <c r="D1979" i="15"/>
  <c r="D2080" i="15"/>
  <c r="D2040" i="15"/>
  <c r="D2081" i="15"/>
  <c r="D2085" i="15"/>
  <c r="D2111" i="15"/>
  <c r="D2050" i="15"/>
  <c r="D2029" i="15"/>
  <c r="D2068" i="15"/>
  <c r="D2110" i="15"/>
  <c r="D2065" i="15"/>
  <c r="D2105" i="15"/>
  <c r="D2048" i="15"/>
  <c r="D2204" i="15"/>
  <c r="D2179" i="15"/>
  <c r="D2200" i="15"/>
  <c r="D2148" i="15"/>
  <c r="D2137" i="15"/>
  <c r="D2150" i="15"/>
  <c r="D2130" i="15"/>
  <c r="D2197" i="15"/>
  <c r="D2195" i="15"/>
  <c r="D2182" i="15"/>
  <c r="D2160" i="15"/>
  <c r="D2116" i="15"/>
  <c r="D2213" i="15"/>
  <c r="D2283" i="15"/>
  <c r="D2262" i="15"/>
  <c r="D2222" i="15"/>
  <c r="D2285" i="15"/>
  <c r="D2243" i="15"/>
  <c r="D2212" i="15"/>
  <c r="D2270" i="15"/>
  <c r="D2263" i="15"/>
  <c r="D2255" i="15"/>
  <c r="D2345" i="15"/>
  <c r="D2374" i="15"/>
  <c r="D2325" i="15"/>
  <c r="D2306" i="15"/>
  <c r="D2350" i="15"/>
  <c r="D2304" i="15"/>
  <c r="D2357" i="15"/>
  <c r="D2311" i="15"/>
  <c r="D2338" i="15"/>
  <c r="D2359" i="15"/>
  <c r="D2303" i="15"/>
  <c r="D2315" i="15"/>
  <c r="D2476" i="15"/>
  <c r="D2426" i="15"/>
  <c r="D2437" i="15"/>
  <c r="D2402" i="15"/>
  <c r="D2395" i="15"/>
  <c r="D2436" i="15"/>
  <c r="D2479" i="15"/>
  <c r="D2392" i="15"/>
  <c r="D2449" i="15"/>
  <c r="D2298" i="15"/>
  <c r="D2478" i="15"/>
  <c r="D2513" i="15"/>
  <c r="D2569" i="15"/>
  <c r="D1200" i="15"/>
  <c r="D1186" i="15"/>
  <c r="D1283" i="15"/>
  <c r="D1222" i="15"/>
  <c r="D1210" i="15"/>
  <c r="D1235" i="15"/>
  <c r="D1223" i="15"/>
  <c r="D1212" i="15"/>
  <c r="D1219" i="15"/>
  <c r="D1234" i="15"/>
  <c r="D1277" i="15"/>
  <c r="D1275" i="15"/>
  <c r="D1264" i="15"/>
  <c r="D1374" i="15"/>
  <c r="D1345" i="15"/>
  <c r="D1351" i="15"/>
  <c r="D1301" i="15"/>
  <c r="D1373" i="15"/>
  <c r="D1381" i="15"/>
  <c r="D1307" i="15"/>
  <c r="D1336" i="15"/>
  <c r="D1312" i="15"/>
  <c r="D1358" i="15"/>
  <c r="D1317" i="15"/>
  <c r="D1446" i="15"/>
  <c r="D1438" i="15"/>
  <c r="D1417" i="15"/>
  <c r="D1462" i="15"/>
  <c r="D1389" i="15"/>
  <c r="D1447" i="15"/>
  <c r="D1457" i="15"/>
  <c r="D1473" i="15"/>
  <c r="D1441" i="15"/>
  <c r="D1467" i="15"/>
  <c r="D1402" i="15"/>
  <c r="D1394" i="15"/>
  <c r="D1498" i="15"/>
  <c r="D1491" i="15"/>
  <c r="D1548" i="15"/>
  <c r="D1386" i="15"/>
  <c r="D1512" i="15"/>
  <c r="D1529" i="15"/>
  <c r="D1543" i="15"/>
  <c r="D1560" i="15"/>
  <c r="D1481" i="15"/>
  <c r="D1553" i="15"/>
  <c r="D1513" i="15"/>
  <c r="D1637" i="15"/>
  <c r="D1653" i="15"/>
  <c r="D1627" i="15"/>
  <c r="D1633" i="15"/>
  <c r="D1646" i="15"/>
  <c r="D1585" i="15"/>
  <c r="D1613" i="15"/>
  <c r="D1647" i="15"/>
  <c r="D1602" i="15"/>
  <c r="D1648" i="15"/>
  <c r="D1640" i="15"/>
  <c r="D1682" i="15"/>
  <c r="D1698" i="15"/>
  <c r="D1697" i="15"/>
  <c r="D1680" i="15"/>
  <c r="D1719" i="15"/>
  <c r="D1660" i="15"/>
  <c r="D1695" i="15"/>
  <c r="D1704" i="15"/>
  <c r="D1745" i="15"/>
  <c r="D1675" i="15"/>
  <c r="D1700" i="15"/>
  <c r="D1725" i="15"/>
  <c r="D1806" i="15"/>
  <c r="D1762" i="15"/>
  <c r="D1793" i="15"/>
  <c r="D1752" i="15"/>
  <c r="D1785" i="15"/>
  <c r="D1814" i="15"/>
  <c r="D1835" i="15"/>
  <c r="D1772" i="15"/>
  <c r="D1759" i="15"/>
  <c r="D1757" i="15"/>
  <c r="D1760" i="15"/>
  <c r="D1922" i="15"/>
  <c r="D1864" i="15"/>
  <c r="D1894" i="15"/>
  <c r="D1888" i="15"/>
  <c r="D1865" i="15"/>
  <c r="D1906" i="15"/>
  <c r="D1907" i="15"/>
  <c r="D1891" i="15"/>
  <c r="D1855" i="15"/>
  <c r="D1917" i="15"/>
  <c r="D1893" i="15"/>
  <c r="D1878" i="15"/>
  <c r="D1980" i="15"/>
  <c r="D1994" i="15"/>
  <c r="D1953" i="15"/>
  <c r="D1951" i="15"/>
  <c r="D1987" i="15"/>
  <c r="D1970" i="15"/>
  <c r="D1966" i="15"/>
  <c r="D1992" i="15"/>
  <c r="D1976" i="15"/>
  <c r="D1989" i="15"/>
  <c r="D2001" i="15"/>
  <c r="D2046" i="15"/>
  <c r="D2109" i="15"/>
  <c r="D2114" i="15"/>
  <c r="D2091" i="15"/>
  <c r="D2051" i="15"/>
  <c r="D2103" i="15"/>
  <c r="D2097" i="15"/>
  <c r="D2053" i="15"/>
  <c r="D2108" i="15"/>
  <c r="D2036" i="15"/>
  <c r="D2032" i="15"/>
  <c r="D2127" i="15"/>
  <c r="D2120" i="15"/>
  <c r="D2168" i="15"/>
  <c r="D2131" i="15"/>
  <c r="D2173" i="15"/>
  <c r="D2186" i="15"/>
  <c r="D2181" i="15"/>
  <c r="D2203" i="15"/>
  <c r="D2191" i="15"/>
  <c r="D2159" i="15"/>
  <c r="D2139" i="15"/>
  <c r="D2145" i="15"/>
  <c r="D2271" i="15"/>
  <c r="D2286" i="15"/>
  <c r="D2266" i="15"/>
  <c r="D2264" i="15"/>
  <c r="D2291" i="15"/>
  <c r="D2260" i="15"/>
  <c r="D2273" i="15"/>
  <c r="D2257" i="15"/>
  <c r="D2261" i="15"/>
  <c r="D2235" i="15"/>
  <c r="D2295" i="15"/>
  <c r="D2353" i="15"/>
  <c r="D2344" i="15"/>
  <c r="D2337" i="15"/>
  <c r="D2323" i="15"/>
  <c r="D2335" i="15"/>
  <c r="D2328" i="15"/>
  <c r="D2362" i="15"/>
  <c r="D2209" i="15"/>
  <c r="D2386" i="15"/>
  <c r="D2341" i="15"/>
  <c r="D2313" i="15"/>
  <c r="D2382" i="15"/>
  <c r="D2410" i="15"/>
  <c r="D2399" i="15"/>
  <c r="D2434" i="15"/>
  <c r="D2430" i="15"/>
  <c r="D2470" i="15"/>
  <c r="D2466" i="15"/>
  <c r="D2424" i="15"/>
  <c r="D2465" i="15"/>
  <c r="D2422" i="15"/>
  <c r="D2425" i="15"/>
  <c r="D2475" i="15"/>
  <c r="D2537" i="15"/>
  <c r="D2572" i="15"/>
  <c r="D2507" i="15"/>
  <c r="D2489" i="15"/>
  <c r="D2390" i="15"/>
  <c r="D2550" i="15"/>
  <c r="D2571" i="15"/>
  <c r="D2495" i="15"/>
  <c r="D2502" i="15"/>
  <c r="D1143" i="15"/>
  <c r="D1129" i="15"/>
  <c r="D1240" i="15"/>
  <c r="D1226" i="15"/>
  <c r="D1285" i="15"/>
  <c r="D1238" i="15"/>
  <c r="D1214" i="15"/>
  <c r="D1287" i="15"/>
  <c r="D1257" i="15"/>
  <c r="D1245" i="15"/>
  <c r="D1286" i="15"/>
  <c r="D1205" i="15"/>
  <c r="D1363" i="15"/>
  <c r="D1330" i="15"/>
  <c r="D1306" i="15"/>
  <c r="D1371" i="15"/>
  <c r="D1325" i="15"/>
  <c r="D1315" i="15"/>
  <c r="D1372" i="15"/>
  <c r="D1360" i="15"/>
  <c r="D1323" i="15"/>
  <c r="D1340" i="15"/>
  <c r="D1359" i="15"/>
  <c r="D1202" i="15"/>
  <c r="D1405" i="15"/>
  <c r="D1432" i="15"/>
  <c r="D1455" i="15"/>
  <c r="D1406" i="15"/>
  <c r="D1469" i="15"/>
  <c r="D1397" i="15"/>
  <c r="D1454" i="15"/>
  <c r="D1456" i="15"/>
  <c r="D1451" i="15"/>
  <c r="D1428" i="15"/>
  <c r="D1409" i="15"/>
  <c r="D1486" i="15"/>
  <c r="D1503" i="15"/>
  <c r="D1551" i="15"/>
  <c r="D1479" i="15"/>
  <c r="D1522" i="15"/>
  <c r="D1487" i="15"/>
  <c r="D1566" i="15"/>
  <c r="D1532" i="15"/>
  <c r="D1385" i="15"/>
  <c r="D1523" i="15"/>
  <c r="D1564" i="15"/>
  <c r="D1504" i="15"/>
  <c r="D1571" i="15"/>
  <c r="D1620" i="15"/>
  <c r="D1577" i="15"/>
  <c r="D1603" i="15"/>
  <c r="D1572" i="15"/>
  <c r="D1578" i="15"/>
  <c r="D1650" i="15"/>
  <c r="D1575" i="15"/>
  <c r="D1652" i="15"/>
  <c r="D1590" i="15"/>
  <c r="D1625" i="15"/>
  <c r="D1737" i="15"/>
  <c r="D1663" i="15"/>
  <c r="D1747" i="15"/>
  <c r="D1723" i="15"/>
  <c r="D1707" i="15"/>
  <c r="D1683" i="15"/>
  <c r="D1726" i="15"/>
  <c r="D1720" i="15"/>
  <c r="D1701" i="15"/>
  <c r="D1693" i="15"/>
  <c r="D1710" i="15"/>
  <c r="D1703" i="15"/>
  <c r="D1758" i="15"/>
  <c r="D1817" i="15"/>
  <c r="D1836" i="15"/>
  <c r="D1756" i="15"/>
  <c r="D1813" i="15"/>
  <c r="D1765" i="15"/>
  <c r="D1828" i="15"/>
  <c r="D1778" i="15"/>
  <c r="D1773" i="15"/>
  <c r="D1776" i="15"/>
  <c r="D1811" i="15"/>
  <c r="D1854" i="15"/>
  <c r="D1918" i="15"/>
  <c r="D1912" i="15"/>
  <c r="D1875" i="15"/>
  <c r="D1889" i="15"/>
  <c r="D1923" i="15"/>
  <c r="D1863" i="15"/>
  <c r="D1877" i="15"/>
  <c r="D1908" i="15"/>
  <c r="D1874" i="15"/>
  <c r="D1751" i="15"/>
  <c r="D2023" i="15"/>
  <c r="D1946" i="15"/>
  <c r="D1954" i="15"/>
  <c r="D2009" i="15"/>
  <c r="D1939" i="15"/>
  <c r="D1940" i="15"/>
  <c r="D2012" i="15"/>
  <c r="D1964" i="15"/>
  <c r="D2022" i="15"/>
  <c r="D1990" i="15"/>
  <c r="D2014" i="15"/>
  <c r="D2017" i="15"/>
  <c r="D2043" i="15"/>
  <c r="D2064" i="15"/>
  <c r="D2042" i="15"/>
  <c r="D2041" i="15"/>
  <c r="D2072" i="15"/>
  <c r="D2062" i="15"/>
  <c r="D2073" i="15"/>
  <c r="D2100" i="15"/>
  <c r="D2094" i="15"/>
  <c r="D2071" i="15"/>
  <c r="D2069" i="15"/>
  <c r="D2198" i="15"/>
  <c r="D2136" i="15"/>
  <c r="D2178" i="15"/>
  <c r="D2140" i="15"/>
  <c r="D2175" i="15"/>
  <c r="D2151" i="15"/>
  <c r="D2118" i="15"/>
  <c r="D2202" i="15"/>
  <c r="D2121" i="15"/>
  <c r="D2143" i="15"/>
  <c r="D2144" i="15"/>
  <c r="D2172" i="15"/>
  <c r="D2237" i="15"/>
  <c r="D2246" i="15"/>
  <c r="D2265" i="15"/>
  <c r="D2277" i="15"/>
  <c r="D2229" i="15"/>
  <c r="D2240" i="15"/>
  <c r="D2230" i="15"/>
  <c r="D2297" i="15"/>
  <c r="D2236" i="15"/>
  <c r="D2223" i="15"/>
  <c r="D2293" i="15"/>
  <c r="D2373" i="15"/>
  <c r="D2324" i="15"/>
  <c r="D2367" i="15"/>
  <c r="D2364" i="15"/>
  <c r="D2302" i="15"/>
  <c r="D2301" i="15"/>
  <c r="D2326" i="15"/>
  <c r="D2366" i="15"/>
  <c r="D2318" i="15"/>
  <c r="D2380" i="15"/>
  <c r="D2379" i="15"/>
  <c r="D2461" i="15"/>
  <c r="D2477" i="15"/>
  <c r="D2455" i="15"/>
  <c r="D2403" i="15"/>
  <c r="D2432" i="15"/>
  <c r="D2456" i="15"/>
  <c r="D2450" i="15"/>
  <c r="D2396" i="15"/>
  <c r="D2448" i="15"/>
  <c r="D2454" i="15"/>
  <c r="D2441" i="15"/>
  <c r="D2423" i="15"/>
  <c r="D2496" i="15"/>
  <c r="D2506" i="15"/>
  <c r="D2558" i="15"/>
  <c r="D2525" i="15"/>
  <c r="D2534" i="15"/>
  <c r="D2553" i="15"/>
  <c r="D2483" i="15"/>
  <c r="D2557" i="15"/>
  <c r="D2493" i="15"/>
  <c r="D2524" i="15"/>
  <c r="D2509" i="15"/>
  <c r="D2518" i="15"/>
  <c r="D2490" i="15"/>
  <c r="D2503" i="15"/>
  <c r="D2559" i="15"/>
  <c r="D2531" i="15"/>
  <c r="D2594" i="15"/>
  <c r="D2641" i="15"/>
  <c r="D2647" i="15"/>
  <c r="D2631" i="15"/>
  <c r="D2638" i="15"/>
  <c r="D2620" i="15"/>
  <c r="D2630" i="15"/>
  <c r="D2613" i="15"/>
  <c r="D2624" i="15"/>
  <c r="D2586" i="15"/>
  <c r="D2636" i="15"/>
  <c r="D2714" i="15"/>
  <c r="D2701" i="15"/>
  <c r="D2742" i="15"/>
  <c r="D2574" i="15"/>
  <c r="D2688" i="15"/>
  <c r="D2750" i="15"/>
  <c r="D2747" i="15"/>
  <c r="D2697" i="15"/>
  <c r="D2726" i="15"/>
  <c r="D2675" i="15"/>
  <c r="D2682" i="15"/>
  <c r="D2805" i="15"/>
  <c r="D2815" i="15"/>
  <c r="D2807" i="15"/>
  <c r="D2783" i="15"/>
  <c r="D2774" i="15"/>
  <c r="D2793" i="15"/>
  <c r="D2813" i="15"/>
  <c r="D2775" i="15"/>
  <c r="D2757" i="15"/>
  <c r="D2844" i="15"/>
  <c r="D2833" i="15"/>
  <c r="D2776" i="15"/>
  <c r="D2871" i="15"/>
  <c r="D2916" i="15"/>
  <c r="D2862" i="15"/>
  <c r="D2878" i="15"/>
  <c r="D2909" i="15"/>
  <c r="D2889" i="15"/>
  <c r="D2884" i="15"/>
  <c r="D2935" i="15"/>
  <c r="D2853" i="15"/>
  <c r="D2865" i="15"/>
  <c r="D2928" i="15"/>
  <c r="D2994" i="15"/>
  <c r="D2978" i="15"/>
  <c r="D3014" i="15"/>
  <c r="D2983" i="15"/>
  <c r="D2941" i="15"/>
  <c r="D2952" i="15"/>
  <c r="D2987" i="15"/>
  <c r="D2946" i="15"/>
  <c r="D3021" i="15"/>
  <c r="D3005" i="15"/>
  <c r="D2996" i="15"/>
  <c r="D2846" i="15"/>
  <c r="D3066" i="15"/>
  <c r="D3078" i="15"/>
  <c r="D3076" i="15"/>
  <c r="D3085" i="15"/>
  <c r="D3049" i="15"/>
  <c r="D3047" i="15"/>
  <c r="D3087" i="15"/>
  <c r="D3064" i="15"/>
  <c r="D3058" i="15"/>
  <c r="D3089" i="15"/>
  <c r="D3084" i="15"/>
  <c r="D3179" i="15"/>
  <c r="D3162" i="15"/>
  <c r="D3149" i="15"/>
  <c r="D3142" i="15"/>
  <c r="D3205" i="15"/>
  <c r="D3173" i="15"/>
  <c r="D3203" i="15"/>
  <c r="D3138" i="15"/>
  <c r="D3193" i="15"/>
  <c r="D3204" i="15"/>
  <c r="D3134" i="15"/>
  <c r="D3274" i="15"/>
  <c r="D3220" i="15"/>
  <c r="D3264" i="15"/>
  <c r="D3302" i="15"/>
  <c r="D3216" i="15"/>
  <c r="D3279" i="15"/>
  <c r="D3259" i="15"/>
  <c r="D3285" i="15"/>
  <c r="D3289" i="15"/>
  <c r="D3221" i="15"/>
  <c r="D3237" i="15"/>
  <c r="D3225" i="15"/>
  <c r="D3338" i="15"/>
  <c r="D3332" i="15"/>
  <c r="D3340" i="15"/>
  <c r="D3375" i="15"/>
  <c r="D3346" i="15"/>
  <c r="D3368" i="15"/>
  <c r="D3345" i="15"/>
  <c r="D3374" i="15"/>
  <c r="D3349" i="15"/>
  <c r="D3384" i="15"/>
  <c r="D3350" i="15"/>
  <c r="D3432" i="15"/>
  <c r="D3446" i="15"/>
  <c r="D3424" i="15"/>
  <c r="D3429" i="15"/>
  <c r="D3453" i="15"/>
  <c r="D3441" i="15"/>
  <c r="D3454" i="15"/>
  <c r="D3469" i="15"/>
  <c r="D3426" i="15"/>
  <c r="D3481" i="15"/>
  <c r="D3473" i="15"/>
  <c r="D3408" i="15"/>
  <c r="D3490" i="15"/>
  <c r="D3528" i="15"/>
  <c r="D3571" i="15"/>
  <c r="D3562" i="15"/>
  <c r="D3517" i="15"/>
  <c r="D3576" i="15"/>
  <c r="D3554" i="15"/>
  <c r="D3496" i="15"/>
  <c r="D3522" i="15"/>
  <c r="D3540" i="15"/>
  <c r="D3543" i="15"/>
  <c r="D3623" i="15"/>
  <c r="D3645" i="15"/>
  <c r="D3585" i="15"/>
  <c r="D3588" i="15"/>
  <c r="D3636" i="15"/>
  <c r="D3589" i="15"/>
  <c r="D3660" i="15"/>
  <c r="D3590" i="15"/>
  <c r="D3601" i="15"/>
  <c r="D3608" i="15"/>
  <c r="D3617" i="15"/>
  <c r="D3658" i="15"/>
  <c r="D2544" i="15"/>
  <c r="D2540" i="15"/>
  <c r="D2565" i="15"/>
  <c r="D2510" i="15"/>
  <c r="D2512" i="15"/>
  <c r="D2530" i="15"/>
  <c r="D2486" i="15"/>
  <c r="D2657" i="15"/>
  <c r="D2580" i="15"/>
  <c r="D2591" i="15"/>
  <c r="D2593" i="15"/>
  <c r="D2607" i="15"/>
  <c r="D2652" i="15"/>
  <c r="D2608" i="15"/>
  <c r="D2622" i="15"/>
  <c r="D2611" i="15"/>
  <c r="D2660" i="15"/>
  <c r="D2642" i="15"/>
  <c r="D2731" i="15"/>
  <c r="D2671" i="15"/>
  <c r="D2729" i="15"/>
  <c r="D2738" i="15"/>
  <c r="D2710" i="15"/>
  <c r="D2684" i="15"/>
  <c r="D2741" i="15"/>
  <c r="D2672" i="15"/>
  <c r="D2720" i="15"/>
  <c r="D2679" i="15"/>
  <c r="D2703" i="15"/>
  <c r="D2839" i="15"/>
  <c r="D2763" i="15"/>
  <c r="D2826" i="15"/>
  <c r="D2811" i="15"/>
  <c r="D2664" i="15"/>
  <c r="D2803" i="15"/>
  <c r="D2762" i="15"/>
  <c r="D2816" i="15"/>
  <c r="D2779" i="15"/>
  <c r="D2828" i="15"/>
  <c r="D2769" i="15"/>
  <c r="D2806" i="15"/>
  <c r="D2851" i="15"/>
  <c r="D2918" i="15"/>
  <c r="D2882" i="15"/>
  <c r="D2936" i="15"/>
  <c r="D2937" i="15"/>
  <c r="D2932" i="15"/>
  <c r="D2905" i="15"/>
  <c r="D2863" i="15"/>
  <c r="D2848" i="15"/>
  <c r="D2869" i="15"/>
  <c r="D2849" i="15"/>
  <c r="D2995" i="15"/>
  <c r="D2959" i="15"/>
  <c r="D2950" i="15"/>
  <c r="D2948" i="15"/>
  <c r="D2957" i="15"/>
  <c r="D2945" i="15"/>
  <c r="D3017" i="15"/>
  <c r="D2949" i="15"/>
  <c r="D2976" i="15"/>
  <c r="D2947" i="15"/>
  <c r="D2964" i="15"/>
  <c r="D3051" i="15"/>
  <c r="D3110" i="15"/>
  <c r="D3116" i="15"/>
  <c r="D3118" i="15"/>
  <c r="D3067" i="15"/>
  <c r="D3045" i="15"/>
  <c r="D3098" i="15"/>
  <c r="D3106" i="15"/>
  <c r="D3099" i="15"/>
  <c r="D3060" i="15"/>
  <c r="D3112" i="15"/>
  <c r="D3072" i="15"/>
  <c r="D3186" i="15"/>
  <c r="D3029" i="15"/>
  <c r="D3184" i="15"/>
  <c r="D3141" i="15"/>
  <c r="D3165" i="15"/>
  <c r="D3194" i="15"/>
  <c r="D3199" i="15"/>
  <c r="D3190" i="15"/>
  <c r="D3198" i="15"/>
  <c r="D3174" i="15"/>
  <c r="D3131" i="15"/>
  <c r="D3248" i="15"/>
  <c r="D3300" i="15"/>
  <c r="D3277" i="15"/>
  <c r="D3223" i="15"/>
  <c r="D3119" i="15"/>
  <c r="D3280" i="15"/>
  <c r="D3291" i="15"/>
  <c r="D3222" i="15"/>
  <c r="D3217" i="15"/>
  <c r="D3241" i="15"/>
  <c r="D3224" i="15"/>
  <c r="D3244" i="15"/>
  <c r="D3305" i="15"/>
  <c r="D3389" i="15"/>
  <c r="D3315" i="15"/>
  <c r="D3352" i="15"/>
  <c r="D3326" i="15"/>
  <c r="D3354" i="15"/>
  <c r="D3362" i="15"/>
  <c r="D3323" i="15"/>
  <c r="D3328" i="15"/>
  <c r="D3391" i="15"/>
  <c r="D3316" i="15"/>
  <c r="D3409" i="15"/>
  <c r="D3464" i="15"/>
  <c r="D3435" i="15"/>
  <c r="D3417" i="15"/>
  <c r="D3411" i="15"/>
  <c r="D3458" i="15"/>
  <c r="D3480" i="15"/>
  <c r="D3459" i="15"/>
  <c r="D3442" i="15"/>
  <c r="D3398" i="15"/>
  <c r="D3414" i="15"/>
  <c r="D3428" i="15"/>
  <c r="D3539" i="15"/>
  <c r="D3548" i="15"/>
  <c r="D3495" i="15"/>
  <c r="D3549" i="15"/>
  <c r="D3507" i="15"/>
  <c r="D3559" i="15"/>
  <c r="D3569" i="15"/>
  <c r="D3513" i="15"/>
  <c r="D3505" i="15"/>
  <c r="D3508" i="15"/>
  <c r="D3502" i="15"/>
  <c r="D3643" i="15"/>
  <c r="D3666" i="15"/>
  <c r="D3597" i="15"/>
  <c r="D3648" i="15"/>
  <c r="D3583" i="15"/>
  <c r="D3650" i="15"/>
  <c r="D3638" i="15"/>
  <c r="D3661" i="15"/>
  <c r="D3629" i="15"/>
  <c r="D2514" i="15"/>
  <c r="D2523" i="15"/>
  <c r="D2488" i="15"/>
  <c r="D2542" i="15"/>
  <c r="D2552" i="15"/>
  <c r="D2498" i="15"/>
  <c r="D2539" i="15"/>
  <c r="D2599" i="15"/>
  <c r="D2654" i="15"/>
  <c r="D2587" i="15"/>
  <c r="D2578" i="15"/>
  <c r="D2584" i="15"/>
  <c r="D2606" i="15"/>
  <c r="D2576" i="15"/>
  <c r="D2653" i="15"/>
  <c r="D2650" i="15"/>
  <c r="D2627" i="15"/>
  <c r="D2625" i="15"/>
  <c r="D2655" i="15"/>
  <c r="D2668" i="15"/>
  <c r="D2692" i="15"/>
  <c r="D2734" i="15"/>
  <c r="D2715" i="15"/>
  <c r="D2704" i="15"/>
  <c r="D2751" i="15"/>
  <c r="D2691" i="15"/>
  <c r="D2696" i="15"/>
  <c r="D2706" i="15"/>
  <c r="D2736" i="15"/>
  <c r="D2743" i="15"/>
  <c r="D2784" i="15"/>
  <c r="D2777" i="15"/>
  <c r="D2817" i="15"/>
  <c r="D2810" i="15"/>
  <c r="D2789" i="15"/>
  <c r="D2820" i="15"/>
  <c r="D2772" i="15"/>
  <c r="D2766" i="15"/>
  <c r="D2838" i="15"/>
  <c r="D2798" i="15"/>
  <c r="D2822" i="15"/>
  <c r="D2788" i="15"/>
  <c r="D2755" i="15"/>
  <c r="D2903" i="15"/>
  <c r="D2910" i="15"/>
  <c r="D2894" i="15"/>
  <c r="D2886" i="15"/>
  <c r="D2892" i="15"/>
  <c r="D2927" i="15"/>
  <c r="D2870" i="15"/>
  <c r="D2887" i="15"/>
  <c r="D2934" i="15"/>
  <c r="D2929" i="15"/>
  <c r="D2958" i="15"/>
  <c r="D3000" i="15"/>
  <c r="D2971" i="15"/>
  <c r="D3010" i="15"/>
  <c r="D2977" i="15"/>
  <c r="D2985" i="15"/>
  <c r="D3016" i="15"/>
  <c r="D3022" i="15"/>
  <c r="D3019" i="15"/>
  <c r="D2980" i="15"/>
  <c r="D2942" i="15"/>
  <c r="D3031" i="15"/>
  <c r="D3092" i="15"/>
  <c r="D3104" i="15"/>
  <c r="D3050" i="15"/>
  <c r="D3100" i="15"/>
  <c r="D3097" i="15"/>
  <c r="D3054" i="15"/>
  <c r="D3057" i="15"/>
  <c r="D3114" i="15"/>
  <c r="D3046" i="15"/>
  <c r="D3109" i="15"/>
  <c r="D3036" i="15"/>
  <c r="D3172" i="15"/>
  <c r="D3145" i="15"/>
  <c r="D3158" i="15"/>
  <c r="D3178" i="15"/>
  <c r="D3209" i="15"/>
  <c r="D3135" i="15"/>
  <c r="D3185" i="15"/>
  <c r="D3200" i="15"/>
  <c r="D3183" i="15"/>
  <c r="D3129" i="15"/>
  <c r="D3207" i="15"/>
  <c r="D3243" i="15"/>
  <c r="D3245" i="15"/>
  <c r="D3287" i="15"/>
  <c r="D3257" i="15"/>
  <c r="D3253" i="15"/>
  <c r="D3299" i="15"/>
  <c r="D3272" i="15"/>
  <c r="D3293" i="15"/>
  <c r="D3256" i="15"/>
  <c r="D3213" i="15"/>
  <c r="D3234" i="15"/>
  <c r="D3246" i="15"/>
  <c r="D3325" i="15"/>
  <c r="D3342" i="15"/>
  <c r="D3322" i="15"/>
  <c r="D3309" i="15"/>
  <c r="D3337" i="15"/>
  <c r="D3381" i="15"/>
  <c r="D3329" i="15"/>
  <c r="D3386" i="15"/>
  <c r="D3341" i="15"/>
  <c r="D3370" i="15"/>
  <c r="D3364" i="15"/>
  <c r="D3405" i="15"/>
  <c r="D3483" i="15"/>
  <c r="D3421" i="15"/>
  <c r="D3425" i="15"/>
  <c r="D3472" i="15"/>
  <c r="D3416" i="15"/>
  <c r="D3410" i="15"/>
  <c r="D3407" i="15"/>
  <c r="D3440" i="15"/>
  <c r="D3462" i="15"/>
  <c r="D3466" i="15"/>
  <c r="D3523" i="15"/>
  <c r="D3532" i="15"/>
  <c r="D3504" i="15"/>
  <c r="D3563" i="15"/>
  <c r="D3521" i="15"/>
  <c r="D3512" i="15"/>
  <c r="D3518" i="15"/>
  <c r="D3395" i="15"/>
  <c r="D3533" i="15"/>
  <c r="D3520" i="15"/>
  <c r="D3535" i="15"/>
  <c r="D3494" i="15"/>
  <c r="D3630" i="15"/>
  <c r="D3665" i="15"/>
  <c r="D3591" i="15"/>
  <c r="D3641" i="15"/>
  <c r="D3652" i="15"/>
  <c r="D3615" i="15"/>
  <c r="D3610" i="15"/>
  <c r="D3625" i="15"/>
  <c r="D3655" i="15"/>
  <c r="D3587" i="15"/>
  <c r="D3582" i="15"/>
  <c r="D3574" i="15"/>
  <c r="D3519" i="15"/>
  <c r="D3637" i="15"/>
  <c r="D3596" i="15"/>
  <c r="D3600" i="15"/>
  <c r="D3635" i="15"/>
  <c r="D3584" i="15"/>
  <c r="D3580" i="15"/>
  <c r="D2499" i="15"/>
  <c r="D2535" i="15"/>
  <c r="D2491" i="15"/>
  <c r="D2515" i="15"/>
  <c r="D2548" i="15"/>
  <c r="D2527" i="15"/>
  <c r="D2500" i="15"/>
  <c r="D2596" i="15"/>
  <c r="D2482" i="15"/>
  <c r="D2651" i="15"/>
  <c r="D2600" i="15"/>
  <c r="D2614" i="15"/>
  <c r="D2588" i="15"/>
  <c r="D2615" i="15"/>
  <c r="D2632" i="15"/>
  <c r="D2592" i="15"/>
  <c r="D2628" i="15"/>
  <c r="D2618" i="15"/>
  <c r="D2639" i="15"/>
  <c r="D2681" i="15"/>
  <c r="D2683" i="15"/>
  <c r="D2690" i="15"/>
  <c r="D2695" i="15"/>
  <c r="D2707" i="15"/>
  <c r="D2724" i="15"/>
  <c r="D2749" i="15"/>
  <c r="D2739" i="15"/>
  <c r="D2687" i="15"/>
  <c r="D2752" i="15"/>
  <c r="D2674" i="15"/>
  <c r="D2832" i="15"/>
  <c r="D2809" i="15"/>
  <c r="D2821" i="15"/>
  <c r="D2782" i="15"/>
  <c r="D2663" i="15"/>
  <c r="D2761" i="15"/>
  <c r="D2837" i="15"/>
  <c r="D2802" i="15"/>
  <c r="D2795" i="15"/>
  <c r="D2831" i="15"/>
  <c r="D2842" i="15"/>
  <c r="D2874" i="15"/>
  <c r="D2858" i="15"/>
  <c r="D2861" i="15"/>
  <c r="D2931" i="15"/>
  <c r="D2883" i="15"/>
  <c r="D2900" i="15"/>
  <c r="D2754" i="15"/>
  <c r="D2859" i="15"/>
  <c r="D2930" i="15"/>
  <c r="D2904" i="15"/>
  <c r="D2901" i="15"/>
  <c r="D2912" i="15"/>
  <c r="D3004" i="15"/>
  <c r="D2967" i="15"/>
  <c r="D3020" i="15"/>
  <c r="D2998" i="15"/>
  <c r="D2960" i="15"/>
  <c r="D2984" i="15"/>
  <c r="D2993" i="15"/>
  <c r="D2974" i="15"/>
  <c r="D3006" i="15"/>
  <c r="D2968" i="15"/>
  <c r="D3011" i="15"/>
  <c r="D3061" i="15"/>
  <c r="D3090" i="15"/>
  <c r="D3041" i="15"/>
  <c r="D3082" i="15"/>
  <c r="D3074" i="15"/>
  <c r="D3080" i="15"/>
  <c r="D3055" i="15"/>
  <c r="D3093" i="15"/>
  <c r="D3069" i="15"/>
  <c r="D3034" i="15"/>
  <c r="D2939" i="15"/>
  <c r="D3083" i="15"/>
  <c r="D3202" i="15"/>
  <c r="D3180" i="15"/>
  <c r="D3147" i="15"/>
  <c r="D3148" i="15"/>
  <c r="D3196" i="15"/>
  <c r="D3176" i="15"/>
  <c r="D3161" i="15"/>
  <c r="D3181" i="15"/>
  <c r="D3166" i="15"/>
  <c r="D3163" i="15"/>
  <c r="D3192" i="15"/>
  <c r="D3271" i="15"/>
  <c r="D3227" i="15"/>
  <c r="D3214" i="15"/>
  <c r="D3258" i="15"/>
  <c r="D3120" i="15"/>
  <c r="D3229" i="15"/>
  <c r="D3219" i="15"/>
  <c r="D3283" i="15"/>
  <c r="D3230" i="15"/>
  <c r="D3290" i="15"/>
  <c r="D3260" i="15"/>
  <c r="D3232" i="15"/>
  <c r="D3347" i="15"/>
  <c r="D3356" i="15"/>
  <c r="D3353" i="15"/>
  <c r="D3343" i="15"/>
  <c r="D3320" i="15"/>
  <c r="D3344" i="15"/>
  <c r="D3311" i="15"/>
  <c r="D3390" i="15"/>
  <c r="D3334" i="15"/>
  <c r="D3365" i="15"/>
  <c r="D3361" i="15"/>
  <c r="D3400" i="15"/>
  <c r="D3465" i="15"/>
  <c r="D3479" i="15"/>
  <c r="D3460" i="15"/>
  <c r="D3403" i="15"/>
  <c r="D3420" i="15"/>
  <c r="D3401" i="15"/>
  <c r="D3476" i="15"/>
  <c r="D3468" i="15"/>
  <c r="D3455" i="15"/>
  <c r="D3304" i="15"/>
  <c r="D3497" i="15"/>
  <c r="D3491" i="15"/>
  <c r="D3493" i="15"/>
  <c r="D3566" i="15"/>
  <c r="D3509" i="15"/>
  <c r="D3558" i="15"/>
  <c r="D3553" i="15"/>
  <c r="D3573" i="15"/>
  <c r="D3570" i="15"/>
  <c r="D3488" i="15"/>
  <c r="D3609" i="15"/>
  <c r="D3607" i="15"/>
  <c r="D3662" i="15"/>
  <c r="D3603" i="15"/>
  <c r="D3581" i="15"/>
  <c r="D2543" i="15"/>
  <c r="D2519" i="15"/>
  <c r="D2562" i="15"/>
  <c r="D2508" i="15"/>
  <c r="D2504" i="15"/>
  <c r="D2536" i="15"/>
  <c r="D2568" i="15"/>
  <c r="D2577" i="15"/>
  <c r="D2598" i="15"/>
  <c r="D2656" i="15"/>
  <c r="D2645" i="15"/>
  <c r="D2649" i="15"/>
  <c r="D2659" i="15"/>
  <c r="D2605" i="15"/>
  <c r="D2612" i="15"/>
  <c r="D2575" i="15"/>
  <c r="D2634" i="15"/>
  <c r="D2602" i="15"/>
  <c r="D2699" i="15"/>
  <c r="D2753" i="15"/>
  <c r="D2685" i="15"/>
  <c r="D2667" i="15"/>
  <c r="D2744" i="15"/>
  <c r="D2670" i="15"/>
  <c r="D2666" i="15"/>
  <c r="D2708" i="15"/>
  <c r="D2716" i="15"/>
  <c r="D2721" i="15"/>
  <c r="D2732" i="15"/>
  <c r="D2722" i="15"/>
  <c r="D2834" i="15"/>
  <c r="D2799" i="15"/>
  <c r="D2781" i="15"/>
  <c r="D2843" i="15"/>
  <c r="D2814" i="15"/>
  <c r="D2778" i="15"/>
  <c r="D2818" i="15"/>
  <c r="D2827" i="15"/>
  <c r="D2801" i="15"/>
  <c r="D2758" i="15"/>
  <c r="D2829" i="15"/>
  <c r="D2885" i="15"/>
  <c r="D2880" i="15"/>
  <c r="D2925" i="15"/>
  <c r="D2911" i="15"/>
  <c r="D2852" i="15"/>
  <c r="D2924" i="15"/>
  <c r="D2879" i="15"/>
  <c r="D2864" i="15"/>
  <c r="D2906" i="15"/>
  <c r="D2914" i="15"/>
  <c r="D2876" i="15"/>
  <c r="D2893" i="15"/>
  <c r="D2986" i="15"/>
  <c r="D2999" i="15"/>
  <c r="D3018" i="15"/>
  <c r="D2961" i="15"/>
  <c r="D2990" i="15"/>
  <c r="D2975" i="15"/>
  <c r="D2963" i="15"/>
  <c r="D2965" i="15"/>
  <c r="D2970" i="15"/>
  <c r="D3002" i="15"/>
  <c r="D3027" i="15"/>
  <c r="D3030" i="15"/>
  <c r="D3088" i="15"/>
  <c r="D3070" i="15"/>
  <c r="D3040" i="15"/>
  <c r="D3115" i="15"/>
  <c r="D3096" i="15"/>
  <c r="D3038" i="15"/>
  <c r="D3086" i="15"/>
  <c r="D3062" i="15"/>
  <c r="D3111" i="15"/>
  <c r="D3095" i="15"/>
  <c r="D3168" i="15"/>
  <c r="D3159" i="15"/>
  <c r="D3139" i="15"/>
  <c r="D3175" i="15"/>
  <c r="D3130" i="15"/>
  <c r="D3123" i="15"/>
  <c r="D3150" i="15"/>
  <c r="D3136" i="15"/>
  <c r="D3201" i="15"/>
  <c r="D3167" i="15"/>
  <c r="D3206" i="15"/>
  <c r="D3121" i="15"/>
  <c r="D3265" i="15"/>
  <c r="D3255" i="15"/>
  <c r="D3247" i="15"/>
  <c r="D3275" i="15"/>
  <c r="D3252" i="15"/>
  <c r="D3236" i="15"/>
  <c r="D3249" i="15"/>
  <c r="D3233" i="15"/>
  <c r="D3261" i="15"/>
  <c r="D3281" i="15"/>
  <c r="D3239" i="15"/>
  <c r="D3333" i="15"/>
  <c r="D3306" i="15"/>
  <c r="D3348" i="15"/>
  <c r="D3385" i="15"/>
  <c r="D3307" i="15"/>
  <c r="D3336" i="15"/>
  <c r="D3313" i="15"/>
  <c r="D3357" i="15"/>
  <c r="D3331" i="15"/>
  <c r="D3373" i="15"/>
  <c r="D3376" i="15"/>
  <c r="D3321" i="15"/>
  <c r="D3467" i="15"/>
  <c r="D3443" i="15"/>
  <c r="D3444" i="15"/>
  <c r="D3461" i="15"/>
  <c r="D3397" i="15"/>
  <c r="D3412" i="15"/>
  <c r="D3457" i="15"/>
  <c r="D3452" i="15"/>
  <c r="D3470" i="15"/>
  <c r="D3415" i="15"/>
  <c r="D3437" i="15"/>
  <c r="D3575" i="15"/>
  <c r="D3552" i="15"/>
  <c r="D3534" i="15"/>
  <c r="D3526" i="15"/>
  <c r="D3537" i="15"/>
  <c r="D3529" i="15"/>
  <c r="D3525" i="15"/>
  <c r="D3560" i="15"/>
  <c r="D3556" i="15"/>
  <c r="D3551" i="15"/>
  <c r="D3545" i="15"/>
  <c r="D3489" i="15"/>
  <c r="D3647" i="15"/>
  <c r="D3618" i="15"/>
  <c r="D3605" i="15"/>
  <c r="D3579" i="15"/>
  <c r="D3651" i="15"/>
  <c r="D3599" i="15"/>
  <c r="D3594" i="15"/>
  <c r="D3627" i="15"/>
  <c r="D3654" i="15"/>
  <c r="D3657" i="15"/>
  <c r="D3626" i="15"/>
  <c r="D5493" i="15"/>
  <c r="D3622" i="15"/>
  <c r="D3611" i="15"/>
  <c r="D3631" i="15"/>
  <c r="D2511" i="15"/>
  <c r="D2554" i="15"/>
  <c r="D2538" i="15"/>
  <c r="D2492" i="15"/>
  <c r="D2533" i="15"/>
  <c r="D2555" i="15"/>
  <c r="D2522" i="15"/>
  <c r="D2582" i="15"/>
  <c r="D2621" i="15"/>
  <c r="D2643" i="15"/>
  <c r="D2623" i="15"/>
  <c r="D2590" i="15"/>
  <c r="D2603" i="15"/>
  <c r="D2481" i="15"/>
  <c r="D2637" i="15"/>
  <c r="D2581" i="15"/>
  <c r="D2609" i="15"/>
  <c r="D2619" i="15"/>
  <c r="D2705" i="15"/>
  <c r="D2693" i="15"/>
  <c r="D2689" i="15"/>
  <c r="D2725" i="15"/>
  <c r="D2719" i="15"/>
  <c r="D2728" i="15"/>
  <c r="D2680" i="15"/>
  <c r="D2748" i="15"/>
  <c r="D2686" i="15"/>
  <c r="D2665" i="15"/>
  <c r="D2735" i="15"/>
  <c r="D2709" i="15"/>
  <c r="D2804" i="15"/>
  <c r="D2825" i="15"/>
  <c r="D2835" i="15"/>
  <c r="D2824" i="15"/>
  <c r="D2819" i="15"/>
  <c r="D2756" i="15"/>
  <c r="D2823" i="15"/>
  <c r="D2830" i="15"/>
  <c r="D2790" i="15"/>
  <c r="D2794" i="15"/>
  <c r="D2796" i="15"/>
  <c r="D2873" i="15"/>
  <c r="D2888" i="15"/>
  <c r="D2913" i="15"/>
  <c r="D2890" i="15"/>
  <c r="D2920" i="15"/>
  <c r="D2850" i="15"/>
  <c r="D2875" i="15"/>
  <c r="D2902" i="15"/>
  <c r="D2908" i="15"/>
  <c r="D2907" i="15"/>
  <c r="D2923" i="15"/>
  <c r="D2919" i="15"/>
  <c r="D2955" i="15"/>
  <c r="D3025" i="15"/>
  <c r="D2991" i="15"/>
  <c r="D2981" i="15"/>
  <c r="D3012" i="15"/>
  <c r="D2943" i="15"/>
  <c r="D2940" i="15"/>
  <c r="D2951" i="15"/>
  <c r="D3023" i="15"/>
  <c r="D2969" i="15"/>
  <c r="D3008" i="15"/>
  <c r="D3039" i="15"/>
  <c r="D3043" i="15"/>
  <c r="D3032" i="15"/>
  <c r="D3107" i="15"/>
  <c r="D3101" i="15"/>
  <c r="D3035" i="15"/>
  <c r="D3091" i="15"/>
  <c r="D3108" i="15"/>
  <c r="D3037" i="15"/>
  <c r="D3103" i="15"/>
  <c r="D3044" i="15"/>
  <c r="D3152" i="15"/>
  <c r="D3133" i="15"/>
  <c r="D3127" i="15"/>
  <c r="D3126" i="15"/>
  <c r="D3122" i="15"/>
  <c r="D3188" i="15"/>
  <c r="D3169" i="15"/>
  <c r="D3146" i="15"/>
  <c r="D3182" i="15"/>
  <c r="D3191" i="15"/>
  <c r="D3128" i="15"/>
  <c r="D3132" i="15"/>
  <c r="D3297" i="15"/>
  <c r="D3228" i="15"/>
  <c r="D3262" i="15"/>
  <c r="D3242" i="15"/>
  <c r="D3286" i="15"/>
  <c r="D3294" i="15"/>
  <c r="D3301" i="15"/>
  <c r="D3266" i="15"/>
  <c r="D3215" i="15"/>
  <c r="D3278" i="15"/>
  <c r="D3231" i="15"/>
  <c r="D3318" i="15"/>
  <c r="D3372" i="15"/>
  <c r="D3383" i="15"/>
  <c r="D3363" i="15"/>
  <c r="D3310" i="15"/>
  <c r="D3339" i="15"/>
  <c r="D3392" i="15"/>
  <c r="D3319" i="15"/>
  <c r="D3212" i="15"/>
  <c r="D3327" i="15"/>
  <c r="D3380" i="15"/>
  <c r="D3377" i="15"/>
  <c r="D3396" i="15"/>
  <c r="D3477" i="15"/>
  <c r="D3422" i="15"/>
  <c r="D3445" i="15"/>
  <c r="D3475" i="15"/>
  <c r="D3451" i="15"/>
  <c r="D3447" i="15"/>
  <c r="D3474" i="15"/>
  <c r="D3439" i="15"/>
  <c r="D3448" i="15"/>
  <c r="D3484" i="15"/>
  <c r="D3487" i="15"/>
  <c r="D3531" i="15"/>
  <c r="D3514" i="15"/>
  <c r="D3541" i="15"/>
  <c r="D3527" i="15"/>
  <c r="D3542" i="15"/>
  <c r="D3561" i="15"/>
  <c r="D3572" i="15"/>
  <c r="D3557" i="15"/>
  <c r="D3492" i="15"/>
  <c r="D3544" i="15"/>
  <c r="D3550" i="15"/>
  <c r="D3612" i="15"/>
  <c r="D3667" i="15"/>
  <c r="D3639" i="15"/>
  <c r="D3634" i="15"/>
  <c r="D3659" i="15"/>
  <c r="D3668" i="15"/>
  <c r="D3606" i="15"/>
  <c r="D3653" i="15"/>
  <c r="D3614" i="15"/>
  <c r="E5493" i="15"/>
  <c r="G5493" i="15" s="1"/>
  <c r="H5493" i="15" s="1"/>
  <c r="D3619" i="15"/>
  <c r="D2484" i="15"/>
  <c r="D2564" i="15"/>
  <c r="D2567" i="15"/>
  <c r="D2560" i="15"/>
  <c r="D2521" i="15"/>
  <c r="D2551" i="15"/>
  <c r="D2563" i="15"/>
  <c r="D2640" i="15"/>
  <c r="D2648" i="15"/>
  <c r="D2579" i="15"/>
  <c r="D2626" i="15"/>
  <c r="D2601" i="15"/>
  <c r="D2644" i="15"/>
  <c r="D2633" i="15"/>
  <c r="D2661" i="15"/>
  <c r="D2646" i="15"/>
  <c r="D2585" i="15"/>
  <c r="D2604" i="15"/>
  <c r="D2733" i="15"/>
  <c r="D2746" i="15"/>
  <c r="D2740" i="15"/>
  <c r="D2718" i="15"/>
  <c r="D2723" i="15"/>
  <c r="D2698" i="15"/>
  <c r="D2737" i="15"/>
  <c r="D2745" i="15"/>
  <c r="D2677" i="15"/>
  <c r="D2717" i="15"/>
  <c r="D2700" i="15"/>
  <c r="D2573" i="15"/>
  <c r="D2760" i="15"/>
  <c r="D2808" i="15"/>
  <c r="D2771" i="15"/>
  <c r="D2787" i="15"/>
  <c r="D2786" i="15"/>
  <c r="D2770" i="15"/>
  <c r="D2768" i="15"/>
  <c r="D2791" i="15"/>
  <c r="D2765" i="15"/>
  <c r="D2841" i="15"/>
  <c r="D2764" i="15"/>
  <c r="D2897" i="15"/>
  <c r="D2926" i="15"/>
  <c r="D2896" i="15"/>
  <c r="D2895" i="15"/>
  <c r="D2933" i="15"/>
  <c r="D2854" i="15"/>
  <c r="D2855" i="15"/>
  <c r="D2877" i="15"/>
  <c r="D2857" i="15"/>
  <c r="D2917" i="15"/>
  <c r="D2899" i="15"/>
  <c r="D2856" i="15"/>
  <c r="D2992" i="15"/>
  <c r="D2956" i="15"/>
  <c r="D3001" i="15"/>
  <c r="D3009" i="15"/>
  <c r="D3026" i="15"/>
  <c r="D2972" i="15"/>
  <c r="D3024" i="15"/>
  <c r="D3003" i="15"/>
  <c r="D2997" i="15"/>
  <c r="D2973" i="15"/>
  <c r="D2982" i="15"/>
  <c r="D3075" i="15"/>
  <c r="D3117" i="15"/>
  <c r="D3077" i="15"/>
  <c r="D3048" i="15"/>
  <c r="D3063" i="15"/>
  <c r="D3056" i="15"/>
  <c r="D3071" i="15"/>
  <c r="D3042" i="15"/>
  <c r="D3059" i="15"/>
  <c r="D3113" i="15"/>
  <c r="D3105" i="15"/>
  <c r="D3124" i="15"/>
  <c r="D3154" i="15"/>
  <c r="D3210" i="15"/>
  <c r="D3155" i="15"/>
  <c r="D3170" i="15"/>
  <c r="D3143" i="15"/>
  <c r="D3164" i="15"/>
  <c r="D3160" i="15"/>
  <c r="D3137" i="15"/>
  <c r="D3153" i="15"/>
  <c r="D3028" i="15"/>
  <c r="D3156" i="15"/>
  <c r="D3273" i="15"/>
  <c r="D3296" i="15"/>
  <c r="D3282" i="15"/>
  <c r="D3240" i="15"/>
  <c r="D3276" i="15"/>
  <c r="D3251" i="15"/>
  <c r="D3267" i="15"/>
  <c r="D3226" i="15"/>
  <c r="D3295" i="15"/>
  <c r="D3269" i="15"/>
  <c r="D3235" i="15"/>
  <c r="D3330" i="15"/>
  <c r="D3379" i="15"/>
  <c r="D3335" i="15"/>
  <c r="D3324" i="15"/>
  <c r="D3312" i="15"/>
  <c r="D3388" i="15"/>
  <c r="D3360" i="15"/>
  <c r="D3378" i="15"/>
  <c r="D3367" i="15"/>
  <c r="D3393" i="15"/>
  <c r="D3371" i="15"/>
  <c r="D3314" i="15"/>
  <c r="D3303" i="15"/>
  <c r="D3471" i="15"/>
  <c r="D3402" i="15"/>
  <c r="D3482" i="15"/>
  <c r="D3413" i="15"/>
  <c r="D3419" i="15"/>
  <c r="D3450" i="15"/>
  <c r="D3404" i="15"/>
  <c r="D3438" i="15"/>
  <c r="D3406" i="15"/>
  <c r="D3418" i="15"/>
  <c r="D3524" i="15"/>
  <c r="D3515" i="15"/>
  <c r="D3546" i="15"/>
  <c r="D3567" i="15"/>
  <c r="D3500" i="15"/>
  <c r="D3394" i="15"/>
  <c r="D3503" i="15"/>
  <c r="D3564" i="15"/>
  <c r="D3510" i="15"/>
  <c r="D3536" i="15"/>
  <c r="D3506" i="15"/>
  <c r="D3663" i="15"/>
  <c r="D3642" i="15"/>
  <c r="D3616" i="15"/>
  <c r="D3664" i="15"/>
  <c r="D3595" i="15"/>
  <c r="D3485" i="15"/>
  <c r="D3624" i="15"/>
  <c r="D3604" i="15"/>
  <c r="D3649" i="15"/>
  <c r="D3644" i="15"/>
  <c r="D3633" i="15"/>
  <c r="D2541" i="15"/>
  <c r="D2487" i="15"/>
  <c r="D2570" i="15"/>
  <c r="D2546" i="15"/>
  <c r="D2545" i="15"/>
  <c r="D2566" i="15"/>
  <c r="D2516" i="15"/>
  <c r="D2589" i="15"/>
  <c r="D2662" i="15"/>
  <c r="D2595" i="15"/>
  <c r="D2616" i="15"/>
  <c r="D2635" i="15"/>
  <c r="D2610" i="15"/>
  <c r="D2617" i="15"/>
  <c r="D2658" i="15"/>
  <c r="D2583" i="15"/>
  <c r="D2629" i="15"/>
  <c r="D2597" i="15"/>
  <c r="D2669" i="15"/>
  <c r="D2713" i="15"/>
  <c r="D2712" i="15"/>
  <c r="D2676" i="15"/>
  <c r="D2711" i="15"/>
  <c r="D2702" i="15"/>
  <c r="D2694" i="15"/>
  <c r="D2673" i="15"/>
  <c r="D2727" i="15"/>
  <c r="D2730" i="15"/>
  <c r="D2678" i="15"/>
  <c r="D2812" i="15"/>
  <c r="D2800" i="15"/>
  <c r="D2773" i="15"/>
  <c r="D2845" i="15"/>
  <c r="D2767" i="15"/>
  <c r="D2797" i="15"/>
  <c r="D2780" i="15"/>
  <c r="D2836" i="15"/>
  <c r="D2792" i="15"/>
  <c r="D2759" i="15"/>
  <c r="D2785" i="15"/>
  <c r="D2840" i="15"/>
  <c r="D2898" i="15"/>
  <c r="D2867" i="15"/>
  <c r="D2921" i="15"/>
  <c r="D2860" i="15"/>
  <c r="D2891" i="15"/>
  <c r="D2915" i="15"/>
  <c r="D2868" i="15"/>
  <c r="D2866" i="15"/>
  <c r="D2881" i="15"/>
  <c r="D2922" i="15"/>
  <c r="D2872" i="15"/>
  <c r="D2954" i="15"/>
  <c r="D3007" i="15"/>
  <c r="D3015" i="15"/>
  <c r="D2988" i="15"/>
  <c r="D2962" i="15"/>
  <c r="D2979" i="15"/>
  <c r="D2989" i="15"/>
  <c r="D2944" i="15"/>
  <c r="D2966" i="15"/>
  <c r="D3013" i="15"/>
  <c r="D2953" i="15"/>
  <c r="D2847" i="15"/>
  <c r="D3053" i="15"/>
  <c r="D3065" i="15"/>
  <c r="D3052" i="15"/>
  <c r="D3073" i="15"/>
  <c r="D3094" i="15"/>
  <c r="D3068" i="15"/>
  <c r="D2938" i="15"/>
  <c r="D3079" i="15"/>
  <c r="D3102" i="15"/>
  <c r="D3081" i="15"/>
  <c r="D3033" i="15"/>
  <c r="D3125" i="15"/>
  <c r="D3157" i="15"/>
  <c r="D3189" i="15"/>
  <c r="D3151" i="15"/>
  <c r="D3177" i="15"/>
  <c r="D3144" i="15"/>
  <c r="D3187" i="15"/>
  <c r="D3171" i="15"/>
  <c r="D3208" i="15"/>
  <c r="D3197" i="15"/>
  <c r="D3195" i="15"/>
  <c r="D3140" i="15"/>
  <c r="D3284" i="15"/>
  <c r="D3254" i="15"/>
  <c r="D3268" i="15"/>
  <c r="D3218" i="15"/>
  <c r="D3288" i="15"/>
  <c r="D3250" i="15"/>
  <c r="D3270" i="15"/>
  <c r="D3298" i="15"/>
  <c r="D3238" i="15"/>
  <c r="D3263" i="15"/>
  <c r="D3292" i="15"/>
  <c r="D3211" i="15"/>
  <c r="D3382" i="15"/>
  <c r="D3369" i="15"/>
  <c r="D3358" i="15"/>
  <c r="D3308" i="15"/>
  <c r="D3387" i="15"/>
  <c r="D3317" i="15"/>
  <c r="D3355" i="15"/>
  <c r="D3366" i="15"/>
  <c r="D3351" i="15"/>
  <c r="D3359" i="15"/>
  <c r="D3463" i="15"/>
  <c r="D3478" i="15"/>
  <c r="D3436" i="15"/>
  <c r="D3434" i="15"/>
  <c r="D3399" i="15"/>
  <c r="D3449" i="15"/>
  <c r="D3427" i="15"/>
  <c r="D3423" i="15"/>
  <c r="D3433" i="15"/>
  <c r="D3430" i="15"/>
  <c r="D3431" i="15"/>
  <c r="D3456" i="15"/>
  <c r="D3538" i="15"/>
  <c r="D3555" i="15"/>
  <c r="D3499" i="15"/>
  <c r="D3530" i="15"/>
  <c r="D3516" i="15"/>
  <c r="D3511" i="15"/>
  <c r="D3547" i="15"/>
  <c r="D3501" i="15"/>
  <c r="D3565" i="15"/>
  <c r="D3568" i="15"/>
  <c r="D3498" i="15"/>
  <c r="D3628" i="15"/>
  <c r="D3620" i="15"/>
  <c r="D3598" i="15"/>
  <c r="D3621" i="15"/>
  <c r="D3602" i="15"/>
  <c r="D3632" i="15"/>
  <c r="D3586" i="15"/>
  <c r="D3593" i="15"/>
  <c r="D3486" i="15"/>
  <c r="D3646" i="15"/>
  <c r="D3613" i="15"/>
  <c r="D3656" i="15"/>
  <c r="D3640" i="15"/>
  <c r="D3592" i="15"/>
  <c r="D5492" i="15"/>
  <c r="E5492" i="15"/>
  <c r="G5492" i="15" s="1"/>
  <c r="H5492" i="15" s="1"/>
  <c r="E5491" i="15"/>
  <c r="G5491" i="15" s="1"/>
  <c r="H5491" i="15" s="1"/>
  <c r="D5491" i="15"/>
  <c r="E5490" i="15"/>
  <c r="G5490" i="15" s="1"/>
  <c r="H5490" i="15" s="1"/>
  <c r="D5490" i="15"/>
  <c r="E5489" i="15"/>
  <c r="G5489" i="15" s="1"/>
  <c r="H5489" i="15" s="1"/>
  <c r="D5489" i="15"/>
  <c r="D5488" i="15"/>
  <c r="E5488" i="15"/>
  <c r="G5488" i="15" s="1"/>
  <c r="H5488" i="15" s="1"/>
  <c r="D5487" i="15"/>
  <c r="E5487" i="15"/>
  <c r="G5487" i="15" s="1"/>
  <c r="H5487" i="15" s="1"/>
  <c r="E5486" i="15"/>
  <c r="G5486" i="15" s="1"/>
  <c r="H5486" i="15" s="1"/>
  <c r="D5486" i="15"/>
  <c r="D5485" i="15"/>
  <c r="E5485" i="15"/>
  <c r="G5485" i="15" s="1"/>
  <c r="H5485" i="15" s="1"/>
  <c r="D5484" i="15"/>
  <c r="E5484" i="15"/>
  <c r="G5484" i="15" s="1"/>
  <c r="H5484" i="15" s="1"/>
  <c r="D5483" i="15"/>
  <c r="E5483" i="15"/>
  <c r="G5483" i="15" s="1"/>
  <c r="H5483" i="15" s="1"/>
  <c r="E5482" i="15"/>
  <c r="G5482" i="15" s="1"/>
  <c r="H5482" i="15" s="1"/>
  <c r="D5482" i="15"/>
  <c r="D5481" i="15"/>
  <c r="E5481" i="15"/>
  <c r="G5481" i="15" s="1"/>
  <c r="H5481" i="15" s="1"/>
  <c r="E5480" i="15"/>
  <c r="G5480" i="15" s="1"/>
  <c r="H5480" i="15" s="1"/>
  <c r="D5480" i="15"/>
  <c r="E5479" i="15"/>
  <c r="G5479" i="15" s="1"/>
  <c r="H5479" i="15" s="1"/>
  <c r="D5479" i="15"/>
  <c r="D5478" i="15"/>
  <c r="E5478" i="15"/>
  <c r="G5478" i="15" s="1"/>
  <c r="H5478" i="15" s="1"/>
  <c r="E5477" i="15"/>
  <c r="G5477" i="15" s="1"/>
  <c r="H5477" i="15" s="1"/>
  <c r="D5477" i="15"/>
  <c r="E5476" i="15"/>
  <c r="G5476" i="15" s="1"/>
  <c r="H5476" i="15" s="1"/>
  <c r="D5476" i="15"/>
  <c r="E5475" i="15"/>
  <c r="G5475" i="15" s="1"/>
  <c r="H5475" i="15" s="1"/>
  <c r="D5475" i="15"/>
  <c r="E5474" i="15"/>
  <c r="G5474" i="15" s="1"/>
  <c r="H5474" i="15" s="1"/>
  <c r="D5474" i="15"/>
  <c r="D5473" i="15"/>
  <c r="E5473" i="15"/>
  <c r="G5473" i="15" s="1"/>
  <c r="H5473" i="15" s="1"/>
  <c r="D5472" i="15"/>
  <c r="E5472" i="15"/>
  <c r="G5472" i="15" s="1"/>
  <c r="H5472" i="15" s="1"/>
  <c r="E5471" i="15"/>
  <c r="G5471" i="15" s="1"/>
  <c r="H5471" i="15" s="1"/>
  <c r="D5471" i="15"/>
  <c r="D5470" i="15"/>
  <c r="E5470" i="15"/>
  <c r="G5470" i="15" s="1"/>
  <c r="H5470" i="15" s="1"/>
  <c r="D5469" i="15"/>
  <c r="E5469" i="15"/>
  <c r="G5469" i="15" s="1"/>
  <c r="H5469" i="15" s="1"/>
  <c r="E5468" i="15"/>
  <c r="G5468" i="15" s="1"/>
  <c r="H5468" i="15" s="1"/>
  <c r="D5468" i="15"/>
  <c r="E5467" i="15"/>
  <c r="G5467" i="15" s="1"/>
  <c r="H5467" i="15" s="1"/>
  <c r="D5467" i="15"/>
  <c r="D5466" i="15"/>
  <c r="E5466" i="15"/>
  <c r="G5466" i="15" s="1"/>
  <c r="H5466" i="15" s="1"/>
  <c r="E5465" i="15"/>
  <c r="G5465" i="15" s="1"/>
  <c r="H5465" i="15" s="1"/>
  <c r="D5465" i="15"/>
  <c r="E5464" i="15"/>
  <c r="G5464" i="15" s="1"/>
  <c r="H5464" i="15" s="1"/>
  <c r="D5464" i="15"/>
  <c r="E5463" i="15"/>
  <c r="G5463" i="15" s="1"/>
  <c r="H5463" i="15" s="1"/>
  <c r="D5463" i="15"/>
  <c r="D5462" i="15"/>
  <c r="E5462" i="15"/>
  <c r="G5462" i="15" s="1"/>
  <c r="H5462" i="15" s="1"/>
  <c r="D5461" i="15"/>
  <c r="E5461" i="15"/>
  <c r="G5461" i="15" s="1"/>
  <c r="H5461" i="15" s="1"/>
  <c r="D5460" i="15"/>
  <c r="E5460" i="15"/>
  <c r="G5460" i="15" s="1"/>
  <c r="H5460" i="15" s="1"/>
  <c r="D5459" i="15"/>
  <c r="E5459" i="15"/>
  <c r="G5459" i="15" s="1"/>
  <c r="H5459" i="15" s="1"/>
  <c r="E5458" i="15"/>
  <c r="G5458" i="15" s="1"/>
  <c r="H5458" i="15" s="1"/>
  <c r="D5458" i="15"/>
  <c r="E5457" i="15"/>
  <c r="G5457" i="15" s="1"/>
  <c r="H5457" i="15" s="1"/>
  <c r="D5457" i="15"/>
  <c r="D5456" i="15"/>
  <c r="E5456" i="15"/>
  <c r="G5456" i="15" s="1"/>
  <c r="H5456" i="15" s="1"/>
  <c r="E5455" i="15"/>
  <c r="G5455" i="15" s="1"/>
  <c r="H5455" i="15" s="1"/>
  <c r="D5455" i="15"/>
  <c r="D5454" i="15"/>
  <c r="E5454" i="15"/>
  <c r="G5454" i="15" s="1"/>
  <c r="H5454" i="15" s="1"/>
  <c r="E5453" i="15"/>
  <c r="G5453" i="15" s="1"/>
  <c r="H5453" i="15" s="1"/>
  <c r="D5453" i="15"/>
  <c r="D5452" i="15"/>
  <c r="E5452" i="15"/>
  <c r="G5452" i="15" s="1"/>
  <c r="H5452" i="15" s="1"/>
  <c r="D5451" i="15"/>
  <c r="E5451" i="15"/>
  <c r="G5451" i="15" s="1"/>
  <c r="H5451" i="15" s="1"/>
  <c r="E5450" i="15"/>
  <c r="G5450" i="15" s="1"/>
  <c r="H5450" i="15" s="1"/>
  <c r="D5450" i="15"/>
  <c r="E5449" i="15"/>
  <c r="G5449" i="15" s="1"/>
  <c r="H5449" i="15" s="1"/>
  <c r="D5449" i="15"/>
  <c r="E5448" i="15"/>
  <c r="G5448" i="15" s="1"/>
  <c r="H5448" i="15" s="1"/>
  <c r="D5448" i="15"/>
  <c r="E5447" i="15"/>
  <c r="G5447" i="15" s="1"/>
  <c r="H5447" i="15" s="1"/>
  <c r="D5447" i="15"/>
  <c r="D5446" i="15"/>
  <c r="E5446" i="15"/>
  <c r="G5446" i="15" s="1"/>
  <c r="H5446" i="15" s="1"/>
  <c r="E5445" i="15"/>
  <c r="G5445" i="15" s="1"/>
  <c r="H5445" i="15" s="1"/>
  <c r="D5445" i="15"/>
  <c r="D5444" i="15"/>
  <c r="E5444" i="15"/>
  <c r="G5444" i="15" s="1"/>
  <c r="H5444" i="15" s="1"/>
  <c r="D5443" i="15"/>
  <c r="E5443" i="15"/>
  <c r="G5443" i="15" s="1"/>
  <c r="H5443" i="15" s="1"/>
  <c r="E5442" i="15"/>
  <c r="G5442" i="15" s="1"/>
  <c r="H5442" i="15" s="1"/>
  <c r="D5442" i="15"/>
  <c r="D5441" i="15"/>
  <c r="E5441" i="15"/>
  <c r="G5441" i="15" s="1"/>
  <c r="H5441" i="15" s="1"/>
  <c r="E5440" i="15"/>
  <c r="G5440" i="15" s="1"/>
  <c r="H5440" i="15" s="1"/>
  <c r="D5440" i="15"/>
  <c r="E5439" i="15"/>
  <c r="G5439" i="15" s="1"/>
  <c r="H5439" i="15" s="1"/>
  <c r="D5439" i="15"/>
  <c r="D5438" i="15"/>
  <c r="E5438" i="15"/>
  <c r="G5438" i="15" s="1"/>
  <c r="H5438" i="15" s="1"/>
  <c r="D5437" i="15"/>
  <c r="E5437" i="15"/>
  <c r="G5437" i="15" s="1"/>
  <c r="H5437" i="15" s="1"/>
  <c r="D5436" i="15"/>
  <c r="E5436" i="15"/>
  <c r="G5436" i="15" s="1"/>
  <c r="H5436" i="15" s="1"/>
  <c r="E5435" i="15"/>
  <c r="G5435" i="15" s="1"/>
  <c r="H5435" i="15" s="1"/>
  <c r="D5435" i="15"/>
  <c r="E5434" i="15"/>
  <c r="G5434" i="15" s="1"/>
  <c r="H5434" i="15" s="1"/>
  <c r="D5434" i="15"/>
  <c r="D5433" i="15"/>
  <c r="E5433" i="15"/>
  <c r="G5433" i="15" s="1"/>
  <c r="H5433" i="15" s="1"/>
  <c r="E5432" i="15"/>
  <c r="G5432" i="15" s="1"/>
  <c r="H5432" i="15" s="1"/>
  <c r="D5432" i="15"/>
  <c r="D5431" i="15"/>
  <c r="E5431" i="15"/>
  <c r="G5431" i="15" s="1"/>
  <c r="H5431" i="15" s="1"/>
  <c r="E5430" i="15"/>
  <c r="G5430" i="15" s="1"/>
  <c r="H5430" i="15" s="1"/>
  <c r="D5430" i="15"/>
  <c r="D5429" i="15"/>
  <c r="E5429" i="15"/>
  <c r="G5429" i="15" s="1"/>
  <c r="H5429" i="15" s="1"/>
  <c r="D5428" i="15"/>
  <c r="E5428" i="15"/>
  <c r="G5428" i="15" s="1"/>
  <c r="H5428" i="15" s="1"/>
  <c r="D5427" i="15"/>
  <c r="E5427" i="15"/>
  <c r="G5427" i="15" s="1"/>
  <c r="H5427" i="15" s="1"/>
  <c r="E5426" i="15"/>
  <c r="G5426" i="15" s="1"/>
  <c r="H5426" i="15" s="1"/>
  <c r="D5426" i="15"/>
  <c r="D5425" i="15"/>
  <c r="E5425" i="15"/>
  <c r="G5425" i="15" s="1"/>
  <c r="H5425" i="15" s="1"/>
  <c r="E5424" i="15"/>
  <c r="G5424" i="15" s="1"/>
  <c r="H5424" i="15" s="1"/>
  <c r="D5424" i="15"/>
  <c r="E5423" i="15"/>
  <c r="G5423" i="15" s="1"/>
  <c r="H5423" i="15" s="1"/>
  <c r="D5423" i="15"/>
  <c r="E5422" i="15"/>
  <c r="G5422" i="15" s="1"/>
  <c r="H5422" i="15" s="1"/>
  <c r="D5422" i="15"/>
  <c r="D5421" i="15"/>
  <c r="E5421" i="15"/>
  <c r="G5421" i="15" s="1"/>
  <c r="H5421" i="15" s="1"/>
  <c r="D5420" i="15"/>
  <c r="E5420" i="15"/>
  <c r="G5420" i="15" s="1"/>
  <c r="H5420" i="15" s="1"/>
  <c r="E5419" i="15"/>
  <c r="G5419" i="15" s="1"/>
  <c r="H5419" i="15" s="1"/>
  <c r="D5419" i="15"/>
  <c r="D5418" i="15"/>
  <c r="E5418" i="15"/>
  <c r="G5418" i="15" s="1"/>
  <c r="H5418" i="15" s="1"/>
  <c r="D5417" i="15"/>
  <c r="E5417" i="15"/>
  <c r="G5417" i="15" s="1"/>
  <c r="H5417" i="15" s="1"/>
  <c r="E5416" i="15"/>
  <c r="G5416" i="15" s="1"/>
  <c r="H5416" i="15" s="1"/>
  <c r="D5416" i="15"/>
  <c r="E5415" i="15"/>
  <c r="G5415" i="15" s="1"/>
  <c r="H5415" i="15" s="1"/>
  <c r="D5415" i="15"/>
  <c r="E5414" i="15"/>
  <c r="G5414" i="15" s="1"/>
  <c r="H5414" i="15" s="1"/>
  <c r="D5414" i="15"/>
  <c r="E5413" i="15"/>
  <c r="G5413" i="15" s="1"/>
  <c r="H5413" i="15" s="1"/>
  <c r="D5413" i="15"/>
  <c r="D5412" i="15"/>
  <c r="E5412" i="15"/>
  <c r="G5412" i="15" s="1"/>
  <c r="H5412" i="15" s="1"/>
  <c r="E5411" i="15"/>
  <c r="G5411" i="15" s="1"/>
  <c r="H5411" i="15" s="1"/>
  <c r="D5411" i="15"/>
  <c r="D5410" i="15"/>
  <c r="E5410" i="15"/>
  <c r="G5410" i="15" s="1"/>
  <c r="H5410" i="15" s="1"/>
  <c r="E5409" i="15"/>
  <c r="G5409" i="15" s="1"/>
  <c r="H5409" i="15" s="1"/>
  <c r="D5409" i="15"/>
  <c r="E5408" i="15"/>
  <c r="G5408" i="15" s="1"/>
  <c r="H5408" i="15" s="1"/>
  <c r="D5408" i="15"/>
  <c r="D5407" i="15"/>
  <c r="E5407" i="15"/>
  <c r="G5407" i="15" s="1"/>
  <c r="H5407" i="15" s="1"/>
  <c r="E5406" i="15"/>
  <c r="G5406" i="15" s="1"/>
  <c r="H5406" i="15" s="1"/>
  <c r="D5406" i="15"/>
  <c r="E5405" i="15"/>
  <c r="G5405" i="15" s="1"/>
  <c r="H5405" i="15" s="1"/>
  <c r="D5405" i="15"/>
  <c r="H5403" i="15" l="1"/>
</calcChain>
</file>

<file path=xl/sharedStrings.xml><?xml version="1.0" encoding="utf-8"?>
<sst xmlns="http://schemas.openxmlformats.org/spreadsheetml/2006/main" count="1816" uniqueCount="1078">
  <si>
    <t>quarterly schedule</t>
  </si>
  <si>
    <t>YTM</t>
  </si>
  <si>
    <t>spot rate</t>
    <phoneticPr fontId="3" type="noConversion"/>
  </si>
  <si>
    <t>구분</t>
  </si>
  <si>
    <t>1Y</t>
  </si>
  <si>
    <t>2Y</t>
  </si>
  <si>
    <t>3Y</t>
  </si>
  <si>
    <t>4Y</t>
  </si>
  <si>
    <t>5Y</t>
  </si>
  <si>
    <t>10Y</t>
  </si>
  <si>
    <t>반기</t>
    <phoneticPr fontId="3" type="noConversion"/>
  </si>
  <si>
    <t>2. SPOT RATE</t>
    <phoneticPr fontId="3" type="noConversion"/>
  </si>
  <si>
    <t>t0</t>
    <phoneticPr fontId="3" type="noConversion"/>
  </si>
  <si>
    <t>SPOT 2</t>
  </si>
  <si>
    <t>SPOT 3</t>
  </si>
  <si>
    <t>SPOT 4</t>
  </si>
  <si>
    <t>SPOT 5</t>
  </si>
  <si>
    <t>SPOT 6</t>
  </si>
  <si>
    <t>SPOT 7</t>
  </si>
  <si>
    <t>SPOT 8</t>
  </si>
  <si>
    <t>SPOT 9</t>
  </si>
  <si>
    <t>SPOT 10</t>
  </si>
  <si>
    <t>SPOT 11</t>
  </si>
  <si>
    <t>SPOT 12</t>
  </si>
  <si>
    <t>SPOT 13</t>
  </si>
  <si>
    <t>SPOT 14</t>
  </si>
  <si>
    <t>SPOT 15</t>
  </si>
  <si>
    <t>SPOT 16</t>
  </si>
  <si>
    <t>SPOT 17</t>
  </si>
  <si>
    <t>SPOT 18</t>
  </si>
  <si>
    <t>SPOT 19</t>
  </si>
  <si>
    <t>SPOT 20</t>
  </si>
  <si>
    <t>기준일</t>
    <phoneticPr fontId="6" type="noConversion"/>
  </si>
  <si>
    <t>구간</t>
    <phoneticPr fontId="3" type="noConversion"/>
  </si>
  <si>
    <t>시점</t>
    <phoneticPr fontId="3" type="noConversion"/>
  </si>
  <si>
    <t>구간구분</t>
    <phoneticPr fontId="3" type="noConversion"/>
  </si>
  <si>
    <t>구간1</t>
    <phoneticPr fontId="3" type="noConversion"/>
  </si>
  <si>
    <t>구간2</t>
  </si>
  <si>
    <t>구간3</t>
  </si>
  <si>
    <r>
      <t>구간4</t>
    </r>
    <r>
      <rPr>
        <sz val="11"/>
        <color theme="1"/>
        <rFont val="맑은 고딕"/>
        <family val="2"/>
        <charset val="129"/>
      </rPr>
      <t/>
    </r>
  </si>
  <si>
    <r>
      <t>구간5</t>
    </r>
    <r>
      <rPr>
        <sz val="11"/>
        <color theme="1"/>
        <rFont val="맑은 고딕"/>
        <family val="2"/>
        <charset val="129"/>
      </rPr>
      <t/>
    </r>
  </si>
  <si>
    <r>
      <t>구간6</t>
    </r>
    <r>
      <rPr>
        <sz val="11"/>
        <color theme="1"/>
        <rFont val="맑은 고딕"/>
        <family val="2"/>
        <charset val="129"/>
      </rPr>
      <t/>
    </r>
  </si>
  <si>
    <r>
      <t>구간7</t>
    </r>
    <r>
      <rPr>
        <sz val="11"/>
        <color theme="1"/>
        <rFont val="맑은 고딕"/>
        <family val="2"/>
        <charset val="129"/>
      </rPr>
      <t/>
    </r>
  </si>
  <si>
    <r>
      <t>구간8</t>
    </r>
    <r>
      <rPr>
        <sz val="11"/>
        <color theme="1"/>
        <rFont val="맑은 고딕"/>
        <family val="2"/>
        <charset val="129"/>
      </rPr>
      <t/>
    </r>
  </si>
  <si>
    <r>
      <t>구간9</t>
    </r>
    <r>
      <rPr>
        <sz val="11"/>
        <color theme="1"/>
        <rFont val="맑은 고딕"/>
        <family val="2"/>
        <charset val="129"/>
      </rPr>
      <t/>
    </r>
  </si>
  <si>
    <r>
      <t>구간10</t>
    </r>
    <r>
      <rPr>
        <sz val="11"/>
        <color theme="1"/>
        <rFont val="맑은 고딕"/>
        <family val="2"/>
        <charset val="129"/>
      </rPr>
      <t/>
    </r>
  </si>
  <si>
    <r>
      <t>구간11</t>
    </r>
    <r>
      <rPr>
        <sz val="11"/>
        <color theme="1"/>
        <rFont val="맑은 고딕"/>
        <family val="2"/>
        <charset val="129"/>
      </rPr>
      <t/>
    </r>
  </si>
  <si>
    <r>
      <t>구간12</t>
    </r>
    <r>
      <rPr>
        <sz val="11"/>
        <color theme="1"/>
        <rFont val="맑은 고딕"/>
        <family val="2"/>
        <charset val="129"/>
      </rPr>
      <t/>
    </r>
  </si>
  <si>
    <r>
      <t>구간13</t>
    </r>
    <r>
      <rPr>
        <sz val="11"/>
        <color theme="1"/>
        <rFont val="맑은 고딕"/>
        <family val="2"/>
        <charset val="129"/>
      </rPr>
      <t/>
    </r>
  </si>
  <si>
    <r>
      <t>구간14</t>
    </r>
    <r>
      <rPr>
        <sz val="11"/>
        <color theme="1"/>
        <rFont val="맑은 고딕"/>
        <family val="2"/>
        <charset val="129"/>
      </rPr>
      <t/>
    </r>
  </si>
  <si>
    <r>
      <t>구간15</t>
    </r>
    <r>
      <rPr>
        <sz val="11"/>
        <color theme="1"/>
        <rFont val="맑은 고딕"/>
        <family val="2"/>
        <charset val="129"/>
      </rPr>
      <t/>
    </r>
  </si>
  <si>
    <r>
      <t>구간16</t>
    </r>
    <r>
      <rPr>
        <sz val="11"/>
        <color theme="1"/>
        <rFont val="맑은 고딕"/>
        <family val="2"/>
        <charset val="129"/>
      </rPr>
      <t/>
    </r>
  </si>
  <si>
    <r>
      <t>구간17</t>
    </r>
    <r>
      <rPr>
        <sz val="11"/>
        <color theme="1"/>
        <rFont val="맑은 고딕"/>
        <family val="2"/>
        <charset val="129"/>
      </rPr>
      <t/>
    </r>
  </si>
  <si>
    <r>
      <t>구간18</t>
    </r>
    <r>
      <rPr>
        <sz val="11"/>
        <color theme="1"/>
        <rFont val="맑은 고딕"/>
        <family val="2"/>
        <charset val="129"/>
      </rPr>
      <t/>
    </r>
  </si>
  <si>
    <t>구간19</t>
    <phoneticPr fontId="3" type="noConversion"/>
  </si>
  <si>
    <t>구간20</t>
    <phoneticPr fontId="3" type="noConversion"/>
  </si>
  <si>
    <t>월환산</t>
    <phoneticPr fontId="3" type="noConversion"/>
  </si>
  <si>
    <t>구간일수</t>
    <phoneticPr fontId="3" type="noConversion"/>
  </si>
  <si>
    <t>구간별 이자율차이</t>
    <phoneticPr fontId="3" type="noConversion"/>
  </si>
  <si>
    <t>N/A</t>
    <phoneticPr fontId="3" type="noConversion"/>
  </si>
  <si>
    <t>하루당 이자율</t>
    <phoneticPr fontId="3" type="noConversion"/>
  </si>
  <si>
    <t>이자율 초항</t>
    <phoneticPr fontId="3" type="noConversion"/>
  </si>
  <si>
    <t>일자</t>
    <phoneticPr fontId="3" type="noConversion"/>
  </si>
  <si>
    <t>보간구간</t>
    <phoneticPr fontId="3" type="noConversion"/>
  </si>
  <si>
    <t>보간구간 개수</t>
    <phoneticPr fontId="3" type="noConversion"/>
  </si>
  <si>
    <t>보간구간별 
순서</t>
    <phoneticPr fontId="3" type="noConversion"/>
  </si>
  <si>
    <t>보간시작점</t>
    <phoneticPr fontId="3" type="noConversion"/>
  </si>
  <si>
    <t>선형보간법에 
의한 조정율</t>
    <phoneticPr fontId="3" type="noConversion"/>
  </si>
  <si>
    <t>보간법 결과</t>
    <phoneticPr fontId="3" type="noConversion"/>
  </si>
  <si>
    <t>종류</t>
  </si>
  <si>
    <t>적용대상채권</t>
  </si>
  <si>
    <t>3M</t>
  </si>
  <si>
    <t>6M</t>
  </si>
  <si>
    <t>9M</t>
  </si>
  <si>
    <t>1.5Y</t>
  </si>
  <si>
    <t>2.5Y</t>
  </si>
  <si>
    <t>7Y</t>
  </si>
  <si>
    <t>15Y</t>
  </si>
  <si>
    <t>20Y</t>
  </si>
  <si>
    <t>30Y</t>
  </si>
  <si>
    <t>50Y</t>
  </si>
  <si>
    <t>국고채권</t>
  </si>
  <si>
    <t>국고채</t>
  </si>
  <si>
    <t xml:space="preserve">   1.750</t>
  </si>
  <si>
    <t xml:space="preserve">   1.745</t>
  </si>
  <si>
    <t xml:space="preserve">   1.732</t>
  </si>
  <si>
    <t xml:space="preserve">   1.780</t>
  </si>
  <si>
    <t xml:space="preserve">   1.762</t>
  </si>
  <si>
    <t xml:space="preserve">   1.837</t>
  </si>
  <si>
    <t xml:space="preserve">   1.872</t>
  </si>
  <si>
    <t xml:space="preserve">   1.885</t>
  </si>
  <si>
    <t xml:space="preserve">   1.895</t>
  </si>
  <si>
    <t xml:space="preserve">   1.877</t>
  </si>
  <si>
    <t xml:space="preserve">   1.825</t>
  </si>
  <si>
    <t>국채</t>
  </si>
  <si>
    <t>국민2종</t>
  </si>
  <si>
    <t xml:space="preserve">   1.511</t>
  </si>
  <si>
    <t xml:space="preserve">   1.513</t>
  </si>
  <si>
    <t xml:space="preserve">   1.516</t>
  </si>
  <si>
    <t xml:space="preserve">   1.532</t>
  </si>
  <si>
    <t xml:space="preserve">   1.545</t>
  </si>
  <si>
    <t xml:space="preserve">   1.596</t>
  </si>
  <si>
    <t xml:space="preserve">   1.608</t>
  </si>
  <si>
    <t xml:space="preserve">   1.625</t>
  </si>
  <si>
    <t xml:space="preserve">   1.770</t>
  </si>
  <si>
    <t xml:space="preserve">   1.892</t>
  </si>
  <si>
    <t xml:space="preserve">   1.969</t>
  </si>
  <si>
    <t xml:space="preserve">   2.027</t>
  </si>
  <si>
    <t>-</t>
  </si>
  <si>
    <t>국민1종</t>
  </si>
  <si>
    <t xml:space="preserve">   1.772</t>
  </si>
  <si>
    <t xml:space="preserve">   1.775</t>
  </si>
  <si>
    <t xml:space="preserve">   1.791</t>
  </si>
  <si>
    <t xml:space="preserve">   1.802</t>
  </si>
  <si>
    <t xml:space="preserve">   1.817</t>
  </si>
  <si>
    <t xml:space="preserve">   1.821</t>
  </si>
  <si>
    <t xml:space="preserve">   1.835</t>
  </si>
  <si>
    <t>지방채</t>
  </si>
  <si>
    <t>서울도시철도</t>
  </si>
  <si>
    <t>서울도시</t>
  </si>
  <si>
    <t xml:space="preserve">   1.810</t>
  </si>
  <si>
    <t xml:space="preserve">   1.812</t>
  </si>
  <si>
    <t xml:space="preserve">   1.815</t>
  </si>
  <si>
    <t xml:space="preserve">   1.831</t>
  </si>
  <si>
    <t xml:space="preserve">   1.842</t>
  </si>
  <si>
    <t xml:space="preserve">   1.863</t>
  </si>
  <si>
    <t xml:space="preserve">   1.883</t>
  </si>
  <si>
    <t xml:space="preserve">   1.942</t>
  </si>
  <si>
    <t>지역개발</t>
  </si>
  <si>
    <t xml:space="preserve">   2.062</t>
  </si>
  <si>
    <t xml:space="preserve">   2.254</t>
  </si>
  <si>
    <t xml:space="preserve">   2.330</t>
  </si>
  <si>
    <t>특수AAA</t>
  </si>
  <si>
    <t xml:space="preserve">   1.806</t>
  </si>
  <si>
    <t xml:space="preserve">   1.814</t>
  </si>
  <si>
    <t xml:space="preserve">   1.816</t>
  </si>
  <si>
    <t xml:space="preserve">   1.832</t>
  </si>
  <si>
    <t xml:space="preserve">   1.840</t>
  </si>
  <si>
    <t xml:space="preserve">   1.847</t>
  </si>
  <si>
    <t xml:space="preserve">   1.878</t>
  </si>
  <si>
    <t xml:space="preserve">   1.887</t>
  </si>
  <si>
    <t xml:space="preserve">   1.935</t>
  </si>
  <si>
    <t xml:space="preserve">   1.980</t>
  </si>
  <si>
    <t xml:space="preserve">   1.986</t>
  </si>
  <si>
    <t xml:space="preserve">   1.994</t>
  </si>
  <si>
    <t>공사채, 공단채</t>
  </si>
  <si>
    <t>특수AA+</t>
  </si>
  <si>
    <t xml:space="preserve">   1.827</t>
  </si>
  <si>
    <t xml:space="preserve">   1.846</t>
  </si>
  <si>
    <t xml:space="preserve">   1.851</t>
  </si>
  <si>
    <t xml:space="preserve">   1.870</t>
  </si>
  <si>
    <t xml:space="preserve">   1.900</t>
  </si>
  <si>
    <t xml:space="preserve">   1.921</t>
  </si>
  <si>
    <t xml:space="preserve">   1.925</t>
  </si>
  <si>
    <t xml:space="preserve">   1.932</t>
  </si>
  <si>
    <t xml:space="preserve">   1.983</t>
  </si>
  <si>
    <t xml:space="preserve">   2.075</t>
  </si>
  <si>
    <t xml:space="preserve">   2.165</t>
  </si>
  <si>
    <t xml:space="preserve">   2.175</t>
  </si>
  <si>
    <t xml:space="preserve">   2.191</t>
  </si>
  <si>
    <t>특수채</t>
  </si>
  <si>
    <t>특수AA0</t>
  </si>
  <si>
    <t xml:space="preserve">   1.899</t>
  </si>
  <si>
    <t xml:space="preserve">   1.909</t>
  </si>
  <si>
    <t xml:space="preserve">   1.933</t>
  </si>
  <si>
    <t xml:space="preserve">   1.948</t>
  </si>
  <si>
    <t xml:space="preserve">   1.963</t>
  </si>
  <si>
    <t xml:space="preserve">   1.984</t>
  </si>
  <si>
    <t xml:space="preserve">   2.001</t>
  </si>
  <si>
    <t xml:space="preserve">   2.037</t>
  </si>
  <si>
    <t xml:space="preserve">   2.086</t>
  </si>
  <si>
    <t xml:space="preserve">   2.192</t>
  </si>
  <si>
    <t xml:space="preserve">   2.283</t>
  </si>
  <si>
    <t xml:space="preserve">   2.331</t>
  </si>
  <si>
    <t xml:space="preserve">   2.351</t>
  </si>
  <si>
    <t>특수AA-</t>
  </si>
  <si>
    <t xml:space="preserve">   1.981</t>
  </si>
  <si>
    <t xml:space="preserve">   2.014</t>
  </si>
  <si>
    <t xml:space="preserve">   2.038</t>
  </si>
  <si>
    <t xml:space="preserve">   2.053</t>
  </si>
  <si>
    <t xml:space="preserve">   2.070</t>
  </si>
  <si>
    <t xml:space="preserve">   2.097</t>
  </si>
  <si>
    <t xml:space="preserve">   2.118</t>
  </si>
  <si>
    <t xml:space="preserve">   2.147</t>
  </si>
  <si>
    <t xml:space="preserve">   2.201</t>
  </si>
  <si>
    <t xml:space="preserve">   2.302</t>
  </si>
  <si>
    <t xml:space="preserve">   2.398</t>
  </si>
  <si>
    <t xml:space="preserve">   2.443</t>
  </si>
  <si>
    <t xml:space="preserve">   2.464</t>
  </si>
  <si>
    <t>정부보증</t>
  </si>
  <si>
    <t xml:space="preserve">   1.776</t>
  </si>
  <si>
    <t xml:space="preserve">   1.778</t>
  </si>
  <si>
    <t xml:space="preserve">   1.787</t>
  </si>
  <si>
    <t xml:space="preserve">   1.797</t>
  </si>
  <si>
    <t xml:space="preserve">   1.808</t>
  </si>
  <si>
    <t xml:space="preserve">   1.853</t>
  </si>
  <si>
    <t xml:space="preserve">   1.860</t>
  </si>
  <si>
    <t xml:space="preserve">   1.903</t>
  </si>
  <si>
    <t xml:space="preserve">   1.947</t>
  </si>
  <si>
    <t xml:space="preserve">   1.953</t>
  </si>
  <si>
    <t xml:space="preserve">   1.966</t>
  </si>
  <si>
    <t>MBS</t>
  </si>
  <si>
    <t xml:space="preserve">   1.801</t>
  </si>
  <si>
    <t xml:space="preserve">   1.818</t>
  </si>
  <si>
    <t xml:space="preserve">   1.858</t>
  </si>
  <si>
    <t xml:space="preserve">   1.882</t>
  </si>
  <si>
    <t xml:space="preserve">   1.938</t>
  </si>
  <si>
    <t xml:space="preserve">   1.989</t>
  </si>
  <si>
    <t xml:space="preserve">   2.005</t>
  </si>
  <si>
    <t>통안증권</t>
  </si>
  <si>
    <t xml:space="preserve">   1.765</t>
  </si>
  <si>
    <t xml:space="preserve">   1.760</t>
  </si>
  <si>
    <t xml:space="preserve">   1.767</t>
  </si>
  <si>
    <t xml:space="preserve">   1.742</t>
  </si>
  <si>
    <t>산금채</t>
  </si>
  <si>
    <t xml:space="preserve">   1.811</t>
  </si>
  <si>
    <t xml:space="preserve">   1.809</t>
  </si>
  <si>
    <t xml:space="preserve">   1.819</t>
  </si>
  <si>
    <t xml:space="preserve">   1.843</t>
  </si>
  <si>
    <t xml:space="preserve">   1.871</t>
  </si>
  <si>
    <t xml:space="preserve">   1.904</t>
  </si>
  <si>
    <t xml:space="preserve">   1.945</t>
  </si>
  <si>
    <t xml:space="preserve">   2.021</t>
  </si>
  <si>
    <t xml:space="preserve">   2.046</t>
  </si>
  <si>
    <t xml:space="preserve">   2.077</t>
  </si>
  <si>
    <t>AAA (중금채)</t>
  </si>
  <si>
    <t xml:space="preserve">   1.848</t>
  </si>
  <si>
    <t xml:space="preserve">   1.917</t>
  </si>
  <si>
    <t xml:space="preserve">   1.970</t>
  </si>
  <si>
    <t xml:space="preserve">   2.051</t>
  </si>
  <si>
    <t xml:space="preserve">   2.076</t>
  </si>
  <si>
    <t xml:space="preserve">   2.107</t>
  </si>
  <si>
    <t>은행AAA</t>
  </si>
  <si>
    <t xml:space="preserve">   1.844</t>
  </si>
  <si>
    <t xml:space="preserve">   1.865</t>
  </si>
  <si>
    <t xml:space="preserve">   1.891</t>
  </si>
  <si>
    <t xml:space="preserve">   1.930</t>
  </si>
  <si>
    <t xml:space="preserve">   2.009</t>
  </si>
  <si>
    <t xml:space="preserve">   2.109</t>
  </si>
  <si>
    <t xml:space="preserve">   2.137</t>
  </si>
  <si>
    <t xml:space="preserve">   2.173</t>
  </si>
  <si>
    <t>은행AA+</t>
  </si>
  <si>
    <t xml:space="preserve">   1.890</t>
  </si>
  <si>
    <t xml:space="preserve">   1.910</t>
  </si>
  <si>
    <t xml:space="preserve">   1.940</t>
  </si>
  <si>
    <t xml:space="preserve">   1.958</t>
  </si>
  <si>
    <t xml:space="preserve">   1.968</t>
  </si>
  <si>
    <t xml:space="preserve">   1.985</t>
  </si>
  <si>
    <t xml:space="preserve">   2.054</t>
  </si>
  <si>
    <t xml:space="preserve">   2.148</t>
  </si>
  <si>
    <t xml:space="preserve">   2.310</t>
  </si>
  <si>
    <t xml:space="preserve">   2.377</t>
  </si>
  <si>
    <t>금융채Ⅰ</t>
  </si>
  <si>
    <t>은행채</t>
  </si>
  <si>
    <t>은행AA0</t>
  </si>
  <si>
    <t xml:space="preserve">   2.081</t>
  </si>
  <si>
    <t xml:space="preserve">   2.124</t>
  </si>
  <si>
    <t xml:space="preserve">   2.213</t>
  </si>
  <si>
    <t xml:space="preserve">   2.226</t>
  </si>
  <si>
    <t xml:space="preserve">   2.257</t>
  </si>
  <si>
    <t xml:space="preserve">   2.311</t>
  </si>
  <si>
    <t xml:space="preserve">   2.384</t>
  </si>
  <si>
    <t xml:space="preserve">   2.483</t>
  </si>
  <si>
    <t xml:space="preserve">   2.650</t>
  </si>
  <si>
    <t xml:space="preserve">   2.707</t>
  </si>
  <si>
    <t>은행AA-</t>
  </si>
  <si>
    <t xml:space="preserve">   2.177</t>
  </si>
  <si>
    <t xml:space="preserve">   2.265</t>
  </si>
  <si>
    <t xml:space="preserve">   2.308</t>
  </si>
  <si>
    <t xml:space="preserve">   2.374</t>
  </si>
  <si>
    <t xml:space="preserve">   2.389</t>
  </si>
  <si>
    <t xml:space="preserve">   2.433</t>
  </si>
  <si>
    <t xml:space="preserve">   2.456</t>
  </si>
  <si>
    <t xml:space="preserve">   2.487</t>
  </si>
  <si>
    <t xml:space="preserve">   2.531</t>
  </si>
  <si>
    <t xml:space="preserve">   2.613</t>
  </si>
  <si>
    <t xml:space="preserve">   2.803</t>
  </si>
  <si>
    <t xml:space="preserve">   2.890</t>
  </si>
  <si>
    <t xml:space="preserve">   2.947</t>
  </si>
  <si>
    <t>은행A+</t>
  </si>
  <si>
    <t xml:space="preserve">   2.272</t>
  </si>
  <si>
    <t xml:space="preserve">   2.355</t>
  </si>
  <si>
    <t xml:space="preserve">   2.383</t>
  </si>
  <si>
    <t xml:space="preserve">   2.471</t>
  </si>
  <si>
    <t xml:space="preserve">   2.508</t>
  </si>
  <si>
    <t xml:space="preserve">   2.551</t>
  </si>
  <si>
    <t xml:space="preserve">   2.576</t>
  </si>
  <si>
    <t xml:space="preserve">   2.607</t>
  </si>
  <si>
    <t xml:space="preserve">   2.656</t>
  </si>
  <si>
    <t xml:space="preserve">   2.755</t>
  </si>
  <si>
    <t xml:space="preserve">   2.976</t>
  </si>
  <si>
    <t xml:space="preserve">   3.103</t>
  </si>
  <si>
    <t xml:space="preserve">   3.180</t>
  </si>
  <si>
    <t>은행A0</t>
  </si>
  <si>
    <t xml:space="preserve">   2.362</t>
  </si>
  <si>
    <t xml:space="preserve">   2.435</t>
  </si>
  <si>
    <t xml:space="preserve">   2.463</t>
  </si>
  <si>
    <t xml:space="preserve">   2.533</t>
  </si>
  <si>
    <t xml:space="preserve">   2.581</t>
  </si>
  <si>
    <t xml:space="preserve">   2.608</t>
  </si>
  <si>
    <t xml:space="preserve">   2.651</t>
  </si>
  <si>
    <t xml:space="preserve">   2.686</t>
  </si>
  <si>
    <t xml:space="preserve">   2.786</t>
  </si>
  <si>
    <t xml:space="preserve">   2.875</t>
  </si>
  <si>
    <t xml:space="preserve">   3.096</t>
  </si>
  <si>
    <t xml:space="preserve">   3.233</t>
  </si>
  <si>
    <t xml:space="preserve">   3.310</t>
  </si>
  <si>
    <t>은행A-</t>
  </si>
  <si>
    <t xml:space="preserve">   2.442</t>
  </si>
  <si>
    <t xml:space="preserve">   2.525</t>
  </si>
  <si>
    <t xml:space="preserve">   2.553</t>
  </si>
  <si>
    <t xml:space="preserve">   2.698</t>
  </si>
  <si>
    <t xml:space="preserve">   2.741</t>
  </si>
  <si>
    <t xml:space="preserve">   2.766</t>
  </si>
  <si>
    <t xml:space="preserve">   2.797</t>
  </si>
  <si>
    <t xml:space="preserve">   2.876</t>
  </si>
  <si>
    <t xml:space="preserve">   2.995</t>
  </si>
  <si>
    <t xml:space="preserve">   3.226</t>
  </si>
  <si>
    <t xml:space="preserve">   3.373</t>
  </si>
  <si>
    <t xml:space="preserve">   3.460</t>
  </si>
  <si>
    <t>금융AA+</t>
  </si>
  <si>
    <t xml:space="preserve">   1.861</t>
  </si>
  <si>
    <t xml:space="preserve">   1.907</t>
  </si>
  <si>
    <t xml:space="preserve">   1.952</t>
  </si>
  <si>
    <t xml:space="preserve">   1.971</t>
  </si>
  <si>
    <t xml:space="preserve">   2.091</t>
  </si>
  <si>
    <t xml:space="preserve">   2.214</t>
  </si>
  <si>
    <t xml:space="preserve">   2.497</t>
  </si>
  <si>
    <t xml:space="preserve">   2.729</t>
  </si>
  <si>
    <t xml:space="preserve">   2.795</t>
  </si>
  <si>
    <t>금융AA0</t>
  </si>
  <si>
    <t xml:space="preserve">   1.894</t>
  </si>
  <si>
    <t xml:space="preserve">   1.906</t>
  </si>
  <si>
    <t xml:space="preserve">   1.908</t>
  </si>
  <si>
    <t xml:space="preserve">   1.937</t>
  </si>
  <si>
    <t xml:space="preserve">   1.950</t>
  </si>
  <si>
    <t xml:space="preserve">   1.957</t>
  </si>
  <si>
    <t xml:space="preserve">   2.013</t>
  </si>
  <si>
    <t xml:space="preserve">   2.071</t>
  </si>
  <si>
    <t xml:space="preserve">   2.243</t>
  </si>
  <si>
    <t xml:space="preserve">   2.416</t>
  </si>
  <si>
    <t xml:space="preserve">   2.719</t>
  </si>
  <si>
    <t xml:space="preserve">   2.942</t>
  </si>
  <si>
    <t xml:space="preserve">   3.010</t>
  </si>
  <si>
    <t>금융AA-</t>
  </si>
  <si>
    <t xml:space="preserve">   1.929</t>
  </si>
  <si>
    <t xml:space="preserve">   1.931</t>
  </si>
  <si>
    <t xml:space="preserve">   1.944</t>
  </si>
  <si>
    <t xml:space="preserve">   2.002</t>
  </si>
  <si>
    <t xml:space="preserve">   2.032</t>
  </si>
  <si>
    <t xml:space="preserve">   2.039</t>
  </si>
  <si>
    <t xml:space="preserve">   2.093</t>
  </si>
  <si>
    <t xml:space="preserve">   2.199</t>
  </si>
  <si>
    <t xml:space="preserve">   2.379</t>
  </si>
  <si>
    <t xml:space="preserve">   2.599</t>
  </si>
  <si>
    <t xml:space="preserve">   2.956</t>
  </si>
  <si>
    <t xml:space="preserve">   3.152</t>
  </si>
  <si>
    <t>금융A+</t>
  </si>
  <si>
    <t xml:space="preserve">   2.061</t>
  </si>
  <si>
    <t xml:space="preserve">   2.067</t>
  </si>
  <si>
    <t xml:space="preserve">   2.099</t>
  </si>
  <si>
    <t xml:space="preserve">   2.106</t>
  </si>
  <si>
    <t xml:space="preserve">   2.269</t>
  </si>
  <si>
    <t xml:space="preserve">   2.422</t>
  </si>
  <si>
    <t xml:space="preserve">   2.687</t>
  </si>
  <si>
    <t xml:space="preserve">   2.811</t>
  </si>
  <si>
    <t xml:space="preserve">   3.242</t>
  </si>
  <si>
    <t xml:space="preserve">   3.581</t>
  </si>
  <si>
    <t xml:space="preserve">   3.768</t>
  </si>
  <si>
    <t xml:space="preserve">   3.844</t>
  </si>
  <si>
    <t>금융채Ⅱ</t>
  </si>
  <si>
    <t>기타금융채</t>
  </si>
  <si>
    <t>금융A0</t>
  </si>
  <si>
    <t xml:space="preserve">   2.247</t>
  </si>
  <si>
    <t xml:space="preserve">   2.249</t>
  </si>
  <si>
    <t xml:space="preserve">   2.252</t>
  </si>
  <si>
    <t xml:space="preserve">   2.262</t>
  </si>
  <si>
    <t xml:space="preserve">   2.273</t>
  </si>
  <si>
    <t xml:space="preserve">   2.503</t>
  </si>
  <si>
    <t xml:space="preserve">   2.779</t>
  </si>
  <si>
    <t xml:space="preserve">   3.035</t>
  </si>
  <si>
    <t xml:space="preserve">   3.230</t>
  </si>
  <si>
    <t xml:space="preserve">   3.388</t>
  </si>
  <si>
    <t xml:space="preserve">   3.594</t>
  </si>
  <si>
    <t xml:space="preserve">   3.869</t>
  </si>
  <si>
    <t xml:space="preserve">   4.033</t>
  </si>
  <si>
    <t xml:space="preserve">   4.119</t>
  </si>
  <si>
    <t>금융A-</t>
  </si>
  <si>
    <t xml:space="preserve">   2.901</t>
  </si>
  <si>
    <t xml:space="preserve">   3.040</t>
  </si>
  <si>
    <t xml:space="preserve">   3.049</t>
  </si>
  <si>
    <t xml:space="preserve">   3.067</t>
  </si>
  <si>
    <t xml:space="preserve">   3.244</t>
  </si>
  <si>
    <t xml:space="preserve">   3.540</t>
  </si>
  <si>
    <t xml:space="preserve">   3.789</t>
  </si>
  <si>
    <t xml:space="preserve">   3.939</t>
  </si>
  <si>
    <t xml:space="preserve">   4.071</t>
  </si>
  <si>
    <t xml:space="preserve">   4.256</t>
  </si>
  <si>
    <t xml:space="preserve">   4.383</t>
  </si>
  <si>
    <t xml:space="preserve">   4.590</t>
  </si>
  <si>
    <t xml:space="preserve">   4.666</t>
  </si>
  <si>
    <t>금융BBB+</t>
  </si>
  <si>
    <t xml:space="preserve">   3.582</t>
  </si>
  <si>
    <t xml:space="preserve">   3.834</t>
  </si>
  <si>
    <t xml:space="preserve">   3.942</t>
  </si>
  <si>
    <t xml:space="preserve">   4.106</t>
  </si>
  <si>
    <t xml:space="preserve">   4.123</t>
  </si>
  <si>
    <t xml:space="preserve">   4.444</t>
  </si>
  <si>
    <t xml:space="preserve">   4.832</t>
  </si>
  <si>
    <t xml:space="preserve">   5.006</t>
  </si>
  <si>
    <t xml:space="preserve">   5.107</t>
  </si>
  <si>
    <t xml:space="preserve">   5.254</t>
  </si>
  <si>
    <t xml:space="preserve">   5.424</t>
  </si>
  <si>
    <t xml:space="preserve">   5.796</t>
  </si>
  <si>
    <t xml:space="preserve">   6.095</t>
  </si>
  <si>
    <t xml:space="preserve">   6.341</t>
  </si>
  <si>
    <t>금융BBB0</t>
  </si>
  <si>
    <t xml:space="preserve">   4.205</t>
  </si>
  <si>
    <t xml:space="preserve">   4.544</t>
  </si>
  <si>
    <t xml:space="preserve">   4.657</t>
  </si>
  <si>
    <t xml:space="preserve">   4.848</t>
  </si>
  <si>
    <t xml:space="preserve">   4.904</t>
  </si>
  <si>
    <t xml:space="preserve">   5.275</t>
  </si>
  <si>
    <t xml:space="preserve">   5.688</t>
  </si>
  <si>
    <t xml:space="preserve">   5.927</t>
  </si>
  <si>
    <t xml:space="preserve">   6.035</t>
  </si>
  <si>
    <t xml:space="preserve">   6.284</t>
  </si>
  <si>
    <t xml:space="preserve">   6.541</t>
  </si>
  <si>
    <t xml:space="preserve">   7.101</t>
  </si>
  <si>
    <t xml:space="preserve">   7.480</t>
  </si>
  <si>
    <t xml:space="preserve">   7.896</t>
  </si>
  <si>
    <t>금융BBB-</t>
  </si>
  <si>
    <t xml:space="preserve">   5.660</t>
  </si>
  <si>
    <t xml:space="preserve">   5.934</t>
  </si>
  <si>
    <t xml:space="preserve">   6.077</t>
  </si>
  <si>
    <t xml:space="preserve">   6.213</t>
  </si>
  <si>
    <t xml:space="preserve">   6.279</t>
  </si>
  <si>
    <t xml:space="preserve">   6.675</t>
  </si>
  <si>
    <t xml:space="preserve">   7.073</t>
  </si>
  <si>
    <t xml:space="preserve">   7.339</t>
  </si>
  <si>
    <t xml:space="preserve">   7.475</t>
  </si>
  <si>
    <t xml:space="preserve">   7.774</t>
  </si>
  <si>
    <t xml:space="preserve">   8.001</t>
  </si>
  <si>
    <t xml:space="preserve">   8.486</t>
  </si>
  <si>
    <t xml:space="preserve">   8.865</t>
  </si>
  <si>
    <t xml:space="preserve">   9.231</t>
  </si>
  <si>
    <t>회사채AAA</t>
  </si>
  <si>
    <t xml:space="preserve">   1.854</t>
  </si>
  <si>
    <t xml:space="preserve">   1.868</t>
  </si>
  <si>
    <t xml:space="preserve">   1.886</t>
  </si>
  <si>
    <t xml:space="preserve">   1.901</t>
  </si>
  <si>
    <t xml:space="preserve">   1.972</t>
  </si>
  <si>
    <t xml:space="preserve">   2.006</t>
  </si>
  <si>
    <t xml:space="preserve">   2.064</t>
  </si>
  <si>
    <t xml:space="preserve">   2.158</t>
  </si>
  <si>
    <t xml:space="preserve">   2.357</t>
  </si>
  <si>
    <t>회사채AA+</t>
  </si>
  <si>
    <t xml:space="preserve">   1.897</t>
  </si>
  <si>
    <t xml:space="preserve">   1.923</t>
  </si>
  <si>
    <t xml:space="preserve">   1.961</t>
  </si>
  <si>
    <t xml:space="preserve">   2.026</t>
  </si>
  <si>
    <t xml:space="preserve">   2.072</t>
  </si>
  <si>
    <t xml:space="preserve">   2.207</t>
  </si>
  <si>
    <t xml:space="preserve">   2.429</t>
  </si>
  <si>
    <t xml:space="preserve">   2.634</t>
  </si>
  <si>
    <t xml:space="preserve">   2.744</t>
  </si>
  <si>
    <t>회사채AA0</t>
  </si>
  <si>
    <t xml:space="preserve">   1.915</t>
  </si>
  <si>
    <t xml:space="preserve">   1.928</t>
  </si>
  <si>
    <t xml:space="preserve">   1.955</t>
  </si>
  <si>
    <t xml:space="preserve">   1.996</t>
  </si>
  <si>
    <t xml:space="preserve">   2.030</t>
  </si>
  <si>
    <t xml:space="preserve">   2.059</t>
  </si>
  <si>
    <t xml:space="preserve">   2.136</t>
  </si>
  <si>
    <t xml:space="preserve">   2.360</t>
  </si>
  <si>
    <t xml:space="preserve">   2.809</t>
  </si>
  <si>
    <t xml:space="preserve">   3.216</t>
  </si>
  <si>
    <t xml:space="preserve">   3.344</t>
  </si>
  <si>
    <t>회사채AA-</t>
  </si>
  <si>
    <t xml:space="preserve">   1.936</t>
  </si>
  <si>
    <t xml:space="preserve">   1.954</t>
  </si>
  <si>
    <t xml:space="preserve">   1.987</t>
  </si>
  <si>
    <t xml:space="preserve">   2.063</t>
  </si>
  <si>
    <t xml:space="preserve">   2.135</t>
  </si>
  <si>
    <t xml:space="preserve">   2.240</t>
  </si>
  <si>
    <t xml:space="preserve">   2.568</t>
  </si>
  <si>
    <t xml:space="preserve">   3.170</t>
  </si>
  <si>
    <t xml:space="preserve">   3.679</t>
  </si>
  <si>
    <t xml:space="preserve">   3.896</t>
  </si>
  <si>
    <t>회사채A+</t>
  </si>
  <si>
    <t xml:space="preserve">   2.042</t>
  </si>
  <si>
    <t xml:space="preserve">   2.069</t>
  </si>
  <si>
    <t xml:space="preserve">   2.087</t>
  </si>
  <si>
    <t xml:space="preserve">   2.101</t>
  </si>
  <si>
    <t xml:space="preserve">   2.113</t>
  </si>
  <si>
    <t xml:space="preserve">   2.168</t>
  </si>
  <si>
    <t xml:space="preserve">   2.683</t>
  </si>
  <si>
    <t xml:space="preserve">   3.021</t>
  </si>
  <si>
    <t xml:space="preserve">   3.622</t>
  </si>
  <si>
    <t xml:space="preserve">   4.101</t>
  </si>
  <si>
    <t xml:space="preserve">   4.317</t>
  </si>
  <si>
    <t>회사채A0</t>
  </si>
  <si>
    <t xml:space="preserve">   2.189</t>
  </si>
  <si>
    <t xml:space="preserve">   2.204</t>
  </si>
  <si>
    <t xml:space="preserve">   2.234</t>
  </si>
  <si>
    <t xml:space="preserve">   2.264</t>
  </si>
  <si>
    <t xml:space="preserve">   2.290</t>
  </si>
  <si>
    <t xml:space="preserve">   2.388</t>
  </si>
  <si>
    <t xml:space="preserve">   2.836</t>
  </si>
  <si>
    <t xml:space="preserve">   3.113</t>
  </si>
  <si>
    <t xml:space="preserve">   3.471</t>
  </si>
  <si>
    <t xml:space="preserve">   4.087</t>
  </si>
  <si>
    <t xml:space="preserve">   4.521</t>
  </si>
  <si>
    <t xml:space="preserve">   4.697</t>
  </si>
  <si>
    <t>회사채A-</t>
  </si>
  <si>
    <t xml:space="preserve">   2.406</t>
  </si>
  <si>
    <t xml:space="preserve">   2.441</t>
  </si>
  <si>
    <t xml:space="preserve">   2.500</t>
  </si>
  <si>
    <t xml:space="preserve">   2.555</t>
  </si>
  <si>
    <t xml:space="preserve">   2.645</t>
  </si>
  <si>
    <t xml:space="preserve">   2.808</t>
  </si>
  <si>
    <t xml:space="preserve">   3.058</t>
  </si>
  <si>
    <t xml:space="preserve">   3.361</t>
  </si>
  <si>
    <t xml:space="preserve">   3.718</t>
  </si>
  <si>
    <t xml:space="preserve">   4.014</t>
  </si>
  <si>
    <t xml:space="preserve">   4.620</t>
  </si>
  <si>
    <t xml:space="preserve">   5.054</t>
  </si>
  <si>
    <t xml:space="preserve">   5.247</t>
  </si>
  <si>
    <t>공모무보증</t>
  </si>
  <si>
    <t>회사채BBB+</t>
  </si>
  <si>
    <t xml:space="preserve">   3.056</t>
  </si>
  <si>
    <t xml:space="preserve">   3.429</t>
  </si>
  <si>
    <t xml:space="preserve">   3.760</t>
  </si>
  <si>
    <t xml:space="preserve">   4.011</t>
  </si>
  <si>
    <t xml:space="preserve">   4.396</t>
  </si>
  <si>
    <t xml:space="preserve">   4.906</t>
  </si>
  <si>
    <t xml:space="preserve">   5.299</t>
  </si>
  <si>
    <t xml:space="preserve">   5.680</t>
  </si>
  <si>
    <t xml:space="preserve">   5.789</t>
  </si>
  <si>
    <t xml:space="preserve">   5.870</t>
  </si>
  <si>
    <t xml:space="preserve">   6.010</t>
  </si>
  <si>
    <t xml:space="preserve">   6.270</t>
  </si>
  <si>
    <t xml:space="preserve">   6.718</t>
  </si>
  <si>
    <t xml:space="preserve">   6.957</t>
  </si>
  <si>
    <t>회사채BBB0</t>
  </si>
  <si>
    <t xml:space="preserve">   3.436</t>
  </si>
  <si>
    <t xml:space="preserve">   3.929</t>
  </si>
  <si>
    <t xml:space="preserve">   4.340</t>
  </si>
  <si>
    <t xml:space="preserve">   4.681</t>
  </si>
  <si>
    <t xml:space="preserve">   5.206</t>
  </si>
  <si>
    <t xml:space="preserve">   5.846</t>
  </si>
  <si>
    <t xml:space="preserve">   6.329</t>
  </si>
  <si>
    <t xml:space="preserve">   6.727</t>
  </si>
  <si>
    <t xml:space="preserve">   6.824</t>
  </si>
  <si>
    <t xml:space="preserve">   6.920</t>
  </si>
  <si>
    <t xml:space="preserve">   7.062</t>
  </si>
  <si>
    <t xml:space="preserve">   7.390</t>
  </si>
  <si>
    <t xml:space="preserve">   7.858</t>
  </si>
  <si>
    <t xml:space="preserve">   8.137</t>
  </si>
  <si>
    <t>회사채BBB-</t>
  </si>
  <si>
    <t xml:space="preserve">   4.719</t>
  </si>
  <si>
    <t xml:space="preserve">   5.270</t>
  </si>
  <si>
    <t xml:space="preserve">   5.661</t>
  </si>
  <si>
    <t xml:space="preserve">   6.316</t>
  </si>
  <si>
    <t xml:space="preserve">   6.996</t>
  </si>
  <si>
    <t xml:space="preserve">   7.546</t>
  </si>
  <si>
    <t xml:space="preserve">   8.090</t>
  </si>
  <si>
    <t xml:space="preserve">   8.256</t>
  </si>
  <si>
    <t xml:space="preserve">   8.340</t>
  </si>
  <si>
    <t xml:space="preserve">   8.477</t>
  </si>
  <si>
    <t xml:space="preserve">   8.810</t>
  </si>
  <si>
    <t xml:space="preserve">   9.268</t>
  </si>
  <si>
    <t xml:space="preserve">   9.557</t>
  </si>
  <si>
    <t>회사채BB+</t>
  </si>
  <si>
    <t xml:space="preserve">   5.556</t>
  </si>
  <si>
    <t xml:space="preserve">   6.870</t>
  </si>
  <si>
    <t xml:space="preserve">   7.366</t>
  </si>
  <si>
    <t xml:space="preserve">   8.011</t>
  </si>
  <si>
    <t xml:space="preserve">   8.724</t>
  </si>
  <si>
    <t xml:space="preserve">   9.376</t>
  </si>
  <si>
    <t xml:space="preserve">  10.031</t>
  </si>
  <si>
    <t xml:space="preserve">  10.436</t>
  </si>
  <si>
    <t xml:space="preserve">  10.627</t>
  </si>
  <si>
    <t xml:space="preserve">  11.090</t>
  </si>
  <si>
    <t xml:space="preserve">  11.354</t>
  </si>
  <si>
    <t xml:space="preserve">  11.880</t>
  </si>
  <si>
    <t xml:space="preserve">  12.241</t>
  </si>
  <si>
    <t>회사채BB0</t>
  </si>
  <si>
    <t xml:space="preserve">   6.266</t>
  </si>
  <si>
    <t xml:space="preserve">   7.027</t>
  </si>
  <si>
    <t xml:space="preserve">   7.641</t>
  </si>
  <si>
    <t xml:space="preserve">   8.161</t>
  </si>
  <si>
    <t xml:space="preserve">   8.846</t>
  </si>
  <si>
    <t xml:space="preserve">   9.592</t>
  </si>
  <si>
    <t xml:space="preserve">  10.271</t>
  </si>
  <si>
    <t xml:space="preserve">  10.951</t>
  </si>
  <si>
    <t xml:space="preserve">  11.396</t>
  </si>
  <si>
    <t xml:space="preserve">  11.620</t>
  </si>
  <si>
    <t xml:space="preserve">  12.134</t>
  </si>
  <si>
    <t xml:space="preserve">  12.456</t>
  </si>
  <si>
    <t xml:space="preserve">  13.049</t>
  </si>
  <si>
    <t xml:space="preserve">  13.459</t>
  </si>
  <si>
    <t>회사채BB-</t>
  </si>
  <si>
    <t xml:space="preserve">   6.805</t>
  </si>
  <si>
    <t xml:space="preserve">   7.573</t>
  </si>
  <si>
    <t xml:space="preserve">   8.193</t>
  </si>
  <si>
    <t xml:space="preserve">   8.718</t>
  </si>
  <si>
    <t xml:space="preserve">   9.413</t>
  </si>
  <si>
    <t xml:space="preserve">  10.166</t>
  </si>
  <si>
    <t xml:space="preserve">  10.852</t>
  </si>
  <si>
    <t xml:space="preserve">  11.536</t>
  </si>
  <si>
    <t xml:space="preserve">  11.990</t>
  </si>
  <si>
    <t xml:space="preserve">  12.221</t>
  </si>
  <si>
    <t xml:space="preserve">  12.747</t>
  </si>
  <si>
    <t xml:space="preserve">  13.082</t>
  </si>
  <si>
    <t xml:space="preserve">  13.690</t>
  </si>
  <si>
    <t xml:space="preserve">  14.111</t>
  </si>
  <si>
    <t>회사채B+</t>
  </si>
  <si>
    <t xml:space="preserve">   7.853</t>
  </si>
  <si>
    <t xml:space="preserve">   9.420</t>
  </si>
  <si>
    <t xml:space="preserve">  10.016</t>
  </si>
  <si>
    <t xml:space="preserve">  10.828</t>
  </si>
  <si>
    <t xml:space="preserve">  11.678</t>
  </si>
  <si>
    <t xml:space="preserve">  12.446</t>
  </si>
  <si>
    <t xml:space="preserve">  13.201</t>
  </si>
  <si>
    <t xml:space="preserve">  13.773</t>
  </si>
  <si>
    <t xml:space="preserve">  14.101</t>
  </si>
  <si>
    <t xml:space="preserve">  14.780</t>
  </si>
  <si>
    <t xml:space="preserve">  15.282</t>
  </si>
  <si>
    <t xml:space="preserve">  16.089</t>
  </si>
  <si>
    <t xml:space="preserve">  16.654</t>
  </si>
  <si>
    <t>회사채</t>
  </si>
  <si>
    <t>회사채B0</t>
  </si>
  <si>
    <t xml:space="preserve">  10.583</t>
  </si>
  <si>
    <t xml:space="preserve">  11.537</t>
  </si>
  <si>
    <t xml:space="preserve">  12.314</t>
  </si>
  <si>
    <t xml:space="preserve">  12.976</t>
  </si>
  <si>
    <t xml:space="preserve">  13.897</t>
  </si>
  <si>
    <t xml:space="preserve">  14.836</t>
  </si>
  <si>
    <t xml:space="preserve">  15.679</t>
  </si>
  <si>
    <t xml:space="preserve">  16.500</t>
  </si>
  <si>
    <t xml:space="preserve">  17.182</t>
  </si>
  <si>
    <t xml:space="preserve">  17.599</t>
  </si>
  <si>
    <t xml:space="preserve">  18.419</t>
  </si>
  <si>
    <t xml:space="preserve">  19.077</t>
  </si>
  <si>
    <t xml:space="preserve">  20.068</t>
  </si>
  <si>
    <t xml:space="preserve">  20.766</t>
  </si>
  <si>
    <t>회사채B-</t>
  </si>
  <si>
    <t xml:space="preserve">  10.935</t>
  </si>
  <si>
    <t xml:space="preserve">  11.973</t>
  </si>
  <si>
    <t xml:space="preserve">  12.821</t>
  </si>
  <si>
    <t xml:space="preserve">  13.544</t>
  </si>
  <si>
    <t xml:space="preserve">  14.569</t>
  </si>
  <si>
    <t xml:space="preserve">  15.592</t>
  </si>
  <si>
    <t xml:space="preserve">  16.506</t>
  </si>
  <si>
    <t xml:space="preserve">  17.388</t>
  </si>
  <si>
    <t xml:space="preserve">  18.172</t>
  </si>
  <si>
    <t xml:space="preserve">  18.673</t>
  </si>
  <si>
    <t xml:space="preserve">  19.625</t>
  </si>
  <si>
    <t xml:space="preserve">  20.430</t>
  </si>
  <si>
    <t xml:space="preserve">  21.593</t>
  </si>
  <si>
    <t xml:space="preserve">  22.417</t>
  </si>
  <si>
    <t xml:space="preserve">   1.997</t>
  </si>
  <si>
    <t xml:space="preserve">   2.031</t>
  </si>
  <si>
    <t xml:space="preserve">   2.066</t>
  </si>
  <si>
    <t xml:space="preserve">   2.110</t>
  </si>
  <si>
    <t xml:space="preserve">   2.141</t>
  </si>
  <si>
    <t xml:space="preserve">   2.193</t>
  </si>
  <si>
    <t xml:space="preserve">   2.242</t>
  </si>
  <si>
    <t xml:space="preserve">   2.284</t>
  </si>
  <si>
    <t xml:space="preserve">   2.329</t>
  </si>
  <si>
    <t xml:space="preserve">   2.424</t>
  </si>
  <si>
    <t xml:space="preserve">   2.560</t>
  </si>
  <si>
    <t xml:space="preserve">   2.843</t>
  </si>
  <si>
    <t xml:space="preserve">   2.035</t>
  </si>
  <si>
    <t xml:space="preserve">   2.090</t>
  </si>
  <si>
    <t xml:space="preserve">   2.120</t>
  </si>
  <si>
    <t xml:space="preserve">   2.162</t>
  </si>
  <si>
    <t xml:space="preserve">   2.195</t>
  </si>
  <si>
    <t xml:space="preserve">   2.244</t>
  </si>
  <si>
    <t xml:space="preserve">   2.425</t>
  </si>
  <si>
    <t xml:space="preserve">   2.597</t>
  </si>
  <si>
    <t xml:space="preserve">   2.861</t>
  </si>
  <si>
    <t xml:space="preserve">   3.114</t>
  </si>
  <si>
    <t xml:space="preserve">   3.260</t>
  </si>
  <si>
    <t xml:space="preserve">   2.074</t>
  </si>
  <si>
    <t xml:space="preserve">   2.104</t>
  </si>
  <si>
    <t xml:space="preserve">   2.131</t>
  </si>
  <si>
    <t xml:space="preserve">   2.245</t>
  </si>
  <si>
    <t xml:space="preserve">   2.289</t>
  </si>
  <si>
    <t xml:space="preserve">   2.340</t>
  </si>
  <si>
    <t xml:space="preserve">   2.499</t>
  </si>
  <si>
    <t xml:space="preserve">   2.760</t>
  </si>
  <si>
    <t xml:space="preserve">   3.251</t>
  </si>
  <si>
    <t xml:space="preserve">   3.706</t>
  </si>
  <si>
    <t xml:space="preserve">   3.870</t>
  </si>
  <si>
    <t xml:space="preserve">   2.172</t>
  </si>
  <si>
    <t xml:space="preserve">   2.206</t>
  </si>
  <si>
    <t xml:space="preserve">   2.255</t>
  </si>
  <si>
    <t xml:space="preserve">   2.341</t>
  </si>
  <si>
    <t xml:space="preserve">   2.397</t>
  </si>
  <si>
    <t xml:space="preserve">   2.631</t>
  </si>
  <si>
    <t xml:space="preserve">   2.999</t>
  </si>
  <si>
    <t xml:space="preserve">   3.646</t>
  </si>
  <si>
    <t xml:space="preserve">   4.207</t>
  </si>
  <si>
    <t xml:space="preserve">   4.462</t>
  </si>
  <si>
    <t xml:space="preserve">   2.317</t>
  </si>
  <si>
    <t xml:space="preserve">   2.354</t>
  </si>
  <si>
    <t xml:space="preserve">   2.399</t>
  </si>
  <si>
    <t xml:space="preserve">   2.437</t>
  </si>
  <si>
    <t xml:space="preserve">   2.513</t>
  </si>
  <si>
    <t xml:space="preserve">   2.694</t>
  </si>
  <si>
    <t xml:space="preserve">   2.878</t>
  </si>
  <si>
    <t xml:space="preserve">   3.104</t>
  </si>
  <si>
    <t xml:space="preserve">   3.482</t>
  </si>
  <si>
    <t xml:space="preserve">   4.128</t>
  </si>
  <si>
    <t xml:space="preserve">   4.659</t>
  </si>
  <si>
    <t xml:space="preserve">   4.913</t>
  </si>
  <si>
    <t xml:space="preserve">   2.400</t>
  </si>
  <si>
    <t xml:space="preserve">   2.511</t>
  </si>
  <si>
    <t xml:space="preserve">   2.572</t>
  </si>
  <si>
    <t xml:space="preserve">   2.624</t>
  </si>
  <si>
    <t xml:space="preserve">   2.743</t>
  </si>
  <si>
    <t xml:space="preserve">   2.982</t>
  </si>
  <si>
    <t xml:space="preserve">   3.241</t>
  </si>
  <si>
    <t xml:space="preserve">   3.544</t>
  </si>
  <si>
    <t xml:space="preserve">   4.603</t>
  </si>
  <si>
    <t xml:space="preserve">   5.089</t>
  </si>
  <si>
    <t xml:space="preserve">   5.303</t>
  </si>
  <si>
    <t>사모무보증</t>
  </si>
  <si>
    <t xml:space="preserve">   2.627</t>
  </si>
  <si>
    <t xml:space="preserve">   2.688</t>
  </si>
  <si>
    <t xml:space="preserve">   2.731</t>
  </si>
  <si>
    <t xml:space="preserve">   2.787</t>
  </si>
  <si>
    <t xml:space="preserve">   2.873</t>
  </si>
  <si>
    <t xml:space="preserve">   2.989</t>
  </si>
  <si>
    <t xml:space="preserve">   3.173</t>
  </si>
  <si>
    <t xml:space="preserve">   3.442</t>
  </si>
  <si>
    <t xml:space="preserve">   3.776</t>
  </si>
  <si>
    <t xml:space="preserve">   4.159</t>
  </si>
  <si>
    <t xml:space="preserve">   4.495</t>
  </si>
  <si>
    <t xml:space="preserve">   5.146</t>
  </si>
  <si>
    <t xml:space="preserve">   5.632</t>
  </si>
  <si>
    <t xml:space="preserve">   5.863</t>
  </si>
  <si>
    <t xml:space="preserve">   3.309</t>
  </si>
  <si>
    <t xml:space="preserve">   3.710</t>
  </si>
  <si>
    <t xml:space="preserve">   4.064</t>
  </si>
  <si>
    <t xml:space="preserve">   4.335</t>
  </si>
  <si>
    <t xml:space="preserve">   4.753</t>
  </si>
  <si>
    <t xml:space="preserve">   5.291</t>
  </si>
  <si>
    <t xml:space="preserve">   5.707</t>
  </si>
  <si>
    <t xml:space="preserve">   6.108</t>
  </si>
  <si>
    <t xml:space="preserve">   6.250</t>
  </si>
  <si>
    <t xml:space="preserve">   6.359</t>
  </si>
  <si>
    <t xml:space="preserve">   6.542</t>
  </si>
  <si>
    <t xml:space="preserve">   6.850</t>
  </si>
  <si>
    <t xml:space="preserve">   7.354</t>
  </si>
  <si>
    <t xml:space="preserve">   7.634</t>
  </si>
  <si>
    <t xml:space="preserve">   3.709</t>
  </si>
  <si>
    <t xml:space="preserve">   4.230</t>
  </si>
  <si>
    <t xml:space="preserve">   4.664</t>
  </si>
  <si>
    <t xml:space="preserve">   5.025</t>
  </si>
  <si>
    <t xml:space="preserve">   5.583</t>
  </si>
  <si>
    <t xml:space="preserve">   6.251</t>
  </si>
  <si>
    <t xml:space="preserve">   6.757</t>
  </si>
  <si>
    <t xml:space="preserve">   7.175</t>
  </si>
  <si>
    <t xml:space="preserve">   7.305</t>
  </si>
  <si>
    <t xml:space="preserve">   7.429</t>
  </si>
  <si>
    <t xml:space="preserve">   7.614</t>
  </si>
  <si>
    <t xml:space="preserve">   7.990</t>
  </si>
  <si>
    <t xml:space="preserve">   8.514</t>
  </si>
  <si>
    <t xml:space="preserve">   8.834</t>
  </si>
  <si>
    <t xml:space="preserve">   4.919</t>
  </si>
  <si>
    <t xml:space="preserve">   5.560</t>
  </si>
  <si>
    <t xml:space="preserve">   6.134</t>
  </si>
  <si>
    <t xml:space="preserve">   6.545</t>
  </si>
  <si>
    <t xml:space="preserve">   7.233</t>
  </si>
  <si>
    <t xml:space="preserve">   7.941</t>
  </si>
  <si>
    <t xml:space="preserve">   9.078</t>
  </si>
  <si>
    <t xml:space="preserve">   9.277</t>
  </si>
  <si>
    <t xml:space="preserve">   9.389</t>
  </si>
  <si>
    <t xml:space="preserve">   9.569</t>
  </si>
  <si>
    <t xml:space="preserve">   9.950</t>
  </si>
  <si>
    <t xml:space="preserve">  10.464</t>
  </si>
  <si>
    <t xml:space="preserve">  10.794</t>
  </si>
  <si>
    <t xml:space="preserve">   6.369</t>
  </si>
  <si>
    <t xml:space="preserve">   7.125</t>
  </si>
  <si>
    <t xml:space="preserve">   7.734</t>
  </si>
  <si>
    <t xml:space="preserve">   8.250</t>
  </si>
  <si>
    <t xml:space="preserve">   8.928</t>
  </si>
  <si>
    <t xml:space="preserve">   9.669</t>
  </si>
  <si>
    <t xml:space="preserve">  10.344</t>
  </si>
  <si>
    <t xml:space="preserve">  11.019</t>
  </si>
  <si>
    <t xml:space="preserve">  11.457</t>
  </si>
  <si>
    <t xml:space="preserve">  11.676</t>
  </si>
  <si>
    <t xml:space="preserve">  12.182</t>
  </si>
  <si>
    <t xml:space="preserve">  12.494</t>
  </si>
  <si>
    <t xml:space="preserve">  13.076</t>
  </si>
  <si>
    <t xml:space="preserve">  13.478</t>
  </si>
  <si>
    <t xml:space="preserve">   7.079</t>
  </si>
  <si>
    <t xml:space="preserve">   7.868</t>
  </si>
  <si>
    <t xml:space="preserve">   8.505</t>
  </si>
  <si>
    <t xml:space="preserve">   9.045</t>
  </si>
  <si>
    <t xml:space="preserve">   9.763</t>
  </si>
  <si>
    <t xml:space="preserve">  10.537</t>
  </si>
  <si>
    <t xml:space="preserve">  11.239</t>
  </si>
  <si>
    <t xml:space="preserve">  11.939</t>
  </si>
  <si>
    <t xml:space="preserve">  12.417</t>
  </si>
  <si>
    <t xml:space="preserve">  12.669</t>
  </si>
  <si>
    <t xml:space="preserve">  13.226</t>
  </si>
  <si>
    <t xml:space="preserve">  13.596</t>
  </si>
  <si>
    <t xml:space="preserve">  14.245</t>
  </si>
  <si>
    <t xml:space="preserve">  14.696</t>
  </si>
  <si>
    <t xml:space="preserve">   7.618</t>
  </si>
  <si>
    <t xml:space="preserve">   8.414</t>
  </si>
  <si>
    <t xml:space="preserve">   9.057</t>
  </si>
  <si>
    <t xml:space="preserve">   9.602</t>
  </si>
  <si>
    <t xml:space="preserve">  10.330</t>
  </si>
  <si>
    <t xml:space="preserve">  11.111</t>
  </si>
  <si>
    <t xml:space="preserve">  11.820</t>
  </si>
  <si>
    <t xml:space="preserve">  12.524</t>
  </si>
  <si>
    <t xml:space="preserve">  13.011</t>
  </si>
  <si>
    <t xml:space="preserve">  13.270</t>
  </si>
  <si>
    <t xml:space="preserve">  13.839</t>
  </si>
  <si>
    <t xml:space="preserve">  14.222</t>
  </si>
  <si>
    <t xml:space="preserve">  14.886</t>
  </si>
  <si>
    <t xml:space="preserve">  15.348</t>
  </si>
  <si>
    <t>검증</t>
    <phoneticPr fontId="3" type="noConversion"/>
  </si>
  <si>
    <t>YTM</t>
    <phoneticPr fontId="3" type="noConversion"/>
  </si>
  <si>
    <t>bootstrapping</t>
    <phoneticPr fontId="3" type="noConversion"/>
  </si>
  <si>
    <t>Period</t>
  </si>
  <si>
    <t>Years</t>
  </si>
  <si>
    <t>par yield</t>
    <phoneticPr fontId="3" type="noConversion"/>
  </si>
  <si>
    <t>inverted power</t>
    <phoneticPr fontId="3" type="noConversion"/>
  </si>
  <si>
    <t>zero</t>
    <phoneticPr fontId="3" type="noConversion"/>
  </si>
  <si>
    <t>t</t>
    <phoneticPr fontId="3" type="noConversion"/>
  </si>
  <si>
    <t>SPOT</t>
    <phoneticPr fontId="3" type="noConversion"/>
  </si>
  <si>
    <t>n</t>
    <phoneticPr fontId="3" type="noConversion"/>
  </si>
  <si>
    <t>Spot</t>
    <phoneticPr fontId="3" type="noConversion"/>
  </si>
  <si>
    <t>APR_spot</t>
    <phoneticPr fontId="3" type="noConversion"/>
  </si>
  <si>
    <t>CB</t>
    <phoneticPr fontId="3" type="noConversion"/>
  </si>
  <si>
    <t>spot</t>
    <phoneticPr fontId="3" type="noConversion"/>
  </si>
  <si>
    <t>구간21</t>
  </si>
  <si>
    <t>구간22</t>
  </si>
  <si>
    <t>구간23</t>
  </si>
  <si>
    <t>구간24</t>
  </si>
  <si>
    <t>구간25</t>
  </si>
  <si>
    <t>구간26</t>
  </si>
  <si>
    <t>구간27</t>
  </si>
  <si>
    <t>구간28</t>
  </si>
  <si>
    <t>구간29</t>
  </si>
  <si>
    <t>구간30</t>
  </si>
  <si>
    <t>구간31</t>
  </si>
  <si>
    <t>구간32</t>
  </si>
  <si>
    <t>구간33</t>
  </si>
  <si>
    <t>구간34</t>
  </si>
  <si>
    <t>구간35</t>
  </si>
  <si>
    <t>구간36</t>
  </si>
  <si>
    <t>구간37</t>
  </si>
  <si>
    <t>구간38</t>
  </si>
  <si>
    <t>구간39</t>
  </si>
  <si>
    <t>구간40</t>
  </si>
  <si>
    <t>구간41</t>
  </si>
  <si>
    <t>구간42</t>
  </si>
  <si>
    <t>구간43</t>
  </si>
  <si>
    <t>구간44</t>
  </si>
  <si>
    <t>구간45</t>
  </si>
  <si>
    <t>구간46</t>
  </si>
  <si>
    <t>구간47</t>
  </si>
  <si>
    <t>구간48</t>
  </si>
  <si>
    <t>구간49</t>
  </si>
  <si>
    <t>구간50</t>
  </si>
  <si>
    <t>구간51</t>
  </si>
  <si>
    <t>구간52</t>
  </si>
  <si>
    <t>구간53</t>
  </si>
  <si>
    <t>구간54</t>
  </si>
  <si>
    <t>구간55</t>
  </si>
  <si>
    <t>구간56</t>
  </si>
  <si>
    <t>구간57</t>
  </si>
  <si>
    <t>구간58</t>
  </si>
  <si>
    <t>구간59</t>
  </si>
  <si>
    <t>구간60</t>
  </si>
  <si>
    <t>구간61</t>
  </si>
  <si>
    <t>구간62</t>
  </si>
  <si>
    <t>구간63</t>
  </si>
  <si>
    <t>구간64</t>
  </si>
  <si>
    <t>구간65</t>
  </si>
  <si>
    <t>구간66</t>
  </si>
  <si>
    <t>구간67</t>
  </si>
  <si>
    <t>구간68</t>
  </si>
  <si>
    <t>구간69</t>
  </si>
  <si>
    <t>구간70</t>
  </si>
  <si>
    <t>구간71</t>
  </si>
  <si>
    <t>구간72</t>
  </si>
  <si>
    <t xml:space="preserve">   4.745</t>
  </si>
  <si>
    <t xml:space="preserve">   5.094</t>
  </si>
  <si>
    <t xml:space="preserve">   5.118</t>
  </si>
  <si>
    <t xml:space="preserve">   5.153</t>
  </si>
  <si>
    <t xml:space="preserve">   5.202</t>
  </si>
  <si>
    <t xml:space="preserve">   5.271</t>
  </si>
  <si>
    <t xml:space="preserve">   5.329</t>
  </si>
  <si>
    <t xml:space="preserve">   5.386</t>
  </si>
  <si>
    <t xml:space="preserve">   5.464</t>
  </si>
  <si>
    <t xml:space="preserve">   5.543</t>
  </si>
  <si>
    <t xml:space="preserve">   5.731</t>
  </si>
  <si>
    <t xml:space="preserve">   5.822</t>
  </si>
  <si>
    <t xml:space="preserve">   5.919</t>
  </si>
  <si>
    <t xml:space="preserve">   4.804</t>
  </si>
  <si>
    <t xml:space="preserve">   5.148</t>
  </si>
  <si>
    <t xml:space="preserve">   5.171</t>
  </si>
  <si>
    <t xml:space="preserve">   5.201</t>
  </si>
  <si>
    <t xml:space="preserve">   5.250</t>
  </si>
  <si>
    <t xml:space="preserve">   5.322</t>
  </si>
  <si>
    <t xml:space="preserve">   5.377</t>
  </si>
  <si>
    <t xml:space="preserve">   5.434</t>
  </si>
  <si>
    <t xml:space="preserve">   5.512</t>
  </si>
  <si>
    <t xml:space="preserve">   5.616</t>
  </si>
  <si>
    <t xml:space="preserve">   5.732</t>
  </si>
  <si>
    <t xml:space="preserve">   6.075</t>
  </si>
  <si>
    <t xml:space="preserve">   6.383</t>
  </si>
  <si>
    <t xml:space="preserve">   6.513</t>
  </si>
  <si>
    <t xml:space="preserve">   4.838</t>
  </si>
  <si>
    <t xml:space="preserve">   5.177</t>
  </si>
  <si>
    <t xml:space="preserve">   5.213</t>
  </si>
  <si>
    <t xml:space="preserve">   5.301</t>
  </si>
  <si>
    <t xml:space="preserve">   5.392</t>
  </si>
  <si>
    <t xml:space="preserve">   5.449</t>
  </si>
  <si>
    <t xml:space="preserve">   5.508</t>
  </si>
  <si>
    <t xml:space="preserve">   5.634</t>
  </si>
  <si>
    <t xml:space="preserve">   5.740</t>
  </si>
  <si>
    <t xml:space="preserve">   5.959</t>
  </si>
  <si>
    <t xml:space="preserve">   6.455</t>
  </si>
  <si>
    <t xml:space="preserve">   6.874</t>
  </si>
  <si>
    <t xml:space="preserve">   7.085</t>
  </si>
  <si>
    <t xml:space="preserve">   5.515</t>
  </si>
  <si>
    <t xml:space="preserve">   5.550</t>
  </si>
  <si>
    <t xml:space="preserve">   5.584</t>
  </si>
  <si>
    <t xml:space="preserve">   5.635</t>
  </si>
  <si>
    <t xml:space="preserve">   5.691</t>
  </si>
  <si>
    <t xml:space="preserve">   5.767</t>
  </si>
  <si>
    <t xml:space="preserve">   5.833</t>
  </si>
  <si>
    <t xml:space="preserve">   5.939</t>
  </si>
  <si>
    <t xml:space="preserve">   6.202</t>
  </si>
  <si>
    <t xml:space="preserve">   6.429</t>
  </si>
  <si>
    <t xml:space="preserve">   6.922</t>
  </si>
  <si>
    <t xml:space="preserve">   7.285</t>
  </si>
  <si>
    <t xml:space="preserve">   7.495</t>
  </si>
  <si>
    <t xml:space="preserve">   5.267</t>
  </si>
  <si>
    <t xml:space="preserve">   5.674</t>
  </si>
  <si>
    <t xml:space="preserve">   5.725</t>
  </si>
  <si>
    <t xml:space="preserve">   5.764</t>
  </si>
  <si>
    <t xml:space="preserve">   5.815</t>
  </si>
  <si>
    <t xml:space="preserve">   5.877</t>
  </si>
  <si>
    <t xml:space="preserve">   5.968</t>
  </si>
  <si>
    <t xml:space="preserve">   6.114</t>
  </si>
  <si>
    <t xml:space="preserve">   6.302</t>
  </si>
  <si>
    <t xml:space="preserve">   6.652</t>
  </si>
  <si>
    <t xml:space="preserve">   6.899</t>
  </si>
  <si>
    <t xml:space="preserve">   7.417</t>
  </si>
  <si>
    <t xml:space="preserve">   7.737</t>
  </si>
  <si>
    <t xml:space="preserve">   7.905</t>
  </si>
  <si>
    <t xml:space="preserve">   5.486</t>
  </si>
  <si>
    <t xml:space="preserve">   5.909</t>
  </si>
  <si>
    <t xml:space="preserve">   5.977</t>
  </si>
  <si>
    <t xml:space="preserve">   6.106</t>
  </si>
  <si>
    <t xml:space="preserve">   6.237</t>
  </si>
  <si>
    <t xml:space="preserve">   6.579</t>
  </si>
  <si>
    <t xml:space="preserve">   6.837</t>
  </si>
  <si>
    <t xml:space="preserve">   7.272</t>
  </si>
  <si>
    <t xml:space="preserve">   7.457</t>
  </si>
  <si>
    <t xml:space="preserve">   7.955</t>
  </si>
  <si>
    <t xml:space="preserve">   8.270</t>
  </si>
  <si>
    <t xml:space="preserve">   8.465</t>
  </si>
  <si>
    <t xml:space="preserve">   6.163</t>
  </si>
  <si>
    <t xml:space="preserve">   6.886</t>
  </si>
  <si>
    <t xml:space="preserve">   7.265</t>
  </si>
  <si>
    <t xml:space="preserve">   7.515</t>
  </si>
  <si>
    <t xml:space="preserve">   7.920</t>
  </si>
  <si>
    <t xml:space="preserve">   8.496</t>
  </si>
  <si>
    <t xml:space="preserve">   8.857</t>
  </si>
  <si>
    <t xml:space="preserve">   9.136</t>
  </si>
  <si>
    <t xml:space="preserve">   9.278</t>
  </si>
  <si>
    <t xml:space="preserve">   9.400</t>
  </si>
  <si>
    <t xml:space="preserve">   9.509</t>
  </si>
  <si>
    <t xml:space="preserve">   9.693</t>
  </si>
  <si>
    <t xml:space="preserve">   9.957</t>
  </si>
  <si>
    <t xml:space="preserve">  10.156</t>
  </si>
  <si>
    <t xml:space="preserve">   6.563</t>
  </si>
  <si>
    <t xml:space="preserve">   7.406</t>
  </si>
  <si>
    <t xml:space="preserve">   7.865</t>
  </si>
  <si>
    <t xml:space="preserve">   8.205</t>
  </si>
  <si>
    <t xml:space="preserve">   8.750</t>
  </si>
  <si>
    <t xml:space="preserve">   9.456</t>
  </si>
  <si>
    <t xml:space="preserve">   9.907</t>
  </si>
  <si>
    <t xml:space="preserve">  10.202</t>
  </si>
  <si>
    <t xml:space="preserve">  10.343</t>
  </si>
  <si>
    <t xml:space="preserve">  10.474</t>
  </si>
  <si>
    <t xml:space="preserve">  10.584</t>
  </si>
  <si>
    <t xml:space="preserve">  10.826</t>
  </si>
  <si>
    <t xml:space="preserve">  11.117</t>
  </si>
  <si>
    <t xml:space="preserve">  11.356</t>
  </si>
  <si>
    <t xml:space="preserve">   7.778</t>
  </si>
  <si>
    <t xml:space="preserve">   8.741</t>
  </si>
  <si>
    <t xml:space="preserve">   9.340</t>
  </si>
  <si>
    <t xml:space="preserve">   9.730</t>
  </si>
  <si>
    <t xml:space="preserve">  10.400</t>
  </si>
  <si>
    <t xml:space="preserve">  11.146</t>
  </si>
  <si>
    <t xml:space="preserve">  11.664</t>
  </si>
  <si>
    <t xml:space="preserve">  12.109</t>
  </si>
  <si>
    <t xml:space="preserve">  12.307</t>
  </si>
  <si>
    <t xml:space="preserve">  12.429</t>
  </si>
  <si>
    <t xml:space="preserve">  12.538</t>
  </si>
  <si>
    <t xml:space="preserve">  12.786</t>
  </si>
  <si>
    <t xml:space="preserve">  13.067</t>
  </si>
  <si>
    <t xml:space="preserve">  13.316</t>
  </si>
  <si>
    <t xml:space="preserve">   9.233</t>
  </si>
  <si>
    <t xml:space="preserve">  10.291</t>
  </si>
  <si>
    <t xml:space="preserve">  10.923</t>
  </si>
  <si>
    <t xml:space="preserve">  11.419</t>
  </si>
  <si>
    <t xml:space="preserve">  12.084</t>
  </si>
  <si>
    <t xml:space="preserve">  12.874</t>
  </si>
  <si>
    <t xml:space="preserve">  13.471</t>
  </si>
  <si>
    <t xml:space="preserve">  14.053</t>
  </si>
  <si>
    <t xml:space="preserve">  14.489</t>
  </si>
  <si>
    <t xml:space="preserve">  14.721</t>
  </si>
  <si>
    <t xml:space="preserve">  15.156</t>
  </si>
  <si>
    <t xml:space="preserve">  15.340</t>
  </si>
  <si>
    <t xml:space="preserve">  15.677</t>
  </si>
  <si>
    <t xml:space="preserve">  16.002</t>
  </si>
  <si>
    <t xml:space="preserve">   9.943</t>
  </si>
  <si>
    <t xml:space="preserve">  11.034</t>
  </si>
  <si>
    <t xml:space="preserve">  11.694</t>
  </si>
  <si>
    <t xml:space="preserve">  12.214</t>
  </si>
  <si>
    <t xml:space="preserve">  12.919</t>
  </si>
  <si>
    <t xml:space="preserve">  13.742</t>
  </si>
  <si>
    <t xml:space="preserve">  14.366</t>
  </si>
  <si>
    <t xml:space="preserve">  14.973</t>
  </si>
  <si>
    <t xml:space="preserve">  15.449</t>
  </si>
  <si>
    <t xml:space="preserve">  15.714</t>
  </si>
  <si>
    <t xml:space="preserve">  16.200</t>
  </si>
  <si>
    <t xml:space="preserve">  16.442</t>
  </si>
  <si>
    <t xml:space="preserve">  16.846</t>
  </si>
  <si>
    <t xml:space="preserve">  17.220</t>
  </si>
  <si>
    <t xml:space="preserve">  10.482</t>
  </si>
  <si>
    <t xml:space="preserve">  11.580</t>
  </si>
  <si>
    <t xml:space="preserve">  12.246</t>
  </si>
  <si>
    <t xml:space="preserve">  12.771</t>
  </si>
  <si>
    <t xml:space="preserve">  13.486</t>
  </si>
  <si>
    <t xml:space="preserve">  14.316</t>
  </si>
  <si>
    <t xml:space="preserve">  14.947</t>
  </si>
  <si>
    <t xml:space="preserve">  15.558</t>
  </si>
  <si>
    <t xml:space="preserve">  16.043</t>
  </si>
  <si>
    <t xml:space="preserve">  16.315</t>
  </si>
  <si>
    <t xml:space="preserve">  16.813</t>
  </si>
  <si>
    <t xml:space="preserve">  17.068</t>
  </si>
  <si>
    <t xml:space="preserve">  17.487</t>
  </si>
  <si>
    <t xml:space="preserve">  17.872</t>
  </si>
  <si>
    <t>분기 분할 YTM</t>
    <phoneticPr fontId="3" type="noConversion"/>
  </si>
  <si>
    <t>Spot 현가</t>
    <phoneticPr fontId="3" type="noConversion"/>
  </si>
  <si>
    <t>YTM 보정</t>
    <phoneticPr fontId="3" type="noConversion"/>
  </si>
  <si>
    <t>0. Bootstrapping 실습</t>
    <phoneticPr fontId="3" type="noConversion"/>
  </si>
  <si>
    <t>신용등급</t>
  </si>
  <si>
    <t>무보증 공모 회사채 A0</t>
  </si>
  <si>
    <t>1. 선형보간법을 통한 YTM 조정</t>
    <phoneticPr fontId="2" type="noConversion"/>
  </si>
  <si>
    <t>Spot rate</t>
  </si>
  <si>
    <t>2. Bootstrapping</t>
    <phoneticPr fontId="2" type="noConversion"/>
  </si>
  <si>
    <t>year</t>
    <phoneticPr fontId="2" type="noConversion"/>
  </si>
  <si>
    <t>연속복리</t>
    <phoneticPr fontId="3" type="noConversion"/>
  </si>
  <si>
    <t>연속복리검증</t>
    <phoneticPr fontId="3" type="noConversion"/>
  </si>
  <si>
    <t>3. 해 찾기</t>
    <phoneticPr fontId="3" type="noConversion"/>
  </si>
  <si>
    <t xml:space="preserve">기간 </t>
    <phoneticPr fontId="3" type="noConversion"/>
  </si>
  <si>
    <t>원금</t>
    <phoneticPr fontId="3" type="noConversion"/>
  </si>
  <si>
    <t>이자</t>
    <phoneticPr fontId="3" type="noConversion"/>
  </si>
  <si>
    <t>합 계</t>
    <phoneticPr fontId="3" type="noConversion"/>
  </si>
  <si>
    <t>현가</t>
    <phoneticPr fontId="2" type="noConversion"/>
  </si>
  <si>
    <t>1. 정리</t>
    <phoneticPr fontId="3" type="noConversion"/>
  </si>
  <si>
    <r>
      <t>YTM</t>
    </r>
    <r>
      <rPr>
        <vertAlign val="superscript"/>
        <sz val="7.6"/>
        <color rgb="FF000000"/>
        <rFont val="맑은 고딕"/>
        <family val="3"/>
        <charset val="129"/>
        <scheme val="major"/>
      </rPr>
      <t>(*1)</t>
    </r>
  </si>
  <si>
    <r>
      <t>Spot rate</t>
    </r>
    <r>
      <rPr>
        <vertAlign val="superscript"/>
        <sz val="7.6"/>
        <color rgb="FF000000"/>
        <rFont val="맑은 고딕"/>
        <family val="3"/>
        <charset val="129"/>
        <scheme val="major"/>
      </rPr>
      <t>(*2)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</si>
</sst>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1" formatCode="_-* #,##0_-;\-* #,##0_-;_-* &quot;-&quot;_-;_-@_-"/>
    <numFmt numFmtId="176" formatCode="#,##0_ "/>
    <numFmt numFmtId="177" formatCode="#,##0_);[Red]\(#,##0\)"/>
    <numFmt numFmtId="178" formatCode="#,##0.0_);[Red]\(#,##0.0\)"/>
    <numFmt numFmtId="179" formatCode="0.000%"/>
    <numFmt numFmtId="180" formatCode="#,##0.00000;\(#,##0.00000\);\-"/>
    <numFmt numFmtId="181" formatCode="_-* #,##0.000000_-;\-* #,##0.000000_-;_-* &quot;-&quot;_-;_-@_-"/>
    <numFmt numFmtId="182" formatCode="##,##0;\(#,###\);\-"/>
    <numFmt numFmtId="183" formatCode="#,##0.0000000_);[Red]\(#,##0.0000000\)"/>
    <numFmt numFmtId="184" formatCode="#,##0.00_);[Red]\(#,##0.00\)"/>
    <numFmt numFmtId="185" formatCode="0.0000%"/>
    <numFmt numFmtId="186" formatCode="#,##0.0000_);[Red]\(#,##0.0000\)"/>
    <numFmt numFmtId="187" formatCode="0.000000000%"/>
    <numFmt numFmtId="188" formatCode="\P\V#,##0"/>
    <numFmt numFmtId="189" formatCode="0.0%"/>
    <numFmt numFmtId="190" formatCode="#,##0_-;\(#,##0\);&quot;-&quot;_-"/>
    <numFmt numFmtId="191" formatCode="0.0000"/>
    <numFmt numFmtId="192" formatCode="0.0000_);[Red]\(0.0000\)"/>
    <numFmt numFmtId="193" formatCode="0.00000_);[Red]\(0.00000\)"/>
    <numFmt numFmtId="194" formatCode="0.00000"/>
    <numFmt numFmtId="195" formatCode="#,##0.000000_-;\(#,##0.000000\);&quot;-&quot;_-"/>
    <numFmt numFmtId="196" formatCode="#,##0.00000_-;\(#,##0.00000\);&quot;-&quot;_-"/>
    <numFmt numFmtId="197" formatCode="#,##0.00000000_-;\(#,##0.00000000\);&quot;-&quot;_-"/>
    <numFmt numFmtId="198" formatCode="#,##0.000000000000_);[Red]\(#,##0.000000000000\)"/>
  </numFmts>
  <fonts count="36">
    <font>
      <sz val="11"/>
      <color theme="1"/>
      <name val="맑은 고딕"/>
      <family val="2"/>
      <charset val="129"/>
    </font>
    <font>
      <sz val="10"/>
      <color rgb="FF000000"/>
      <name val="Times New Roman"/>
      <family val="1"/>
    </font>
    <font>
      <sz val="8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맑은 고딕"/>
      <family val="3"/>
      <charset val="129"/>
      <scheme val="minor"/>
    </font>
    <font>
      <sz val="11"/>
      <color rgb="FF364668"/>
      <name val="Calibri"/>
      <family val="2"/>
    </font>
    <font>
      <sz val="11"/>
      <color rgb="FF333333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나눔바른고딕"/>
      <family val="3"/>
      <charset val="129"/>
    </font>
    <font>
      <sz val="11"/>
      <color rgb="FF364668"/>
      <name val="나눔바른고딕"/>
      <family val="3"/>
      <charset val="129"/>
    </font>
    <font>
      <sz val="11"/>
      <color rgb="FF333333"/>
      <name val="나눔바른고딕"/>
      <family val="3"/>
      <charset val="129"/>
    </font>
    <font>
      <b/>
      <sz val="11"/>
      <color theme="1"/>
      <name val="나눔바른고딕"/>
      <family val="3"/>
      <charset val="129"/>
    </font>
    <font>
      <sz val="11"/>
      <color theme="0"/>
      <name val="나눔바른고딕"/>
      <family val="3"/>
      <charset val="129"/>
    </font>
    <font>
      <b/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b/>
      <sz val="8"/>
      <color rgb="FF0097A9"/>
      <name val="맑은 고딕"/>
      <family val="3"/>
      <charset val="129"/>
      <scheme val="major"/>
    </font>
    <font>
      <sz val="7.6"/>
      <color rgb="FF000000"/>
      <name val="맑은 고딕"/>
      <family val="3"/>
      <charset val="129"/>
      <scheme val="major"/>
    </font>
    <font>
      <vertAlign val="superscript"/>
      <sz val="7.6"/>
      <color rgb="FF000000"/>
      <name val="맑은 고딕"/>
      <family val="3"/>
      <charset val="129"/>
      <scheme val="major"/>
    </font>
    <font>
      <sz val="9"/>
      <color rgb="FFC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b/>
      <sz val="9"/>
      <color theme="8"/>
      <name val="맑은 고딕"/>
      <family val="3"/>
      <charset val="129"/>
      <scheme val="major"/>
    </font>
    <font>
      <sz val="11"/>
      <color rgb="FF364668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333333"/>
      <name val="맑은 고딕"/>
      <family val="3"/>
      <charset val="129"/>
      <scheme val="major"/>
    </font>
    <font>
      <b/>
      <sz val="26"/>
      <color theme="1"/>
      <name val="맑은 고딕"/>
      <family val="3"/>
      <charset val="129"/>
      <scheme val="major"/>
    </font>
    <font>
      <sz val="11"/>
      <color theme="0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0"/>
      <name val="맑은 고딕"/>
      <family val="3"/>
      <charset val="129"/>
      <scheme val="major"/>
    </font>
    <font>
      <b/>
      <sz val="9"/>
      <color theme="0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0F8FF"/>
      </patternFill>
    </fill>
    <fill>
      <patternFill patternType="solid">
        <fgColor rgb="FFF5F5F5"/>
      </patternFill>
    </fill>
    <fill>
      <patternFill patternType="solid">
        <fgColor rgb="FFFFF0F5"/>
      </patternFill>
    </fill>
    <fill>
      <patternFill patternType="solid">
        <fgColor rgb="FFFFFFFF"/>
      </patternFill>
    </fill>
    <fill>
      <patternFill patternType="solid">
        <fgColor rgb="FFF5F6FA"/>
      </patternFill>
    </fill>
    <fill>
      <patternFill patternType="solid">
        <fgColor rgb="FF00206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 style="thick">
        <color rgb="FF0097A9"/>
      </top>
      <bottom style="thick">
        <color rgb="FFBFBFB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FFFF"/>
      </left>
      <right style="thick">
        <color rgb="FFFFFFFF"/>
      </right>
      <top style="thick">
        <color rgb="FFBFBFBF"/>
      </top>
      <bottom style="medium">
        <color rgb="FFFFFFFF"/>
      </bottom>
      <diagonal/>
    </border>
    <border>
      <left style="thick">
        <color rgb="FFFFFFFF"/>
      </left>
      <right style="thick">
        <color rgb="FFFFFFFF"/>
      </right>
      <top style="medium">
        <color rgb="FFFFFFFF"/>
      </top>
      <bottom style="thick">
        <color rgb="FFBFBFBF"/>
      </bottom>
      <diagonal/>
    </border>
    <border>
      <left/>
      <right/>
      <top style="thick">
        <color rgb="FF0097A9"/>
      </top>
      <bottom style="medium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>
      <alignment vertical="center"/>
    </xf>
    <xf numFmtId="0" fontId="1" fillId="0" borderId="0"/>
    <xf numFmtId="0" fontId="4" fillId="0" borderId="0">
      <alignment vertical="center"/>
    </xf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9" fillId="0" borderId="0"/>
    <xf numFmtId="9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183">
    <xf numFmtId="0" fontId="0" fillId="0" borderId="0" xfId="0">
      <alignment vertical="center"/>
    </xf>
    <xf numFmtId="49" fontId="7" fillId="0" borderId="0" xfId="2" applyNumberFormat="1" applyFont="1" applyAlignment="1">
      <alignment horizontal="center" vertical="center" wrapText="1"/>
    </xf>
    <xf numFmtId="0" fontId="4" fillId="0" borderId="0" xfId="2">
      <alignment vertical="center"/>
    </xf>
    <xf numFmtId="49" fontId="8" fillId="5" borderId="0" xfId="2" applyNumberFormat="1" applyFont="1" applyFill="1" applyAlignment="1">
      <alignment horizontal="center" vertical="center" wrapText="1"/>
    </xf>
    <xf numFmtId="49" fontId="8" fillId="6" borderId="0" xfId="2" applyNumberFormat="1" applyFont="1" applyFill="1" applyAlignment="1">
      <alignment horizontal="center" vertical="center" wrapText="1"/>
    </xf>
    <xf numFmtId="49" fontId="8" fillId="7" borderId="0" xfId="2" applyNumberFormat="1" applyFont="1" applyFill="1" applyAlignment="1">
      <alignment horizontal="center" vertical="center" wrapText="1"/>
    </xf>
    <xf numFmtId="49" fontId="8" fillId="8" borderId="0" xfId="2" applyNumberFormat="1" applyFont="1" applyFill="1" applyAlignment="1">
      <alignment horizontal="right" vertical="center" wrapText="1"/>
    </xf>
    <xf numFmtId="49" fontId="8" fillId="9" borderId="0" xfId="2" applyNumberFormat="1" applyFont="1" applyFill="1" applyAlignment="1">
      <alignment horizontal="right" vertical="center" wrapText="1"/>
    </xf>
    <xf numFmtId="49" fontId="8" fillId="3" borderId="0" xfId="2" applyNumberFormat="1" applyFont="1" applyFill="1" applyAlignment="1">
      <alignment horizontal="center" vertical="center" wrapText="1"/>
    </xf>
    <xf numFmtId="49" fontId="8" fillId="3" borderId="0" xfId="2" applyNumberFormat="1" applyFont="1" applyFill="1" applyAlignment="1">
      <alignment horizontal="right" vertical="center" wrapText="1"/>
    </xf>
    <xf numFmtId="0" fontId="4" fillId="3" borderId="0" xfId="2" applyFill="1">
      <alignment vertical="center"/>
    </xf>
    <xf numFmtId="9" fontId="0" fillId="0" borderId="0" xfId="4" applyFont="1">
      <alignment vertical="center"/>
    </xf>
    <xf numFmtId="189" fontId="0" fillId="0" borderId="0" xfId="4" applyNumberFormat="1" applyFont="1">
      <alignment vertical="center"/>
    </xf>
    <xf numFmtId="0" fontId="11" fillId="0" borderId="0" xfId="9" applyFont="1">
      <alignment vertical="center"/>
    </xf>
    <xf numFmtId="0" fontId="12" fillId="0" borderId="0" xfId="0" applyFont="1" applyAlignment="1">
      <alignment horizontal="center" vertical="center" wrapText="1"/>
    </xf>
    <xf numFmtId="0" fontId="11" fillId="0" borderId="0" xfId="11" applyFont="1">
      <alignment vertical="center"/>
    </xf>
    <xf numFmtId="0" fontId="14" fillId="3" borderId="0" xfId="11" applyFont="1" applyFill="1" applyAlignment="1">
      <alignment horizontal="center" vertical="center" wrapText="1"/>
    </xf>
    <xf numFmtId="0" fontId="13" fillId="5" borderId="0" xfId="0" applyFont="1" applyFill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3" fillId="3" borderId="0" xfId="0" applyFont="1" applyFill="1" applyAlignment="1">
      <alignment horizontal="right" vertical="center" wrapText="1"/>
    </xf>
    <xf numFmtId="0" fontId="13" fillId="9" borderId="0" xfId="0" applyFont="1" applyFill="1" applyAlignment="1">
      <alignment horizontal="right" vertical="center" wrapText="1"/>
    </xf>
    <xf numFmtId="0" fontId="13" fillId="8" borderId="0" xfId="0" applyFont="1" applyFill="1" applyAlignment="1">
      <alignment horizontal="right" vertical="center" wrapText="1"/>
    </xf>
    <xf numFmtId="0" fontId="11" fillId="0" borderId="0" xfId="12" applyNumberFormat="1" applyFont="1">
      <alignment vertical="center"/>
    </xf>
    <xf numFmtId="0" fontId="15" fillId="10" borderId="0" xfId="9" applyFont="1" applyFill="1" applyAlignment="1">
      <alignment horizontal="center" vertical="center"/>
    </xf>
    <xf numFmtId="176" fontId="16" fillId="0" borderId="0" xfId="1" applyNumberFormat="1" applyFont="1" applyAlignment="1">
      <alignment vertical="center"/>
    </xf>
    <xf numFmtId="176" fontId="17" fillId="0" borderId="0" xfId="1" applyNumberFormat="1" applyFont="1" applyAlignment="1">
      <alignment vertical="center"/>
    </xf>
    <xf numFmtId="176" fontId="18" fillId="2" borderId="10" xfId="1" applyNumberFormat="1" applyFont="1" applyFill="1" applyBorder="1" applyAlignment="1">
      <alignment horizontal="center" vertical="center"/>
    </xf>
    <xf numFmtId="0" fontId="19" fillId="0" borderId="10" xfId="0" applyFont="1" applyBorder="1" applyAlignment="1">
      <alignment horizontal="left" vertical="center" wrapText="1"/>
    </xf>
    <xf numFmtId="0" fontId="19" fillId="0" borderId="10" xfId="0" applyFont="1" applyBorder="1" applyAlignment="1">
      <alignment horizontal="right" vertical="center" wrapText="1"/>
    </xf>
    <xf numFmtId="0" fontId="1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right" vertical="center"/>
    </xf>
    <xf numFmtId="191" fontId="19" fillId="0" borderId="10" xfId="0" applyNumberFormat="1" applyFont="1" applyBorder="1" applyAlignment="1">
      <alignment horizontal="right" vertical="center" wrapText="1"/>
    </xf>
    <xf numFmtId="14" fontId="18" fillId="2" borderId="10" xfId="1" applyNumberFormat="1" applyFont="1" applyFill="1" applyBorder="1" applyAlignment="1">
      <alignment horizontal="center" vertical="center"/>
    </xf>
    <xf numFmtId="14" fontId="18" fillId="2" borderId="11" xfId="1" applyNumberFormat="1" applyFont="1" applyFill="1" applyBorder="1" applyAlignment="1">
      <alignment horizontal="center" vertical="center"/>
    </xf>
    <xf numFmtId="14" fontId="18" fillId="2" borderId="3" xfId="1" applyNumberFormat="1" applyFont="1" applyFill="1" applyBorder="1" applyAlignment="1">
      <alignment horizontal="center" vertical="center"/>
    </xf>
    <xf numFmtId="14" fontId="18" fillId="2" borderId="12" xfId="1" applyNumberFormat="1" applyFont="1" applyFill="1" applyBorder="1" applyAlignment="1">
      <alignment horizontal="center" vertical="center"/>
    </xf>
    <xf numFmtId="177" fontId="17" fillId="0" borderId="0" xfId="1" applyNumberFormat="1" applyFont="1" applyAlignment="1">
      <alignment vertical="center"/>
    </xf>
    <xf numFmtId="178" fontId="17" fillId="0" borderId="0" xfId="1" applyNumberFormat="1" applyFont="1" applyAlignment="1">
      <alignment vertical="center"/>
    </xf>
    <xf numFmtId="177" fontId="17" fillId="0" borderId="6" xfId="1" applyNumberFormat="1" applyFont="1" applyBorder="1" applyAlignment="1">
      <alignment vertical="center"/>
    </xf>
    <xf numFmtId="179" fontId="18" fillId="0" borderId="10" xfId="3" applyNumberFormat="1" applyFont="1" applyFill="1" applyBorder="1" applyAlignment="1">
      <alignment vertical="center"/>
    </xf>
    <xf numFmtId="179" fontId="17" fillId="0" borderId="6" xfId="3" applyNumberFormat="1" applyFont="1" applyBorder="1" applyAlignment="1">
      <alignment vertical="center"/>
    </xf>
    <xf numFmtId="179" fontId="17" fillId="0" borderId="6" xfId="4" applyNumberFormat="1" applyFont="1" applyBorder="1" applyAlignment="1">
      <alignment vertical="center"/>
    </xf>
    <xf numFmtId="181" fontId="17" fillId="0" borderId="10" xfId="5" applyNumberFormat="1" applyFont="1" applyBorder="1" applyAlignment="1">
      <alignment vertical="center"/>
    </xf>
    <xf numFmtId="190" fontId="17" fillId="0" borderId="10" xfId="1" applyNumberFormat="1" applyFont="1" applyBorder="1" applyAlignment="1">
      <alignment vertical="center"/>
    </xf>
    <xf numFmtId="177" fontId="17" fillId="0" borderId="10" xfId="1" applyNumberFormat="1" applyFont="1" applyBorder="1" applyAlignment="1">
      <alignment vertical="center"/>
    </xf>
    <xf numFmtId="179" fontId="17" fillId="3" borderId="10" xfId="3" applyNumberFormat="1" applyFont="1" applyFill="1" applyBorder="1" applyAlignment="1">
      <alignment vertical="center"/>
    </xf>
    <xf numFmtId="177" fontId="17" fillId="0" borderId="0" xfId="1" applyNumberFormat="1" applyFont="1" applyAlignment="1">
      <alignment horizontal="left" vertical="center" indent="1"/>
    </xf>
    <xf numFmtId="195" fontId="17" fillId="0" borderId="10" xfId="4" applyNumberFormat="1" applyFont="1" applyBorder="1" applyAlignment="1">
      <alignment vertical="center"/>
    </xf>
    <xf numFmtId="183" fontId="18" fillId="0" borderId="0" xfId="1" applyNumberFormat="1" applyFont="1" applyAlignment="1">
      <alignment vertical="center"/>
    </xf>
    <xf numFmtId="184" fontId="17" fillId="0" borderId="0" xfId="1" applyNumberFormat="1" applyFont="1" applyAlignment="1">
      <alignment vertical="center"/>
    </xf>
    <xf numFmtId="185" fontId="17" fillId="0" borderId="0" xfId="3" applyNumberFormat="1" applyFont="1" applyAlignment="1">
      <alignment vertical="center"/>
    </xf>
    <xf numFmtId="186" fontId="17" fillId="0" borderId="0" xfId="1" applyNumberFormat="1" applyFont="1" applyAlignment="1">
      <alignment vertical="center"/>
    </xf>
    <xf numFmtId="187" fontId="17" fillId="0" borderId="0" xfId="4" applyNumberFormat="1" applyFont="1" applyBorder="1" applyAlignment="1">
      <alignment vertical="center"/>
    </xf>
    <xf numFmtId="0" fontId="17" fillId="0" borderId="0" xfId="1" applyFont="1" applyAlignment="1">
      <alignment vertical="center"/>
    </xf>
    <xf numFmtId="185" fontId="17" fillId="0" borderId="0" xfId="3" applyNumberFormat="1" applyFont="1" applyBorder="1" applyAlignment="1">
      <alignment vertical="center"/>
    </xf>
    <xf numFmtId="0" fontId="16" fillId="2" borderId="0" xfId="1" applyFont="1" applyFill="1" applyAlignment="1">
      <alignment horizontal="center" vertical="center"/>
    </xf>
    <xf numFmtId="0" fontId="16" fillId="2" borderId="0" xfId="1" applyFont="1" applyFill="1" applyAlignment="1">
      <alignment horizontal="center" vertical="center"/>
    </xf>
    <xf numFmtId="196" fontId="17" fillId="0" borderId="0" xfId="3" applyNumberFormat="1" applyFont="1" applyBorder="1" applyAlignment="1">
      <alignment vertical="center"/>
    </xf>
    <xf numFmtId="177" fontId="17" fillId="0" borderId="0" xfId="1" quotePrefix="1" applyNumberFormat="1" applyFont="1" applyAlignment="1">
      <alignment vertical="center"/>
    </xf>
    <xf numFmtId="0" fontId="17" fillId="0" borderId="0" xfId="1" applyFont="1" applyAlignment="1">
      <alignment horizontal="center" vertical="center"/>
    </xf>
    <xf numFmtId="188" fontId="16" fillId="0" borderId="0" xfId="1" applyNumberFormat="1" applyFont="1" applyAlignment="1">
      <alignment horizontal="left" vertical="center"/>
    </xf>
    <xf numFmtId="197" fontId="16" fillId="3" borderId="0" xfId="1" applyNumberFormat="1" applyFont="1" applyFill="1" applyAlignment="1">
      <alignment vertical="center"/>
    </xf>
    <xf numFmtId="188" fontId="17" fillId="0" borderId="0" xfId="1" applyNumberFormat="1" applyFont="1" applyAlignment="1">
      <alignment horizontal="left" vertical="center"/>
    </xf>
    <xf numFmtId="179" fontId="17" fillId="0" borderId="0" xfId="3" applyNumberFormat="1" applyFont="1" applyBorder="1" applyAlignment="1">
      <alignment vertical="center"/>
    </xf>
    <xf numFmtId="198" fontId="17" fillId="0" borderId="0" xfId="1" applyNumberFormat="1" applyFont="1" applyAlignment="1">
      <alignment vertical="center"/>
    </xf>
    <xf numFmtId="176" fontId="20" fillId="0" borderId="0" xfId="1" applyNumberFormat="1" applyFont="1" applyAlignment="1">
      <alignment vertical="center"/>
    </xf>
    <xf numFmtId="177" fontId="20" fillId="0" borderId="0" xfId="1" applyNumberFormat="1" applyFont="1" applyAlignment="1">
      <alignment vertical="center"/>
    </xf>
    <xf numFmtId="176" fontId="21" fillId="2" borderId="1" xfId="1" applyNumberFormat="1" applyFont="1" applyFill="1" applyBorder="1" applyAlignment="1">
      <alignment vertical="center"/>
    </xf>
    <xf numFmtId="14" fontId="21" fillId="2" borderId="1" xfId="1" applyNumberFormat="1" applyFont="1" applyFill="1" applyBorder="1" applyAlignment="1">
      <alignment horizontal="center" vertical="center"/>
    </xf>
    <xf numFmtId="14" fontId="21" fillId="2" borderId="2" xfId="1" applyNumberFormat="1" applyFont="1" applyFill="1" applyBorder="1" applyAlignment="1">
      <alignment horizontal="center" vertical="center"/>
    </xf>
    <xf numFmtId="14" fontId="21" fillId="2" borderId="3" xfId="1" applyNumberFormat="1" applyFont="1" applyFill="1" applyBorder="1" applyAlignment="1">
      <alignment horizontal="center" vertical="center"/>
    </xf>
    <xf numFmtId="14" fontId="21" fillId="2" borderId="4" xfId="1" applyNumberFormat="1" applyFont="1" applyFill="1" applyBorder="1" applyAlignment="1">
      <alignment horizontal="center" vertical="center"/>
    </xf>
    <xf numFmtId="0" fontId="22" fillId="0" borderId="5" xfId="2" applyFont="1" applyBorder="1" applyAlignment="1">
      <alignment horizontal="center" vertical="center" wrapText="1" readingOrder="1"/>
    </xf>
    <xf numFmtId="178" fontId="20" fillId="0" borderId="0" xfId="1" applyNumberFormat="1" applyFont="1" applyAlignment="1">
      <alignment vertical="center"/>
    </xf>
    <xf numFmtId="177" fontId="20" fillId="0" borderId="6" xfId="1" applyNumberFormat="1" applyFont="1" applyBorder="1" applyAlignment="1">
      <alignment vertical="center"/>
    </xf>
    <xf numFmtId="179" fontId="21" fillId="0" borderId="1" xfId="3" applyNumberFormat="1" applyFont="1" applyFill="1" applyBorder="1" applyAlignment="1">
      <alignment vertical="center"/>
    </xf>
    <xf numFmtId="10" fontId="20" fillId="0" borderId="6" xfId="3" applyNumberFormat="1" applyFont="1" applyBorder="1" applyAlignment="1">
      <alignment vertical="center"/>
    </xf>
    <xf numFmtId="180" fontId="20" fillId="0" borderId="6" xfId="4" applyNumberFormat="1" applyFont="1" applyBorder="1" applyAlignment="1">
      <alignment vertical="center"/>
    </xf>
    <xf numFmtId="181" fontId="20" fillId="0" borderId="1" xfId="5" applyNumberFormat="1" applyFont="1" applyBorder="1" applyAlignment="1">
      <alignment vertical="center"/>
    </xf>
    <xf numFmtId="182" fontId="20" fillId="0" borderId="1" xfId="1" applyNumberFormat="1" applyFont="1" applyBorder="1" applyAlignment="1">
      <alignment vertical="center"/>
    </xf>
    <xf numFmtId="0" fontId="23" fillId="0" borderId="7" xfId="2" applyFont="1" applyBorder="1" applyAlignment="1">
      <alignment horizontal="left" vertical="center" wrapText="1" readingOrder="1"/>
    </xf>
    <xf numFmtId="10" fontId="23" fillId="0" borderId="7" xfId="2" applyNumberFormat="1" applyFont="1" applyBorder="1" applyAlignment="1">
      <alignment horizontal="right" vertical="center" wrapText="1" readingOrder="1"/>
    </xf>
    <xf numFmtId="177" fontId="20" fillId="0" borderId="1" xfId="1" applyNumberFormat="1" applyFont="1" applyBorder="1" applyAlignment="1">
      <alignment vertical="center"/>
    </xf>
    <xf numFmtId="10" fontId="20" fillId="0" borderId="1" xfId="3" applyNumberFormat="1" applyFont="1" applyBorder="1" applyAlignment="1">
      <alignment vertical="center"/>
    </xf>
    <xf numFmtId="0" fontId="23" fillId="0" borderId="8" xfId="2" applyFont="1" applyBorder="1" applyAlignment="1">
      <alignment horizontal="left" vertical="center" wrapText="1" readingOrder="1"/>
    </xf>
    <xf numFmtId="10" fontId="23" fillId="0" borderId="8" xfId="2" applyNumberFormat="1" applyFont="1" applyBorder="1" applyAlignment="1">
      <alignment horizontal="right" vertical="center" wrapText="1" readingOrder="1"/>
    </xf>
    <xf numFmtId="10" fontId="20" fillId="0" borderId="1" xfId="3" applyNumberFormat="1" applyFont="1" applyFill="1" applyBorder="1" applyAlignment="1">
      <alignment vertical="center"/>
    </xf>
    <xf numFmtId="179" fontId="21" fillId="3" borderId="1" xfId="3" applyNumberFormat="1" applyFont="1" applyFill="1" applyBorder="1" applyAlignment="1">
      <alignment vertical="center"/>
    </xf>
    <xf numFmtId="177" fontId="20" fillId="0" borderId="1" xfId="1" applyNumberFormat="1" applyFont="1" applyBorder="1" applyAlignment="1">
      <alignment horizontal="left" vertical="center" indent="1"/>
    </xf>
    <xf numFmtId="190" fontId="20" fillId="0" borderId="1" xfId="4" applyNumberFormat="1" applyFont="1" applyBorder="1" applyAlignment="1">
      <alignment vertical="center"/>
    </xf>
    <xf numFmtId="183" fontId="21" fillId="0" borderId="0" xfId="1" applyNumberFormat="1" applyFont="1" applyAlignment="1">
      <alignment vertical="center"/>
    </xf>
    <xf numFmtId="184" fontId="20" fillId="0" borderId="0" xfId="1" applyNumberFormat="1" applyFont="1" applyAlignment="1">
      <alignment vertical="center"/>
    </xf>
    <xf numFmtId="185" fontId="20" fillId="0" borderId="0" xfId="3" applyNumberFormat="1" applyFont="1" applyAlignment="1">
      <alignment vertical="center"/>
    </xf>
    <xf numFmtId="186" fontId="20" fillId="0" borderId="0" xfId="1" applyNumberFormat="1" applyFont="1" applyAlignment="1">
      <alignment vertical="center"/>
    </xf>
    <xf numFmtId="177" fontId="20" fillId="0" borderId="0" xfId="1" applyNumberFormat="1" applyFont="1" applyAlignment="1">
      <alignment horizontal="left" vertical="center" indent="1"/>
    </xf>
    <xf numFmtId="187" fontId="20" fillId="0" borderId="0" xfId="4" applyNumberFormat="1" applyFont="1" applyBorder="1" applyAlignment="1">
      <alignment vertical="center"/>
    </xf>
    <xf numFmtId="179" fontId="25" fillId="0" borderId="0" xfId="3" applyNumberFormat="1" applyFont="1" applyAlignment="1">
      <alignment vertical="center"/>
    </xf>
    <xf numFmtId="14" fontId="21" fillId="0" borderId="0" xfId="1" applyNumberFormat="1" applyFont="1" applyAlignment="1">
      <alignment horizontal="center" vertical="center"/>
    </xf>
    <xf numFmtId="184" fontId="21" fillId="0" borderId="0" xfId="1" applyNumberFormat="1" applyFont="1" applyAlignment="1">
      <alignment vertical="center"/>
    </xf>
    <xf numFmtId="0" fontId="20" fillId="0" borderId="0" xfId="1" applyFont="1" applyAlignment="1">
      <alignment vertical="center"/>
    </xf>
    <xf numFmtId="185" fontId="20" fillId="0" borderId="0" xfId="3" applyNumberFormat="1" applyFont="1" applyBorder="1" applyAlignment="1">
      <alignment vertical="center"/>
    </xf>
    <xf numFmtId="0" fontId="20" fillId="2" borderId="0" xfId="1" applyFont="1" applyFill="1" applyAlignment="1">
      <alignment horizontal="center" vertical="center"/>
    </xf>
    <xf numFmtId="0" fontId="20" fillId="2" borderId="0" xfId="1" applyFont="1" applyFill="1" applyAlignment="1">
      <alignment horizontal="center" vertical="center"/>
    </xf>
    <xf numFmtId="179" fontId="20" fillId="0" borderId="0" xfId="3" applyNumberFormat="1" applyFont="1" applyBorder="1" applyAlignment="1">
      <alignment vertical="center"/>
    </xf>
    <xf numFmtId="177" fontId="20" fillId="0" borderId="0" xfId="1" quotePrefix="1" applyNumberFormat="1" applyFont="1" applyAlignment="1">
      <alignment vertical="center"/>
    </xf>
    <xf numFmtId="0" fontId="20" fillId="0" borderId="0" xfId="1" applyFont="1" applyAlignment="1">
      <alignment horizontal="center" vertical="center"/>
    </xf>
    <xf numFmtId="188" fontId="20" fillId="0" borderId="0" xfId="1" applyNumberFormat="1" applyFont="1" applyAlignment="1">
      <alignment horizontal="left" vertical="center"/>
    </xf>
    <xf numFmtId="0" fontId="20" fillId="0" borderId="0" xfId="2" applyFont="1" applyAlignment="1"/>
    <xf numFmtId="14" fontId="20" fillId="0" borderId="0" xfId="2" applyNumberFormat="1" applyFont="1" applyAlignment="1"/>
    <xf numFmtId="0" fontId="26" fillId="0" borderId="0" xfId="2" applyFont="1">
      <alignment vertical="center"/>
    </xf>
    <xf numFmtId="0" fontId="20" fillId="0" borderId="0" xfId="2" applyFont="1" applyAlignment="1">
      <alignment horizontal="center" vertical="center"/>
    </xf>
    <xf numFmtId="49" fontId="20" fillId="0" borderId="0" xfId="2" applyNumberFormat="1" applyFont="1" applyAlignment="1"/>
    <xf numFmtId="179" fontId="20" fillId="0" borderId="0" xfId="2" applyNumberFormat="1" applyFont="1" applyAlignment="1">
      <alignment horizontal="center" vertical="center"/>
    </xf>
    <xf numFmtId="14" fontId="20" fillId="4" borderId="2" xfId="2" applyNumberFormat="1" applyFont="1" applyFill="1" applyBorder="1" applyAlignment="1">
      <alignment horizontal="center" vertical="center"/>
    </xf>
    <xf numFmtId="14" fontId="20" fillId="4" borderId="4" xfId="2" applyNumberFormat="1" applyFont="1" applyFill="1" applyBorder="1" applyAlignment="1">
      <alignment horizontal="center" vertical="center"/>
    </xf>
    <xf numFmtId="14" fontId="20" fillId="4" borderId="1" xfId="2" applyNumberFormat="1" applyFont="1" applyFill="1" applyBorder="1" applyAlignment="1">
      <alignment horizontal="center" vertical="center"/>
    </xf>
    <xf numFmtId="14" fontId="20" fillId="4" borderId="2" xfId="2" applyNumberFormat="1" applyFont="1" applyFill="1" applyBorder="1" applyAlignment="1">
      <alignment horizontal="left" vertical="center"/>
    </xf>
    <xf numFmtId="14" fontId="20" fillId="4" borderId="4" xfId="2" applyNumberFormat="1" applyFont="1" applyFill="1" applyBorder="1" applyAlignment="1">
      <alignment horizontal="left" vertical="center"/>
    </xf>
    <xf numFmtId="0" fontId="20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14" fontId="20" fillId="4" borderId="2" xfId="2" applyNumberFormat="1" applyFont="1" applyFill="1" applyBorder="1" applyAlignment="1">
      <alignment horizontal="left" vertical="center" shrinkToFit="1"/>
    </xf>
    <xf numFmtId="14" fontId="20" fillId="4" borderId="4" xfId="2" applyNumberFormat="1" applyFont="1" applyFill="1" applyBorder="1" applyAlignment="1">
      <alignment horizontal="left" vertical="center" shrinkToFit="1"/>
    </xf>
    <xf numFmtId="0" fontId="20" fillId="0" borderId="1" xfId="2" applyFont="1" applyBorder="1" applyAlignment="1">
      <alignment horizontal="right" vertical="center"/>
    </xf>
    <xf numFmtId="185" fontId="20" fillId="0" borderId="1" xfId="2" applyNumberFormat="1" applyFont="1" applyBorder="1">
      <alignment vertical="center"/>
    </xf>
    <xf numFmtId="0" fontId="27" fillId="0" borderId="9" xfId="2" applyFont="1" applyBorder="1" applyAlignment="1">
      <alignment horizontal="centerContinuous" vertical="center"/>
    </xf>
    <xf numFmtId="0" fontId="27" fillId="0" borderId="9" xfId="2" applyFont="1" applyBorder="1" applyAlignment="1">
      <alignment horizontal="centerContinuous" vertical="center" wrapText="1"/>
    </xf>
    <xf numFmtId="179" fontId="20" fillId="0" borderId="0" xfId="2" applyNumberFormat="1" applyFont="1" applyAlignment="1">
      <alignment horizontal="center"/>
    </xf>
    <xf numFmtId="0" fontId="20" fillId="0" borderId="0" xfId="2" applyFont="1">
      <alignment vertical="center"/>
    </xf>
    <xf numFmtId="185" fontId="20" fillId="0" borderId="0" xfId="2" applyNumberFormat="1" applyFont="1">
      <alignment vertical="center"/>
    </xf>
    <xf numFmtId="179" fontId="20" fillId="0" borderId="0" xfId="2" applyNumberFormat="1" applyFont="1">
      <alignment vertical="center"/>
    </xf>
    <xf numFmtId="0" fontId="31" fillId="0" borderId="0" xfId="0" applyFont="1">
      <alignment vertical="center"/>
    </xf>
    <xf numFmtId="0" fontId="29" fillId="0" borderId="0" xfId="0" applyFont="1">
      <alignment vertical="center"/>
    </xf>
    <xf numFmtId="191" fontId="29" fillId="0" borderId="0" xfId="0" applyNumberFormat="1" applyFont="1">
      <alignment vertical="center"/>
    </xf>
    <xf numFmtId="0" fontId="29" fillId="0" borderId="0" xfId="9" applyFont="1">
      <alignment vertical="center"/>
    </xf>
    <xf numFmtId="14" fontId="32" fillId="10" borderId="0" xfId="9" applyNumberFormat="1" applyFont="1" applyFill="1">
      <alignment vertical="center"/>
    </xf>
    <xf numFmtId="0" fontId="32" fillId="10" borderId="0" xfId="9" applyFont="1" applyFill="1" applyAlignment="1">
      <alignment horizontal="center" vertical="center"/>
    </xf>
    <xf numFmtId="0" fontId="32" fillId="10" borderId="0" xfId="9" applyFont="1" applyFill="1">
      <alignment vertical="center"/>
    </xf>
    <xf numFmtId="49" fontId="28" fillId="0" borderId="0" xfId="9" applyNumberFormat="1" applyFont="1" applyAlignment="1">
      <alignment horizontal="center" vertical="center" wrapText="1"/>
    </xf>
    <xf numFmtId="49" fontId="30" fillId="0" borderId="0" xfId="9" applyNumberFormat="1" applyFont="1" applyAlignment="1">
      <alignment horizontal="center" vertical="center" wrapText="1"/>
    </xf>
    <xf numFmtId="0" fontId="30" fillId="0" borderId="0" xfId="9" applyFont="1" applyAlignment="1">
      <alignment horizontal="right" vertical="center" wrapText="1"/>
    </xf>
    <xf numFmtId="49" fontId="30" fillId="0" borderId="0" xfId="9" applyNumberFormat="1" applyFont="1" applyAlignment="1">
      <alignment horizontal="right" vertical="center" wrapText="1"/>
    </xf>
    <xf numFmtId="49" fontId="30" fillId="0" borderId="0" xfId="9" quotePrefix="1" applyNumberFormat="1" applyFont="1" applyAlignment="1">
      <alignment horizontal="right" vertical="center" wrapText="1"/>
    </xf>
    <xf numFmtId="0" fontId="30" fillId="0" borderId="0" xfId="9" quotePrefix="1" applyFont="1" applyAlignment="1">
      <alignment horizontal="right" vertical="center" wrapText="1"/>
    </xf>
    <xf numFmtId="10" fontId="29" fillId="0" borderId="0" xfId="10" applyNumberFormat="1" applyFont="1">
      <alignment vertical="center"/>
    </xf>
    <xf numFmtId="0" fontId="33" fillId="0" borderId="0" xfId="9" applyFont="1">
      <alignment vertical="center"/>
    </xf>
    <xf numFmtId="0" fontId="29" fillId="0" borderId="0" xfId="9" applyFont="1" applyAlignment="1">
      <alignment horizontal="center" vertical="center"/>
    </xf>
    <xf numFmtId="179" fontId="29" fillId="0" borderId="0" xfId="10" applyNumberFormat="1" applyFont="1">
      <alignment vertical="center"/>
    </xf>
    <xf numFmtId="192" fontId="29" fillId="0" borderId="0" xfId="10" applyNumberFormat="1" applyFont="1">
      <alignment vertical="center"/>
    </xf>
    <xf numFmtId="179" fontId="29" fillId="0" borderId="0" xfId="9" applyNumberFormat="1" applyFont="1">
      <alignment vertical="center"/>
    </xf>
    <xf numFmtId="193" fontId="29" fillId="0" borderId="0" xfId="10" applyNumberFormat="1" applyFont="1">
      <alignment vertical="center"/>
    </xf>
    <xf numFmtId="194" fontId="29" fillId="0" borderId="0" xfId="9" applyNumberFormat="1" applyFont="1">
      <alignment vertical="center"/>
    </xf>
    <xf numFmtId="0" fontId="20" fillId="0" borderId="0" xfId="9" applyFont="1" applyAlignment="1"/>
    <xf numFmtId="14" fontId="20" fillId="0" borderId="0" xfId="9" applyNumberFormat="1" applyFont="1" applyAlignment="1"/>
    <xf numFmtId="0" fontId="26" fillId="0" borderId="0" xfId="9" applyFont="1">
      <alignment vertical="center"/>
    </xf>
    <xf numFmtId="0" fontId="29" fillId="3" borderId="0" xfId="9" applyFont="1" applyFill="1" applyAlignment="1">
      <alignment horizontal="center" vertical="center"/>
    </xf>
    <xf numFmtId="49" fontId="20" fillId="0" borderId="0" xfId="9" applyNumberFormat="1" applyFont="1" applyAlignment="1"/>
    <xf numFmtId="179" fontId="20" fillId="0" borderId="0" xfId="9" applyNumberFormat="1" applyFont="1" applyAlignment="1">
      <alignment horizontal="center" vertical="center"/>
    </xf>
    <xf numFmtId="179" fontId="20" fillId="3" borderId="0" xfId="9" applyNumberFormat="1" applyFont="1" applyFill="1" applyAlignment="1">
      <alignment horizontal="center" vertical="center"/>
    </xf>
    <xf numFmtId="14" fontId="34" fillId="10" borderId="12" xfId="9" applyNumberFormat="1" applyFont="1" applyFill="1" applyBorder="1" applyAlignment="1">
      <alignment horizontal="center" vertical="center"/>
    </xf>
    <xf numFmtId="14" fontId="34" fillId="10" borderId="10" xfId="9" applyNumberFormat="1" applyFont="1" applyFill="1" applyBorder="1" applyAlignment="1">
      <alignment horizontal="center" vertical="center"/>
    </xf>
    <xf numFmtId="14" fontId="34" fillId="10" borderId="11" xfId="9" applyNumberFormat="1" applyFont="1" applyFill="1" applyBorder="1" applyAlignment="1">
      <alignment horizontal="center" vertical="center"/>
    </xf>
    <xf numFmtId="14" fontId="34" fillId="10" borderId="11" xfId="9" applyNumberFormat="1" applyFont="1" applyFill="1" applyBorder="1" applyAlignment="1">
      <alignment horizontal="left" vertical="center"/>
    </xf>
    <xf numFmtId="14" fontId="34" fillId="10" borderId="12" xfId="9" applyNumberFormat="1" applyFont="1" applyFill="1" applyBorder="1" applyAlignment="1">
      <alignment horizontal="left" vertical="center"/>
    </xf>
    <xf numFmtId="0" fontId="20" fillId="0" borderId="10" xfId="9" applyFont="1" applyBorder="1" applyAlignment="1">
      <alignment horizontal="center" vertical="center"/>
    </xf>
    <xf numFmtId="0" fontId="20" fillId="0" borderId="11" xfId="9" applyFont="1" applyBorder="1" applyAlignment="1">
      <alignment horizontal="center" vertical="center"/>
    </xf>
    <xf numFmtId="0" fontId="20" fillId="3" borderId="11" xfId="9" applyFont="1" applyFill="1" applyBorder="1" applyAlignment="1">
      <alignment horizontal="center" vertical="center"/>
    </xf>
    <xf numFmtId="0" fontId="20" fillId="0" borderId="10" xfId="9" applyFont="1" applyBorder="1">
      <alignment vertical="center"/>
    </xf>
    <xf numFmtId="0" fontId="20" fillId="3" borderId="10" xfId="9" applyFont="1" applyFill="1" applyBorder="1">
      <alignment vertical="center"/>
    </xf>
    <xf numFmtId="0" fontId="20" fillId="0" borderId="11" xfId="9" applyFont="1" applyBorder="1">
      <alignment vertical="center"/>
    </xf>
    <xf numFmtId="0" fontId="20" fillId="3" borderId="11" xfId="9" applyFont="1" applyFill="1" applyBorder="1">
      <alignment vertical="center"/>
    </xf>
    <xf numFmtId="14" fontId="34" fillId="10" borderId="11" xfId="9" applyNumberFormat="1" applyFont="1" applyFill="1" applyBorder="1" applyAlignment="1">
      <alignment horizontal="left" vertical="center" shrinkToFit="1"/>
    </xf>
    <xf numFmtId="14" fontId="34" fillId="10" borderId="12" xfId="9" applyNumberFormat="1" applyFont="1" applyFill="1" applyBorder="1" applyAlignment="1">
      <alignment horizontal="left" vertical="center" shrinkToFit="1"/>
    </xf>
    <xf numFmtId="0" fontId="20" fillId="0" borderId="10" xfId="9" applyFont="1" applyBorder="1" applyAlignment="1">
      <alignment horizontal="right" vertical="center"/>
    </xf>
    <xf numFmtId="185" fontId="20" fillId="0" borderId="10" xfId="9" applyNumberFormat="1" applyFont="1" applyBorder="1">
      <alignment vertical="center"/>
    </xf>
    <xf numFmtId="185" fontId="20" fillId="0" borderId="11" xfId="9" applyNumberFormat="1" applyFont="1" applyBorder="1">
      <alignment vertical="center"/>
    </xf>
    <xf numFmtId="185" fontId="20" fillId="3" borderId="11" xfId="9" applyNumberFormat="1" applyFont="1" applyFill="1" applyBorder="1">
      <alignment vertical="center"/>
    </xf>
    <xf numFmtId="0" fontId="35" fillId="10" borderId="0" xfId="9" applyFont="1" applyFill="1" applyAlignment="1">
      <alignment horizontal="centerContinuous" vertical="center"/>
    </xf>
    <xf numFmtId="0" fontId="35" fillId="10" borderId="0" xfId="9" applyFont="1" applyFill="1" applyAlignment="1">
      <alignment horizontal="centerContinuous" vertical="center" wrapText="1"/>
    </xf>
    <xf numFmtId="179" fontId="20" fillId="0" borderId="0" xfId="9" applyNumberFormat="1" applyFont="1" applyAlignment="1">
      <alignment horizontal="center"/>
    </xf>
    <xf numFmtId="0" fontId="20" fillId="0" borderId="0" xfId="9" applyFont="1">
      <alignment vertical="center"/>
    </xf>
    <xf numFmtId="185" fontId="20" fillId="0" borderId="0" xfId="9" applyNumberFormat="1" applyFont="1">
      <alignment vertical="center"/>
    </xf>
    <xf numFmtId="179" fontId="20" fillId="0" borderId="0" xfId="9" applyNumberFormat="1" applyFont="1">
      <alignment vertical="center"/>
    </xf>
  </cellXfs>
  <cellStyles count="13">
    <cellStyle name="백분율 2" xfId="3" xr:uid="{B0F0874A-CCE7-42DC-BC43-327DE4DF4C9E}"/>
    <cellStyle name="백분율 2 2" xfId="12" xr:uid="{60E18788-44DD-4E2C-B155-23B0C8831D39}"/>
    <cellStyle name="백분율 3" xfId="4" xr:uid="{666FC87E-EF04-40E6-8ECF-A09A8002C27D}"/>
    <cellStyle name="백분율 3 2" xfId="10" xr:uid="{23088FC7-B10C-4430-8F40-22B0F27725E8}"/>
    <cellStyle name="백분율 4" xfId="7" xr:uid="{134356EB-F7DB-46F1-9FD7-21E3C96F9C92}"/>
    <cellStyle name="쉼표 [0] 2" xfId="5" xr:uid="{9DCE68E9-A109-402B-83A7-05FF2B586D47}"/>
    <cellStyle name="표준" xfId="0" builtinId="0"/>
    <cellStyle name="표준 2" xfId="1" xr:uid="{E776FEC3-0C9A-46AF-8DB7-BCE53102F8DF}"/>
    <cellStyle name="표준 2 2" xfId="11" xr:uid="{D96B9E4F-F463-4831-87FC-1816224CC2D6}"/>
    <cellStyle name="표준 3" xfId="2" xr:uid="{CD0A9E7C-92DB-42B1-BF0A-2AA7916B469A}"/>
    <cellStyle name="표준 4" xfId="6" xr:uid="{D4DA7B2A-1419-4A60-AE7E-4EE518D36035}"/>
    <cellStyle name="표준 4 2" xfId="8" xr:uid="{493D1104-7B2D-421F-9053-0B3DB80FD7B9}"/>
    <cellStyle name="표준 5 2" xfId="9" xr:uid="{33FD4AF4-62F2-41B0-BEBF-B722CEA7C7F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30</xdr:row>
      <xdr:rowOff>66675</xdr:rowOff>
    </xdr:from>
    <xdr:to>
      <xdr:col>6</xdr:col>
      <xdr:colOff>218831</xdr:colOff>
      <xdr:row>37</xdr:row>
      <xdr:rowOff>95055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2A7F815-4D10-460C-AE12-BABB491D8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6025" y="4810125"/>
          <a:ext cx="1952381" cy="1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666750</xdr:colOff>
      <xdr:row>10</xdr:row>
      <xdr:rowOff>66675</xdr:rowOff>
    </xdr:from>
    <xdr:to>
      <xdr:col>12</xdr:col>
      <xdr:colOff>781480</xdr:colOff>
      <xdr:row>12</xdr:row>
      <xdr:rowOff>56832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20">
              <a:extLst>
                <a:ext uri="{FF2B5EF4-FFF2-40B4-BE49-F238E27FC236}">
                  <a16:creationId xmlns:a16="http://schemas.microsoft.com/office/drawing/2014/main" id="{B7C77738-69AC-41EC-8E5C-36BE0E4E7547}"/>
                </a:ext>
              </a:extLst>
            </xdr:cNvPr>
            <xdr:cNvSpPr txBox="1"/>
          </xdr:nvSpPr>
          <xdr:spPr>
            <a:xfrm>
              <a:off x="10306050" y="1504950"/>
              <a:ext cx="3400855" cy="275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square" lIns="0" tIns="0" rIns="0" bIns="0" rtlCol="0" anchor="t">
              <a:noAutofit/>
            </a:bodyPr>
            <a:lstStyle>
              <a:defPPr>
                <a:defRPr lang="ko-KR"/>
              </a:defPPr>
              <a:lvl1pPr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15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30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451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60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575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2900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05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20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 latinLnBrk="1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ko-KR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Times New Roman" panose="02020603050405020304" pitchFamily="18" charset="0"/>
                          </a:rPr>
                        </m:ctrlPr>
                      </m:sSubPr>
                      <m:e>
                        <m:r>
                          <a:rPr lang="en-US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맑은 고딕" panose="020B0503020000020004" pitchFamily="50" charset="-127"/>
                            <a:cs typeface="Times New Roman" panose="02020603050405020304" pitchFamily="18" charset="0"/>
                          </a:rPr>
                          <m:t>𝑅</m:t>
                        </m:r>
                      </m:e>
                      <m:sub>
                        <m:r>
                          <a:rPr lang="en-US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맑은 고딕" panose="020B0503020000020004" pitchFamily="50" charset="-127"/>
                            <a:cs typeface="Times New Roman" panose="02020603050405020304" pitchFamily="18" charset="0"/>
                          </a:rPr>
                          <m:t>𝑐</m:t>
                        </m:r>
                      </m:sub>
                    </m:sSub>
                    <m:r>
                      <a:rPr lang="en-US" sz="1500" i="1" kern="100">
                        <a:solidFill>
                          <a:srgbClr val="000000"/>
                        </a:solidFill>
                        <a:effectLst/>
                        <a:latin typeface="Cambria Math" panose="02040503050406030204" pitchFamily="18" charset="0"/>
                        <a:ea typeface="맑은 고딕" panose="020B0503020000020004" pitchFamily="50" charset="-127"/>
                        <a:cs typeface="Times New Roman" panose="02020603050405020304" pitchFamily="18" charset="0"/>
                      </a:rPr>
                      <m:t>=</m:t>
                    </m:r>
                    <m:r>
                      <a:rPr lang="en-US" sz="1500" i="1" kern="100">
                        <a:solidFill>
                          <a:srgbClr val="000000"/>
                        </a:solidFill>
                        <a:effectLst/>
                        <a:latin typeface="Cambria Math" panose="02040503050406030204" pitchFamily="18" charset="0"/>
                        <a:ea typeface="맑은 고딕" panose="020B0503020000020004" pitchFamily="50" charset="-127"/>
                        <a:cs typeface="Times New Roman" panose="02020603050405020304" pitchFamily="18" charset="0"/>
                      </a:rPr>
                      <m:t>𝑚</m:t>
                    </m:r>
                    <m:func>
                      <m:funcPr>
                        <m:ctrlPr>
                          <a:rPr lang="ko-KR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Times New Roman" panose="020206030504050203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500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맑은 고딕" panose="020B0503020000020004" pitchFamily="50" charset="-127"/>
                            <a:cs typeface="Times New Roman" panose="020206030504050203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ko-KR" sz="1500" i="1" kern="10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</m:ctrlPr>
                          </m:dPr>
                          <m:e>
                            <m:r>
                              <a:rPr lang="en-US" sz="1500" i="1" kern="10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맑은 고딕" panose="020B0503020000020004" pitchFamily="50" charset="-127"/>
                                <a:cs typeface="Times New Roman" panose="02020603050405020304" pitchFamily="18" charset="0"/>
                              </a:rPr>
                              <m:t>1 </m:t>
                            </m:r>
                            <m:r>
                              <a:rPr lang="en-US" sz="1500" i="1" kern="10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m:t>+ </m:t>
                            </m:r>
                            <m:f>
                              <m:fPr>
                                <m:ctrlPr>
                                  <a:rPr lang="ko-KR" sz="1500" i="1" kern="100">
                                    <a:solidFill>
                                      <a:srgbClr val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</m:ctrlPr>
                              </m:fPr>
                              <m:num>
                                <m:sSub>
                                  <m:sSubPr>
                                    <m:ctrlPr>
                                      <a:rPr lang="ko-KR" sz="1500" i="1" kern="100">
                                        <a:solidFill>
                                          <a:srgbClr val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Times New Roman" panose="020206030504050203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500" i="1" kern="100">
                                        <a:solidFill>
                                          <a:srgbClr val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Times New Roman" panose="02020603050405020304" pitchFamily="18" charset="0"/>
                                      </a:rPr>
                                      <m:t>𝑅</m:t>
                                    </m:r>
                                  </m:e>
                                  <m:sub>
                                    <m:r>
                                      <a:rPr lang="en-US" sz="1500" i="1" kern="100">
                                        <a:solidFill>
                                          <a:srgbClr val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Times New Roman" panose="02020603050405020304" pitchFamily="18" charset="0"/>
                                      </a:rPr>
                                      <m:t>𝑚</m:t>
                                    </m:r>
                                  </m:sub>
                                </m:sSub>
                              </m:num>
                              <m:den>
                                <m:r>
                                  <a:rPr lang="en-US" sz="1500" i="1" kern="100">
                                    <a:solidFill>
                                      <a:srgbClr val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  <m:t>𝑚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ko-KR" sz="1500" kern="100">
                <a:effectLst/>
                <a:ea typeface="맑은 고딕" panose="020B0503020000020004" pitchFamily="50" charset="-127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2" name="TextBox 20">
              <a:extLst>
                <a:ext uri="{FF2B5EF4-FFF2-40B4-BE49-F238E27FC236}">
                  <a16:creationId xmlns:a16="http://schemas.microsoft.com/office/drawing/2014/main" id="{B7C77738-69AC-41EC-8E5C-36BE0E4E7547}"/>
                </a:ext>
              </a:extLst>
            </xdr:cNvPr>
            <xdr:cNvSpPr txBox="1"/>
          </xdr:nvSpPr>
          <xdr:spPr>
            <a:xfrm>
              <a:off x="10306050" y="1504950"/>
              <a:ext cx="3400855" cy="275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square" lIns="0" tIns="0" rIns="0" bIns="0" rtlCol="0" anchor="t">
              <a:noAutofit/>
            </a:bodyPr>
            <a:lstStyle>
              <a:defPPr>
                <a:defRPr lang="ko-KR"/>
              </a:defPPr>
              <a:lvl1pPr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15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30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451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60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575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2900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05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20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 latinLnBrk="1">
                <a:lnSpc>
                  <a:spcPct val="107000"/>
                </a:lnSpc>
                <a:spcAft>
                  <a:spcPts val="800"/>
                </a:spcAft>
              </a:pP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𝑅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_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𝑐=𝑚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 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ln</a:t>
              </a:r>
              <a:r>
                <a:rPr lang="ko-KR" alt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⁡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(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1 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+ 𝑅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_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𝑚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/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𝑚)</a:t>
              </a:r>
              <a:endParaRPr lang="ko-KR" sz="1500" kern="100">
                <a:effectLst/>
                <a:ea typeface="맑은 고딕" panose="020B0503020000020004" pitchFamily="50" charset="-127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twoCellAnchor>
  <xdr:twoCellAnchor>
    <xdr:from>
      <xdr:col>9</xdr:col>
      <xdr:colOff>1077967</xdr:colOff>
      <xdr:row>16</xdr:row>
      <xdr:rowOff>104987</xdr:rowOff>
    </xdr:from>
    <xdr:to>
      <xdr:col>12</xdr:col>
      <xdr:colOff>370262</xdr:colOff>
      <xdr:row>19</xdr:row>
      <xdr:rowOff>104426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2">
              <a:extLst>
                <a:ext uri="{FF2B5EF4-FFF2-40B4-BE49-F238E27FC236}">
                  <a16:creationId xmlns:a16="http://schemas.microsoft.com/office/drawing/2014/main" id="{C8894C68-4F8E-4EA2-94D8-3DF912022570}"/>
                </a:ext>
              </a:extLst>
            </xdr:cNvPr>
            <xdr:cNvSpPr txBox="1"/>
          </xdr:nvSpPr>
          <xdr:spPr>
            <a:xfrm>
              <a:off x="10717267" y="2400512"/>
              <a:ext cx="2578420" cy="4280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square" lIns="0" tIns="0" rIns="0" bIns="0" rtlCol="0" anchor="t">
              <a:noAutofit/>
            </a:bodyPr>
            <a:lstStyle>
              <a:defPPr>
                <a:defRPr lang="ko-KR"/>
              </a:defPPr>
              <a:lvl1pPr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15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30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451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60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575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2900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05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20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 latinLnBrk="1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ko-KR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Times New Roman" panose="02020603050405020304" pitchFamily="18" charset="0"/>
                          </a:rPr>
                        </m:ctrlPr>
                      </m:sSubPr>
                      <m:e>
                        <m:r>
                          <a:rPr lang="en-US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맑은 고딕" panose="020B0503020000020004" pitchFamily="50" charset="-127"/>
                            <a:cs typeface="Times New Roman" panose="02020603050405020304" pitchFamily="18" charset="0"/>
                          </a:rPr>
                          <m:t>𝑅</m:t>
                        </m:r>
                      </m:e>
                      <m:sub>
                        <m:r>
                          <a:rPr lang="en-US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맑은 고딕" panose="020B0503020000020004" pitchFamily="50" charset="-127"/>
                            <a:cs typeface="Times New Roman" panose="02020603050405020304" pitchFamily="18" charset="0"/>
                          </a:rPr>
                          <m:t>𝑚</m:t>
                        </m:r>
                      </m:sub>
                    </m:sSub>
                    <m:r>
                      <a:rPr lang="en-US" sz="1500" i="1" kern="100">
                        <a:solidFill>
                          <a:srgbClr val="000000"/>
                        </a:solidFill>
                        <a:effectLst/>
                        <a:latin typeface="Cambria Math" panose="02040503050406030204" pitchFamily="18" charset="0"/>
                        <a:ea typeface="맑은 고딕" panose="020B0503020000020004" pitchFamily="50" charset="-127"/>
                        <a:cs typeface="Times New Roman" panose="02020603050405020304" pitchFamily="18" charset="0"/>
                      </a:rPr>
                      <m:t>=</m:t>
                    </m:r>
                    <m:r>
                      <a:rPr lang="en-US" sz="1500" i="1" kern="100">
                        <a:solidFill>
                          <a:srgbClr val="000000"/>
                        </a:solidFill>
                        <a:effectLst/>
                        <a:latin typeface="Cambria Math" panose="02040503050406030204" pitchFamily="18" charset="0"/>
                        <a:ea typeface="맑은 고딕" panose="020B0503020000020004" pitchFamily="50" charset="-127"/>
                        <a:cs typeface="Times New Roman" panose="02020603050405020304" pitchFamily="18" charset="0"/>
                      </a:rPr>
                      <m:t>𝑚</m:t>
                    </m:r>
                    <m:d>
                      <m:dPr>
                        <m:ctrlPr>
                          <a:rPr lang="ko-KR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Times New Roman" panose="020206030504050203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ko-KR" sz="1500" i="1" kern="10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</m:ctrlPr>
                          </m:sSupPr>
                          <m:e>
                            <m:r>
                              <a:rPr lang="en-US" sz="1500" i="1" kern="10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맑은 고딕" panose="020B0503020000020004" pitchFamily="50" charset="-127"/>
                                <a:cs typeface="Times New Roman" panose="02020603050405020304" pitchFamily="18" charset="0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type m:val="lin"/>
                                <m:ctrlPr>
                                  <a:rPr lang="ko-KR" sz="1500" i="1" kern="100">
                                    <a:solidFill>
                                      <a:srgbClr val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Times New Roman" panose="02020603050405020304" pitchFamily="18" charset="0"/>
                                  </a:rPr>
                                </m:ctrlPr>
                              </m:fPr>
                              <m:num>
                                <m:sSub>
                                  <m:sSubPr>
                                    <m:ctrlPr>
                                      <a:rPr lang="ko-KR" sz="1500" i="1" kern="100">
                                        <a:solidFill>
                                          <a:srgbClr val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Times New Roman" panose="020206030504050203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500" i="1" kern="100">
                                        <a:solidFill>
                                          <a:srgbClr val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맑은 고딕" panose="020B0503020000020004" pitchFamily="50" charset="-127"/>
                                        <a:cs typeface="Times New Roman" panose="02020603050405020304" pitchFamily="18" charset="0"/>
                                      </a:rPr>
                                      <m:t>𝑅</m:t>
                                    </m:r>
                                  </m:e>
                                  <m:sub>
                                    <m:r>
                                      <a:rPr lang="en-US" sz="1500" i="1" kern="100">
                                        <a:solidFill>
                                          <a:srgbClr val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맑은 고딕" panose="020B0503020000020004" pitchFamily="50" charset="-127"/>
                                        <a:cs typeface="Times New Roman" panose="020206030504050203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</m:num>
                              <m:den>
                                <m:r>
                                  <a:rPr lang="en-US" sz="1500" i="1" kern="100">
                                    <a:solidFill>
                                      <a:srgbClr val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맑은 고딕" panose="020B0503020000020004" pitchFamily="50" charset="-127"/>
                                    <a:cs typeface="Times New Roman" panose="02020603050405020304" pitchFamily="18" charset="0"/>
                                  </a:rPr>
                                  <m:t>𝑚</m:t>
                                </m:r>
                              </m:den>
                            </m:f>
                          </m:sup>
                        </m:sSup>
                        <m:r>
                          <a:rPr lang="en-US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맑은 고딕" panose="020B0503020000020004" pitchFamily="50" charset="-127"/>
                            <a:cs typeface="Times New Roman" panose="02020603050405020304" pitchFamily="18" charset="0"/>
                          </a:rPr>
                          <m:t> </m:t>
                        </m:r>
                        <m:r>
                          <a:rPr lang="en-US" sz="1500" i="1" kern="100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Times New Roman" panose="02020603050405020304" pitchFamily="18" charset="0"/>
                          </a:rPr>
                          <m:t>−1</m:t>
                        </m:r>
                      </m:e>
                    </m:d>
                  </m:oMath>
                </m:oMathPara>
              </a14:m>
              <a:endParaRPr lang="ko-KR" sz="1500" kern="100">
                <a:effectLst/>
                <a:ea typeface="맑은 고딕" panose="020B0503020000020004" pitchFamily="50" charset="-127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3" name="TextBox 22">
              <a:extLst>
                <a:ext uri="{FF2B5EF4-FFF2-40B4-BE49-F238E27FC236}">
                  <a16:creationId xmlns:a16="http://schemas.microsoft.com/office/drawing/2014/main" id="{C8894C68-4F8E-4EA2-94D8-3DF912022570}"/>
                </a:ext>
              </a:extLst>
            </xdr:cNvPr>
            <xdr:cNvSpPr txBox="1"/>
          </xdr:nvSpPr>
          <xdr:spPr>
            <a:xfrm>
              <a:off x="10717267" y="2400512"/>
              <a:ext cx="2578420" cy="4280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square" lIns="0" tIns="0" rIns="0" bIns="0" rtlCol="0" anchor="t">
              <a:noAutofit/>
            </a:bodyPr>
            <a:lstStyle>
              <a:defPPr>
                <a:defRPr lang="ko-KR"/>
              </a:defPPr>
              <a:lvl1pPr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15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30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451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600" algn="r" rtl="0" fontAlgn="base" latinLnBrk="1">
                <a:spcBef>
                  <a:spcPct val="0"/>
                </a:spcBef>
                <a:spcAft>
                  <a:spcPct val="0"/>
                </a:spcAft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575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2900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05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201" algn="l" defTabSz="914300" rtl="0" eaLnBrk="1" latinLnBrk="0" hangingPunct="1">
                <a:defRPr kumimoji="1" b="1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 latinLnBrk="1">
                <a:lnSpc>
                  <a:spcPct val="107000"/>
                </a:lnSpc>
                <a:spcAft>
                  <a:spcPts val="800"/>
                </a:spcAft>
              </a:pP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𝑅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_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𝑚=𝑚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(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𝑒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^(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𝑅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_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𝑐</a:t>
              </a:r>
              <a:r>
                <a:rPr lang="ko-KR" alt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∕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𝑚</a:t>
              </a:r>
              <a:r>
                <a:rPr lang="en-US" altLang="ko-KR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) 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맑은 고딕" panose="020B0503020000020004" pitchFamily="50" charset="-127"/>
                  <a:cs typeface="Times New Roman" panose="02020603050405020304" pitchFamily="18" charset="0"/>
                </a:rPr>
                <a:t> </a:t>
              </a:r>
              <a:r>
                <a:rPr lang="en-US" sz="1500" i="0" kern="10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−1)</a:t>
              </a:r>
              <a:endParaRPr lang="ko-KR" sz="1500" kern="100">
                <a:effectLst/>
                <a:ea typeface="맑은 고딕" panose="020B0503020000020004" pitchFamily="50" charset="-127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590370</xdr:colOff>
      <xdr:row>76</xdr:row>
      <xdr:rowOff>95250</xdr:rowOff>
    </xdr:from>
    <xdr:to>
      <xdr:col>33</xdr:col>
      <xdr:colOff>140508</xdr:colOff>
      <xdr:row>77</xdr:row>
      <xdr:rowOff>188884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B41FC4E-38C9-4CC8-9C9A-FCD44231F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79370" y="3943350"/>
          <a:ext cx="9408513" cy="64277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6E012-2A1D-48C1-8111-429B80D6A7EF}">
  <sheetPr>
    <tabColor theme="1"/>
  </sheetPr>
  <dimension ref="A1"/>
  <sheetViews>
    <sheetView view="pageBreakPreview" zoomScale="85" zoomScaleNormal="100" zoomScaleSheetLayoutView="85" workbookViewId="0"/>
  </sheetViews>
  <sheetFormatPr defaultRowHeight="17.399999999999999"/>
  <sheetData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D7D0-EAF9-4982-9A34-6250805B520C}">
  <dimension ref="A3:L71"/>
  <sheetViews>
    <sheetView showGridLines="0" tabSelected="1" zoomScale="85" zoomScaleNormal="85" workbookViewId="0"/>
  </sheetViews>
  <sheetFormatPr defaultColWidth="12.69921875" defaultRowHeight="15.6"/>
  <cols>
    <col min="1" max="1" width="5.19921875" style="26" customWidth="1"/>
    <col min="2" max="2" width="17.09765625" style="26" customWidth="1"/>
    <col min="3" max="11" width="10.09765625" style="26" customWidth="1"/>
    <col min="12" max="13" width="14.3984375" style="26" customWidth="1"/>
    <col min="14" max="17" width="13.69921875" style="26" customWidth="1"/>
    <col min="18" max="20" width="12.69921875" style="26"/>
    <col min="21" max="30" width="13.69921875" style="26" customWidth="1"/>
    <col min="31" max="31" width="12.69921875" style="26"/>
    <col min="32" max="32" width="13.59765625" style="26" bestFit="1" customWidth="1"/>
    <col min="33" max="16384" width="12.69921875" style="26"/>
  </cols>
  <sheetData>
    <row r="3" spans="2:11">
      <c r="B3" s="25" t="s">
        <v>1060</v>
      </c>
    </row>
    <row r="5" spans="2:11">
      <c r="B5" s="27" t="s">
        <v>1061</v>
      </c>
      <c r="C5" s="27" t="s">
        <v>3</v>
      </c>
      <c r="D5" s="27" t="s">
        <v>71</v>
      </c>
      <c r="E5" s="27" t="s">
        <v>72</v>
      </c>
      <c r="F5" s="27" t="s">
        <v>73</v>
      </c>
      <c r="G5" s="27" t="s">
        <v>4</v>
      </c>
      <c r="H5" s="27" t="s">
        <v>6</v>
      </c>
      <c r="I5" s="27" t="s">
        <v>8</v>
      </c>
    </row>
    <row r="6" spans="2:11" ht="31.2">
      <c r="B6" s="28" t="s">
        <v>1062</v>
      </c>
      <c r="C6" s="28" t="s">
        <v>1</v>
      </c>
      <c r="D6" s="29">
        <v>2.5</v>
      </c>
      <c r="E6" s="29">
        <v>2.62</v>
      </c>
      <c r="F6" s="29">
        <v>2.8</v>
      </c>
      <c r="G6" s="29">
        <v>3.15</v>
      </c>
      <c r="H6" s="29">
        <v>4.26</v>
      </c>
      <c r="I6" s="29">
        <v>4.74</v>
      </c>
    </row>
    <row r="8" spans="2:11">
      <c r="B8" s="25" t="s">
        <v>1063</v>
      </c>
    </row>
    <row r="10" spans="2:11">
      <c r="B10" s="27" t="s">
        <v>1061</v>
      </c>
      <c r="C10" s="27" t="s">
        <v>3</v>
      </c>
      <c r="D10" s="27" t="s">
        <v>71</v>
      </c>
      <c r="E10" s="27" t="s">
        <v>72</v>
      </c>
      <c r="F10" s="27" t="s">
        <v>73</v>
      </c>
      <c r="G10" s="27" t="s">
        <v>4</v>
      </c>
      <c r="H10" s="27" t="s">
        <v>5</v>
      </c>
      <c r="I10" s="27" t="s">
        <v>6</v>
      </c>
      <c r="J10" s="27" t="s">
        <v>7</v>
      </c>
      <c r="K10" s="27" t="s">
        <v>8</v>
      </c>
    </row>
    <row r="11" spans="2:11" ht="31.2">
      <c r="B11" s="28" t="s">
        <v>1062</v>
      </c>
      <c r="C11" s="30" t="s">
        <v>1</v>
      </c>
      <c r="D11" s="29">
        <f t="shared" ref="D11:F11" si="0">D6</f>
        <v>2.5</v>
      </c>
      <c r="E11" s="29">
        <f t="shared" si="0"/>
        <v>2.62</v>
      </c>
      <c r="F11" s="29">
        <f t="shared" si="0"/>
        <v>2.8</v>
      </c>
      <c r="G11" s="29">
        <f>G6</f>
        <v>3.15</v>
      </c>
      <c r="H11" s="29">
        <f>AVERAGE(G11,I11)</f>
        <v>3.7050000000000001</v>
      </c>
      <c r="I11" s="29">
        <f>H6</f>
        <v>4.26</v>
      </c>
      <c r="J11" s="29">
        <f>AVERAGE(I11,K11)</f>
        <v>4.5</v>
      </c>
      <c r="K11" s="31">
        <f>I6</f>
        <v>4.74</v>
      </c>
    </row>
    <row r="12" spans="2:11" ht="31.2">
      <c r="B12" s="28" t="s">
        <v>1062</v>
      </c>
      <c r="C12" s="30" t="s">
        <v>1064</v>
      </c>
      <c r="D12" s="29">
        <f>D11</f>
        <v>2.5</v>
      </c>
      <c r="E12" s="29">
        <f t="shared" ref="E12:G12" si="1">E11</f>
        <v>2.62</v>
      </c>
      <c r="F12" s="29">
        <f t="shared" si="1"/>
        <v>2.8</v>
      </c>
      <c r="G12" s="29">
        <f t="shared" si="1"/>
        <v>3.15</v>
      </c>
      <c r="H12" s="32">
        <f>D18*100</f>
        <v>3.7153382397867585</v>
      </c>
      <c r="I12" s="32">
        <f>D19*100</f>
        <v>4.292220662759294</v>
      </c>
      <c r="J12" s="32">
        <f>D20*100</f>
        <v>4.5425452482197537</v>
      </c>
      <c r="K12" s="32">
        <f>D21*100</f>
        <v>4.8002968862901341</v>
      </c>
    </row>
    <row r="14" spans="2:11">
      <c r="B14" s="25" t="s">
        <v>1065</v>
      </c>
    </row>
    <row r="16" spans="2:11" s="37" customFormat="1">
      <c r="B16" s="27" t="s">
        <v>1066</v>
      </c>
      <c r="C16" s="27" t="s">
        <v>1</v>
      </c>
      <c r="D16" s="33" t="s">
        <v>2</v>
      </c>
      <c r="E16" s="33" t="s">
        <v>827</v>
      </c>
      <c r="F16" s="33" t="s">
        <v>1067</v>
      </c>
      <c r="G16" s="34" t="s">
        <v>1068</v>
      </c>
      <c r="H16" s="35"/>
      <c r="I16" s="36"/>
    </row>
    <row r="17" spans="1:12" s="37" customFormat="1" ht="11.1" customHeight="1">
      <c r="A17" s="38"/>
      <c r="B17" s="39">
        <v>1</v>
      </c>
      <c r="C17" s="40">
        <f t="array" ref="C17:C21">TRANSPOSE(G11:K11)/100</f>
        <v>3.15E-2</v>
      </c>
      <c r="D17" s="41">
        <f>C17</f>
        <v>3.15E-2</v>
      </c>
      <c r="E17" s="42">
        <f>$C$21</f>
        <v>4.7400000000000005E-2</v>
      </c>
      <c r="F17" s="41">
        <f>LN(D17+1)</f>
        <v>3.1014053529169541E-2</v>
      </c>
      <c r="G17" s="43">
        <f>1/(D17+1)^B17</f>
        <v>0.96946194861851664</v>
      </c>
      <c r="H17" s="43">
        <f>EXP(-F17*B17)</f>
        <v>0.96946194861851664</v>
      </c>
      <c r="I17" s="44">
        <f t="shared" ref="I17:I21" si="2">H17-G17</f>
        <v>0</v>
      </c>
    </row>
    <row r="18" spans="1:12" s="37" customFormat="1" ht="11.1" customHeight="1">
      <c r="A18" s="38"/>
      <c r="B18" s="45">
        <f>B17+1</f>
        <v>2</v>
      </c>
      <c r="C18" s="40">
        <v>3.705E-2</v>
      </c>
      <c r="D18" s="46">
        <v>3.7153382397867585E-2</v>
      </c>
      <c r="E18" s="42">
        <f t="shared" ref="E18:E20" si="3">$C$21</f>
        <v>4.7400000000000005E-2</v>
      </c>
      <c r="F18" s="41">
        <f t="shared" ref="F18:F21" si="4">LN(D18+1)</f>
        <v>3.647982804740077E-2</v>
      </c>
      <c r="G18" s="43">
        <f t="shared" ref="G18:G21" si="5">1/(D18+1)^B18</f>
        <v>0.92963833451008526</v>
      </c>
      <c r="H18" s="43">
        <f t="shared" ref="H18:H21" si="6">EXP(-F18*B18)</f>
        <v>0.92963833451008526</v>
      </c>
      <c r="I18" s="44">
        <f t="shared" si="2"/>
        <v>0</v>
      </c>
    </row>
    <row r="19" spans="1:12" s="37" customFormat="1" ht="11.1" customHeight="1">
      <c r="A19" s="38"/>
      <c r="B19" s="45">
        <f t="shared" ref="B19:B21" si="7">B18+1</f>
        <v>3</v>
      </c>
      <c r="C19" s="40">
        <v>4.2599999999999999E-2</v>
      </c>
      <c r="D19" s="46">
        <v>4.292220662759294E-2</v>
      </c>
      <c r="E19" s="42">
        <f t="shared" si="3"/>
        <v>4.7400000000000005E-2</v>
      </c>
      <c r="F19" s="41">
        <f t="shared" si="4"/>
        <v>4.2026587069732169E-2</v>
      </c>
      <c r="G19" s="43">
        <f t="shared" si="5"/>
        <v>0.88154453092146734</v>
      </c>
      <c r="H19" s="43">
        <f t="shared" si="6"/>
        <v>0.88154453092146734</v>
      </c>
      <c r="I19" s="44">
        <f t="shared" si="2"/>
        <v>0</v>
      </c>
    </row>
    <row r="20" spans="1:12" s="37" customFormat="1" ht="11.1" customHeight="1">
      <c r="A20" s="38"/>
      <c r="B20" s="45">
        <f t="shared" si="7"/>
        <v>4</v>
      </c>
      <c r="C20" s="40">
        <v>4.4999999999999998E-2</v>
      </c>
      <c r="D20" s="46">
        <v>4.5425452482197537E-2</v>
      </c>
      <c r="E20" s="42">
        <f t="shared" si="3"/>
        <v>4.7400000000000005E-2</v>
      </c>
      <c r="F20" s="41">
        <f t="shared" si="4"/>
        <v>4.4423934123119471E-2</v>
      </c>
      <c r="G20" s="43">
        <f t="shared" si="5"/>
        <v>0.837197113270571</v>
      </c>
      <c r="H20" s="43">
        <f t="shared" si="6"/>
        <v>0.83719711327057111</v>
      </c>
      <c r="I20" s="44">
        <f t="shared" si="2"/>
        <v>0</v>
      </c>
    </row>
    <row r="21" spans="1:12" s="37" customFormat="1" ht="11.1" customHeight="1">
      <c r="A21" s="38"/>
      <c r="B21" s="45">
        <f t="shared" si="7"/>
        <v>5</v>
      </c>
      <c r="C21" s="40">
        <v>4.7400000000000005E-2</v>
      </c>
      <c r="D21" s="46">
        <v>4.8002968862901341E-2</v>
      </c>
      <c r="E21" s="42">
        <f>C21+1</f>
        <v>1.0474000000000001</v>
      </c>
      <c r="F21" s="41">
        <f t="shared" si="4"/>
        <v>4.6886418779285656E-2</v>
      </c>
      <c r="G21" s="43">
        <f t="shared" si="5"/>
        <v>0.79101994715008739</v>
      </c>
      <c r="H21" s="43">
        <f t="shared" si="6"/>
        <v>0.79101994715008717</v>
      </c>
      <c r="I21" s="44">
        <f t="shared" si="2"/>
        <v>0</v>
      </c>
    </row>
    <row r="22" spans="1:12" ht="11.1" customHeight="1">
      <c r="B22" s="47"/>
      <c r="C22" s="47"/>
      <c r="E22" s="48">
        <f>ROUND(SUMPRODUCT(E17:E21,G17:G21)-1,10)</f>
        <v>0</v>
      </c>
      <c r="F22" s="49"/>
      <c r="G22" s="50"/>
      <c r="H22" s="51"/>
      <c r="I22" s="52"/>
      <c r="J22" s="50"/>
      <c r="K22" s="50"/>
      <c r="L22" s="37"/>
    </row>
    <row r="23" spans="1:12" ht="11.1" customHeight="1">
      <c r="B23" s="47"/>
      <c r="C23" s="37"/>
      <c r="E23" s="53"/>
      <c r="F23" s="49"/>
      <c r="G23" s="50"/>
      <c r="H23" s="51"/>
      <c r="I23" s="52"/>
      <c r="J23" s="50"/>
      <c r="K23" s="50"/>
      <c r="L23" s="37"/>
    </row>
    <row r="24" spans="1:12" s="37" customFormat="1" ht="11.1" customHeight="1">
      <c r="B24" s="25" t="s">
        <v>1069</v>
      </c>
      <c r="E24" s="54"/>
      <c r="F24" s="55"/>
    </row>
    <row r="25" spans="1:12" s="37" customFormat="1" ht="11.1" customHeight="1">
      <c r="B25" s="56" t="s">
        <v>1070</v>
      </c>
      <c r="C25" s="56"/>
      <c r="D25" s="57" t="s">
        <v>12</v>
      </c>
      <c r="E25" s="57">
        <v>1</v>
      </c>
      <c r="F25" s="57">
        <f>E25+1</f>
        <v>2</v>
      </c>
    </row>
    <row r="26" spans="1:12" s="37" customFormat="1" ht="11.1" customHeight="1">
      <c r="B26" s="54" t="s">
        <v>13</v>
      </c>
      <c r="C26" s="54" t="s">
        <v>1071</v>
      </c>
      <c r="D26" s="58"/>
      <c r="E26" s="58"/>
      <c r="F26" s="58">
        <v>1</v>
      </c>
      <c r="K26" s="59"/>
    </row>
    <row r="27" spans="1:12" s="37" customFormat="1" ht="11.1" customHeight="1">
      <c r="B27" s="54"/>
      <c r="C27" s="54" t="s">
        <v>1072</v>
      </c>
      <c r="D27" s="58"/>
      <c r="E27" s="58">
        <f>C18</f>
        <v>3.705E-2</v>
      </c>
      <c r="F27" s="58">
        <f>E27</f>
        <v>3.705E-2</v>
      </c>
      <c r="K27" s="59"/>
    </row>
    <row r="28" spans="1:12" s="37" customFormat="1" ht="11.1" customHeight="1">
      <c r="B28" s="54"/>
      <c r="C28" s="60" t="s">
        <v>1073</v>
      </c>
      <c r="D28" s="58">
        <f>(F28/(1+C18)+E28)/(1+C18)</f>
        <v>1</v>
      </c>
      <c r="E28" s="58">
        <f>SUM(E26:E27)</f>
        <v>3.705E-2</v>
      </c>
      <c r="F28" s="58">
        <f>SUM(F26:F27)</f>
        <v>1.03705</v>
      </c>
    </row>
    <row r="29" spans="1:12" ht="11.1" customHeight="1">
      <c r="B29" s="54"/>
      <c r="C29" s="61" t="s">
        <v>1074</v>
      </c>
      <c r="D29" s="62">
        <f>ROUND((SUM(E29:F29)-D28),10)</f>
        <v>0</v>
      </c>
      <c r="E29" s="58">
        <f>E28/(1+$D$17)^($B$17)</f>
        <v>3.5918565196316039E-2</v>
      </c>
      <c r="F29" s="58">
        <f>F28/(1+$D$18)^$B$18</f>
        <v>0.96408143480368391</v>
      </c>
    </row>
    <row r="30" spans="1:12" ht="11.1" customHeight="1">
      <c r="B30" s="54"/>
      <c r="C30" s="63"/>
      <c r="E30" s="58"/>
      <c r="F30" s="64"/>
    </row>
    <row r="31" spans="1:12" ht="11.1" customHeight="1">
      <c r="B31" s="54"/>
      <c r="C31" s="63"/>
      <c r="E31" s="58"/>
      <c r="F31" s="64"/>
    </row>
    <row r="32" spans="1:12" ht="11.1" customHeight="1">
      <c r="B32" s="54"/>
      <c r="C32" s="63"/>
      <c r="D32" s="64"/>
      <c r="E32" s="64"/>
      <c r="F32" s="64"/>
    </row>
    <row r="33" spans="2:9" ht="11.1" customHeight="1">
      <c r="B33" s="54"/>
      <c r="C33" s="63"/>
      <c r="D33" s="64"/>
      <c r="E33" s="64"/>
      <c r="F33" s="64"/>
    </row>
    <row r="34" spans="2:9" ht="11.1" customHeight="1">
      <c r="B34" s="54"/>
      <c r="C34" s="63"/>
      <c r="D34" s="64"/>
      <c r="E34" s="64"/>
      <c r="F34" s="64"/>
    </row>
    <row r="35" spans="2:9" ht="11.1" customHeight="1">
      <c r="B35" s="54"/>
      <c r="C35" s="63"/>
      <c r="D35" s="64"/>
      <c r="E35" s="64"/>
      <c r="F35" s="64"/>
    </row>
    <row r="36" spans="2:9" ht="11.1" customHeight="1">
      <c r="B36" s="54"/>
      <c r="C36" s="63"/>
      <c r="D36" s="64"/>
      <c r="E36" s="64"/>
      <c r="F36" s="64"/>
    </row>
    <row r="37" spans="2:9" ht="11.1" customHeight="1">
      <c r="B37" s="54"/>
      <c r="C37" s="63"/>
      <c r="D37" s="64"/>
      <c r="E37" s="64"/>
      <c r="F37" s="64"/>
    </row>
    <row r="38" spans="2:9" ht="11.1" customHeight="1">
      <c r="B38" s="54"/>
      <c r="C38" s="63"/>
      <c r="D38" s="64"/>
      <c r="E38" s="64"/>
      <c r="F38" s="64"/>
    </row>
    <row r="39" spans="2:9" ht="11.1" customHeight="1">
      <c r="B39" s="54"/>
      <c r="C39" s="63"/>
      <c r="D39" s="64"/>
      <c r="E39" s="64"/>
      <c r="F39" s="64"/>
    </row>
    <row r="40" spans="2:9" ht="11.1" customHeight="1">
      <c r="B40" s="54"/>
      <c r="C40" s="63"/>
      <c r="D40" s="64"/>
      <c r="E40" s="64"/>
      <c r="F40" s="64"/>
    </row>
    <row r="41" spans="2:9" ht="11.1" customHeight="1">
      <c r="B41" s="54"/>
      <c r="C41" s="63"/>
      <c r="D41" s="64"/>
      <c r="E41" s="64"/>
      <c r="F41" s="64"/>
    </row>
    <row r="42" spans="2:9" ht="11.1" customHeight="1">
      <c r="B42" s="54"/>
      <c r="C42" s="63"/>
      <c r="D42" s="64"/>
      <c r="E42" s="64"/>
      <c r="F42" s="64"/>
    </row>
    <row r="43" spans="2:9" ht="11.1" customHeight="1">
      <c r="B43" s="54"/>
      <c r="C43" s="63"/>
      <c r="D43" s="64"/>
      <c r="E43" s="64"/>
      <c r="F43" s="64"/>
    </row>
    <row r="44" spans="2:9" ht="11.1" customHeight="1">
      <c r="B44" s="54"/>
      <c r="C44" s="60"/>
      <c r="D44" s="64"/>
      <c r="E44" s="54"/>
      <c r="F44" s="64"/>
    </row>
    <row r="45" spans="2:9" ht="11.1" customHeight="1">
      <c r="B45" s="56" t="s">
        <v>1070</v>
      </c>
      <c r="C45" s="56"/>
      <c r="D45" s="57" t="s">
        <v>12</v>
      </c>
      <c r="E45" s="57">
        <v>1</v>
      </c>
      <c r="F45" s="57">
        <f>E45+1</f>
        <v>2</v>
      </c>
      <c r="G45" s="57">
        <f t="shared" ref="G45" si="8">F45+1</f>
        <v>3</v>
      </c>
    </row>
    <row r="46" spans="2:9" s="37" customFormat="1" ht="11.1" customHeight="1">
      <c r="B46" s="54" t="s">
        <v>14</v>
      </c>
      <c r="C46" s="54" t="s">
        <v>1071</v>
      </c>
      <c r="D46" s="58"/>
      <c r="E46" s="58"/>
      <c r="F46" s="58"/>
      <c r="G46" s="58">
        <v>1</v>
      </c>
    </row>
    <row r="47" spans="2:9" s="37" customFormat="1" ht="11.1" customHeight="1">
      <c r="B47" s="54"/>
      <c r="C47" s="54" t="s">
        <v>1072</v>
      </c>
      <c r="D47" s="58"/>
      <c r="E47" s="58">
        <f>$C$19</f>
        <v>4.2599999999999999E-2</v>
      </c>
      <c r="F47" s="58">
        <f>E47</f>
        <v>4.2599999999999999E-2</v>
      </c>
      <c r="G47" s="58">
        <f>F47</f>
        <v>4.2599999999999999E-2</v>
      </c>
    </row>
    <row r="48" spans="2:9" s="37" customFormat="1" ht="11.1" customHeight="1">
      <c r="B48" s="54"/>
      <c r="C48" s="60" t="s">
        <v>1073</v>
      </c>
      <c r="D48" s="58">
        <v>1</v>
      </c>
      <c r="E48" s="58">
        <f t="shared" ref="E48:F48" si="9">SUM(E46:E47)</f>
        <v>4.2599999999999999E-2</v>
      </c>
      <c r="F48" s="58">
        <f t="shared" si="9"/>
        <v>4.2599999999999999E-2</v>
      </c>
      <c r="G48" s="58">
        <f>SUM(G46:G47)</f>
        <v>1.0426</v>
      </c>
      <c r="I48" s="65"/>
    </row>
    <row r="49" spans="2:9" ht="11.1" customHeight="1">
      <c r="B49" s="54"/>
      <c r="C49" s="61" t="s">
        <v>1074</v>
      </c>
      <c r="D49" s="62">
        <f>ROUND((SUM(E49:G49)-D48),10)</f>
        <v>0</v>
      </c>
      <c r="E49" s="58">
        <f>E48/(1+$D$17)^($B$17)</f>
        <v>4.1299079011148807E-2</v>
      </c>
      <c r="F49" s="58">
        <f>F48/(1+$D$18)^$B$18</f>
        <v>3.9602593050129628E-2</v>
      </c>
      <c r="G49" s="58">
        <f>G48/(1+$D$19)^$B$19</f>
        <v>0.91909832793872182</v>
      </c>
    </row>
    <row r="50" spans="2:9" ht="11.1" customHeight="1">
      <c r="B50" s="54"/>
      <c r="C50" s="63"/>
      <c r="D50" s="64"/>
      <c r="E50" s="64"/>
      <c r="F50" s="64"/>
      <c r="G50" s="64"/>
    </row>
    <row r="51" spans="2:9" ht="11.1" customHeight="1">
      <c r="B51" s="54"/>
      <c r="C51" s="63"/>
      <c r="D51" s="64"/>
      <c r="E51" s="64"/>
      <c r="F51" s="64"/>
      <c r="G51" s="64"/>
    </row>
    <row r="52" spans="2:9" ht="11.1" customHeight="1">
      <c r="B52" s="54"/>
      <c r="C52" s="60"/>
      <c r="D52" s="64"/>
      <c r="E52" s="54"/>
      <c r="F52" s="64"/>
      <c r="G52" s="64"/>
    </row>
    <row r="53" spans="2:9" ht="11.1" customHeight="1">
      <c r="B53" s="56" t="s">
        <v>1070</v>
      </c>
      <c r="C53" s="56"/>
      <c r="D53" s="57" t="s">
        <v>12</v>
      </c>
      <c r="E53" s="57">
        <v>1</v>
      </c>
      <c r="F53" s="57">
        <f>E53+1</f>
        <v>2</v>
      </c>
      <c r="G53" s="57">
        <f t="shared" ref="G53:H53" si="10">F53+1</f>
        <v>3</v>
      </c>
      <c r="H53" s="57">
        <f t="shared" si="10"/>
        <v>4</v>
      </c>
    </row>
    <row r="54" spans="2:9" ht="11.1" customHeight="1">
      <c r="B54" s="54" t="s">
        <v>15</v>
      </c>
      <c r="C54" s="54" t="s">
        <v>1071</v>
      </c>
      <c r="D54" s="58"/>
      <c r="E54" s="58"/>
      <c r="F54" s="58"/>
      <c r="G54" s="58"/>
      <c r="H54" s="58">
        <v>1</v>
      </c>
    </row>
    <row r="55" spans="2:9" ht="11.1" customHeight="1">
      <c r="B55" s="54"/>
      <c r="C55" s="54" t="s">
        <v>1072</v>
      </c>
      <c r="D55" s="58"/>
      <c r="E55" s="58">
        <f>$C$20</f>
        <v>4.4999999999999998E-2</v>
      </c>
      <c r="F55" s="58">
        <f>E55</f>
        <v>4.4999999999999998E-2</v>
      </c>
      <c r="G55" s="58">
        <f>F55</f>
        <v>4.4999999999999998E-2</v>
      </c>
      <c r="H55" s="58">
        <f>G55</f>
        <v>4.4999999999999998E-2</v>
      </c>
    </row>
    <row r="56" spans="2:9" ht="11.1" customHeight="1">
      <c r="B56" s="54"/>
      <c r="C56" s="60" t="s">
        <v>1073</v>
      </c>
      <c r="D56" s="58">
        <v>1</v>
      </c>
      <c r="E56" s="58">
        <f t="shared" ref="E56" si="11">SUM(E54:E55)</f>
        <v>4.4999999999999998E-2</v>
      </c>
      <c r="F56" s="58">
        <f t="shared" ref="F56" si="12">SUM(F54:F55)</f>
        <v>4.4999999999999998E-2</v>
      </c>
      <c r="G56" s="58">
        <f>SUM(G54:G55)</f>
        <v>4.4999999999999998E-2</v>
      </c>
      <c r="H56" s="58">
        <f>SUM(H54:H55)</f>
        <v>1.0449999999999999</v>
      </c>
    </row>
    <row r="57" spans="2:9" ht="11.1" customHeight="1">
      <c r="B57" s="54"/>
      <c r="C57" s="61" t="s">
        <v>1074</v>
      </c>
      <c r="D57" s="62">
        <f>ROUND((SUM(E57:H57)-D56),10)</f>
        <v>0</v>
      </c>
      <c r="E57" s="58">
        <f>E56/(1+$D$17)^($B$17)</f>
        <v>4.3625787687833248E-2</v>
      </c>
      <c r="F57" s="58">
        <f>F56/(1+$D$18)^$B$18</f>
        <v>4.1833725052953831E-2</v>
      </c>
      <c r="G57" s="58">
        <f>G56/(1+$D$19)^$B$19</f>
        <v>3.9669503891466028E-2</v>
      </c>
      <c r="H57" s="58">
        <f>H56/(1+$D$20)^$B$20</f>
        <v>0.87487098336774671</v>
      </c>
    </row>
    <row r="58" spans="2:9" ht="11.1" customHeight="1">
      <c r="B58" s="54"/>
      <c r="C58" s="63"/>
      <c r="D58" s="64"/>
      <c r="E58" s="64"/>
      <c r="F58" s="64"/>
      <c r="G58" s="64"/>
      <c r="H58" s="64"/>
    </row>
    <row r="59" spans="2:9" ht="11.1" customHeight="1">
      <c r="B59" s="54"/>
      <c r="C59" s="63"/>
      <c r="D59" s="64"/>
      <c r="E59" s="64"/>
      <c r="F59" s="64"/>
      <c r="G59" s="64"/>
      <c r="H59" s="64"/>
    </row>
    <row r="60" spans="2:9" ht="11.1" customHeight="1">
      <c r="B60" s="54"/>
      <c r="C60" s="63"/>
      <c r="D60" s="64"/>
      <c r="E60" s="64"/>
      <c r="F60" s="64"/>
      <c r="G60" s="64"/>
      <c r="H60" s="64"/>
    </row>
    <row r="61" spans="2:9" ht="11.1" customHeight="1">
      <c r="B61" s="54"/>
      <c r="C61" s="60"/>
      <c r="D61" s="64"/>
      <c r="E61" s="54"/>
      <c r="F61" s="64"/>
      <c r="G61" s="64"/>
      <c r="H61" s="64"/>
    </row>
    <row r="62" spans="2:9" ht="11.1" customHeight="1">
      <c r="B62" s="56" t="s">
        <v>1070</v>
      </c>
      <c r="C62" s="56"/>
      <c r="D62" s="57" t="s">
        <v>12</v>
      </c>
      <c r="E62" s="57">
        <v>1</v>
      </c>
      <c r="F62" s="57">
        <f>E62+1</f>
        <v>2</v>
      </c>
      <c r="G62" s="57">
        <f t="shared" ref="G62:I62" si="13">F62+1</f>
        <v>3</v>
      </c>
      <c r="H62" s="57">
        <f t="shared" si="13"/>
        <v>4</v>
      </c>
      <c r="I62" s="57">
        <f t="shared" si="13"/>
        <v>5</v>
      </c>
    </row>
    <row r="63" spans="2:9" ht="11.1" customHeight="1">
      <c r="B63" s="54" t="s">
        <v>16</v>
      </c>
      <c r="C63" s="54" t="s">
        <v>1071</v>
      </c>
      <c r="D63" s="64"/>
      <c r="E63" s="58"/>
      <c r="F63" s="58"/>
      <c r="G63" s="58"/>
      <c r="H63" s="58"/>
      <c r="I63" s="58">
        <v>1</v>
      </c>
    </row>
    <row r="64" spans="2:9" ht="11.1" customHeight="1">
      <c r="B64" s="54"/>
      <c r="C64" s="54" t="s">
        <v>1072</v>
      </c>
      <c r="D64" s="64"/>
      <c r="E64" s="58">
        <f>$C$21</f>
        <v>4.7400000000000005E-2</v>
      </c>
      <c r="F64" s="58">
        <f>E64</f>
        <v>4.7400000000000005E-2</v>
      </c>
      <c r="G64" s="58">
        <f>F64</f>
        <v>4.7400000000000005E-2</v>
      </c>
      <c r="H64" s="58">
        <f t="shared" ref="H64:I64" si="14">G64</f>
        <v>4.7400000000000005E-2</v>
      </c>
      <c r="I64" s="58">
        <f t="shared" si="14"/>
        <v>4.7400000000000005E-2</v>
      </c>
    </row>
    <row r="65" spans="2:9" ht="11.1" customHeight="1">
      <c r="B65" s="54"/>
      <c r="C65" s="60" t="s">
        <v>1073</v>
      </c>
      <c r="D65" s="58">
        <v>1</v>
      </c>
      <c r="E65" s="58">
        <f t="shared" ref="E65" si="15">SUM(E63:E64)</f>
        <v>4.7400000000000005E-2</v>
      </c>
      <c r="F65" s="58">
        <f t="shared" ref="F65" si="16">SUM(F63:F64)</f>
        <v>4.7400000000000005E-2</v>
      </c>
      <c r="G65" s="58">
        <f>SUM(G63:G64)</f>
        <v>4.7400000000000005E-2</v>
      </c>
      <c r="H65" s="58">
        <f t="shared" ref="H65:I65" si="17">SUM(H63:H64)</f>
        <v>4.7400000000000005E-2</v>
      </c>
      <c r="I65" s="58">
        <f t="shared" si="17"/>
        <v>1.0474000000000001</v>
      </c>
    </row>
    <row r="66" spans="2:9" ht="11.1" customHeight="1">
      <c r="B66" s="54"/>
      <c r="C66" s="61" t="s">
        <v>1074</v>
      </c>
      <c r="D66" s="62">
        <f>ROUND((SUM(E66:I66)-D65),10)</f>
        <v>0</v>
      </c>
      <c r="E66" s="58">
        <f>E65/(1+$D$17)^($B$17)</f>
        <v>4.5952496364517696E-2</v>
      </c>
      <c r="F66" s="58">
        <f>F65/(1+$D$18)^$B$18</f>
        <v>4.4064857055778041E-2</v>
      </c>
      <c r="G66" s="58">
        <f>G65/(1+$D$19)^$B$19</f>
        <v>4.1785210765677559E-2</v>
      </c>
      <c r="H66" s="58">
        <f>H65/(1+$D$20)^$B$20</f>
        <v>3.9683143169025069E-2</v>
      </c>
      <c r="I66" s="58">
        <f>I65/(1+$D$21)^$B$21</f>
        <v>0.82851429264500165</v>
      </c>
    </row>
    <row r="67" spans="2:9" ht="11.1" customHeight="1">
      <c r="B67" s="54"/>
      <c r="C67" s="63"/>
      <c r="D67" s="64"/>
      <c r="E67" s="64"/>
      <c r="F67" s="64"/>
      <c r="G67" s="64"/>
      <c r="H67" s="64"/>
      <c r="I67" s="64"/>
    </row>
    <row r="68" spans="2:9" ht="11.1" customHeight="1">
      <c r="B68" s="54"/>
      <c r="C68" s="63"/>
      <c r="D68" s="64"/>
      <c r="E68" s="64"/>
      <c r="F68" s="64"/>
      <c r="G68" s="64"/>
      <c r="H68" s="64"/>
      <c r="I68" s="64"/>
    </row>
    <row r="69" spans="2:9" ht="11.1" customHeight="1">
      <c r="B69" s="54"/>
      <c r="C69" s="63"/>
      <c r="D69" s="64"/>
      <c r="E69" s="64"/>
      <c r="F69" s="64"/>
      <c r="G69" s="64"/>
      <c r="H69" s="64"/>
      <c r="I69" s="64"/>
    </row>
    <row r="70" spans="2:9" ht="11.1" customHeight="1">
      <c r="B70" s="54"/>
      <c r="C70" s="63"/>
      <c r="D70" s="64"/>
      <c r="E70" s="64"/>
      <c r="F70" s="64"/>
      <c r="G70" s="64"/>
      <c r="H70" s="64"/>
      <c r="I70" s="64"/>
    </row>
    <row r="71" spans="2:9" ht="11.1" customHeight="1">
      <c r="B71" s="54"/>
      <c r="C71" s="60"/>
      <c r="D71" s="64"/>
      <c r="E71" s="54"/>
      <c r="F71" s="64"/>
      <c r="G71" s="64"/>
      <c r="H71" s="64"/>
      <c r="I71" s="64"/>
    </row>
  </sheetData>
  <mergeCells count="5">
    <mergeCell ref="G16:I16"/>
    <mergeCell ref="B25:C25"/>
    <mergeCell ref="B45:C45"/>
    <mergeCell ref="B53:C53"/>
    <mergeCell ref="B62:C62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06F8-0204-4C73-BB45-5E772021EAA4}">
  <sheetPr>
    <tabColor theme="1"/>
  </sheetPr>
  <dimension ref="A1"/>
  <sheetViews>
    <sheetView view="pageBreakPreview" zoomScale="85" zoomScaleNormal="100" zoomScaleSheetLayoutView="85" workbookViewId="0"/>
  </sheetViews>
  <sheetFormatPr defaultRowHeight="17.399999999999999"/>
  <sheetData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F5ADB-6AD8-4845-87D5-FE09B28588E1}">
  <dimension ref="A1:X339"/>
  <sheetViews>
    <sheetView showGridLines="0" zoomScale="85" zoomScaleNormal="85" workbookViewId="0"/>
  </sheetViews>
  <sheetFormatPr defaultColWidth="12.69921875" defaultRowHeight="13.2" outlineLevelRow="1"/>
  <cols>
    <col min="1" max="1" width="5.19921875" style="66" customWidth="1"/>
    <col min="2" max="2" width="17.09765625" style="66" customWidth="1"/>
    <col min="3" max="3" width="21.59765625" style="66" customWidth="1"/>
    <col min="4" max="9" width="13.69921875" style="66" customWidth="1"/>
    <col min="10" max="13" width="14.3984375" style="66" customWidth="1"/>
    <col min="14" max="17" width="13.69921875" style="66" customWidth="1"/>
    <col min="18" max="20" width="12.69921875" style="66"/>
    <col min="21" max="30" width="13.69921875" style="66" customWidth="1"/>
    <col min="31" max="31" width="12.69921875" style="66"/>
    <col min="32" max="32" width="13.59765625" style="66" bestFit="1" customWidth="1"/>
    <col min="33" max="16384" width="12.69921875" style="66"/>
  </cols>
  <sheetData>
    <row r="1" spans="1:17" ht="11.1" customHeight="1" thickBot="1">
      <c r="B1" s="66" t="s">
        <v>1075</v>
      </c>
    </row>
    <row r="2" spans="1:17" s="67" customFormat="1" ht="14.4" thickTop="1" thickBot="1">
      <c r="B2" s="68" t="s">
        <v>0</v>
      </c>
      <c r="C2" s="68" t="s">
        <v>1</v>
      </c>
      <c r="D2" s="69" t="s">
        <v>2</v>
      </c>
      <c r="E2" s="69" t="s">
        <v>827</v>
      </c>
      <c r="F2" s="69" t="s">
        <v>1067</v>
      </c>
      <c r="G2" s="70" t="s">
        <v>1068</v>
      </c>
      <c r="H2" s="71"/>
      <c r="I2" s="72"/>
      <c r="K2" s="73" t="s">
        <v>3</v>
      </c>
      <c r="L2" s="73" t="s">
        <v>4</v>
      </c>
      <c r="M2" s="73" t="s">
        <v>5</v>
      </c>
      <c r="N2" s="73" t="s">
        <v>6</v>
      </c>
      <c r="O2" s="73" t="s">
        <v>7</v>
      </c>
      <c r="P2" s="73" t="s">
        <v>8</v>
      </c>
      <c r="Q2" s="73" t="s">
        <v>9</v>
      </c>
    </row>
    <row r="3" spans="1:17" s="67" customFormat="1" ht="11.1" customHeight="1" thickTop="1" thickBot="1">
      <c r="A3" s="74">
        <f>B3*0.5</f>
        <v>0.5</v>
      </c>
      <c r="B3" s="75">
        <v>1</v>
      </c>
      <c r="C3" s="76">
        <f>YTM_발행!E62</f>
        <v>6.2839999999999993E-2</v>
      </c>
      <c r="D3" s="77">
        <f>C3</f>
        <v>6.2839999999999993E-2</v>
      </c>
      <c r="E3" s="78">
        <f>$C$22/2</f>
        <v>5.6769999999999994E-2</v>
      </c>
      <c r="F3" s="77">
        <f>LN(D3/2+1)*2</f>
        <v>6.1872987131167533E-2</v>
      </c>
      <c r="G3" s="79">
        <f>1/(D3/2+1)^B3</f>
        <v>0.96953714296794713</v>
      </c>
      <c r="H3" s="79">
        <f>EXP(-F3*B3/2)</f>
        <v>0.96953714296794713</v>
      </c>
      <c r="I3" s="80">
        <f t="shared" ref="I3:I22" si="0">H3-G3</f>
        <v>0</v>
      </c>
      <c r="K3" s="81" t="s">
        <v>1076</v>
      </c>
      <c r="L3" s="82">
        <f>$C$4</f>
        <v>7.3660000000000003E-2</v>
      </c>
      <c r="M3" s="82">
        <f>$C$6</f>
        <v>8.7239999999999998E-2</v>
      </c>
      <c r="N3" s="82">
        <f>$C$8</f>
        <v>0.10031000000000001</v>
      </c>
      <c r="O3" s="82">
        <f>$C$10</f>
        <v>0.10435999999999999</v>
      </c>
      <c r="P3" s="82">
        <f>$C$12</f>
        <v>0.10627</v>
      </c>
      <c r="Q3" s="82">
        <f>$C$22</f>
        <v>0.11353999999999999</v>
      </c>
    </row>
    <row r="4" spans="1:17" s="67" customFormat="1" ht="11.1" customHeight="1" thickBot="1">
      <c r="A4" s="74">
        <f t="shared" ref="A4:A22" si="1">B4*0.5</f>
        <v>1</v>
      </c>
      <c r="B4" s="83">
        <f>B3+1</f>
        <v>2</v>
      </c>
      <c r="C4" s="76">
        <f>YTM_발행!G62</f>
        <v>7.3660000000000003E-2</v>
      </c>
      <c r="D4" s="84">
        <f>F42</f>
        <v>7.3860324431422875E-2</v>
      </c>
      <c r="E4" s="78">
        <f t="shared" ref="E4:E21" si="2">$C$22/2</f>
        <v>5.6769999999999994E-2</v>
      </c>
      <c r="F4" s="77">
        <f t="shared" ref="F4:F22" si="3">LN(D4/2+1)*2</f>
        <v>7.2529161993254487E-2</v>
      </c>
      <c r="G4" s="79">
        <f t="shared" ref="G4:G22" si="4">1/(D4/2+1)^B4</f>
        <v>0.93003862448471841</v>
      </c>
      <c r="H4" s="79">
        <f t="shared" ref="H4:H22" si="5">EXP(-F4*B4/2)</f>
        <v>0.93003862448471841</v>
      </c>
      <c r="I4" s="80">
        <f t="shared" si="0"/>
        <v>0</v>
      </c>
      <c r="K4" s="85" t="s">
        <v>1077</v>
      </c>
      <c r="L4" s="86">
        <f>$D$4</f>
        <v>7.3860324431422875E-2</v>
      </c>
      <c r="M4" s="86">
        <f>$D$6</f>
        <v>8.8062812674890356E-2</v>
      </c>
      <c r="N4" s="86">
        <f>$D$8</f>
        <v>0.10243987285074452</v>
      </c>
      <c r="O4" s="86">
        <f>$D$10</f>
        <v>0.1067700702074732</v>
      </c>
      <c r="P4" s="86">
        <f>$D$12</f>
        <v>0.10872845429933031</v>
      </c>
      <c r="Q4" s="86">
        <f>$D$22</f>
        <v>0.11771653647590741</v>
      </c>
    </row>
    <row r="5" spans="1:17" s="67" customFormat="1" ht="11.1" customHeight="1" thickTop="1">
      <c r="A5" s="74">
        <f t="shared" si="1"/>
        <v>1.5</v>
      </c>
      <c r="B5" s="83">
        <f t="shared" ref="B5:B22" si="6">B4+1</f>
        <v>3</v>
      </c>
      <c r="C5" s="76">
        <f>YTM_발행!H62</f>
        <v>8.0109999999999987E-2</v>
      </c>
      <c r="D5" s="84">
        <f>F50</f>
        <v>8.0519630645959239E-2</v>
      </c>
      <c r="E5" s="78">
        <f t="shared" si="2"/>
        <v>5.6769999999999994E-2</v>
      </c>
      <c r="F5" s="77">
        <f t="shared" si="3"/>
        <v>7.8941008757594508E-2</v>
      </c>
      <c r="G5" s="79">
        <f t="shared" si="4"/>
        <v>0.88833041775164134</v>
      </c>
      <c r="H5" s="79">
        <f t="shared" si="5"/>
        <v>0.88833041775164134</v>
      </c>
      <c r="I5" s="80">
        <f t="shared" si="0"/>
        <v>0</v>
      </c>
    </row>
    <row r="6" spans="1:17" s="67" customFormat="1" ht="11.1" customHeight="1">
      <c r="A6" s="74">
        <f t="shared" si="1"/>
        <v>2</v>
      </c>
      <c r="B6" s="83">
        <f t="shared" si="6"/>
        <v>4</v>
      </c>
      <c r="C6" s="76">
        <f>YTM_발행!I62</f>
        <v>8.7239999999999998E-2</v>
      </c>
      <c r="D6" s="84">
        <f>F59</f>
        <v>8.8062812674890356E-2</v>
      </c>
      <c r="E6" s="78">
        <f t="shared" si="2"/>
        <v>5.6769999999999994E-2</v>
      </c>
      <c r="F6" s="77">
        <f t="shared" si="3"/>
        <v>8.6179143413347897E-2</v>
      </c>
      <c r="G6" s="79">
        <f t="shared" si="4"/>
        <v>0.84167755715814963</v>
      </c>
      <c r="H6" s="79">
        <f t="shared" si="5"/>
        <v>0.84167755715814951</v>
      </c>
      <c r="I6" s="80">
        <f t="shared" si="0"/>
        <v>0</v>
      </c>
    </row>
    <row r="7" spans="1:17" s="67" customFormat="1" ht="11.1" customHeight="1">
      <c r="A7" s="74">
        <f t="shared" si="1"/>
        <v>2.5</v>
      </c>
      <c r="B7" s="83">
        <f t="shared" si="6"/>
        <v>5</v>
      </c>
      <c r="C7" s="76">
        <f>YTM_발행!J62</f>
        <v>9.3759999999999996E-2</v>
      </c>
      <c r="D7" s="87">
        <f>F69</f>
        <v>9.5125139395345393E-2</v>
      </c>
      <c r="E7" s="78">
        <f t="shared" si="2"/>
        <v>5.6769999999999994E-2</v>
      </c>
      <c r="F7" s="77">
        <f t="shared" si="3"/>
        <v>9.2932206877051809E-2</v>
      </c>
      <c r="G7" s="79">
        <f t="shared" si="4"/>
        <v>0.7926840842866878</v>
      </c>
      <c r="H7" s="79">
        <f t="shared" si="5"/>
        <v>0.79268408428668802</v>
      </c>
      <c r="I7" s="80">
        <f t="shared" si="0"/>
        <v>0</v>
      </c>
    </row>
    <row r="8" spans="1:17" s="67" customFormat="1" ht="11.1" customHeight="1">
      <c r="A8" s="74">
        <f t="shared" si="1"/>
        <v>3</v>
      </c>
      <c r="B8" s="83">
        <f t="shared" si="6"/>
        <v>6</v>
      </c>
      <c r="C8" s="76">
        <f>YTM_발행!K62</f>
        <v>0.10031000000000001</v>
      </c>
      <c r="D8" s="87">
        <f>F80</f>
        <v>0.10243987285074452</v>
      </c>
      <c r="E8" s="78">
        <f t="shared" si="2"/>
        <v>5.6769999999999994E-2</v>
      </c>
      <c r="F8" s="77">
        <f t="shared" si="3"/>
        <v>9.9902667930823544E-2</v>
      </c>
      <c r="G8" s="79">
        <f t="shared" si="4"/>
        <v>0.74103456837744186</v>
      </c>
      <c r="H8" s="79">
        <f t="shared" si="5"/>
        <v>0.74103456837744175</v>
      </c>
      <c r="I8" s="80">
        <f t="shared" si="0"/>
        <v>0</v>
      </c>
    </row>
    <row r="9" spans="1:17" s="67" customFormat="1" ht="11.1" customHeight="1">
      <c r="A9" s="74">
        <f t="shared" si="1"/>
        <v>3.5</v>
      </c>
      <c r="B9" s="83">
        <f t="shared" si="6"/>
        <v>7</v>
      </c>
      <c r="C9" s="88">
        <f>AVERAGE(C8,C10)</f>
        <v>0.10233500000000001</v>
      </c>
      <c r="D9" s="87">
        <f>F92</f>
        <v>0.10455235687998687</v>
      </c>
      <c r="E9" s="78">
        <f t="shared" si="2"/>
        <v>5.6769999999999994E-2</v>
      </c>
      <c r="F9" s="77">
        <f t="shared" si="3"/>
        <v>0.10191121379108108</v>
      </c>
      <c r="G9" s="79">
        <f t="shared" si="4"/>
        <v>0.69998998704057847</v>
      </c>
      <c r="H9" s="79">
        <f t="shared" si="5"/>
        <v>0.69998998704057858</v>
      </c>
      <c r="I9" s="80">
        <f t="shared" si="0"/>
        <v>0</v>
      </c>
    </row>
    <row r="10" spans="1:17" s="67" customFormat="1" ht="11.1" customHeight="1">
      <c r="A10" s="74">
        <f t="shared" si="1"/>
        <v>4</v>
      </c>
      <c r="B10" s="83">
        <f t="shared" si="6"/>
        <v>8</v>
      </c>
      <c r="C10" s="76">
        <f>YTM_발행!L62</f>
        <v>0.10435999999999999</v>
      </c>
      <c r="D10" s="87">
        <f>F105</f>
        <v>0.1067700702074732</v>
      </c>
      <c r="E10" s="78">
        <f t="shared" si="2"/>
        <v>5.6769999999999994E-2</v>
      </c>
      <c r="F10" s="77">
        <f t="shared" si="3"/>
        <v>0.1040176433707531</v>
      </c>
      <c r="G10" s="79">
        <f t="shared" si="4"/>
        <v>0.65963371619279509</v>
      </c>
      <c r="H10" s="79">
        <f t="shared" si="5"/>
        <v>0.65963371619279498</v>
      </c>
      <c r="I10" s="80">
        <f t="shared" si="0"/>
        <v>0</v>
      </c>
    </row>
    <row r="11" spans="1:17" s="67" customFormat="1" ht="11.1" customHeight="1">
      <c r="A11" s="74">
        <f t="shared" si="1"/>
        <v>4.5</v>
      </c>
      <c r="B11" s="83">
        <f t="shared" si="6"/>
        <v>9</v>
      </c>
      <c r="C11" s="88">
        <f>AVERAGE(C10,C12)</f>
        <v>0.10531499999999999</v>
      </c>
      <c r="D11" s="87">
        <f>F119</f>
        <v>0.10771648917936805</v>
      </c>
      <c r="E11" s="78">
        <f t="shared" si="2"/>
        <v>5.6769999999999994E-2</v>
      </c>
      <c r="F11" s="77">
        <f t="shared" si="3"/>
        <v>0.10491589655008361</v>
      </c>
      <c r="G11" s="79">
        <f t="shared" si="4"/>
        <v>0.62367770996822447</v>
      </c>
      <c r="H11" s="79">
        <f t="shared" si="5"/>
        <v>0.62367770996822469</v>
      </c>
      <c r="I11" s="80">
        <f t="shared" si="0"/>
        <v>0</v>
      </c>
    </row>
    <row r="12" spans="1:17" s="67" customFormat="1" ht="11.1" customHeight="1">
      <c r="A12" s="74">
        <f t="shared" si="1"/>
        <v>5</v>
      </c>
      <c r="B12" s="83">
        <f t="shared" si="6"/>
        <v>10</v>
      </c>
      <c r="C12" s="76">
        <f>YTM_발행!M62</f>
        <v>0.10627</v>
      </c>
      <c r="D12" s="87">
        <f>F134</f>
        <v>0.10872845429933031</v>
      </c>
      <c r="E12" s="78">
        <f t="shared" si="2"/>
        <v>5.6769999999999994E-2</v>
      </c>
      <c r="F12" s="77">
        <f t="shared" si="3"/>
        <v>0.10587591396091957</v>
      </c>
      <c r="G12" s="79">
        <f t="shared" si="4"/>
        <v>0.58897027128506263</v>
      </c>
      <c r="H12" s="79">
        <f t="shared" si="5"/>
        <v>0.58897027128506296</v>
      </c>
      <c r="I12" s="80">
        <f t="shared" si="0"/>
        <v>0</v>
      </c>
    </row>
    <row r="13" spans="1:17" s="67" customFormat="1" ht="11.1" customHeight="1">
      <c r="A13" s="74">
        <f t="shared" si="1"/>
        <v>5.5</v>
      </c>
      <c r="B13" s="83">
        <f t="shared" si="6"/>
        <v>11</v>
      </c>
      <c r="C13" s="88">
        <f>($C$16-$C$12)/4*1+$C$12</f>
        <v>0.10742750000000001</v>
      </c>
      <c r="D13" s="87">
        <f>F150</f>
        <v>0.11007334107418343</v>
      </c>
      <c r="E13" s="78">
        <f t="shared" si="2"/>
        <v>5.6769999999999994E-2</v>
      </c>
      <c r="F13" s="77">
        <f t="shared" si="3"/>
        <v>0.10715105025377432</v>
      </c>
      <c r="G13" s="79">
        <f t="shared" si="4"/>
        <v>0.55469837779619435</v>
      </c>
      <c r="H13" s="79">
        <f t="shared" si="5"/>
        <v>0.55469837779619469</v>
      </c>
      <c r="I13" s="80">
        <f t="shared" si="0"/>
        <v>0</v>
      </c>
    </row>
    <row r="14" spans="1:17" s="67" customFormat="1" ht="11.1" customHeight="1">
      <c r="A14" s="74">
        <f t="shared" si="1"/>
        <v>6</v>
      </c>
      <c r="B14" s="83">
        <f t="shared" si="6"/>
        <v>12</v>
      </c>
      <c r="C14" s="88">
        <f>($C$16-$C$12)/4*2+$C$12</f>
        <v>0.108585</v>
      </c>
      <c r="D14" s="87">
        <f>F167</f>
        <v>0.11147731690243257</v>
      </c>
      <c r="E14" s="78">
        <f t="shared" si="2"/>
        <v>5.6769999999999994E-2</v>
      </c>
      <c r="F14" s="77">
        <f t="shared" si="3"/>
        <v>0.10848134425591653</v>
      </c>
      <c r="G14" s="79">
        <f t="shared" si="4"/>
        <v>0.52158237169621091</v>
      </c>
      <c r="H14" s="79">
        <f t="shared" si="5"/>
        <v>0.52158237169621102</v>
      </c>
      <c r="I14" s="80">
        <f t="shared" si="0"/>
        <v>0</v>
      </c>
    </row>
    <row r="15" spans="1:17" s="67" customFormat="1" ht="11.1" customHeight="1">
      <c r="A15" s="74">
        <f t="shared" si="1"/>
        <v>6.5</v>
      </c>
      <c r="B15" s="83">
        <f t="shared" si="6"/>
        <v>13</v>
      </c>
      <c r="C15" s="88">
        <f>($C$16-$C$12)/4*3+$C$12</f>
        <v>0.10974249999999999</v>
      </c>
      <c r="D15" s="87">
        <f>F185</f>
        <v>0.11294023850110602</v>
      </c>
      <c r="E15" s="78">
        <f t="shared" si="2"/>
        <v>5.6769999999999994E-2</v>
      </c>
      <c r="F15" s="77">
        <f t="shared" si="3"/>
        <v>0.10986654980244905</v>
      </c>
      <c r="G15" s="79">
        <f t="shared" si="4"/>
        <v>0.48961663398630328</v>
      </c>
      <c r="H15" s="79">
        <f t="shared" si="5"/>
        <v>0.48961663398630323</v>
      </c>
      <c r="I15" s="80">
        <f t="shared" si="0"/>
        <v>0</v>
      </c>
    </row>
    <row r="16" spans="1:17" s="67" customFormat="1" ht="11.1" customHeight="1">
      <c r="A16" s="74">
        <f t="shared" si="1"/>
        <v>7</v>
      </c>
      <c r="B16" s="83">
        <f t="shared" si="6"/>
        <v>14</v>
      </c>
      <c r="C16" s="76">
        <f>YTM_발행!N62</f>
        <v>0.1109</v>
      </c>
      <c r="D16" s="87">
        <f>F204</f>
        <v>0.11446355463284341</v>
      </c>
      <c r="E16" s="78">
        <f t="shared" si="2"/>
        <v>5.6769999999999994E-2</v>
      </c>
      <c r="F16" s="77">
        <f t="shared" si="3"/>
        <v>0.11130792259029988</v>
      </c>
      <c r="G16" s="79">
        <f t="shared" si="4"/>
        <v>0.45879331789956501</v>
      </c>
      <c r="H16" s="79">
        <f t="shared" si="5"/>
        <v>0.45879331789956496</v>
      </c>
      <c r="I16" s="80">
        <f t="shared" si="0"/>
        <v>0</v>
      </c>
    </row>
    <row r="17" spans="1:12" s="67" customFormat="1" ht="11.1" customHeight="1">
      <c r="A17" s="74">
        <f t="shared" si="1"/>
        <v>7.5</v>
      </c>
      <c r="B17" s="83">
        <f t="shared" si="6"/>
        <v>15</v>
      </c>
      <c r="C17" s="88">
        <f>($C$22-$C$16)/6*1+$C$16</f>
        <v>0.11133999999999999</v>
      </c>
      <c r="D17" s="87">
        <f>F224</f>
        <v>0.11491650597087499</v>
      </c>
      <c r="E17" s="78">
        <f t="shared" si="2"/>
        <v>5.6769999999999994E-2</v>
      </c>
      <c r="F17" s="77">
        <f t="shared" si="3"/>
        <v>0.1117363081534537</v>
      </c>
      <c r="G17" s="79">
        <f t="shared" si="4"/>
        <v>0.43256515733872208</v>
      </c>
      <c r="H17" s="79">
        <f t="shared" si="5"/>
        <v>0.43256515733872247</v>
      </c>
      <c r="I17" s="80">
        <f t="shared" si="0"/>
        <v>0</v>
      </c>
    </row>
    <row r="18" spans="1:12" s="67" customFormat="1" ht="11.1" customHeight="1">
      <c r="A18" s="74">
        <f t="shared" si="1"/>
        <v>8</v>
      </c>
      <c r="B18" s="83">
        <f t="shared" si="6"/>
        <v>16</v>
      </c>
      <c r="C18" s="88">
        <f>($C$22-$C$16)/6*2+$C$16</f>
        <v>0.11177999999999999</v>
      </c>
      <c r="D18" s="87">
        <f>F245</f>
        <v>0.11540740251671178</v>
      </c>
      <c r="E18" s="78">
        <f t="shared" si="2"/>
        <v>5.6769999999999994E-2</v>
      </c>
      <c r="F18" s="77">
        <f t="shared" si="3"/>
        <v>0.11220047738366826</v>
      </c>
      <c r="G18" s="79">
        <f t="shared" si="4"/>
        <v>0.40754504233614514</v>
      </c>
      <c r="H18" s="79">
        <f t="shared" si="5"/>
        <v>0.40754504233614502</v>
      </c>
      <c r="I18" s="80">
        <f t="shared" si="0"/>
        <v>0</v>
      </c>
    </row>
    <row r="19" spans="1:12" s="67" customFormat="1" ht="11.1" customHeight="1">
      <c r="A19" s="74">
        <f t="shared" si="1"/>
        <v>8.5</v>
      </c>
      <c r="B19" s="83">
        <f t="shared" si="6"/>
        <v>17</v>
      </c>
      <c r="C19" s="88">
        <f>($C$22-$C$16)/6*3+$C$16</f>
        <v>0.11221999999999999</v>
      </c>
      <c r="D19" s="87">
        <f>F267</f>
        <v>0.11593393221988979</v>
      </c>
      <c r="E19" s="78">
        <f t="shared" si="2"/>
        <v>5.6769999999999994E-2</v>
      </c>
      <c r="F19" s="77">
        <f t="shared" si="3"/>
        <v>0.11269821998039349</v>
      </c>
      <c r="G19" s="79">
        <f t="shared" si="4"/>
        <v>0.38368442666049929</v>
      </c>
      <c r="H19" s="79">
        <f t="shared" si="5"/>
        <v>0.38368442666049962</v>
      </c>
      <c r="I19" s="80">
        <f t="shared" si="0"/>
        <v>0</v>
      </c>
    </row>
    <row r="20" spans="1:12" ht="11.1" customHeight="1">
      <c r="A20" s="74">
        <f t="shared" si="1"/>
        <v>9</v>
      </c>
      <c r="B20" s="83">
        <f t="shared" si="6"/>
        <v>18</v>
      </c>
      <c r="C20" s="88">
        <f>($C$22-$C$16)/6*4+$C$16</f>
        <v>0.11266</v>
      </c>
      <c r="D20" s="87">
        <f>F290</f>
        <v>0.11649467843968786</v>
      </c>
      <c r="E20" s="78">
        <f t="shared" si="2"/>
        <v>5.6769999999999994E-2</v>
      </c>
      <c r="F20" s="77">
        <f t="shared" si="3"/>
        <v>0.11322817218954995</v>
      </c>
      <c r="G20" s="79">
        <f t="shared" si="4"/>
        <v>0.36093638691593505</v>
      </c>
      <c r="H20" s="79">
        <f t="shared" si="5"/>
        <v>0.36093638691593516</v>
      </c>
      <c r="I20" s="80">
        <f t="shared" si="0"/>
        <v>0</v>
      </c>
    </row>
    <row r="21" spans="1:12" ht="11.1" customHeight="1">
      <c r="A21" s="74">
        <f t="shared" si="1"/>
        <v>9.5</v>
      </c>
      <c r="B21" s="83">
        <f t="shared" si="6"/>
        <v>19</v>
      </c>
      <c r="C21" s="88">
        <f>($C$22-$C$16)/6*5+$C$16</f>
        <v>0.11309999999999999</v>
      </c>
      <c r="D21" s="87">
        <f>F314</f>
        <v>0.11708892686747374</v>
      </c>
      <c r="E21" s="78">
        <f t="shared" si="2"/>
        <v>5.6769999999999994E-2</v>
      </c>
      <c r="F21" s="77">
        <f t="shared" si="3"/>
        <v>0.11378963357743292</v>
      </c>
      <c r="G21" s="79">
        <f t="shared" si="4"/>
        <v>0.33925558453572824</v>
      </c>
      <c r="H21" s="79">
        <f t="shared" si="5"/>
        <v>0.33925558453572857</v>
      </c>
      <c r="I21" s="80">
        <f t="shared" si="0"/>
        <v>0</v>
      </c>
    </row>
    <row r="22" spans="1:12" ht="11.1" customHeight="1">
      <c r="A22" s="74">
        <f t="shared" si="1"/>
        <v>10</v>
      </c>
      <c r="B22" s="83">
        <f t="shared" si="6"/>
        <v>20</v>
      </c>
      <c r="C22" s="76">
        <f>YTM_발행!O62</f>
        <v>0.11353999999999999</v>
      </c>
      <c r="D22" s="84">
        <f>F339</f>
        <v>0.11771653647590741</v>
      </c>
      <c r="E22" s="78">
        <f>$C$22/2+1</f>
        <v>1.05677</v>
      </c>
      <c r="F22" s="77">
        <f t="shared" si="3"/>
        <v>0.11438244438629885</v>
      </c>
      <c r="G22" s="79">
        <f t="shared" si="4"/>
        <v>0.31859822783805236</v>
      </c>
      <c r="H22" s="79">
        <f t="shared" si="5"/>
        <v>0.31859822783805236</v>
      </c>
      <c r="I22" s="80">
        <f t="shared" si="0"/>
        <v>0</v>
      </c>
    </row>
    <row r="23" spans="1:12" ht="11.1" customHeight="1">
      <c r="B23" s="89" t="s">
        <v>10</v>
      </c>
      <c r="C23" s="83">
        <v>2</v>
      </c>
      <c r="E23" s="90">
        <f>SUMPRODUCT(E3:E22,G3:G22)-1</f>
        <v>0</v>
      </c>
      <c r="F23" s="91"/>
      <c r="G23" s="92"/>
      <c r="H23" s="93"/>
      <c r="I23" s="94"/>
      <c r="J23" s="92"/>
      <c r="K23" s="92"/>
      <c r="L23" s="67"/>
    </row>
    <row r="24" spans="1:12" ht="11.1" customHeight="1">
      <c r="B24" s="95"/>
      <c r="C24" s="67"/>
      <c r="E24" s="96"/>
      <c r="F24" s="91"/>
      <c r="G24" s="92"/>
      <c r="H24" s="93"/>
      <c r="I24" s="94"/>
      <c r="J24" s="92"/>
      <c r="K24" s="92"/>
      <c r="L24" s="67"/>
    </row>
    <row r="25" spans="1:12" ht="11.1" customHeight="1">
      <c r="B25" s="95"/>
      <c r="C25" s="67"/>
      <c r="E25" s="96"/>
      <c r="F25" s="91"/>
      <c r="G25" s="92"/>
      <c r="H25" s="93"/>
      <c r="I25" s="94"/>
      <c r="J25" s="92"/>
      <c r="K25" s="92"/>
      <c r="L25" s="67"/>
    </row>
    <row r="26" spans="1:12" ht="11.1" customHeight="1">
      <c r="B26" s="95"/>
      <c r="C26" s="67"/>
      <c r="E26" s="96"/>
      <c r="F26" s="91"/>
      <c r="G26" s="92"/>
      <c r="H26" s="93"/>
      <c r="I26" s="94"/>
      <c r="J26" s="92"/>
      <c r="K26" s="92"/>
      <c r="L26" s="67"/>
    </row>
    <row r="27" spans="1:12" ht="11.1" customHeight="1">
      <c r="B27" s="95"/>
      <c r="C27" s="67"/>
      <c r="E27" s="96"/>
      <c r="F27" s="91"/>
      <c r="G27" s="92"/>
      <c r="H27" s="93"/>
      <c r="I27" s="94"/>
      <c r="J27" s="92"/>
      <c r="K27" s="92"/>
      <c r="L27" s="67"/>
    </row>
    <row r="28" spans="1:12" ht="11.1" customHeight="1">
      <c r="B28" s="95"/>
      <c r="C28" s="67"/>
      <c r="E28" s="96"/>
      <c r="F28" s="91"/>
      <c r="G28" s="92"/>
      <c r="H28" s="93"/>
      <c r="I28" s="94"/>
      <c r="J28" s="92"/>
      <c r="K28" s="92"/>
      <c r="L28" s="67"/>
    </row>
    <row r="29" spans="1:12" ht="11.1" customHeight="1">
      <c r="B29" s="95"/>
      <c r="C29" s="67"/>
      <c r="E29" s="96"/>
      <c r="F29" s="91"/>
      <c r="G29" s="92"/>
      <c r="H29" s="93"/>
      <c r="I29" s="94"/>
      <c r="J29" s="92"/>
      <c r="K29" s="92"/>
      <c r="L29" s="67"/>
    </row>
    <row r="30" spans="1:12" ht="11.1" customHeight="1">
      <c r="B30" s="95"/>
      <c r="C30" s="67"/>
      <c r="E30" s="96"/>
      <c r="F30" s="91"/>
      <c r="G30" s="92"/>
      <c r="H30" s="93"/>
      <c r="I30" s="94"/>
      <c r="J30" s="92"/>
      <c r="K30" s="92"/>
      <c r="L30" s="67"/>
    </row>
    <row r="31" spans="1:12" ht="11.1" customHeight="1">
      <c r="B31" s="95"/>
      <c r="C31" s="67"/>
      <c r="E31" s="96"/>
      <c r="F31" s="91"/>
      <c r="G31" s="92"/>
      <c r="H31" s="93"/>
      <c r="I31" s="94"/>
      <c r="J31" s="92"/>
      <c r="K31" s="92"/>
      <c r="L31" s="67"/>
    </row>
    <row r="32" spans="1:12" ht="11.1" customHeight="1">
      <c r="B32" s="95"/>
      <c r="C32" s="67"/>
      <c r="E32" s="96"/>
      <c r="F32" s="91"/>
      <c r="G32" s="92"/>
      <c r="H32" s="93"/>
      <c r="I32" s="94"/>
      <c r="J32" s="92"/>
      <c r="K32" s="92"/>
      <c r="L32" s="67"/>
    </row>
    <row r="33" spans="2:12" ht="11.1" customHeight="1">
      <c r="B33" s="95"/>
      <c r="C33" s="67"/>
      <c r="E33" s="96"/>
      <c r="F33" s="91"/>
      <c r="G33" s="92"/>
      <c r="H33" s="93"/>
      <c r="I33" s="94"/>
      <c r="J33" s="92"/>
      <c r="K33" s="92"/>
      <c r="L33" s="67"/>
    </row>
    <row r="34" spans="2:12" ht="11.1" customHeight="1">
      <c r="B34" s="97"/>
      <c r="C34" s="67"/>
      <c r="D34" s="98"/>
      <c r="E34" s="99"/>
      <c r="F34" s="99"/>
      <c r="G34" s="92"/>
      <c r="H34" s="93"/>
      <c r="I34" s="94"/>
      <c r="J34" s="92"/>
      <c r="K34" s="92"/>
      <c r="L34" s="92"/>
    </row>
    <row r="35" spans="2:12" s="67" customFormat="1" ht="11.1" customHeight="1">
      <c r="B35" s="66" t="s">
        <v>11</v>
      </c>
      <c r="E35" s="100"/>
      <c r="F35" s="101"/>
    </row>
    <row r="36" spans="2:12" s="67" customFormat="1" ht="11.1" customHeight="1">
      <c r="B36" s="102" t="s">
        <v>1070</v>
      </c>
      <c r="C36" s="102"/>
      <c r="D36" s="103" t="s">
        <v>12</v>
      </c>
      <c r="E36" s="103">
        <v>1</v>
      </c>
      <c r="F36" s="103">
        <f>E36+1</f>
        <v>2</v>
      </c>
    </row>
    <row r="37" spans="2:12" s="67" customFormat="1" ht="11.1" customHeight="1">
      <c r="B37" s="100" t="s">
        <v>13</v>
      </c>
      <c r="C37" s="100" t="s">
        <v>1071</v>
      </c>
      <c r="D37" s="104"/>
      <c r="E37" s="104"/>
      <c r="F37" s="104">
        <v>1</v>
      </c>
      <c r="K37" s="105"/>
    </row>
    <row r="38" spans="2:12" s="67" customFormat="1" ht="11.1" customHeight="1">
      <c r="B38" s="100"/>
      <c r="C38" s="100" t="s">
        <v>1072</v>
      </c>
      <c r="D38" s="104"/>
      <c r="E38" s="101">
        <f>C4/2</f>
        <v>3.6830000000000002E-2</v>
      </c>
      <c r="F38" s="101">
        <f>E38</f>
        <v>3.6830000000000002E-2</v>
      </c>
      <c r="K38" s="105"/>
    </row>
    <row r="39" spans="2:12" s="67" customFormat="1" ht="11.1" customHeight="1">
      <c r="B39" s="100"/>
      <c r="C39" s="106" t="s">
        <v>1073</v>
      </c>
      <c r="D39" s="104">
        <v>1</v>
      </c>
      <c r="E39" s="101">
        <f>SUM(E37:E38)</f>
        <v>3.6830000000000002E-2</v>
      </c>
      <c r="F39" s="101">
        <f>SUM(F37:F38)</f>
        <v>1.0368299999999999</v>
      </c>
    </row>
    <row r="40" spans="2:12" ht="11.1" customHeight="1">
      <c r="B40" s="100"/>
      <c r="C40" s="107">
        <v>1</v>
      </c>
      <c r="D40" s="104">
        <f>E39/(1+$D$3/2)^(C40)</f>
        <v>3.5708052975509497E-2</v>
      </c>
      <c r="E40" s="104"/>
      <c r="F40" s="104"/>
    </row>
    <row r="41" spans="2:12" ht="11.1" customHeight="1">
      <c r="B41" s="100"/>
      <c r="C41" s="107">
        <v>2</v>
      </c>
      <c r="D41" s="104">
        <f>D42-D40</f>
        <v>0.9642919470244905</v>
      </c>
      <c r="E41" s="104"/>
      <c r="F41" s="104"/>
    </row>
    <row r="42" spans="2:12" ht="11.1" customHeight="1">
      <c r="B42" s="100"/>
      <c r="C42" s="106" t="s">
        <v>1073</v>
      </c>
      <c r="D42" s="104">
        <v>1</v>
      </c>
      <c r="E42" s="100" t="s">
        <v>2</v>
      </c>
      <c r="F42" s="104">
        <f>((F39/D41)^(1/C41)-1)*2</f>
        <v>7.3860324431422875E-2</v>
      </c>
    </row>
    <row r="43" spans="2:12" ht="11.1" customHeight="1" outlineLevel="1">
      <c r="B43" s="102" t="s">
        <v>1070</v>
      </c>
      <c r="C43" s="102"/>
      <c r="D43" s="103" t="s">
        <v>12</v>
      </c>
      <c r="E43" s="103">
        <v>1</v>
      </c>
      <c r="F43" s="103">
        <f>E43+1</f>
        <v>2</v>
      </c>
      <c r="G43" s="103">
        <f t="shared" ref="G43" si="7">F43+1</f>
        <v>3</v>
      </c>
    </row>
    <row r="44" spans="2:12" s="67" customFormat="1" ht="11.1" customHeight="1" outlineLevel="1">
      <c r="B44" s="100" t="s">
        <v>14</v>
      </c>
      <c r="C44" s="100" t="s">
        <v>1071</v>
      </c>
      <c r="D44" s="104"/>
      <c r="E44" s="104"/>
      <c r="F44" s="104"/>
      <c r="G44" s="104">
        <v>1</v>
      </c>
    </row>
    <row r="45" spans="2:12" s="67" customFormat="1" ht="11.1" customHeight="1" outlineLevel="1">
      <c r="B45" s="100"/>
      <c r="C45" s="100" t="s">
        <v>1072</v>
      </c>
      <c r="D45" s="104"/>
      <c r="E45" s="104">
        <f>$C$5/2</f>
        <v>4.0054999999999993E-2</v>
      </c>
      <c r="F45" s="104">
        <f>E45</f>
        <v>4.0054999999999993E-2</v>
      </c>
      <c r="G45" s="104">
        <f>F45</f>
        <v>4.0054999999999993E-2</v>
      </c>
    </row>
    <row r="46" spans="2:12" s="67" customFormat="1" ht="11.1" customHeight="1" outlineLevel="1">
      <c r="B46" s="100"/>
      <c r="C46" s="106" t="s">
        <v>1073</v>
      </c>
      <c r="D46" s="104">
        <v>1</v>
      </c>
      <c r="E46" s="104">
        <f t="shared" ref="E46:F46" si="8">SUM(E44:E45)</f>
        <v>4.0054999999999993E-2</v>
      </c>
      <c r="F46" s="104">
        <f t="shared" si="8"/>
        <v>4.0054999999999993E-2</v>
      </c>
      <c r="G46" s="104">
        <f>SUM(G44:G45)</f>
        <v>1.040055</v>
      </c>
    </row>
    <row r="47" spans="2:12" ht="11.1" customHeight="1" outlineLevel="1">
      <c r="B47" s="100"/>
      <c r="C47" s="107">
        <v>1</v>
      </c>
      <c r="D47" s="104">
        <f>E46/(1+$D$3/2)^(C47)</f>
        <v>3.8834810261581115E-2</v>
      </c>
      <c r="E47" s="104"/>
      <c r="F47" s="104"/>
      <c r="G47" s="104"/>
    </row>
    <row r="48" spans="2:12" ht="11.1" customHeight="1" outlineLevel="1">
      <c r="B48" s="100"/>
      <c r="C48" s="107">
        <v>2</v>
      </c>
      <c r="D48" s="104">
        <f>F46/(1+$D$4/2)^(C48)</f>
        <v>3.725269710373539E-2</v>
      </c>
      <c r="E48" s="104"/>
      <c r="F48" s="104"/>
      <c r="G48" s="104"/>
    </row>
    <row r="49" spans="2:9" ht="11.1" customHeight="1" outlineLevel="1">
      <c r="B49" s="100"/>
      <c r="C49" s="107">
        <v>3</v>
      </c>
      <c r="D49" s="104">
        <f>D50-D48-D47</f>
        <v>0.92391249263468356</v>
      </c>
      <c r="E49" s="104"/>
      <c r="F49" s="104"/>
      <c r="G49" s="104"/>
    </row>
    <row r="50" spans="2:9" ht="11.1" customHeight="1" outlineLevel="1">
      <c r="B50" s="100"/>
      <c r="C50" s="106" t="s">
        <v>1073</v>
      </c>
      <c r="D50" s="104">
        <v>1</v>
      </c>
      <c r="E50" s="100" t="s">
        <v>2</v>
      </c>
      <c r="F50" s="104">
        <f>((G46/D49)^(1/C49)-1)*2</f>
        <v>8.0519630645959239E-2</v>
      </c>
      <c r="G50" s="104"/>
    </row>
    <row r="51" spans="2:9" ht="11.1" customHeight="1" outlineLevel="1">
      <c r="B51" s="102" t="s">
        <v>1070</v>
      </c>
      <c r="C51" s="102"/>
      <c r="D51" s="103" t="s">
        <v>12</v>
      </c>
      <c r="E51" s="103">
        <v>1</v>
      </c>
      <c r="F51" s="103">
        <f>E51+1</f>
        <v>2</v>
      </c>
      <c r="G51" s="103">
        <f t="shared" ref="G51:H51" si="9">F51+1</f>
        <v>3</v>
      </c>
      <c r="H51" s="103">
        <f t="shared" si="9"/>
        <v>4</v>
      </c>
    </row>
    <row r="52" spans="2:9" ht="11.1" customHeight="1" outlineLevel="1">
      <c r="B52" s="100" t="s">
        <v>15</v>
      </c>
      <c r="C52" s="100" t="s">
        <v>1071</v>
      </c>
      <c r="D52" s="104"/>
      <c r="E52" s="104"/>
      <c r="F52" s="104"/>
      <c r="G52" s="104"/>
      <c r="H52" s="104">
        <v>1</v>
      </c>
    </row>
    <row r="53" spans="2:9" ht="11.1" customHeight="1" outlineLevel="1">
      <c r="B53" s="100"/>
      <c r="C53" s="100" t="s">
        <v>1072</v>
      </c>
      <c r="D53" s="104"/>
      <c r="E53" s="104">
        <f>$C$6/2</f>
        <v>4.3619999999999999E-2</v>
      </c>
      <c r="F53" s="104">
        <f>E53</f>
        <v>4.3619999999999999E-2</v>
      </c>
      <c r="G53" s="104">
        <f>F53</f>
        <v>4.3619999999999999E-2</v>
      </c>
      <c r="H53" s="104">
        <f>G53</f>
        <v>4.3619999999999999E-2</v>
      </c>
    </row>
    <row r="54" spans="2:9" ht="11.1" customHeight="1" outlineLevel="1">
      <c r="B54" s="100"/>
      <c r="C54" s="106" t="s">
        <v>1073</v>
      </c>
      <c r="D54" s="104">
        <v>1</v>
      </c>
      <c r="E54" s="104">
        <f t="shared" ref="E54" si="10">SUM(E52:E53)</f>
        <v>4.3619999999999999E-2</v>
      </c>
      <c r="F54" s="104">
        <f t="shared" ref="F54" si="11">SUM(F52:F53)</f>
        <v>4.3619999999999999E-2</v>
      </c>
      <c r="G54" s="104">
        <f>SUM(G52:G53)</f>
        <v>4.3619999999999999E-2</v>
      </c>
      <c r="H54" s="104">
        <f>SUM(H52:H53)</f>
        <v>1.04362</v>
      </c>
    </row>
    <row r="55" spans="2:9" ht="11.1" customHeight="1" outlineLevel="1">
      <c r="B55" s="100"/>
      <c r="C55" s="107">
        <v>1</v>
      </c>
      <c r="D55" s="104">
        <f>E54/(1+$D$3/2)^(C55)</f>
        <v>4.2291210176261848E-2</v>
      </c>
      <c r="E55" s="104"/>
      <c r="F55" s="104"/>
      <c r="G55" s="104"/>
      <c r="H55" s="104"/>
    </row>
    <row r="56" spans="2:9" ht="11.1" customHeight="1" outlineLevel="1">
      <c r="B56" s="100"/>
      <c r="C56" s="107">
        <v>2</v>
      </c>
      <c r="D56" s="104">
        <f>F54/(1+$D$4/2)^(C56)</f>
        <v>4.0568284800023419E-2</v>
      </c>
      <c r="E56" s="104"/>
      <c r="F56" s="104"/>
      <c r="G56" s="104"/>
      <c r="H56" s="104"/>
    </row>
    <row r="57" spans="2:9" ht="11.1" customHeight="1" outlineLevel="1">
      <c r="B57" s="100"/>
      <c r="C57" s="107">
        <v>3</v>
      </c>
      <c r="D57" s="104">
        <f>G54/(1+$D$5/2)^(C57)</f>
        <v>3.8748972822326595E-2</v>
      </c>
      <c r="E57" s="104"/>
      <c r="F57" s="104"/>
      <c r="G57" s="104"/>
      <c r="H57" s="104"/>
    </row>
    <row r="58" spans="2:9" ht="11.1" customHeight="1" outlineLevel="1">
      <c r="B58" s="100"/>
      <c r="C58" s="107">
        <v>4</v>
      </c>
      <c r="D58" s="104">
        <f>D59-D57-D56-D55</f>
        <v>0.87839153220138821</v>
      </c>
      <c r="E58" s="104"/>
      <c r="F58" s="104"/>
      <c r="G58" s="104"/>
      <c r="H58" s="104"/>
    </row>
    <row r="59" spans="2:9" ht="11.1" customHeight="1" outlineLevel="1">
      <c r="B59" s="100"/>
      <c r="C59" s="106" t="s">
        <v>1073</v>
      </c>
      <c r="D59" s="104">
        <v>1</v>
      </c>
      <c r="E59" s="100" t="s">
        <v>2</v>
      </c>
      <c r="F59" s="104">
        <f>((H54/D58)^(1/C58)-1)*2</f>
        <v>8.8062812674890356E-2</v>
      </c>
      <c r="G59" s="104"/>
      <c r="H59" s="104"/>
    </row>
    <row r="60" spans="2:9" ht="11.1" customHeight="1" outlineLevel="1">
      <c r="B60" s="102" t="s">
        <v>1070</v>
      </c>
      <c r="C60" s="102"/>
      <c r="D60" s="103" t="s">
        <v>12</v>
      </c>
      <c r="E60" s="103">
        <v>1</v>
      </c>
      <c r="F60" s="103">
        <f>E60+1</f>
        <v>2</v>
      </c>
      <c r="G60" s="103">
        <f t="shared" ref="G60:I60" si="12">F60+1</f>
        <v>3</v>
      </c>
      <c r="H60" s="103">
        <f t="shared" si="12"/>
        <v>4</v>
      </c>
      <c r="I60" s="103">
        <f t="shared" si="12"/>
        <v>5</v>
      </c>
    </row>
    <row r="61" spans="2:9" ht="11.1" customHeight="1" outlineLevel="1">
      <c r="B61" s="100" t="s">
        <v>16</v>
      </c>
      <c r="C61" s="100" t="s">
        <v>1071</v>
      </c>
      <c r="D61" s="104"/>
      <c r="E61" s="104"/>
      <c r="F61" s="104"/>
      <c r="G61" s="104"/>
      <c r="H61" s="104"/>
      <c r="I61" s="104">
        <v>1</v>
      </c>
    </row>
    <row r="62" spans="2:9" ht="11.1" customHeight="1" outlineLevel="1">
      <c r="B62" s="100"/>
      <c r="C62" s="100" t="s">
        <v>1072</v>
      </c>
      <c r="D62" s="104"/>
      <c r="E62" s="104">
        <f>$C$7/2</f>
        <v>4.6879999999999998E-2</v>
      </c>
      <c r="F62" s="104">
        <f>E62</f>
        <v>4.6879999999999998E-2</v>
      </c>
      <c r="G62" s="104">
        <f>F62</f>
        <v>4.6879999999999998E-2</v>
      </c>
      <c r="H62" s="104">
        <f t="shared" ref="H62:I62" si="13">G62</f>
        <v>4.6879999999999998E-2</v>
      </c>
      <c r="I62" s="104">
        <f t="shared" si="13"/>
        <v>4.6879999999999998E-2</v>
      </c>
    </row>
    <row r="63" spans="2:9" ht="11.1" customHeight="1" outlineLevel="1">
      <c r="B63" s="100"/>
      <c r="C63" s="106" t="s">
        <v>1073</v>
      </c>
      <c r="D63" s="104">
        <v>1</v>
      </c>
      <c r="E63" s="104">
        <f t="shared" ref="E63" si="14">SUM(E61:E62)</f>
        <v>4.6879999999999998E-2</v>
      </c>
      <c r="F63" s="104">
        <f t="shared" ref="F63" si="15">SUM(F61:F62)</f>
        <v>4.6879999999999998E-2</v>
      </c>
      <c r="G63" s="104">
        <f>SUM(G61:G62)</f>
        <v>4.6879999999999998E-2</v>
      </c>
      <c r="H63" s="104">
        <f t="shared" ref="H63:I63" si="16">SUM(H61:H62)</f>
        <v>4.6879999999999998E-2</v>
      </c>
      <c r="I63" s="104">
        <f t="shared" si="16"/>
        <v>1.04688</v>
      </c>
    </row>
    <row r="64" spans="2:9" ht="11.1" customHeight="1" outlineLevel="1">
      <c r="B64" s="100"/>
      <c r="C64" s="107">
        <v>1</v>
      </c>
      <c r="D64" s="104">
        <f>E63/(1+$D$3/2)^(C64)</f>
        <v>4.5451901262337356E-2</v>
      </c>
      <c r="E64" s="104"/>
      <c r="F64" s="104"/>
      <c r="G64" s="104"/>
      <c r="H64" s="104"/>
      <c r="I64" s="104"/>
    </row>
    <row r="65" spans="2:10" ht="11.1" customHeight="1" outlineLevel="1">
      <c r="B65" s="100"/>
      <c r="C65" s="107">
        <v>2</v>
      </c>
      <c r="D65" s="104">
        <f>F63/(1+$D$4/2)^(C65)</f>
        <v>4.36002107158436E-2</v>
      </c>
      <c r="E65" s="104"/>
      <c r="F65" s="104"/>
      <c r="G65" s="104"/>
      <c r="H65" s="104"/>
      <c r="I65" s="104"/>
    </row>
    <row r="66" spans="2:10" ht="11.1" customHeight="1" outlineLevel="1">
      <c r="B66" s="100"/>
      <c r="C66" s="107">
        <v>3</v>
      </c>
      <c r="D66" s="104">
        <f>G63/(1+$D$5/2)^(C66)</f>
        <v>4.1644929984196943E-2</v>
      </c>
      <c r="E66" s="104"/>
      <c r="F66" s="104"/>
      <c r="G66" s="104"/>
      <c r="H66" s="104"/>
      <c r="I66" s="104"/>
    </row>
    <row r="67" spans="2:10" ht="11.1" customHeight="1" outlineLevel="1">
      <c r="B67" s="100"/>
      <c r="C67" s="107">
        <v>4</v>
      </c>
      <c r="D67" s="104">
        <f>H63/(1+$D$6/2)^(C67)</f>
        <v>3.9457843879574052E-2</v>
      </c>
      <c r="E67" s="104"/>
      <c r="F67" s="104"/>
      <c r="G67" s="104"/>
      <c r="H67" s="104"/>
      <c r="I67" s="104"/>
    </row>
    <row r="68" spans="2:10" ht="11.1" customHeight="1" outlineLevel="1">
      <c r="B68" s="100"/>
      <c r="C68" s="107">
        <v>5</v>
      </c>
      <c r="D68" s="104">
        <f>D69-D67-D66-D65-D64</f>
        <v>0.82984511415804796</v>
      </c>
      <c r="E68" s="104"/>
      <c r="F68" s="104"/>
      <c r="G68" s="104"/>
      <c r="H68" s="104"/>
      <c r="I68" s="104"/>
    </row>
    <row r="69" spans="2:10" ht="11.1" customHeight="1" outlineLevel="1">
      <c r="B69" s="100"/>
      <c r="C69" s="106" t="s">
        <v>1073</v>
      </c>
      <c r="D69" s="104">
        <v>1</v>
      </c>
      <c r="E69" s="100" t="s">
        <v>2</v>
      </c>
      <c r="F69" s="104">
        <f>((I63/D68)^(1/C68)-1)*2</f>
        <v>9.5125139395345393E-2</v>
      </c>
      <c r="G69" s="104"/>
      <c r="H69" s="104"/>
      <c r="I69" s="104"/>
    </row>
    <row r="70" spans="2:10" ht="11.1" customHeight="1" outlineLevel="1">
      <c r="B70" s="102" t="s">
        <v>1070</v>
      </c>
      <c r="C70" s="102"/>
      <c r="D70" s="103" t="s">
        <v>12</v>
      </c>
      <c r="E70" s="103">
        <v>1</v>
      </c>
      <c r="F70" s="103">
        <f>E70+1</f>
        <v>2</v>
      </c>
      <c r="G70" s="103">
        <f t="shared" ref="G70:J70" si="17">F70+1</f>
        <v>3</v>
      </c>
      <c r="H70" s="103">
        <f t="shared" si="17"/>
        <v>4</v>
      </c>
      <c r="I70" s="103">
        <f t="shared" si="17"/>
        <v>5</v>
      </c>
      <c r="J70" s="103">
        <f t="shared" si="17"/>
        <v>6</v>
      </c>
    </row>
    <row r="71" spans="2:10" ht="11.1" customHeight="1" outlineLevel="1">
      <c r="B71" s="100" t="s">
        <v>17</v>
      </c>
      <c r="C71" s="100" t="s">
        <v>1071</v>
      </c>
      <c r="D71" s="104"/>
      <c r="E71" s="104"/>
      <c r="F71" s="104"/>
      <c r="G71" s="104"/>
      <c r="H71" s="104"/>
      <c r="I71" s="104"/>
      <c r="J71" s="104">
        <v>1</v>
      </c>
    </row>
    <row r="72" spans="2:10" ht="11.1" customHeight="1" outlineLevel="1">
      <c r="B72" s="100"/>
      <c r="C72" s="100" t="s">
        <v>1072</v>
      </c>
      <c r="D72" s="104"/>
      <c r="E72" s="104">
        <f>$C$8/2</f>
        <v>5.0155000000000005E-2</v>
      </c>
      <c r="F72" s="104">
        <f>E72</f>
        <v>5.0155000000000005E-2</v>
      </c>
      <c r="G72" s="104">
        <f>F72</f>
        <v>5.0155000000000005E-2</v>
      </c>
      <c r="H72" s="104">
        <f t="shared" ref="H72:J72" si="18">G72</f>
        <v>5.0155000000000005E-2</v>
      </c>
      <c r="I72" s="104">
        <f t="shared" si="18"/>
        <v>5.0155000000000005E-2</v>
      </c>
      <c r="J72" s="104">
        <f t="shared" si="18"/>
        <v>5.0155000000000005E-2</v>
      </c>
    </row>
    <row r="73" spans="2:10" ht="11.1" customHeight="1" outlineLevel="1">
      <c r="B73" s="100"/>
      <c r="C73" s="106" t="s">
        <v>1073</v>
      </c>
      <c r="D73" s="104">
        <v>1</v>
      </c>
      <c r="E73" s="104">
        <f t="shared" ref="E73" si="19">SUM(E71:E72)</f>
        <v>5.0155000000000005E-2</v>
      </c>
      <c r="F73" s="104">
        <f t="shared" ref="F73" si="20">SUM(F71:F72)</f>
        <v>5.0155000000000005E-2</v>
      </c>
      <c r="G73" s="104">
        <f>SUM(G71:G72)</f>
        <v>5.0155000000000005E-2</v>
      </c>
      <c r="H73" s="104">
        <f t="shared" ref="H73:J73" si="21">SUM(H71:H72)</f>
        <v>5.0155000000000005E-2</v>
      </c>
      <c r="I73" s="104">
        <f t="shared" si="21"/>
        <v>5.0155000000000005E-2</v>
      </c>
      <c r="J73" s="104">
        <f t="shared" si="21"/>
        <v>1.0501549999999999</v>
      </c>
    </row>
    <row r="74" spans="2:10" ht="11.1" customHeight="1" outlineLevel="1">
      <c r="B74" s="100"/>
      <c r="C74" s="107">
        <v>1</v>
      </c>
      <c r="D74" s="104">
        <f>E73/(1+$D$3/2)^(C74)</f>
        <v>4.8627135405557395E-2</v>
      </c>
      <c r="E74" s="104"/>
      <c r="F74" s="104"/>
      <c r="G74" s="104"/>
      <c r="H74" s="104"/>
      <c r="I74" s="104"/>
      <c r="J74" s="104"/>
    </row>
    <row r="75" spans="2:10" ht="11.1" customHeight="1" outlineLevel="1">
      <c r="B75" s="100"/>
      <c r="C75" s="107">
        <v>2</v>
      </c>
      <c r="D75" s="104">
        <f>F73/(1+$D$4/2)^(C75)</f>
        <v>4.6646087211031056E-2</v>
      </c>
      <c r="E75" s="104"/>
      <c r="F75" s="104"/>
      <c r="G75" s="104"/>
      <c r="H75" s="104"/>
      <c r="I75" s="104"/>
      <c r="J75" s="104"/>
    </row>
    <row r="76" spans="2:10" ht="11.1" customHeight="1" outlineLevel="1">
      <c r="B76" s="100"/>
      <c r="C76" s="107">
        <v>3</v>
      </c>
      <c r="D76" s="104">
        <f>G73/(1+$D$5/2)^(C76)</f>
        <v>4.4554212102333575E-2</v>
      </c>
      <c r="E76" s="104"/>
      <c r="F76" s="104"/>
      <c r="G76" s="104"/>
      <c r="H76" s="104"/>
      <c r="I76" s="104"/>
      <c r="J76" s="104"/>
    </row>
    <row r="77" spans="2:10" ht="11.1" customHeight="1" outlineLevel="1">
      <c r="B77" s="100"/>
      <c r="C77" s="107">
        <v>4</v>
      </c>
      <c r="D77" s="104">
        <f>H73/(1+$D$6/2)^(C77)</f>
        <v>4.2214337879266997E-2</v>
      </c>
      <c r="E77" s="104"/>
      <c r="F77" s="104"/>
      <c r="G77" s="104"/>
      <c r="H77" s="104"/>
      <c r="I77" s="104"/>
      <c r="J77" s="104"/>
    </row>
    <row r="78" spans="2:10" ht="11.1" customHeight="1" outlineLevel="1">
      <c r="B78" s="100"/>
      <c r="C78" s="107">
        <v>5</v>
      </c>
      <c r="D78" s="104">
        <f>I73/(1+$D$7/2)^(C78)</f>
        <v>3.9757070247398836E-2</v>
      </c>
      <c r="E78" s="104"/>
      <c r="F78" s="104"/>
      <c r="G78" s="104"/>
      <c r="H78" s="104"/>
      <c r="I78" s="104"/>
      <c r="J78" s="104"/>
    </row>
    <row r="79" spans="2:10" ht="11.1" customHeight="1" outlineLevel="1">
      <c r="B79" s="100"/>
      <c r="C79" s="107">
        <v>6</v>
      </c>
      <c r="D79" s="104">
        <f>D80-SUM(D74:D78)</f>
        <v>0.77820115715441207</v>
      </c>
      <c r="E79" s="104"/>
      <c r="F79" s="104"/>
      <c r="G79" s="104"/>
      <c r="H79" s="104"/>
      <c r="I79" s="104"/>
      <c r="J79" s="104"/>
    </row>
    <row r="80" spans="2:10" ht="11.1" customHeight="1" outlineLevel="1">
      <c r="B80" s="100"/>
      <c r="C80" s="106" t="s">
        <v>1073</v>
      </c>
      <c r="D80" s="104">
        <v>1</v>
      </c>
      <c r="E80" s="100" t="s">
        <v>2</v>
      </c>
      <c r="F80" s="104">
        <f>((J73/D79)^(1/C79)-1)*2</f>
        <v>0.10243987285074452</v>
      </c>
      <c r="G80" s="104"/>
      <c r="H80" s="104"/>
      <c r="I80" s="104"/>
      <c r="J80" s="104"/>
    </row>
    <row r="81" spans="2:12" ht="11.1" customHeight="1" outlineLevel="1">
      <c r="B81" s="102" t="s">
        <v>1070</v>
      </c>
      <c r="C81" s="102"/>
      <c r="D81" s="103" t="s">
        <v>12</v>
      </c>
      <c r="E81" s="103">
        <v>1</v>
      </c>
      <c r="F81" s="103">
        <f>E81+1</f>
        <v>2</v>
      </c>
      <c r="G81" s="103">
        <f t="shared" ref="G81:K81" si="22">F81+1</f>
        <v>3</v>
      </c>
      <c r="H81" s="103">
        <f t="shared" si="22"/>
        <v>4</v>
      </c>
      <c r="I81" s="103">
        <f t="shared" si="22"/>
        <v>5</v>
      </c>
      <c r="J81" s="103">
        <f t="shared" si="22"/>
        <v>6</v>
      </c>
      <c r="K81" s="103">
        <f t="shared" si="22"/>
        <v>7</v>
      </c>
    </row>
    <row r="82" spans="2:12" ht="11.1" customHeight="1" outlineLevel="1">
      <c r="B82" s="100" t="s">
        <v>18</v>
      </c>
      <c r="C82" s="100" t="s">
        <v>1071</v>
      </c>
      <c r="D82" s="104"/>
      <c r="E82" s="104"/>
      <c r="F82" s="104"/>
      <c r="G82" s="104"/>
      <c r="H82" s="104"/>
      <c r="I82" s="104"/>
      <c r="J82" s="104"/>
      <c r="K82" s="104">
        <v>1</v>
      </c>
    </row>
    <row r="83" spans="2:12" ht="11.1" customHeight="1" outlineLevel="1">
      <c r="B83" s="100"/>
      <c r="C83" s="100" t="s">
        <v>1072</v>
      </c>
      <c r="D83" s="104"/>
      <c r="E83" s="104">
        <f>$C$9/2</f>
        <v>5.1167500000000005E-2</v>
      </c>
      <c r="F83" s="104">
        <f>E83</f>
        <v>5.1167500000000005E-2</v>
      </c>
      <c r="G83" s="104">
        <f>F83</f>
        <v>5.1167500000000005E-2</v>
      </c>
      <c r="H83" s="104">
        <f t="shared" ref="H83:K83" si="23">G83</f>
        <v>5.1167500000000005E-2</v>
      </c>
      <c r="I83" s="104">
        <f t="shared" si="23"/>
        <v>5.1167500000000005E-2</v>
      </c>
      <c r="J83" s="104">
        <f t="shared" si="23"/>
        <v>5.1167500000000005E-2</v>
      </c>
      <c r="K83" s="104">
        <f t="shared" si="23"/>
        <v>5.1167500000000005E-2</v>
      </c>
    </row>
    <row r="84" spans="2:12" ht="11.1" customHeight="1" outlineLevel="1">
      <c r="B84" s="100"/>
      <c r="C84" s="106" t="s">
        <v>1073</v>
      </c>
      <c r="D84" s="104">
        <v>1</v>
      </c>
      <c r="E84" s="104">
        <f t="shared" ref="E84" si="24">SUM(E82:E83)</f>
        <v>5.1167500000000005E-2</v>
      </c>
      <c r="F84" s="104">
        <f t="shared" ref="F84" si="25">SUM(F82:F83)</f>
        <v>5.1167500000000005E-2</v>
      </c>
      <c r="G84" s="104">
        <f>SUM(G82:G83)</f>
        <v>5.1167500000000005E-2</v>
      </c>
      <c r="H84" s="104">
        <f t="shared" ref="H84:K84" si="26">SUM(H82:H83)</f>
        <v>5.1167500000000005E-2</v>
      </c>
      <c r="I84" s="104">
        <f t="shared" si="26"/>
        <v>5.1167500000000005E-2</v>
      </c>
      <c r="J84" s="104">
        <f t="shared" si="26"/>
        <v>5.1167500000000005E-2</v>
      </c>
      <c r="K84" s="104">
        <f t="shared" si="26"/>
        <v>1.0511675</v>
      </c>
    </row>
    <row r="85" spans="2:12" ht="11.1" customHeight="1" outlineLevel="1">
      <c r="B85" s="100"/>
      <c r="C85" s="107">
        <v>1</v>
      </c>
      <c r="D85" s="104">
        <f>E84/(1+$D$3/2)^(C85)</f>
        <v>4.9608791762812438E-2</v>
      </c>
      <c r="E85" s="104"/>
      <c r="F85" s="104"/>
      <c r="G85" s="104"/>
      <c r="H85" s="104"/>
      <c r="I85" s="104"/>
      <c r="J85" s="104"/>
      <c r="K85" s="104"/>
    </row>
    <row r="86" spans="2:12" ht="11.1" customHeight="1" outlineLevel="1">
      <c r="B86" s="100"/>
      <c r="C86" s="107">
        <v>2</v>
      </c>
      <c r="D86" s="104">
        <f>F84/(1+$D$4/2)^(C86)</f>
        <v>4.7587751318321832E-2</v>
      </c>
      <c r="E86" s="104"/>
      <c r="F86" s="104"/>
      <c r="G86" s="104"/>
      <c r="H86" s="104"/>
      <c r="I86" s="104"/>
      <c r="J86" s="104"/>
      <c r="K86" s="104"/>
    </row>
    <row r="87" spans="2:12" ht="11.1" customHeight="1" outlineLevel="1">
      <c r="B87" s="100"/>
      <c r="C87" s="107">
        <v>3</v>
      </c>
      <c r="D87" s="104">
        <f>G84/(1+$D$5/2)^(C87)</f>
        <v>4.5453646650307114E-2</v>
      </c>
      <c r="E87" s="104"/>
      <c r="F87" s="104"/>
      <c r="G87" s="104"/>
      <c r="H87" s="104"/>
      <c r="I87" s="104"/>
      <c r="J87" s="104"/>
      <c r="K87" s="104"/>
    </row>
    <row r="88" spans="2:12" ht="11.1" customHeight="1" outlineLevel="1">
      <c r="B88" s="100"/>
      <c r="C88" s="107">
        <v>4</v>
      </c>
      <c r="D88" s="104">
        <f>H84/(1+$D$6/2)^(C88)</f>
        <v>4.3066536405889623E-2</v>
      </c>
      <c r="E88" s="104"/>
      <c r="F88" s="104"/>
      <c r="G88" s="104"/>
      <c r="H88" s="104"/>
      <c r="I88" s="104"/>
      <c r="J88" s="104"/>
      <c r="K88" s="104"/>
    </row>
    <row r="89" spans="2:12" ht="11.1" customHeight="1" outlineLevel="1">
      <c r="B89" s="100"/>
      <c r="C89" s="107">
        <v>5</v>
      </c>
      <c r="D89" s="104">
        <f>I84/(1+$D$7/2)^(C89)</f>
        <v>4.05596628827391E-2</v>
      </c>
      <c r="E89" s="104"/>
      <c r="F89" s="104"/>
      <c r="G89" s="104"/>
      <c r="H89" s="104"/>
      <c r="I89" s="104"/>
      <c r="J89" s="104"/>
      <c r="K89" s="104"/>
    </row>
    <row r="90" spans="2:12" ht="11.1" customHeight="1" outlineLevel="1">
      <c r="B90" s="100"/>
      <c r="C90" s="107">
        <v>6</v>
      </c>
      <c r="D90" s="104">
        <f>J84/(1+$D$8/2)^(C90)</f>
        <v>3.7916886277452759E-2</v>
      </c>
      <c r="E90" s="104"/>
      <c r="F90" s="104"/>
      <c r="G90" s="104"/>
      <c r="H90" s="104"/>
      <c r="I90" s="104"/>
      <c r="J90" s="104"/>
      <c r="K90" s="104"/>
    </row>
    <row r="91" spans="2:12" ht="11.1" customHeight="1" outlineLevel="1">
      <c r="B91" s="100"/>
      <c r="C91" s="107">
        <v>7</v>
      </c>
      <c r="D91" s="104">
        <f>D92-SUM(D85:D90)</f>
        <v>0.7358067247024771</v>
      </c>
      <c r="E91" s="104"/>
      <c r="F91" s="104"/>
      <c r="G91" s="104"/>
      <c r="H91" s="104"/>
      <c r="I91" s="104"/>
      <c r="J91" s="104"/>
      <c r="K91" s="104"/>
    </row>
    <row r="92" spans="2:12" ht="11.1" customHeight="1" outlineLevel="1">
      <c r="B92" s="100"/>
      <c r="C92" s="106" t="s">
        <v>1073</v>
      </c>
      <c r="D92" s="104">
        <v>1</v>
      </c>
      <c r="E92" s="100" t="s">
        <v>2</v>
      </c>
      <c r="F92" s="104">
        <f>((K84/D91)^(1/C91)-1)*2</f>
        <v>0.10455235687998687</v>
      </c>
      <c r="G92" s="104"/>
      <c r="H92" s="104"/>
      <c r="I92" s="104"/>
      <c r="J92" s="104"/>
      <c r="K92" s="104"/>
    </row>
    <row r="93" spans="2:12" ht="11.1" customHeight="1" outlineLevel="1">
      <c r="B93" s="102" t="s">
        <v>1070</v>
      </c>
      <c r="C93" s="102"/>
      <c r="D93" s="103" t="s">
        <v>12</v>
      </c>
      <c r="E93" s="103">
        <v>1</v>
      </c>
      <c r="F93" s="103">
        <f>E93+1</f>
        <v>2</v>
      </c>
      <c r="G93" s="103">
        <f t="shared" ref="G93:L93" si="27">F93+1</f>
        <v>3</v>
      </c>
      <c r="H93" s="103">
        <f t="shared" si="27"/>
        <v>4</v>
      </c>
      <c r="I93" s="103">
        <f t="shared" si="27"/>
        <v>5</v>
      </c>
      <c r="J93" s="103">
        <f t="shared" si="27"/>
        <v>6</v>
      </c>
      <c r="K93" s="103">
        <f t="shared" si="27"/>
        <v>7</v>
      </c>
      <c r="L93" s="103">
        <f t="shared" si="27"/>
        <v>8</v>
      </c>
    </row>
    <row r="94" spans="2:12" ht="11.1" customHeight="1" outlineLevel="1">
      <c r="B94" s="100" t="s">
        <v>19</v>
      </c>
      <c r="C94" s="100" t="s">
        <v>1071</v>
      </c>
      <c r="D94" s="104"/>
      <c r="E94" s="104"/>
      <c r="F94" s="104"/>
      <c r="G94" s="104"/>
      <c r="H94" s="104"/>
      <c r="I94" s="104"/>
      <c r="J94" s="104"/>
      <c r="K94" s="104"/>
      <c r="L94" s="104">
        <v>1</v>
      </c>
    </row>
    <row r="95" spans="2:12" ht="11.1" customHeight="1" outlineLevel="1">
      <c r="B95" s="100"/>
      <c r="C95" s="100" t="s">
        <v>1072</v>
      </c>
      <c r="D95" s="104"/>
      <c r="E95" s="104">
        <f>$C$10/2</f>
        <v>5.2179999999999997E-2</v>
      </c>
      <c r="F95" s="104">
        <f>E95</f>
        <v>5.2179999999999997E-2</v>
      </c>
      <c r="G95" s="104">
        <f>F95</f>
        <v>5.2179999999999997E-2</v>
      </c>
      <c r="H95" s="104">
        <f t="shared" ref="H95:L95" si="28">G95</f>
        <v>5.2179999999999997E-2</v>
      </c>
      <c r="I95" s="104">
        <f t="shared" si="28"/>
        <v>5.2179999999999997E-2</v>
      </c>
      <c r="J95" s="104">
        <f t="shared" si="28"/>
        <v>5.2179999999999997E-2</v>
      </c>
      <c r="K95" s="104">
        <f t="shared" si="28"/>
        <v>5.2179999999999997E-2</v>
      </c>
      <c r="L95" s="104">
        <f t="shared" si="28"/>
        <v>5.2179999999999997E-2</v>
      </c>
    </row>
    <row r="96" spans="2:12" ht="11.1" customHeight="1" outlineLevel="1">
      <c r="B96" s="100"/>
      <c r="C96" s="106" t="s">
        <v>1073</v>
      </c>
      <c r="D96" s="104">
        <v>1</v>
      </c>
      <c r="E96" s="104">
        <f t="shared" ref="E96" si="29">SUM(E94:E95)</f>
        <v>5.2179999999999997E-2</v>
      </c>
      <c r="F96" s="104">
        <f t="shared" ref="F96" si="30">SUM(F94:F95)</f>
        <v>5.2179999999999997E-2</v>
      </c>
      <c r="G96" s="104">
        <f>SUM(G94:G95)</f>
        <v>5.2179999999999997E-2</v>
      </c>
      <c r="H96" s="104">
        <f t="shared" ref="H96:L96" si="31">SUM(H94:H95)</f>
        <v>5.2179999999999997E-2</v>
      </c>
      <c r="I96" s="104">
        <f t="shared" si="31"/>
        <v>5.2179999999999997E-2</v>
      </c>
      <c r="J96" s="104">
        <f t="shared" si="31"/>
        <v>5.2179999999999997E-2</v>
      </c>
      <c r="K96" s="104">
        <f t="shared" si="31"/>
        <v>5.2179999999999997E-2</v>
      </c>
      <c r="L96" s="104">
        <f t="shared" si="31"/>
        <v>1.0521799999999999</v>
      </c>
    </row>
    <row r="97" spans="2:13" ht="11.1" customHeight="1" outlineLevel="1">
      <c r="B97" s="100"/>
      <c r="C97" s="107">
        <v>1</v>
      </c>
      <c r="D97" s="104">
        <f>E96/(1+$D$3/2)^(C97)</f>
        <v>5.059044812006748E-2</v>
      </c>
      <c r="E97" s="104"/>
      <c r="F97" s="104"/>
      <c r="G97" s="104"/>
      <c r="H97" s="104"/>
      <c r="I97" s="104"/>
      <c r="J97" s="104"/>
      <c r="K97" s="104"/>
      <c r="L97" s="104"/>
    </row>
    <row r="98" spans="2:13" ht="11.1" customHeight="1" outlineLevel="1">
      <c r="B98" s="100"/>
      <c r="C98" s="107">
        <v>2</v>
      </c>
      <c r="D98" s="104">
        <f>F96/(1+$D$4/2)^(C98)</f>
        <v>4.8529415425612607E-2</v>
      </c>
      <c r="E98" s="104"/>
      <c r="F98" s="104"/>
      <c r="G98" s="104"/>
      <c r="H98" s="104"/>
      <c r="I98" s="104"/>
      <c r="J98" s="104"/>
      <c r="K98" s="104"/>
      <c r="L98" s="104"/>
    </row>
    <row r="99" spans="2:13" ht="11.1" customHeight="1" outlineLevel="1">
      <c r="B99" s="100"/>
      <c r="C99" s="107">
        <v>3</v>
      </c>
      <c r="D99" s="104">
        <f>G96/(1+$D$5/2)^(C99)</f>
        <v>4.6353081198280646E-2</v>
      </c>
      <c r="E99" s="104"/>
      <c r="F99" s="104"/>
      <c r="G99" s="104"/>
      <c r="H99" s="104"/>
      <c r="I99" s="104"/>
      <c r="J99" s="104"/>
      <c r="K99" s="104"/>
      <c r="L99" s="104"/>
    </row>
    <row r="100" spans="2:13" ht="11.1" customHeight="1" outlineLevel="1">
      <c r="B100" s="100"/>
      <c r="C100" s="107">
        <v>4</v>
      </c>
      <c r="D100" s="104">
        <f>H96/(1+$D$6/2)^(C100)</f>
        <v>4.3918734932512242E-2</v>
      </c>
      <c r="E100" s="104"/>
      <c r="F100" s="104"/>
      <c r="G100" s="104"/>
      <c r="H100" s="104"/>
      <c r="I100" s="104"/>
      <c r="J100" s="104"/>
      <c r="K100" s="104"/>
      <c r="L100" s="104"/>
    </row>
    <row r="101" spans="2:13" ht="11.1" customHeight="1" outlineLevel="1">
      <c r="B101" s="100"/>
      <c r="C101" s="107">
        <v>5</v>
      </c>
      <c r="D101" s="104">
        <f>I96/(1+$D$7/2)^(C101)</f>
        <v>4.1362255518079372E-2</v>
      </c>
      <c r="E101" s="104"/>
      <c r="F101" s="104"/>
      <c r="G101" s="104"/>
      <c r="H101" s="104"/>
      <c r="I101" s="104"/>
      <c r="J101" s="104"/>
      <c r="K101" s="104"/>
      <c r="L101" s="104"/>
    </row>
    <row r="102" spans="2:13" ht="11.1" customHeight="1" outlineLevel="1">
      <c r="B102" s="100"/>
      <c r="C102" s="107">
        <v>6</v>
      </c>
      <c r="D102" s="104">
        <f>J96/(1+$D$8/2)^(C102)</f>
        <v>3.8667183777934912E-2</v>
      </c>
      <c r="E102" s="104"/>
      <c r="F102" s="104"/>
      <c r="G102" s="104"/>
      <c r="H102" s="104"/>
      <c r="I102" s="104"/>
      <c r="J102" s="104"/>
      <c r="K102" s="104"/>
      <c r="L102" s="104"/>
    </row>
    <row r="103" spans="2:13" ht="11.1" customHeight="1" outlineLevel="1">
      <c r="B103" s="100"/>
      <c r="C103" s="107">
        <v>7</v>
      </c>
      <c r="D103" s="104">
        <f>K96/(1+$D$9/2)^(C103)</f>
        <v>3.6525477523777383E-2</v>
      </c>
      <c r="E103" s="104"/>
      <c r="F103" s="104"/>
      <c r="G103" s="104"/>
      <c r="H103" s="104"/>
      <c r="I103" s="104"/>
      <c r="J103" s="104"/>
      <c r="K103" s="104"/>
      <c r="L103" s="104"/>
    </row>
    <row r="104" spans="2:13" ht="11.1" customHeight="1" outlineLevel="1">
      <c r="B104" s="100"/>
      <c r="C104" s="107">
        <v>8</v>
      </c>
      <c r="D104" s="104">
        <f>D105-SUM(D97:D103)</f>
        <v>0.69405340350373534</v>
      </c>
      <c r="E104" s="104"/>
      <c r="F104" s="104"/>
      <c r="G104" s="104"/>
      <c r="H104" s="104"/>
      <c r="I104" s="104"/>
      <c r="J104" s="104"/>
      <c r="K104" s="104"/>
      <c r="L104" s="104"/>
    </row>
    <row r="105" spans="2:13" ht="11.1" customHeight="1" outlineLevel="1">
      <c r="B105" s="100"/>
      <c r="C105" s="106" t="s">
        <v>1073</v>
      </c>
      <c r="D105" s="104">
        <v>1</v>
      </c>
      <c r="E105" s="100" t="s">
        <v>2</v>
      </c>
      <c r="F105" s="104">
        <f>((L96/D104)^(1/C104)-1)*2</f>
        <v>0.1067700702074732</v>
      </c>
      <c r="G105" s="104"/>
      <c r="H105" s="104"/>
      <c r="I105" s="104"/>
      <c r="J105" s="104"/>
      <c r="K105" s="104"/>
      <c r="L105" s="104"/>
    </row>
    <row r="106" spans="2:13" ht="11.1" customHeight="1" outlineLevel="1">
      <c r="B106" s="102" t="s">
        <v>1070</v>
      </c>
      <c r="C106" s="102"/>
      <c r="D106" s="103" t="s">
        <v>12</v>
      </c>
      <c r="E106" s="103">
        <v>1</v>
      </c>
      <c r="F106" s="103">
        <f>E106+1</f>
        <v>2</v>
      </c>
      <c r="G106" s="103">
        <f t="shared" ref="G106:M106" si="32">F106+1</f>
        <v>3</v>
      </c>
      <c r="H106" s="103">
        <f t="shared" si="32"/>
        <v>4</v>
      </c>
      <c r="I106" s="103">
        <f t="shared" si="32"/>
        <v>5</v>
      </c>
      <c r="J106" s="103">
        <f t="shared" si="32"/>
        <v>6</v>
      </c>
      <c r="K106" s="103">
        <f t="shared" si="32"/>
        <v>7</v>
      </c>
      <c r="L106" s="103">
        <f t="shared" si="32"/>
        <v>8</v>
      </c>
      <c r="M106" s="103">
        <f t="shared" si="32"/>
        <v>9</v>
      </c>
    </row>
    <row r="107" spans="2:13" ht="11.1" customHeight="1" outlineLevel="1">
      <c r="B107" s="100" t="s">
        <v>20</v>
      </c>
      <c r="C107" s="100" t="s">
        <v>1071</v>
      </c>
      <c r="D107" s="104"/>
      <c r="E107" s="104"/>
      <c r="F107" s="104"/>
      <c r="G107" s="104"/>
      <c r="H107" s="104"/>
      <c r="I107" s="104"/>
      <c r="J107" s="104"/>
      <c r="K107" s="104"/>
      <c r="L107" s="104"/>
      <c r="M107" s="104">
        <v>1</v>
      </c>
    </row>
    <row r="108" spans="2:13" ht="11.1" customHeight="1" outlineLevel="1">
      <c r="B108" s="100"/>
      <c r="C108" s="100" t="s">
        <v>1072</v>
      </c>
      <c r="D108" s="104"/>
      <c r="E108" s="104">
        <f>$C$11/2</f>
        <v>5.2657499999999996E-2</v>
      </c>
      <c r="F108" s="104">
        <f>E108</f>
        <v>5.2657499999999996E-2</v>
      </c>
      <c r="G108" s="104">
        <f>F108</f>
        <v>5.2657499999999996E-2</v>
      </c>
      <c r="H108" s="104">
        <f t="shared" ref="H108:M108" si="33">G108</f>
        <v>5.2657499999999996E-2</v>
      </c>
      <c r="I108" s="104">
        <f t="shared" si="33"/>
        <v>5.2657499999999996E-2</v>
      </c>
      <c r="J108" s="104">
        <f t="shared" si="33"/>
        <v>5.2657499999999996E-2</v>
      </c>
      <c r="K108" s="104">
        <f t="shared" si="33"/>
        <v>5.2657499999999996E-2</v>
      </c>
      <c r="L108" s="104">
        <f t="shared" si="33"/>
        <v>5.2657499999999996E-2</v>
      </c>
      <c r="M108" s="104">
        <f t="shared" si="33"/>
        <v>5.2657499999999996E-2</v>
      </c>
    </row>
    <row r="109" spans="2:13" ht="11.1" customHeight="1" outlineLevel="1">
      <c r="B109" s="100"/>
      <c r="C109" s="106" t="s">
        <v>1073</v>
      </c>
      <c r="D109" s="104">
        <v>1</v>
      </c>
      <c r="E109" s="104">
        <f t="shared" ref="E109" si="34">SUM(E107:E108)</f>
        <v>5.2657499999999996E-2</v>
      </c>
      <c r="F109" s="104">
        <f t="shared" ref="F109" si="35">SUM(F107:F108)</f>
        <v>5.2657499999999996E-2</v>
      </c>
      <c r="G109" s="104">
        <f>SUM(G107:G108)</f>
        <v>5.2657499999999996E-2</v>
      </c>
      <c r="H109" s="104">
        <f t="shared" ref="H109:M109" si="36">SUM(H107:H108)</f>
        <v>5.2657499999999996E-2</v>
      </c>
      <c r="I109" s="104">
        <f t="shared" si="36"/>
        <v>5.2657499999999996E-2</v>
      </c>
      <c r="J109" s="104">
        <f t="shared" si="36"/>
        <v>5.2657499999999996E-2</v>
      </c>
      <c r="K109" s="104">
        <f t="shared" si="36"/>
        <v>5.2657499999999996E-2</v>
      </c>
      <c r="L109" s="104">
        <f t="shared" si="36"/>
        <v>5.2657499999999996E-2</v>
      </c>
      <c r="M109" s="104">
        <f t="shared" si="36"/>
        <v>1.0526575</v>
      </c>
    </row>
    <row r="110" spans="2:13" ht="11.1" customHeight="1" outlineLevel="1">
      <c r="B110" s="100"/>
      <c r="C110" s="107">
        <v>1</v>
      </c>
      <c r="D110" s="104">
        <f>E109/(1+$D$3/2)^(C110)</f>
        <v>5.1053402105834672E-2</v>
      </c>
      <c r="E110" s="104"/>
      <c r="F110" s="104"/>
      <c r="G110" s="104"/>
      <c r="H110" s="104"/>
      <c r="I110" s="104"/>
      <c r="J110" s="104"/>
      <c r="K110" s="104"/>
      <c r="L110" s="104"/>
      <c r="M110" s="104"/>
    </row>
    <row r="111" spans="2:13" ht="11.1" customHeight="1" outlineLevel="1">
      <c r="B111" s="100"/>
      <c r="C111" s="107">
        <v>2</v>
      </c>
      <c r="D111" s="104">
        <f>F109/(1+$D$4/2)^(C111)</f>
        <v>4.8973508868804055E-2</v>
      </c>
      <c r="E111" s="104"/>
      <c r="F111" s="104"/>
      <c r="G111" s="104"/>
      <c r="H111" s="104"/>
      <c r="I111" s="104"/>
      <c r="J111" s="104"/>
      <c r="K111" s="104"/>
      <c r="L111" s="104"/>
      <c r="M111" s="104"/>
    </row>
    <row r="112" spans="2:13" ht="11.1" customHeight="1" outlineLevel="1">
      <c r="B112" s="100"/>
      <c r="C112" s="107">
        <v>3</v>
      </c>
      <c r="D112" s="104">
        <f>G109/(1+$D$5/2)^(C112)</f>
        <v>4.6777258972757051E-2</v>
      </c>
      <c r="E112" s="104"/>
      <c r="F112" s="104"/>
      <c r="G112" s="104"/>
      <c r="H112" s="104"/>
      <c r="I112" s="104"/>
      <c r="J112" s="104"/>
      <c r="K112" s="104"/>
      <c r="L112" s="104"/>
      <c r="M112" s="104"/>
    </row>
    <row r="113" spans="2:14" ht="11.1" customHeight="1" outlineLevel="1">
      <c r="B113" s="100"/>
      <c r="C113" s="107">
        <v>4</v>
      </c>
      <c r="D113" s="104">
        <f>H109/(1+$D$6/2)^(C113)</f>
        <v>4.4320635966055261E-2</v>
      </c>
      <c r="E113" s="104"/>
      <c r="F113" s="104"/>
      <c r="G113" s="104"/>
      <c r="H113" s="104"/>
      <c r="I113" s="104"/>
      <c r="J113" s="104"/>
      <c r="K113" s="104"/>
      <c r="L113" s="104"/>
      <c r="M113" s="104"/>
    </row>
    <row r="114" spans="2:14" ht="11.1" customHeight="1" outlineLevel="1">
      <c r="B114" s="100"/>
      <c r="C114" s="107">
        <v>5</v>
      </c>
      <c r="D114" s="104">
        <f>I109/(1+$D$7/2)^(C114)</f>
        <v>4.1740762168326263E-2</v>
      </c>
      <c r="E114" s="104"/>
      <c r="F114" s="104"/>
      <c r="G114" s="104"/>
      <c r="H114" s="104"/>
      <c r="I114" s="104"/>
      <c r="J114" s="104"/>
      <c r="K114" s="104"/>
      <c r="L114" s="104"/>
      <c r="M114" s="104"/>
    </row>
    <row r="115" spans="2:14" ht="11.1" customHeight="1" outlineLevel="1">
      <c r="B115" s="100"/>
      <c r="C115" s="107">
        <v>6</v>
      </c>
      <c r="D115" s="104">
        <f>J109/(1+$D$8/2)^(C115)</f>
        <v>3.9021027784335138E-2</v>
      </c>
      <c r="E115" s="104"/>
      <c r="F115" s="104"/>
      <c r="G115" s="104"/>
      <c r="H115" s="104"/>
      <c r="I115" s="104"/>
      <c r="J115" s="104"/>
      <c r="K115" s="104"/>
      <c r="L115" s="104"/>
      <c r="M115" s="104"/>
    </row>
    <row r="116" spans="2:14" ht="11.1" customHeight="1" outlineLevel="1">
      <c r="B116" s="100"/>
      <c r="C116" s="107">
        <v>7</v>
      </c>
      <c r="D116" s="104">
        <f>K109/(1+$D$9/2)^(C116)</f>
        <v>3.6859722742589258E-2</v>
      </c>
      <c r="E116" s="104"/>
      <c r="F116" s="104"/>
      <c r="G116" s="104"/>
      <c r="H116" s="104"/>
      <c r="I116" s="104"/>
      <c r="J116" s="104"/>
      <c r="K116" s="104"/>
      <c r="L116" s="104"/>
      <c r="M116" s="104"/>
    </row>
    <row r="117" spans="2:14" ht="11.1" customHeight="1" outlineLevel="1">
      <c r="B117" s="100"/>
      <c r="C117" s="107">
        <v>8</v>
      </c>
      <c r="D117" s="104">
        <f>L109/(1+$D$10/2)^(C117)</f>
        <v>3.4734662410422106E-2</v>
      </c>
      <c r="E117" s="104"/>
      <c r="F117" s="104"/>
      <c r="G117" s="104"/>
      <c r="H117" s="104"/>
      <c r="I117" s="104"/>
      <c r="J117" s="104"/>
      <c r="K117" s="104"/>
      <c r="L117" s="104"/>
      <c r="M117" s="104"/>
    </row>
    <row r="118" spans="2:14" ht="11.1" customHeight="1" outlineLevel="1">
      <c r="B118" s="100"/>
      <c r="C118" s="107">
        <v>9</v>
      </c>
      <c r="D118" s="104">
        <f>D119-SUM(D110:D117)</f>
        <v>0.65651901898087628</v>
      </c>
      <c r="E118" s="104"/>
      <c r="F118" s="104"/>
      <c r="G118" s="104"/>
      <c r="H118" s="104"/>
      <c r="I118" s="104"/>
      <c r="J118" s="104"/>
      <c r="K118" s="104"/>
      <c r="L118" s="104"/>
      <c r="M118" s="104"/>
    </row>
    <row r="119" spans="2:14" ht="11.1" customHeight="1" outlineLevel="1">
      <c r="B119" s="100"/>
      <c r="C119" s="106" t="s">
        <v>1073</v>
      </c>
      <c r="D119" s="104">
        <v>1</v>
      </c>
      <c r="E119" s="100" t="s">
        <v>2</v>
      </c>
      <c r="F119" s="104">
        <f>((M109/D118)^(1/C118)-1)*2</f>
        <v>0.10771648917936805</v>
      </c>
      <c r="G119" s="104"/>
      <c r="H119" s="104"/>
      <c r="I119" s="104"/>
      <c r="J119" s="104"/>
      <c r="K119" s="104"/>
      <c r="L119" s="104"/>
      <c r="M119" s="104"/>
    </row>
    <row r="120" spans="2:14" ht="11.1" customHeight="1" outlineLevel="1">
      <c r="B120" s="102" t="s">
        <v>1070</v>
      </c>
      <c r="C120" s="102"/>
      <c r="D120" s="103" t="s">
        <v>12</v>
      </c>
      <c r="E120" s="103">
        <v>1</v>
      </c>
      <c r="F120" s="103">
        <f>E120+1</f>
        <v>2</v>
      </c>
      <c r="G120" s="103">
        <f t="shared" ref="G120:N120" si="37">F120+1</f>
        <v>3</v>
      </c>
      <c r="H120" s="103">
        <f t="shared" si="37"/>
        <v>4</v>
      </c>
      <c r="I120" s="103">
        <f t="shared" si="37"/>
        <v>5</v>
      </c>
      <c r="J120" s="103">
        <f t="shared" si="37"/>
        <v>6</v>
      </c>
      <c r="K120" s="103">
        <f t="shared" si="37"/>
        <v>7</v>
      </c>
      <c r="L120" s="103">
        <f t="shared" si="37"/>
        <v>8</v>
      </c>
      <c r="M120" s="103">
        <f t="shared" si="37"/>
        <v>9</v>
      </c>
      <c r="N120" s="103">
        <f t="shared" si="37"/>
        <v>10</v>
      </c>
    </row>
    <row r="121" spans="2:14" ht="11.1" customHeight="1" outlineLevel="1">
      <c r="B121" s="100" t="s">
        <v>21</v>
      </c>
      <c r="C121" s="100" t="s">
        <v>1071</v>
      </c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>
        <v>1</v>
      </c>
    </row>
    <row r="122" spans="2:14" ht="11.1" customHeight="1" outlineLevel="1">
      <c r="B122" s="100"/>
      <c r="C122" s="100" t="s">
        <v>1072</v>
      </c>
      <c r="D122" s="104"/>
      <c r="E122" s="104">
        <f>$C$12/2</f>
        <v>5.3135000000000002E-2</v>
      </c>
      <c r="F122" s="104">
        <f>E122</f>
        <v>5.3135000000000002E-2</v>
      </c>
      <c r="G122" s="104">
        <f>F122</f>
        <v>5.3135000000000002E-2</v>
      </c>
      <c r="H122" s="104">
        <f t="shared" ref="H122:N122" si="38">G122</f>
        <v>5.3135000000000002E-2</v>
      </c>
      <c r="I122" s="104">
        <f t="shared" si="38"/>
        <v>5.3135000000000002E-2</v>
      </c>
      <c r="J122" s="104">
        <f t="shared" si="38"/>
        <v>5.3135000000000002E-2</v>
      </c>
      <c r="K122" s="104">
        <f t="shared" si="38"/>
        <v>5.3135000000000002E-2</v>
      </c>
      <c r="L122" s="104">
        <f t="shared" si="38"/>
        <v>5.3135000000000002E-2</v>
      </c>
      <c r="M122" s="104">
        <f t="shared" si="38"/>
        <v>5.3135000000000002E-2</v>
      </c>
      <c r="N122" s="104">
        <f t="shared" si="38"/>
        <v>5.3135000000000002E-2</v>
      </c>
    </row>
    <row r="123" spans="2:14" ht="11.1" customHeight="1" outlineLevel="1">
      <c r="B123" s="100"/>
      <c r="C123" s="106" t="s">
        <v>1073</v>
      </c>
      <c r="D123" s="104">
        <v>1</v>
      </c>
      <c r="E123" s="104">
        <f t="shared" ref="E123" si="39">SUM(E121:E122)</f>
        <v>5.3135000000000002E-2</v>
      </c>
      <c r="F123" s="104">
        <f t="shared" ref="F123" si="40">SUM(F121:F122)</f>
        <v>5.3135000000000002E-2</v>
      </c>
      <c r="G123" s="104">
        <f>SUM(G121:G122)</f>
        <v>5.3135000000000002E-2</v>
      </c>
      <c r="H123" s="104">
        <f t="shared" ref="H123:N123" si="41">SUM(H121:H122)</f>
        <v>5.3135000000000002E-2</v>
      </c>
      <c r="I123" s="104">
        <f t="shared" si="41"/>
        <v>5.3135000000000002E-2</v>
      </c>
      <c r="J123" s="104">
        <f t="shared" si="41"/>
        <v>5.3135000000000002E-2</v>
      </c>
      <c r="K123" s="104">
        <f t="shared" si="41"/>
        <v>5.3135000000000002E-2</v>
      </c>
      <c r="L123" s="104">
        <f t="shared" si="41"/>
        <v>5.3135000000000002E-2</v>
      </c>
      <c r="M123" s="104">
        <f t="shared" si="41"/>
        <v>5.3135000000000002E-2</v>
      </c>
      <c r="N123" s="104">
        <f t="shared" si="41"/>
        <v>1.0531349999999999</v>
      </c>
    </row>
    <row r="124" spans="2:14" ht="11.1" customHeight="1" outlineLevel="1">
      <c r="B124" s="100"/>
      <c r="C124" s="107">
        <v>1</v>
      </c>
      <c r="D124" s="104">
        <f>E123/(1+$D$3/2)^(C124)</f>
        <v>5.1516356091601871E-2</v>
      </c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</row>
    <row r="125" spans="2:14" ht="11.1" customHeight="1" outlineLevel="1">
      <c r="B125" s="100"/>
      <c r="C125" s="107">
        <v>2</v>
      </c>
      <c r="D125" s="104">
        <f>F123/(1+$D$4/2)^(C125)</f>
        <v>4.9417602311995518E-2</v>
      </c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</row>
    <row r="126" spans="2:14" ht="11.1" customHeight="1" outlineLevel="1">
      <c r="B126" s="100"/>
      <c r="C126" s="107">
        <v>3</v>
      </c>
      <c r="D126" s="104">
        <f>G123/(1+$D$5/2)^(C126)</f>
        <v>4.7201436747233469E-2</v>
      </c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</row>
    <row r="127" spans="2:14" ht="11.1" customHeight="1" outlineLevel="1">
      <c r="B127" s="100"/>
      <c r="C127" s="107">
        <v>4</v>
      </c>
      <c r="D127" s="104">
        <f>H123/(1+$D$6/2)^(C127)</f>
        <v>4.4722536999598279E-2</v>
      </c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</row>
    <row r="128" spans="2:14" ht="11.1" customHeight="1" outlineLevel="1">
      <c r="B128" s="100"/>
      <c r="C128" s="107">
        <v>5</v>
      </c>
      <c r="D128" s="104">
        <f>I123/(1+$D$7/2)^(C128)</f>
        <v>4.2119268818573162E-2</v>
      </c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</row>
    <row r="129" spans="2:15" ht="11.1" customHeight="1" outlineLevel="1">
      <c r="B129" s="100"/>
      <c r="C129" s="107">
        <v>6</v>
      </c>
      <c r="D129" s="104">
        <f>J123/(1+$D$8/2)^(C129)</f>
        <v>3.9374871790735372E-2</v>
      </c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</row>
    <row r="130" spans="2:15" ht="11.1" customHeight="1" outlineLevel="1">
      <c r="B130" s="100"/>
      <c r="C130" s="107">
        <v>7</v>
      </c>
      <c r="D130" s="104">
        <f>K123/(1+$D$9/2)^(C130)</f>
        <v>3.7193967961401134E-2</v>
      </c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</row>
    <row r="131" spans="2:15" ht="11.1" customHeight="1" outlineLevel="1">
      <c r="B131" s="100"/>
      <c r="C131" s="107">
        <v>8</v>
      </c>
      <c r="D131" s="104">
        <f>L123/(1+$D$10/2)^(C131)</f>
        <v>3.5049637509904169E-2</v>
      </c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</row>
    <row r="132" spans="2:15" ht="11.1" customHeight="1" outlineLevel="1">
      <c r="B132" s="100"/>
      <c r="C132" s="107">
        <v>9</v>
      </c>
      <c r="D132" s="104">
        <f>M123/(1+$D$11/2)^(C132)</f>
        <v>3.3139115119161608E-2</v>
      </c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</row>
    <row r="133" spans="2:15" ht="11.1" customHeight="1" outlineLevel="1">
      <c r="B133" s="100"/>
      <c r="C133" s="107">
        <v>10</v>
      </c>
      <c r="D133" s="104">
        <f>D134-SUM(D124:D132)</f>
        <v>0.62026520664979534</v>
      </c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</row>
    <row r="134" spans="2:15" ht="11.1" customHeight="1" outlineLevel="1">
      <c r="B134" s="100"/>
      <c r="C134" s="106" t="s">
        <v>1073</v>
      </c>
      <c r="D134" s="104">
        <v>1</v>
      </c>
      <c r="E134" s="100" t="s">
        <v>2</v>
      </c>
      <c r="F134" s="104">
        <f>((N123/D133)^(1/C133)-1)*2</f>
        <v>0.10872845429933031</v>
      </c>
      <c r="G134" s="104"/>
      <c r="H134" s="104"/>
      <c r="I134" s="104"/>
      <c r="J134" s="104"/>
      <c r="K134" s="104"/>
      <c r="L134" s="104"/>
      <c r="M134" s="104"/>
      <c r="N134" s="104"/>
    </row>
    <row r="135" spans="2:15" ht="11.1" customHeight="1" outlineLevel="1">
      <c r="B135" s="102" t="s">
        <v>1070</v>
      </c>
      <c r="C135" s="102"/>
      <c r="D135" s="103" t="s">
        <v>12</v>
      </c>
      <c r="E135" s="103">
        <v>1</v>
      </c>
      <c r="F135" s="103">
        <f>E135+1</f>
        <v>2</v>
      </c>
      <c r="G135" s="103">
        <f t="shared" ref="G135:O135" si="42">F135+1</f>
        <v>3</v>
      </c>
      <c r="H135" s="103">
        <f t="shared" si="42"/>
        <v>4</v>
      </c>
      <c r="I135" s="103">
        <f t="shared" si="42"/>
        <v>5</v>
      </c>
      <c r="J135" s="103">
        <f t="shared" si="42"/>
        <v>6</v>
      </c>
      <c r="K135" s="103">
        <f t="shared" si="42"/>
        <v>7</v>
      </c>
      <c r="L135" s="103">
        <f t="shared" si="42"/>
        <v>8</v>
      </c>
      <c r="M135" s="103">
        <f t="shared" si="42"/>
        <v>9</v>
      </c>
      <c r="N135" s="103">
        <f t="shared" si="42"/>
        <v>10</v>
      </c>
      <c r="O135" s="103">
        <f t="shared" si="42"/>
        <v>11</v>
      </c>
    </row>
    <row r="136" spans="2:15" ht="11.1" customHeight="1" outlineLevel="1">
      <c r="B136" s="100" t="s">
        <v>22</v>
      </c>
      <c r="C136" s="100" t="s">
        <v>1071</v>
      </c>
      <c r="D136" s="104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>
        <v>1</v>
      </c>
    </row>
    <row r="137" spans="2:15" ht="11.1" customHeight="1" outlineLevel="1">
      <c r="B137" s="100"/>
      <c r="C137" s="100" t="s">
        <v>1072</v>
      </c>
      <c r="D137" s="104"/>
      <c r="E137" s="104">
        <f>$C$13/2</f>
        <v>5.3713750000000005E-2</v>
      </c>
      <c r="F137" s="104">
        <f>E137</f>
        <v>5.3713750000000005E-2</v>
      </c>
      <c r="G137" s="104">
        <f>F137</f>
        <v>5.3713750000000005E-2</v>
      </c>
      <c r="H137" s="104">
        <f t="shared" ref="H137:O137" si="43">G137</f>
        <v>5.3713750000000005E-2</v>
      </c>
      <c r="I137" s="104">
        <f t="shared" si="43"/>
        <v>5.3713750000000005E-2</v>
      </c>
      <c r="J137" s="104">
        <f t="shared" si="43"/>
        <v>5.3713750000000005E-2</v>
      </c>
      <c r="K137" s="104">
        <f t="shared" si="43"/>
        <v>5.3713750000000005E-2</v>
      </c>
      <c r="L137" s="104">
        <f t="shared" si="43"/>
        <v>5.3713750000000005E-2</v>
      </c>
      <c r="M137" s="104">
        <f t="shared" si="43"/>
        <v>5.3713750000000005E-2</v>
      </c>
      <c r="N137" s="104">
        <f t="shared" si="43"/>
        <v>5.3713750000000005E-2</v>
      </c>
      <c r="O137" s="104">
        <f t="shared" si="43"/>
        <v>5.3713750000000005E-2</v>
      </c>
    </row>
    <row r="138" spans="2:15" ht="11.1" customHeight="1" outlineLevel="1">
      <c r="B138" s="100"/>
      <c r="C138" s="106" t="s">
        <v>1073</v>
      </c>
      <c r="D138" s="104">
        <v>1</v>
      </c>
      <c r="E138" s="104">
        <f t="shared" ref="E138" si="44">SUM(E136:E137)</f>
        <v>5.3713750000000005E-2</v>
      </c>
      <c r="F138" s="104">
        <f t="shared" ref="F138" si="45">SUM(F136:F137)</f>
        <v>5.3713750000000005E-2</v>
      </c>
      <c r="G138" s="104">
        <f>SUM(G136:G137)</f>
        <v>5.3713750000000005E-2</v>
      </c>
      <c r="H138" s="104">
        <f t="shared" ref="H138:O138" si="46">SUM(H136:H137)</f>
        <v>5.3713750000000005E-2</v>
      </c>
      <c r="I138" s="104">
        <f t="shared" si="46"/>
        <v>5.3713750000000005E-2</v>
      </c>
      <c r="J138" s="104">
        <f t="shared" si="46"/>
        <v>5.3713750000000005E-2</v>
      </c>
      <c r="K138" s="104">
        <f t="shared" si="46"/>
        <v>5.3713750000000005E-2</v>
      </c>
      <c r="L138" s="104">
        <f t="shared" si="46"/>
        <v>5.3713750000000005E-2</v>
      </c>
      <c r="M138" s="104">
        <f t="shared" si="46"/>
        <v>5.3713750000000005E-2</v>
      </c>
      <c r="N138" s="104">
        <f t="shared" si="46"/>
        <v>5.3713750000000005E-2</v>
      </c>
      <c r="O138" s="104">
        <f t="shared" si="46"/>
        <v>1.05371375</v>
      </c>
    </row>
    <row r="139" spans="2:15" ht="11.1" customHeight="1" outlineLevel="1">
      <c r="B139" s="100"/>
      <c r="C139" s="107">
        <v>1</v>
      </c>
      <c r="D139" s="104">
        <f>E138/(1+$D$3/2)^(C139)</f>
        <v>5.2077475713094575E-2</v>
      </c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</row>
    <row r="140" spans="2:15" ht="11.1" customHeight="1" outlineLevel="1">
      <c r="B140" s="100"/>
      <c r="C140" s="107">
        <v>2</v>
      </c>
      <c r="D140" s="104">
        <f>F138/(1+$D$4/2)^(C140)</f>
        <v>4.9955862165916048E-2</v>
      </c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</row>
    <row r="141" spans="2:15" ht="11.1" customHeight="1" outlineLevel="1">
      <c r="B141" s="100"/>
      <c r="C141" s="107">
        <v>3</v>
      </c>
      <c r="D141" s="104">
        <f>G138/(1+$D$5/2)^(C141)</f>
        <v>4.7715557976507228E-2</v>
      </c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</row>
    <row r="142" spans="2:15" ht="11.1" customHeight="1" outlineLevel="1">
      <c r="B142" s="100"/>
      <c r="C142" s="107">
        <v>4</v>
      </c>
      <c r="D142" s="104">
        <f>H138/(1+$D$6/2)^(C142)</f>
        <v>4.5209657885803563E-2</v>
      </c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</row>
    <row r="143" spans="2:15" ht="11.1" customHeight="1" outlineLevel="1">
      <c r="B143" s="100"/>
      <c r="C143" s="107">
        <v>5</v>
      </c>
      <c r="D143" s="104">
        <f>I138/(1+$D$7/2)^(C143)</f>
        <v>4.2578034732354081E-2</v>
      </c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</row>
    <row r="144" spans="2:15" ht="11.1" customHeight="1" outlineLevel="1">
      <c r="B144" s="100"/>
      <c r="C144" s="107">
        <v>6</v>
      </c>
      <c r="D144" s="104">
        <f>J138/(1+$D$8/2)^(C144)</f>
        <v>3.9803745547183821E-2</v>
      </c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</row>
    <row r="145" spans="2:16" ht="11.1" customHeight="1" outlineLevel="1">
      <c r="B145" s="100"/>
      <c r="C145" s="107">
        <v>7</v>
      </c>
      <c r="D145" s="104">
        <f>K138/(1+$D$9/2)^(C145)</f>
        <v>3.7599087166400876E-2</v>
      </c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</row>
    <row r="146" spans="2:16" ht="11.1" customHeight="1" outlineLevel="1">
      <c r="B146" s="100"/>
      <c r="C146" s="107">
        <v>8</v>
      </c>
      <c r="D146" s="104">
        <f>L138/(1+$D$10/2)^(C146)</f>
        <v>3.5431400523150754E-2</v>
      </c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</row>
    <row r="147" spans="2:16" ht="11.1" customHeight="1" outlineLevel="1">
      <c r="B147" s="100"/>
      <c r="C147" s="107">
        <v>9</v>
      </c>
      <c r="D147" s="104">
        <f>M138/(1+$D$11/2)^(C147)</f>
        <v>3.3500068593805721E-2</v>
      </c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</row>
    <row r="148" spans="2:16" ht="11.1" customHeight="1" outlineLevel="1">
      <c r="B148" s="100"/>
      <c r="C148" s="107">
        <v>10</v>
      </c>
      <c r="D148" s="104">
        <f>N138/(1+$D$12/2)^(C148)</f>
        <v>3.1635801909238037E-2</v>
      </c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</row>
    <row r="149" spans="2:16" ht="11.1" customHeight="1" outlineLevel="1">
      <c r="B149" s="100"/>
      <c r="C149" s="107">
        <v>11</v>
      </c>
      <c r="D149" s="104">
        <f>D150-SUM(D139:D148)</f>
        <v>0.58449330778654529</v>
      </c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</row>
    <row r="150" spans="2:16" ht="11.1" customHeight="1" outlineLevel="1">
      <c r="B150" s="100"/>
      <c r="C150" s="106" t="s">
        <v>1073</v>
      </c>
      <c r="D150" s="104">
        <v>1</v>
      </c>
      <c r="E150" s="100" t="s">
        <v>2</v>
      </c>
      <c r="F150" s="104">
        <f>((O138/D149)^(1/C149)-1)*2</f>
        <v>0.11007334107418343</v>
      </c>
      <c r="G150" s="104"/>
      <c r="H150" s="104"/>
      <c r="I150" s="104"/>
      <c r="J150" s="104"/>
      <c r="K150" s="104"/>
      <c r="L150" s="104"/>
      <c r="M150" s="104"/>
      <c r="N150" s="104"/>
      <c r="O150" s="104"/>
    </row>
    <row r="151" spans="2:16" ht="11.1" customHeight="1" outlineLevel="1">
      <c r="B151" s="102" t="s">
        <v>1070</v>
      </c>
      <c r="C151" s="102"/>
      <c r="D151" s="103" t="s">
        <v>12</v>
      </c>
      <c r="E151" s="103">
        <v>1</v>
      </c>
      <c r="F151" s="103">
        <f>E151+1</f>
        <v>2</v>
      </c>
      <c r="G151" s="103">
        <f t="shared" ref="G151:P151" si="47">F151+1</f>
        <v>3</v>
      </c>
      <c r="H151" s="103">
        <f t="shared" si="47"/>
        <v>4</v>
      </c>
      <c r="I151" s="103">
        <f t="shared" si="47"/>
        <v>5</v>
      </c>
      <c r="J151" s="103">
        <f t="shared" si="47"/>
        <v>6</v>
      </c>
      <c r="K151" s="103">
        <f t="shared" si="47"/>
        <v>7</v>
      </c>
      <c r="L151" s="103">
        <f t="shared" si="47"/>
        <v>8</v>
      </c>
      <c r="M151" s="103">
        <f t="shared" si="47"/>
        <v>9</v>
      </c>
      <c r="N151" s="103">
        <f t="shared" si="47"/>
        <v>10</v>
      </c>
      <c r="O151" s="103">
        <f t="shared" si="47"/>
        <v>11</v>
      </c>
      <c r="P151" s="103">
        <f t="shared" si="47"/>
        <v>12</v>
      </c>
    </row>
    <row r="152" spans="2:16" ht="11.1" customHeight="1" outlineLevel="1">
      <c r="B152" s="100" t="s">
        <v>23</v>
      </c>
      <c r="C152" s="100" t="s">
        <v>1071</v>
      </c>
      <c r="D152" s="104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>
        <v>1</v>
      </c>
    </row>
    <row r="153" spans="2:16" ht="11.1" customHeight="1" outlineLevel="1">
      <c r="B153" s="100"/>
      <c r="C153" s="100" t="s">
        <v>1072</v>
      </c>
      <c r="D153" s="104"/>
      <c r="E153" s="104">
        <f>$C$14/2</f>
        <v>5.42925E-2</v>
      </c>
      <c r="F153" s="104">
        <f>E153</f>
        <v>5.42925E-2</v>
      </c>
      <c r="G153" s="104">
        <f>F153</f>
        <v>5.42925E-2</v>
      </c>
      <c r="H153" s="104">
        <f t="shared" ref="H153:P153" si="48">G153</f>
        <v>5.42925E-2</v>
      </c>
      <c r="I153" s="104">
        <f t="shared" si="48"/>
        <v>5.42925E-2</v>
      </c>
      <c r="J153" s="104">
        <f t="shared" si="48"/>
        <v>5.42925E-2</v>
      </c>
      <c r="K153" s="104">
        <f t="shared" si="48"/>
        <v>5.42925E-2</v>
      </c>
      <c r="L153" s="104">
        <f t="shared" si="48"/>
        <v>5.42925E-2</v>
      </c>
      <c r="M153" s="104">
        <f t="shared" si="48"/>
        <v>5.42925E-2</v>
      </c>
      <c r="N153" s="104">
        <f t="shared" si="48"/>
        <v>5.42925E-2</v>
      </c>
      <c r="O153" s="104">
        <f t="shared" si="48"/>
        <v>5.42925E-2</v>
      </c>
      <c r="P153" s="104">
        <f t="shared" si="48"/>
        <v>5.42925E-2</v>
      </c>
    </row>
    <row r="154" spans="2:16" ht="11.1" customHeight="1" outlineLevel="1">
      <c r="B154" s="100"/>
      <c r="C154" s="106" t="s">
        <v>1073</v>
      </c>
      <c r="D154" s="104">
        <v>1</v>
      </c>
      <c r="E154" s="104">
        <f t="shared" ref="E154" si="49">SUM(E152:E153)</f>
        <v>5.42925E-2</v>
      </c>
      <c r="F154" s="104">
        <f t="shared" ref="F154" si="50">SUM(F152:F153)</f>
        <v>5.42925E-2</v>
      </c>
      <c r="G154" s="104">
        <f>SUM(G152:G153)</f>
        <v>5.42925E-2</v>
      </c>
      <c r="H154" s="104">
        <f t="shared" ref="H154:P154" si="51">SUM(H152:H153)</f>
        <v>5.42925E-2</v>
      </c>
      <c r="I154" s="104">
        <f t="shared" si="51"/>
        <v>5.42925E-2</v>
      </c>
      <c r="J154" s="104">
        <f t="shared" si="51"/>
        <v>5.42925E-2</v>
      </c>
      <c r="K154" s="104">
        <f t="shared" si="51"/>
        <v>5.42925E-2</v>
      </c>
      <c r="L154" s="104">
        <f t="shared" si="51"/>
        <v>5.42925E-2</v>
      </c>
      <c r="M154" s="104">
        <f t="shared" si="51"/>
        <v>5.42925E-2</v>
      </c>
      <c r="N154" s="104">
        <f t="shared" si="51"/>
        <v>5.42925E-2</v>
      </c>
      <c r="O154" s="104">
        <f t="shared" si="51"/>
        <v>5.42925E-2</v>
      </c>
      <c r="P154" s="104">
        <f t="shared" si="51"/>
        <v>1.0542925000000001</v>
      </c>
    </row>
    <row r="155" spans="2:16" ht="11.1" customHeight="1" outlineLevel="1">
      <c r="B155" s="100"/>
      <c r="C155" s="107">
        <v>1</v>
      </c>
      <c r="D155" s="104">
        <f>E154/(1+$D$3/2)^(C155)</f>
        <v>5.2638595334587271E-2</v>
      </c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</row>
    <row r="156" spans="2:16" ht="11.1" customHeight="1" outlineLevel="1">
      <c r="B156" s="100"/>
      <c r="C156" s="107">
        <v>2</v>
      </c>
      <c r="D156" s="104">
        <f>F154/(1+$D$4/2)^(C156)</f>
        <v>5.0494122019836579E-2</v>
      </c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</row>
    <row r="157" spans="2:16" ht="11.1" customHeight="1" outlineLevel="1">
      <c r="B157" s="100"/>
      <c r="C157" s="107">
        <v>3</v>
      </c>
      <c r="D157" s="104">
        <f>G154/(1+$D$5/2)^(C157)</f>
        <v>4.8229679205780987E-2</v>
      </c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</row>
    <row r="158" spans="2:16" ht="11.1" customHeight="1" outlineLevel="1">
      <c r="B158" s="100"/>
      <c r="C158" s="107">
        <v>4</v>
      </c>
      <c r="D158" s="104">
        <f>H154/(1+$D$6/2)^(C158)</f>
        <v>4.5696778772008839E-2</v>
      </c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</row>
    <row r="159" spans="2:16" ht="11.1" customHeight="1" outlineLevel="1">
      <c r="B159" s="100"/>
      <c r="C159" s="107">
        <v>5</v>
      </c>
      <c r="D159" s="104">
        <f>I154/(1+$D$7/2)^(C159)</f>
        <v>4.3036800646135E-2</v>
      </c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</row>
    <row r="160" spans="2:16" ht="11.1" customHeight="1" outlineLevel="1">
      <c r="B160" s="100"/>
      <c r="C160" s="107">
        <v>6</v>
      </c>
      <c r="D160" s="104">
        <f>J154/(1+$D$8/2)^(C160)</f>
        <v>4.0232619303632262E-2</v>
      </c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</row>
    <row r="161" spans="2:17" ht="11.1" customHeight="1" outlineLevel="1">
      <c r="B161" s="100"/>
      <c r="C161" s="107">
        <v>7</v>
      </c>
      <c r="D161" s="104">
        <f>K154/(1+$D$9/2)^(C161)</f>
        <v>3.8004206371400603E-2</v>
      </c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</row>
    <row r="162" spans="2:17" ht="11.1" customHeight="1" outlineLevel="1">
      <c r="B162" s="100"/>
      <c r="C162" s="107">
        <v>8</v>
      </c>
      <c r="D162" s="104">
        <f>L154/(1+$D$10/2)^(C162)</f>
        <v>3.5813163536397331E-2</v>
      </c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</row>
    <row r="163" spans="2:17" ht="11.1" customHeight="1" outlineLevel="1">
      <c r="B163" s="100"/>
      <c r="C163" s="107">
        <v>9</v>
      </c>
      <c r="D163" s="104">
        <f>M154/(1+$D$11/2)^(C163)</f>
        <v>3.3861022068449827E-2</v>
      </c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</row>
    <row r="164" spans="2:17" ht="11.1" customHeight="1" outlineLevel="1">
      <c r="B164" s="100"/>
      <c r="C164" s="107">
        <v>10</v>
      </c>
      <c r="D164" s="104">
        <f>N154/(1+$D$12/2)^(C164)</f>
        <v>3.1976668453744264E-2</v>
      </c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</row>
    <row r="165" spans="2:17" ht="11.1" customHeight="1" outlineLevel="1">
      <c r="B165" s="100"/>
      <c r="C165" s="107">
        <v>11</v>
      </c>
      <c r="D165" s="104">
        <f>O154/(1+$D$13/2)^(C165)</f>
        <v>3.0115961676499884E-2</v>
      </c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</row>
    <row r="166" spans="2:17" ht="11.1" customHeight="1" outlineLevel="1">
      <c r="B166" s="100"/>
      <c r="C166" s="107">
        <v>12</v>
      </c>
      <c r="D166" s="104">
        <f>D167-SUM(D155:D165)</f>
        <v>0.54990038261152718</v>
      </c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</row>
    <row r="167" spans="2:17" ht="11.1" customHeight="1" outlineLevel="1">
      <c r="B167" s="100"/>
      <c r="C167" s="106" t="s">
        <v>1073</v>
      </c>
      <c r="D167" s="104">
        <v>1</v>
      </c>
      <c r="E167" s="100" t="s">
        <v>2</v>
      </c>
      <c r="F167" s="104">
        <f>((P154/D166)^(1/C166)-1)*2</f>
        <v>0.11147731690243257</v>
      </c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</row>
    <row r="168" spans="2:17" ht="11.1" customHeight="1" outlineLevel="1">
      <c r="B168" s="102" t="s">
        <v>1070</v>
      </c>
      <c r="C168" s="102"/>
      <c r="D168" s="103" t="s">
        <v>12</v>
      </c>
      <c r="E168" s="103">
        <v>1</v>
      </c>
      <c r="F168" s="103">
        <f>E168+1</f>
        <v>2</v>
      </c>
      <c r="G168" s="103">
        <f t="shared" ref="G168:Q168" si="52">F168+1</f>
        <v>3</v>
      </c>
      <c r="H168" s="103">
        <f t="shared" si="52"/>
        <v>4</v>
      </c>
      <c r="I168" s="103">
        <f t="shared" si="52"/>
        <v>5</v>
      </c>
      <c r="J168" s="103">
        <f t="shared" si="52"/>
        <v>6</v>
      </c>
      <c r="K168" s="103">
        <f t="shared" si="52"/>
        <v>7</v>
      </c>
      <c r="L168" s="103">
        <f t="shared" si="52"/>
        <v>8</v>
      </c>
      <c r="M168" s="103">
        <f t="shared" si="52"/>
        <v>9</v>
      </c>
      <c r="N168" s="103">
        <f t="shared" si="52"/>
        <v>10</v>
      </c>
      <c r="O168" s="103">
        <f t="shared" si="52"/>
        <v>11</v>
      </c>
      <c r="P168" s="103">
        <f t="shared" si="52"/>
        <v>12</v>
      </c>
      <c r="Q168" s="103">
        <f t="shared" si="52"/>
        <v>13</v>
      </c>
    </row>
    <row r="169" spans="2:17" ht="11.1" customHeight="1" outlineLevel="1">
      <c r="B169" s="100" t="s">
        <v>24</v>
      </c>
      <c r="C169" s="100" t="s">
        <v>1071</v>
      </c>
      <c r="D169" s="104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>
        <v>1</v>
      </c>
    </row>
    <row r="170" spans="2:17" ht="11.1" customHeight="1" outlineLevel="1">
      <c r="B170" s="100"/>
      <c r="C170" s="100" t="s">
        <v>1072</v>
      </c>
      <c r="D170" s="104"/>
      <c r="E170" s="104">
        <f>$C$15/2</f>
        <v>5.4871249999999996E-2</v>
      </c>
      <c r="F170" s="104">
        <f>E170</f>
        <v>5.4871249999999996E-2</v>
      </c>
      <c r="G170" s="104">
        <f>F170</f>
        <v>5.4871249999999996E-2</v>
      </c>
      <c r="H170" s="104">
        <f t="shared" ref="H170:Q170" si="53">G170</f>
        <v>5.4871249999999996E-2</v>
      </c>
      <c r="I170" s="104">
        <f t="shared" si="53"/>
        <v>5.4871249999999996E-2</v>
      </c>
      <c r="J170" s="104">
        <f t="shared" si="53"/>
        <v>5.4871249999999996E-2</v>
      </c>
      <c r="K170" s="104">
        <f t="shared" si="53"/>
        <v>5.4871249999999996E-2</v>
      </c>
      <c r="L170" s="104">
        <f t="shared" si="53"/>
        <v>5.4871249999999996E-2</v>
      </c>
      <c r="M170" s="104">
        <f t="shared" si="53"/>
        <v>5.4871249999999996E-2</v>
      </c>
      <c r="N170" s="104">
        <f t="shared" si="53"/>
        <v>5.4871249999999996E-2</v>
      </c>
      <c r="O170" s="104">
        <f t="shared" si="53"/>
        <v>5.4871249999999996E-2</v>
      </c>
      <c r="P170" s="104">
        <f t="shared" si="53"/>
        <v>5.4871249999999996E-2</v>
      </c>
      <c r="Q170" s="104">
        <f t="shared" si="53"/>
        <v>5.4871249999999996E-2</v>
      </c>
    </row>
    <row r="171" spans="2:17" ht="11.1" customHeight="1" outlineLevel="1">
      <c r="B171" s="100"/>
      <c r="C171" s="106" t="s">
        <v>1073</v>
      </c>
      <c r="D171" s="104">
        <v>1</v>
      </c>
      <c r="E171" s="104">
        <f t="shared" ref="E171" si="54">SUM(E169:E170)</f>
        <v>5.4871249999999996E-2</v>
      </c>
      <c r="F171" s="104">
        <f t="shared" ref="F171" si="55">SUM(F169:F170)</f>
        <v>5.4871249999999996E-2</v>
      </c>
      <c r="G171" s="104">
        <f>SUM(G169:G170)</f>
        <v>5.4871249999999996E-2</v>
      </c>
      <c r="H171" s="104">
        <f t="shared" ref="H171:Q171" si="56">SUM(H169:H170)</f>
        <v>5.4871249999999996E-2</v>
      </c>
      <c r="I171" s="104">
        <f t="shared" si="56"/>
        <v>5.4871249999999996E-2</v>
      </c>
      <c r="J171" s="104">
        <f t="shared" si="56"/>
        <v>5.4871249999999996E-2</v>
      </c>
      <c r="K171" s="104">
        <f t="shared" si="56"/>
        <v>5.4871249999999996E-2</v>
      </c>
      <c r="L171" s="104">
        <f t="shared" si="56"/>
        <v>5.4871249999999996E-2</v>
      </c>
      <c r="M171" s="104">
        <f t="shared" si="56"/>
        <v>5.4871249999999996E-2</v>
      </c>
      <c r="N171" s="104">
        <f t="shared" si="56"/>
        <v>5.4871249999999996E-2</v>
      </c>
      <c r="O171" s="104">
        <f t="shared" si="56"/>
        <v>5.4871249999999996E-2</v>
      </c>
      <c r="P171" s="104">
        <f t="shared" si="56"/>
        <v>5.4871249999999996E-2</v>
      </c>
      <c r="Q171" s="104">
        <f t="shared" si="56"/>
        <v>1.0548712499999999</v>
      </c>
    </row>
    <row r="172" spans="2:17" ht="11.1" customHeight="1" outlineLevel="1">
      <c r="B172" s="100"/>
      <c r="C172" s="107">
        <v>1</v>
      </c>
      <c r="D172" s="104">
        <f>E171/(1+$D$3/2)^(C172)</f>
        <v>5.319971495607996E-2</v>
      </c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</row>
    <row r="173" spans="2:17" ht="11.1" customHeight="1" outlineLevel="1">
      <c r="B173" s="100"/>
      <c r="C173" s="107">
        <v>2</v>
      </c>
      <c r="D173" s="104">
        <f>F171/(1+$D$4/2)^(C173)</f>
        <v>5.1032381873757103E-2</v>
      </c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</row>
    <row r="174" spans="2:17" ht="11.1" customHeight="1" outlineLevel="1">
      <c r="B174" s="100"/>
      <c r="C174" s="107">
        <v>3</v>
      </c>
      <c r="D174" s="104">
        <f>G171/(1+$D$5/2)^(C174)</f>
        <v>4.8743800435054746E-2</v>
      </c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</row>
    <row r="175" spans="2:17" ht="11.1" customHeight="1" outlineLevel="1">
      <c r="B175" s="100"/>
      <c r="C175" s="107">
        <v>4</v>
      </c>
      <c r="D175" s="104">
        <f>H171/(1+$D$6/2)^(C175)</f>
        <v>4.6183899658214116E-2</v>
      </c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</row>
    <row r="176" spans="2:17" ht="11.1" customHeight="1" outlineLevel="1">
      <c r="B176" s="100"/>
      <c r="C176" s="107">
        <v>5</v>
      </c>
      <c r="D176" s="104">
        <f>I171/(1+$D$7/2)^(C176)</f>
        <v>4.3495566559915919E-2</v>
      </c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</row>
    <row r="177" spans="2:18" ht="11.1" customHeight="1" outlineLevel="1">
      <c r="B177" s="100"/>
      <c r="C177" s="107">
        <v>6</v>
      </c>
      <c r="D177" s="104">
        <f>J171/(1+$D$8/2)^(C177)</f>
        <v>4.0661493060080704E-2</v>
      </c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</row>
    <row r="178" spans="2:18" ht="11.1" customHeight="1" outlineLevel="1">
      <c r="B178" s="100"/>
      <c r="C178" s="107">
        <v>7</v>
      </c>
      <c r="D178" s="104">
        <f>K171/(1+$D$9/2)^(C178)</f>
        <v>3.8409325576400338E-2</v>
      </c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</row>
    <row r="179" spans="2:18" ht="11.1" customHeight="1" outlineLevel="1">
      <c r="B179" s="100"/>
      <c r="C179" s="107">
        <v>8</v>
      </c>
      <c r="D179" s="104">
        <f>L171/(1+$D$10/2)^(C179)</f>
        <v>3.6194926549643909E-2</v>
      </c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</row>
    <row r="180" spans="2:18" ht="11.1" customHeight="1" outlineLevel="1">
      <c r="B180" s="100"/>
      <c r="C180" s="107">
        <v>9</v>
      </c>
      <c r="D180" s="104">
        <f>M171/(1+$D$11/2)^(C180)</f>
        <v>3.4221975543093933E-2</v>
      </c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</row>
    <row r="181" spans="2:18" ht="11.1" customHeight="1" outlineLevel="1">
      <c r="B181" s="100"/>
      <c r="C181" s="107">
        <v>10</v>
      </c>
      <c r="D181" s="104">
        <f>N171/(1+$D$12/2)^(C181)</f>
        <v>3.2317534998250491E-2</v>
      </c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</row>
    <row r="182" spans="2:18" ht="11.1" customHeight="1" outlineLevel="1">
      <c r="B182" s="100"/>
      <c r="C182" s="107">
        <v>11</v>
      </c>
      <c r="D182" s="104">
        <f>O171/(1+$D$13/2)^(C182)</f>
        <v>3.0436993362649427E-2</v>
      </c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</row>
    <row r="183" spans="2:18" ht="11.1" customHeight="1" outlineLevel="1">
      <c r="B183" s="100"/>
      <c r="C183" s="107">
        <v>12</v>
      </c>
      <c r="D183" s="104">
        <f>P171/(1+$D$14/2)^(C183)</f>
        <v>2.8619876712935709E-2</v>
      </c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</row>
    <row r="184" spans="2:18" ht="11.1" customHeight="1" outlineLevel="1">
      <c r="B184" s="100"/>
      <c r="C184" s="107">
        <v>13</v>
      </c>
      <c r="D184" s="104">
        <f>D185-SUM(D172:D183)</f>
        <v>0.5164825107139237</v>
      </c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</row>
    <row r="185" spans="2:18" ht="11.1" customHeight="1" outlineLevel="1">
      <c r="B185" s="100"/>
      <c r="C185" s="106" t="s">
        <v>1073</v>
      </c>
      <c r="D185" s="104">
        <v>1</v>
      </c>
      <c r="E185" s="100" t="s">
        <v>2</v>
      </c>
      <c r="F185" s="104">
        <f>((Q171/D184)^(1/C184)-1)*2</f>
        <v>0.11294023850110602</v>
      </c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</row>
    <row r="186" spans="2:18" ht="11.1" customHeight="1" outlineLevel="1">
      <c r="B186" s="102" t="s">
        <v>1070</v>
      </c>
      <c r="C186" s="102"/>
      <c r="D186" s="103" t="s">
        <v>12</v>
      </c>
      <c r="E186" s="103">
        <v>1</v>
      </c>
      <c r="F186" s="103">
        <f>E186+1</f>
        <v>2</v>
      </c>
      <c r="G186" s="103">
        <f t="shared" ref="G186:R186" si="57">F186+1</f>
        <v>3</v>
      </c>
      <c r="H186" s="103">
        <f t="shared" si="57"/>
        <v>4</v>
      </c>
      <c r="I186" s="103">
        <f t="shared" si="57"/>
        <v>5</v>
      </c>
      <c r="J186" s="103">
        <f t="shared" si="57"/>
        <v>6</v>
      </c>
      <c r="K186" s="103">
        <f t="shared" si="57"/>
        <v>7</v>
      </c>
      <c r="L186" s="103">
        <f t="shared" si="57"/>
        <v>8</v>
      </c>
      <c r="M186" s="103">
        <f t="shared" si="57"/>
        <v>9</v>
      </c>
      <c r="N186" s="103">
        <f t="shared" si="57"/>
        <v>10</v>
      </c>
      <c r="O186" s="103">
        <f t="shared" si="57"/>
        <v>11</v>
      </c>
      <c r="P186" s="103">
        <f t="shared" si="57"/>
        <v>12</v>
      </c>
      <c r="Q186" s="103">
        <f t="shared" si="57"/>
        <v>13</v>
      </c>
      <c r="R186" s="103">
        <f t="shared" si="57"/>
        <v>14</v>
      </c>
    </row>
    <row r="187" spans="2:18" ht="11.1" customHeight="1" outlineLevel="1">
      <c r="B187" s="100" t="s">
        <v>25</v>
      </c>
      <c r="C187" s="100" t="s">
        <v>1071</v>
      </c>
      <c r="D187" s="104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>
        <v>1</v>
      </c>
    </row>
    <row r="188" spans="2:18" ht="11.1" customHeight="1" outlineLevel="1">
      <c r="B188" s="100"/>
      <c r="C188" s="100" t="s">
        <v>1072</v>
      </c>
      <c r="D188" s="104"/>
      <c r="E188" s="104">
        <f>$C$16/2</f>
        <v>5.5449999999999999E-2</v>
      </c>
      <c r="F188" s="104">
        <f>E188</f>
        <v>5.5449999999999999E-2</v>
      </c>
      <c r="G188" s="104">
        <f>F188</f>
        <v>5.5449999999999999E-2</v>
      </c>
      <c r="H188" s="104">
        <f t="shared" ref="H188:R188" si="58">G188</f>
        <v>5.5449999999999999E-2</v>
      </c>
      <c r="I188" s="104">
        <f t="shared" si="58"/>
        <v>5.5449999999999999E-2</v>
      </c>
      <c r="J188" s="104">
        <f t="shared" si="58"/>
        <v>5.5449999999999999E-2</v>
      </c>
      <c r="K188" s="104">
        <f t="shared" si="58"/>
        <v>5.5449999999999999E-2</v>
      </c>
      <c r="L188" s="104">
        <f t="shared" si="58"/>
        <v>5.5449999999999999E-2</v>
      </c>
      <c r="M188" s="104">
        <f t="shared" si="58"/>
        <v>5.5449999999999999E-2</v>
      </c>
      <c r="N188" s="104">
        <f t="shared" si="58"/>
        <v>5.5449999999999999E-2</v>
      </c>
      <c r="O188" s="104">
        <f t="shared" si="58"/>
        <v>5.5449999999999999E-2</v>
      </c>
      <c r="P188" s="104">
        <f t="shared" si="58"/>
        <v>5.5449999999999999E-2</v>
      </c>
      <c r="Q188" s="104">
        <f t="shared" si="58"/>
        <v>5.5449999999999999E-2</v>
      </c>
      <c r="R188" s="104">
        <f t="shared" si="58"/>
        <v>5.5449999999999999E-2</v>
      </c>
    </row>
    <row r="189" spans="2:18" ht="11.1" customHeight="1" outlineLevel="1">
      <c r="B189" s="100"/>
      <c r="C189" s="106" t="s">
        <v>1073</v>
      </c>
      <c r="D189" s="104">
        <v>1</v>
      </c>
      <c r="E189" s="104">
        <f t="shared" ref="E189" si="59">SUM(E187:E188)</f>
        <v>5.5449999999999999E-2</v>
      </c>
      <c r="F189" s="104">
        <f t="shared" ref="F189" si="60">SUM(F187:F188)</f>
        <v>5.5449999999999999E-2</v>
      </c>
      <c r="G189" s="104">
        <f>SUM(G187:G188)</f>
        <v>5.5449999999999999E-2</v>
      </c>
      <c r="H189" s="104">
        <f t="shared" ref="H189:R189" si="61">SUM(H187:H188)</f>
        <v>5.5449999999999999E-2</v>
      </c>
      <c r="I189" s="104">
        <f t="shared" si="61"/>
        <v>5.5449999999999999E-2</v>
      </c>
      <c r="J189" s="104">
        <f t="shared" si="61"/>
        <v>5.5449999999999999E-2</v>
      </c>
      <c r="K189" s="104">
        <f t="shared" si="61"/>
        <v>5.5449999999999999E-2</v>
      </c>
      <c r="L189" s="104">
        <f t="shared" si="61"/>
        <v>5.5449999999999999E-2</v>
      </c>
      <c r="M189" s="104">
        <f t="shared" si="61"/>
        <v>5.5449999999999999E-2</v>
      </c>
      <c r="N189" s="104">
        <f t="shared" si="61"/>
        <v>5.5449999999999999E-2</v>
      </c>
      <c r="O189" s="104">
        <f t="shared" si="61"/>
        <v>5.5449999999999999E-2</v>
      </c>
      <c r="P189" s="104">
        <f t="shared" si="61"/>
        <v>5.5449999999999999E-2</v>
      </c>
      <c r="Q189" s="104">
        <f t="shared" si="61"/>
        <v>5.5449999999999999E-2</v>
      </c>
      <c r="R189" s="104">
        <f t="shared" si="61"/>
        <v>1.05545</v>
      </c>
    </row>
    <row r="190" spans="2:18" ht="11.1" customHeight="1" outlineLevel="1">
      <c r="B190" s="100"/>
      <c r="C190" s="107">
        <v>1</v>
      </c>
      <c r="D190" s="104">
        <f>E189/(1+$D$3/2)^(C190)</f>
        <v>5.3760834577572664E-2</v>
      </c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</row>
    <row r="191" spans="2:18" ht="11.1" customHeight="1" outlineLevel="1">
      <c r="B191" s="100"/>
      <c r="C191" s="107">
        <v>2</v>
      </c>
      <c r="D191" s="104">
        <f>F189/(1+$D$4/2)^(C191)</f>
        <v>5.1570641727677634E-2</v>
      </c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</row>
    <row r="192" spans="2:18" ht="11.1" customHeight="1" outlineLevel="1">
      <c r="B192" s="100"/>
      <c r="C192" s="107">
        <v>3</v>
      </c>
      <c r="D192" s="104">
        <f>G189/(1+$D$5/2)^(C192)</f>
        <v>4.9257921664328512E-2</v>
      </c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</row>
    <row r="193" spans="2:19" ht="11.1" customHeight="1" outlineLevel="1">
      <c r="B193" s="100"/>
      <c r="C193" s="107">
        <v>4</v>
      </c>
      <c r="D193" s="104">
        <f>H189/(1+$D$6/2)^(C193)</f>
        <v>4.6671020544419392E-2</v>
      </c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</row>
    <row r="194" spans="2:19" ht="11.1" customHeight="1" outlineLevel="1">
      <c r="B194" s="100"/>
      <c r="C194" s="107">
        <v>5</v>
      </c>
      <c r="D194" s="104">
        <f>I189/(1+$D$7/2)^(C194)</f>
        <v>4.3954332473696837E-2</v>
      </c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</row>
    <row r="195" spans="2:19" ht="11.1" customHeight="1" outlineLevel="1">
      <c r="B195" s="100"/>
      <c r="C195" s="107">
        <v>6</v>
      </c>
      <c r="D195" s="104">
        <f>J189/(1+$D$8/2)^(C195)</f>
        <v>4.1090366816529146E-2</v>
      </c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</row>
    <row r="196" spans="2:19" ht="11.1" customHeight="1" outlineLevel="1">
      <c r="B196" s="100"/>
      <c r="C196" s="107">
        <v>7</v>
      </c>
      <c r="D196" s="104">
        <f>K189/(1+$D$9/2)^(C196)</f>
        <v>3.8814444781400073E-2</v>
      </c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</row>
    <row r="197" spans="2:19" ht="11.1" customHeight="1" outlineLevel="1">
      <c r="B197" s="100"/>
      <c r="C197" s="107">
        <v>8</v>
      </c>
      <c r="D197" s="104">
        <f>L189/(1+$D$10/2)^(C197)</f>
        <v>3.6576689562890487E-2</v>
      </c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</row>
    <row r="198" spans="2:19" ht="11.1" customHeight="1" outlineLevel="1">
      <c r="B198" s="100"/>
      <c r="C198" s="107">
        <v>9</v>
      </c>
      <c r="D198" s="104">
        <f>M189/(1+$D$11/2)^(C198)</f>
        <v>3.4582929017738046E-2</v>
      </c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</row>
    <row r="199" spans="2:19" ht="11.1" customHeight="1" outlineLevel="1">
      <c r="B199" s="100"/>
      <c r="C199" s="107">
        <v>10</v>
      </c>
      <c r="D199" s="104">
        <f>N189/(1+$D$12/2)^(C199)</f>
        <v>3.2658401542756725E-2</v>
      </c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</row>
    <row r="200" spans="2:19" ht="11.1" customHeight="1" outlineLevel="1">
      <c r="B200" s="100"/>
      <c r="C200" s="107">
        <v>11</v>
      </c>
      <c r="D200" s="104">
        <f>O189/(1+$D$13/2)^(C200)</f>
        <v>3.0758025048798977E-2</v>
      </c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</row>
    <row r="201" spans="2:19" ht="11.1" customHeight="1" outlineLevel="1">
      <c r="B201" s="100"/>
      <c r="C201" s="107">
        <v>12</v>
      </c>
      <c r="D201" s="104">
        <f>P189/(1+$D$14/2)^(C201)</f>
        <v>2.8921742510554894E-2</v>
      </c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</row>
    <row r="202" spans="2:19" ht="11.1" customHeight="1" outlineLevel="1">
      <c r="B202" s="100"/>
      <c r="C202" s="107">
        <v>13</v>
      </c>
      <c r="D202" s="104">
        <f>Q189/(1+$D$15/2)^(C202)</f>
        <v>2.7149242354540516E-2</v>
      </c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</row>
    <row r="203" spans="2:19" ht="11.1" customHeight="1" outlineLevel="1">
      <c r="B203" s="100"/>
      <c r="C203" s="107">
        <v>14</v>
      </c>
      <c r="D203" s="104">
        <f>D204-SUM(D190:D202)</f>
        <v>0.48423340737709608</v>
      </c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</row>
    <row r="204" spans="2:19" ht="11.1" customHeight="1" outlineLevel="1">
      <c r="B204" s="100"/>
      <c r="C204" s="106" t="s">
        <v>1073</v>
      </c>
      <c r="D204" s="104">
        <v>1</v>
      </c>
      <c r="E204" s="100" t="s">
        <v>2</v>
      </c>
      <c r="F204" s="104">
        <f>((R189/D203)^(1/C203)-1)*2</f>
        <v>0.11446355463284341</v>
      </c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</row>
    <row r="205" spans="2:19" ht="11.1" customHeight="1" outlineLevel="1">
      <c r="B205" s="102" t="s">
        <v>1070</v>
      </c>
      <c r="C205" s="102"/>
      <c r="D205" s="103" t="s">
        <v>12</v>
      </c>
      <c r="E205" s="103">
        <v>1</v>
      </c>
      <c r="F205" s="103">
        <f>E205+1</f>
        <v>2</v>
      </c>
      <c r="G205" s="103">
        <f t="shared" ref="G205:S205" si="62">F205+1</f>
        <v>3</v>
      </c>
      <c r="H205" s="103">
        <f t="shared" si="62"/>
        <v>4</v>
      </c>
      <c r="I205" s="103">
        <f t="shared" si="62"/>
        <v>5</v>
      </c>
      <c r="J205" s="103">
        <f t="shared" si="62"/>
        <v>6</v>
      </c>
      <c r="K205" s="103">
        <f t="shared" si="62"/>
        <v>7</v>
      </c>
      <c r="L205" s="103">
        <f t="shared" si="62"/>
        <v>8</v>
      </c>
      <c r="M205" s="103">
        <f t="shared" si="62"/>
        <v>9</v>
      </c>
      <c r="N205" s="103">
        <f t="shared" si="62"/>
        <v>10</v>
      </c>
      <c r="O205" s="103">
        <f t="shared" si="62"/>
        <v>11</v>
      </c>
      <c r="P205" s="103">
        <f t="shared" si="62"/>
        <v>12</v>
      </c>
      <c r="Q205" s="103">
        <f t="shared" si="62"/>
        <v>13</v>
      </c>
      <c r="R205" s="103">
        <f t="shared" si="62"/>
        <v>14</v>
      </c>
      <c r="S205" s="103">
        <f t="shared" si="62"/>
        <v>15</v>
      </c>
    </row>
    <row r="206" spans="2:19" ht="11.1" customHeight="1" outlineLevel="1">
      <c r="B206" s="100" t="s">
        <v>26</v>
      </c>
      <c r="C206" s="100" t="s">
        <v>1071</v>
      </c>
      <c r="D206" s="104"/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>
        <v>1</v>
      </c>
    </row>
    <row r="207" spans="2:19" ht="11.1" customHeight="1" outlineLevel="1">
      <c r="B207" s="100"/>
      <c r="C207" s="100" t="s">
        <v>1072</v>
      </c>
      <c r="D207" s="104"/>
      <c r="E207" s="104">
        <f>$C$17/2</f>
        <v>5.5669999999999997E-2</v>
      </c>
      <c r="F207" s="104">
        <f>E207</f>
        <v>5.5669999999999997E-2</v>
      </c>
      <c r="G207" s="104">
        <f>F207</f>
        <v>5.5669999999999997E-2</v>
      </c>
      <c r="H207" s="104">
        <f t="shared" ref="H207:S207" si="63">G207</f>
        <v>5.5669999999999997E-2</v>
      </c>
      <c r="I207" s="104">
        <f t="shared" si="63"/>
        <v>5.5669999999999997E-2</v>
      </c>
      <c r="J207" s="104">
        <f t="shared" si="63"/>
        <v>5.5669999999999997E-2</v>
      </c>
      <c r="K207" s="104">
        <f t="shared" si="63"/>
        <v>5.5669999999999997E-2</v>
      </c>
      <c r="L207" s="104">
        <f t="shared" si="63"/>
        <v>5.5669999999999997E-2</v>
      </c>
      <c r="M207" s="104">
        <f t="shared" si="63"/>
        <v>5.5669999999999997E-2</v>
      </c>
      <c r="N207" s="104">
        <f t="shared" si="63"/>
        <v>5.5669999999999997E-2</v>
      </c>
      <c r="O207" s="104">
        <f t="shared" si="63"/>
        <v>5.5669999999999997E-2</v>
      </c>
      <c r="P207" s="104">
        <f t="shared" si="63"/>
        <v>5.5669999999999997E-2</v>
      </c>
      <c r="Q207" s="104">
        <f t="shared" si="63"/>
        <v>5.5669999999999997E-2</v>
      </c>
      <c r="R207" s="104">
        <f t="shared" si="63"/>
        <v>5.5669999999999997E-2</v>
      </c>
      <c r="S207" s="104">
        <f t="shared" si="63"/>
        <v>5.5669999999999997E-2</v>
      </c>
    </row>
    <row r="208" spans="2:19" ht="11.1" customHeight="1" outlineLevel="1">
      <c r="B208" s="100"/>
      <c r="C208" s="106" t="s">
        <v>1073</v>
      </c>
      <c r="D208" s="104">
        <v>1</v>
      </c>
      <c r="E208" s="104">
        <f t="shared" ref="E208" si="64">SUM(E206:E207)</f>
        <v>5.5669999999999997E-2</v>
      </c>
      <c r="F208" s="104">
        <f t="shared" ref="F208" si="65">SUM(F206:F207)</f>
        <v>5.5669999999999997E-2</v>
      </c>
      <c r="G208" s="104">
        <f>SUM(G206:G207)</f>
        <v>5.5669999999999997E-2</v>
      </c>
      <c r="H208" s="104">
        <f t="shared" ref="H208:S208" si="66">SUM(H206:H207)</f>
        <v>5.5669999999999997E-2</v>
      </c>
      <c r="I208" s="104">
        <f t="shared" si="66"/>
        <v>5.5669999999999997E-2</v>
      </c>
      <c r="J208" s="104">
        <f t="shared" si="66"/>
        <v>5.5669999999999997E-2</v>
      </c>
      <c r="K208" s="104">
        <f t="shared" si="66"/>
        <v>5.5669999999999997E-2</v>
      </c>
      <c r="L208" s="104">
        <f t="shared" si="66"/>
        <v>5.5669999999999997E-2</v>
      </c>
      <c r="M208" s="104">
        <f t="shared" si="66"/>
        <v>5.5669999999999997E-2</v>
      </c>
      <c r="N208" s="104">
        <f t="shared" si="66"/>
        <v>5.5669999999999997E-2</v>
      </c>
      <c r="O208" s="104">
        <f t="shared" si="66"/>
        <v>5.5669999999999997E-2</v>
      </c>
      <c r="P208" s="104">
        <f t="shared" si="66"/>
        <v>5.5669999999999997E-2</v>
      </c>
      <c r="Q208" s="104">
        <f t="shared" si="66"/>
        <v>5.5669999999999997E-2</v>
      </c>
      <c r="R208" s="104">
        <f t="shared" si="66"/>
        <v>5.5669999999999997E-2</v>
      </c>
      <c r="S208" s="104">
        <f t="shared" si="66"/>
        <v>1.0556700000000001</v>
      </c>
    </row>
    <row r="209" spans="2:19" ht="11.1" customHeight="1" outlineLevel="1">
      <c r="B209" s="100"/>
      <c r="C209" s="107">
        <v>1</v>
      </c>
      <c r="D209" s="104">
        <f>E208/(1+$D$3/2)^(C209)</f>
        <v>5.3974132749025613E-2</v>
      </c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</row>
    <row r="210" spans="2:19" ht="11.1" customHeight="1" outlineLevel="1">
      <c r="B210" s="100"/>
      <c r="C210" s="107">
        <v>2</v>
      </c>
      <c r="D210" s="104">
        <f>F208/(1+$D$4/2)^(C210)</f>
        <v>5.1775250225064275E-2</v>
      </c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</row>
    <row r="211" spans="2:19" ht="11.1" customHeight="1" outlineLevel="1">
      <c r="B211" s="100"/>
      <c r="C211" s="107">
        <v>3</v>
      </c>
      <c r="D211" s="104">
        <f>G208/(1+$D$5/2)^(C211)</f>
        <v>4.9453354356233874E-2</v>
      </c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</row>
    <row r="212" spans="2:19" ht="11.1" customHeight="1" outlineLevel="1">
      <c r="B212" s="100"/>
      <c r="C212" s="107">
        <v>4</v>
      </c>
      <c r="D212" s="104">
        <f>H208/(1+$D$6/2)^(C212)</f>
        <v>4.6856189606994184E-2</v>
      </c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</row>
    <row r="213" spans="2:19" ht="11.1" customHeight="1" outlineLevel="1">
      <c r="B213" s="100"/>
      <c r="C213" s="107">
        <v>5</v>
      </c>
      <c r="D213" s="104">
        <f>I208/(1+$D$7/2)^(C213)</f>
        <v>4.4128722972239909E-2</v>
      </c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</row>
    <row r="214" spans="2:19" ht="11.1" customHeight="1" outlineLevel="1">
      <c r="B214" s="100"/>
      <c r="C214" s="107">
        <v>6</v>
      </c>
      <c r="D214" s="104">
        <f>J208/(1+$D$8/2)^(C214)</f>
        <v>4.1253394421572186E-2</v>
      </c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</row>
    <row r="215" spans="2:19" ht="11.1" customHeight="1" outlineLevel="1">
      <c r="B215" s="100"/>
      <c r="C215" s="107">
        <v>7</v>
      </c>
      <c r="D215" s="104">
        <f>K208/(1+$D$9/2)^(C215)</f>
        <v>3.8968442578548999E-2</v>
      </c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</row>
    <row r="216" spans="2:19" ht="11.1" customHeight="1" outlineLevel="1">
      <c r="B216" s="100"/>
      <c r="C216" s="107">
        <v>8</v>
      </c>
      <c r="D216" s="104">
        <f>L208/(1+$D$10/2)^(C216)</f>
        <v>3.6721808980452901E-2</v>
      </c>
      <c r="E216" s="104"/>
      <c r="F216" s="10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</row>
    <row r="217" spans="2:19" ht="11.1" customHeight="1" outlineLevel="1">
      <c r="B217" s="100"/>
      <c r="C217" s="107">
        <v>9</v>
      </c>
      <c r="D217" s="104">
        <f>M208/(1+$D$11/2)^(C217)</f>
        <v>3.4720138113931057E-2</v>
      </c>
      <c r="E217" s="104"/>
      <c r="F217" s="10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</row>
    <row r="218" spans="2:19" ht="11.1" customHeight="1" outlineLevel="1">
      <c r="B218" s="100"/>
      <c r="C218" s="107">
        <v>10</v>
      </c>
      <c r="D218" s="104">
        <f>N208/(1+$D$12/2)^(C218)</f>
        <v>3.2787975002439435E-2</v>
      </c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</row>
    <row r="219" spans="2:19" ht="11.1" customHeight="1" outlineLevel="1">
      <c r="B219" s="100"/>
      <c r="C219" s="107">
        <v>11</v>
      </c>
      <c r="D219" s="104">
        <f>O208/(1+$D$13/2)^(C219)</f>
        <v>3.0880058691914139E-2</v>
      </c>
      <c r="E219" s="104"/>
      <c r="F219" s="104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</row>
    <row r="220" spans="2:19" ht="11.1" customHeight="1" outlineLevel="1">
      <c r="B220" s="100"/>
      <c r="C220" s="107">
        <v>12</v>
      </c>
      <c r="D220" s="104">
        <f>P208/(1+$D$14/2)^(C220)</f>
        <v>2.903649063232806E-2</v>
      </c>
      <c r="E220" s="104"/>
      <c r="F220" s="104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</row>
    <row r="221" spans="2:19" ht="11.1" customHeight="1" outlineLevel="1">
      <c r="B221" s="100"/>
      <c r="C221" s="107">
        <v>13</v>
      </c>
      <c r="D221" s="104">
        <f>Q208/(1+$D$15/2)^(C221)</f>
        <v>2.72569580140175E-2</v>
      </c>
      <c r="E221" s="104"/>
      <c r="F221" s="104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</row>
    <row r="222" spans="2:19" ht="11.1" customHeight="1" outlineLevel="1">
      <c r="B222" s="100"/>
      <c r="C222" s="107">
        <v>14</v>
      </c>
      <c r="D222" s="104">
        <f>R208/(1+$D$16/2)^(C222)</f>
        <v>2.5541024007468782E-2</v>
      </c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</row>
    <row r="223" spans="2:19" ht="11.1" customHeight="1" outlineLevel="1">
      <c r="B223" s="100"/>
      <c r="C223" s="107">
        <v>15</v>
      </c>
      <c r="D223" s="104">
        <f>D224-SUM(D209:D222)</f>
        <v>0.45664605964776905</v>
      </c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</row>
    <row r="224" spans="2:19" ht="11.1" customHeight="1" outlineLevel="1">
      <c r="B224" s="100"/>
      <c r="C224" s="106" t="s">
        <v>1073</v>
      </c>
      <c r="D224" s="104">
        <v>1</v>
      </c>
      <c r="E224" s="100" t="s">
        <v>2</v>
      </c>
      <c r="F224" s="104">
        <f>((S208/D223)^(1/C223)-1)*2</f>
        <v>0.11491650597087499</v>
      </c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</row>
    <row r="225" spans="2:20" ht="11.1" customHeight="1" outlineLevel="1">
      <c r="B225" s="102" t="s">
        <v>1070</v>
      </c>
      <c r="C225" s="102"/>
      <c r="D225" s="103" t="s">
        <v>12</v>
      </c>
      <c r="E225" s="103">
        <v>1</v>
      </c>
      <c r="F225" s="103">
        <f>E225+1</f>
        <v>2</v>
      </c>
      <c r="G225" s="103">
        <f t="shared" ref="G225:T225" si="67">F225+1</f>
        <v>3</v>
      </c>
      <c r="H225" s="103">
        <f t="shared" si="67"/>
        <v>4</v>
      </c>
      <c r="I225" s="103">
        <f t="shared" si="67"/>
        <v>5</v>
      </c>
      <c r="J225" s="103">
        <f t="shared" si="67"/>
        <v>6</v>
      </c>
      <c r="K225" s="103">
        <f t="shared" si="67"/>
        <v>7</v>
      </c>
      <c r="L225" s="103">
        <f t="shared" si="67"/>
        <v>8</v>
      </c>
      <c r="M225" s="103">
        <f t="shared" si="67"/>
        <v>9</v>
      </c>
      <c r="N225" s="103">
        <f t="shared" si="67"/>
        <v>10</v>
      </c>
      <c r="O225" s="103">
        <f t="shared" si="67"/>
        <v>11</v>
      </c>
      <c r="P225" s="103">
        <f t="shared" si="67"/>
        <v>12</v>
      </c>
      <c r="Q225" s="103">
        <f t="shared" si="67"/>
        <v>13</v>
      </c>
      <c r="R225" s="103">
        <f t="shared" si="67"/>
        <v>14</v>
      </c>
      <c r="S225" s="103">
        <f t="shared" si="67"/>
        <v>15</v>
      </c>
      <c r="T225" s="103">
        <f t="shared" si="67"/>
        <v>16</v>
      </c>
    </row>
    <row r="226" spans="2:20" ht="11.1" customHeight="1" outlineLevel="1">
      <c r="B226" s="100" t="s">
        <v>27</v>
      </c>
      <c r="C226" s="100" t="s">
        <v>1071</v>
      </c>
      <c r="D226" s="104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>
        <v>1</v>
      </c>
    </row>
    <row r="227" spans="2:20" ht="11.1" customHeight="1" outlineLevel="1">
      <c r="B227" s="100"/>
      <c r="C227" s="100" t="s">
        <v>1072</v>
      </c>
      <c r="D227" s="104"/>
      <c r="E227" s="104">
        <f>$C$18/2</f>
        <v>5.5889999999999995E-2</v>
      </c>
      <c r="F227" s="104">
        <f>E227</f>
        <v>5.5889999999999995E-2</v>
      </c>
      <c r="G227" s="104">
        <f>F227</f>
        <v>5.5889999999999995E-2</v>
      </c>
      <c r="H227" s="104">
        <f t="shared" ref="H227:T227" si="68">G227</f>
        <v>5.5889999999999995E-2</v>
      </c>
      <c r="I227" s="104">
        <f t="shared" si="68"/>
        <v>5.5889999999999995E-2</v>
      </c>
      <c r="J227" s="104">
        <f t="shared" si="68"/>
        <v>5.5889999999999995E-2</v>
      </c>
      <c r="K227" s="104">
        <f t="shared" si="68"/>
        <v>5.5889999999999995E-2</v>
      </c>
      <c r="L227" s="104">
        <f t="shared" si="68"/>
        <v>5.5889999999999995E-2</v>
      </c>
      <c r="M227" s="104">
        <f t="shared" si="68"/>
        <v>5.5889999999999995E-2</v>
      </c>
      <c r="N227" s="104">
        <f t="shared" si="68"/>
        <v>5.5889999999999995E-2</v>
      </c>
      <c r="O227" s="104">
        <f t="shared" si="68"/>
        <v>5.5889999999999995E-2</v>
      </c>
      <c r="P227" s="104">
        <f t="shared" si="68"/>
        <v>5.5889999999999995E-2</v>
      </c>
      <c r="Q227" s="104">
        <f t="shared" si="68"/>
        <v>5.5889999999999995E-2</v>
      </c>
      <c r="R227" s="104">
        <f t="shared" si="68"/>
        <v>5.5889999999999995E-2</v>
      </c>
      <c r="S227" s="104">
        <f t="shared" si="68"/>
        <v>5.5889999999999995E-2</v>
      </c>
      <c r="T227" s="104">
        <f t="shared" si="68"/>
        <v>5.5889999999999995E-2</v>
      </c>
    </row>
    <row r="228" spans="2:20" ht="11.1" customHeight="1" outlineLevel="1">
      <c r="B228" s="100"/>
      <c r="C228" s="106" t="s">
        <v>1073</v>
      </c>
      <c r="D228" s="104">
        <v>1</v>
      </c>
      <c r="E228" s="104">
        <f t="shared" ref="E228" si="69">SUM(E226:E227)</f>
        <v>5.5889999999999995E-2</v>
      </c>
      <c r="F228" s="104">
        <f t="shared" ref="F228" si="70">SUM(F226:F227)</f>
        <v>5.5889999999999995E-2</v>
      </c>
      <c r="G228" s="104">
        <f>SUM(G226:G227)</f>
        <v>5.5889999999999995E-2</v>
      </c>
      <c r="H228" s="104">
        <f t="shared" ref="H228:T228" si="71">SUM(H226:H227)</f>
        <v>5.5889999999999995E-2</v>
      </c>
      <c r="I228" s="104">
        <f t="shared" si="71"/>
        <v>5.5889999999999995E-2</v>
      </c>
      <c r="J228" s="104">
        <f t="shared" si="71"/>
        <v>5.5889999999999995E-2</v>
      </c>
      <c r="K228" s="104">
        <f t="shared" si="71"/>
        <v>5.5889999999999995E-2</v>
      </c>
      <c r="L228" s="104">
        <f t="shared" si="71"/>
        <v>5.5889999999999995E-2</v>
      </c>
      <c r="M228" s="104">
        <f t="shared" si="71"/>
        <v>5.5889999999999995E-2</v>
      </c>
      <c r="N228" s="104">
        <f t="shared" si="71"/>
        <v>5.5889999999999995E-2</v>
      </c>
      <c r="O228" s="104">
        <f t="shared" si="71"/>
        <v>5.5889999999999995E-2</v>
      </c>
      <c r="P228" s="104">
        <f t="shared" si="71"/>
        <v>5.5889999999999995E-2</v>
      </c>
      <c r="Q228" s="104">
        <f t="shared" si="71"/>
        <v>5.5889999999999995E-2</v>
      </c>
      <c r="R228" s="104">
        <f t="shared" si="71"/>
        <v>5.5889999999999995E-2</v>
      </c>
      <c r="S228" s="104">
        <f t="shared" si="71"/>
        <v>5.5889999999999995E-2</v>
      </c>
      <c r="T228" s="104">
        <f t="shared" si="71"/>
        <v>1.05589</v>
      </c>
    </row>
    <row r="229" spans="2:20" ht="11.1" customHeight="1" outlineLevel="1">
      <c r="B229" s="100"/>
      <c r="C229" s="107">
        <v>1</v>
      </c>
      <c r="D229" s="104">
        <f>E228/(1+$D$3/2)^(C229)</f>
        <v>5.4187430920478556E-2</v>
      </c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</row>
    <row r="230" spans="2:20" ht="11.1" customHeight="1" outlineLevel="1">
      <c r="B230" s="100"/>
      <c r="C230" s="107">
        <v>2</v>
      </c>
      <c r="D230" s="104">
        <f>F228/(1+$D$4/2)^(C230)</f>
        <v>5.1979858722450908E-2</v>
      </c>
      <c r="E230" s="104"/>
      <c r="F230" s="104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</row>
    <row r="231" spans="2:20" ht="11.1" customHeight="1" outlineLevel="1">
      <c r="B231" s="100"/>
      <c r="C231" s="107">
        <v>3</v>
      </c>
      <c r="D231" s="104">
        <f>G228/(1+$D$5/2)^(C231)</f>
        <v>4.9648787048139235E-2</v>
      </c>
      <c r="E231" s="104"/>
      <c r="F231" s="104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</row>
    <row r="232" spans="2:20" ht="11.1" customHeight="1" outlineLevel="1">
      <c r="B232" s="100"/>
      <c r="C232" s="107">
        <v>4</v>
      </c>
      <c r="D232" s="104">
        <f>H228/(1+$D$6/2)^(C232)</f>
        <v>4.7041358669568975E-2</v>
      </c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</row>
    <row r="233" spans="2:20" ht="11.1" customHeight="1" outlineLevel="1">
      <c r="B233" s="100"/>
      <c r="C233" s="107">
        <v>5</v>
      </c>
      <c r="D233" s="104">
        <f>I228/(1+$D$7/2)^(C233)</f>
        <v>4.430311347078298E-2</v>
      </c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</row>
    <row r="234" spans="2:20" ht="11.1" customHeight="1" outlineLevel="1">
      <c r="B234" s="100"/>
      <c r="C234" s="107">
        <v>6</v>
      </c>
      <c r="D234" s="104">
        <f>J228/(1+$D$8/2)^(C234)</f>
        <v>4.1416422026615218E-2</v>
      </c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</row>
    <row r="235" spans="2:20" ht="11.1" customHeight="1" outlineLevel="1">
      <c r="B235" s="100"/>
      <c r="C235" s="107">
        <v>7</v>
      </c>
      <c r="D235" s="104">
        <f>K228/(1+$D$9/2)^(C235)</f>
        <v>3.9122440375697926E-2</v>
      </c>
      <c r="E235" s="104"/>
      <c r="F235" s="104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</row>
    <row r="236" spans="2:20" ht="11.1" customHeight="1" outlineLevel="1">
      <c r="B236" s="100"/>
      <c r="C236" s="107">
        <v>8</v>
      </c>
      <c r="D236" s="104">
        <f>L228/(1+$D$10/2)^(C236)</f>
        <v>3.6866928398015315E-2</v>
      </c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</row>
    <row r="237" spans="2:20" ht="11.1" customHeight="1" outlineLevel="1">
      <c r="B237" s="100"/>
      <c r="C237" s="107">
        <v>9</v>
      </c>
      <c r="D237" s="104">
        <f>M228/(1+$D$11/2)^(C237)</f>
        <v>3.4857347210124061E-2</v>
      </c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</row>
    <row r="238" spans="2:20" ht="11.1" customHeight="1" outlineLevel="1">
      <c r="B238" s="100"/>
      <c r="C238" s="107">
        <v>10</v>
      </c>
      <c r="D238" s="104">
        <f>N228/(1+$D$12/2)^(C238)</f>
        <v>3.2917548462122151E-2</v>
      </c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</row>
    <row r="239" spans="2:20" ht="11.1" customHeight="1" outlineLevel="1">
      <c r="B239" s="100"/>
      <c r="C239" s="107">
        <v>11</v>
      </c>
      <c r="D239" s="104">
        <f>O228/(1+$D$13/2)^(C239)</f>
        <v>3.1002092335029301E-2</v>
      </c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</row>
    <row r="240" spans="2:20" ht="11.1" customHeight="1" outlineLevel="1">
      <c r="B240" s="100"/>
      <c r="C240" s="107">
        <v>12</v>
      </c>
      <c r="D240" s="104">
        <f>P228/(1+$D$14/2)^(C240)</f>
        <v>2.9151238754101225E-2</v>
      </c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</row>
    <row r="241" spans="2:21" ht="11.1" customHeight="1" outlineLevel="1">
      <c r="B241" s="100"/>
      <c r="C241" s="107">
        <v>13</v>
      </c>
      <c r="D241" s="104">
        <f>Q228/(1+$D$15/2)^(C241)</f>
        <v>2.7364673673494488E-2</v>
      </c>
      <c r="E241" s="104"/>
      <c r="F241" s="104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</row>
    <row r="242" spans="2:21" ht="11.1" customHeight="1" outlineLevel="1">
      <c r="B242" s="100"/>
      <c r="C242" s="107">
        <v>14</v>
      </c>
      <c r="D242" s="104">
        <f>R228/(1+$D$16/2)^(C242)</f>
        <v>2.5641958537406688E-2</v>
      </c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</row>
    <row r="243" spans="2:21" ht="11.1" customHeight="1" outlineLevel="1">
      <c r="B243" s="100"/>
      <c r="C243" s="107">
        <v>15</v>
      </c>
      <c r="D243" s="104">
        <f>S228/(1+$D$17/2)^(C243)</f>
        <v>2.4176066643661176E-2</v>
      </c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</row>
    <row r="244" spans="2:21" ht="11.1" customHeight="1" outlineLevel="1">
      <c r="B244" s="100"/>
      <c r="C244" s="107">
        <v>16</v>
      </c>
      <c r="D244" s="104">
        <f>D245-SUM(D229:D243)</f>
        <v>0.43032273475231175</v>
      </c>
      <c r="E244" s="104"/>
      <c r="F244" s="104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</row>
    <row r="245" spans="2:21" ht="11.1" customHeight="1" outlineLevel="1">
      <c r="B245" s="100"/>
      <c r="C245" s="106" t="s">
        <v>1073</v>
      </c>
      <c r="D245" s="104">
        <v>1</v>
      </c>
      <c r="E245" s="100" t="s">
        <v>2</v>
      </c>
      <c r="F245" s="104">
        <f>((T228/D244)^(1/C244)-1)*2</f>
        <v>0.11540740251671178</v>
      </c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</row>
    <row r="246" spans="2:21" ht="11.1" customHeight="1" outlineLevel="1">
      <c r="B246" s="102" t="s">
        <v>1070</v>
      </c>
      <c r="C246" s="102"/>
      <c r="D246" s="103" t="s">
        <v>12</v>
      </c>
      <c r="E246" s="103">
        <v>1</v>
      </c>
      <c r="F246" s="103">
        <f>E246+1</f>
        <v>2</v>
      </c>
      <c r="G246" s="103">
        <f t="shared" ref="G246:U246" si="72">F246+1</f>
        <v>3</v>
      </c>
      <c r="H246" s="103">
        <f t="shared" si="72"/>
        <v>4</v>
      </c>
      <c r="I246" s="103">
        <f t="shared" si="72"/>
        <v>5</v>
      </c>
      <c r="J246" s="103">
        <f t="shared" si="72"/>
        <v>6</v>
      </c>
      <c r="K246" s="103">
        <f t="shared" si="72"/>
        <v>7</v>
      </c>
      <c r="L246" s="103">
        <f t="shared" si="72"/>
        <v>8</v>
      </c>
      <c r="M246" s="103">
        <f t="shared" si="72"/>
        <v>9</v>
      </c>
      <c r="N246" s="103">
        <f t="shared" si="72"/>
        <v>10</v>
      </c>
      <c r="O246" s="103">
        <f t="shared" si="72"/>
        <v>11</v>
      </c>
      <c r="P246" s="103">
        <f t="shared" si="72"/>
        <v>12</v>
      </c>
      <c r="Q246" s="103">
        <f t="shared" si="72"/>
        <v>13</v>
      </c>
      <c r="R246" s="103">
        <f t="shared" si="72"/>
        <v>14</v>
      </c>
      <c r="S246" s="103">
        <f t="shared" si="72"/>
        <v>15</v>
      </c>
      <c r="T246" s="103">
        <f t="shared" si="72"/>
        <v>16</v>
      </c>
      <c r="U246" s="103">
        <f t="shared" si="72"/>
        <v>17</v>
      </c>
    </row>
    <row r="247" spans="2:21" ht="11.1" customHeight="1" outlineLevel="1">
      <c r="B247" s="100" t="s">
        <v>28</v>
      </c>
      <c r="C247" s="100" t="s">
        <v>1071</v>
      </c>
      <c r="D247" s="104"/>
      <c r="E247" s="104"/>
      <c r="F247" s="104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>
        <v>1</v>
      </c>
    </row>
    <row r="248" spans="2:21" ht="11.1" customHeight="1" outlineLevel="1">
      <c r="B248" s="100"/>
      <c r="C248" s="100" t="s">
        <v>1072</v>
      </c>
      <c r="D248" s="104"/>
      <c r="E248" s="104">
        <f>$C$19/2</f>
        <v>5.6109999999999993E-2</v>
      </c>
      <c r="F248" s="104">
        <f>E248</f>
        <v>5.6109999999999993E-2</v>
      </c>
      <c r="G248" s="104">
        <f>F248</f>
        <v>5.6109999999999993E-2</v>
      </c>
      <c r="H248" s="104">
        <f t="shared" ref="H248:U248" si="73">G248</f>
        <v>5.6109999999999993E-2</v>
      </c>
      <c r="I248" s="104">
        <f t="shared" si="73"/>
        <v>5.6109999999999993E-2</v>
      </c>
      <c r="J248" s="104">
        <f t="shared" si="73"/>
        <v>5.6109999999999993E-2</v>
      </c>
      <c r="K248" s="104">
        <f t="shared" si="73"/>
        <v>5.6109999999999993E-2</v>
      </c>
      <c r="L248" s="104">
        <f t="shared" si="73"/>
        <v>5.6109999999999993E-2</v>
      </c>
      <c r="M248" s="104">
        <f t="shared" si="73"/>
        <v>5.6109999999999993E-2</v>
      </c>
      <c r="N248" s="104">
        <f t="shared" si="73"/>
        <v>5.6109999999999993E-2</v>
      </c>
      <c r="O248" s="104">
        <f t="shared" si="73"/>
        <v>5.6109999999999993E-2</v>
      </c>
      <c r="P248" s="104">
        <f t="shared" si="73"/>
        <v>5.6109999999999993E-2</v>
      </c>
      <c r="Q248" s="104">
        <f t="shared" si="73"/>
        <v>5.6109999999999993E-2</v>
      </c>
      <c r="R248" s="104">
        <f t="shared" si="73"/>
        <v>5.6109999999999993E-2</v>
      </c>
      <c r="S248" s="104">
        <f t="shared" si="73"/>
        <v>5.6109999999999993E-2</v>
      </c>
      <c r="T248" s="104">
        <f t="shared" si="73"/>
        <v>5.6109999999999993E-2</v>
      </c>
      <c r="U248" s="104">
        <f t="shared" si="73"/>
        <v>5.6109999999999993E-2</v>
      </c>
    </row>
    <row r="249" spans="2:21" ht="11.1" customHeight="1" outlineLevel="1">
      <c r="B249" s="100"/>
      <c r="C249" s="106" t="s">
        <v>1073</v>
      </c>
      <c r="D249" s="104">
        <v>1</v>
      </c>
      <c r="E249" s="104">
        <f t="shared" ref="E249" si="74">SUM(E247:E248)</f>
        <v>5.6109999999999993E-2</v>
      </c>
      <c r="F249" s="104">
        <f t="shared" ref="F249" si="75">SUM(F247:F248)</f>
        <v>5.6109999999999993E-2</v>
      </c>
      <c r="G249" s="104">
        <f>SUM(G247:G248)</f>
        <v>5.6109999999999993E-2</v>
      </c>
      <c r="H249" s="104">
        <f t="shared" ref="H249:U249" si="76">SUM(H247:H248)</f>
        <v>5.6109999999999993E-2</v>
      </c>
      <c r="I249" s="104">
        <f t="shared" si="76"/>
        <v>5.6109999999999993E-2</v>
      </c>
      <c r="J249" s="104">
        <f t="shared" si="76"/>
        <v>5.6109999999999993E-2</v>
      </c>
      <c r="K249" s="104">
        <f t="shared" si="76"/>
        <v>5.6109999999999993E-2</v>
      </c>
      <c r="L249" s="104">
        <f t="shared" si="76"/>
        <v>5.6109999999999993E-2</v>
      </c>
      <c r="M249" s="104">
        <f t="shared" si="76"/>
        <v>5.6109999999999993E-2</v>
      </c>
      <c r="N249" s="104">
        <f t="shared" si="76"/>
        <v>5.6109999999999993E-2</v>
      </c>
      <c r="O249" s="104">
        <f t="shared" si="76"/>
        <v>5.6109999999999993E-2</v>
      </c>
      <c r="P249" s="104">
        <f t="shared" si="76"/>
        <v>5.6109999999999993E-2</v>
      </c>
      <c r="Q249" s="104">
        <f t="shared" si="76"/>
        <v>5.6109999999999993E-2</v>
      </c>
      <c r="R249" s="104">
        <f t="shared" si="76"/>
        <v>5.6109999999999993E-2</v>
      </c>
      <c r="S249" s="104">
        <f t="shared" si="76"/>
        <v>5.6109999999999993E-2</v>
      </c>
      <c r="T249" s="104">
        <f t="shared" si="76"/>
        <v>5.6109999999999993E-2</v>
      </c>
      <c r="U249" s="104">
        <f t="shared" si="76"/>
        <v>1.0561099999999999</v>
      </c>
    </row>
    <row r="250" spans="2:21" ht="11.1" customHeight="1" outlineLevel="1">
      <c r="B250" s="100"/>
      <c r="C250" s="107">
        <v>1</v>
      </c>
      <c r="D250" s="104">
        <f>E249/(1+$D$3/2)^(C250)</f>
        <v>5.4400729091931506E-2</v>
      </c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</row>
    <row r="251" spans="2:21" ht="11.1" customHeight="1" outlineLevel="1">
      <c r="B251" s="100"/>
      <c r="C251" s="107">
        <v>2</v>
      </c>
      <c r="D251" s="104">
        <f>F249/(1+$D$4/2)^(C251)</f>
        <v>5.2184467219837542E-2</v>
      </c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</row>
    <row r="252" spans="2:21" ht="11.1" customHeight="1" outlineLevel="1">
      <c r="B252" s="100"/>
      <c r="C252" s="107">
        <v>3</v>
      </c>
      <c r="D252" s="104">
        <f>G249/(1+$D$5/2)^(C252)</f>
        <v>4.984421974004459E-2</v>
      </c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</row>
    <row r="253" spans="2:21" ht="11.1" customHeight="1" outlineLevel="1">
      <c r="B253" s="100"/>
      <c r="C253" s="107">
        <v>4</v>
      </c>
      <c r="D253" s="104">
        <f>H249/(1+$D$6/2)^(C253)</f>
        <v>4.7226527732143767E-2</v>
      </c>
      <c r="E253" s="104"/>
      <c r="F253" s="104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</row>
    <row r="254" spans="2:21" ht="11.1" customHeight="1" outlineLevel="1">
      <c r="B254" s="100"/>
      <c r="C254" s="107">
        <v>5</v>
      </c>
      <c r="D254" s="104">
        <f>I249/(1+$D$7/2)^(C254)</f>
        <v>4.4477503969326052E-2</v>
      </c>
      <c r="E254" s="104"/>
      <c r="F254" s="104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</row>
    <row r="255" spans="2:21" ht="11.1" customHeight="1" outlineLevel="1">
      <c r="B255" s="100"/>
      <c r="C255" s="107">
        <v>6</v>
      </c>
      <c r="D255" s="104">
        <f>J249/(1+$D$8/2)^(C255)</f>
        <v>4.1579449631658258E-2</v>
      </c>
      <c r="E255" s="104"/>
      <c r="F255" s="104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</row>
    <row r="256" spans="2:21" ht="11.1" customHeight="1" outlineLevel="1">
      <c r="B256" s="100"/>
      <c r="C256" s="107">
        <v>7</v>
      </c>
      <c r="D256" s="104">
        <f>K249/(1+$D$9/2)^(C256)</f>
        <v>3.9276438172846852E-2</v>
      </c>
      <c r="E256" s="104"/>
      <c r="F256" s="104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</row>
    <row r="257" spans="2:22" ht="11.1" customHeight="1" outlineLevel="1">
      <c r="B257" s="100"/>
      <c r="C257" s="107">
        <v>8</v>
      </c>
      <c r="D257" s="104">
        <f>L249/(1+$D$10/2)^(C257)</f>
        <v>3.701204781557773E-2</v>
      </c>
      <c r="E257" s="104"/>
      <c r="F257" s="104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</row>
    <row r="258" spans="2:22" ht="11.1" customHeight="1" outlineLevel="1">
      <c r="B258" s="100"/>
      <c r="C258" s="107">
        <v>9</v>
      </c>
      <c r="D258" s="104">
        <f>M249/(1+$D$11/2)^(C258)</f>
        <v>3.4994556306317072E-2</v>
      </c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</row>
    <row r="259" spans="2:22" ht="11.1" customHeight="1" outlineLevel="1">
      <c r="B259" s="100"/>
      <c r="C259" s="107">
        <v>10</v>
      </c>
      <c r="D259" s="104">
        <f>N249/(1+$D$12/2)^(C259)</f>
        <v>3.304712192180486E-2</v>
      </c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</row>
    <row r="260" spans="2:22" ht="11.1" customHeight="1" outlineLevel="1">
      <c r="B260" s="100"/>
      <c r="C260" s="107">
        <v>11</v>
      </c>
      <c r="D260" s="104">
        <f>O249/(1+$D$13/2)^(C260)</f>
        <v>3.112412597814446E-2</v>
      </c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</row>
    <row r="261" spans="2:22" ht="11.1" customHeight="1" outlineLevel="1">
      <c r="B261" s="100"/>
      <c r="C261" s="107">
        <v>12</v>
      </c>
      <c r="D261" s="104">
        <f>P249/(1+$D$14/2)^(C261)</f>
        <v>2.9265986875874391E-2</v>
      </c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</row>
    <row r="262" spans="2:22" ht="11.1" customHeight="1" outlineLevel="1">
      <c r="B262" s="100"/>
      <c r="C262" s="107">
        <v>13</v>
      </c>
      <c r="D262" s="104">
        <f>Q249/(1+$D$15/2)^(C262)</f>
        <v>2.7472389332971473E-2</v>
      </c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</row>
    <row r="263" spans="2:22" ht="11.1" customHeight="1" outlineLevel="1">
      <c r="B263" s="100"/>
      <c r="C263" s="107">
        <v>14</v>
      </c>
      <c r="D263" s="104">
        <f>R249/(1+$D$16/2)^(C263)</f>
        <v>2.5742893067344591E-2</v>
      </c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</row>
    <row r="264" spans="2:22" ht="11.1" customHeight="1" outlineLevel="1">
      <c r="B264" s="100"/>
      <c r="C264" s="107">
        <v>15</v>
      </c>
      <c r="D264" s="104">
        <f>S249/(1+$D$17/2)^(C264)</f>
        <v>2.4271230978275694E-2</v>
      </c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</row>
    <row r="265" spans="2:22" ht="11.1" customHeight="1" outlineLevel="1">
      <c r="B265" s="100"/>
      <c r="C265" s="107">
        <v>16</v>
      </c>
      <c r="D265" s="104">
        <f>T249/(1+$D$18/2)^(C265)</f>
        <v>2.2867352325481101E-2</v>
      </c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</row>
    <row r="266" spans="2:22" ht="11.1" customHeight="1" outlineLevel="1">
      <c r="B266" s="100"/>
      <c r="C266" s="107">
        <v>17</v>
      </c>
      <c r="D266" s="104">
        <f>D267-SUM(D250:D265)</f>
        <v>0.40521295984042005</v>
      </c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</row>
    <row r="267" spans="2:22" ht="11.1" customHeight="1" outlineLevel="1">
      <c r="B267" s="100"/>
      <c r="C267" s="106" t="s">
        <v>1073</v>
      </c>
      <c r="D267" s="104">
        <v>1</v>
      </c>
      <c r="E267" s="100" t="s">
        <v>2</v>
      </c>
      <c r="F267" s="104">
        <f>((U249/D266)^(1/C266)-1)*2</f>
        <v>0.11593393221988979</v>
      </c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</row>
    <row r="268" spans="2:22" ht="11.1" customHeight="1" outlineLevel="1">
      <c r="B268" s="102" t="s">
        <v>1070</v>
      </c>
      <c r="C268" s="102"/>
      <c r="D268" s="103" t="s">
        <v>12</v>
      </c>
      <c r="E268" s="103">
        <v>1</v>
      </c>
      <c r="F268" s="103">
        <f>E268+1</f>
        <v>2</v>
      </c>
      <c r="G268" s="103">
        <f t="shared" ref="G268:V268" si="77">F268+1</f>
        <v>3</v>
      </c>
      <c r="H268" s="103">
        <f t="shared" si="77"/>
        <v>4</v>
      </c>
      <c r="I268" s="103">
        <f t="shared" si="77"/>
        <v>5</v>
      </c>
      <c r="J268" s="103">
        <f t="shared" si="77"/>
        <v>6</v>
      </c>
      <c r="K268" s="103">
        <f t="shared" si="77"/>
        <v>7</v>
      </c>
      <c r="L268" s="103">
        <f t="shared" si="77"/>
        <v>8</v>
      </c>
      <c r="M268" s="103">
        <f t="shared" si="77"/>
        <v>9</v>
      </c>
      <c r="N268" s="103">
        <f t="shared" si="77"/>
        <v>10</v>
      </c>
      <c r="O268" s="103">
        <f t="shared" si="77"/>
        <v>11</v>
      </c>
      <c r="P268" s="103">
        <f t="shared" si="77"/>
        <v>12</v>
      </c>
      <c r="Q268" s="103">
        <f t="shared" si="77"/>
        <v>13</v>
      </c>
      <c r="R268" s="103">
        <f t="shared" si="77"/>
        <v>14</v>
      </c>
      <c r="S268" s="103">
        <f t="shared" si="77"/>
        <v>15</v>
      </c>
      <c r="T268" s="103">
        <f t="shared" si="77"/>
        <v>16</v>
      </c>
      <c r="U268" s="103">
        <f t="shared" si="77"/>
        <v>17</v>
      </c>
      <c r="V268" s="103">
        <f t="shared" si="77"/>
        <v>18</v>
      </c>
    </row>
    <row r="269" spans="2:22" ht="11.1" customHeight="1" outlineLevel="1">
      <c r="B269" s="100" t="s">
        <v>29</v>
      </c>
      <c r="C269" s="100" t="s">
        <v>1071</v>
      </c>
      <c r="D269" s="104"/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>
        <v>1</v>
      </c>
    </row>
    <row r="270" spans="2:22" ht="11.1" customHeight="1" outlineLevel="1">
      <c r="B270" s="100"/>
      <c r="C270" s="100" t="s">
        <v>1072</v>
      </c>
      <c r="D270" s="104"/>
      <c r="E270" s="104">
        <f>$C$20/2</f>
        <v>5.6329999999999998E-2</v>
      </c>
      <c r="F270" s="104">
        <f>E270</f>
        <v>5.6329999999999998E-2</v>
      </c>
      <c r="G270" s="104">
        <f>F270</f>
        <v>5.6329999999999998E-2</v>
      </c>
      <c r="H270" s="104">
        <f t="shared" ref="H270:V270" si="78">G270</f>
        <v>5.6329999999999998E-2</v>
      </c>
      <c r="I270" s="104">
        <f t="shared" si="78"/>
        <v>5.6329999999999998E-2</v>
      </c>
      <c r="J270" s="104">
        <f t="shared" si="78"/>
        <v>5.6329999999999998E-2</v>
      </c>
      <c r="K270" s="104">
        <f t="shared" si="78"/>
        <v>5.6329999999999998E-2</v>
      </c>
      <c r="L270" s="104">
        <f t="shared" si="78"/>
        <v>5.6329999999999998E-2</v>
      </c>
      <c r="M270" s="104">
        <f t="shared" si="78"/>
        <v>5.6329999999999998E-2</v>
      </c>
      <c r="N270" s="104">
        <f t="shared" si="78"/>
        <v>5.6329999999999998E-2</v>
      </c>
      <c r="O270" s="104">
        <f t="shared" si="78"/>
        <v>5.6329999999999998E-2</v>
      </c>
      <c r="P270" s="104">
        <f t="shared" si="78"/>
        <v>5.6329999999999998E-2</v>
      </c>
      <c r="Q270" s="104">
        <f t="shared" si="78"/>
        <v>5.6329999999999998E-2</v>
      </c>
      <c r="R270" s="104">
        <f t="shared" si="78"/>
        <v>5.6329999999999998E-2</v>
      </c>
      <c r="S270" s="104">
        <f t="shared" si="78"/>
        <v>5.6329999999999998E-2</v>
      </c>
      <c r="T270" s="104">
        <f t="shared" si="78"/>
        <v>5.6329999999999998E-2</v>
      </c>
      <c r="U270" s="104">
        <f t="shared" si="78"/>
        <v>5.6329999999999998E-2</v>
      </c>
      <c r="V270" s="104">
        <f t="shared" si="78"/>
        <v>5.6329999999999998E-2</v>
      </c>
    </row>
    <row r="271" spans="2:22" ht="11.1" customHeight="1" outlineLevel="1">
      <c r="B271" s="100"/>
      <c r="C271" s="106" t="s">
        <v>1073</v>
      </c>
      <c r="D271" s="104">
        <v>1</v>
      </c>
      <c r="E271" s="104">
        <f t="shared" ref="E271" si="79">SUM(E269:E270)</f>
        <v>5.6329999999999998E-2</v>
      </c>
      <c r="F271" s="104">
        <f t="shared" ref="F271" si="80">SUM(F269:F270)</f>
        <v>5.6329999999999998E-2</v>
      </c>
      <c r="G271" s="104">
        <f>SUM(G269:G270)</f>
        <v>5.6329999999999998E-2</v>
      </c>
      <c r="H271" s="104">
        <f t="shared" ref="H271:V271" si="81">SUM(H269:H270)</f>
        <v>5.6329999999999998E-2</v>
      </c>
      <c r="I271" s="104">
        <f t="shared" si="81"/>
        <v>5.6329999999999998E-2</v>
      </c>
      <c r="J271" s="104">
        <f t="shared" si="81"/>
        <v>5.6329999999999998E-2</v>
      </c>
      <c r="K271" s="104">
        <f t="shared" si="81"/>
        <v>5.6329999999999998E-2</v>
      </c>
      <c r="L271" s="104">
        <f t="shared" si="81"/>
        <v>5.6329999999999998E-2</v>
      </c>
      <c r="M271" s="104">
        <f t="shared" si="81"/>
        <v>5.6329999999999998E-2</v>
      </c>
      <c r="N271" s="104">
        <f t="shared" si="81"/>
        <v>5.6329999999999998E-2</v>
      </c>
      <c r="O271" s="104">
        <f t="shared" si="81"/>
        <v>5.6329999999999998E-2</v>
      </c>
      <c r="P271" s="104">
        <f t="shared" si="81"/>
        <v>5.6329999999999998E-2</v>
      </c>
      <c r="Q271" s="104">
        <f t="shared" si="81"/>
        <v>5.6329999999999998E-2</v>
      </c>
      <c r="R271" s="104">
        <f t="shared" si="81"/>
        <v>5.6329999999999998E-2</v>
      </c>
      <c r="S271" s="104">
        <f t="shared" si="81"/>
        <v>5.6329999999999998E-2</v>
      </c>
      <c r="T271" s="104">
        <f t="shared" si="81"/>
        <v>5.6329999999999998E-2</v>
      </c>
      <c r="U271" s="104">
        <f t="shared" si="81"/>
        <v>5.6329999999999998E-2</v>
      </c>
      <c r="V271" s="104">
        <f t="shared" si="81"/>
        <v>1.05633</v>
      </c>
    </row>
    <row r="272" spans="2:22" ht="11.1" customHeight="1" outlineLevel="1">
      <c r="B272" s="100"/>
      <c r="C272" s="107">
        <v>1</v>
      </c>
      <c r="D272" s="104">
        <f>E271/(1+$D$3/2)^(C272)</f>
        <v>5.4614027263384456E-2</v>
      </c>
      <c r="E272" s="104"/>
      <c r="F272" s="104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</row>
    <row r="273" spans="2:22" ht="11.1" customHeight="1" outlineLevel="1">
      <c r="B273" s="100"/>
      <c r="C273" s="107">
        <v>2</v>
      </c>
      <c r="D273" s="104">
        <f>F271/(1+$D$4/2)^(C273)</f>
        <v>5.238907571722419E-2</v>
      </c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</row>
    <row r="274" spans="2:22" ht="11.1" customHeight="1" outlineLevel="1">
      <c r="B274" s="100"/>
      <c r="C274" s="107">
        <v>3</v>
      </c>
      <c r="D274" s="104">
        <f>G271/(1+$D$5/2)^(C274)</f>
        <v>5.0039652431949959E-2</v>
      </c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</row>
    <row r="275" spans="2:22" ht="11.1" customHeight="1" outlineLevel="1">
      <c r="B275" s="100"/>
      <c r="C275" s="107">
        <v>4</v>
      </c>
      <c r="D275" s="104">
        <f>H271/(1+$D$6/2)^(C275)</f>
        <v>4.7411696794718565E-2</v>
      </c>
      <c r="E275" s="104"/>
      <c r="F275" s="104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</row>
    <row r="276" spans="2:22" ht="11.1" customHeight="1" outlineLevel="1">
      <c r="B276" s="100"/>
      <c r="C276" s="107">
        <v>5</v>
      </c>
      <c r="D276" s="104">
        <f>I271/(1+$D$7/2)^(C276)</f>
        <v>4.4651894467869123E-2</v>
      </c>
      <c r="E276" s="104"/>
      <c r="F276" s="104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</row>
    <row r="277" spans="2:22" ht="11.1" customHeight="1" outlineLevel="1">
      <c r="B277" s="100"/>
      <c r="C277" s="107">
        <v>6</v>
      </c>
      <c r="D277" s="104">
        <f>J271/(1+$D$8/2)^(C277)</f>
        <v>4.1742477236701298E-2</v>
      </c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</row>
    <row r="278" spans="2:22" ht="11.1" customHeight="1" outlineLevel="1">
      <c r="B278" s="100"/>
      <c r="C278" s="107">
        <v>7</v>
      </c>
      <c r="D278" s="104">
        <f>K271/(1+$D$9/2)^(C278)</f>
        <v>3.9430435969995785E-2</v>
      </c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</row>
    <row r="279" spans="2:22" ht="11.1" customHeight="1" outlineLevel="1">
      <c r="B279" s="100"/>
      <c r="C279" s="107">
        <v>8</v>
      </c>
      <c r="D279" s="104">
        <f>L271/(1+$D$10/2)^(C279)</f>
        <v>3.7157167233140151E-2</v>
      </c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</row>
    <row r="280" spans="2:22" ht="11.1" customHeight="1" outlineLevel="1">
      <c r="B280" s="100"/>
      <c r="C280" s="107">
        <v>9</v>
      </c>
      <c r="D280" s="104">
        <f>M271/(1+$D$11/2)^(C280)</f>
        <v>3.5131765402510083E-2</v>
      </c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</row>
    <row r="281" spans="2:22" ht="11.1" customHeight="1" outlineLevel="1">
      <c r="B281" s="100"/>
      <c r="C281" s="107">
        <v>10</v>
      </c>
      <c r="D281" s="104">
        <f>N271/(1+$D$12/2)^(C281)</f>
        <v>3.3176695381487577E-2</v>
      </c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</row>
    <row r="282" spans="2:22" ht="11.1" customHeight="1" outlineLevel="1">
      <c r="B282" s="100"/>
      <c r="C282" s="107">
        <v>11</v>
      </c>
      <c r="D282" s="104">
        <f>O271/(1+$D$13/2)^(C282)</f>
        <v>3.1246159621259626E-2</v>
      </c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</row>
    <row r="283" spans="2:22" ht="11.1" customHeight="1" outlineLevel="1">
      <c r="B283" s="100"/>
      <c r="C283" s="107">
        <v>12</v>
      </c>
      <c r="D283" s="104">
        <f>P271/(1+$D$14/2)^(C283)</f>
        <v>2.9380734997647557E-2</v>
      </c>
      <c r="E283" s="104"/>
      <c r="F283" s="104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</row>
    <row r="284" spans="2:22" ht="11.1" customHeight="1" outlineLevel="1">
      <c r="B284" s="100"/>
      <c r="C284" s="107">
        <v>13</v>
      </c>
      <c r="D284" s="104">
        <f>Q271/(1+$D$15/2)^(C284)</f>
        <v>2.7580104992448461E-2</v>
      </c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</row>
    <row r="285" spans="2:22" ht="11.1" customHeight="1" outlineLevel="1">
      <c r="B285" s="100"/>
      <c r="C285" s="107">
        <v>14</v>
      </c>
      <c r="D285" s="104">
        <f>R271/(1+$D$16/2)^(C285)</f>
        <v>2.5843827597282498E-2</v>
      </c>
      <c r="E285" s="104"/>
      <c r="F285" s="104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</row>
    <row r="286" spans="2:22" ht="11.1" customHeight="1" outlineLevel="1">
      <c r="B286" s="100"/>
      <c r="C286" s="107">
        <v>15</v>
      </c>
      <c r="D286" s="104">
        <f>S271/(1+$D$17/2)^(C286)</f>
        <v>2.4366395312890216E-2</v>
      </c>
      <c r="E286" s="104"/>
      <c r="F286" s="104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</row>
    <row r="287" spans="2:22" ht="11.1" customHeight="1" outlineLevel="1">
      <c r="B287" s="100"/>
      <c r="C287" s="107">
        <v>16</v>
      </c>
      <c r="D287" s="104">
        <f>T271/(1+$D$18/2)^(C287)</f>
        <v>2.2957012234795054E-2</v>
      </c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</row>
    <row r="288" spans="2:22" ht="11.1" customHeight="1" outlineLevel="1">
      <c r="B288" s="100"/>
      <c r="C288" s="107">
        <v>17</v>
      </c>
      <c r="D288" s="104">
        <f>U271/(1+$D$19/2)^(C288)</f>
        <v>2.1612943753785922E-2</v>
      </c>
      <c r="E288" s="104"/>
      <c r="F288" s="104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</row>
    <row r="289" spans="2:23" ht="11.1" customHeight="1" outlineLevel="1">
      <c r="B289" s="100"/>
      <c r="C289" s="107">
        <v>18</v>
      </c>
      <c r="D289" s="104">
        <f>D290-SUM(D272:D288)</f>
        <v>0.38126793359090927</v>
      </c>
      <c r="E289" s="104"/>
      <c r="F289" s="104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</row>
    <row r="290" spans="2:23" ht="11.1" customHeight="1" outlineLevel="1">
      <c r="B290" s="100"/>
      <c r="C290" s="106" t="s">
        <v>1073</v>
      </c>
      <c r="D290" s="104">
        <v>1</v>
      </c>
      <c r="E290" s="100" t="s">
        <v>2</v>
      </c>
      <c r="F290" s="104">
        <f>((V271/D289)^(1/C289)-1)*2</f>
        <v>0.11649467843968786</v>
      </c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</row>
    <row r="291" spans="2:23" ht="11.1" customHeight="1" outlineLevel="1">
      <c r="B291" s="102" t="s">
        <v>1070</v>
      </c>
      <c r="C291" s="102"/>
      <c r="D291" s="103" t="s">
        <v>12</v>
      </c>
      <c r="E291" s="103">
        <v>1</v>
      </c>
      <c r="F291" s="103">
        <f>E291+1</f>
        <v>2</v>
      </c>
      <c r="G291" s="103">
        <f t="shared" ref="G291:W291" si="82">F291+1</f>
        <v>3</v>
      </c>
      <c r="H291" s="103">
        <f t="shared" si="82"/>
        <v>4</v>
      </c>
      <c r="I291" s="103">
        <f t="shared" si="82"/>
        <v>5</v>
      </c>
      <c r="J291" s="103">
        <f t="shared" si="82"/>
        <v>6</v>
      </c>
      <c r="K291" s="103">
        <f t="shared" si="82"/>
        <v>7</v>
      </c>
      <c r="L291" s="103">
        <f t="shared" si="82"/>
        <v>8</v>
      </c>
      <c r="M291" s="103">
        <f t="shared" si="82"/>
        <v>9</v>
      </c>
      <c r="N291" s="103">
        <f t="shared" si="82"/>
        <v>10</v>
      </c>
      <c r="O291" s="103">
        <f t="shared" si="82"/>
        <v>11</v>
      </c>
      <c r="P291" s="103">
        <f t="shared" si="82"/>
        <v>12</v>
      </c>
      <c r="Q291" s="103">
        <f t="shared" si="82"/>
        <v>13</v>
      </c>
      <c r="R291" s="103">
        <f t="shared" si="82"/>
        <v>14</v>
      </c>
      <c r="S291" s="103">
        <f t="shared" si="82"/>
        <v>15</v>
      </c>
      <c r="T291" s="103">
        <f t="shared" si="82"/>
        <v>16</v>
      </c>
      <c r="U291" s="103">
        <f t="shared" si="82"/>
        <v>17</v>
      </c>
      <c r="V291" s="103">
        <f t="shared" si="82"/>
        <v>18</v>
      </c>
      <c r="W291" s="103">
        <f t="shared" si="82"/>
        <v>19</v>
      </c>
    </row>
    <row r="292" spans="2:23" ht="11.1" customHeight="1" outlineLevel="1">
      <c r="B292" s="100" t="s">
        <v>30</v>
      </c>
      <c r="C292" s="100" t="s">
        <v>1071</v>
      </c>
      <c r="D292" s="104"/>
      <c r="E292" s="104"/>
      <c r="F292" s="104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>
        <v>1</v>
      </c>
    </row>
    <row r="293" spans="2:23" ht="11.1" customHeight="1" outlineLevel="1">
      <c r="B293" s="100"/>
      <c r="C293" s="100" t="s">
        <v>1072</v>
      </c>
      <c r="D293" s="104"/>
      <c r="E293" s="104">
        <f>$C$21/2</f>
        <v>5.6549999999999996E-2</v>
      </c>
      <c r="F293" s="104">
        <f>E293</f>
        <v>5.6549999999999996E-2</v>
      </c>
      <c r="G293" s="104">
        <f>F293</f>
        <v>5.6549999999999996E-2</v>
      </c>
      <c r="H293" s="104">
        <f t="shared" ref="H293:W293" si="83">G293</f>
        <v>5.6549999999999996E-2</v>
      </c>
      <c r="I293" s="104">
        <f t="shared" si="83"/>
        <v>5.6549999999999996E-2</v>
      </c>
      <c r="J293" s="104">
        <f t="shared" si="83"/>
        <v>5.6549999999999996E-2</v>
      </c>
      <c r="K293" s="104">
        <f t="shared" si="83"/>
        <v>5.6549999999999996E-2</v>
      </c>
      <c r="L293" s="104">
        <f t="shared" si="83"/>
        <v>5.6549999999999996E-2</v>
      </c>
      <c r="M293" s="104">
        <f t="shared" si="83"/>
        <v>5.6549999999999996E-2</v>
      </c>
      <c r="N293" s="104">
        <f t="shared" si="83"/>
        <v>5.6549999999999996E-2</v>
      </c>
      <c r="O293" s="104">
        <f t="shared" si="83"/>
        <v>5.6549999999999996E-2</v>
      </c>
      <c r="P293" s="104">
        <f t="shared" si="83"/>
        <v>5.6549999999999996E-2</v>
      </c>
      <c r="Q293" s="104">
        <f t="shared" si="83"/>
        <v>5.6549999999999996E-2</v>
      </c>
      <c r="R293" s="104">
        <f t="shared" si="83"/>
        <v>5.6549999999999996E-2</v>
      </c>
      <c r="S293" s="104">
        <f t="shared" si="83"/>
        <v>5.6549999999999996E-2</v>
      </c>
      <c r="T293" s="104">
        <f t="shared" si="83"/>
        <v>5.6549999999999996E-2</v>
      </c>
      <c r="U293" s="104">
        <f t="shared" si="83"/>
        <v>5.6549999999999996E-2</v>
      </c>
      <c r="V293" s="104">
        <f t="shared" si="83"/>
        <v>5.6549999999999996E-2</v>
      </c>
      <c r="W293" s="104">
        <f t="shared" si="83"/>
        <v>5.6549999999999996E-2</v>
      </c>
    </row>
    <row r="294" spans="2:23" ht="11.1" customHeight="1" outlineLevel="1">
      <c r="B294" s="100"/>
      <c r="C294" s="106" t="s">
        <v>1073</v>
      </c>
      <c r="D294" s="104">
        <v>1</v>
      </c>
      <c r="E294" s="104">
        <f t="shared" ref="E294" si="84">SUM(E292:E293)</f>
        <v>5.6549999999999996E-2</v>
      </c>
      <c r="F294" s="104">
        <f t="shared" ref="F294" si="85">SUM(F292:F293)</f>
        <v>5.6549999999999996E-2</v>
      </c>
      <c r="G294" s="104">
        <f>SUM(G292:G293)</f>
        <v>5.6549999999999996E-2</v>
      </c>
      <c r="H294" s="104">
        <f t="shared" ref="H294:W294" si="86">SUM(H292:H293)</f>
        <v>5.6549999999999996E-2</v>
      </c>
      <c r="I294" s="104">
        <f t="shared" si="86"/>
        <v>5.6549999999999996E-2</v>
      </c>
      <c r="J294" s="104">
        <f t="shared" si="86"/>
        <v>5.6549999999999996E-2</v>
      </c>
      <c r="K294" s="104">
        <f t="shared" si="86"/>
        <v>5.6549999999999996E-2</v>
      </c>
      <c r="L294" s="104">
        <f t="shared" si="86"/>
        <v>5.6549999999999996E-2</v>
      </c>
      <c r="M294" s="104">
        <f t="shared" si="86"/>
        <v>5.6549999999999996E-2</v>
      </c>
      <c r="N294" s="104">
        <f t="shared" si="86"/>
        <v>5.6549999999999996E-2</v>
      </c>
      <c r="O294" s="104">
        <f t="shared" si="86"/>
        <v>5.6549999999999996E-2</v>
      </c>
      <c r="P294" s="104">
        <f t="shared" si="86"/>
        <v>5.6549999999999996E-2</v>
      </c>
      <c r="Q294" s="104">
        <f t="shared" si="86"/>
        <v>5.6549999999999996E-2</v>
      </c>
      <c r="R294" s="104">
        <f t="shared" si="86"/>
        <v>5.6549999999999996E-2</v>
      </c>
      <c r="S294" s="104">
        <f t="shared" si="86"/>
        <v>5.6549999999999996E-2</v>
      </c>
      <c r="T294" s="104">
        <f t="shared" si="86"/>
        <v>5.6549999999999996E-2</v>
      </c>
      <c r="U294" s="104">
        <f t="shared" si="86"/>
        <v>5.6549999999999996E-2</v>
      </c>
      <c r="V294" s="104">
        <f t="shared" si="86"/>
        <v>5.6549999999999996E-2</v>
      </c>
      <c r="W294" s="104">
        <f t="shared" si="86"/>
        <v>1.0565500000000001</v>
      </c>
    </row>
    <row r="295" spans="2:23" ht="11.1" customHeight="1" outlineLevel="1">
      <c r="B295" s="100"/>
      <c r="C295" s="107">
        <v>1</v>
      </c>
      <c r="D295" s="104">
        <f>E294/(1+$D$3/2)^(C295)</f>
        <v>5.4827325434837405E-2</v>
      </c>
      <c r="E295" s="104"/>
      <c r="F295" s="104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</row>
    <row r="296" spans="2:23" ht="11.1" customHeight="1" outlineLevel="1">
      <c r="B296" s="100"/>
      <c r="C296" s="107">
        <v>2</v>
      </c>
      <c r="D296" s="104">
        <f>F294/(1+$D$4/2)^(C296)</f>
        <v>5.2593684214610824E-2</v>
      </c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</row>
    <row r="297" spans="2:23" ht="11.1" customHeight="1" outlineLevel="1">
      <c r="B297" s="100"/>
      <c r="C297" s="107">
        <v>3</v>
      </c>
      <c r="D297" s="104">
        <f>G294/(1+$D$5/2)^(C297)</f>
        <v>5.0235085123855314E-2</v>
      </c>
      <c r="E297" s="104"/>
      <c r="F297" s="104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</row>
    <row r="298" spans="2:23" ht="11.1" customHeight="1" outlineLevel="1">
      <c r="B298" s="100"/>
      <c r="C298" s="107">
        <v>4</v>
      </c>
      <c r="D298" s="104">
        <f>H294/(1+$D$6/2)^(C298)</f>
        <v>4.7596865857293356E-2</v>
      </c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</row>
    <row r="299" spans="2:23" ht="11.1" customHeight="1" outlineLevel="1">
      <c r="B299" s="100"/>
      <c r="C299" s="107">
        <v>5</v>
      </c>
      <c r="D299" s="104">
        <f>I294/(1+$D$7/2)^(C299)</f>
        <v>4.4826284966412194E-2</v>
      </c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</row>
    <row r="300" spans="2:23" ht="11.1" customHeight="1" outlineLevel="1">
      <c r="B300" s="100"/>
      <c r="C300" s="107">
        <v>6</v>
      </c>
      <c r="D300" s="104">
        <f>J294/(1+$D$8/2)^(C300)</f>
        <v>4.190550484174433E-2</v>
      </c>
      <c r="E300" s="104"/>
      <c r="F300" s="104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</row>
    <row r="301" spans="2:23" ht="11.1" customHeight="1" outlineLevel="1">
      <c r="B301" s="100"/>
      <c r="C301" s="107">
        <v>7</v>
      </c>
      <c r="D301" s="104">
        <f>K294/(1+$D$9/2)^(C301)</f>
        <v>3.9584433767144711E-2</v>
      </c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</row>
    <row r="302" spans="2:23" ht="11.1" customHeight="1" outlineLevel="1">
      <c r="B302" s="100"/>
      <c r="C302" s="107">
        <v>8</v>
      </c>
      <c r="D302" s="104">
        <f>L294/(1+$D$10/2)^(C302)</f>
        <v>3.7302286650702565E-2</v>
      </c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</row>
    <row r="303" spans="2:23" ht="11.1" customHeight="1" outlineLevel="1">
      <c r="B303" s="100"/>
      <c r="C303" s="107">
        <v>9</v>
      </c>
      <c r="D303" s="104">
        <f>M294/(1+$D$11/2)^(C303)</f>
        <v>3.5268974498703094E-2</v>
      </c>
      <c r="E303" s="104"/>
      <c r="F303" s="104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</row>
    <row r="304" spans="2:23" ht="11.1" customHeight="1" outlineLevel="1">
      <c r="B304" s="100"/>
      <c r="C304" s="107">
        <v>10</v>
      </c>
      <c r="D304" s="104">
        <f>N294/(1+$D$12/2)^(C304)</f>
        <v>3.3306268841170293E-2</v>
      </c>
      <c r="E304" s="104"/>
      <c r="F304" s="104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</row>
    <row r="305" spans="2:24" ht="11.1" customHeight="1" outlineLevel="1">
      <c r="B305" s="100"/>
      <c r="C305" s="107">
        <v>11</v>
      </c>
      <c r="D305" s="104">
        <f>O294/(1+$D$13/2)^(C305)</f>
        <v>3.1368193264374788E-2</v>
      </c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</row>
    <row r="306" spans="2:24" ht="11.1" customHeight="1" outlineLevel="1">
      <c r="B306" s="100"/>
      <c r="C306" s="107">
        <v>12</v>
      </c>
      <c r="D306" s="104">
        <f>P294/(1+$D$14/2)^(C306)</f>
        <v>2.9495483119420723E-2</v>
      </c>
      <c r="E306" s="104"/>
      <c r="F306" s="104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</row>
    <row r="307" spans="2:24" ht="11.1" customHeight="1" outlineLevel="1">
      <c r="B307" s="100"/>
      <c r="C307" s="107">
        <v>13</v>
      </c>
      <c r="D307" s="104">
        <f>Q294/(1+$D$15/2)^(C307)</f>
        <v>2.768782065192545E-2</v>
      </c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</row>
    <row r="308" spans="2:24" ht="11.1" customHeight="1" outlineLevel="1">
      <c r="B308" s="100"/>
      <c r="C308" s="107">
        <v>14</v>
      </c>
      <c r="D308" s="104">
        <f>R294/(1+$D$16/2)^(C308)</f>
        <v>2.5944762127220401E-2</v>
      </c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</row>
    <row r="309" spans="2:24" ht="11.1" customHeight="1" outlineLevel="1">
      <c r="B309" s="100"/>
      <c r="C309" s="107">
        <v>15</v>
      </c>
      <c r="D309" s="104">
        <f>S294/(1+$D$17/2)^(C309)</f>
        <v>2.4461559647504735E-2</v>
      </c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</row>
    <row r="310" spans="2:24" ht="11.1" customHeight="1" outlineLevel="1">
      <c r="B310" s="100"/>
      <c r="C310" s="107">
        <v>16</v>
      </c>
      <c r="D310" s="104">
        <f>T294/(1+$D$18/2)^(C310)</f>
        <v>2.3046672144109007E-2</v>
      </c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</row>
    <row r="311" spans="2:24" ht="11.1" customHeight="1" outlineLevel="1">
      <c r="B311" s="100"/>
      <c r="C311" s="107">
        <v>17</v>
      </c>
      <c r="D311" s="104">
        <f>U294/(1+$D$19/2)^(C311)</f>
        <v>2.1697354327651231E-2</v>
      </c>
      <c r="E311" s="104"/>
      <c r="F311" s="104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</row>
    <row r="312" spans="2:24" ht="11.1" customHeight="1" outlineLevel="1">
      <c r="B312" s="100"/>
      <c r="C312" s="107">
        <v>18</v>
      </c>
      <c r="D312" s="104">
        <f>V294/(1+$D$20/2)^(C312)</f>
        <v>2.0410952680096125E-2</v>
      </c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</row>
    <row r="313" spans="2:24" ht="11.1" customHeight="1" outlineLevel="1">
      <c r="B313" s="100"/>
      <c r="C313" s="107">
        <v>19</v>
      </c>
      <c r="D313" s="104">
        <f>D314-SUM(D295:D312)</f>
        <v>0.35844048784122351</v>
      </c>
      <c r="E313" s="104"/>
      <c r="F313" s="104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</row>
    <row r="314" spans="2:24" ht="11.1" customHeight="1" outlineLevel="1">
      <c r="B314" s="100"/>
      <c r="C314" s="106" t="s">
        <v>1073</v>
      </c>
      <c r="D314" s="104">
        <v>1</v>
      </c>
      <c r="E314" s="100" t="s">
        <v>2</v>
      </c>
      <c r="F314" s="104">
        <f>((W294/D313)^(1/C313)-1)*2</f>
        <v>0.11708892686747374</v>
      </c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</row>
    <row r="315" spans="2:24" ht="11.1" customHeight="1" outlineLevel="1">
      <c r="B315" s="102" t="s">
        <v>1070</v>
      </c>
      <c r="C315" s="102"/>
      <c r="D315" s="103" t="s">
        <v>12</v>
      </c>
      <c r="E315" s="103">
        <v>1</v>
      </c>
      <c r="F315" s="103">
        <f>E315+1</f>
        <v>2</v>
      </c>
      <c r="G315" s="103">
        <f t="shared" ref="G315:X315" si="87">F315+1</f>
        <v>3</v>
      </c>
      <c r="H315" s="103">
        <f t="shared" si="87"/>
        <v>4</v>
      </c>
      <c r="I315" s="103">
        <f t="shared" si="87"/>
        <v>5</v>
      </c>
      <c r="J315" s="103">
        <f t="shared" si="87"/>
        <v>6</v>
      </c>
      <c r="K315" s="103">
        <f t="shared" si="87"/>
        <v>7</v>
      </c>
      <c r="L315" s="103">
        <f t="shared" si="87"/>
        <v>8</v>
      </c>
      <c r="M315" s="103">
        <f t="shared" si="87"/>
        <v>9</v>
      </c>
      <c r="N315" s="103">
        <f t="shared" si="87"/>
        <v>10</v>
      </c>
      <c r="O315" s="103">
        <f t="shared" si="87"/>
        <v>11</v>
      </c>
      <c r="P315" s="103">
        <f t="shared" si="87"/>
        <v>12</v>
      </c>
      <c r="Q315" s="103">
        <f t="shared" si="87"/>
        <v>13</v>
      </c>
      <c r="R315" s="103">
        <f t="shared" si="87"/>
        <v>14</v>
      </c>
      <c r="S315" s="103">
        <f t="shared" si="87"/>
        <v>15</v>
      </c>
      <c r="T315" s="103">
        <f t="shared" si="87"/>
        <v>16</v>
      </c>
      <c r="U315" s="103">
        <f t="shared" si="87"/>
        <v>17</v>
      </c>
      <c r="V315" s="103">
        <f t="shared" si="87"/>
        <v>18</v>
      </c>
      <c r="W315" s="103">
        <f t="shared" si="87"/>
        <v>19</v>
      </c>
      <c r="X315" s="103">
        <f t="shared" si="87"/>
        <v>20</v>
      </c>
    </row>
    <row r="316" spans="2:24" ht="11.1" customHeight="1" outlineLevel="1">
      <c r="B316" s="100" t="s">
        <v>31</v>
      </c>
      <c r="C316" s="100" t="s">
        <v>1071</v>
      </c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>
        <v>1</v>
      </c>
    </row>
    <row r="317" spans="2:24" ht="11.1" customHeight="1" outlineLevel="1">
      <c r="B317" s="100"/>
      <c r="C317" s="100" t="s">
        <v>1072</v>
      </c>
      <c r="D317" s="104"/>
      <c r="E317" s="104">
        <f>$C$22/2</f>
        <v>5.6769999999999994E-2</v>
      </c>
      <c r="F317" s="104">
        <f>E317</f>
        <v>5.6769999999999994E-2</v>
      </c>
      <c r="G317" s="104">
        <f>F317</f>
        <v>5.6769999999999994E-2</v>
      </c>
      <c r="H317" s="104">
        <f t="shared" ref="H317:X317" si="88">G317</f>
        <v>5.6769999999999994E-2</v>
      </c>
      <c r="I317" s="104">
        <f t="shared" si="88"/>
        <v>5.6769999999999994E-2</v>
      </c>
      <c r="J317" s="104">
        <f t="shared" si="88"/>
        <v>5.6769999999999994E-2</v>
      </c>
      <c r="K317" s="104">
        <f t="shared" si="88"/>
        <v>5.6769999999999994E-2</v>
      </c>
      <c r="L317" s="104">
        <f t="shared" si="88"/>
        <v>5.6769999999999994E-2</v>
      </c>
      <c r="M317" s="104">
        <f t="shared" si="88"/>
        <v>5.6769999999999994E-2</v>
      </c>
      <c r="N317" s="104">
        <f t="shared" si="88"/>
        <v>5.6769999999999994E-2</v>
      </c>
      <c r="O317" s="104">
        <f t="shared" si="88"/>
        <v>5.6769999999999994E-2</v>
      </c>
      <c r="P317" s="104">
        <f t="shared" si="88"/>
        <v>5.6769999999999994E-2</v>
      </c>
      <c r="Q317" s="104">
        <f t="shared" si="88"/>
        <v>5.6769999999999994E-2</v>
      </c>
      <c r="R317" s="104">
        <f t="shared" si="88"/>
        <v>5.6769999999999994E-2</v>
      </c>
      <c r="S317" s="104">
        <f t="shared" si="88"/>
        <v>5.6769999999999994E-2</v>
      </c>
      <c r="T317" s="104">
        <f t="shared" si="88"/>
        <v>5.6769999999999994E-2</v>
      </c>
      <c r="U317" s="104">
        <f t="shared" si="88"/>
        <v>5.6769999999999994E-2</v>
      </c>
      <c r="V317" s="104">
        <f t="shared" si="88"/>
        <v>5.6769999999999994E-2</v>
      </c>
      <c r="W317" s="104">
        <f t="shared" si="88"/>
        <v>5.6769999999999994E-2</v>
      </c>
      <c r="X317" s="104">
        <f t="shared" si="88"/>
        <v>5.6769999999999994E-2</v>
      </c>
    </row>
    <row r="318" spans="2:24" ht="11.1" customHeight="1" outlineLevel="1">
      <c r="B318" s="100"/>
      <c r="C318" s="106" t="s">
        <v>1073</v>
      </c>
      <c r="D318" s="104">
        <v>1</v>
      </c>
      <c r="E318" s="104">
        <f t="shared" ref="E318" si="89">SUM(E316:E317)</f>
        <v>5.6769999999999994E-2</v>
      </c>
      <c r="F318" s="104">
        <f t="shared" ref="F318" si="90">SUM(F316:F317)</f>
        <v>5.6769999999999994E-2</v>
      </c>
      <c r="G318" s="104">
        <f>SUM(G316:G317)</f>
        <v>5.6769999999999994E-2</v>
      </c>
      <c r="H318" s="104">
        <f t="shared" ref="H318:X318" si="91">SUM(H316:H317)</f>
        <v>5.6769999999999994E-2</v>
      </c>
      <c r="I318" s="104">
        <f t="shared" si="91"/>
        <v>5.6769999999999994E-2</v>
      </c>
      <c r="J318" s="104">
        <f t="shared" si="91"/>
        <v>5.6769999999999994E-2</v>
      </c>
      <c r="K318" s="104">
        <f t="shared" si="91"/>
        <v>5.6769999999999994E-2</v>
      </c>
      <c r="L318" s="104">
        <f t="shared" si="91"/>
        <v>5.6769999999999994E-2</v>
      </c>
      <c r="M318" s="104">
        <f t="shared" si="91"/>
        <v>5.6769999999999994E-2</v>
      </c>
      <c r="N318" s="104">
        <f t="shared" si="91"/>
        <v>5.6769999999999994E-2</v>
      </c>
      <c r="O318" s="104">
        <f t="shared" si="91"/>
        <v>5.6769999999999994E-2</v>
      </c>
      <c r="P318" s="104">
        <f t="shared" si="91"/>
        <v>5.6769999999999994E-2</v>
      </c>
      <c r="Q318" s="104">
        <f t="shared" si="91"/>
        <v>5.6769999999999994E-2</v>
      </c>
      <c r="R318" s="104">
        <f t="shared" si="91"/>
        <v>5.6769999999999994E-2</v>
      </c>
      <c r="S318" s="104">
        <f t="shared" si="91"/>
        <v>5.6769999999999994E-2</v>
      </c>
      <c r="T318" s="104">
        <f t="shared" si="91"/>
        <v>5.6769999999999994E-2</v>
      </c>
      <c r="U318" s="104">
        <f t="shared" si="91"/>
        <v>5.6769999999999994E-2</v>
      </c>
      <c r="V318" s="104">
        <f t="shared" si="91"/>
        <v>5.6769999999999994E-2</v>
      </c>
      <c r="W318" s="104">
        <f t="shared" si="91"/>
        <v>5.6769999999999994E-2</v>
      </c>
      <c r="X318" s="104">
        <f t="shared" si="91"/>
        <v>1.05677</v>
      </c>
    </row>
    <row r="319" spans="2:24" ht="11.1" customHeight="1" outlineLevel="1">
      <c r="B319" s="100"/>
      <c r="C319" s="107">
        <v>1</v>
      </c>
      <c r="D319" s="104">
        <f>E318/(1+$D$3/2)^(C319)</f>
        <v>5.5040623606290348E-2</v>
      </c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</row>
    <row r="320" spans="2:24" ht="11.1" customHeight="1" outlineLevel="1">
      <c r="B320" s="100"/>
      <c r="C320" s="107">
        <v>2</v>
      </c>
      <c r="D320" s="104">
        <f>F318/(1+$D$4/2)^(C320)</f>
        <v>5.2798292711997458E-2</v>
      </c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</row>
    <row r="321" spans="2:24" ht="11.1" customHeight="1" outlineLevel="1">
      <c r="B321" s="100"/>
      <c r="C321" s="107">
        <v>3</v>
      </c>
      <c r="D321" s="104">
        <f>G318/(1+$D$5/2)^(C321)</f>
        <v>5.0430517815760675E-2</v>
      </c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</row>
    <row r="322" spans="2:24" ht="11.1" customHeight="1" outlineLevel="1">
      <c r="B322" s="100"/>
      <c r="C322" s="107">
        <v>4</v>
      </c>
      <c r="D322" s="104">
        <f>H318/(1+$D$6/2)^(C322)</f>
        <v>4.7782034919868148E-2</v>
      </c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</row>
    <row r="323" spans="2:24" ht="11.1" customHeight="1" outlineLevel="1">
      <c r="B323" s="100"/>
      <c r="C323" s="107">
        <v>5</v>
      </c>
      <c r="D323" s="104">
        <f>I318/(1+$D$7/2)^(C323)</f>
        <v>4.5000675464955266E-2</v>
      </c>
      <c r="E323" s="104"/>
      <c r="F323" s="104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</row>
    <row r="324" spans="2:24" ht="11.1" customHeight="1" outlineLevel="1">
      <c r="B324" s="100"/>
      <c r="C324" s="107">
        <v>6</v>
      </c>
      <c r="D324" s="104">
        <f>J318/(1+$D$8/2)^(C324)</f>
        <v>4.206853244678737E-2</v>
      </c>
      <c r="E324" s="104"/>
      <c r="F324" s="104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</row>
    <row r="325" spans="2:24" ht="11.1" customHeight="1" outlineLevel="1">
      <c r="B325" s="100"/>
      <c r="C325" s="107">
        <v>7</v>
      </c>
      <c r="D325" s="104">
        <f>K318/(1+$D$9/2)^(C325)</f>
        <v>3.973843156429363E-2</v>
      </c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</row>
    <row r="326" spans="2:24" ht="11.1" customHeight="1" outlineLevel="1">
      <c r="B326" s="100"/>
      <c r="C326" s="107">
        <v>8</v>
      </c>
      <c r="D326" s="104">
        <f>L318/(1+$D$10/2)^(C326)</f>
        <v>3.7447406068264973E-2</v>
      </c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</row>
    <row r="327" spans="2:24" ht="11.1" customHeight="1" outlineLevel="1">
      <c r="B327" s="100"/>
      <c r="C327" s="107">
        <v>9</v>
      </c>
      <c r="D327" s="104">
        <f>M318/(1+$D$11/2)^(C327)</f>
        <v>3.5406183594896098E-2</v>
      </c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</row>
    <row r="328" spans="2:24" ht="11.1" customHeight="1" outlineLevel="1">
      <c r="B328" s="100"/>
      <c r="C328" s="107">
        <v>10</v>
      </c>
      <c r="D328" s="104">
        <f>N318/(1+$D$12/2)^(C328)</f>
        <v>3.3435842300853003E-2</v>
      </c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</row>
    <row r="329" spans="2:24" ht="11.1" customHeight="1" outlineLevel="1">
      <c r="B329" s="100"/>
      <c r="C329" s="107">
        <v>11</v>
      </c>
      <c r="D329" s="104">
        <f>O318/(1+$D$13/2)^(C329)</f>
        <v>3.1490226907489947E-2</v>
      </c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</row>
    <row r="330" spans="2:24" ht="11.1" customHeight="1" outlineLevel="1">
      <c r="B330" s="100"/>
      <c r="C330" s="107">
        <v>12</v>
      </c>
      <c r="D330" s="104">
        <f>P318/(1+$D$14/2)^(C330)</f>
        <v>2.9610231241193889E-2</v>
      </c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</row>
    <row r="331" spans="2:24" ht="11.1" customHeight="1" outlineLevel="1">
      <c r="B331" s="100"/>
      <c r="C331" s="107">
        <v>13</v>
      </c>
      <c r="D331" s="104">
        <f>Q318/(1+$D$15/2)^(C331)</f>
        <v>2.7795536311402434E-2</v>
      </c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</row>
    <row r="332" spans="2:24" ht="11.1" customHeight="1" outlineLevel="1">
      <c r="B332" s="100"/>
      <c r="C332" s="107">
        <v>14</v>
      </c>
      <c r="D332" s="104">
        <f>R318/(1+$D$16/2)^(C332)</f>
        <v>2.6045696657158304E-2</v>
      </c>
      <c r="E332" s="104"/>
      <c r="F332" s="104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</row>
    <row r="333" spans="2:24" ht="11.1" customHeight="1" outlineLevel="1">
      <c r="B333" s="100"/>
      <c r="C333" s="107">
        <v>15</v>
      </c>
      <c r="D333" s="104">
        <f>S318/(1+$D$17/2)^(C333)</f>
        <v>2.4556723982119253E-2</v>
      </c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</row>
    <row r="334" spans="2:24" ht="11.1" customHeight="1" outlineLevel="1">
      <c r="B334" s="100"/>
      <c r="C334" s="107">
        <v>16</v>
      </c>
      <c r="D334" s="104">
        <f>T318/(1+$D$18/2)^(C334)</f>
        <v>2.3136332053422956E-2</v>
      </c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</row>
    <row r="335" spans="2:24" ht="11.1" customHeight="1" outlineLevel="1">
      <c r="B335" s="100"/>
      <c r="C335" s="107">
        <v>17</v>
      </c>
      <c r="D335" s="104">
        <f>U318/(1+$D$19/2)^(C335)</f>
        <v>2.1781764901516541E-2</v>
      </c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</row>
    <row r="336" spans="2:24" ht="11.1" customHeight="1" outlineLevel="1">
      <c r="B336" s="100"/>
      <c r="C336" s="107">
        <v>18</v>
      </c>
      <c r="D336" s="104">
        <f>V318/(1+$D$20/2)^(C336)</f>
        <v>2.0490358685217629E-2</v>
      </c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</row>
    <row r="337" spans="2:24" ht="11.1" customHeight="1" outlineLevel="1">
      <c r="B337" s="100"/>
      <c r="C337" s="107">
        <v>19</v>
      </c>
      <c r="D337" s="104">
        <f>W318/(1+$D$21/2)^(C337)</f>
        <v>1.925953953409329E-2</v>
      </c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</row>
    <row r="338" spans="2:24" ht="11.1" customHeight="1" outlineLevel="1">
      <c r="B338" s="100"/>
      <c r="C338" s="107">
        <v>20</v>
      </c>
      <c r="D338" s="104">
        <f>D339-SUM(D319:D337)</f>
        <v>0.33668504923241882</v>
      </c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</row>
    <row r="339" spans="2:24" ht="11.1" customHeight="1" outlineLevel="1">
      <c r="B339" s="100"/>
      <c r="C339" s="106" t="s">
        <v>1073</v>
      </c>
      <c r="D339" s="104">
        <v>1</v>
      </c>
      <c r="E339" s="100" t="s">
        <v>2</v>
      </c>
      <c r="F339" s="104">
        <f>((X318/D338)^(1/C338)-1)*2</f>
        <v>0.11771653647590741</v>
      </c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</row>
  </sheetData>
  <mergeCells count="20">
    <mergeCell ref="B151:C151"/>
    <mergeCell ref="G2:I2"/>
    <mergeCell ref="B36:C36"/>
    <mergeCell ref="B43:C43"/>
    <mergeCell ref="B51:C51"/>
    <mergeCell ref="B60:C60"/>
    <mergeCell ref="B70:C70"/>
    <mergeCell ref="B81:C81"/>
    <mergeCell ref="B93:C93"/>
    <mergeCell ref="B106:C106"/>
    <mergeCell ref="B120:C120"/>
    <mergeCell ref="B135:C135"/>
    <mergeCell ref="B291:C291"/>
    <mergeCell ref="B315:C315"/>
    <mergeCell ref="B168:C168"/>
    <mergeCell ref="B186:C186"/>
    <mergeCell ref="B205:C205"/>
    <mergeCell ref="B225:C225"/>
    <mergeCell ref="B246:C246"/>
    <mergeCell ref="B268:C268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A72CE-4143-4815-A2BF-AAD476769537}">
  <dimension ref="A1:W3668"/>
  <sheetViews>
    <sheetView showGridLines="0" zoomScale="85" zoomScaleNormal="85" workbookViewId="0"/>
  </sheetViews>
  <sheetFormatPr defaultColWidth="9.8984375" defaultRowHeight="13.2"/>
  <cols>
    <col min="1" max="1" width="9.8984375" style="108" bestFit="1" customWidth="1"/>
    <col min="2" max="3" width="12.09765625" style="108" bestFit="1" customWidth="1"/>
    <col min="4" max="15" width="11" style="108" bestFit="1" customWidth="1"/>
    <col min="16" max="16384" width="9.8984375" style="108"/>
  </cols>
  <sheetData>
    <row r="1" spans="1:23">
      <c r="B1" s="108" t="s">
        <v>32</v>
      </c>
      <c r="C1" s="109">
        <v>43566</v>
      </c>
    </row>
    <row r="3" spans="1:23">
      <c r="B3" s="110" t="s">
        <v>33</v>
      </c>
      <c r="C3" s="110"/>
      <c r="D3" s="111">
        <v>0.5</v>
      </c>
      <c r="E3" s="111">
        <f>D3+0.5</f>
        <v>1</v>
      </c>
      <c r="F3" s="111">
        <f t="shared" ref="F3:W3" si="0">E3+0.5</f>
        <v>1.5</v>
      </c>
      <c r="G3" s="111">
        <f t="shared" si="0"/>
        <v>2</v>
      </c>
      <c r="H3" s="111">
        <f t="shared" si="0"/>
        <v>2.5</v>
      </c>
      <c r="I3" s="111">
        <f t="shared" si="0"/>
        <v>3</v>
      </c>
      <c r="J3" s="111">
        <f t="shared" si="0"/>
        <v>3.5</v>
      </c>
      <c r="K3" s="111">
        <f t="shared" si="0"/>
        <v>4</v>
      </c>
      <c r="L3" s="111">
        <f t="shared" si="0"/>
        <v>4.5</v>
      </c>
      <c r="M3" s="111">
        <f t="shared" si="0"/>
        <v>5</v>
      </c>
      <c r="N3" s="111">
        <f t="shared" si="0"/>
        <v>5.5</v>
      </c>
      <c r="O3" s="111">
        <f t="shared" si="0"/>
        <v>6</v>
      </c>
      <c r="P3" s="111">
        <f t="shared" si="0"/>
        <v>6.5</v>
      </c>
      <c r="Q3" s="111">
        <f t="shared" si="0"/>
        <v>7</v>
      </c>
      <c r="R3" s="111">
        <f t="shared" si="0"/>
        <v>7.5</v>
      </c>
      <c r="S3" s="111">
        <f t="shared" si="0"/>
        <v>8</v>
      </c>
      <c r="T3" s="111">
        <f t="shared" si="0"/>
        <v>8.5</v>
      </c>
      <c r="U3" s="111">
        <f t="shared" si="0"/>
        <v>9</v>
      </c>
      <c r="V3" s="111">
        <f t="shared" si="0"/>
        <v>9.5</v>
      </c>
      <c r="W3" s="111">
        <f t="shared" si="0"/>
        <v>10</v>
      </c>
    </row>
    <row r="4" spans="1:23">
      <c r="B4" s="110"/>
      <c r="C4" s="112"/>
      <c r="D4" s="113">
        <f t="array" ref="D4:W4">TRANSPOSE('Bootstraping 반기(위험이자율)_발행'!D3:D22)</f>
        <v>6.2839999999999993E-2</v>
      </c>
      <c r="E4" s="113">
        <v>7.3860324431422875E-2</v>
      </c>
      <c r="F4" s="113">
        <v>8.0519630645959239E-2</v>
      </c>
      <c r="G4" s="113">
        <v>8.8062812674890356E-2</v>
      </c>
      <c r="H4" s="113">
        <v>9.5125139395345393E-2</v>
      </c>
      <c r="I4" s="113">
        <v>0.10243987285074452</v>
      </c>
      <c r="J4" s="113">
        <v>0.10455235687998687</v>
      </c>
      <c r="K4" s="113">
        <v>0.1067700702074732</v>
      </c>
      <c r="L4" s="113">
        <v>0.10771648917936805</v>
      </c>
      <c r="M4" s="113">
        <v>0.10872845429933031</v>
      </c>
      <c r="N4" s="113">
        <v>0.11007334107418343</v>
      </c>
      <c r="O4" s="113">
        <v>0.11147731690243257</v>
      </c>
      <c r="P4" s="113">
        <v>0.11294023850110602</v>
      </c>
      <c r="Q4" s="113">
        <v>0.11446355463284341</v>
      </c>
      <c r="R4" s="113">
        <v>0.11491650597087499</v>
      </c>
      <c r="S4" s="113">
        <v>0.11540740251671178</v>
      </c>
      <c r="T4" s="113">
        <v>0.11593393221988979</v>
      </c>
      <c r="U4" s="113">
        <v>0.11649467843968786</v>
      </c>
      <c r="V4" s="113">
        <v>0.11708892686747374</v>
      </c>
      <c r="W4" s="113">
        <v>0.11771653647590741</v>
      </c>
    </row>
    <row r="5" spans="1:23">
      <c r="B5" s="114" t="s">
        <v>34</v>
      </c>
      <c r="C5" s="115"/>
      <c r="D5" s="116">
        <f>EDATE($C$1,D7)</f>
        <v>43749</v>
      </c>
      <c r="E5" s="116">
        <f t="shared" ref="E5:V5" si="1">EDATE($C$1,E7)</f>
        <v>43932</v>
      </c>
      <c r="F5" s="116">
        <f t="shared" si="1"/>
        <v>44115</v>
      </c>
      <c r="G5" s="116">
        <f t="shared" si="1"/>
        <v>44297</v>
      </c>
      <c r="H5" s="116">
        <f t="shared" si="1"/>
        <v>44480</v>
      </c>
      <c r="I5" s="116">
        <f t="shared" si="1"/>
        <v>44662</v>
      </c>
      <c r="J5" s="116">
        <f t="shared" si="1"/>
        <v>44845</v>
      </c>
      <c r="K5" s="116">
        <f t="shared" si="1"/>
        <v>45027</v>
      </c>
      <c r="L5" s="116">
        <f t="shared" si="1"/>
        <v>45210</v>
      </c>
      <c r="M5" s="116">
        <f t="shared" si="1"/>
        <v>45393</v>
      </c>
      <c r="N5" s="116">
        <f t="shared" si="1"/>
        <v>45576</v>
      </c>
      <c r="O5" s="116">
        <f t="shared" si="1"/>
        <v>45758</v>
      </c>
      <c r="P5" s="116">
        <f t="shared" si="1"/>
        <v>45941</v>
      </c>
      <c r="Q5" s="116">
        <f t="shared" si="1"/>
        <v>46123</v>
      </c>
      <c r="R5" s="116">
        <f t="shared" si="1"/>
        <v>46306</v>
      </c>
      <c r="S5" s="116">
        <f t="shared" si="1"/>
        <v>46488</v>
      </c>
      <c r="T5" s="116">
        <f t="shared" si="1"/>
        <v>46671</v>
      </c>
      <c r="U5" s="116">
        <f t="shared" si="1"/>
        <v>46854</v>
      </c>
      <c r="V5" s="116">
        <f t="shared" si="1"/>
        <v>47037</v>
      </c>
      <c r="W5" s="116">
        <f>EDATE($C$1,W7)-1</f>
        <v>47218</v>
      </c>
    </row>
    <row r="6" spans="1:23" ht="17.399999999999999">
      <c r="A6" s="108">
        <v>1</v>
      </c>
      <c r="B6" s="117" t="s">
        <v>35</v>
      </c>
      <c r="C6" s="118"/>
      <c r="D6" s="119" t="s">
        <v>36</v>
      </c>
      <c r="E6" s="119" t="s">
        <v>37</v>
      </c>
      <c r="F6" s="119" t="s">
        <v>38</v>
      </c>
      <c r="G6" s="119" t="s">
        <v>39</v>
      </c>
      <c r="H6" s="119" t="s">
        <v>40</v>
      </c>
      <c r="I6" s="119" t="s">
        <v>41</v>
      </c>
      <c r="J6" s="119" t="s">
        <v>42</v>
      </c>
      <c r="K6" s="119" t="s">
        <v>43</v>
      </c>
      <c r="L6" s="119" t="s">
        <v>44</v>
      </c>
      <c r="M6" s="119" t="s">
        <v>45</v>
      </c>
      <c r="N6" s="119" t="s">
        <v>46</v>
      </c>
      <c r="O6" s="119" t="s">
        <v>47</v>
      </c>
      <c r="P6" s="119" t="s">
        <v>48</v>
      </c>
      <c r="Q6" s="119" t="s">
        <v>49</v>
      </c>
      <c r="R6" s="119" t="s">
        <v>50</v>
      </c>
      <c r="S6" s="119" t="s">
        <v>51</v>
      </c>
      <c r="T6" s="119" t="s">
        <v>52</v>
      </c>
      <c r="U6" s="119" t="s">
        <v>53</v>
      </c>
      <c r="V6" s="119" t="s">
        <v>54</v>
      </c>
      <c r="W6" s="119" t="s">
        <v>55</v>
      </c>
    </row>
    <row r="7" spans="1:23">
      <c r="A7" s="108">
        <v>2</v>
      </c>
      <c r="B7" s="117" t="s">
        <v>56</v>
      </c>
      <c r="C7" s="118"/>
      <c r="D7" s="120">
        <v>6</v>
      </c>
      <c r="E7" s="120">
        <f>D7+6</f>
        <v>12</v>
      </c>
      <c r="F7" s="120">
        <f t="shared" ref="F7:W7" si="2">E7+6</f>
        <v>18</v>
      </c>
      <c r="G7" s="120">
        <f t="shared" si="2"/>
        <v>24</v>
      </c>
      <c r="H7" s="120">
        <f t="shared" si="2"/>
        <v>30</v>
      </c>
      <c r="I7" s="120">
        <f t="shared" si="2"/>
        <v>36</v>
      </c>
      <c r="J7" s="120">
        <f t="shared" si="2"/>
        <v>42</v>
      </c>
      <c r="K7" s="120">
        <f t="shared" si="2"/>
        <v>48</v>
      </c>
      <c r="L7" s="120">
        <f t="shared" si="2"/>
        <v>54</v>
      </c>
      <c r="M7" s="120">
        <f t="shared" si="2"/>
        <v>60</v>
      </c>
      <c r="N7" s="120">
        <f t="shared" si="2"/>
        <v>66</v>
      </c>
      <c r="O7" s="120">
        <f t="shared" si="2"/>
        <v>72</v>
      </c>
      <c r="P7" s="120">
        <f t="shared" si="2"/>
        <v>78</v>
      </c>
      <c r="Q7" s="120">
        <f t="shared" si="2"/>
        <v>84</v>
      </c>
      <c r="R7" s="120">
        <f t="shared" si="2"/>
        <v>90</v>
      </c>
      <c r="S7" s="120">
        <f t="shared" si="2"/>
        <v>96</v>
      </c>
      <c r="T7" s="120">
        <f t="shared" si="2"/>
        <v>102</v>
      </c>
      <c r="U7" s="120">
        <f t="shared" si="2"/>
        <v>108</v>
      </c>
      <c r="V7" s="120">
        <f t="shared" si="2"/>
        <v>114</v>
      </c>
      <c r="W7" s="120">
        <f t="shared" si="2"/>
        <v>120</v>
      </c>
    </row>
    <row r="8" spans="1:23">
      <c r="A8" s="108">
        <v>3</v>
      </c>
      <c r="B8" s="117" t="s">
        <v>57</v>
      </c>
      <c r="C8" s="118"/>
      <c r="D8" s="120">
        <f>D5-C1+1</f>
        <v>184</v>
      </c>
      <c r="E8" s="120">
        <f>E5-D5</f>
        <v>183</v>
      </c>
      <c r="F8" s="120">
        <f t="shared" ref="F8:W8" si="3">F5-E5</f>
        <v>183</v>
      </c>
      <c r="G8" s="120">
        <f t="shared" si="3"/>
        <v>182</v>
      </c>
      <c r="H8" s="120">
        <f t="shared" si="3"/>
        <v>183</v>
      </c>
      <c r="I8" s="120">
        <f t="shared" si="3"/>
        <v>182</v>
      </c>
      <c r="J8" s="120">
        <f t="shared" si="3"/>
        <v>183</v>
      </c>
      <c r="K8" s="120">
        <f t="shared" si="3"/>
        <v>182</v>
      </c>
      <c r="L8" s="120">
        <f t="shared" si="3"/>
        <v>183</v>
      </c>
      <c r="M8" s="120">
        <f t="shared" si="3"/>
        <v>183</v>
      </c>
      <c r="N8" s="120">
        <f t="shared" si="3"/>
        <v>183</v>
      </c>
      <c r="O8" s="120">
        <f t="shared" si="3"/>
        <v>182</v>
      </c>
      <c r="P8" s="120">
        <f t="shared" si="3"/>
        <v>183</v>
      </c>
      <c r="Q8" s="120">
        <f t="shared" si="3"/>
        <v>182</v>
      </c>
      <c r="R8" s="120">
        <f t="shared" si="3"/>
        <v>183</v>
      </c>
      <c r="S8" s="120">
        <f t="shared" si="3"/>
        <v>182</v>
      </c>
      <c r="T8" s="120">
        <f t="shared" si="3"/>
        <v>183</v>
      </c>
      <c r="U8" s="120">
        <f t="shared" si="3"/>
        <v>183</v>
      </c>
      <c r="V8" s="120">
        <f t="shared" si="3"/>
        <v>183</v>
      </c>
      <c r="W8" s="120">
        <f t="shared" si="3"/>
        <v>181</v>
      </c>
    </row>
    <row r="9" spans="1:23">
      <c r="A9" s="108">
        <v>4</v>
      </c>
      <c r="B9" s="121" t="s">
        <v>58</v>
      </c>
      <c r="C9" s="122"/>
      <c r="D9" s="123" t="s">
        <v>59</v>
      </c>
      <c r="E9" s="124">
        <f>E4-D4</f>
        <v>1.1020324431422882E-2</v>
      </c>
      <c r="F9" s="124">
        <f t="shared" ref="F9:W9" si="4">F4-E4</f>
        <v>6.6593062145363646E-3</v>
      </c>
      <c r="G9" s="124">
        <f t="shared" si="4"/>
        <v>7.5431820289311169E-3</v>
      </c>
      <c r="H9" s="124">
        <f t="shared" si="4"/>
        <v>7.0623267204550366E-3</v>
      </c>
      <c r="I9" s="124">
        <f t="shared" si="4"/>
        <v>7.314733455399125E-3</v>
      </c>
      <c r="J9" s="124">
        <f t="shared" si="4"/>
        <v>2.1124840292423563E-3</v>
      </c>
      <c r="K9" s="124">
        <f t="shared" si="4"/>
        <v>2.2177133274863259E-3</v>
      </c>
      <c r="L9" s="124">
        <f t="shared" si="4"/>
        <v>9.4641897189484681E-4</v>
      </c>
      <c r="M9" s="124">
        <f t="shared" si="4"/>
        <v>1.0119651199622659E-3</v>
      </c>
      <c r="N9" s="124">
        <f t="shared" si="4"/>
        <v>1.3448867748531157E-3</v>
      </c>
      <c r="O9" s="124">
        <f t="shared" si="4"/>
        <v>1.4039758282491377E-3</v>
      </c>
      <c r="P9" s="124">
        <f t="shared" si="4"/>
        <v>1.4629215986734501E-3</v>
      </c>
      <c r="Q9" s="124">
        <f t="shared" si="4"/>
        <v>1.5233161317373956E-3</v>
      </c>
      <c r="R9" s="124">
        <f t="shared" si="4"/>
        <v>4.5295133803158194E-4</v>
      </c>
      <c r="S9" s="124">
        <f t="shared" si="4"/>
        <v>4.908965458367831E-4</v>
      </c>
      <c r="T9" s="124">
        <f t="shared" si="4"/>
        <v>5.2652970317801362E-4</v>
      </c>
      <c r="U9" s="124">
        <f t="shared" si="4"/>
        <v>5.6074621979806949E-4</v>
      </c>
      <c r="V9" s="124">
        <f t="shared" si="4"/>
        <v>5.9424842778588172E-4</v>
      </c>
      <c r="W9" s="124">
        <f t="shared" si="4"/>
        <v>6.2760960843366576E-4</v>
      </c>
    </row>
    <row r="10" spans="1:23">
      <c r="A10" s="108">
        <v>5</v>
      </c>
      <c r="B10" s="117" t="s">
        <v>60</v>
      </c>
      <c r="C10" s="118"/>
      <c r="D10" s="124">
        <f>E10</f>
        <v>6.0220352084278042E-5</v>
      </c>
      <c r="E10" s="124">
        <f>E9/E8</f>
        <v>6.0220352084278042E-5</v>
      </c>
      <c r="F10" s="124">
        <f t="shared" ref="F10:W10" si="5">F9/F8</f>
        <v>3.6389651445553907E-5</v>
      </c>
      <c r="G10" s="124">
        <f t="shared" si="5"/>
        <v>4.1446055104017123E-5</v>
      </c>
      <c r="H10" s="124">
        <f t="shared" si="5"/>
        <v>3.8591949292104028E-5</v>
      </c>
      <c r="I10" s="124">
        <f t="shared" si="5"/>
        <v>4.0190843161533654E-5</v>
      </c>
      <c r="J10" s="124">
        <f t="shared" si="5"/>
        <v>1.1543628575094843E-5</v>
      </c>
      <c r="K10" s="124">
        <f t="shared" si="5"/>
        <v>1.218523806311168E-5</v>
      </c>
      <c r="L10" s="124">
        <f t="shared" si="5"/>
        <v>5.1716883710100918E-6</v>
      </c>
      <c r="M10" s="124">
        <f t="shared" si="5"/>
        <v>5.5298640435096499E-6</v>
      </c>
      <c r="N10" s="124">
        <f t="shared" si="5"/>
        <v>7.3491080593066431E-6</v>
      </c>
      <c r="O10" s="124">
        <f t="shared" si="5"/>
        <v>7.7141529024677894E-6</v>
      </c>
      <c r="P10" s="124">
        <f t="shared" si="5"/>
        <v>7.9941070965762295E-6</v>
      </c>
      <c r="Q10" s="124">
        <f t="shared" si="5"/>
        <v>8.3698688556999748E-6</v>
      </c>
      <c r="R10" s="124">
        <f t="shared" si="5"/>
        <v>2.4751439236698468E-6</v>
      </c>
      <c r="S10" s="124">
        <f t="shared" si="5"/>
        <v>2.6972337683339731E-6</v>
      </c>
      <c r="T10" s="124">
        <f t="shared" si="5"/>
        <v>2.8772114927760308E-6</v>
      </c>
      <c r="U10" s="124">
        <f t="shared" si="5"/>
        <v>3.0641869934320736E-6</v>
      </c>
      <c r="V10" s="124">
        <f t="shared" si="5"/>
        <v>3.2472591682288619E-6</v>
      </c>
      <c r="W10" s="124">
        <f t="shared" si="5"/>
        <v>3.4674564001859988E-6</v>
      </c>
    </row>
    <row r="11" spans="1:23">
      <c r="A11" s="108">
        <v>6</v>
      </c>
      <c r="B11" s="117" t="s">
        <v>61</v>
      </c>
      <c r="C11" s="118"/>
      <c r="D11" s="124">
        <f>E11-(E10*D8)</f>
        <v>5.1759455216492833E-2</v>
      </c>
      <c r="E11" s="124">
        <f>D4</f>
        <v>6.2839999999999993E-2</v>
      </c>
      <c r="F11" s="124">
        <f t="shared" ref="F11:W11" si="6">E4</f>
        <v>7.3860324431422875E-2</v>
      </c>
      <c r="G11" s="124">
        <f t="shared" si="6"/>
        <v>8.0519630645959239E-2</v>
      </c>
      <c r="H11" s="124">
        <f t="shared" si="6"/>
        <v>8.8062812674890356E-2</v>
      </c>
      <c r="I11" s="124">
        <f t="shared" si="6"/>
        <v>9.5125139395345393E-2</v>
      </c>
      <c r="J11" s="124">
        <f t="shared" si="6"/>
        <v>0.10243987285074452</v>
      </c>
      <c r="K11" s="124">
        <f t="shared" si="6"/>
        <v>0.10455235687998687</v>
      </c>
      <c r="L11" s="124">
        <f t="shared" si="6"/>
        <v>0.1067700702074732</v>
      </c>
      <c r="M11" s="124">
        <f t="shared" si="6"/>
        <v>0.10771648917936805</v>
      </c>
      <c r="N11" s="124">
        <f t="shared" si="6"/>
        <v>0.10872845429933031</v>
      </c>
      <c r="O11" s="124">
        <f t="shared" si="6"/>
        <v>0.11007334107418343</v>
      </c>
      <c r="P11" s="124">
        <f t="shared" si="6"/>
        <v>0.11147731690243257</v>
      </c>
      <c r="Q11" s="124">
        <f t="shared" si="6"/>
        <v>0.11294023850110602</v>
      </c>
      <c r="R11" s="124">
        <f t="shared" si="6"/>
        <v>0.11446355463284341</v>
      </c>
      <c r="S11" s="124">
        <f t="shared" si="6"/>
        <v>0.11491650597087499</v>
      </c>
      <c r="T11" s="124">
        <f t="shared" si="6"/>
        <v>0.11540740251671178</v>
      </c>
      <c r="U11" s="124">
        <f t="shared" si="6"/>
        <v>0.11593393221988979</v>
      </c>
      <c r="V11" s="124">
        <f t="shared" si="6"/>
        <v>0.11649467843968786</v>
      </c>
      <c r="W11" s="124">
        <f t="shared" si="6"/>
        <v>0.11708892686747374</v>
      </c>
    </row>
    <row r="13" spans="1:23" ht="13.8" thickBot="1"/>
    <row r="14" spans="1:23" ht="27.6" thickTop="1" thickBot="1">
      <c r="B14" s="125" t="s">
        <v>62</v>
      </c>
      <c r="C14" s="125" t="s">
        <v>63</v>
      </c>
      <c r="D14" s="125" t="s">
        <v>64</v>
      </c>
      <c r="E14" s="126" t="s">
        <v>65</v>
      </c>
      <c r="F14" s="125" t="s">
        <v>66</v>
      </c>
      <c r="G14" s="126" t="s">
        <v>67</v>
      </c>
      <c r="H14" s="125" t="s">
        <v>68</v>
      </c>
    </row>
    <row r="15" spans="1:23">
      <c r="A15" s="108">
        <v>1</v>
      </c>
      <c r="B15" s="109">
        <f>C1</f>
        <v>43566</v>
      </c>
      <c r="C15" s="127" t="str">
        <f>IF(IFERROR(HLOOKUP(B15,$D$5:$W$7,2,FALSE),"")="",C16,HLOOKUP(B15,$D$5:$W$7,2,FALSE))</f>
        <v>구간1</v>
      </c>
      <c r="D15" s="108">
        <f>COUNTIF($C$15:$C$49928,C15)</f>
        <v>184</v>
      </c>
      <c r="E15" s="128">
        <f>COUNTIF($C15:C$15,C15)</f>
        <v>1</v>
      </c>
      <c r="F15" s="129">
        <f>HLOOKUP($C15,$D$6:$W$11,6,FALSE)</f>
        <v>5.1759455216492833E-2</v>
      </c>
      <c r="G15" s="129">
        <f>HLOOKUP($C15,$D$6:$W$11,5,FALSE)*(E15)</f>
        <v>6.0220352084278042E-5</v>
      </c>
      <c r="H15" s="130">
        <f>F15+G15</f>
        <v>5.1819675568577112E-2</v>
      </c>
    </row>
    <row r="16" spans="1:23">
      <c r="A16" s="108">
        <f>A15+1</f>
        <v>2</v>
      </c>
      <c r="B16" s="109">
        <f>B15+1</f>
        <v>43567</v>
      </c>
      <c r="C16" s="127" t="str">
        <f t="shared" ref="C16:C79" si="7">IF(IFERROR(HLOOKUP(B16,$D$5:$W$7,2,FALSE),"")="",C17,HLOOKUP(B16,$D$5:$W$7,2,FALSE))</f>
        <v>구간1</v>
      </c>
      <c r="D16" s="108">
        <f t="shared" ref="D16:D79" si="8">COUNTIF($C$15:$C$49928,C16)</f>
        <v>184</v>
      </c>
      <c r="E16" s="128">
        <f>COUNTIF($C$15:C16,C16)</f>
        <v>2</v>
      </c>
      <c r="F16" s="129">
        <f t="shared" ref="F16:F79" si="9">HLOOKUP($C16,$D$6:$W$11,6,FALSE)</f>
        <v>5.1759455216492833E-2</v>
      </c>
      <c r="G16" s="129">
        <f t="shared" ref="G16:G79" si="10">HLOOKUP($C16,$D$6:$W$11,5,FALSE)*(E16)</f>
        <v>1.2044070416855608E-4</v>
      </c>
      <c r="H16" s="130">
        <f t="shared" ref="H16:H79" si="11">F16+G16</f>
        <v>5.187989592066139E-2</v>
      </c>
    </row>
    <row r="17" spans="1:8">
      <c r="A17" s="108">
        <f t="shared" ref="A17:B32" si="12">A16+1</f>
        <v>3</v>
      </c>
      <c r="B17" s="109">
        <f t="shared" si="12"/>
        <v>43568</v>
      </c>
      <c r="C17" s="127" t="str">
        <f t="shared" si="7"/>
        <v>구간1</v>
      </c>
      <c r="D17" s="108">
        <f t="shared" si="8"/>
        <v>184</v>
      </c>
      <c r="E17" s="128">
        <f>COUNTIF($C$15:C17,C17)</f>
        <v>3</v>
      </c>
      <c r="F17" s="129">
        <f t="shared" si="9"/>
        <v>5.1759455216492833E-2</v>
      </c>
      <c r="G17" s="129">
        <f t="shared" si="10"/>
        <v>1.8066105625283413E-4</v>
      </c>
      <c r="H17" s="130">
        <f t="shared" si="11"/>
        <v>5.1940116272745668E-2</v>
      </c>
    </row>
    <row r="18" spans="1:8">
      <c r="A18" s="108">
        <f t="shared" si="12"/>
        <v>4</v>
      </c>
      <c r="B18" s="109">
        <f t="shared" si="12"/>
        <v>43569</v>
      </c>
      <c r="C18" s="127" t="str">
        <f t="shared" si="7"/>
        <v>구간1</v>
      </c>
      <c r="D18" s="108">
        <f t="shared" si="8"/>
        <v>184</v>
      </c>
      <c r="E18" s="128">
        <f>COUNTIF($C$15:C18,C18)</f>
        <v>4</v>
      </c>
      <c r="F18" s="129">
        <f t="shared" si="9"/>
        <v>5.1759455216492833E-2</v>
      </c>
      <c r="G18" s="129">
        <f t="shared" si="10"/>
        <v>2.4088140833711217E-4</v>
      </c>
      <c r="H18" s="130">
        <f t="shared" si="11"/>
        <v>5.2000336624829946E-2</v>
      </c>
    </row>
    <row r="19" spans="1:8">
      <c r="A19" s="108">
        <f t="shared" si="12"/>
        <v>5</v>
      </c>
      <c r="B19" s="109">
        <f t="shared" si="12"/>
        <v>43570</v>
      </c>
      <c r="C19" s="127" t="str">
        <f t="shared" si="7"/>
        <v>구간1</v>
      </c>
      <c r="D19" s="108">
        <f t="shared" si="8"/>
        <v>184</v>
      </c>
      <c r="E19" s="128">
        <f>COUNTIF($C$15:C19,C19)</f>
        <v>5</v>
      </c>
      <c r="F19" s="129">
        <f t="shared" si="9"/>
        <v>5.1759455216492833E-2</v>
      </c>
      <c r="G19" s="129">
        <f t="shared" si="10"/>
        <v>3.0110176042139021E-4</v>
      </c>
      <c r="H19" s="130">
        <f t="shared" si="11"/>
        <v>5.2060556976914224E-2</v>
      </c>
    </row>
    <row r="20" spans="1:8">
      <c r="A20" s="108">
        <f t="shared" si="12"/>
        <v>6</v>
      </c>
      <c r="B20" s="109">
        <f t="shared" si="12"/>
        <v>43571</v>
      </c>
      <c r="C20" s="127" t="str">
        <f t="shared" si="7"/>
        <v>구간1</v>
      </c>
      <c r="D20" s="108">
        <f t="shared" si="8"/>
        <v>184</v>
      </c>
      <c r="E20" s="128">
        <f>COUNTIF($C$15:C20,C20)</f>
        <v>6</v>
      </c>
      <c r="F20" s="129">
        <f t="shared" si="9"/>
        <v>5.1759455216492833E-2</v>
      </c>
      <c r="G20" s="129">
        <f t="shared" si="10"/>
        <v>3.6132211250566827E-4</v>
      </c>
      <c r="H20" s="130">
        <f t="shared" si="11"/>
        <v>5.2120777328998502E-2</v>
      </c>
    </row>
    <row r="21" spans="1:8">
      <c r="A21" s="108">
        <f t="shared" si="12"/>
        <v>7</v>
      </c>
      <c r="B21" s="109">
        <f t="shared" si="12"/>
        <v>43572</v>
      </c>
      <c r="C21" s="127" t="str">
        <f t="shared" si="7"/>
        <v>구간1</v>
      </c>
      <c r="D21" s="108">
        <f t="shared" si="8"/>
        <v>184</v>
      </c>
      <c r="E21" s="128">
        <f>COUNTIF($C$15:C21,C21)</f>
        <v>7</v>
      </c>
      <c r="F21" s="129">
        <f t="shared" si="9"/>
        <v>5.1759455216492833E-2</v>
      </c>
      <c r="G21" s="129">
        <f t="shared" si="10"/>
        <v>4.2154246458994628E-4</v>
      </c>
      <c r="H21" s="130">
        <f t="shared" si="11"/>
        <v>5.218099768108278E-2</v>
      </c>
    </row>
    <row r="22" spans="1:8">
      <c r="A22" s="108">
        <f t="shared" si="12"/>
        <v>8</v>
      </c>
      <c r="B22" s="109">
        <f t="shared" si="12"/>
        <v>43573</v>
      </c>
      <c r="C22" s="127" t="str">
        <f t="shared" si="7"/>
        <v>구간1</v>
      </c>
      <c r="D22" s="108">
        <f t="shared" si="8"/>
        <v>184</v>
      </c>
      <c r="E22" s="128">
        <f>COUNTIF($C$15:C22,C22)</f>
        <v>8</v>
      </c>
      <c r="F22" s="129">
        <f t="shared" si="9"/>
        <v>5.1759455216492833E-2</v>
      </c>
      <c r="G22" s="129">
        <f t="shared" si="10"/>
        <v>4.8176281667422434E-4</v>
      </c>
      <c r="H22" s="130">
        <f t="shared" si="11"/>
        <v>5.2241218033167058E-2</v>
      </c>
    </row>
    <row r="23" spans="1:8">
      <c r="A23" s="108">
        <f t="shared" si="12"/>
        <v>9</v>
      </c>
      <c r="B23" s="109">
        <f t="shared" si="12"/>
        <v>43574</v>
      </c>
      <c r="C23" s="127" t="str">
        <f t="shared" si="7"/>
        <v>구간1</v>
      </c>
      <c r="D23" s="108">
        <f t="shared" si="8"/>
        <v>184</v>
      </c>
      <c r="E23" s="128">
        <f>COUNTIF($C$15:C23,C23)</f>
        <v>9</v>
      </c>
      <c r="F23" s="129">
        <f t="shared" si="9"/>
        <v>5.1759455216492833E-2</v>
      </c>
      <c r="G23" s="129">
        <f t="shared" si="10"/>
        <v>5.419831687585024E-4</v>
      </c>
      <c r="H23" s="130">
        <f t="shared" si="11"/>
        <v>5.2301438385251336E-2</v>
      </c>
    </row>
    <row r="24" spans="1:8">
      <c r="A24" s="108">
        <f t="shared" si="12"/>
        <v>10</v>
      </c>
      <c r="B24" s="109">
        <f t="shared" si="12"/>
        <v>43575</v>
      </c>
      <c r="C24" s="127" t="str">
        <f t="shared" si="7"/>
        <v>구간1</v>
      </c>
      <c r="D24" s="108">
        <f t="shared" si="8"/>
        <v>184</v>
      </c>
      <c r="E24" s="128">
        <f>COUNTIF($C$15:C24,C24)</f>
        <v>10</v>
      </c>
      <c r="F24" s="129">
        <f t="shared" si="9"/>
        <v>5.1759455216492833E-2</v>
      </c>
      <c r="G24" s="129">
        <f t="shared" si="10"/>
        <v>6.0220352084278041E-4</v>
      </c>
      <c r="H24" s="130">
        <f t="shared" si="11"/>
        <v>5.2361658737335615E-2</v>
      </c>
    </row>
    <row r="25" spans="1:8">
      <c r="A25" s="108">
        <f t="shared" si="12"/>
        <v>11</v>
      </c>
      <c r="B25" s="109">
        <f t="shared" si="12"/>
        <v>43576</v>
      </c>
      <c r="C25" s="127" t="str">
        <f t="shared" si="7"/>
        <v>구간1</v>
      </c>
      <c r="D25" s="108">
        <f t="shared" si="8"/>
        <v>184</v>
      </c>
      <c r="E25" s="128">
        <f>COUNTIF($C$15:C25,C25)</f>
        <v>11</v>
      </c>
      <c r="F25" s="129">
        <f t="shared" si="9"/>
        <v>5.1759455216492833E-2</v>
      </c>
      <c r="G25" s="129">
        <f t="shared" si="10"/>
        <v>6.6242387292705842E-4</v>
      </c>
      <c r="H25" s="130">
        <f t="shared" si="11"/>
        <v>5.2421879089419893E-2</v>
      </c>
    </row>
    <row r="26" spans="1:8">
      <c r="A26" s="108">
        <f t="shared" si="12"/>
        <v>12</v>
      </c>
      <c r="B26" s="109">
        <f t="shared" si="12"/>
        <v>43577</v>
      </c>
      <c r="C26" s="127" t="str">
        <f t="shared" si="7"/>
        <v>구간1</v>
      </c>
      <c r="D26" s="108">
        <f t="shared" si="8"/>
        <v>184</v>
      </c>
      <c r="E26" s="128">
        <f>COUNTIF($C$15:C26,C26)</f>
        <v>12</v>
      </c>
      <c r="F26" s="129">
        <f t="shared" si="9"/>
        <v>5.1759455216492833E-2</v>
      </c>
      <c r="G26" s="129">
        <f t="shared" si="10"/>
        <v>7.2264422501133654E-4</v>
      </c>
      <c r="H26" s="130">
        <f t="shared" si="11"/>
        <v>5.2482099441504171E-2</v>
      </c>
    </row>
    <row r="27" spans="1:8">
      <c r="A27" s="108">
        <f t="shared" si="12"/>
        <v>13</v>
      </c>
      <c r="B27" s="109">
        <f t="shared" si="12"/>
        <v>43578</v>
      </c>
      <c r="C27" s="127" t="str">
        <f t="shared" si="7"/>
        <v>구간1</v>
      </c>
      <c r="D27" s="108">
        <f t="shared" si="8"/>
        <v>184</v>
      </c>
      <c r="E27" s="128">
        <f>COUNTIF($C$15:C27,C27)</f>
        <v>13</v>
      </c>
      <c r="F27" s="129">
        <f t="shared" si="9"/>
        <v>5.1759455216492833E-2</v>
      </c>
      <c r="G27" s="129">
        <f t="shared" si="10"/>
        <v>7.8286457709561455E-4</v>
      </c>
      <c r="H27" s="130">
        <f t="shared" si="11"/>
        <v>5.2542319793588449E-2</v>
      </c>
    </row>
    <row r="28" spans="1:8">
      <c r="A28" s="108">
        <f t="shared" si="12"/>
        <v>14</v>
      </c>
      <c r="B28" s="109">
        <f t="shared" si="12"/>
        <v>43579</v>
      </c>
      <c r="C28" s="127" t="str">
        <f t="shared" si="7"/>
        <v>구간1</v>
      </c>
      <c r="D28" s="108">
        <f t="shared" si="8"/>
        <v>184</v>
      </c>
      <c r="E28" s="128">
        <f>COUNTIF($C$15:C28,C28)</f>
        <v>14</v>
      </c>
      <c r="F28" s="129">
        <f t="shared" si="9"/>
        <v>5.1759455216492833E-2</v>
      </c>
      <c r="G28" s="129">
        <f t="shared" si="10"/>
        <v>8.4308492917989255E-4</v>
      </c>
      <c r="H28" s="130">
        <f t="shared" si="11"/>
        <v>5.2602540145672727E-2</v>
      </c>
    </row>
    <row r="29" spans="1:8">
      <c r="A29" s="108">
        <f t="shared" si="12"/>
        <v>15</v>
      </c>
      <c r="B29" s="109">
        <f t="shared" si="12"/>
        <v>43580</v>
      </c>
      <c r="C29" s="127" t="str">
        <f t="shared" si="7"/>
        <v>구간1</v>
      </c>
      <c r="D29" s="108">
        <f t="shared" si="8"/>
        <v>184</v>
      </c>
      <c r="E29" s="128">
        <f>COUNTIF($C$15:C29,C29)</f>
        <v>15</v>
      </c>
      <c r="F29" s="129">
        <f t="shared" si="9"/>
        <v>5.1759455216492833E-2</v>
      </c>
      <c r="G29" s="129">
        <f t="shared" si="10"/>
        <v>9.0330528126417067E-4</v>
      </c>
      <c r="H29" s="130">
        <f t="shared" si="11"/>
        <v>5.2662760497757005E-2</v>
      </c>
    </row>
    <row r="30" spans="1:8">
      <c r="A30" s="108">
        <f t="shared" si="12"/>
        <v>16</v>
      </c>
      <c r="B30" s="109">
        <f t="shared" si="12"/>
        <v>43581</v>
      </c>
      <c r="C30" s="127" t="str">
        <f t="shared" si="7"/>
        <v>구간1</v>
      </c>
      <c r="D30" s="108">
        <f t="shared" si="8"/>
        <v>184</v>
      </c>
      <c r="E30" s="128">
        <f>COUNTIF($C$15:C30,C30)</f>
        <v>16</v>
      </c>
      <c r="F30" s="129">
        <f t="shared" si="9"/>
        <v>5.1759455216492833E-2</v>
      </c>
      <c r="G30" s="129">
        <f t="shared" si="10"/>
        <v>9.6352563334844868E-4</v>
      </c>
      <c r="H30" s="130">
        <f t="shared" si="11"/>
        <v>5.2722980849841283E-2</v>
      </c>
    </row>
    <row r="31" spans="1:8">
      <c r="A31" s="108">
        <f t="shared" si="12"/>
        <v>17</v>
      </c>
      <c r="B31" s="109">
        <f t="shared" si="12"/>
        <v>43582</v>
      </c>
      <c r="C31" s="127" t="str">
        <f t="shared" si="7"/>
        <v>구간1</v>
      </c>
      <c r="D31" s="108">
        <f t="shared" si="8"/>
        <v>184</v>
      </c>
      <c r="E31" s="128">
        <f>COUNTIF($C$15:C31,C31)</f>
        <v>17</v>
      </c>
      <c r="F31" s="129">
        <f t="shared" si="9"/>
        <v>5.1759455216492833E-2</v>
      </c>
      <c r="G31" s="129">
        <f t="shared" si="10"/>
        <v>1.0237459854327267E-3</v>
      </c>
      <c r="H31" s="130">
        <f t="shared" si="11"/>
        <v>5.2783201201925561E-2</v>
      </c>
    </row>
    <row r="32" spans="1:8">
      <c r="A32" s="108">
        <f t="shared" si="12"/>
        <v>18</v>
      </c>
      <c r="B32" s="109">
        <f t="shared" si="12"/>
        <v>43583</v>
      </c>
      <c r="C32" s="127" t="str">
        <f t="shared" si="7"/>
        <v>구간1</v>
      </c>
      <c r="D32" s="108">
        <f t="shared" si="8"/>
        <v>184</v>
      </c>
      <c r="E32" s="128">
        <f>COUNTIF($C$15:C32,C32)</f>
        <v>18</v>
      </c>
      <c r="F32" s="129">
        <f t="shared" si="9"/>
        <v>5.1759455216492833E-2</v>
      </c>
      <c r="G32" s="129">
        <f t="shared" si="10"/>
        <v>1.0839663375170048E-3</v>
      </c>
      <c r="H32" s="130">
        <f t="shared" si="11"/>
        <v>5.284342155400984E-2</v>
      </c>
    </row>
    <row r="33" spans="1:8">
      <c r="A33" s="108">
        <f t="shared" ref="A33:B48" si="13">A32+1</f>
        <v>19</v>
      </c>
      <c r="B33" s="109">
        <f t="shared" si="13"/>
        <v>43584</v>
      </c>
      <c r="C33" s="127" t="str">
        <f t="shared" si="7"/>
        <v>구간1</v>
      </c>
      <c r="D33" s="108">
        <f t="shared" si="8"/>
        <v>184</v>
      </c>
      <c r="E33" s="128">
        <f>COUNTIF($C$15:C33,C33)</f>
        <v>19</v>
      </c>
      <c r="F33" s="129">
        <f t="shared" si="9"/>
        <v>5.1759455216492833E-2</v>
      </c>
      <c r="G33" s="129">
        <f t="shared" si="10"/>
        <v>1.1441866896012827E-3</v>
      </c>
      <c r="H33" s="130">
        <f t="shared" si="11"/>
        <v>5.2903641906094118E-2</v>
      </c>
    </row>
    <row r="34" spans="1:8">
      <c r="A34" s="108">
        <f t="shared" si="13"/>
        <v>20</v>
      </c>
      <c r="B34" s="109">
        <f t="shared" si="13"/>
        <v>43585</v>
      </c>
      <c r="C34" s="127" t="str">
        <f t="shared" si="7"/>
        <v>구간1</v>
      </c>
      <c r="D34" s="108">
        <f t="shared" si="8"/>
        <v>184</v>
      </c>
      <c r="E34" s="128">
        <f>COUNTIF($C$15:C34,C34)</f>
        <v>20</v>
      </c>
      <c r="F34" s="129">
        <f t="shared" si="9"/>
        <v>5.1759455216492833E-2</v>
      </c>
      <c r="G34" s="129">
        <f t="shared" si="10"/>
        <v>1.2044070416855608E-3</v>
      </c>
      <c r="H34" s="130">
        <f t="shared" si="11"/>
        <v>5.2963862258178396E-2</v>
      </c>
    </row>
    <row r="35" spans="1:8">
      <c r="A35" s="108">
        <f t="shared" si="13"/>
        <v>21</v>
      </c>
      <c r="B35" s="109">
        <f t="shared" si="13"/>
        <v>43586</v>
      </c>
      <c r="C35" s="127" t="str">
        <f t="shared" si="7"/>
        <v>구간1</v>
      </c>
      <c r="D35" s="108">
        <f t="shared" si="8"/>
        <v>184</v>
      </c>
      <c r="E35" s="128">
        <f>COUNTIF($C$15:C35,C35)</f>
        <v>21</v>
      </c>
      <c r="F35" s="129">
        <f t="shared" si="9"/>
        <v>5.1759455216492833E-2</v>
      </c>
      <c r="G35" s="129">
        <f t="shared" si="10"/>
        <v>1.2646273937698389E-3</v>
      </c>
      <c r="H35" s="130">
        <f t="shared" si="11"/>
        <v>5.3024082610262674E-2</v>
      </c>
    </row>
    <row r="36" spans="1:8">
      <c r="A36" s="108">
        <f t="shared" si="13"/>
        <v>22</v>
      </c>
      <c r="B36" s="109">
        <f t="shared" si="13"/>
        <v>43587</v>
      </c>
      <c r="C36" s="127" t="str">
        <f t="shared" si="7"/>
        <v>구간1</v>
      </c>
      <c r="D36" s="108">
        <f t="shared" si="8"/>
        <v>184</v>
      </c>
      <c r="E36" s="128">
        <f>COUNTIF($C$15:C36,C36)</f>
        <v>22</v>
      </c>
      <c r="F36" s="129">
        <f t="shared" si="9"/>
        <v>5.1759455216492833E-2</v>
      </c>
      <c r="G36" s="129">
        <f t="shared" si="10"/>
        <v>1.3248477458541168E-3</v>
      </c>
      <c r="H36" s="130">
        <f t="shared" si="11"/>
        <v>5.3084302962346952E-2</v>
      </c>
    </row>
    <row r="37" spans="1:8">
      <c r="A37" s="108">
        <f t="shared" si="13"/>
        <v>23</v>
      </c>
      <c r="B37" s="109">
        <f t="shared" si="13"/>
        <v>43588</v>
      </c>
      <c r="C37" s="127" t="str">
        <f t="shared" si="7"/>
        <v>구간1</v>
      </c>
      <c r="D37" s="108">
        <f t="shared" si="8"/>
        <v>184</v>
      </c>
      <c r="E37" s="128">
        <f>COUNTIF($C$15:C37,C37)</f>
        <v>23</v>
      </c>
      <c r="F37" s="129">
        <f t="shared" si="9"/>
        <v>5.1759455216492833E-2</v>
      </c>
      <c r="G37" s="129">
        <f t="shared" si="10"/>
        <v>1.385068097938395E-3</v>
      </c>
      <c r="H37" s="130">
        <f t="shared" si="11"/>
        <v>5.314452331443123E-2</v>
      </c>
    </row>
    <row r="38" spans="1:8">
      <c r="A38" s="108">
        <f t="shared" si="13"/>
        <v>24</v>
      </c>
      <c r="B38" s="109">
        <f t="shared" si="13"/>
        <v>43589</v>
      </c>
      <c r="C38" s="127" t="str">
        <f t="shared" si="7"/>
        <v>구간1</v>
      </c>
      <c r="D38" s="108">
        <f t="shared" si="8"/>
        <v>184</v>
      </c>
      <c r="E38" s="128">
        <f>COUNTIF($C$15:C38,C38)</f>
        <v>24</v>
      </c>
      <c r="F38" s="129">
        <f t="shared" si="9"/>
        <v>5.1759455216492833E-2</v>
      </c>
      <c r="G38" s="129">
        <f t="shared" si="10"/>
        <v>1.4452884500226731E-3</v>
      </c>
      <c r="H38" s="130">
        <f t="shared" si="11"/>
        <v>5.3204743666515508E-2</v>
      </c>
    </row>
    <row r="39" spans="1:8">
      <c r="A39" s="108">
        <f t="shared" si="13"/>
        <v>25</v>
      </c>
      <c r="B39" s="109">
        <f t="shared" si="13"/>
        <v>43590</v>
      </c>
      <c r="C39" s="127" t="str">
        <f t="shared" si="7"/>
        <v>구간1</v>
      </c>
      <c r="D39" s="108">
        <f t="shared" si="8"/>
        <v>184</v>
      </c>
      <c r="E39" s="128">
        <f>COUNTIF($C$15:C39,C39)</f>
        <v>25</v>
      </c>
      <c r="F39" s="129">
        <f t="shared" si="9"/>
        <v>5.1759455216492833E-2</v>
      </c>
      <c r="G39" s="129">
        <f t="shared" si="10"/>
        <v>1.505508802106951E-3</v>
      </c>
      <c r="H39" s="130">
        <f t="shared" si="11"/>
        <v>5.3264964018599786E-2</v>
      </c>
    </row>
    <row r="40" spans="1:8">
      <c r="A40" s="108">
        <f t="shared" si="13"/>
        <v>26</v>
      </c>
      <c r="B40" s="109">
        <f t="shared" si="13"/>
        <v>43591</v>
      </c>
      <c r="C40" s="127" t="str">
        <f t="shared" si="7"/>
        <v>구간1</v>
      </c>
      <c r="D40" s="108">
        <f t="shared" si="8"/>
        <v>184</v>
      </c>
      <c r="E40" s="128">
        <f>COUNTIF($C$15:C40,C40)</f>
        <v>26</v>
      </c>
      <c r="F40" s="129">
        <f t="shared" si="9"/>
        <v>5.1759455216492833E-2</v>
      </c>
      <c r="G40" s="129">
        <f t="shared" si="10"/>
        <v>1.5657291541912291E-3</v>
      </c>
      <c r="H40" s="130">
        <f t="shared" si="11"/>
        <v>5.3325184370684064E-2</v>
      </c>
    </row>
    <row r="41" spans="1:8">
      <c r="A41" s="108">
        <f t="shared" si="13"/>
        <v>27</v>
      </c>
      <c r="B41" s="109">
        <f t="shared" si="13"/>
        <v>43592</v>
      </c>
      <c r="C41" s="127" t="str">
        <f t="shared" si="7"/>
        <v>구간1</v>
      </c>
      <c r="D41" s="108">
        <f t="shared" si="8"/>
        <v>184</v>
      </c>
      <c r="E41" s="128">
        <f>COUNTIF($C$15:C41,C41)</f>
        <v>27</v>
      </c>
      <c r="F41" s="129">
        <f t="shared" si="9"/>
        <v>5.1759455216492833E-2</v>
      </c>
      <c r="G41" s="129">
        <f t="shared" si="10"/>
        <v>1.6259495062755072E-3</v>
      </c>
      <c r="H41" s="130">
        <f t="shared" si="11"/>
        <v>5.3385404722768343E-2</v>
      </c>
    </row>
    <row r="42" spans="1:8">
      <c r="A42" s="108">
        <f t="shared" si="13"/>
        <v>28</v>
      </c>
      <c r="B42" s="109">
        <f t="shared" si="13"/>
        <v>43593</v>
      </c>
      <c r="C42" s="127" t="str">
        <f t="shared" si="7"/>
        <v>구간1</v>
      </c>
      <c r="D42" s="108">
        <f t="shared" si="8"/>
        <v>184</v>
      </c>
      <c r="E42" s="128">
        <f>COUNTIF($C$15:C42,C42)</f>
        <v>28</v>
      </c>
      <c r="F42" s="129">
        <f t="shared" si="9"/>
        <v>5.1759455216492833E-2</v>
      </c>
      <c r="G42" s="129">
        <f t="shared" si="10"/>
        <v>1.6861698583597851E-3</v>
      </c>
      <c r="H42" s="130">
        <f t="shared" si="11"/>
        <v>5.3445625074852621E-2</v>
      </c>
    </row>
    <row r="43" spans="1:8">
      <c r="A43" s="108">
        <f t="shared" si="13"/>
        <v>29</v>
      </c>
      <c r="B43" s="109">
        <f t="shared" si="13"/>
        <v>43594</v>
      </c>
      <c r="C43" s="127" t="str">
        <f t="shared" si="7"/>
        <v>구간1</v>
      </c>
      <c r="D43" s="108">
        <f t="shared" si="8"/>
        <v>184</v>
      </c>
      <c r="E43" s="128">
        <f>COUNTIF($C$15:C43,C43)</f>
        <v>29</v>
      </c>
      <c r="F43" s="129">
        <f t="shared" si="9"/>
        <v>5.1759455216492833E-2</v>
      </c>
      <c r="G43" s="129">
        <f t="shared" si="10"/>
        <v>1.7463902104440632E-3</v>
      </c>
      <c r="H43" s="130">
        <f t="shared" si="11"/>
        <v>5.3505845426936899E-2</v>
      </c>
    </row>
    <row r="44" spans="1:8">
      <c r="A44" s="108">
        <f t="shared" si="13"/>
        <v>30</v>
      </c>
      <c r="B44" s="109">
        <f t="shared" si="13"/>
        <v>43595</v>
      </c>
      <c r="C44" s="127" t="str">
        <f t="shared" si="7"/>
        <v>구간1</v>
      </c>
      <c r="D44" s="108">
        <f t="shared" si="8"/>
        <v>184</v>
      </c>
      <c r="E44" s="128">
        <f>COUNTIF($C$15:C44,C44)</f>
        <v>30</v>
      </c>
      <c r="F44" s="129">
        <f t="shared" si="9"/>
        <v>5.1759455216492833E-2</v>
      </c>
      <c r="G44" s="129">
        <f t="shared" si="10"/>
        <v>1.8066105625283413E-3</v>
      </c>
      <c r="H44" s="130">
        <f t="shared" si="11"/>
        <v>5.3566065779021177E-2</v>
      </c>
    </row>
    <row r="45" spans="1:8">
      <c r="A45" s="108">
        <f t="shared" si="13"/>
        <v>31</v>
      </c>
      <c r="B45" s="109">
        <f t="shared" si="13"/>
        <v>43596</v>
      </c>
      <c r="C45" s="127" t="str">
        <f t="shared" si="7"/>
        <v>구간1</v>
      </c>
      <c r="D45" s="108">
        <f t="shared" si="8"/>
        <v>184</v>
      </c>
      <c r="E45" s="128">
        <f>COUNTIF($C$15:C45,C45)</f>
        <v>31</v>
      </c>
      <c r="F45" s="129">
        <f t="shared" si="9"/>
        <v>5.1759455216492833E-2</v>
      </c>
      <c r="G45" s="129">
        <f t="shared" si="10"/>
        <v>1.8668309146126192E-3</v>
      </c>
      <c r="H45" s="130">
        <f t="shared" si="11"/>
        <v>5.3626286131105455E-2</v>
      </c>
    </row>
    <row r="46" spans="1:8">
      <c r="A46" s="108">
        <f t="shared" si="13"/>
        <v>32</v>
      </c>
      <c r="B46" s="109">
        <f t="shared" si="13"/>
        <v>43597</v>
      </c>
      <c r="C46" s="127" t="str">
        <f t="shared" si="7"/>
        <v>구간1</v>
      </c>
      <c r="D46" s="108">
        <f t="shared" si="8"/>
        <v>184</v>
      </c>
      <c r="E46" s="128">
        <f>COUNTIF($C$15:C46,C46)</f>
        <v>32</v>
      </c>
      <c r="F46" s="129">
        <f t="shared" si="9"/>
        <v>5.1759455216492833E-2</v>
      </c>
      <c r="G46" s="129">
        <f t="shared" si="10"/>
        <v>1.9270512666968974E-3</v>
      </c>
      <c r="H46" s="130">
        <f t="shared" si="11"/>
        <v>5.3686506483189733E-2</v>
      </c>
    </row>
    <row r="47" spans="1:8">
      <c r="A47" s="108">
        <f t="shared" si="13"/>
        <v>33</v>
      </c>
      <c r="B47" s="109">
        <f t="shared" si="13"/>
        <v>43598</v>
      </c>
      <c r="C47" s="127" t="str">
        <f t="shared" si="7"/>
        <v>구간1</v>
      </c>
      <c r="D47" s="108">
        <f t="shared" si="8"/>
        <v>184</v>
      </c>
      <c r="E47" s="128">
        <f>COUNTIF($C$15:C47,C47)</f>
        <v>33</v>
      </c>
      <c r="F47" s="129">
        <f t="shared" si="9"/>
        <v>5.1759455216492833E-2</v>
      </c>
      <c r="G47" s="129">
        <f t="shared" si="10"/>
        <v>1.9872716187811753E-3</v>
      </c>
      <c r="H47" s="130">
        <f t="shared" si="11"/>
        <v>5.3746726835274011E-2</v>
      </c>
    </row>
    <row r="48" spans="1:8">
      <c r="A48" s="108">
        <f t="shared" si="13"/>
        <v>34</v>
      </c>
      <c r="B48" s="109">
        <f t="shared" si="13"/>
        <v>43599</v>
      </c>
      <c r="C48" s="127" t="str">
        <f t="shared" si="7"/>
        <v>구간1</v>
      </c>
      <c r="D48" s="108">
        <f t="shared" si="8"/>
        <v>184</v>
      </c>
      <c r="E48" s="128">
        <f>COUNTIF($C$15:C48,C48)</f>
        <v>34</v>
      </c>
      <c r="F48" s="129">
        <f t="shared" si="9"/>
        <v>5.1759455216492833E-2</v>
      </c>
      <c r="G48" s="129">
        <f t="shared" si="10"/>
        <v>2.0474919708654534E-3</v>
      </c>
      <c r="H48" s="130">
        <f t="shared" si="11"/>
        <v>5.3806947187358289E-2</v>
      </c>
    </row>
    <row r="49" spans="1:8">
      <c r="A49" s="108">
        <f t="shared" ref="A49:B64" si="14">A48+1</f>
        <v>35</v>
      </c>
      <c r="B49" s="109">
        <f t="shared" si="14"/>
        <v>43600</v>
      </c>
      <c r="C49" s="127" t="str">
        <f t="shared" si="7"/>
        <v>구간1</v>
      </c>
      <c r="D49" s="108">
        <f t="shared" si="8"/>
        <v>184</v>
      </c>
      <c r="E49" s="128">
        <f>COUNTIF($C$15:C49,C49)</f>
        <v>35</v>
      </c>
      <c r="F49" s="129">
        <f t="shared" si="9"/>
        <v>5.1759455216492833E-2</v>
      </c>
      <c r="G49" s="129">
        <f t="shared" si="10"/>
        <v>2.1077123229497315E-3</v>
      </c>
      <c r="H49" s="130">
        <f t="shared" si="11"/>
        <v>5.3867167539442568E-2</v>
      </c>
    </row>
    <row r="50" spans="1:8">
      <c r="A50" s="108">
        <f t="shared" si="14"/>
        <v>36</v>
      </c>
      <c r="B50" s="109">
        <f t="shared" si="14"/>
        <v>43601</v>
      </c>
      <c r="C50" s="127" t="str">
        <f t="shared" si="7"/>
        <v>구간1</v>
      </c>
      <c r="D50" s="108">
        <f t="shared" si="8"/>
        <v>184</v>
      </c>
      <c r="E50" s="128">
        <f>COUNTIF($C$15:C50,C50)</f>
        <v>36</v>
      </c>
      <c r="F50" s="129">
        <f t="shared" si="9"/>
        <v>5.1759455216492833E-2</v>
      </c>
      <c r="G50" s="129">
        <f t="shared" si="10"/>
        <v>2.1679326750340096E-3</v>
      </c>
      <c r="H50" s="130">
        <f t="shared" si="11"/>
        <v>5.3927387891526846E-2</v>
      </c>
    </row>
    <row r="51" spans="1:8">
      <c r="A51" s="108">
        <f t="shared" si="14"/>
        <v>37</v>
      </c>
      <c r="B51" s="109">
        <f t="shared" si="14"/>
        <v>43602</v>
      </c>
      <c r="C51" s="127" t="str">
        <f t="shared" si="7"/>
        <v>구간1</v>
      </c>
      <c r="D51" s="108">
        <f t="shared" si="8"/>
        <v>184</v>
      </c>
      <c r="E51" s="128">
        <f>COUNTIF($C$15:C51,C51)</f>
        <v>37</v>
      </c>
      <c r="F51" s="129">
        <f t="shared" si="9"/>
        <v>5.1759455216492833E-2</v>
      </c>
      <c r="G51" s="129">
        <f t="shared" si="10"/>
        <v>2.2281530271182877E-3</v>
      </c>
      <c r="H51" s="130">
        <f t="shared" si="11"/>
        <v>5.3987608243611124E-2</v>
      </c>
    </row>
    <row r="52" spans="1:8">
      <c r="A52" s="108">
        <f t="shared" si="14"/>
        <v>38</v>
      </c>
      <c r="B52" s="109">
        <f t="shared" si="14"/>
        <v>43603</v>
      </c>
      <c r="C52" s="127" t="str">
        <f t="shared" si="7"/>
        <v>구간1</v>
      </c>
      <c r="D52" s="108">
        <f t="shared" si="8"/>
        <v>184</v>
      </c>
      <c r="E52" s="128">
        <f>COUNTIF($C$15:C52,C52)</f>
        <v>38</v>
      </c>
      <c r="F52" s="129">
        <f t="shared" si="9"/>
        <v>5.1759455216492833E-2</v>
      </c>
      <c r="G52" s="129">
        <f t="shared" si="10"/>
        <v>2.2883733792025654E-3</v>
      </c>
      <c r="H52" s="130">
        <f t="shared" si="11"/>
        <v>5.4047828595695402E-2</v>
      </c>
    </row>
    <row r="53" spans="1:8">
      <c r="A53" s="108">
        <f t="shared" si="14"/>
        <v>39</v>
      </c>
      <c r="B53" s="109">
        <f t="shared" si="14"/>
        <v>43604</v>
      </c>
      <c r="C53" s="127" t="str">
        <f t="shared" si="7"/>
        <v>구간1</v>
      </c>
      <c r="D53" s="108">
        <f t="shared" si="8"/>
        <v>184</v>
      </c>
      <c r="E53" s="128">
        <f>COUNTIF($C$15:C53,C53)</f>
        <v>39</v>
      </c>
      <c r="F53" s="129">
        <f t="shared" si="9"/>
        <v>5.1759455216492833E-2</v>
      </c>
      <c r="G53" s="129">
        <f t="shared" si="10"/>
        <v>2.3485937312868435E-3</v>
      </c>
      <c r="H53" s="130">
        <f t="shared" si="11"/>
        <v>5.410804894777968E-2</v>
      </c>
    </row>
    <row r="54" spans="1:8">
      <c r="A54" s="108">
        <f t="shared" si="14"/>
        <v>40</v>
      </c>
      <c r="B54" s="109">
        <f t="shared" si="14"/>
        <v>43605</v>
      </c>
      <c r="C54" s="127" t="str">
        <f t="shared" si="7"/>
        <v>구간1</v>
      </c>
      <c r="D54" s="108">
        <f t="shared" si="8"/>
        <v>184</v>
      </c>
      <c r="E54" s="128">
        <f>COUNTIF($C$15:C54,C54)</f>
        <v>40</v>
      </c>
      <c r="F54" s="129">
        <f t="shared" si="9"/>
        <v>5.1759455216492833E-2</v>
      </c>
      <c r="G54" s="129">
        <f t="shared" si="10"/>
        <v>2.4088140833711216E-3</v>
      </c>
      <c r="H54" s="130">
        <f t="shared" si="11"/>
        <v>5.4168269299863958E-2</v>
      </c>
    </row>
    <row r="55" spans="1:8">
      <c r="A55" s="108">
        <f t="shared" si="14"/>
        <v>41</v>
      </c>
      <c r="B55" s="109">
        <f t="shared" si="14"/>
        <v>43606</v>
      </c>
      <c r="C55" s="127" t="str">
        <f t="shared" si="7"/>
        <v>구간1</v>
      </c>
      <c r="D55" s="108">
        <f t="shared" si="8"/>
        <v>184</v>
      </c>
      <c r="E55" s="128">
        <f>COUNTIF($C$15:C55,C55)</f>
        <v>41</v>
      </c>
      <c r="F55" s="129">
        <f t="shared" si="9"/>
        <v>5.1759455216492833E-2</v>
      </c>
      <c r="G55" s="129">
        <f t="shared" si="10"/>
        <v>2.4690344354553998E-3</v>
      </c>
      <c r="H55" s="130">
        <f t="shared" si="11"/>
        <v>5.4228489651948236E-2</v>
      </c>
    </row>
    <row r="56" spans="1:8">
      <c r="A56" s="108">
        <f t="shared" si="14"/>
        <v>42</v>
      </c>
      <c r="B56" s="109">
        <f t="shared" si="14"/>
        <v>43607</v>
      </c>
      <c r="C56" s="127" t="str">
        <f t="shared" si="7"/>
        <v>구간1</v>
      </c>
      <c r="D56" s="108">
        <f t="shared" si="8"/>
        <v>184</v>
      </c>
      <c r="E56" s="128">
        <f>COUNTIF($C$15:C56,C56)</f>
        <v>42</v>
      </c>
      <c r="F56" s="129">
        <f t="shared" si="9"/>
        <v>5.1759455216492833E-2</v>
      </c>
      <c r="G56" s="129">
        <f t="shared" si="10"/>
        <v>2.5292547875396779E-3</v>
      </c>
      <c r="H56" s="130">
        <f t="shared" si="11"/>
        <v>5.4288710004032514E-2</v>
      </c>
    </row>
    <row r="57" spans="1:8">
      <c r="A57" s="108">
        <f t="shared" si="14"/>
        <v>43</v>
      </c>
      <c r="B57" s="109">
        <f t="shared" si="14"/>
        <v>43608</v>
      </c>
      <c r="C57" s="127" t="str">
        <f t="shared" si="7"/>
        <v>구간1</v>
      </c>
      <c r="D57" s="108">
        <f t="shared" si="8"/>
        <v>184</v>
      </c>
      <c r="E57" s="128">
        <f>COUNTIF($C$15:C57,C57)</f>
        <v>43</v>
      </c>
      <c r="F57" s="129">
        <f t="shared" si="9"/>
        <v>5.1759455216492833E-2</v>
      </c>
      <c r="G57" s="129">
        <f t="shared" si="10"/>
        <v>2.589475139623956E-3</v>
      </c>
      <c r="H57" s="130">
        <f t="shared" si="11"/>
        <v>5.4348930356116792E-2</v>
      </c>
    </row>
    <row r="58" spans="1:8">
      <c r="A58" s="108">
        <f t="shared" si="14"/>
        <v>44</v>
      </c>
      <c r="B58" s="109">
        <f t="shared" si="14"/>
        <v>43609</v>
      </c>
      <c r="C58" s="127" t="str">
        <f t="shared" si="7"/>
        <v>구간1</v>
      </c>
      <c r="D58" s="108">
        <f t="shared" si="8"/>
        <v>184</v>
      </c>
      <c r="E58" s="128">
        <f>COUNTIF($C$15:C58,C58)</f>
        <v>44</v>
      </c>
      <c r="F58" s="129">
        <f t="shared" si="9"/>
        <v>5.1759455216492833E-2</v>
      </c>
      <c r="G58" s="129">
        <f t="shared" si="10"/>
        <v>2.6496954917082337E-3</v>
      </c>
      <c r="H58" s="130">
        <f t="shared" si="11"/>
        <v>5.4409150708201071E-2</v>
      </c>
    </row>
    <row r="59" spans="1:8">
      <c r="A59" s="108">
        <f t="shared" si="14"/>
        <v>45</v>
      </c>
      <c r="B59" s="109">
        <f t="shared" si="14"/>
        <v>43610</v>
      </c>
      <c r="C59" s="127" t="str">
        <f t="shared" si="7"/>
        <v>구간1</v>
      </c>
      <c r="D59" s="108">
        <f t="shared" si="8"/>
        <v>184</v>
      </c>
      <c r="E59" s="128">
        <f>COUNTIF($C$15:C59,C59)</f>
        <v>45</v>
      </c>
      <c r="F59" s="129">
        <f t="shared" si="9"/>
        <v>5.1759455216492833E-2</v>
      </c>
      <c r="G59" s="129">
        <f t="shared" si="10"/>
        <v>2.7099158437925118E-3</v>
      </c>
      <c r="H59" s="130">
        <f t="shared" si="11"/>
        <v>5.4469371060285349E-2</v>
      </c>
    </row>
    <row r="60" spans="1:8">
      <c r="A60" s="108">
        <f t="shared" si="14"/>
        <v>46</v>
      </c>
      <c r="B60" s="109">
        <f t="shared" si="14"/>
        <v>43611</v>
      </c>
      <c r="C60" s="127" t="str">
        <f t="shared" si="7"/>
        <v>구간1</v>
      </c>
      <c r="D60" s="108">
        <f t="shared" si="8"/>
        <v>184</v>
      </c>
      <c r="E60" s="128">
        <f>COUNTIF($C$15:C60,C60)</f>
        <v>46</v>
      </c>
      <c r="F60" s="129">
        <f t="shared" si="9"/>
        <v>5.1759455216492833E-2</v>
      </c>
      <c r="G60" s="129">
        <f t="shared" si="10"/>
        <v>2.7701361958767899E-3</v>
      </c>
      <c r="H60" s="130">
        <f t="shared" si="11"/>
        <v>5.4529591412369627E-2</v>
      </c>
    </row>
    <row r="61" spans="1:8">
      <c r="A61" s="108">
        <f t="shared" si="14"/>
        <v>47</v>
      </c>
      <c r="B61" s="109">
        <f t="shared" si="14"/>
        <v>43612</v>
      </c>
      <c r="C61" s="127" t="str">
        <f t="shared" si="7"/>
        <v>구간1</v>
      </c>
      <c r="D61" s="108">
        <f t="shared" si="8"/>
        <v>184</v>
      </c>
      <c r="E61" s="128">
        <f>COUNTIF($C$15:C61,C61)</f>
        <v>47</v>
      </c>
      <c r="F61" s="129">
        <f t="shared" si="9"/>
        <v>5.1759455216492833E-2</v>
      </c>
      <c r="G61" s="129">
        <f t="shared" si="10"/>
        <v>2.830356547961068E-3</v>
      </c>
      <c r="H61" s="130">
        <f t="shared" si="11"/>
        <v>5.4589811764453905E-2</v>
      </c>
    </row>
    <row r="62" spans="1:8">
      <c r="A62" s="108">
        <f t="shared" si="14"/>
        <v>48</v>
      </c>
      <c r="B62" s="109">
        <f t="shared" si="14"/>
        <v>43613</v>
      </c>
      <c r="C62" s="127" t="str">
        <f t="shared" si="7"/>
        <v>구간1</v>
      </c>
      <c r="D62" s="108">
        <f t="shared" si="8"/>
        <v>184</v>
      </c>
      <c r="E62" s="128">
        <f>COUNTIF($C$15:C62,C62)</f>
        <v>48</v>
      </c>
      <c r="F62" s="129">
        <f t="shared" si="9"/>
        <v>5.1759455216492833E-2</v>
      </c>
      <c r="G62" s="129">
        <f t="shared" si="10"/>
        <v>2.8905769000453461E-3</v>
      </c>
      <c r="H62" s="130">
        <f t="shared" si="11"/>
        <v>5.4650032116538183E-2</v>
      </c>
    </row>
    <row r="63" spans="1:8">
      <c r="A63" s="108">
        <f t="shared" si="14"/>
        <v>49</v>
      </c>
      <c r="B63" s="109">
        <f t="shared" si="14"/>
        <v>43614</v>
      </c>
      <c r="C63" s="127" t="str">
        <f t="shared" si="7"/>
        <v>구간1</v>
      </c>
      <c r="D63" s="108">
        <f t="shared" si="8"/>
        <v>184</v>
      </c>
      <c r="E63" s="128">
        <f>COUNTIF($C$15:C63,C63)</f>
        <v>49</v>
      </c>
      <c r="F63" s="129">
        <f t="shared" si="9"/>
        <v>5.1759455216492833E-2</v>
      </c>
      <c r="G63" s="129">
        <f t="shared" si="10"/>
        <v>2.9507972521296243E-3</v>
      </c>
      <c r="H63" s="130">
        <f t="shared" si="11"/>
        <v>5.4710252468622461E-2</v>
      </c>
    </row>
    <row r="64" spans="1:8">
      <c r="A64" s="108">
        <f t="shared" si="14"/>
        <v>50</v>
      </c>
      <c r="B64" s="109">
        <f t="shared" si="14"/>
        <v>43615</v>
      </c>
      <c r="C64" s="127" t="str">
        <f t="shared" si="7"/>
        <v>구간1</v>
      </c>
      <c r="D64" s="108">
        <f t="shared" si="8"/>
        <v>184</v>
      </c>
      <c r="E64" s="128">
        <f>COUNTIF($C$15:C64,C64)</f>
        <v>50</v>
      </c>
      <c r="F64" s="129">
        <f t="shared" si="9"/>
        <v>5.1759455216492833E-2</v>
      </c>
      <c r="G64" s="129">
        <f t="shared" si="10"/>
        <v>3.0110176042139019E-3</v>
      </c>
      <c r="H64" s="130">
        <f t="shared" si="11"/>
        <v>5.4770472820706732E-2</v>
      </c>
    </row>
    <row r="65" spans="1:8">
      <c r="A65" s="108">
        <f t="shared" ref="A65:B80" si="15">A64+1</f>
        <v>51</v>
      </c>
      <c r="B65" s="109">
        <f t="shared" si="15"/>
        <v>43616</v>
      </c>
      <c r="C65" s="127" t="str">
        <f t="shared" si="7"/>
        <v>구간1</v>
      </c>
      <c r="D65" s="108">
        <f t="shared" si="8"/>
        <v>184</v>
      </c>
      <c r="E65" s="128">
        <f>COUNTIF($C$15:C65,C65)</f>
        <v>51</v>
      </c>
      <c r="F65" s="129">
        <f t="shared" si="9"/>
        <v>5.1759455216492833E-2</v>
      </c>
      <c r="G65" s="129">
        <f t="shared" si="10"/>
        <v>3.0712379562981801E-3</v>
      </c>
      <c r="H65" s="130">
        <f t="shared" si="11"/>
        <v>5.483069317279101E-2</v>
      </c>
    </row>
    <row r="66" spans="1:8">
      <c r="A66" s="108">
        <f t="shared" si="15"/>
        <v>52</v>
      </c>
      <c r="B66" s="109">
        <f t="shared" si="15"/>
        <v>43617</v>
      </c>
      <c r="C66" s="127" t="str">
        <f t="shared" si="7"/>
        <v>구간1</v>
      </c>
      <c r="D66" s="108">
        <f t="shared" si="8"/>
        <v>184</v>
      </c>
      <c r="E66" s="128">
        <f>COUNTIF($C$15:C66,C66)</f>
        <v>52</v>
      </c>
      <c r="F66" s="129">
        <f t="shared" si="9"/>
        <v>5.1759455216492833E-2</v>
      </c>
      <c r="G66" s="129">
        <f t="shared" si="10"/>
        <v>3.1314583083824582E-3</v>
      </c>
      <c r="H66" s="130">
        <f t="shared" si="11"/>
        <v>5.4890913524875289E-2</v>
      </c>
    </row>
    <row r="67" spans="1:8">
      <c r="A67" s="108">
        <f t="shared" si="15"/>
        <v>53</v>
      </c>
      <c r="B67" s="109">
        <f t="shared" si="15"/>
        <v>43618</v>
      </c>
      <c r="C67" s="127" t="str">
        <f t="shared" si="7"/>
        <v>구간1</v>
      </c>
      <c r="D67" s="108">
        <f t="shared" si="8"/>
        <v>184</v>
      </c>
      <c r="E67" s="128">
        <f>COUNTIF($C$15:C67,C67)</f>
        <v>53</v>
      </c>
      <c r="F67" s="129">
        <f t="shared" si="9"/>
        <v>5.1759455216492833E-2</v>
      </c>
      <c r="G67" s="129">
        <f t="shared" si="10"/>
        <v>3.1916786604667363E-3</v>
      </c>
      <c r="H67" s="130">
        <f t="shared" si="11"/>
        <v>5.4951133876959567E-2</v>
      </c>
    </row>
    <row r="68" spans="1:8">
      <c r="A68" s="108">
        <f t="shared" si="15"/>
        <v>54</v>
      </c>
      <c r="B68" s="109">
        <f t="shared" si="15"/>
        <v>43619</v>
      </c>
      <c r="C68" s="127" t="str">
        <f t="shared" si="7"/>
        <v>구간1</v>
      </c>
      <c r="D68" s="108">
        <f t="shared" si="8"/>
        <v>184</v>
      </c>
      <c r="E68" s="128">
        <f>COUNTIF($C$15:C68,C68)</f>
        <v>54</v>
      </c>
      <c r="F68" s="129">
        <f t="shared" si="9"/>
        <v>5.1759455216492833E-2</v>
      </c>
      <c r="G68" s="129">
        <f t="shared" si="10"/>
        <v>3.2518990125510144E-3</v>
      </c>
      <c r="H68" s="130">
        <f t="shared" si="11"/>
        <v>5.5011354229043845E-2</v>
      </c>
    </row>
    <row r="69" spans="1:8">
      <c r="A69" s="108">
        <f t="shared" si="15"/>
        <v>55</v>
      </c>
      <c r="B69" s="109">
        <f t="shared" si="15"/>
        <v>43620</v>
      </c>
      <c r="C69" s="127" t="str">
        <f t="shared" si="7"/>
        <v>구간1</v>
      </c>
      <c r="D69" s="108">
        <f t="shared" si="8"/>
        <v>184</v>
      </c>
      <c r="E69" s="128">
        <f>COUNTIF($C$15:C69,C69)</f>
        <v>55</v>
      </c>
      <c r="F69" s="129">
        <f t="shared" si="9"/>
        <v>5.1759455216492833E-2</v>
      </c>
      <c r="G69" s="129">
        <f t="shared" si="10"/>
        <v>3.3121193646352925E-3</v>
      </c>
      <c r="H69" s="130">
        <f t="shared" si="11"/>
        <v>5.5071574581128123E-2</v>
      </c>
    </row>
    <row r="70" spans="1:8">
      <c r="A70" s="108">
        <f t="shared" si="15"/>
        <v>56</v>
      </c>
      <c r="B70" s="109">
        <f t="shared" si="15"/>
        <v>43621</v>
      </c>
      <c r="C70" s="127" t="str">
        <f t="shared" si="7"/>
        <v>구간1</v>
      </c>
      <c r="D70" s="108">
        <f t="shared" si="8"/>
        <v>184</v>
      </c>
      <c r="E70" s="128">
        <f>COUNTIF($C$15:C70,C70)</f>
        <v>56</v>
      </c>
      <c r="F70" s="129">
        <f t="shared" si="9"/>
        <v>5.1759455216492833E-2</v>
      </c>
      <c r="G70" s="129">
        <f t="shared" si="10"/>
        <v>3.3723397167195702E-3</v>
      </c>
      <c r="H70" s="130">
        <f t="shared" si="11"/>
        <v>5.5131794933212401E-2</v>
      </c>
    </row>
    <row r="71" spans="1:8">
      <c r="A71" s="108">
        <f t="shared" si="15"/>
        <v>57</v>
      </c>
      <c r="B71" s="109">
        <f t="shared" si="15"/>
        <v>43622</v>
      </c>
      <c r="C71" s="127" t="str">
        <f t="shared" si="7"/>
        <v>구간1</v>
      </c>
      <c r="D71" s="108">
        <f t="shared" si="8"/>
        <v>184</v>
      </c>
      <c r="E71" s="128">
        <f>COUNTIF($C$15:C71,C71)</f>
        <v>57</v>
      </c>
      <c r="F71" s="129">
        <f t="shared" si="9"/>
        <v>5.1759455216492833E-2</v>
      </c>
      <c r="G71" s="129">
        <f t="shared" si="10"/>
        <v>3.4325600688038483E-3</v>
      </c>
      <c r="H71" s="130">
        <f t="shared" si="11"/>
        <v>5.5192015285296679E-2</v>
      </c>
    </row>
    <row r="72" spans="1:8">
      <c r="A72" s="108">
        <f t="shared" si="15"/>
        <v>58</v>
      </c>
      <c r="B72" s="109">
        <f t="shared" si="15"/>
        <v>43623</v>
      </c>
      <c r="C72" s="127" t="str">
        <f t="shared" si="7"/>
        <v>구간1</v>
      </c>
      <c r="D72" s="108">
        <f t="shared" si="8"/>
        <v>184</v>
      </c>
      <c r="E72" s="128">
        <f>COUNTIF($C$15:C72,C72)</f>
        <v>58</v>
      </c>
      <c r="F72" s="129">
        <f t="shared" si="9"/>
        <v>5.1759455216492833E-2</v>
      </c>
      <c r="G72" s="129">
        <f t="shared" si="10"/>
        <v>3.4927804208881265E-3</v>
      </c>
      <c r="H72" s="130">
        <f t="shared" si="11"/>
        <v>5.5252235637380957E-2</v>
      </c>
    </row>
    <row r="73" spans="1:8">
      <c r="A73" s="108">
        <f t="shared" si="15"/>
        <v>59</v>
      </c>
      <c r="B73" s="109">
        <f t="shared" si="15"/>
        <v>43624</v>
      </c>
      <c r="C73" s="127" t="str">
        <f t="shared" si="7"/>
        <v>구간1</v>
      </c>
      <c r="D73" s="108">
        <f t="shared" si="8"/>
        <v>184</v>
      </c>
      <c r="E73" s="128">
        <f>COUNTIF($C$15:C73,C73)</f>
        <v>59</v>
      </c>
      <c r="F73" s="129">
        <f t="shared" si="9"/>
        <v>5.1759455216492833E-2</v>
      </c>
      <c r="G73" s="129">
        <f t="shared" si="10"/>
        <v>3.5530007729724046E-3</v>
      </c>
      <c r="H73" s="130">
        <f t="shared" si="11"/>
        <v>5.5312455989465235E-2</v>
      </c>
    </row>
    <row r="74" spans="1:8">
      <c r="A74" s="108">
        <f t="shared" si="15"/>
        <v>60</v>
      </c>
      <c r="B74" s="109">
        <f t="shared" si="15"/>
        <v>43625</v>
      </c>
      <c r="C74" s="127" t="str">
        <f t="shared" si="7"/>
        <v>구간1</v>
      </c>
      <c r="D74" s="108">
        <f t="shared" si="8"/>
        <v>184</v>
      </c>
      <c r="E74" s="128">
        <f>COUNTIF($C$15:C74,C74)</f>
        <v>60</v>
      </c>
      <c r="F74" s="129">
        <f t="shared" si="9"/>
        <v>5.1759455216492833E-2</v>
      </c>
      <c r="G74" s="129">
        <f t="shared" si="10"/>
        <v>3.6132211250566827E-3</v>
      </c>
      <c r="H74" s="130">
        <f t="shared" si="11"/>
        <v>5.5372676341549514E-2</v>
      </c>
    </row>
    <row r="75" spans="1:8">
      <c r="A75" s="108">
        <f t="shared" si="15"/>
        <v>61</v>
      </c>
      <c r="B75" s="109">
        <f t="shared" si="15"/>
        <v>43626</v>
      </c>
      <c r="C75" s="127" t="str">
        <f t="shared" si="7"/>
        <v>구간1</v>
      </c>
      <c r="D75" s="108">
        <f t="shared" si="8"/>
        <v>184</v>
      </c>
      <c r="E75" s="128">
        <f>COUNTIF($C$15:C75,C75)</f>
        <v>61</v>
      </c>
      <c r="F75" s="129">
        <f t="shared" si="9"/>
        <v>5.1759455216492833E-2</v>
      </c>
      <c r="G75" s="129">
        <f t="shared" si="10"/>
        <v>3.6734414771409608E-3</v>
      </c>
      <c r="H75" s="130">
        <f t="shared" si="11"/>
        <v>5.5432896693633792E-2</v>
      </c>
    </row>
    <row r="76" spans="1:8">
      <c r="A76" s="108">
        <f t="shared" si="15"/>
        <v>62</v>
      </c>
      <c r="B76" s="109">
        <f t="shared" si="15"/>
        <v>43627</v>
      </c>
      <c r="C76" s="127" t="str">
        <f t="shared" si="7"/>
        <v>구간1</v>
      </c>
      <c r="D76" s="108">
        <f t="shared" si="8"/>
        <v>184</v>
      </c>
      <c r="E76" s="128">
        <f>COUNTIF($C$15:C76,C76)</f>
        <v>62</v>
      </c>
      <c r="F76" s="129">
        <f t="shared" si="9"/>
        <v>5.1759455216492833E-2</v>
      </c>
      <c r="G76" s="129">
        <f t="shared" si="10"/>
        <v>3.7336618292252385E-3</v>
      </c>
      <c r="H76" s="130">
        <f t="shared" si="11"/>
        <v>5.549311704571807E-2</v>
      </c>
    </row>
    <row r="77" spans="1:8">
      <c r="A77" s="108">
        <f t="shared" si="15"/>
        <v>63</v>
      </c>
      <c r="B77" s="109">
        <f t="shared" si="15"/>
        <v>43628</v>
      </c>
      <c r="C77" s="127" t="str">
        <f t="shared" si="7"/>
        <v>구간1</v>
      </c>
      <c r="D77" s="108">
        <f t="shared" si="8"/>
        <v>184</v>
      </c>
      <c r="E77" s="128">
        <f>COUNTIF($C$15:C77,C77)</f>
        <v>63</v>
      </c>
      <c r="F77" s="129">
        <f t="shared" si="9"/>
        <v>5.1759455216492833E-2</v>
      </c>
      <c r="G77" s="129">
        <f t="shared" si="10"/>
        <v>3.7938821813095166E-3</v>
      </c>
      <c r="H77" s="130">
        <f t="shared" si="11"/>
        <v>5.5553337397802348E-2</v>
      </c>
    </row>
    <row r="78" spans="1:8">
      <c r="A78" s="108">
        <f t="shared" si="15"/>
        <v>64</v>
      </c>
      <c r="B78" s="109">
        <f t="shared" si="15"/>
        <v>43629</v>
      </c>
      <c r="C78" s="127" t="str">
        <f t="shared" si="7"/>
        <v>구간1</v>
      </c>
      <c r="D78" s="108">
        <f t="shared" si="8"/>
        <v>184</v>
      </c>
      <c r="E78" s="128">
        <f>COUNTIF($C$15:C78,C78)</f>
        <v>64</v>
      </c>
      <c r="F78" s="129">
        <f t="shared" si="9"/>
        <v>5.1759455216492833E-2</v>
      </c>
      <c r="G78" s="129">
        <f t="shared" si="10"/>
        <v>3.8541025333937947E-3</v>
      </c>
      <c r="H78" s="130">
        <f t="shared" si="11"/>
        <v>5.5613557749886626E-2</v>
      </c>
    </row>
    <row r="79" spans="1:8">
      <c r="A79" s="108">
        <f t="shared" si="15"/>
        <v>65</v>
      </c>
      <c r="B79" s="109">
        <f t="shared" si="15"/>
        <v>43630</v>
      </c>
      <c r="C79" s="127" t="str">
        <f t="shared" si="7"/>
        <v>구간1</v>
      </c>
      <c r="D79" s="108">
        <f t="shared" si="8"/>
        <v>184</v>
      </c>
      <c r="E79" s="128">
        <f>COUNTIF($C$15:C79,C79)</f>
        <v>65</v>
      </c>
      <c r="F79" s="129">
        <f t="shared" si="9"/>
        <v>5.1759455216492833E-2</v>
      </c>
      <c r="G79" s="129">
        <f t="shared" si="10"/>
        <v>3.9143228854780724E-3</v>
      </c>
      <c r="H79" s="130">
        <f t="shared" si="11"/>
        <v>5.5673778101970904E-2</v>
      </c>
    </row>
    <row r="80" spans="1:8">
      <c r="A80" s="108">
        <f t="shared" si="15"/>
        <v>66</v>
      </c>
      <c r="B80" s="109">
        <f t="shared" si="15"/>
        <v>43631</v>
      </c>
      <c r="C80" s="127" t="str">
        <f t="shared" ref="C80:C143" si="16">IF(IFERROR(HLOOKUP(B80,$D$5:$W$7,2,FALSE),"")="",C81,HLOOKUP(B80,$D$5:$W$7,2,FALSE))</f>
        <v>구간1</v>
      </c>
      <c r="D80" s="108">
        <f t="shared" ref="D80:D143" si="17">COUNTIF($C$15:$C$49928,C80)</f>
        <v>184</v>
      </c>
      <c r="E80" s="128">
        <f>COUNTIF($C$15:C80,C80)</f>
        <v>66</v>
      </c>
      <c r="F80" s="129">
        <f t="shared" ref="F80:F143" si="18">HLOOKUP($C80,$D$6:$W$11,6,FALSE)</f>
        <v>5.1759455216492833E-2</v>
      </c>
      <c r="G80" s="129">
        <f t="shared" ref="G80:G143" si="19">HLOOKUP($C80,$D$6:$W$11,5,FALSE)*(E80)</f>
        <v>3.9745432375623505E-3</v>
      </c>
      <c r="H80" s="130">
        <f t="shared" ref="H80:H143" si="20">F80+G80</f>
        <v>5.5733998454055182E-2</v>
      </c>
    </row>
    <row r="81" spans="1:8">
      <c r="A81" s="108">
        <f t="shared" ref="A81:B96" si="21">A80+1</f>
        <v>67</v>
      </c>
      <c r="B81" s="109">
        <f t="shared" si="21"/>
        <v>43632</v>
      </c>
      <c r="C81" s="127" t="str">
        <f t="shared" si="16"/>
        <v>구간1</v>
      </c>
      <c r="D81" s="108">
        <f t="shared" si="17"/>
        <v>184</v>
      </c>
      <c r="E81" s="128">
        <f>COUNTIF($C$15:C81,C81)</f>
        <v>67</v>
      </c>
      <c r="F81" s="129">
        <f t="shared" si="18"/>
        <v>5.1759455216492833E-2</v>
      </c>
      <c r="G81" s="129">
        <f t="shared" si="19"/>
        <v>4.0347635896466286E-3</v>
      </c>
      <c r="H81" s="130">
        <f t="shared" si="20"/>
        <v>5.579421880613946E-2</v>
      </c>
    </row>
    <row r="82" spans="1:8">
      <c r="A82" s="108">
        <f t="shared" si="21"/>
        <v>68</v>
      </c>
      <c r="B82" s="109">
        <f t="shared" si="21"/>
        <v>43633</v>
      </c>
      <c r="C82" s="127" t="str">
        <f t="shared" si="16"/>
        <v>구간1</v>
      </c>
      <c r="D82" s="108">
        <f t="shared" si="17"/>
        <v>184</v>
      </c>
      <c r="E82" s="128">
        <f>COUNTIF($C$15:C82,C82)</f>
        <v>68</v>
      </c>
      <c r="F82" s="129">
        <f t="shared" si="18"/>
        <v>5.1759455216492833E-2</v>
      </c>
      <c r="G82" s="129">
        <f t="shared" si="19"/>
        <v>4.0949839417309068E-3</v>
      </c>
      <c r="H82" s="130">
        <f t="shared" si="20"/>
        <v>5.5854439158223738E-2</v>
      </c>
    </row>
    <row r="83" spans="1:8">
      <c r="A83" s="108">
        <f t="shared" si="21"/>
        <v>69</v>
      </c>
      <c r="B83" s="109">
        <f t="shared" si="21"/>
        <v>43634</v>
      </c>
      <c r="C83" s="127" t="str">
        <f t="shared" si="16"/>
        <v>구간1</v>
      </c>
      <c r="D83" s="108">
        <f t="shared" si="17"/>
        <v>184</v>
      </c>
      <c r="E83" s="128">
        <f>COUNTIF($C$15:C83,C83)</f>
        <v>69</v>
      </c>
      <c r="F83" s="129">
        <f t="shared" si="18"/>
        <v>5.1759455216492833E-2</v>
      </c>
      <c r="G83" s="129">
        <f t="shared" si="19"/>
        <v>4.1552042938151849E-3</v>
      </c>
      <c r="H83" s="130">
        <f t="shared" si="20"/>
        <v>5.5914659510308017E-2</v>
      </c>
    </row>
    <row r="84" spans="1:8">
      <c r="A84" s="108">
        <f t="shared" si="21"/>
        <v>70</v>
      </c>
      <c r="B84" s="109">
        <f t="shared" si="21"/>
        <v>43635</v>
      </c>
      <c r="C84" s="127" t="str">
        <f t="shared" si="16"/>
        <v>구간1</v>
      </c>
      <c r="D84" s="108">
        <f t="shared" si="17"/>
        <v>184</v>
      </c>
      <c r="E84" s="128">
        <f>COUNTIF($C$15:C84,C84)</f>
        <v>70</v>
      </c>
      <c r="F84" s="129">
        <f t="shared" si="18"/>
        <v>5.1759455216492833E-2</v>
      </c>
      <c r="G84" s="129">
        <f t="shared" si="19"/>
        <v>4.215424645899463E-3</v>
      </c>
      <c r="H84" s="130">
        <f t="shared" si="20"/>
        <v>5.5974879862392295E-2</v>
      </c>
    </row>
    <row r="85" spans="1:8">
      <c r="A85" s="108">
        <f t="shared" si="21"/>
        <v>71</v>
      </c>
      <c r="B85" s="109">
        <f t="shared" si="21"/>
        <v>43636</v>
      </c>
      <c r="C85" s="127" t="str">
        <f t="shared" si="16"/>
        <v>구간1</v>
      </c>
      <c r="D85" s="108">
        <f t="shared" si="17"/>
        <v>184</v>
      </c>
      <c r="E85" s="128">
        <f>COUNTIF($C$15:C85,C85)</f>
        <v>71</v>
      </c>
      <c r="F85" s="129">
        <f t="shared" si="18"/>
        <v>5.1759455216492833E-2</v>
      </c>
      <c r="G85" s="129">
        <f t="shared" si="19"/>
        <v>4.2756449979837411E-3</v>
      </c>
      <c r="H85" s="130">
        <f t="shared" si="20"/>
        <v>5.6035100214476573E-2</v>
      </c>
    </row>
    <row r="86" spans="1:8">
      <c r="A86" s="108">
        <f t="shared" si="21"/>
        <v>72</v>
      </c>
      <c r="B86" s="109">
        <f t="shared" si="21"/>
        <v>43637</v>
      </c>
      <c r="C86" s="127" t="str">
        <f t="shared" si="16"/>
        <v>구간1</v>
      </c>
      <c r="D86" s="108">
        <f t="shared" si="17"/>
        <v>184</v>
      </c>
      <c r="E86" s="128">
        <f>COUNTIF($C$15:C86,C86)</f>
        <v>72</v>
      </c>
      <c r="F86" s="129">
        <f t="shared" si="18"/>
        <v>5.1759455216492833E-2</v>
      </c>
      <c r="G86" s="129">
        <f t="shared" si="19"/>
        <v>4.3358653500680192E-3</v>
      </c>
      <c r="H86" s="130">
        <f t="shared" si="20"/>
        <v>5.6095320566560851E-2</v>
      </c>
    </row>
    <row r="87" spans="1:8">
      <c r="A87" s="108">
        <f t="shared" si="21"/>
        <v>73</v>
      </c>
      <c r="B87" s="109">
        <f t="shared" si="21"/>
        <v>43638</v>
      </c>
      <c r="C87" s="127" t="str">
        <f t="shared" si="16"/>
        <v>구간1</v>
      </c>
      <c r="D87" s="108">
        <f t="shared" si="17"/>
        <v>184</v>
      </c>
      <c r="E87" s="128">
        <f>COUNTIF($C$15:C87,C87)</f>
        <v>73</v>
      </c>
      <c r="F87" s="129">
        <f t="shared" si="18"/>
        <v>5.1759455216492833E-2</v>
      </c>
      <c r="G87" s="129">
        <f t="shared" si="19"/>
        <v>4.3960857021522973E-3</v>
      </c>
      <c r="H87" s="130">
        <f t="shared" si="20"/>
        <v>5.6155540918645129E-2</v>
      </c>
    </row>
    <row r="88" spans="1:8">
      <c r="A88" s="108">
        <f t="shared" si="21"/>
        <v>74</v>
      </c>
      <c r="B88" s="109">
        <f t="shared" si="21"/>
        <v>43639</v>
      </c>
      <c r="C88" s="127" t="str">
        <f t="shared" si="16"/>
        <v>구간1</v>
      </c>
      <c r="D88" s="108">
        <f t="shared" si="17"/>
        <v>184</v>
      </c>
      <c r="E88" s="128">
        <f>COUNTIF($C$15:C88,C88)</f>
        <v>74</v>
      </c>
      <c r="F88" s="129">
        <f t="shared" si="18"/>
        <v>5.1759455216492833E-2</v>
      </c>
      <c r="G88" s="129">
        <f t="shared" si="19"/>
        <v>4.4563060542365755E-3</v>
      </c>
      <c r="H88" s="130">
        <f t="shared" si="20"/>
        <v>5.6215761270729407E-2</v>
      </c>
    </row>
    <row r="89" spans="1:8">
      <c r="A89" s="108">
        <f t="shared" si="21"/>
        <v>75</v>
      </c>
      <c r="B89" s="109">
        <f t="shared" si="21"/>
        <v>43640</v>
      </c>
      <c r="C89" s="127" t="str">
        <f t="shared" si="16"/>
        <v>구간1</v>
      </c>
      <c r="D89" s="108">
        <f t="shared" si="17"/>
        <v>184</v>
      </c>
      <c r="E89" s="128">
        <f>COUNTIF($C$15:C89,C89)</f>
        <v>75</v>
      </c>
      <c r="F89" s="129">
        <f t="shared" si="18"/>
        <v>5.1759455216492833E-2</v>
      </c>
      <c r="G89" s="129">
        <f t="shared" si="19"/>
        <v>4.5165264063208536E-3</v>
      </c>
      <c r="H89" s="130">
        <f t="shared" si="20"/>
        <v>5.6275981622813685E-2</v>
      </c>
    </row>
    <row r="90" spans="1:8">
      <c r="A90" s="108">
        <f t="shared" si="21"/>
        <v>76</v>
      </c>
      <c r="B90" s="109">
        <f t="shared" si="21"/>
        <v>43641</v>
      </c>
      <c r="C90" s="127" t="str">
        <f t="shared" si="16"/>
        <v>구간1</v>
      </c>
      <c r="D90" s="108">
        <f t="shared" si="17"/>
        <v>184</v>
      </c>
      <c r="E90" s="128">
        <f>COUNTIF($C$15:C90,C90)</f>
        <v>76</v>
      </c>
      <c r="F90" s="129">
        <f t="shared" si="18"/>
        <v>5.1759455216492833E-2</v>
      </c>
      <c r="G90" s="129">
        <f t="shared" si="19"/>
        <v>4.5767467584051308E-3</v>
      </c>
      <c r="H90" s="130">
        <f t="shared" si="20"/>
        <v>5.6336201974897963E-2</v>
      </c>
    </row>
    <row r="91" spans="1:8">
      <c r="A91" s="108">
        <f t="shared" si="21"/>
        <v>77</v>
      </c>
      <c r="B91" s="109">
        <f t="shared" si="21"/>
        <v>43642</v>
      </c>
      <c r="C91" s="127" t="str">
        <f t="shared" si="16"/>
        <v>구간1</v>
      </c>
      <c r="D91" s="108">
        <f t="shared" si="17"/>
        <v>184</v>
      </c>
      <c r="E91" s="128">
        <f>COUNTIF($C$15:C91,C91)</f>
        <v>77</v>
      </c>
      <c r="F91" s="129">
        <f t="shared" si="18"/>
        <v>5.1759455216492833E-2</v>
      </c>
      <c r="G91" s="129">
        <f t="shared" si="19"/>
        <v>4.6369671104894089E-3</v>
      </c>
      <c r="H91" s="130">
        <f t="shared" si="20"/>
        <v>5.6396422326982242E-2</v>
      </c>
    </row>
    <row r="92" spans="1:8">
      <c r="A92" s="108">
        <f t="shared" si="21"/>
        <v>78</v>
      </c>
      <c r="B92" s="109">
        <f t="shared" si="21"/>
        <v>43643</v>
      </c>
      <c r="C92" s="127" t="str">
        <f t="shared" si="16"/>
        <v>구간1</v>
      </c>
      <c r="D92" s="108">
        <f t="shared" si="17"/>
        <v>184</v>
      </c>
      <c r="E92" s="128">
        <f>COUNTIF($C$15:C92,C92)</f>
        <v>78</v>
      </c>
      <c r="F92" s="129">
        <f t="shared" si="18"/>
        <v>5.1759455216492833E-2</v>
      </c>
      <c r="G92" s="129">
        <f t="shared" si="19"/>
        <v>4.6971874625736871E-3</v>
      </c>
      <c r="H92" s="130">
        <f t="shared" si="20"/>
        <v>5.645664267906652E-2</v>
      </c>
    </row>
    <row r="93" spans="1:8">
      <c r="A93" s="108">
        <f t="shared" si="21"/>
        <v>79</v>
      </c>
      <c r="B93" s="109">
        <f t="shared" si="21"/>
        <v>43644</v>
      </c>
      <c r="C93" s="127" t="str">
        <f t="shared" si="16"/>
        <v>구간1</v>
      </c>
      <c r="D93" s="108">
        <f t="shared" si="17"/>
        <v>184</v>
      </c>
      <c r="E93" s="128">
        <f>COUNTIF($C$15:C93,C93)</f>
        <v>79</v>
      </c>
      <c r="F93" s="129">
        <f t="shared" si="18"/>
        <v>5.1759455216492833E-2</v>
      </c>
      <c r="G93" s="129">
        <f t="shared" si="19"/>
        <v>4.7574078146579652E-3</v>
      </c>
      <c r="H93" s="130">
        <f t="shared" si="20"/>
        <v>5.6516863031150798E-2</v>
      </c>
    </row>
    <row r="94" spans="1:8">
      <c r="A94" s="108">
        <f t="shared" si="21"/>
        <v>80</v>
      </c>
      <c r="B94" s="109">
        <f t="shared" si="21"/>
        <v>43645</v>
      </c>
      <c r="C94" s="127" t="str">
        <f t="shared" si="16"/>
        <v>구간1</v>
      </c>
      <c r="D94" s="108">
        <f t="shared" si="17"/>
        <v>184</v>
      </c>
      <c r="E94" s="128">
        <f>COUNTIF($C$15:C94,C94)</f>
        <v>80</v>
      </c>
      <c r="F94" s="129">
        <f t="shared" si="18"/>
        <v>5.1759455216492833E-2</v>
      </c>
      <c r="G94" s="129">
        <f t="shared" si="19"/>
        <v>4.8176281667422433E-3</v>
      </c>
      <c r="H94" s="130">
        <f t="shared" si="20"/>
        <v>5.6577083383235076E-2</v>
      </c>
    </row>
    <row r="95" spans="1:8">
      <c r="A95" s="108">
        <f t="shared" si="21"/>
        <v>81</v>
      </c>
      <c r="B95" s="109">
        <f t="shared" si="21"/>
        <v>43646</v>
      </c>
      <c r="C95" s="127" t="str">
        <f t="shared" si="16"/>
        <v>구간1</v>
      </c>
      <c r="D95" s="108">
        <f t="shared" si="17"/>
        <v>184</v>
      </c>
      <c r="E95" s="128">
        <f>COUNTIF($C$15:C95,C95)</f>
        <v>81</v>
      </c>
      <c r="F95" s="129">
        <f t="shared" si="18"/>
        <v>5.1759455216492833E-2</v>
      </c>
      <c r="G95" s="129">
        <f t="shared" si="19"/>
        <v>4.8778485188265214E-3</v>
      </c>
      <c r="H95" s="130">
        <f t="shared" si="20"/>
        <v>5.6637303735319354E-2</v>
      </c>
    </row>
    <row r="96" spans="1:8">
      <c r="A96" s="108">
        <f t="shared" si="21"/>
        <v>82</v>
      </c>
      <c r="B96" s="109">
        <f t="shared" si="21"/>
        <v>43647</v>
      </c>
      <c r="C96" s="127" t="str">
        <f t="shared" si="16"/>
        <v>구간1</v>
      </c>
      <c r="D96" s="108">
        <f t="shared" si="17"/>
        <v>184</v>
      </c>
      <c r="E96" s="128">
        <f>COUNTIF($C$15:C96,C96)</f>
        <v>82</v>
      </c>
      <c r="F96" s="129">
        <f t="shared" si="18"/>
        <v>5.1759455216492833E-2</v>
      </c>
      <c r="G96" s="129">
        <f t="shared" si="19"/>
        <v>4.9380688709107995E-3</v>
      </c>
      <c r="H96" s="130">
        <f t="shared" si="20"/>
        <v>5.6697524087403632E-2</v>
      </c>
    </row>
    <row r="97" spans="1:8">
      <c r="A97" s="108">
        <f t="shared" ref="A97:B112" si="22">A96+1</f>
        <v>83</v>
      </c>
      <c r="B97" s="109">
        <f t="shared" si="22"/>
        <v>43648</v>
      </c>
      <c r="C97" s="127" t="str">
        <f t="shared" si="16"/>
        <v>구간1</v>
      </c>
      <c r="D97" s="108">
        <f t="shared" si="17"/>
        <v>184</v>
      </c>
      <c r="E97" s="128">
        <f>COUNTIF($C$15:C97,C97)</f>
        <v>83</v>
      </c>
      <c r="F97" s="129">
        <f t="shared" si="18"/>
        <v>5.1759455216492833E-2</v>
      </c>
      <c r="G97" s="129">
        <f t="shared" si="19"/>
        <v>4.9982892229950776E-3</v>
      </c>
      <c r="H97" s="130">
        <f t="shared" si="20"/>
        <v>5.675774443948791E-2</v>
      </c>
    </row>
    <row r="98" spans="1:8">
      <c r="A98" s="108">
        <f t="shared" si="22"/>
        <v>84</v>
      </c>
      <c r="B98" s="109">
        <f t="shared" si="22"/>
        <v>43649</v>
      </c>
      <c r="C98" s="127" t="str">
        <f t="shared" si="16"/>
        <v>구간1</v>
      </c>
      <c r="D98" s="108">
        <f t="shared" si="17"/>
        <v>184</v>
      </c>
      <c r="E98" s="128">
        <f>COUNTIF($C$15:C98,C98)</f>
        <v>84</v>
      </c>
      <c r="F98" s="129">
        <f t="shared" si="18"/>
        <v>5.1759455216492833E-2</v>
      </c>
      <c r="G98" s="129">
        <f t="shared" si="19"/>
        <v>5.0585095750793558E-3</v>
      </c>
      <c r="H98" s="130">
        <f t="shared" si="20"/>
        <v>5.6817964791572188E-2</v>
      </c>
    </row>
    <row r="99" spans="1:8">
      <c r="A99" s="108">
        <f t="shared" si="22"/>
        <v>85</v>
      </c>
      <c r="B99" s="109">
        <f t="shared" si="22"/>
        <v>43650</v>
      </c>
      <c r="C99" s="127" t="str">
        <f t="shared" si="16"/>
        <v>구간1</v>
      </c>
      <c r="D99" s="108">
        <f t="shared" si="17"/>
        <v>184</v>
      </c>
      <c r="E99" s="128">
        <f>COUNTIF($C$15:C99,C99)</f>
        <v>85</v>
      </c>
      <c r="F99" s="129">
        <f t="shared" si="18"/>
        <v>5.1759455216492833E-2</v>
      </c>
      <c r="G99" s="129">
        <f t="shared" si="19"/>
        <v>5.1187299271636339E-3</v>
      </c>
      <c r="H99" s="130">
        <f t="shared" si="20"/>
        <v>5.6878185143656466E-2</v>
      </c>
    </row>
    <row r="100" spans="1:8">
      <c r="A100" s="108">
        <f t="shared" si="22"/>
        <v>86</v>
      </c>
      <c r="B100" s="109">
        <f t="shared" si="22"/>
        <v>43651</v>
      </c>
      <c r="C100" s="127" t="str">
        <f t="shared" si="16"/>
        <v>구간1</v>
      </c>
      <c r="D100" s="108">
        <f t="shared" si="17"/>
        <v>184</v>
      </c>
      <c r="E100" s="128">
        <f>COUNTIF($C$15:C100,C100)</f>
        <v>86</v>
      </c>
      <c r="F100" s="129">
        <f t="shared" si="18"/>
        <v>5.1759455216492833E-2</v>
      </c>
      <c r="G100" s="129">
        <f t="shared" si="19"/>
        <v>5.178950279247912E-3</v>
      </c>
      <c r="H100" s="130">
        <f t="shared" si="20"/>
        <v>5.6938405495740745E-2</v>
      </c>
    </row>
    <row r="101" spans="1:8">
      <c r="A101" s="108">
        <f t="shared" si="22"/>
        <v>87</v>
      </c>
      <c r="B101" s="109">
        <f t="shared" si="22"/>
        <v>43652</v>
      </c>
      <c r="C101" s="127" t="str">
        <f t="shared" si="16"/>
        <v>구간1</v>
      </c>
      <c r="D101" s="108">
        <f t="shared" si="17"/>
        <v>184</v>
      </c>
      <c r="E101" s="128">
        <f>COUNTIF($C$15:C101,C101)</f>
        <v>87</v>
      </c>
      <c r="F101" s="129">
        <f t="shared" si="18"/>
        <v>5.1759455216492833E-2</v>
      </c>
      <c r="G101" s="129">
        <f t="shared" si="19"/>
        <v>5.2391706313321901E-3</v>
      </c>
      <c r="H101" s="130">
        <f t="shared" si="20"/>
        <v>5.6998625847825023E-2</v>
      </c>
    </row>
    <row r="102" spans="1:8">
      <c r="A102" s="108">
        <f t="shared" si="22"/>
        <v>88</v>
      </c>
      <c r="B102" s="109">
        <f t="shared" si="22"/>
        <v>43653</v>
      </c>
      <c r="C102" s="127" t="str">
        <f t="shared" si="16"/>
        <v>구간1</v>
      </c>
      <c r="D102" s="108">
        <f t="shared" si="17"/>
        <v>184</v>
      </c>
      <c r="E102" s="128">
        <f>COUNTIF($C$15:C102,C102)</f>
        <v>88</v>
      </c>
      <c r="F102" s="129">
        <f t="shared" si="18"/>
        <v>5.1759455216492833E-2</v>
      </c>
      <c r="G102" s="129">
        <f t="shared" si="19"/>
        <v>5.2993909834164674E-3</v>
      </c>
      <c r="H102" s="130">
        <f t="shared" si="20"/>
        <v>5.7058846199909301E-2</v>
      </c>
    </row>
    <row r="103" spans="1:8">
      <c r="A103" s="108">
        <f t="shared" si="22"/>
        <v>89</v>
      </c>
      <c r="B103" s="109">
        <f t="shared" si="22"/>
        <v>43654</v>
      </c>
      <c r="C103" s="127" t="str">
        <f t="shared" si="16"/>
        <v>구간1</v>
      </c>
      <c r="D103" s="108">
        <f t="shared" si="17"/>
        <v>184</v>
      </c>
      <c r="E103" s="128">
        <f>COUNTIF($C$15:C103,C103)</f>
        <v>89</v>
      </c>
      <c r="F103" s="129">
        <f t="shared" si="18"/>
        <v>5.1759455216492833E-2</v>
      </c>
      <c r="G103" s="129">
        <f t="shared" si="19"/>
        <v>5.3596113355007455E-3</v>
      </c>
      <c r="H103" s="130">
        <f t="shared" si="20"/>
        <v>5.7119066551993579E-2</v>
      </c>
    </row>
    <row r="104" spans="1:8">
      <c r="A104" s="108">
        <f t="shared" si="22"/>
        <v>90</v>
      </c>
      <c r="B104" s="109">
        <f t="shared" si="22"/>
        <v>43655</v>
      </c>
      <c r="C104" s="127" t="str">
        <f t="shared" si="16"/>
        <v>구간1</v>
      </c>
      <c r="D104" s="108">
        <f t="shared" si="17"/>
        <v>184</v>
      </c>
      <c r="E104" s="128">
        <f>COUNTIF($C$15:C104,C104)</f>
        <v>90</v>
      </c>
      <c r="F104" s="129">
        <f t="shared" si="18"/>
        <v>5.1759455216492833E-2</v>
      </c>
      <c r="G104" s="129">
        <f t="shared" si="19"/>
        <v>5.4198316875850236E-3</v>
      </c>
      <c r="H104" s="130">
        <f t="shared" si="20"/>
        <v>5.7179286904077857E-2</v>
      </c>
    </row>
    <row r="105" spans="1:8">
      <c r="A105" s="108">
        <f t="shared" si="22"/>
        <v>91</v>
      </c>
      <c r="B105" s="109">
        <f t="shared" si="22"/>
        <v>43656</v>
      </c>
      <c r="C105" s="127" t="str">
        <f t="shared" si="16"/>
        <v>구간1</v>
      </c>
      <c r="D105" s="108">
        <f t="shared" si="17"/>
        <v>184</v>
      </c>
      <c r="E105" s="128">
        <f>COUNTIF($C$15:C105,C105)</f>
        <v>91</v>
      </c>
      <c r="F105" s="129">
        <f t="shared" si="18"/>
        <v>5.1759455216492833E-2</v>
      </c>
      <c r="G105" s="129">
        <f t="shared" si="19"/>
        <v>5.4800520396693017E-3</v>
      </c>
      <c r="H105" s="130">
        <f t="shared" si="20"/>
        <v>5.7239507256162135E-2</v>
      </c>
    </row>
    <row r="106" spans="1:8">
      <c r="A106" s="108">
        <f t="shared" si="22"/>
        <v>92</v>
      </c>
      <c r="B106" s="109">
        <f t="shared" si="22"/>
        <v>43657</v>
      </c>
      <c r="C106" s="127" t="str">
        <f t="shared" si="16"/>
        <v>구간1</v>
      </c>
      <c r="D106" s="108">
        <f t="shared" si="17"/>
        <v>184</v>
      </c>
      <c r="E106" s="128">
        <f>COUNTIF($C$15:C106,C106)</f>
        <v>92</v>
      </c>
      <c r="F106" s="129">
        <f t="shared" si="18"/>
        <v>5.1759455216492833E-2</v>
      </c>
      <c r="G106" s="129">
        <f t="shared" si="19"/>
        <v>5.5402723917535798E-3</v>
      </c>
      <c r="H106" s="130">
        <f t="shared" si="20"/>
        <v>5.7299727608246413E-2</v>
      </c>
    </row>
    <row r="107" spans="1:8">
      <c r="A107" s="108">
        <f t="shared" si="22"/>
        <v>93</v>
      </c>
      <c r="B107" s="109">
        <f t="shared" si="22"/>
        <v>43658</v>
      </c>
      <c r="C107" s="127" t="str">
        <f t="shared" si="16"/>
        <v>구간1</v>
      </c>
      <c r="D107" s="108">
        <f t="shared" si="17"/>
        <v>184</v>
      </c>
      <c r="E107" s="128">
        <f>COUNTIF($C$15:C107,C107)</f>
        <v>93</v>
      </c>
      <c r="F107" s="129">
        <f t="shared" si="18"/>
        <v>5.1759455216492833E-2</v>
      </c>
      <c r="G107" s="129">
        <f t="shared" si="19"/>
        <v>5.6004927438378579E-3</v>
      </c>
      <c r="H107" s="130">
        <f t="shared" si="20"/>
        <v>5.7359947960330691E-2</v>
      </c>
    </row>
    <row r="108" spans="1:8">
      <c r="A108" s="108">
        <f t="shared" si="22"/>
        <v>94</v>
      </c>
      <c r="B108" s="109">
        <f t="shared" si="22"/>
        <v>43659</v>
      </c>
      <c r="C108" s="127" t="str">
        <f t="shared" si="16"/>
        <v>구간1</v>
      </c>
      <c r="D108" s="108">
        <f t="shared" si="17"/>
        <v>184</v>
      </c>
      <c r="E108" s="128">
        <f>COUNTIF($C$15:C108,C108)</f>
        <v>94</v>
      </c>
      <c r="F108" s="129">
        <f t="shared" si="18"/>
        <v>5.1759455216492833E-2</v>
      </c>
      <c r="G108" s="129">
        <f t="shared" si="19"/>
        <v>5.6607130959221361E-3</v>
      </c>
      <c r="H108" s="130">
        <f t="shared" si="20"/>
        <v>5.7420168312414969E-2</v>
      </c>
    </row>
    <row r="109" spans="1:8">
      <c r="A109" s="108">
        <f t="shared" si="22"/>
        <v>95</v>
      </c>
      <c r="B109" s="109">
        <f t="shared" si="22"/>
        <v>43660</v>
      </c>
      <c r="C109" s="127" t="str">
        <f t="shared" si="16"/>
        <v>구간1</v>
      </c>
      <c r="D109" s="108">
        <f t="shared" si="17"/>
        <v>184</v>
      </c>
      <c r="E109" s="128">
        <f>COUNTIF($C$15:C109,C109)</f>
        <v>95</v>
      </c>
      <c r="F109" s="129">
        <f t="shared" si="18"/>
        <v>5.1759455216492833E-2</v>
      </c>
      <c r="G109" s="129">
        <f t="shared" si="19"/>
        <v>5.7209334480064142E-3</v>
      </c>
      <c r="H109" s="130">
        <f t="shared" si="20"/>
        <v>5.7480388664499248E-2</v>
      </c>
    </row>
    <row r="110" spans="1:8">
      <c r="A110" s="108">
        <f t="shared" si="22"/>
        <v>96</v>
      </c>
      <c r="B110" s="109">
        <f t="shared" si="22"/>
        <v>43661</v>
      </c>
      <c r="C110" s="127" t="str">
        <f t="shared" si="16"/>
        <v>구간1</v>
      </c>
      <c r="D110" s="108">
        <f t="shared" si="17"/>
        <v>184</v>
      </c>
      <c r="E110" s="128">
        <f>COUNTIF($C$15:C110,C110)</f>
        <v>96</v>
      </c>
      <c r="F110" s="129">
        <f t="shared" si="18"/>
        <v>5.1759455216492833E-2</v>
      </c>
      <c r="G110" s="129">
        <f t="shared" si="19"/>
        <v>5.7811538000906923E-3</v>
      </c>
      <c r="H110" s="130">
        <f t="shared" si="20"/>
        <v>5.7540609016583526E-2</v>
      </c>
    </row>
    <row r="111" spans="1:8">
      <c r="A111" s="108">
        <f t="shared" si="22"/>
        <v>97</v>
      </c>
      <c r="B111" s="109">
        <f t="shared" si="22"/>
        <v>43662</v>
      </c>
      <c r="C111" s="127" t="str">
        <f t="shared" si="16"/>
        <v>구간1</v>
      </c>
      <c r="D111" s="108">
        <f t="shared" si="17"/>
        <v>184</v>
      </c>
      <c r="E111" s="128">
        <f>COUNTIF($C$15:C111,C111)</f>
        <v>97</v>
      </c>
      <c r="F111" s="129">
        <f t="shared" si="18"/>
        <v>5.1759455216492833E-2</v>
      </c>
      <c r="G111" s="129">
        <f t="shared" si="19"/>
        <v>5.8413741521749704E-3</v>
      </c>
      <c r="H111" s="130">
        <f t="shared" si="20"/>
        <v>5.7600829368667804E-2</v>
      </c>
    </row>
    <row r="112" spans="1:8">
      <c r="A112" s="108">
        <f t="shared" si="22"/>
        <v>98</v>
      </c>
      <c r="B112" s="109">
        <f t="shared" si="22"/>
        <v>43663</v>
      </c>
      <c r="C112" s="127" t="str">
        <f t="shared" si="16"/>
        <v>구간1</v>
      </c>
      <c r="D112" s="108">
        <f t="shared" si="17"/>
        <v>184</v>
      </c>
      <c r="E112" s="128">
        <f>COUNTIF($C$15:C112,C112)</f>
        <v>98</v>
      </c>
      <c r="F112" s="129">
        <f t="shared" si="18"/>
        <v>5.1759455216492833E-2</v>
      </c>
      <c r="G112" s="129">
        <f t="shared" si="19"/>
        <v>5.9015945042592485E-3</v>
      </c>
      <c r="H112" s="130">
        <f t="shared" si="20"/>
        <v>5.7661049720752082E-2</v>
      </c>
    </row>
    <row r="113" spans="1:8">
      <c r="A113" s="108">
        <f t="shared" ref="A113:B128" si="23">A112+1</f>
        <v>99</v>
      </c>
      <c r="B113" s="109">
        <f t="shared" si="23"/>
        <v>43664</v>
      </c>
      <c r="C113" s="127" t="str">
        <f t="shared" si="16"/>
        <v>구간1</v>
      </c>
      <c r="D113" s="108">
        <f t="shared" si="17"/>
        <v>184</v>
      </c>
      <c r="E113" s="128">
        <f>COUNTIF($C$15:C113,C113)</f>
        <v>99</v>
      </c>
      <c r="F113" s="129">
        <f t="shared" si="18"/>
        <v>5.1759455216492833E-2</v>
      </c>
      <c r="G113" s="129">
        <f t="shared" si="19"/>
        <v>5.9618148563435258E-3</v>
      </c>
      <c r="H113" s="130">
        <f t="shared" si="20"/>
        <v>5.772127007283636E-2</v>
      </c>
    </row>
    <row r="114" spans="1:8">
      <c r="A114" s="108">
        <f t="shared" si="23"/>
        <v>100</v>
      </c>
      <c r="B114" s="109">
        <f t="shared" si="23"/>
        <v>43665</v>
      </c>
      <c r="C114" s="127" t="str">
        <f t="shared" si="16"/>
        <v>구간1</v>
      </c>
      <c r="D114" s="108">
        <f t="shared" si="17"/>
        <v>184</v>
      </c>
      <c r="E114" s="128">
        <f>COUNTIF($C$15:C114,C114)</f>
        <v>100</v>
      </c>
      <c r="F114" s="129">
        <f t="shared" si="18"/>
        <v>5.1759455216492833E-2</v>
      </c>
      <c r="G114" s="129">
        <f t="shared" si="19"/>
        <v>6.0220352084278039E-3</v>
      </c>
      <c r="H114" s="130">
        <f t="shared" si="20"/>
        <v>5.7781490424920638E-2</v>
      </c>
    </row>
    <row r="115" spans="1:8">
      <c r="A115" s="108">
        <f t="shared" si="23"/>
        <v>101</v>
      </c>
      <c r="B115" s="109">
        <f t="shared" si="23"/>
        <v>43666</v>
      </c>
      <c r="C115" s="127" t="str">
        <f t="shared" si="16"/>
        <v>구간1</v>
      </c>
      <c r="D115" s="108">
        <f t="shared" si="17"/>
        <v>184</v>
      </c>
      <c r="E115" s="128">
        <f>COUNTIF($C$15:C115,C115)</f>
        <v>101</v>
      </c>
      <c r="F115" s="129">
        <f t="shared" si="18"/>
        <v>5.1759455216492833E-2</v>
      </c>
      <c r="G115" s="129">
        <f t="shared" si="19"/>
        <v>6.082255560512082E-3</v>
      </c>
      <c r="H115" s="130">
        <f t="shared" si="20"/>
        <v>5.7841710777004916E-2</v>
      </c>
    </row>
    <row r="116" spans="1:8">
      <c r="A116" s="108">
        <f t="shared" si="23"/>
        <v>102</v>
      </c>
      <c r="B116" s="109">
        <f t="shared" si="23"/>
        <v>43667</v>
      </c>
      <c r="C116" s="127" t="str">
        <f t="shared" si="16"/>
        <v>구간1</v>
      </c>
      <c r="D116" s="108">
        <f t="shared" si="17"/>
        <v>184</v>
      </c>
      <c r="E116" s="128">
        <f>COUNTIF($C$15:C116,C116)</f>
        <v>102</v>
      </c>
      <c r="F116" s="129">
        <f t="shared" si="18"/>
        <v>5.1759455216492833E-2</v>
      </c>
      <c r="G116" s="129">
        <f t="shared" si="19"/>
        <v>6.1424759125963601E-3</v>
      </c>
      <c r="H116" s="130">
        <f t="shared" si="20"/>
        <v>5.7901931129089194E-2</v>
      </c>
    </row>
    <row r="117" spans="1:8">
      <c r="A117" s="108">
        <f t="shared" si="23"/>
        <v>103</v>
      </c>
      <c r="B117" s="109">
        <f t="shared" si="23"/>
        <v>43668</v>
      </c>
      <c r="C117" s="127" t="str">
        <f t="shared" si="16"/>
        <v>구간1</v>
      </c>
      <c r="D117" s="108">
        <f t="shared" si="17"/>
        <v>184</v>
      </c>
      <c r="E117" s="128">
        <f>COUNTIF($C$15:C117,C117)</f>
        <v>103</v>
      </c>
      <c r="F117" s="129">
        <f t="shared" si="18"/>
        <v>5.1759455216492833E-2</v>
      </c>
      <c r="G117" s="129">
        <f t="shared" si="19"/>
        <v>6.2026962646806382E-3</v>
      </c>
      <c r="H117" s="130">
        <f t="shared" si="20"/>
        <v>5.7962151481173473E-2</v>
      </c>
    </row>
    <row r="118" spans="1:8">
      <c r="A118" s="108">
        <f t="shared" si="23"/>
        <v>104</v>
      </c>
      <c r="B118" s="109">
        <f t="shared" si="23"/>
        <v>43669</v>
      </c>
      <c r="C118" s="127" t="str">
        <f t="shared" si="16"/>
        <v>구간1</v>
      </c>
      <c r="D118" s="108">
        <f t="shared" si="17"/>
        <v>184</v>
      </c>
      <c r="E118" s="128">
        <f>COUNTIF($C$15:C118,C118)</f>
        <v>104</v>
      </c>
      <c r="F118" s="129">
        <f t="shared" si="18"/>
        <v>5.1759455216492833E-2</v>
      </c>
      <c r="G118" s="129">
        <f t="shared" si="19"/>
        <v>6.2629166167649164E-3</v>
      </c>
      <c r="H118" s="130">
        <f t="shared" si="20"/>
        <v>5.8022371833257751E-2</v>
      </c>
    </row>
    <row r="119" spans="1:8">
      <c r="A119" s="108">
        <f t="shared" si="23"/>
        <v>105</v>
      </c>
      <c r="B119" s="109">
        <f t="shared" si="23"/>
        <v>43670</v>
      </c>
      <c r="C119" s="127" t="str">
        <f t="shared" si="16"/>
        <v>구간1</v>
      </c>
      <c r="D119" s="108">
        <f t="shared" si="17"/>
        <v>184</v>
      </c>
      <c r="E119" s="128">
        <f>COUNTIF($C$15:C119,C119)</f>
        <v>105</v>
      </c>
      <c r="F119" s="129">
        <f t="shared" si="18"/>
        <v>5.1759455216492833E-2</v>
      </c>
      <c r="G119" s="129">
        <f t="shared" si="19"/>
        <v>6.3231369688491945E-3</v>
      </c>
      <c r="H119" s="130">
        <f t="shared" si="20"/>
        <v>5.8082592185342029E-2</v>
      </c>
    </row>
    <row r="120" spans="1:8">
      <c r="A120" s="108">
        <f t="shared" si="23"/>
        <v>106</v>
      </c>
      <c r="B120" s="109">
        <f t="shared" si="23"/>
        <v>43671</v>
      </c>
      <c r="C120" s="127" t="str">
        <f t="shared" si="16"/>
        <v>구간1</v>
      </c>
      <c r="D120" s="108">
        <f t="shared" si="17"/>
        <v>184</v>
      </c>
      <c r="E120" s="128">
        <f>COUNTIF($C$15:C120,C120)</f>
        <v>106</v>
      </c>
      <c r="F120" s="129">
        <f t="shared" si="18"/>
        <v>5.1759455216492833E-2</v>
      </c>
      <c r="G120" s="129">
        <f t="shared" si="19"/>
        <v>6.3833573209334726E-3</v>
      </c>
      <c r="H120" s="130">
        <f t="shared" si="20"/>
        <v>5.8142812537426307E-2</v>
      </c>
    </row>
    <row r="121" spans="1:8">
      <c r="A121" s="108">
        <f t="shared" si="23"/>
        <v>107</v>
      </c>
      <c r="B121" s="109">
        <f t="shared" si="23"/>
        <v>43672</v>
      </c>
      <c r="C121" s="127" t="str">
        <f t="shared" si="16"/>
        <v>구간1</v>
      </c>
      <c r="D121" s="108">
        <f t="shared" si="17"/>
        <v>184</v>
      </c>
      <c r="E121" s="128">
        <f>COUNTIF($C$15:C121,C121)</f>
        <v>107</v>
      </c>
      <c r="F121" s="129">
        <f t="shared" si="18"/>
        <v>5.1759455216492833E-2</v>
      </c>
      <c r="G121" s="129">
        <f t="shared" si="19"/>
        <v>6.4435776730177507E-3</v>
      </c>
      <c r="H121" s="130">
        <f t="shared" si="20"/>
        <v>5.8203032889510585E-2</v>
      </c>
    </row>
    <row r="122" spans="1:8">
      <c r="A122" s="108">
        <f t="shared" si="23"/>
        <v>108</v>
      </c>
      <c r="B122" s="109">
        <f t="shared" si="23"/>
        <v>43673</v>
      </c>
      <c r="C122" s="127" t="str">
        <f t="shared" si="16"/>
        <v>구간1</v>
      </c>
      <c r="D122" s="108">
        <f t="shared" si="17"/>
        <v>184</v>
      </c>
      <c r="E122" s="128">
        <f>COUNTIF($C$15:C122,C122)</f>
        <v>108</v>
      </c>
      <c r="F122" s="129">
        <f t="shared" si="18"/>
        <v>5.1759455216492833E-2</v>
      </c>
      <c r="G122" s="129">
        <f t="shared" si="19"/>
        <v>6.5037980251020288E-3</v>
      </c>
      <c r="H122" s="130">
        <f t="shared" si="20"/>
        <v>5.8263253241594863E-2</v>
      </c>
    </row>
    <row r="123" spans="1:8">
      <c r="A123" s="108">
        <f t="shared" si="23"/>
        <v>109</v>
      </c>
      <c r="B123" s="109">
        <f t="shared" si="23"/>
        <v>43674</v>
      </c>
      <c r="C123" s="127" t="str">
        <f t="shared" si="16"/>
        <v>구간1</v>
      </c>
      <c r="D123" s="108">
        <f t="shared" si="17"/>
        <v>184</v>
      </c>
      <c r="E123" s="128">
        <f>COUNTIF($C$15:C123,C123)</f>
        <v>109</v>
      </c>
      <c r="F123" s="129">
        <f t="shared" si="18"/>
        <v>5.1759455216492833E-2</v>
      </c>
      <c r="G123" s="129">
        <f t="shared" si="19"/>
        <v>6.564018377186307E-3</v>
      </c>
      <c r="H123" s="130">
        <f t="shared" si="20"/>
        <v>5.8323473593679141E-2</v>
      </c>
    </row>
    <row r="124" spans="1:8">
      <c r="A124" s="108">
        <f t="shared" si="23"/>
        <v>110</v>
      </c>
      <c r="B124" s="109">
        <f t="shared" si="23"/>
        <v>43675</v>
      </c>
      <c r="C124" s="127" t="str">
        <f t="shared" si="16"/>
        <v>구간1</v>
      </c>
      <c r="D124" s="108">
        <f t="shared" si="17"/>
        <v>184</v>
      </c>
      <c r="E124" s="128">
        <f>COUNTIF($C$15:C124,C124)</f>
        <v>110</v>
      </c>
      <c r="F124" s="129">
        <f t="shared" si="18"/>
        <v>5.1759455216492833E-2</v>
      </c>
      <c r="G124" s="129">
        <f t="shared" si="19"/>
        <v>6.6242387292705851E-3</v>
      </c>
      <c r="H124" s="130">
        <f t="shared" si="20"/>
        <v>5.8383693945763419E-2</v>
      </c>
    </row>
    <row r="125" spans="1:8">
      <c r="A125" s="108">
        <f t="shared" si="23"/>
        <v>111</v>
      </c>
      <c r="B125" s="109">
        <f t="shared" si="23"/>
        <v>43676</v>
      </c>
      <c r="C125" s="127" t="str">
        <f t="shared" si="16"/>
        <v>구간1</v>
      </c>
      <c r="D125" s="108">
        <f t="shared" si="17"/>
        <v>184</v>
      </c>
      <c r="E125" s="128">
        <f>COUNTIF($C$15:C125,C125)</f>
        <v>111</v>
      </c>
      <c r="F125" s="129">
        <f t="shared" si="18"/>
        <v>5.1759455216492833E-2</v>
      </c>
      <c r="G125" s="129">
        <f t="shared" si="19"/>
        <v>6.6844590813548623E-3</v>
      </c>
      <c r="H125" s="130">
        <f t="shared" si="20"/>
        <v>5.8443914297847697E-2</v>
      </c>
    </row>
    <row r="126" spans="1:8">
      <c r="A126" s="108">
        <f t="shared" si="23"/>
        <v>112</v>
      </c>
      <c r="B126" s="109">
        <f t="shared" si="23"/>
        <v>43677</v>
      </c>
      <c r="C126" s="127" t="str">
        <f t="shared" si="16"/>
        <v>구간1</v>
      </c>
      <c r="D126" s="108">
        <f t="shared" si="17"/>
        <v>184</v>
      </c>
      <c r="E126" s="128">
        <f>COUNTIF($C$15:C126,C126)</f>
        <v>112</v>
      </c>
      <c r="F126" s="129">
        <f t="shared" si="18"/>
        <v>5.1759455216492833E-2</v>
      </c>
      <c r="G126" s="129">
        <f t="shared" si="19"/>
        <v>6.7446794334391404E-3</v>
      </c>
      <c r="H126" s="130">
        <f t="shared" si="20"/>
        <v>5.8504134649931976E-2</v>
      </c>
    </row>
    <row r="127" spans="1:8">
      <c r="A127" s="108">
        <f t="shared" si="23"/>
        <v>113</v>
      </c>
      <c r="B127" s="109">
        <f t="shared" si="23"/>
        <v>43678</v>
      </c>
      <c r="C127" s="127" t="str">
        <f t="shared" si="16"/>
        <v>구간1</v>
      </c>
      <c r="D127" s="108">
        <f t="shared" si="17"/>
        <v>184</v>
      </c>
      <c r="E127" s="128">
        <f>COUNTIF($C$15:C127,C127)</f>
        <v>113</v>
      </c>
      <c r="F127" s="129">
        <f t="shared" si="18"/>
        <v>5.1759455216492833E-2</v>
      </c>
      <c r="G127" s="129">
        <f t="shared" si="19"/>
        <v>6.8048997855234186E-3</v>
      </c>
      <c r="H127" s="130">
        <f t="shared" si="20"/>
        <v>5.8564355002016254E-2</v>
      </c>
    </row>
    <row r="128" spans="1:8">
      <c r="A128" s="108">
        <f t="shared" si="23"/>
        <v>114</v>
      </c>
      <c r="B128" s="109">
        <f t="shared" si="23"/>
        <v>43679</v>
      </c>
      <c r="C128" s="127" t="str">
        <f t="shared" si="16"/>
        <v>구간1</v>
      </c>
      <c r="D128" s="108">
        <f t="shared" si="17"/>
        <v>184</v>
      </c>
      <c r="E128" s="128">
        <f>COUNTIF($C$15:C128,C128)</f>
        <v>114</v>
      </c>
      <c r="F128" s="129">
        <f t="shared" si="18"/>
        <v>5.1759455216492833E-2</v>
      </c>
      <c r="G128" s="129">
        <f t="shared" si="19"/>
        <v>6.8651201376076967E-3</v>
      </c>
      <c r="H128" s="130">
        <f t="shared" si="20"/>
        <v>5.8624575354100532E-2</v>
      </c>
    </row>
    <row r="129" spans="1:8">
      <c r="A129" s="108">
        <f t="shared" ref="A129:B144" si="24">A128+1</f>
        <v>115</v>
      </c>
      <c r="B129" s="109">
        <f t="shared" si="24"/>
        <v>43680</v>
      </c>
      <c r="C129" s="127" t="str">
        <f t="shared" si="16"/>
        <v>구간1</v>
      </c>
      <c r="D129" s="108">
        <f t="shared" si="17"/>
        <v>184</v>
      </c>
      <c r="E129" s="128">
        <f>COUNTIF($C$15:C129,C129)</f>
        <v>115</v>
      </c>
      <c r="F129" s="129">
        <f t="shared" si="18"/>
        <v>5.1759455216492833E-2</v>
      </c>
      <c r="G129" s="129">
        <f t="shared" si="19"/>
        <v>6.9253404896919748E-3</v>
      </c>
      <c r="H129" s="130">
        <f t="shared" si="20"/>
        <v>5.868479570618481E-2</v>
      </c>
    </row>
    <row r="130" spans="1:8">
      <c r="A130" s="108">
        <f t="shared" si="24"/>
        <v>116</v>
      </c>
      <c r="B130" s="109">
        <f t="shared" si="24"/>
        <v>43681</v>
      </c>
      <c r="C130" s="127" t="str">
        <f t="shared" si="16"/>
        <v>구간1</v>
      </c>
      <c r="D130" s="108">
        <f t="shared" si="17"/>
        <v>184</v>
      </c>
      <c r="E130" s="128">
        <f>COUNTIF($C$15:C130,C130)</f>
        <v>116</v>
      </c>
      <c r="F130" s="129">
        <f t="shared" si="18"/>
        <v>5.1759455216492833E-2</v>
      </c>
      <c r="G130" s="129">
        <f t="shared" si="19"/>
        <v>6.9855608417762529E-3</v>
      </c>
      <c r="H130" s="130">
        <f t="shared" si="20"/>
        <v>5.8745016058269088E-2</v>
      </c>
    </row>
    <row r="131" spans="1:8">
      <c r="A131" s="108">
        <f t="shared" si="24"/>
        <v>117</v>
      </c>
      <c r="B131" s="109">
        <f t="shared" si="24"/>
        <v>43682</v>
      </c>
      <c r="C131" s="127" t="str">
        <f t="shared" si="16"/>
        <v>구간1</v>
      </c>
      <c r="D131" s="108">
        <f t="shared" si="17"/>
        <v>184</v>
      </c>
      <c r="E131" s="128">
        <f>COUNTIF($C$15:C131,C131)</f>
        <v>117</v>
      </c>
      <c r="F131" s="129">
        <f t="shared" si="18"/>
        <v>5.1759455216492833E-2</v>
      </c>
      <c r="G131" s="129">
        <f t="shared" si="19"/>
        <v>7.045781193860531E-3</v>
      </c>
      <c r="H131" s="130">
        <f t="shared" si="20"/>
        <v>5.8805236410353366E-2</v>
      </c>
    </row>
    <row r="132" spans="1:8">
      <c r="A132" s="108">
        <f t="shared" si="24"/>
        <v>118</v>
      </c>
      <c r="B132" s="109">
        <f t="shared" si="24"/>
        <v>43683</v>
      </c>
      <c r="C132" s="127" t="str">
        <f t="shared" si="16"/>
        <v>구간1</v>
      </c>
      <c r="D132" s="108">
        <f t="shared" si="17"/>
        <v>184</v>
      </c>
      <c r="E132" s="128">
        <f>COUNTIF($C$15:C132,C132)</f>
        <v>118</v>
      </c>
      <c r="F132" s="129">
        <f t="shared" si="18"/>
        <v>5.1759455216492833E-2</v>
      </c>
      <c r="G132" s="129">
        <f t="shared" si="19"/>
        <v>7.1060015459448091E-3</v>
      </c>
      <c r="H132" s="130">
        <f t="shared" si="20"/>
        <v>5.8865456762437644E-2</v>
      </c>
    </row>
    <row r="133" spans="1:8">
      <c r="A133" s="108">
        <f t="shared" si="24"/>
        <v>119</v>
      </c>
      <c r="B133" s="109">
        <f t="shared" si="24"/>
        <v>43684</v>
      </c>
      <c r="C133" s="127" t="str">
        <f t="shared" si="16"/>
        <v>구간1</v>
      </c>
      <c r="D133" s="108">
        <f t="shared" si="17"/>
        <v>184</v>
      </c>
      <c r="E133" s="128">
        <f>COUNTIF($C$15:C133,C133)</f>
        <v>119</v>
      </c>
      <c r="F133" s="129">
        <f t="shared" si="18"/>
        <v>5.1759455216492833E-2</v>
      </c>
      <c r="G133" s="129">
        <f t="shared" si="19"/>
        <v>7.1662218980290873E-3</v>
      </c>
      <c r="H133" s="130">
        <f t="shared" si="20"/>
        <v>5.8925677114521922E-2</v>
      </c>
    </row>
    <row r="134" spans="1:8">
      <c r="A134" s="108">
        <f t="shared" si="24"/>
        <v>120</v>
      </c>
      <c r="B134" s="109">
        <f t="shared" si="24"/>
        <v>43685</v>
      </c>
      <c r="C134" s="127" t="str">
        <f t="shared" si="16"/>
        <v>구간1</v>
      </c>
      <c r="D134" s="108">
        <f t="shared" si="17"/>
        <v>184</v>
      </c>
      <c r="E134" s="128">
        <f>COUNTIF($C$15:C134,C134)</f>
        <v>120</v>
      </c>
      <c r="F134" s="129">
        <f t="shared" si="18"/>
        <v>5.1759455216492833E-2</v>
      </c>
      <c r="G134" s="129">
        <f t="shared" si="19"/>
        <v>7.2264422501133654E-3</v>
      </c>
      <c r="H134" s="130">
        <f t="shared" si="20"/>
        <v>5.8985897466606201E-2</v>
      </c>
    </row>
    <row r="135" spans="1:8">
      <c r="A135" s="108">
        <f t="shared" si="24"/>
        <v>121</v>
      </c>
      <c r="B135" s="109">
        <f t="shared" si="24"/>
        <v>43686</v>
      </c>
      <c r="C135" s="127" t="str">
        <f t="shared" si="16"/>
        <v>구간1</v>
      </c>
      <c r="D135" s="108">
        <f t="shared" si="17"/>
        <v>184</v>
      </c>
      <c r="E135" s="128">
        <f>COUNTIF($C$15:C135,C135)</f>
        <v>121</v>
      </c>
      <c r="F135" s="129">
        <f t="shared" si="18"/>
        <v>5.1759455216492833E-2</v>
      </c>
      <c r="G135" s="129">
        <f t="shared" si="19"/>
        <v>7.2866626021976435E-3</v>
      </c>
      <c r="H135" s="130">
        <f t="shared" si="20"/>
        <v>5.9046117818690479E-2</v>
      </c>
    </row>
    <row r="136" spans="1:8">
      <c r="A136" s="108">
        <f t="shared" si="24"/>
        <v>122</v>
      </c>
      <c r="B136" s="109">
        <f t="shared" si="24"/>
        <v>43687</v>
      </c>
      <c r="C136" s="127" t="str">
        <f t="shared" si="16"/>
        <v>구간1</v>
      </c>
      <c r="D136" s="108">
        <f t="shared" si="17"/>
        <v>184</v>
      </c>
      <c r="E136" s="128">
        <f>COUNTIF($C$15:C136,C136)</f>
        <v>122</v>
      </c>
      <c r="F136" s="129">
        <f t="shared" si="18"/>
        <v>5.1759455216492833E-2</v>
      </c>
      <c r="G136" s="129">
        <f t="shared" si="19"/>
        <v>7.3468829542819216E-3</v>
      </c>
      <c r="H136" s="130">
        <f t="shared" si="20"/>
        <v>5.9106338170774757E-2</v>
      </c>
    </row>
    <row r="137" spans="1:8">
      <c r="A137" s="108">
        <f t="shared" si="24"/>
        <v>123</v>
      </c>
      <c r="B137" s="109">
        <f t="shared" si="24"/>
        <v>43688</v>
      </c>
      <c r="C137" s="127" t="str">
        <f t="shared" si="16"/>
        <v>구간1</v>
      </c>
      <c r="D137" s="108">
        <f t="shared" si="17"/>
        <v>184</v>
      </c>
      <c r="E137" s="128">
        <f>COUNTIF($C$15:C137,C137)</f>
        <v>123</v>
      </c>
      <c r="F137" s="129">
        <f t="shared" si="18"/>
        <v>5.1759455216492833E-2</v>
      </c>
      <c r="G137" s="129">
        <f t="shared" si="19"/>
        <v>7.4071033063661989E-3</v>
      </c>
      <c r="H137" s="130">
        <f t="shared" si="20"/>
        <v>5.9166558522859035E-2</v>
      </c>
    </row>
    <row r="138" spans="1:8">
      <c r="A138" s="108">
        <f t="shared" si="24"/>
        <v>124</v>
      </c>
      <c r="B138" s="109">
        <f t="shared" si="24"/>
        <v>43689</v>
      </c>
      <c r="C138" s="127" t="str">
        <f t="shared" si="16"/>
        <v>구간1</v>
      </c>
      <c r="D138" s="108">
        <f t="shared" si="17"/>
        <v>184</v>
      </c>
      <c r="E138" s="128">
        <f>COUNTIF($C$15:C138,C138)</f>
        <v>124</v>
      </c>
      <c r="F138" s="129">
        <f t="shared" si="18"/>
        <v>5.1759455216492833E-2</v>
      </c>
      <c r="G138" s="129">
        <f t="shared" si="19"/>
        <v>7.467323658450477E-3</v>
      </c>
      <c r="H138" s="130">
        <f t="shared" si="20"/>
        <v>5.9226778874943313E-2</v>
      </c>
    </row>
    <row r="139" spans="1:8">
      <c r="A139" s="108">
        <f t="shared" si="24"/>
        <v>125</v>
      </c>
      <c r="B139" s="109">
        <f t="shared" si="24"/>
        <v>43690</v>
      </c>
      <c r="C139" s="127" t="str">
        <f t="shared" si="16"/>
        <v>구간1</v>
      </c>
      <c r="D139" s="108">
        <f t="shared" si="17"/>
        <v>184</v>
      </c>
      <c r="E139" s="128">
        <f>COUNTIF($C$15:C139,C139)</f>
        <v>125</v>
      </c>
      <c r="F139" s="129">
        <f t="shared" si="18"/>
        <v>5.1759455216492833E-2</v>
      </c>
      <c r="G139" s="129">
        <f t="shared" si="19"/>
        <v>7.5275440105347551E-3</v>
      </c>
      <c r="H139" s="130">
        <f t="shared" si="20"/>
        <v>5.9286999227027591E-2</v>
      </c>
    </row>
    <row r="140" spans="1:8">
      <c r="A140" s="108">
        <f t="shared" si="24"/>
        <v>126</v>
      </c>
      <c r="B140" s="109">
        <f t="shared" si="24"/>
        <v>43691</v>
      </c>
      <c r="C140" s="127" t="str">
        <f t="shared" si="16"/>
        <v>구간1</v>
      </c>
      <c r="D140" s="108">
        <f t="shared" si="17"/>
        <v>184</v>
      </c>
      <c r="E140" s="128">
        <f>COUNTIF($C$15:C140,C140)</f>
        <v>126</v>
      </c>
      <c r="F140" s="129">
        <f t="shared" si="18"/>
        <v>5.1759455216492833E-2</v>
      </c>
      <c r="G140" s="129">
        <f t="shared" si="19"/>
        <v>7.5877643626190332E-3</v>
      </c>
      <c r="H140" s="130">
        <f t="shared" si="20"/>
        <v>5.9347219579111869E-2</v>
      </c>
    </row>
    <row r="141" spans="1:8">
      <c r="A141" s="108">
        <f t="shared" si="24"/>
        <v>127</v>
      </c>
      <c r="B141" s="109">
        <f t="shared" si="24"/>
        <v>43692</v>
      </c>
      <c r="C141" s="127" t="str">
        <f t="shared" si="16"/>
        <v>구간1</v>
      </c>
      <c r="D141" s="108">
        <f t="shared" si="17"/>
        <v>184</v>
      </c>
      <c r="E141" s="128">
        <f>COUNTIF($C$15:C141,C141)</f>
        <v>127</v>
      </c>
      <c r="F141" s="129">
        <f t="shared" si="18"/>
        <v>5.1759455216492833E-2</v>
      </c>
      <c r="G141" s="129">
        <f t="shared" si="19"/>
        <v>7.6479847147033113E-3</v>
      </c>
      <c r="H141" s="130">
        <f t="shared" si="20"/>
        <v>5.9407439931196147E-2</v>
      </c>
    </row>
    <row r="142" spans="1:8">
      <c r="A142" s="108">
        <f t="shared" si="24"/>
        <v>128</v>
      </c>
      <c r="B142" s="109">
        <f t="shared" si="24"/>
        <v>43693</v>
      </c>
      <c r="C142" s="127" t="str">
        <f t="shared" si="16"/>
        <v>구간1</v>
      </c>
      <c r="D142" s="108">
        <f t="shared" si="17"/>
        <v>184</v>
      </c>
      <c r="E142" s="128">
        <f>COUNTIF($C$15:C142,C142)</f>
        <v>128</v>
      </c>
      <c r="F142" s="129">
        <f t="shared" si="18"/>
        <v>5.1759455216492833E-2</v>
      </c>
      <c r="G142" s="129">
        <f t="shared" si="19"/>
        <v>7.7082050667875894E-3</v>
      </c>
      <c r="H142" s="130">
        <f t="shared" si="20"/>
        <v>5.9467660283280425E-2</v>
      </c>
    </row>
    <row r="143" spans="1:8">
      <c r="A143" s="108">
        <f t="shared" si="24"/>
        <v>129</v>
      </c>
      <c r="B143" s="109">
        <f t="shared" si="24"/>
        <v>43694</v>
      </c>
      <c r="C143" s="127" t="str">
        <f t="shared" si="16"/>
        <v>구간1</v>
      </c>
      <c r="D143" s="108">
        <f t="shared" si="17"/>
        <v>184</v>
      </c>
      <c r="E143" s="128">
        <f>COUNTIF($C$15:C143,C143)</f>
        <v>129</v>
      </c>
      <c r="F143" s="129">
        <f t="shared" si="18"/>
        <v>5.1759455216492833E-2</v>
      </c>
      <c r="G143" s="129">
        <f t="shared" si="19"/>
        <v>7.7684254188718676E-3</v>
      </c>
      <c r="H143" s="130">
        <f t="shared" si="20"/>
        <v>5.9527880635364704E-2</v>
      </c>
    </row>
    <row r="144" spans="1:8">
      <c r="A144" s="108">
        <f t="shared" si="24"/>
        <v>130</v>
      </c>
      <c r="B144" s="109">
        <f t="shared" si="24"/>
        <v>43695</v>
      </c>
      <c r="C144" s="127" t="str">
        <f t="shared" ref="C144:C207" si="25">IF(IFERROR(HLOOKUP(B144,$D$5:$W$7,2,FALSE),"")="",C145,HLOOKUP(B144,$D$5:$W$7,2,FALSE))</f>
        <v>구간1</v>
      </c>
      <c r="D144" s="108">
        <f t="shared" ref="D144:D207" si="26">COUNTIF($C$15:$C$49928,C144)</f>
        <v>184</v>
      </c>
      <c r="E144" s="128">
        <f>COUNTIF($C$15:C144,C144)</f>
        <v>130</v>
      </c>
      <c r="F144" s="129">
        <f t="shared" ref="F144:F207" si="27">HLOOKUP($C144,$D$6:$W$11,6,FALSE)</f>
        <v>5.1759455216492833E-2</v>
      </c>
      <c r="G144" s="129">
        <f t="shared" ref="G144:G207" si="28">HLOOKUP($C144,$D$6:$W$11,5,FALSE)*(E144)</f>
        <v>7.8286457709561448E-3</v>
      </c>
      <c r="H144" s="130">
        <f t="shared" ref="H144:H207" si="29">F144+G144</f>
        <v>5.9588100987448975E-2</v>
      </c>
    </row>
    <row r="145" spans="1:8">
      <c r="A145" s="108">
        <f t="shared" ref="A145:B160" si="30">A144+1</f>
        <v>131</v>
      </c>
      <c r="B145" s="109">
        <f t="shared" si="30"/>
        <v>43696</v>
      </c>
      <c r="C145" s="127" t="str">
        <f t="shared" si="25"/>
        <v>구간1</v>
      </c>
      <c r="D145" s="108">
        <f t="shared" si="26"/>
        <v>184</v>
      </c>
      <c r="E145" s="128">
        <f>COUNTIF($C$15:C145,C145)</f>
        <v>131</v>
      </c>
      <c r="F145" s="129">
        <f t="shared" si="27"/>
        <v>5.1759455216492833E-2</v>
      </c>
      <c r="G145" s="129">
        <f t="shared" si="28"/>
        <v>7.8888661230404229E-3</v>
      </c>
      <c r="H145" s="130">
        <f t="shared" si="29"/>
        <v>5.9648321339533253E-2</v>
      </c>
    </row>
    <row r="146" spans="1:8">
      <c r="A146" s="108">
        <f t="shared" si="30"/>
        <v>132</v>
      </c>
      <c r="B146" s="109">
        <f t="shared" si="30"/>
        <v>43697</v>
      </c>
      <c r="C146" s="127" t="str">
        <f t="shared" si="25"/>
        <v>구간1</v>
      </c>
      <c r="D146" s="108">
        <f t="shared" si="26"/>
        <v>184</v>
      </c>
      <c r="E146" s="128">
        <f>COUNTIF($C$15:C146,C146)</f>
        <v>132</v>
      </c>
      <c r="F146" s="129">
        <f t="shared" si="27"/>
        <v>5.1759455216492833E-2</v>
      </c>
      <c r="G146" s="129">
        <f t="shared" si="28"/>
        <v>7.949086475124701E-3</v>
      </c>
      <c r="H146" s="130">
        <f t="shared" si="29"/>
        <v>5.9708541691617531E-2</v>
      </c>
    </row>
    <row r="147" spans="1:8">
      <c r="A147" s="108">
        <f t="shared" si="30"/>
        <v>133</v>
      </c>
      <c r="B147" s="109">
        <f t="shared" si="30"/>
        <v>43698</v>
      </c>
      <c r="C147" s="127" t="str">
        <f t="shared" si="25"/>
        <v>구간1</v>
      </c>
      <c r="D147" s="108">
        <f t="shared" si="26"/>
        <v>184</v>
      </c>
      <c r="E147" s="128">
        <f>COUNTIF($C$15:C147,C147)</f>
        <v>133</v>
      </c>
      <c r="F147" s="129">
        <f t="shared" si="27"/>
        <v>5.1759455216492833E-2</v>
      </c>
      <c r="G147" s="129">
        <f t="shared" si="28"/>
        <v>8.0093068272089792E-3</v>
      </c>
      <c r="H147" s="130">
        <f t="shared" si="29"/>
        <v>5.9768762043701809E-2</v>
      </c>
    </row>
    <row r="148" spans="1:8">
      <c r="A148" s="108">
        <f t="shared" si="30"/>
        <v>134</v>
      </c>
      <c r="B148" s="109">
        <f t="shared" si="30"/>
        <v>43699</v>
      </c>
      <c r="C148" s="127" t="str">
        <f t="shared" si="25"/>
        <v>구간1</v>
      </c>
      <c r="D148" s="108">
        <f t="shared" si="26"/>
        <v>184</v>
      </c>
      <c r="E148" s="128">
        <f>COUNTIF($C$15:C148,C148)</f>
        <v>134</v>
      </c>
      <c r="F148" s="129">
        <f t="shared" si="27"/>
        <v>5.1759455216492833E-2</v>
      </c>
      <c r="G148" s="129">
        <f t="shared" si="28"/>
        <v>8.0695271792932573E-3</v>
      </c>
      <c r="H148" s="130">
        <f t="shared" si="29"/>
        <v>5.9828982395786087E-2</v>
      </c>
    </row>
    <row r="149" spans="1:8">
      <c r="A149" s="108">
        <f t="shared" si="30"/>
        <v>135</v>
      </c>
      <c r="B149" s="109">
        <f t="shared" si="30"/>
        <v>43700</v>
      </c>
      <c r="C149" s="127" t="str">
        <f t="shared" si="25"/>
        <v>구간1</v>
      </c>
      <c r="D149" s="108">
        <f t="shared" si="26"/>
        <v>184</v>
      </c>
      <c r="E149" s="128">
        <f>COUNTIF($C$15:C149,C149)</f>
        <v>135</v>
      </c>
      <c r="F149" s="129">
        <f t="shared" si="27"/>
        <v>5.1759455216492833E-2</v>
      </c>
      <c r="G149" s="129">
        <f t="shared" si="28"/>
        <v>8.1297475313775354E-3</v>
      </c>
      <c r="H149" s="130">
        <f t="shared" si="29"/>
        <v>5.9889202747870365E-2</v>
      </c>
    </row>
    <row r="150" spans="1:8">
      <c r="A150" s="108">
        <f t="shared" si="30"/>
        <v>136</v>
      </c>
      <c r="B150" s="109">
        <f t="shared" si="30"/>
        <v>43701</v>
      </c>
      <c r="C150" s="127" t="str">
        <f t="shared" si="25"/>
        <v>구간1</v>
      </c>
      <c r="D150" s="108">
        <f t="shared" si="26"/>
        <v>184</v>
      </c>
      <c r="E150" s="128">
        <f>COUNTIF($C$15:C150,C150)</f>
        <v>136</v>
      </c>
      <c r="F150" s="129">
        <f t="shared" si="27"/>
        <v>5.1759455216492833E-2</v>
      </c>
      <c r="G150" s="129">
        <f t="shared" si="28"/>
        <v>8.1899678834618135E-3</v>
      </c>
      <c r="H150" s="130">
        <f t="shared" si="29"/>
        <v>5.9949423099954643E-2</v>
      </c>
    </row>
    <row r="151" spans="1:8">
      <c r="A151" s="108">
        <f t="shared" si="30"/>
        <v>137</v>
      </c>
      <c r="B151" s="109">
        <f t="shared" si="30"/>
        <v>43702</v>
      </c>
      <c r="C151" s="127" t="str">
        <f t="shared" si="25"/>
        <v>구간1</v>
      </c>
      <c r="D151" s="108">
        <f t="shared" si="26"/>
        <v>184</v>
      </c>
      <c r="E151" s="128">
        <f>COUNTIF($C$15:C151,C151)</f>
        <v>137</v>
      </c>
      <c r="F151" s="129">
        <f t="shared" si="27"/>
        <v>5.1759455216492833E-2</v>
      </c>
      <c r="G151" s="129">
        <f t="shared" si="28"/>
        <v>8.2501882355460916E-3</v>
      </c>
      <c r="H151" s="130">
        <f t="shared" si="29"/>
        <v>6.0009643452038922E-2</v>
      </c>
    </row>
    <row r="152" spans="1:8">
      <c r="A152" s="108">
        <f t="shared" si="30"/>
        <v>138</v>
      </c>
      <c r="B152" s="109">
        <f t="shared" si="30"/>
        <v>43703</v>
      </c>
      <c r="C152" s="127" t="str">
        <f t="shared" si="25"/>
        <v>구간1</v>
      </c>
      <c r="D152" s="108">
        <f t="shared" si="26"/>
        <v>184</v>
      </c>
      <c r="E152" s="128">
        <f>COUNTIF($C$15:C152,C152)</f>
        <v>138</v>
      </c>
      <c r="F152" s="129">
        <f t="shared" si="27"/>
        <v>5.1759455216492833E-2</v>
      </c>
      <c r="G152" s="129">
        <f t="shared" si="28"/>
        <v>8.3104085876303697E-3</v>
      </c>
      <c r="H152" s="130">
        <f t="shared" si="29"/>
        <v>6.00698638041232E-2</v>
      </c>
    </row>
    <row r="153" spans="1:8">
      <c r="A153" s="108">
        <f t="shared" si="30"/>
        <v>139</v>
      </c>
      <c r="B153" s="109">
        <f t="shared" si="30"/>
        <v>43704</v>
      </c>
      <c r="C153" s="127" t="str">
        <f t="shared" si="25"/>
        <v>구간1</v>
      </c>
      <c r="D153" s="108">
        <f t="shared" si="26"/>
        <v>184</v>
      </c>
      <c r="E153" s="128">
        <f>COUNTIF($C$15:C153,C153)</f>
        <v>139</v>
      </c>
      <c r="F153" s="129">
        <f t="shared" si="27"/>
        <v>5.1759455216492833E-2</v>
      </c>
      <c r="G153" s="129">
        <f t="shared" si="28"/>
        <v>8.3706289397146479E-3</v>
      </c>
      <c r="H153" s="130">
        <f t="shared" si="29"/>
        <v>6.0130084156207478E-2</v>
      </c>
    </row>
    <row r="154" spans="1:8">
      <c r="A154" s="108">
        <f t="shared" si="30"/>
        <v>140</v>
      </c>
      <c r="B154" s="109">
        <f t="shared" si="30"/>
        <v>43705</v>
      </c>
      <c r="C154" s="127" t="str">
        <f t="shared" si="25"/>
        <v>구간1</v>
      </c>
      <c r="D154" s="108">
        <f t="shared" si="26"/>
        <v>184</v>
      </c>
      <c r="E154" s="128">
        <f>COUNTIF($C$15:C154,C154)</f>
        <v>140</v>
      </c>
      <c r="F154" s="129">
        <f t="shared" si="27"/>
        <v>5.1759455216492833E-2</v>
      </c>
      <c r="G154" s="129">
        <f t="shared" si="28"/>
        <v>8.430849291798926E-3</v>
      </c>
      <c r="H154" s="130">
        <f t="shared" si="29"/>
        <v>6.0190304508291756E-2</v>
      </c>
    </row>
    <row r="155" spans="1:8">
      <c r="A155" s="108">
        <f t="shared" si="30"/>
        <v>141</v>
      </c>
      <c r="B155" s="109">
        <f t="shared" si="30"/>
        <v>43706</v>
      </c>
      <c r="C155" s="127" t="str">
        <f t="shared" si="25"/>
        <v>구간1</v>
      </c>
      <c r="D155" s="108">
        <f t="shared" si="26"/>
        <v>184</v>
      </c>
      <c r="E155" s="128">
        <f>COUNTIF($C$15:C155,C155)</f>
        <v>141</v>
      </c>
      <c r="F155" s="129">
        <f t="shared" si="27"/>
        <v>5.1759455216492833E-2</v>
      </c>
      <c r="G155" s="129">
        <f t="shared" si="28"/>
        <v>8.4910696438832041E-3</v>
      </c>
      <c r="H155" s="130">
        <f t="shared" si="29"/>
        <v>6.0250524860376034E-2</v>
      </c>
    </row>
    <row r="156" spans="1:8">
      <c r="A156" s="108">
        <f t="shared" si="30"/>
        <v>142</v>
      </c>
      <c r="B156" s="109">
        <f t="shared" si="30"/>
        <v>43707</v>
      </c>
      <c r="C156" s="127" t="str">
        <f t="shared" si="25"/>
        <v>구간1</v>
      </c>
      <c r="D156" s="108">
        <f t="shared" si="26"/>
        <v>184</v>
      </c>
      <c r="E156" s="128">
        <f>COUNTIF($C$15:C156,C156)</f>
        <v>142</v>
      </c>
      <c r="F156" s="129">
        <f t="shared" si="27"/>
        <v>5.1759455216492833E-2</v>
      </c>
      <c r="G156" s="129">
        <f t="shared" si="28"/>
        <v>8.5512899959674822E-3</v>
      </c>
      <c r="H156" s="130">
        <f t="shared" si="29"/>
        <v>6.0310745212460312E-2</v>
      </c>
    </row>
    <row r="157" spans="1:8">
      <c r="A157" s="108">
        <f t="shared" si="30"/>
        <v>143</v>
      </c>
      <c r="B157" s="109">
        <f t="shared" si="30"/>
        <v>43708</v>
      </c>
      <c r="C157" s="127" t="str">
        <f t="shared" si="25"/>
        <v>구간1</v>
      </c>
      <c r="D157" s="108">
        <f t="shared" si="26"/>
        <v>184</v>
      </c>
      <c r="E157" s="128">
        <f>COUNTIF($C$15:C157,C157)</f>
        <v>143</v>
      </c>
      <c r="F157" s="129">
        <f t="shared" si="27"/>
        <v>5.1759455216492833E-2</v>
      </c>
      <c r="G157" s="129">
        <f t="shared" si="28"/>
        <v>8.6115103480517603E-3</v>
      </c>
      <c r="H157" s="130">
        <f t="shared" si="29"/>
        <v>6.037096556454459E-2</v>
      </c>
    </row>
    <row r="158" spans="1:8">
      <c r="A158" s="108">
        <f t="shared" si="30"/>
        <v>144</v>
      </c>
      <c r="B158" s="109">
        <f t="shared" si="30"/>
        <v>43709</v>
      </c>
      <c r="C158" s="127" t="str">
        <f t="shared" si="25"/>
        <v>구간1</v>
      </c>
      <c r="D158" s="108">
        <f t="shared" si="26"/>
        <v>184</v>
      </c>
      <c r="E158" s="128">
        <f>COUNTIF($C$15:C158,C158)</f>
        <v>144</v>
      </c>
      <c r="F158" s="129">
        <f t="shared" si="27"/>
        <v>5.1759455216492833E-2</v>
      </c>
      <c r="G158" s="129">
        <f t="shared" si="28"/>
        <v>8.6717307001360384E-3</v>
      </c>
      <c r="H158" s="130">
        <f t="shared" si="29"/>
        <v>6.0431185916628868E-2</v>
      </c>
    </row>
    <row r="159" spans="1:8">
      <c r="A159" s="108">
        <f t="shared" si="30"/>
        <v>145</v>
      </c>
      <c r="B159" s="109">
        <f t="shared" si="30"/>
        <v>43710</v>
      </c>
      <c r="C159" s="127" t="str">
        <f t="shared" si="25"/>
        <v>구간1</v>
      </c>
      <c r="D159" s="108">
        <f t="shared" si="26"/>
        <v>184</v>
      </c>
      <c r="E159" s="128">
        <f>COUNTIF($C$15:C159,C159)</f>
        <v>145</v>
      </c>
      <c r="F159" s="129">
        <f t="shared" si="27"/>
        <v>5.1759455216492833E-2</v>
      </c>
      <c r="G159" s="129">
        <f t="shared" si="28"/>
        <v>8.7319510522203166E-3</v>
      </c>
      <c r="H159" s="130">
        <f t="shared" si="29"/>
        <v>6.0491406268713147E-2</v>
      </c>
    </row>
    <row r="160" spans="1:8">
      <c r="A160" s="108">
        <f t="shared" si="30"/>
        <v>146</v>
      </c>
      <c r="B160" s="109">
        <f t="shared" si="30"/>
        <v>43711</v>
      </c>
      <c r="C160" s="127" t="str">
        <f t="shared" si="25"/>
        <v>구간1</v>
      </c>
      <c r="D160" s="108">
        <f t="shared" si="26"/>
        <v>184</v>
      </c>
      <c r="E160" s="128">
        <f>COUNTIF($C$15:C160,C160)</f>
        <v>146</v>
      </c>
      <c r="F160" s="129">
        <f t="shared" si="27"/>
        <v>5.1759455216492833E-2</v>
      </c>
      <c r="G160" s="129">
        <f t="shared" si="28"/>
        <v>8.7921714043045947E-3</v>
      </c>
      <c r="H160" s="130">
        <f t="shared" si="29"/>
        <v>6.0551626620797425E-2</v>
      </c>
    </row>
    <row r="161" spans="1:8">
      <c r="A161" s="108">
        <f t="shared" ref="A161:B176" si="31">A160+1</f>
        <v>147</v>
      </c>
      <c r="B161" s="109">
        <f t="shared" si="31"/>
        <v>43712</v>
      </c>
      <c r="C161" s="127" t="str">
        <f t="shared" si="25"/>
        <v>구간1</v>
      </c>
      <c r="D161" s="108">
        <f t="shared" si="26"/>
        <v>184</v>
      </c>
      <c r="E161" s="128">
        <f>COUNTIF($C$15:C161,C161)</f>
        <v>147</v>
      </c>
      <c r="F161" s="129">
        <f t="shared" si="27"/>
        <v>5.1759455216492833E-2</v>
      </c>
      <c r="G161" s="129">
        <f t="shared" si="28"/>
        <v>8.8523917563888728E-3</v>
      </c>
      <c r="H161" s="130">
        <f t="shared" si="29"/>
        <v>6.0611846972881703E-2</v>
      </c>
    </row>
    <row r="162" spans="1:8">
      <c r="A162" s="108">
        <f t="shared" si="31"/>
        <v>148</v>
      </c>
      <c r="B162" s="109">
        <f t="shared" si="31"/>
        <v>43713</v>
      </c>
      <c r="C162" s="127" t="str">
        <f t="shared" si="25"/>
        <v>구간1</v>
      </c>
      <c r="D162" s="108">
        <f t="shared" si="26"/>
        <v>184</v>
      </c>
      <c r="E162" s="128">
        <f>COUNTIF($C$15:C162,C162)</f>
        <v>148</v>
      </c>
      <c r="F162" s="129">
        <f t="shared" si="27"/>
        <v>5.1759455216492833E-2</v>
      </c>
      <c r="G162" s="129">
        <f t="shared" si="28"/>
        <v>8.9126121084731509E-3</v>
      </c>
      <c r="H162" s="130">
        <f t="shared" si="29"/>
        <v>6.0672067324965981E-2</v>
      </c>
    </row>
    <row r="163" spans="1:8">
      <c r="A163" s="108">
        <f t="shared" si="31"/>
        <v>149</v>
      </c>
      <c r="B163" s="109">
        <f t="shared" si="31"/>
        <v>43714</v>
      </c>
      <c r="C163" s="127" t="str">
        <f t="shared" si="25"/>
        <v>구간1</v>
      </c>
      <c r="D163" s="108">
        <f t="shared" si="26"/>
        <v>184</v>
      </c>
      <c r="E163" s="128">
        <f>COUNTIF($C$15:C163,C163)</f>
        <v>149</v>
      </c>
      <c r="F163" s="129">
        <f t="shared" si="27"/>
        <v>5.1759455216492833E-2</v>
      </c>
      <c r="G163" s="129">
        <f t="shared" si="28"/>
        <v>8.972832460557429E-3</v>
      </c>
      <c r="H163" s="130">
        <f t="shared" si="29"/>
        <v>6.0732287677050259E-2</v>
      </c>
    </row>
    <row r="164" spans="1:8">
      <c r="A164" s="108">
        <f t="shared" si="31"/>
        <v>150</v>
      </c>
      <c r="B164" s="109">
        <f t="shared" si="31"/>
        <v>43715</v>
      </c>
      <c r="C164" s="127" t="str">
        <f t="shared" si="25"/>
        <v>구간1</v>
      </c>
      <c r="D164" s="108">
        <f t="shared" si="26"/>
        <v>184</v>
      </c>
      <c r="E164" s="128">
        <f>COUNTIF($C$15:C164,C164)</f>
        <v>150</v>
      </c>
      <c r="F164" s="129">
        <f t="shared" si="27"/>
        <v>5.1759455216492833E-2</v>
      </c>
      <c r="G164" s="129">
        <f t="shared" si="28"/>
        <v>9.0330528126417071E-3</v>
      </c>
      <c r="H164" s="130">
        <f t="shared" si="29"/>
        <v>6.0792508029134537E-2</v>
      </c>
    </row>
    <row r="165" spans="1:8">
      <c r="A165" s="108">
        <f t="shared" si="31"/>
        <v>151</v>
      </c>
      <c r="B165" s="109">
        <f t="shared" si="31"/>
        <v>43716</v>
      </c>
      <c r="C165" s="127" t="str">
        <f t="shared" si="25"/>
        <v>구간1</v>
      </c>
      <c r="D165" s="108">
        <f t="shared" si="26"/>
        <v>184</v>
      </c>
      <c r="E165" s="128">
        <f>COUNTIF($C$15:C165,C165)</f>
        <v>151</v>
      </c>
      <c r="F165" s="129">
        <f t="shared" si="27"/>
        <v>5.1759455216492833E-2</v>
      </c>
      <c r="G165" s="129">
        <f t="shared" si="28"/>
        <v>9.0932731647259853E-3</v>
      </c>
      <c r="H165" s="130">
        <f t="shared" si="29"/>
        <v>6.0852728381218815E-2</v>
      </c>
    </row>
    <row r="166" spans="1:8">
      <c r="A166" s="108">
        <f t="shared" si="31"/>
        <v>152</v>
      </c>
      <c r="B166" s="109">
        <f t="shared" si="31"/>
        <v>43717</v>
      </c>
      <c r="C166" s="127" t="str">
        <f t="shared" si="25"/>
        <v>구간1</v>
      </c>
      <c r="D166" s="108">
        <f t="shared" si="26"/>
        <v>184</v>
      </c>
      <c r="E166" s="128">
        <f>COUNTIF($C$15:C166,C166)</f>
        <v>152</v>
      </c>
      <c r="F166" s="129">
        <f t="shared" si="27"/>
        <v>5.1759455216492833E-2</v>
      </c>
      <c r="G166" s="129">
        <f t="shared" si="28"/>
        <v>9.1534935168102616E-3</v>
      </c>
      <c r="H166" s="130">
        <f t="shared" si="29"/>
        <v>6.0912948733303093E-2</v>
      </c>
    </row>
    <row r="167" spans="1:8">
      <c r="A167" s="108">
        <f t="shared" si="31"/>
        <v>153</v>
      </c>
      <c r="B167" s="109">
        <f t="shared" si="31"/>
        <v>43718</v>
      </c>
      <c r="C167" s="127" t="str">
        <f t="shared" si="25"/>
        <v>구간1</v>
      </c>
      <c r="D167" s="108">
        <f t="shared" si="26"/>
        <v>184</v>
      </c>
      <c r="E167" s="128">
        <f>COUNTIF($C$15:C167,C167)</f>
        <v>153</v>
      </c>
      <c r="F167" s="129">
        <f t="shared" si="27"/>
        <v>5.1759455216492833E-2</v>
      </c>
      <c r="G167" s="129">
        <f t="shared" si="28"/>
        <v>9.2137138688945398E-3</v>
      </c>
      <c r="H167" s="130">
        <f t="shared" si="29"/>
        <v>6.0973169085387371E-2</v>
      </c>
    </row>
    <row r="168" spans="1:8">
      <c r="A168" s="108">
        <f t="shared" si="31"/>
        <v>154</v>
      </c>
      <c r="B168" s="109">
        <f t="shared" si="31"/>
        <v>43719</v>
      </c>
      <c r="C168" s="127" t="str">
        <f t="shared" si="25"/>
        <v>구간1</v>
      </c>
      <c r="D168" s="108">
        <f t="shared" si="26"/>
        <v>184</v>
      </c>
      <c r="E168" s="128">
        <f>COUNTIF($C$15:C168,C168)</f>
        <v>154</v>
      </c>
      <c r="F168" s="129">
        <f t="shared" si="27"/>
        <v>5.1759455216492833E-2</v>
      </c>
      <c r="G168" s="129">
        <f t="shared" si="28"/>
        <v>9.2739342209788179E-3</v>
      </c>
      <c r="H168" s="130">
        <f t="shared" si="29"/>
        <v>6.103338943747165E-2</v>
      </c>
    </row>
    <row r="169" spans="1:8">
      <c r="A169" s="108">
        <f t="shared" si="31"/>
        <v>155</v>
      </c>
      <c r="B169" s="109">
        <f t="shared" si="31"/>
        <v>43720</v>
      </c>
      <c r="C169" s="127" t="str">
        <f t="shared" si="25"/>
        <v>구간1</v>
      </c>
      <c r="D169" s="108">
        <f t="shared" si="26"/>
        <v>184</v>
      </c>
      <c r="E169" s="128">
        <f>COUNTIF($C$15:C169,C169)</f>
        <v>155</v>
      </c>
      <c r="F169" s="129">
        <f t="shared" si="27"/>
        <v>5.1759455216492833E-2</v>
      </c>
      <c r="G169" s="129">
        <f t="shared" si="28"/>
        <v>9.334154573063096E-3</v>
      </c>
      <c r="H169" s="130">
        <f t="shared" si="29"/>
        <v>6.1093609789555928E-2</v>
      </c>
    </row>
    <row r="170" spans="1:8">
      <c r="A170" s="108">
        <f t="shared" si="31"/>
        <v>156</v>
      </c>
      <c r="B170" s="109">
        <f t="shared" si="31"/>
        <v>43721</v>
      </c>
      <c r="C170" s="127" t="str">
        <f t="shared" si="25"/>
        <v>구간1</v>
      </c>
      <c r="D170" s="108">
        <f t="shared" si="26"/>
        <v>184</v>
      </c>
      <c r="E170" s="128">
        <f>COUNTIF($C$15:C170,C170)</f>
        <v>156</v>
      </c>
      <c r="F170" s="129">
        <f t="shared" si="27"/>
        <v>5.1759455216492833E-2</v>
      </c>
      <c r="G170" s="129">
        <f t="shared" si="28"/>
        <v>9.3943749251473741E-3</v>
      </c>
      <c r="H170" s="130">
        <f t="shared" si="29"/>
        <v>6.1153830141640206E-2</v>
      </c>
    </row>
    <row r="171" spans="1:8">
      <c r="A171" s="108">
        <f t="shared" si="31"/>
        <v>157</v>
      </c>
      <c r="B171" s="109">
        <f t="shared" si="31"/>
        <v>43722</v>
      </c>
      <c r="C171" s="127" t="str">
        <f t="shared" si="25"/>
        <v>구간1</v>
      </c>
      <c r="D171" s="108">
        <f t="shared" si="26"/>
        <v>184</v>
      </c>
      <c r="E171" s="128">
        <f>COUNTIF($C$15:C171,C171)</f>
        <v>157</v>
      </c>
      <c r="F171" s="129">
        <f t="shared" si="27"/>
        <v>5.1759455216492833E-2</v>
      </c>
      <c r="G171" s="129">
        <f t="shared" si="28"/>
        <v>9.4545952772316522E-3</v>
      </c>
      <c r="H171" s="130">
        <f t="shared" si="29"/>
        <v>6.1214050493724484E-2</v>
      </c>
    </row>
    <row r="172" spans="1:8">
      <c r="A172" s="108">
        <f t="shared" si="31"/>
        <v>158</v>
      </c>
      <c r="B172" s="109">
        <f t="shared" si="31"/>
        <v>43723</v>
      </c>
      <c r="C172" s="127" t="str">
        <f t="shared" si="25"/>
        <v>구간1</v>
      </c>
      <c r="D172" s="108">
        <f t="shared" si="26"/>
        <v>184</v>
      </c>
      <c r="E172" s="128">
        <f>COUNTIF($C$15:C172,C172)</f>
        <v>158</v>
      </c>
      <c r="F172" s="129">
        <f t="shared" si="27"/>
        <v>5.1759455216492833E-2</v>
      </c>
      <c r="G172" s="129">
        <f t="shared" si="28"/>
        <v>9.5148156293159303E-3</v>
      </c>
      <c r="H172" s="130">
        <f t="shared" si="29"/>
        <v>6.1274270845808762E-2</v>
      </c>
    </row>
    <row r="173" spans="1:8">
      <c r="A173" s="108">
        <f t="shared" si="31"/>
        <v>159</v>
      </c>
      <c r="B173" s="109">
        <f t="shared" si="31"/>
        <v>43724</v>
      </c>
      <c r="C173" s="127" t="str">
        <f t="shared" si="25"/>
        <v>구간1</v>
      </c>
      <c r="D173" s="108">
        <f t="shared" si="26"/>
        <v>184</v>
      </c>
      <c r="E173" s="128">
        <f>COUNTIF($C$15:C173,C173)</f>
        <v>159</v>
      </c>
      <c r="F173" s="129">
        <f t="shared" si="27"/>
        <v>5.1759455216492833E-2</v>
      </c>
      <c r="G173" s="129">
        <f t="shared" si="28"/>
        <v>9.5750359814002085E-3</v>
      </c>
      <c r="H173" s="130">
        <f t="shared" si="29"/>
        <v>6.133449119789304E-2</v>
      </c>
    </row>
    <row r="174" spans="1:8">
      <c r="A174" s="108">
        <f t="shared" si="31"/>
        <v>160</v>
      </c>
      <c r="B174" s="109">
        <f t="shared" si="31"/>
        <v>43725</v>
      </c>
      <c r="C174" s="127" t="str">
        <f t="shared" si="25"/>
        <v>구간1</v>
      </c>
      <c r="D174" s="108">
        <f t="shared" si="26"/>
        <v>184</v>
      </c>
      <c r="E174" s="128">
        <f>COUNTIF($C$15:C174,C174)</f>
        <v>160</v>
      </c>
      <c r="F174" s="129">
        <f t="shared" si="27"/>
        <v>5.1759455216492833E-2</v>
      </c>
      <c r="G174" s="129">
        <f t="shared" si="28"/>
        <v>9.6352563334844866E-3</v>
      </c>
      <c r="H174" s="130">
        <f t="shared" si="29"/>
        <v>6.1394711549977318E-2</v>
      </c>
    </row>
    <row r="175" spans="1:8">
      <c r="A175" s="108">
        <f t="shared" si="31"/>
        <v>161</v>
      </c>
      <c r="B175" s="109">
        <f t="shared" si="31"/>
        <v>43726</v>
      </c>
      <c r="C175" s="127" t="str">
        <f t="shared" si="25"/>
        <v>구간1</v>
      </c>
      <c r="D175" s="108">
        <f t="shared" si="26"/>
        <v>184</v>
      </c>
      <c r="E175" s="128">
        <f>COUNTIF($C$15:C175,C175)</f>
        <v>161</v>
      </c>
      <c r="F175" s="129">
        <f t="shared" si="27"/>
        <v>5.1759455216492833E-2</v>
      </c>
      <c r="G175" s="129">
        <f t="shared" si="28"/>
        <v>9.6954766855687647E-3</v>
      </c>
      <c r="H175" s="130">
        <f t="shared" si="29"/>
        <v>6.1454931902061596E-2</v>
      </c>
    </row>
    <row r="176" spans="1:8">
      <c r="A176" s="108">
        <f t="shared" si="31"/>
        <v>162</v>
      </c>
      <c r="B176" s="109">
        <f t="shared" si="31"/>
        <v>43727</v>
      </c>
      <c r="C176" s="127" t="str">
        <f t="shared" si="25"/>
        <v>구간1</v>
      </c>
      <c r="D176" s="108">
        <f t="shared" si="26"/>
        <v>184</v>
      </c>
      <c r="E176" s="128">
        <f>COUNTIF($C$15:C176,C176)</f>
        <v>162</v>
      </c>
      <c r="F176" s="129">
        <f t="shared" si="27"/>
        <v>5.1759455216492833E-2</v>
      </c>
      <c r="G176" s="129">
        <f t="shared" si="28"/>
        <v>9.7556970376530428E-3</v>
      </c>
      <c r="H176" s="130">
        <f t="shared" si="29"/>
        <v>6.1515152254145875E-2</v>
      </c>
    </row>
    <row r="177" spans="1:8">
      <c r="A177" s="108">
        <f t="shared" ref="A177:B192" si="32">A176+1</f>
        <v>163</v>
      </c>
      <c r="B177" s="109">
        <f t="shared" si="32"/>
        <v>43728</v>
      </c>
      <c r="C177" s="127" t="str">
        <f t="shared" si="25"/>
        <v>구간1</v>
      </c>
      <c r="D177" s="108">
        <f t="shared" si="26"/>
        <v>184</v>
      </c>
      <c r="E177" s="128">
        <f>COUNTIF($C$15:C177,C177)</f>
        <v>163</v>
      </c>
      <c r="F177" s="129">
        <f t="shared" si="27"/>
        <v>5.1759455216492833E-2</v>
      </c>
      <c r="G177" s="129">
        <f t="shared" si="28"/>
        <v>9.8159173897373209E-3</v>
      </c>
      <c r="H177" s="130">
        <f t="shared" si="29"/>
        <v>6.1575372606230153E-2</v>
      </c>
    </row>
    <row r="178" spans="1:8">
      <c r="A178" s="108">
        <f t="shared" si="32"/>
        <v>164</v>
      </c>
      <c r="B178" s="109">
        <f t="shared" si="32"/>
        <v>43729</v>
      </c>
      <c r="C178" s="127" t="str">
        <f t="shared" si="25"/>
        <v>구간1</v>
      </c>
      <c r="D178" s="108">
        <f t="shared" si="26"/>
        <v>184</v>
      </c>
      <c r="E178" s="128">
        <f>COUNTIF($C$15:C178,C178)</f>
        <v>164</v>
      </c>
      <c r="F178" s="129">
        <f t="shared" si="27"/>
        <v>5.1759455216492833E-2</v>
      </c>
      <c r="G178" s="129">
        <f t="shared" si="28"/>
        <v>9.8761377418215991E-3</v>
      </c>
      <c r="H178" s="130">
        <f t="shared" si="29"/>
        <v>6.1635592958314431E-2</v>
      </c>
    </row>
    <row r="179" spans="1:8">
      <c r="A179" s="108">
        <f t="shared" si="32"/>
        <v>165</v>
      </c>
      <c r="B179" s="109">
        <f t="shared" si="32"/>
        <v>43730</v>
      </c>
      <c r="C179" s="127" t="str">
        <f t="shared" si="25"/>
        <v>구간1</v>
      </c>
      <c r="D179" s="108">
        <f t="shared" si="26"/>
        <v>184</v>
      </c>
      <c r="E179" s="128">
        <f>COUNTIF($C$15:C179,C179)</f>
        <v>165</v>
      </c>
      <c r="F179" s="129">
        <f t="shared" si="27"/>
        <v>5.1759455216492833E-2</v>
      </c>
      <c r="G179" s="129">
        <f t="shared" si="28"/>
        <v>9.9363580939058772E-3</v>
      </c>
      <c r="H179" s="130">
        <f t="shared" si="29"/>
        <v>6.1695813310398709E-2</v>
      </c>
    </row>
    <row r="180" spans="1:8">
      <c r="A180" s="108">
        <f t="shared" si="32"/>
        <v>166</v>
      </c>
      <c r="B180" s="109">
        <f t="shared" si="32"/>
        <v>43731</v>
      </c>
      <c r="C180" s="127" t="str">
        <f t="shared" si="25"/>
        <v>구간1</v>
      </c>
      <c r="D180" s="108">
        <f t="shared" si="26"/>
        <v>184</v>
      </c>
      <c r="E180" s="128">
        <f>COUNTIF($C$15:C180,C180)</f>
        <v>166</v>
      </c>
      <c r="F180" s="129">
        <f t="shared" si="27"/>
        <v>5.1759455216492833E-2</v>
      </c>
      <c r="G180" s="129">
        <f t="shared" si="28"/>
        <v>9.9965784459901553E-3</v>
      </c>
      <c r="H180" s="130">
        <f t="shared" si="29"/>
        <v>6.1756033662482987E-2</v>
      </c>
    </row>
    <row r="181" spans="1:8">
      <c r="A181" s="108">
        <f t="shared" si="32"/>
        <v>167</v>
      </c>
      <c r="B181" s="109">
        <f t="shared" si="32"/>
        <v>43732</v>
      </c>
      <c r="C181" s="127" t="str">
        <f t="shared" si="25"/>
        <v>구간1</v>
      </c>
      <c r="D181" s="108">
        <f t="shared" si="26"/>
        <v>184</v>
      </c>
      <c r="E181" s="128">
        <f>COUNTIF($C$15:C181,C181)</f>
        <v>167</v>
      </c>
      <c r="F181" s="129">
        <f t="shared" si="27"/>
        <v>5.1759455216492833E-2</v>
      </c>
      <c r="G181" s="129">
        <f t="shared" si="28"/>
        <v>1.0056798798074433E-2</v>
      </c>
      <c r="H181" s="130">
        <f t="shared" si="29"/>
        <v>6.1816254014567265E-2</v>
      </c>
    </row>
    <row r="182" spans="1:8">
      <c r="A182" s="108">
        <f t="shared" si="32"/>
        <v>168</v>
      </c>
      <c r="B182" s="109">
        <f t="shared" si="32"/>
        <v>43733</v>
      </c>
      <c r="C182" s="127" t="str">
        <f t="shared" si="25"/>
        <v>구간1</v>
      </c>
      <c r="D182" s="108">
        <f t="shared" si="26"/>
        <v>184</v>
      </c>
      <c r="E182" s="128">
        <f>COUNTIF($C$15:C182,C182)</f>
        <v>168</v>
      </c>
      <c r="F182" s="129">
        <f t="shared" si="27"/>
        <v>5.1759455216492833E-2</v>
      </c>
      <c r="G182" s="129">
        <f t="shared" si="28"/>
        <v>1.0117019150158712E-2</v>
      </c>
      <c r="H182" s="130">
        <f t="shared" si="29"/>
        <v>6.1876474366651543E-2</v>
      </c>
    </row>
    <row r="183" spans="1:8">
      <c r="A183" s="108">
        <f t="shared" si="32"/>
        <v>169</v>
      </c>
      <c r="B183" s="109">
        <f t="shared" si="32"/>
        <v>43734</v>
      </c>
      <c r="C183" s="127" t="str">
        <f t="shared" si="25"/>
        <v>구간1</v>
      </c>
      <c r="D183" s="108">
        <f t="shared" si="26"/>
        <v>184</v>
      </c>
      <c r="E183" s="128">
        <f>COUNTIF($C$15:C183,C183)</f>
        <v>169</v>
      </c>
      <c r="F183" s="129">
        <f t="shared" si="27"/>
        <v>5.1759455216492833E-2</v>
      </c>
      <c r="G183" s="129">
        <f t="shared" si="28"/>
        <v>1.017723950224299E-2</v>
      </c>
      <c r="H183" s="130">
        <f t="shared" si="29"/>
        <v>6.1936694718735821E-2</v>
      </c>
    </row>
    <row r="184" spans="1:8">
      <c r="A184" s="108">
        <f t="shared" si="32"/>
        <v>170</v>
      </c>
      <c r="B184" s="109">
        <f t="shared" si="32"/>
        <v>43735</v>
      </c>
      <c r="C184" s="127" t="str">
        <f t="shared" si="25"/>
        <v>구간1</v>
      </c>
      <c r="D184" s="108">
        <f t="shared" si="26"/>
        <v>184</v>
      </c>
      <c r="E184" s="128">
        <f>COUNTIF($C$15:C184,C184)</f>
        <v>170</v>
      </c>
      <c r="F184" s="129">
        <f t="shared" si="27"/>
        <v>5.1759455216492833E-2</v>
      </c>
      <c r="G184" s="129">
        <f t="shared" si="28"/>
        <v>1.0237459854327268E-2</v>
      </c>
      <c r="H184" s="130">
        <f t="shared" si="29"/>
        <v>6.1996915070820099E-2</v>
      </c>
    </row>
    <row r="185" spans="1:8">
      <c r="A185" s="108">
        <f t="shared" si="32"/>
        <v>171</v>
      </c>
      <c r="B185" s="109">
        <f t="shared" si="32"/>
        <v>43736</v>
      </c>
      <c r="C185" s="127" t="str">
        <f t="shared" si="25"/>
        <v>구간1</v>
      </c>
      <c r="D185" s="108">
        <f t="shared" si="26"/>
        <v>184</v>
      </c>
      <c r="E185" s="128">
        <f>COUNTIF($C$15:C185,C185)</f>
        <v>171</v>
      </c>
      <c r="F185" s="129">
        <f t="shared" si="27"/>
        <v>5.1759455216492833E-2</v>
      </c>
      <c r="G185" s="129">
        <f t="shared" si="28"/>
        <v>1.0297680206411546E-2</v>
      </c>
      <c r="H185" s="130">
        <f t="shared" si="29"/>
        <v>6.2057135422904378E-2</v>
      </c>
    </row>
    <row r="186" spans="1:8">
      <c r="A186" s="108">
        <f t="shared" si="32"/>
        <v>172</v>
      </c>
      <c r="B186" s="109">
        <f t="shared" si="32"/>
        <v>43737</v>
      </c>
      <c r="C186" s="127" t="str">
        <f t="shared" si="25"/>
        <v>구간1</v>
      </c>
      <c r="D186" s="108">
        <f t="shared" si="26"/>
        <v>184</v>
      </c>
      <c r="E186" s="128">
        <f>COUNTIF($C$15:C186,C186)</f>
        <v>172</v>
      </c>
      <c r="F186" s="129">
        <f t="shared" si="27"/>
        <v>5.1759455216492833E-2</v>
      </c>
      <c r="G186" s="129">
        <f t="shared" si="28"/>
        <v>1.0357900558495824E-2</v>
      </c>
      <c r="H186" s="130">
        <f t="shared" si="29"/>
        <v>6.2117355774988656E-2</v>
      </c>
    </row>
    <row r="187" spans="1:8">
      <c r="A187" s="108">
        <f t="shared" si="32"/>
        <v>173</v>
      </c>
      <c r="B187" s="109">
        <f t="shared" si="32"/>
        <v>43738</v>
      </c>
      <c r="C187" s="127" t="str">
        <f t="shared" si="25"/>
        <v>구간1</v>
      </c>
      <c r="D187" s="108">
        <f t="shared" si="26"/>
        <v>184</v>
      </c>
      <c r="E187" s="128">
        <f>COUNTIF($C$15:C187,C187)</f>
        <v>173</v>
      </c>
      <c r="F187" s="129">
        <f t="shared" si="27"/>
        <v>5.1759455216492833E-2</v>
      </c>
      <c r="G187" s="129">
        <f t="shared" si="28"/>
        <v>1.0418120910580102E-2</v>
      </c>
      <c r="H187" s="130">
        <f t="shared" si="29"/>
        <v>6.2177576127072934E-2</v>
      </c>
    </row>
    <row r="188" spans="1:8">
      <c r="A188" s="108">
        <f t="shared" si="32"/>
        <v>174</v>
      </c>
      <c r="B188" s="109">
        <f t="shared" si="32"/>
        <v>43739</v>
      </c>
      <c r="C188" s="127" t="str">
        <f t="shared" si="25"/>
        <v>구간1</v>
      </c>
      <c r="D188" s="108">
        <f t="shared" si="26"/>
        <v>184</v>
      </c>
      <c r="E188" s="128">
        <f>COUNTIF($C$15:C188,C188)</f>
        <v>174</v>
      </c>
      <c r="F188" s="129">
        <f t="shared" si="27"/>
        <v>5.1759455216492833E-2</v>
      </c>
      <c r="G188" s="129">
        <f t="shared" si="28"/>
        <v>1.047834126266438E-2</v>
      </c>
      <c r="H188" s="130">
        <f t="shared" si="29"/>
        <v>6.2237796479157212E-2</v>
      </c>
    </row>
    <row r="189" spans="1:8">
      <c r="A189" s="108">
        <f t="shared" si="32"/>
        <v>175</v>
      </c>
      <c r="B189" s="109">
        <f t="shared" si="32"/>
        <v>43740</v>
      </c>
      <c r="C189" s="127" t="str">
        <f t="shared" si="25"/>
        <v>구간1</v>
      </c>
      <c r="D189" s="108">
        <f t="shared" si="26"/>
        <v>184</v>
      </c>
      <c r="E189" s="128">
        <f>COUNTIF($C$15:C189,C189)</f>
        <v>175</v>
      </c>
      <c r="F189" s="129">
        <f t="shared" si="27"/>
        <v>5.1759455216492833E-2</v>
      </c>
      <c r="G189" s="129">
        <f t="shared" si="28"/>
        <v>1.0538561614748657E-2</v>
      </c>
      <c r="H189" s="130">
        <f t="shared" si="29"/>
        <v>6.229801683124149E-2</v>
      </c>
    </row>
    <row r="190" spans="1:8">
      <c r="A190" s="108">
        <f t="shared" si="32"/>
        <v>176</v>
      </c>
      <c r="B190" s="109">
        <f t="shared" si="32"/>
        <v>43741</v>
      </c>
      <c r="C190" s="127" t="str">
        <f t="shared" si="25"/>
        <v>구간1</v>
      </c>
      <c r="D190" s="108">
        <f t="shared" si="26"/>
        <v>184</v>
      </c>
      <c r="E190" s="128">
        <f>COUNTIF($C$15:C190,C190)</f>
        <v>176</v>
      </c>
      <c r="F190" s="129">
        <f t="shared" si="27"/>
        <v>5.1759455216492833E-2</v>
      </c>
      <c r="G190" s="129">
        <f t="shared" si="28"/>
        <v>1.0598781966832935E-2</v>
      </c>
      <c r="H190" s="130">
        <f t="shared" si="29"/>
        <v>6.2358237183325768E-2</v>
      </c>
    </row>
    <row r="191" spans="1:8">
      <c r="A191" s="108">
        <f t="shared" si="32"/>
        <v>177</v>
      </c>
      <c r="B191" s="109">
        <f t="shared" si="32"/>
        <v>43742</v>
      </c>
      <c r="C191" s="127" t="str">
        <f t="shared" si="25"/>
        <v>구간1</v>
      </c>
      <c r="D191" s="108">
        <f t="shared" si="26"/>
        <v>184</v>
      </c>
      <c r="E191" s="128">
        <f>COUNTIF($C$15:C191,C191)</f>
        <v>177</v>
      </c>
      <c r="F191" s="129">
        <f t="shared" si="27"/>
        <v>5.1759455216492833E-2</v>
      </c>
      <c r="G191" s="129">
        <f t="shared" si="28"/>
        <v>1.0659002318917213E-2</v>
      </c>
      <c r="H191" s="130">
        <f t="shared" si="29"/>
        <v>6.2418457535410046E-2</v>
      </c>
    </row>
    <row r="192" spans="1:8">
      <c r="A192" s="108">
        <f t="shared" si="32"/>
        <v>178</v>
      </c>
      <c r="B192" s="109">
        <f t="shared" si="32"/>
        <v>43743</v>
      </c>
      <c r="C192" s="127" t="str">
        <f t="shared" si="25"/>
        <v>구간1</v>
      </c>
      <c r="D192" s="108">
        <f t="shared" si="26"/>
        <v>184</v>
      </c>
      <c r="E192" s="128">
        <f>COUNTIF($C$15:C192,C192)</f>
        <v>178</v>
      </c>
      <c r="F192" s="129">
        <f t="shared" si="27"/>
        <v>5.1759455216492833E-2</v>
      </c>
      <c r="G192" s="129">
        <f t="shared" si="28"/>
        <v>1.0719222671001491E-2</v>
      </c>
      <c r="H192" s="130">
        <f t="shared" si="29"/>
        <v>6.2478677887494324E-2</v>
      </c>
    </row>
    <row r="193" spans="1:8">
      <c r="A193" s="108">
        <f t="shared" ref="A193:B208" si="33">A192+1</f>
        <v>179</v>
      </c>
      <c r="B193" s="109">
        <f t="shared" si="33"/>
        <v>43744</v>
      </c>
      <c r="C193" s="127" t="str">
        <f t="shared" si="25"/>
        <v>구간1</v>
      </c>
      <c r="D193" s="108">
        <f t="shared" si="26"/>
        <v>184</v>
      </c>
      <c r="E193" s="128">
        <f>COUNTIF($C$15:C193,C193)</f>
        <v>179</v>
      </c>
      <c r="F193" s="129">
        <f t="shared" si="27"/>
        <v>5.1759455216492833E-2</v>
      </c>
      <c r="G193" s="129">
        <f t="shared" si="28"/>
        <v>1.0779443023085769E-2</v>
      </c>
      <c r="H193" s="130">
        <f t="shared" si="29"/>
        <v>6.2538898239578603E-2</v>
      </c>
    </row>
    <row r="194" spans="1:8">
      <c r="A194" s="108">
        <f t="shared" si="33"/>
        <v>180</v>
      </c>
      <c r="B194" s="109">
        <f t="shared" si="33"/>
        <v>43745</v>
      </c>
      <c r="C194" s="127" t="str">
        <f t="shared" si="25"/>
        <v>구간1</v>
      </c>
      <c r="D194" s="108">
        <f t="shared" si="26"/>
        <v>184</v>
      </c>
      <c r="E194" s="128">
        <f>COUNTIF($C$15:C194,C194)</f>
        <v>180</v>
      </c>
      <c r="F194" s="129">
        <f t="shared" si="27"/>
        <v>5.1759455216492833E-2</v>
      </c>
      <c r="G194" s="129">
        <f t="shared" si="28"/>
        <v>1.0839663375170047E-2</v>
      </c>
      <c r="H194" s="130">
        <f t="shared" si="29"/>
        <v>6.2599118591662881E-2</v>
      </c>
    </row>
    <row r="195" spans="1:8">
      <c r="A195" s="108">
        <f t="shared" si="33"/>
        <v>181</v>
      </c>
      <c r="B195" s="109">
        <f t="shared" si="33"/>
        <v>43746</v>
      </c>
      <c r="C195" s="127" t="str">
        <f t="shared" si="25"/>
        <v>구간1</v>
      </c>
      <c r="D195" s="108">
        <f t="shared" si="26"/>
        <v>184</v>
      </c>
      <c r="E195" s="128">
        <f>COUNTIF($C$15:C195,C195)</f>
        <v>181</v>
      </c>
      <c r="F195" s="129">
        <f t="shared" si="27"/>
        <v>5.1759455216492833E-2</v>
      </c>
      <c r="G195" s="129">
        <f t="shared" si="28"/>
        <v>1.0899883727254325E-2</v>
      </c>
      <c r="H195" s="130">
        <f t="shared" si="29"/>
        <v>6.2659338943747159E-2</v>
      </c>
    </row>
    <row r="196" spans="1:8">
      <c r="A196" s="108">
        <f t="shared" si="33"/>
        <v>182</v>
      </c>
      <c r="B196" s="109">
        <f t="shared" si="33"/>
        <v>43747</v>
      </c>
      <c r="C196" s="127" t="str">
        <f t="shared" si="25"/>
        <v>구간1</v>
      </c>
      <c r="D196" s="108">
        <f t="shared" si="26"/>
        <v>184</v>
      </c>
      <c r="E196" s="128">
        <f>COUNTIF($C$15:C196,C196)</f>
        <v>182</v>
      </c>
      <c r="F196" s="129">
        <f t="shared" si="27"/>
        <v>5.1759455216492833E-2</v>
      </c>
      <c r="G196" s="129">
        <f t="shared" si="28"/>
        <v>1.0960104079338603E-2</v>
      </c>
      <c r="H196" s="130">
        <f t="shared" si="29"/>
        <v>6.2719559295831437E-2</v>
      </c>
    </row>
    <row r="197" spans="1:8">
      <c r="A197" s="108">
        <f t="shared" si="33"/>
        <v>183</v>
      </c>
      <c r="B197" s="109">
        <f t="shared" si="33"/>
        <v>43748</v>
      </c>
      <c r="C197" s="127" t="str">
        <f t="shared" si="25"/>
        <v>구간1</v>
      </c>
      <c r="D197" s="108">
        <f t="shared" si="26"/>
        <v>184</v>
      </c>
      <c r="E197" s="128">
        <f>COUNTIF($C$15:C197,C197)</f>
        <v>183</v>
      </c>
      <c r="F197" s="129">
        <f t="shared" si="27"/>
        <v>5.1759455216492833E-2</v>
      </c>
      <c r="G197" s="129">
        <f t="shared" si="28"/>
        <v>1.1020324431422882E-2</v>
      </c>
      <c r="H197" s="130">
        <f t="shared" si="29"/>
        <v>6.2779779647915715E-2</v>
      </c>
    </row>
    <row r="198" spans="1:8">
      <c r="A198" s="108">
        <f t="shared" si="33"/>
        <v>184</v>
      </c>
      <c r="B198" s="109">
        <f t="shared" si="33"/>
        <v>43749</v>
      </c>
      <c r="C198" s="127" t="str">
        <f t="shared" si="25"/>
        <v>구간1</v>
      </c>
      <c r="D198" s="108">
        <f t="shared" si="26"/>
        <v>184</v>
      </c>
      <c r="E198" s="128">
        <f>COUNTIF($C$15:C198,C198)</f>
        <v>184</v>
      </c>
      <c r="F198" s="129">
        <f t="shared" si="27"/>
        <v>5.1759455216492833E-2</v>
      </c>
      <c r="G198" s="129">
        <f t="shared" si="28"/>
        <v>1.108054478350716E-2</v>
      </c>
      <c r="H198" s="130">
        <f t="shared" si="29"/>
        <v>6.2839999999999993E-2</v>
      </c>
    </row>
    <row r="199" spans="1:8">
      <c r="A199" s="108">
        <f t="shared" si="33"/>
        <v>185</v>
      </c>
      <c r="B199" s="109">
        <f t="shared" si="33"/>
        <v>43750</v>
      </c>
      <c r="C199" s="127" t="str">
        <f t="shared" si="25"/>
        <v>구간2</v>
      </c>
      <c r="D199" s="108">
        <f t="shared" si="26"/>
        <v>183</v>
      </c>
      <c r="E199" s="128">
        <f>COUNTIF($C$15:C199,C199)</f>
        <v>1</v>
      </c>
      <c r="F199" s="129">
        <f t="shared" si="27"/>
        <v>6.2839999999999993E-2</v>
      </c>
      <c r="G199" s="129">
        <f t="shared" si="28"/>
        <v>6.0220352084278042E-5</v>
      </c>
      <c r="H199" s="130">
        <f t="shared" si="29"/>
        <v>6.2900220352084271E-2</v>
      </c>
    </row>
    <row r="200" spans="1:8">
      <c r="A200" s="108">
        <f t="shared" si="33"/>
        <v>186</v>
      </c>
      <c r="B200" s="109">
        <f t="shared" si="33"/>
        <v>43751</v>
      </c>
      <c r="C200" s="127" t="str">
        <f t="shared" si="25"/>
        <v>구간2</v>
      </c>
      <c r="D200" s="108">
        <f t="shared" si="26"/>
        <v>183</v>
      </c>
      <c r="E200" s="128">
        <f>COUNTIF($C$15:C200,C200)</f>
        <v>2</v>
      </c>
      <c r="F200" s="129">
        <f t="shared" si="27"/>
        <v>6.2839999999999993E-2</v>
      </c>
      <c r="G200" s="129">
        <f t="shared" si="28"/>
        <v>1.2044070416855608E-4</v>
      </c>
      <c r="H200" s="130">
        <f t="shared" si="29"/>
        <v>6.2960440704168549E-2</v>
      </c>
    </row>
    <row r="201" spans="1:8">
      <c r="A201" s="108">
        <f t="shared" si="33"/>
        <v>187</v>
      </c>
      <c r="B201" s="109">
        <f t="shared" si="33"/>
        <v>43752</v>
      </c>
      <c r="C201" s="127" t="str">
        <f t="shared" si="25"/>
        <v>구간2</v>
      </c>
      <c r="D201" s="108">
        <f t="shared" si="26"/>
        <v>183</v>
      </c>
      <c r="E201" s="128">
        <f>COUNTIF($C$15:C201,C201)</f>
        <v>3</v>
      </c>
      <c r="F201" s="129">
        <f t="shared" si="27"/>
        <v>6.2839999999999993E-2</v>
      </c>
      <c r="G201" s="129">
        <f t="shared" si="28"/>
        <v>1.8066105625283413E-4</v>
      </c>
      <c r="H201" s="130">
        <f t="shared" si="29"/>
        <v>6.3020661056252827E-2</v>
      </c>
    </row>
    <row r="202" spans="1:8">
      <c r="A202" s="108">
        <f t="shared" si="33"/>
        <v>188</v>
      </c>
      <c r="B202" s="109">
        <f t="shared" si="33"/>
        <v>43753</v>
      </c>
      <c r="C202" s="127" t="str">
        <f t="shared" si="25"/>
        <v>구간2</v>
      </c>
      <c r="D202" s="108">
        <f t="shared" si="26"/>
        <v>183</v>
      </c>
      <c r="E202" s="128">
        <f>COUNTIF($C$15:C202,C202)</f>
        <v>4</v>
      </c>
      <c r="F202" s="129">
        <f t="shared" si="27"/>
        <v>6.2839999999999993E-2</v>
      </c>
      <c r="G202" s="129">
        <f t="shared" si="28"/>
        <v>2.4088140833711217E-4</v>
      </c>
      <c r="H202" s="130">
        <f t="shared" si="29"/>
        <v>6.3080881408337106E-2</v>
      </c>
    </row>
    <row r="203" spans="1:8">
      <c r="A203" s="108">
        <f t="shared" si="33"/>
        <v>189</v>
      </c>
      <c r="B203" s="109">
        <f t="shared" si="33"/>
        <v>43754</v>
      </c>
      <c r="C203" s="127" t="str">
        <f t="shared" si="25"/>
        <v>구간2</v>
      </c>
      <c r="D203" s="108">
        <f t="shared" si="26"/>
        <v>183</v>
      </c>
      <c r="E203" s="128">
        <f>COUNTIF($C$15:C203,C203)</f>
        <v>5</v>
      </c>
      <c r="F203" s="129">
        <f t="shared" si="27"/>
        <v>6.2839999999999993E-2</v>
      </c>
      <c r="G203" s="129">
        <f t="shared" si="28"/>
        <v>3.0110176042139021E-4</v>
      </c>
      <c r="H203" s="130">
        <f t="shared" si="29"/>
        <v>6.3141101760421384E-2</v>
      </c>
    </row>
    <row r="204" spans="1:8">
      <c r="A204" s="108">
        <f t="shared" si="33"/>
        <v>190</v>
      </c>
      <c r="B204" s="109">
        <f t="shared" si="33"/>
        <v>43755</v>
      </c>
      <c r="C204" s="127" t="str">
        <f t="shared" si="25"/>
        <v>구간2</v>
      </c>
      <c r="D204" s="108">
        <f t="shared" si="26"/>
        <v>183</v>
      </c>
      <c r="E204" s="128">
        <f>COUNTIF($C$15:C204,C204)</f>
        <v>6</v>
      </c>
      <c r="F204" s="129">
        <f t="shared" si="27"/>
        <v>6.2839999999999993E-2</v>
      </c>
      <c r="G204" s="129">
        <f t="shared" si="28"/>
        <v>3.6132211250566827E-4</v>
      </c>
      <c r="H204" s="130">
        <f t="shared" si="29"/>
        <v>6.3201322112505662E-2</v>
      </c>
    </row>
    <row r="205" spans="1:8">
      <c r="A205" s="108">
        <f t="shared" si="33"/>
        <v>191</v>
      </c>
      <c r="B205" s="109">
        <f t="shared" si="33"/>
        <v>43756</v>
      </c>
      <c r="C205" s="127" t="str">
        <f t="shared" si="25"/>
        <v>구간2</v>
      </c>
      <c r="D205" s="108">
        <f t="shared" si="26"/>
        <v>183</v>
      </c>
      <c r="E205" s="128">
        <f>COUNTIF($C$15:C205,C205)</f>
        <v>7</v>
      </c>
      <c r="F205" s="129">
        <f t="shared" si="27"/>
        <v>6.2839999999999993E-2</v>
      </c>
      <c r="G205" s="129">
        <f t="shared" si="28"/>
        <v>4.2154246458994628E-4</v>
      </c>
      <c r="H205" s="130">
        <f t="shared" si="29"/>
        <v>6.326154246458994E-2</v>
      </c>
    </row>
    <row r="206" spans="1:8">
      <c r="A206" s="108">
        <f t="shared" si="33"/>
        <v>192</v>
      </c>
      <c r="B206" s="109">
        <f t="shared" si="33"/>
        <v>43757</v>
      </c>
      <c r="C206" s="127" t="str">
        <f t="shared" si="25"/>
        <v>구간2</v>
      </c>
      <c r="D206" s="108">
        <f t="shared" si="26"/>
        <v>183</v>
      </c>
      <c r="E206" s="128">
        <f>COUNTIF($C$15:C206,C206)</f>
        <v>8</v>
      </c>
      <c r="F206" s="129">
        <f t="shared" si="27"/>
        <v>6.2839999999999993E-2</v>
      </c>
      <c r="G206" s="129">
        <f t="shared" si="28"/>
        <v>4.8176281667422434E-4</v>
      </c>
      <c r="H206" s="130">
        <f t="shared" si="29"/>
        <v>6.3321762816674218E-2</v>
      </c>
    </row>
    <row r="207" spans="1:8">
      <c r="A207" s="108">
        <f t="shared" si="33"/>
        <v>193</v>
      </c>
      <c r="B207" s="109">
        <f t="shared" si="33"/>
        <v>43758</v>
      </c>
      <c r="C207" s="127" t="str">
        <f t="shared" si="25"/>
        <v>구간2</v>
      </c>
      <c r="D207" s="108">
        <f t="shared" si="26"/>
        <v>183</v>
      </c>
      <c r="E207" s="128">
        <f>COUNTIF($C$15:C207,C207)</f>
        <v>9</v>
      </c>
      <c r="F207" s="129">
        <f t="shared" si="27"/>
        <v>6.2839999999999993E-2</v>
      </c>
      <c r="G207" s="129">
        <f t="shared" si="28"/>
        <v>5.419831687585024E-4</v>
      </c>
      <c r="H207" s="130">
        <f t="shared" si="29"/>
        <v>6.3381983168758496E-2</v>
      </c>
    </row>
    <row r="208" spans="1:8">
      <c r="A208" s="108">
        <f t="shared" si="33"/>
        <v>194</v>
      </c>
      <c r="B208" s="109">
        <f t="shared" si="33"/>
        <v>43759</v>
      </c>
      <c r="C208" s="127" t="str">
        <f t="shared" ref="C208:C271" si="34">IF(IFERROR(HLOOKUP(B208,$D$5:$W$7,2,FALSE),"")="",C209,HLOOKUP(B208,$D$5:$W$7,2,FALSE))</f>
        <v>구간2</v>
      </c>
      <c r="D208" s="108">
        <f t="shared" ref="D208:D271" si="35">COUNTIF($C$15:$C$49928,C208)</f>
        <v>183</v>
      </c>
      <c r="E208" s="128">
        <f>COUNTIF($C$15:C208,C208)</f>
        <v>10</v>
      </c>
      <c r="F208" s="129">
        <f t="shared" ref="F208:F271" si="36">HLOOKUP($C208,$D$6:$W$11,6,FALSE)</f>
        <v>6.2839999999999993E-2</v>
      </c>
      <c r="G208" s="129">
        <f t="shared" ref="G208:G271" si="37">HLOOKUP($C208,$D$6:$W$11,5,FALSE)*(E208)</f>
        <v>6.0220352084278041E-4</v>
      </c>
      <c r="H208" s="130">
        <f t="shared" ref="H208:H271" si="38">F208+G208</f>
        <v>6.3442203520842774E-2</v>
      </c>
    </row>
    <row r="209" spans="1:8">
      <c r="A209" s="108">
        <f t="shared" ref="A209:B224" si="39">A208+1</f>
        <v>195</v>
      </c>
      <c r="B209" s="109">
        <f t="shared" si="39"/>
        <v>43760</v>
      </c>
      <c r="C209" s="127" t="str">
        <f t="shared" si="34"/>
        <v>구간2</v>
      </c>
      <c r="D209" s="108">
        <f t="shared" si="35"/>
        <v>183</v>
      </c>
      <c r="E209" s="128">
        <f>COUNTIF($C$15:C209,C209)</f>
        <v>11</v>
      </c>
      <c r="F209" s="129">
        <f t="shared" si="36"/>
        <v>6.2839999999999993E-2</v>
      </c>
      <c r="G209" s="129">
        <f t="shared" si="37"/>
        <v>6.6242387292705842E-4</v>
      </c>
      <c r="H209" s="130">
        <f t="shared" si="38"/>
        <v>6.3502423872927052E-2</v>
      </c>
    </row>
    <row r="210" spans="1:8">
      <c r="A210" s="108">
        <f t="shared" si="39"/>
        <v>196</v>
      </c>
      <c r="B210" s="109">
        <f t="shared" si="39"/>
        <v>43761</v>
      </c>
      <c r="C210" s="127" t="str">
        <f t="shared" si="34"/>
        <v>구간2</v>
      </c>
      <c r="D210" s="108">
        <f t="shared" si="35"/>
        <v>183</v>
      </c>
      <c r="E210" s="128">
        <f>COUNTIF($C$15:C210,C210)</f>
        <v>12</v>
      </c>
      <c r="F210" s="129">
        <f t="shared" si="36"/>
        <v>6.2839999999999993E-2</v>
      </c>
      <c r="G210" s="129">
        <f t="shared" si="37"/>
        <v>7.2264422501133654E-4</v>
      </c>
      <c r="H210" s="130">
        <f t="shared" si="38"/>
        <v>6.356264422501133E-2</v>
      </c>
    </row>
    <row r="211" spans="1:8">
      <c r="A211" s="108">
        <f t="shared" si="39"/>
        <v>197</v>
      </c>
      <c r="B211" s="109">
        <f t="shared" si="39"/>
        <v>43762</v>
      </c>
      <c r="C211" s="127" t="str">
        <f t="shared" si="34"/>
        <v>구간2</v>
      </c>
      <c r="D211" s="108">
        <f t="shared" si="35"/>
        <v>183</v>
      </c>
      <c r="E211" s="128">
        <f>COUNTIF($C$15:C211,C211)</f>
        <v>13</v>
      </c>
      <c r="F211" s="129">
        <f t="shared" si="36"/>
        <v>6.2839999999999993E-2</v>
      </c>
      <c r="G211" s="129">
        <f t="shared" si="37"/>
        <v>7.8286457709561455E-4</v>
      </c>
      <c r="H211" s="130">
        <f t="shared" si="38"/>
        <v>6.3622864577095609E-2</v>
      </c>
    </row>
    <row r="212" spans="1:8">
      <c r="A212" s="108">
        <f t="shared" si="39"/>
        <v>198</v>
      </c>
      <c r="B212" s="109">
        <f t="shared" si="39"/>
        <v>43763</v>
      </c>
      <c r="C212" s="127" t="str">
        <f t="shared" si="34"/>
        <v>구간2</v>
      </c>
      <c r="D212" s="108">
        <f t="shared" si="35"/>
        <v>183</v>
      </c>
      <c r="E212" s="128">
        <f>COUNTIF($C$15:C212,C212)</f>
        <v>14</v>
      </c>
      <c r="F212" s="129">
        <f t="shared" si="36"/>
        <v>6.2839999999999993E-2</v>
      </c>
      <c r="G212" s="129">
        <f t="shared" si="37"/>
        <v>8.4308492917989255E-4</v>
      </c>
      <c r="H212" s="130">
        <f t="shared" si="38"/>
        <v>6.3683084929179887E-2</v>
      </c>
    </row>
    <row r="213" spans="1:8">
      <c r="A213" s="108">
        <f t="shared" si="39"/>
        <v>199</v>
      </c>
      <c r="B213" s="109">
        <f t="shared" si="39"/>
        <v>43764</v>
      </c>
      <c r="C213" s="127" t="str">
        <f t="shared" si="34"/>
        <v>구간2</v>
      </c>
      <c r="D213" s="108">
        <f t="shared" si="35"/>
        <v>183</v>
      </c>
      <c r="E213" s="128">
        <f>COUNTIF($C$15:C213,C213)</f>
        <v>15</v>
      </c>
      <c r="F213" s="129">
        <f t="shared" si="36"/>
        <v>6.2839999999999993E-2</v>
      </c>
      <c r="G213" s="129">
        <f t="shared" si="37"/>
        <v>9.0330528126417067E-4</v>
      </c>
      <c r="H213" s="130">
        <f t="shared" si="38"/>
        <v>6.3743305281264165E-2</v>
      </c>
    </row>
    <row r="214" spans="1:8">
      <c r="A214" s="108">
        <f t="shared" si="39"/>
        <v>200</v>
      </c>
      <c r="B214" s="109">
        <f t="shared" si="39"/>
        <v>43765</v>
      </c>
      <c r="C214" s="127" t="str">
        <f t="shared" si="34"/>
        <v>구간2</v>
      </c>
      <c r="D214" s="108">
        <f t="shared" si="35"/>
        <v>183</v>
      </c>
      <c r="E214" s="128">
        <f>COUNTIF($C$15:C214,C214)</f>
        <v>16</v>
      </c>
      <c r="F214" s="129">
        <f t="shared" si="36"/>
        <v>6.2839999999999993E-2</v>
      </c>
      <c r="G214" s="129">
        <f t="shared" si="37"/>
        <v>9.6352563334844868E-4</v>
      </c>
      <c r="H214" s="130">
        <f t="shared" si="38"/>
        <v>6.3803525633348443E-2</v>
      </c>
    </row>
    <row r="215" spans="1:8">
      <c r="A215" s="108">
        <f t="shared" si="39"/>
        <v>201</v>
      </c>
      <c r="B215" s="109">
        <f t="shared" si="39"/>
        <v>43766</v>
      </c>
      <c r="C215" s="127" t="str">
        <f t="shared" si="34"/>
        <v>구간2</v>
      </c>
      <c r="D215" s="108">
        <f t="shared" si="35"/>
        <v>183</v>
      </c>
      <c r="E215" s="128">
        <f>COUNTIF($C$15:C215,C215)</f>
        <v>17</v>
      </c>
      <c r="F215" s="129">
        <f t="shared" si="36"/>
        <v>6.2839999999999993E-2</v>
      </c>
      <c r="G215" s="129">
        <f t="shared" si="37"/>
        <v>1.0237459854327267E-3</v>
      </c>
      <c r="H215" s="130">
        <f t="shared" si="38"/>
        <v>6.3863745985432721E-2</v>
      </c>
    </row>
    <row r="216" spans="1:8">
      <c r="A216" s="108">
        <f t="shared" si="39"/>
        <v>202</v>
      </c>
      <c r="B216" s="109">
        <f t="shared" si="39"/>
        <v>43767</v>
      </c>
      <c r="C216" s="127" t="str">
        <f t="shared" si="34"/>
        <v>구간2</v>
      </c>
      <c r="D216" s="108">
        <f t="shared" si="35"/>
        <v>183</v>
      </c>
      <c r="E216" s="128">
        <f>COUNTIF($C$15:C216,C216)</f>
        <v>18</v>
      </c>
      <c r="F216" s="129">
        <f t="shared" si="36"/>
        <v>6.2839999999999993E-2</v>
      </c>
      <c r="G216" s="129">
        <f t="shared" si="37"/>
        <v>1.0839663375170048E-3</v>
      </c>
      <c r="H216" s="130">
        <f t="shared" si="38"/>
        <v>6.3923966337516999E-2</v>
      </c>
    </row>
    <row r="217" spans="1:8">
      <c r="A217" s="108">
        <f t="shared" si="39"/>
        <v>203</v>
      </c>
      <c r="B217" s="109">
        <f t="shared" si="39"/>
        <v>43768</v>
      </c>
      <c r="C217" s="127" t="str">
        <f t="shared" si="34"/>
        <v>구간2</v>
      </c>
      <c r="D217" s="108">
        <f t="shared" si="35"/>
        <v>183</v>
      </c>
      <c r="E217" s="128">
        <f>COUNTIF($C$15:C217,C217)</f>
        <v>19</v>
      </c>
      <c r="F217" s="129">
        <f t="shared" si="36"/>
        <v>6.2839999999999993E-2</v>
      </c>
      <c r="G217" s="129">
        <f t="shared" si="37"/>
        <v>1.1441866896012827E-3</v>
      </c>
      <c r="H217" s="130">
        <f t="shared" si="38"/>
        <v>6.3984186689601277E-2</v>
      </c>
    </row>
    <row r="218" spans="1:8">
      <c r="A218" s="108">
        <f t="shared" si="39"/>
        <v>204</v>
      </c>
      <c r="B218" s="109">
        <f t="shared" si="39"/>
        <v>43769</v>
      </c>
      <c r="C218" s="127" t="str">
        <f t="shared" si="34"/>
        <v>구간2</v>
      </c>
      <c r="D218" s="108">
        <f t="shared" si="35"/>
        <v>183</v>
      </c>
      <c r="E218" s="128">
        <f>COUNTIF($C$15:C218,C218)</f>
        <v>20</v>
      </c>
      <c r="F218" s="129">
        <f t="shared" si="36"/>
        <v>6.2839999999999993E-2</v>
      </c>
      <c r="G218" s="129">
        <f t="shared" si="37"/>
        <v>1.2044070416855608E-3</v>
      </c>
      <c r="H218" s="130">
        <f t="shared" si="38"/>
        <v>6.4044407041685555E-2</v>
      </c>
    </row>
    <row r="219" spans="1:8">
      <c r="A219" s="108">
        <f t="shared" si="39"/>
        <v>205</v>
      </c>
      <c r="B219" s="109">
        <f t="shared" si="39"/>
        <v>43770</v>
      </c>
      <c r="C219" s="127" t="str">
        <f t="shared" si="34"/>
        <v>구간2</v>
      </c>
      <c r="D219" s="108">
        <f t="shared" si="35"/>
        <v>183</v>
      </c>
      <c r="E219" s="128">
        <f>COUNTIF($C$15:C219,C219)</f>
        <v>21</v>
      </c>
      <c r="F219" s="129">
        <f t="shared" si="36"/>
        <v>6.2839999999999993E-2</v>
      </c>
      <c r="G219" s="129">
        <f t="shared" si="37"/>
        <v>1.2646273937698389E-3</v>
      </c>
      <c r="H219" s="130">
        <f t="shared" si="38"/>
        <v>6.4104627393769834E-2</v>
      </c>
    </row>
    <row r="220" spans="1:8">
      <c r="A220" s="108">
        <f t="shared" si="39"/>
        <v>206</v>
      </c>
      <c r="B220" s="109">
        <f t="shared" si="39"/>
        <v>43771</v>
      </c>
      <c r="C220" s="127" t="str">
        <f t="shared" si="34"/>
        <v>구간2</v>
      </c>
      <c r="D220" s="108">
        <f t="shared" si="35"/>
        <v>183</v>
      </c>
      <c r="E220" s="128">
        <f>COUNTIF($C$15:C220,C220)</f>
        <v>22</v>
      </c>
      <c r="F220" s="129">
        <f t="shared" si="36"/>
        <v>6.2839999999999993E-2</v>
      </c>
      <c r="G220" s="129">
        <f t="shared" si="37"/>
        <v>1.3248477458541168E-3</v>
      </c>
      <c r="H220" s="130">
        <f t="shared" si="38"/>
        <v>6.4164847745854112E-2</v>
      </c>
    </row>
    <row r="221" spans="1:8">
      <c r="A221" s="108">
        <f t="shared" si="39"/>
        <v>207</v>
      </c>
      <c r="B221" s="109">
        <f t="shared" si="39"/>
        <v>43772</v>
      </c>
      <c r="C221" s="127" t="str">
        <f t="shared" si="34"/>
        <v>구간2</v>
      </c>
      <c r="D221" s="108">
        <f t="shared" si="35"/>
        <v>183</v>
      </c>
      <c r="E221" s="128">
        <f>COUNTIF($C$15:C221,C221)</f>
        <v>23</v>
      </c>
      <c r="F221" s="129">
        <f t="shared" si="36"/>
        <v>6.2839999999999993E-2</v>
      </c>
      <c r="G221" s="129">
        <f t="shared" si="37"/>
        <v>1.385068097938395E-3</v>
      </c>
      <c r="H221" s="130">
        <f t="shared" si="38"/>
        <v>6.422506809793839E-2</v>
      </c>
    </row>
    <row r="222" spans="1:8">
      <c r="A222" s="108">
        <f t="shared" si="39"/>
        <v>208</v>
      </c>
      <c r="B222" s="109">
        <f t="shared" si="39"/>
        <v>43773</v>
      </c>
      <c r="C222" s="127" t="str">
        <f t="shared" si="34"/>
        <v>구간2</v>
      </c>
      <c r="D222" s="108">
        <f t="shared" si="35"/>
        <v>183</v>
      </c>
      <c r="E222" s="128">
        <f>COUNTIF($C$15:C222,C222)</f>
        <v>24</v>
      </c>
      <c r="F222" s="129">
        <f t="shared" si="36"/>
        <v>6.2839999999999993E-2</v>
      </c>
      <c r="G222" s="129">
        <f t="shared" si="37"/>
        <v>1.4452884500226731E-3</v>
      </c>
      <c r="H222" s="130">
        <f t="shared" si="38"/>
        <v>6.4285288450022668E-2</v>
      </c>
    </row>
    <row r="223" spans="1:8">
      <c r="A223" s="108">
        <f t="shared" si="39"/>
        <v>209</v>
      </c>
      <c r="B223" s="109">
        <f t="shared" si="39"/>
        <v>43774</v>
      </c>
      <c r="C223" s="127" t="str">
        <f t="shared" si="34"/>
        <v>구간2</v>
      </c>
      <c r="D223" s="108">
        <f t="shared" si="35"/>
        <v>183</v>
      </c>
      <c r="E223" s="128">
        <f>COUNTIF($C$15:C223,C223)</f>
        <v>25</v>
      </c>
      <c r="F223" s="129">
        <f t="shared" si="36"/>
        <v>6.2839999999999993E-2</v>
      </c>
      <c r="G223" s="129">
        <f t="shared" si="37"/>
        <v>1.505508802106951E-3</v>
      </c>
      <c r="H223" s="130">
        <f t="shared" si="38"/>
        <v>6.4345508802106946E-2</v>
      </c>
    </row>
    <row r="224" spans="1:8">
      <c r="A224" s="108">
        <f t="shared" si="39"/>
        <v>210</v>
      </c>
      <c r="B224" s="109">
        <f t="shared" si="39"/>
        <v>43775</v>
      </c>
      <c r="C224" s="127" t="str">
        <f t="shared" si="34"/>
        <v>구간2</v>
      </c>
      <c r="D224" s="108">
        <f t="shared" si="35"/>
        <v>183</v>
      </c>
      <c r="E224" s="128">
        <f>COUNTIF($C$15:C224,C224)</f>
        <v>26</v>
      </c>
      <c r="F224" s="129">
        <f t="shared" si="36"/>
        <v>6.2839999999999993E-2</v>
      </c>
      <c r="G224" s="129">
        <f t="shared" si="37"/>
        <v>1.5657291541912291E-3</v>
      </c>
      <c r="H224" s="130">
        <f t="shared" si="38"/>
        <v>6.4405729154191224E-2</v>
      </c>
    </row>
    <row r="225" spans="1:8">
      <c r="A225" s="108">
        <f t="shared" ref="A225:B240" si="40">A224+1</f>
        <v>211</v>
      </c>
      <c r="B225" s="109">
        <f t="shared" si="40"/>
        <v>43776</v>
      </c>
      <c r="C225" s="127" t="str">
        <f t="shared" si="34"/>
        <v>구간2</v>
      </c>
      <c r="D225" s="108">
        <f t="shared" si="35"/>
        <v>183</v>
      </c>
      <c r="E225" s="128">
        <f>COUNTIF($C$15:C225,C225)</f>
        <v>27</v>
      </c>
      <c r="F225" s="129">
        <f t="shared" si="36"/>
        <v>6.2839999999999993E-2</v>
      </c>
      <c r="G225" s="129">
        <f t="shared" si="37"/>
        <v>1.6259495062755072E-3</v>
      </c>
      <c r="H225" s="130">
        <f t="shared" si="38"/>
        <v>6.4465949506275502E-2</v>
      </c>
    </row>
    <row r="226" spans="1:8">
      <c r="A226" s="108">
        <f t="shared" si="40"/>
        <v>212</v>
      </c>
      <c r="B226" s="109">
        <f t="shared" si="40"/>
        <v>43777</v>
      </c>
      <c r="C226" s="127" t="str">
        <f t="shared" si="34"/>
        <v>구간2</v>
      </c>
      <c r="D226" s="108">
        <f t="shared" si="35"/>
        <v>183</v>
      </c>
      <c r="E226" s="128">
        <f>COUNTIF($C$15:C226,C226)</f>
        <v>28</v>
      </c>
      <c r="F226" s="129">
        <f t="shared" si="36"/>
        <v>6.2839999999999993E-2</v>
      </c>
      <c r="G226" s="129">
        <f t="shared" si="37"/>
        <v>1.6861698583597851E-3</v>
      </c>
      <c r="H226" s="130">
        <f t="shared" si="38"/>
        <v>6.452616985835978E-2</v>
      </c>
    </row>
    <row r="227" spans="1:8">
      <c r="A227" s="108">
        <f t="shared" si="40"/>
        <v>213</v>
      </c>
      <c r="B227" s="109">
        <f t="shared" si="40"/>
        <v>43778</v>
      </c>
      <c r="C227" s="127" t="str">
        <f t="shared" si="34"/>
        <v>구간2</v>
      </c>
      <c r="D227" s="108">
        <f t="shared" si="35"/>
        <v>183</v>
      </c>
      <c r="E227" s="128">
        <f>COUNTIF($C$15:C227,C227)</f>
        <v>29</v>
      </c>
      <c r="F227" s="129">
        <f t="shared" si="36"/>
        <v>6.2839999999999993E-2</v>
      </c>
      <c r="G227" s="129">
        <f t="shared" si="37"/>
        <v>1.7463902104440632E-3</v>
      </c>
      <c r="H227" s="130">
        <f t="shared" si="38"/>
        <v>6.4586390210444058E-2</v>
      </c>
    </row>
    <row r="228" spans="1:8">
      <c r="A228" s="108">
        <f t="shared" si="40"/>
        <v>214</v>
      </c>
      <c r="B228" s="109">
        <f t="shared" si="40"/>
        <v>43779</v>
      </c>
      <c r="C228" s="127" t="str">
        <f t="shared" si="34"/>
        <v>구간2</v>
      </c>
      <c r="D228" s="108">
        <f t="shared" si="35"/>
        <v>183</v>
      </c>
      <c r="E228" s="128">
        <f>COUNTIF($C$15:C228,C228)</f>
        <v>30</v>
      </c>
      <c r="F228" s="129">
        <f t="shared" si="36"/>
        <v>6.2839999999999993E-2</v>
      </c>
      <c r="G228" s="129">
        <f t="shared" si="37"/>
        <v>1.8066105625283413E-3</v>
      </c>
      <c r="H228" s="130">
        <f t="shared" si="38"/>
        <v>6.4646610562528337E-2</v>
      </c>
    </row>
    <row r="229" spans="1:8">
      <c r="A229" s="108">
        <f t="shared" si="40"/>
        <v>215</v>
      </c>
      <c r="B229" s="109">
        <f t="shared" si="40"/>
        <v>43780</v>
      </c>
      <c r="C229" s="127" t="str">
        <f t="shared" si="34"/>
        <v>구간2</v>
      </c>
      <c r="D229" s="108">
        <f t="shared" si="35"/>
        <v>183</v>
      </c>
      <c r="E229" s="128">
        <f>COUNTIF($C$15:C229,C229)</f>
        <v>31</v>
      </c>
      <c r="F229" s="129">
        <f t="shared" si="36"/>
        <v>6.2839999999999993E-2</v>
      </c>
      <c r="G229" s="129">
        <f t="shared" si="37"/>
        <v>1.8668309146126192E-3</v>
      </c>
      <c r="H229" s="130">
        <f t="shared" si="38"/>
        <v>6.4706830914612615E-2</v>
      </c>
    </row>
    <row r="230" spans="1:8">
      <c r="A230" s="108">
        <f t="shared" si="40"/>
        <v>216</v>
      </c>
      <c r="B230" s="109">
        <f t="shared" si="40"/>
        <v>43781</v>
      </c>
      <c r="C230" s="127" t="str">
        <f t="shared" si="34"/>
        <v>구간2</v>
      </c>
      <c r="D230" s="108">
        <f t="shared" si="35"/>
        <v>183</v>
      </c>
      <c r="E230" s="128">
        <f>COUNTIF($C$15:C230,C230)</f>
        <v>32</v>
      </c>
      <c r="F230" s="129">
        <f t="shared" si="36"/>
        <v>6.2839999999999993E-2</v>
      </c>
      <c r="G230" s="129">
        <f t="shared" si="37"/>
        <v>1.9270512666968974E-3</v>
      </c>
      <c r="H230" s="130">
        <f t="shared" si="38"/>
        <v>6.4767051266696893E-2</v>
      </c>
    </row>
    <row r="231" spans="1:8">
      <c r="A231" s="108">
        <f t="shared" si="40"/>
        <v>217</v>
      </c>
      <c r="B231" s="109">
        <f t="shared" si="40"/>
        <v>43782</v>
      </c>
      <c r="C231" s="127" t="str">
        <f t="shared" si="34"/>
        <v>구간2</v>
      </c>
      <c r="D231" s="108">
        <f t="shared" si="35"/>
        <v>183</v>
      </c>
      <c r="E231" s="128">
        <f>COUNTIF($C$15:C231,C231)</f>
        <v>33</v>
      </c>
      <c r="F231" s="129">
        <f t="shared" si="36"/>
        <v>6.2839999999999993E-2</v>
      </c>
      <c r="G231" s="129">
        <f t="shared" si="37"/>
        <v>1.9872716187811753E-3</v>
      </c>
      <c r="H231" s="130">
        <f t="shared" si="38"/>
        <v>6.4827271618781171E-2</v>
      </c>
    </row>
    <row r="232" spans="1:8">
      <c r="A232" s="108">
        <f t="shared" si="40"/>
        <v>218</v>
      </c>
      <c r="B232" s="109">
        <f t="shared" si="40"/>
        <v>43783</v>
      </c>
      <c r="C232" s="127" t="str">
        <f t="shared" si="34"/>
        <v>구간2</v>
      </c>
      <c r="D232" s="108">
        <f t="shared" si="35"/>
        <v>183</v>
      </c>
      <c r="E232" s="128">
        <f>COUNTIF($C$15:C232,C232)</f>
        <v>34</v>
      </c>
      <c r="F232" s="129">
        <f t="shared" si="36"/>
        <v>6.2839999999999993E-2</v>
      </c>
      <c r="G232" s="129">
        <f t="shared" si="37"/>
        <v>2.0474919708654534E-3</v>
      </c>
      <c r="H232" s="130">
        <f t="shared" si="38"/>
        <v>6.4887491970865449E-2</v>
      </c>
    </row>
    <row r="233" spans="1:8">
      <c r="A233" s="108">
        <f t="shared" si="40"/>
        <v>219</v>
      </c>
      <c r="B233" s="109">
        <f t="shared" si="40"/>
        <v>43784</v>
      </c>
      <c r="C233" s="127" t="str">
        <f t="shared" si="34"/>
        <v>구간2</v>
      </c>
      <c r="D233" s="108">
        <f t="shared" si="35"/>
        <v>183</v>
      </c>
      <c r="E233" s="128">
        <f>COUNTIF($C$15:C233,C233)</f>
        <v>35</v>
      </c>
      <c r="F233" s="129">
        <f t="shared" si="36"/>
        <v>6.2839999999999993E-2</v>
      </c>
      <c r="G233" s="129">
        <f t="shared" si="37"/>
        <v>2.1077123229497315E-3</v>
      </c>
      <c r="H233" s="130">
        <f t="shared" si="38"/>
        <v>6.4947712322949727E-2</v>
      </c>
    </row>
    <row r="234" spans="1:8">
      <c r="A234" s="108">
        <f t="shared" si="40"/>
        <v>220</v>
      </c>
      <c r="B234" s="109">
        <f t="shared" si="40"/>
        <v>43785</v>
      </c>
      <c r="C234" s="127" t="str">
        <f t="shared" si="34"/>
        <v>구간2</v>
      </c>
      <c r="D234" s="108">
        <f t="shared" si="35"/>
        <v>183</v>
      </c>
      <c r="E234" s="128">
        <f>COUNTIF($C$15:C234,C234)</f>
        <v>36</v>
      </c>
      <c r="F234" s="129">
        <f t="shared" si="36"/>
        <v>6.2839999999999993E-2</v>
      </c>
      <c r="G234" s="129">
        <f t="shared" si="37"/>
        <v>2.1679326750340096E-3</v>
      </c>
      <c r="H234" s="130">
        <f t="shared" si="38"/>
        <v>6.5007932675034005E-2</v>
      </c>
    </row>
    <row r="235" spans="1:8">
      <c r="A235" s="108">
        <f t="shared" si="40"/>
        <v>221</v>
      </c>
      <c r="B235" s="109">
        <f t="shared" si="40"/>
        <v>43786</v>
      </c>
      <c r="C235" s="127" t="str">
        <f t="shared" si="34"/>
        <v>구간2</v>
      </c>
      <c r="D235" s="108">
        <f t="shared" si="35"/>
        <v>183</v>
      </c>
      <c r="E235" s="128">
        <f>COUNTIF($C$15:C235,C235)</f>
        <v>37</v>
      </c>
      <c r="F235" s="129">
        <f t="shared" si="36"/>
        <v>6.2839999999999993E-2</v>
      </c>
      <c r="G235" s="129">
        <f t="shared" si="37"/>
        <v>2.2281530271182877E-3</v>
      </c>
      <c r="H235" s="130">
        <f t="shared" si="38"/>
        <v>6.5068153027118283E-2</v>
      </c>
    </row>
    <row r="236" spans="1:8">
      <c r="A236" s="108">
        <f t="shared" si="40"/>
        <v>222</v>
      </c>
      <c r="B236" s="109">
        <f t="shared" si="40"/>
        <v>43787</v>
      </c>
      <c r="C236" s="127" t="str">
        <f t="shared" si="34"/>
        <v>구간2</v>
      </c>
      <c r="D236" s="108">
        <f t="shared" si="35"/>
        <v>183</v>
      </c>
      <c r="E236" s="128">
        <f>COUNTIF($C$15:C236,C236)</f>
        <v>38</v>
      </c>
      <c r="F236" s="129">
        <f t="shared" si="36"/>
        <v>6.2839999999999993E-2</v>
      </c>
      <c r="G236" s="129">
        <f t="shared" si="37"/>
        <v>2.2883733792025654E-3</v>
      </c>
      <c r="H236" s="130">
        <f t="shared" si="38"/>
        <v>6.5128373379202562E-2</v>
      </c>
    </row>
    <row r="237" spans="1:8">
      <c r="A237" s="108">
        <f t="shared" si="40"/>
        <v>223</v>
      </c>
      <c r="B237" s="109">
        <f t="shared" si="40"/>
        <v>43788</v>
      </c>
      <c r="C237" s="127" t="str">
        <f t="shared" si="34"/>
        <v>구간2</v>
      </c>
      <c r="D237" s="108">
        <f t="shared" si="35"/>
        <v>183</v>
      </c>
      <c r="E237" s="128">
        <f>COUNTIF($C$15:C237,C237)</f>
        <v>39</v>
      </c>
      <c r="F237" s="129">
        <f t="shared" si="36"/>
        <v>6.2839999999999993E-2</v>
      </c>
      <c r="G237" s="129">
        <f t="shared" si="37"/>
        <v>2.3485937312868435E-3</v>
      </c>
      <c r="H237" s="130">
        <f t="shared" si="38"/>
        <v>6.518859373128684E-2</v>
      </c>
    </row>
    <row r="238" spans="1:8">
      <c r="A238" s="108">
        <f t="shared" si="40"/>
        <v>224</v>
      </c>
      <c r="B238" s="109">
        <f t="shared" si="40"/>
        <v>43789</v>
      </c>
      <c r="C238" s="127" t="str">
        <f t="shared" si="34"/>
        <v>구간2</v>
      </c>
      <c r="D238" s="108">
        <f t="shared" si="35"/>
        <v>183</v>
      </c>
      <c r="E238" s="128">
        <f>COUNTIF($C$15:C238,C238)</f>
        <v>40</v>
      </c>
      <c r="F238" s="129">
        <f t="shared" si="36"/>
        <v>6.2839999999999993E-2</v>
      </c>
      <c r="G238" s="129">
        <f t="shared" si="37"/>
        <v>2.4088140833711216E-3</v>
      </c>
      <c r="H238" s="130">
        <f t="shared" si="38"/>
        <v>6.5248814083371118E-2</v>
      </c>
    </row>
    <row r="239" spans="1:8">
      <c r="A239" s="108">
        <f t="shared" si="40"/>
        <v>225</v>
      </c>
      <c r="B239" s="109">
        <f t="shared" si="40"/>
        <v>43790</v>
      </c>
      <c r="C239" s="127" t="str">
        <f t="shared" si="34"/>
        <v>구간2</v>
      </c>
      <c r="D239" s="108">
        <f t="shared" si="35"/>
        <v>183</v>
      </c>
      <c r="E239" s="128">
        <f>COUNTIF($C$15:C239,C239)</f>
        <v>41</v>
      </c>
      <c r="F239" s="129">
        <f t="shared" si="36"/>
        <v>6.2839999999999993E-2</v>
      </c>
      <c r="G239" s="129">
        <f t="shared" si="37"/>
        <v>2.4690344354553998E-3</v>
      </c>
      <c r="H239" s="130">
        <f t="shared" si="38"/>
        <v>6.5309034435455396E-2</v>
      </c>
    </row>
    <row r="240" spans="1:8">
      <c r="A240" s="108">
        <f t="shared" si="40"/>
        <v>226</v>
      </c>
      <c r="B240" s="109">
        <f t="shared" si="40"/>
        <v>43791</v>
      </c>
      <c r="C240" s="127" t="str">
        <f t="shared" si="34"/>
        <v>구간2</v>
      </c>
      <c r="D240" s="108">
        <f t="shared" si="35"/>
        <v>183</v>
      </c>
      <c r="E240" s="128">
        <f>COUNTIF($C$15:C240,C240)</f>
        <v>42</v>
      </c>
      <c r="F240" s="129">
        <f t="shared" si="36"/>
        <v>6.2839999999999993E-2</v>
      </c>
      <c r="G240" s="129">
        <f t="shared" si="37"/>
        <v>2.5292547875396779E-3</v>
      </c>
      <c r="H240" s="130">
        <f t="shared" si="38"/>
        <v>6.5369254787539674E-2</v>
      </c>
    </row>
    <row r="241" spans="1:8">
      <c r="A241" s="108">
        <f t="shared" ref="A241:B256" si="41">A240+1</f>
        <v>227</v>
      </c>
      <c r="B241" s="109">
        <f t="shared" si="41"/>
        <v>43792</v>
      </c>
      <c r="C241" s="127" t="str">
        <f t="shared" si="34"/>
        <v>구간2</v>
      </c>
      <c r="D241" s="108">
        <f t="shared" si="35"/>
        <v>183</v>
      </c>
      <c r="E241" s="128">
        <f>COUNTIF($C$15:C241,C241)</f>
        <v>43</v>
      </c>
      <c r="F241" s="129">
        <f t="shared" si="36"/>
        <v>6.2839999999999993E-2</v>
      </c>
      <c r="G241" s="129">
        <f t="shared" si="37"/>
        <v>2.589475139623956E-3</v>
      </c>
      <c r="H241" s="130">
        <f t="shared" si="38"/>
        <v>6.5429475139623952E-2</v>
      </c>
    </row>
    <row r="242" spans="1:8">
      <c r="A242" s="108">
        <f t="shared" si="41"/>
        <v>228</v>
      </c>
      <c r="B242" s="109">
        <f t="shared" si="41"/>
        <v>43793</v>
      </c>
      <c r="C242" s="127" t="str">
        <f t="shared" si="34"/>
        <v>구간2</v>
      </c>
      <c r="D242" s="108">
        <f t="shared" si="35"/>
        <v>183</v>
      </c>
      <c r="E242" s="128">
        <f>COUNTIF($C$15:C242,C242)</f>
        <v>44</v>
      </c>
      <c r="F242" s="129">
        <f t="shared" si="36"/>
        <v>6.2839999999999993E-2</v>
      </c>
      <c r="G242" s="129">
        <f t="shared" si="37"/>
        <v>2.6496954917082337E-3</v>
      </c>
      <c r="H242" s="130">
        <f t="shared" si="38"/>
        <v>6.548969549170823E-2</v>
      </c>
    </row>
    <row r="243" spans="1:8">
      <c r="A243" s="108">
        <f t="shared" si="41"/>
        <v>229</v>
      </c>
      <c r="B243" s="109">
        <f t="shared" si="41"/>
        <v>43794</v>
      </c>
      <c r="C243" s="127" t="str">
        <f t="shared" si="34"/>
        <v>구간2</v>
      </c>
      <c r="D243" s="108">
        <f t="shared" si="35"/>
        <v>183</v>
      </c>
      <c r="E243" s="128">
        <f>COUNTIF($C$15:C243,C243)</f>
        <v>45</v>
      </c>
      <c r="F243" s="129">
        <f t="shared" si="36"/>
        <v>6.2839999999999993E-2</v>
      </c>
      <c r="G243" s="129">
        <f t="shared" si="37"/>
        <v>2.7099158437925118E-3</v>
      </c>
      <c r="H243" s="130">
        <f t="shared" si="38"/>
        <v>6.5549915843792508E-2</v>
      </c>
    </row>
    <row r="244" spans="1:8">
      <c r="A244" s="108">
        <f t="shared" si="41"/>
        <v>230</v>
      </c>
      <c r="B244" s="109">
        <f t="shared" si="41"/>
        <v>43795</v>
      </c>
      <c r="C244" s="127" t="str">
        <f t="shared" si="34"/>
        <v>구간2</v>
      </c>
      <c r="D244" s="108">
        <f t="shared" si="35"/>
        <v>183</v>
      </c>
      <c r="E244" s="128">
        <f>COUNTIF($C$15:C244,C244)</f>
        <v>46</v>
      </c>
      <c r="F244" s="129">
        <f t="shared" si="36"/>
        <v>6.2839999999999993E-2</v>
      </c>
      <c r="G244" s="129">
        <f t="shared" si="37"/>
        <v>2.7701361958767899E-3</v>
      </c>
      <c r="H244" s="130">
        <f t="shared" si="38"/>
        <v>6.5610136195876786E-2</v>
      </c>
    </row>
    <row r="245" spans="1:8">
      <c r="A245" s="108">
        <f t="shared" si="41"/>
        <v>231</v>
      </c>
      <c r="B245" s="109">
        <f t="shared" si="41"/>
        <v>43796</v>
      </c>
      <c r="C245" s="127" t="str">
        <f t="shared" si="34"/>
        <v>구간2</v>
      </c>
      <c r="D245" s="108">
        <f t="shared" si="35"/>
        <v>183</v>
      </c>
      <c r="E245" s="128">
        <f>COUNTIF($C$15:C245,C245)</f>
        <v>47</v>
      </c>
      <c r="F245" s="129">
        <f t="shared" si="36"/>
        <v>6.2839999999999993E-2</v>
      </c>
      <c r="G245" s="129">
        <f t="shared" si="37"/>
        <v>2.830356547961068E-3</v>
      </c>
      <c r="H245" s="130">
        <f t="shared" si="38"/>
        <v>6.5670356547961065E-2</v>
      </c>
    </row>
    <row r="246" spans="1:8">
      <c r="A246" s="108">
        <f t="shared" si="41"/>
        <v>232</v>
      </c>
      <c r="B246" s="109">
        <f t="shared" si="41"/>
        <v>43797</v>
      </c>
      <c r="C246" s="127" t="str">
        <f t="shared" si="34"/>
        <v>구간2</v>
      </c>
      <c r="D246" s="108">
        <f t="shared" si="35"/>
        <v>183</v>
      </c>
      <c r="E246" s="128">
        <f>COUNTIF($C$15:C246,C246)</f>
        <v>48</v>
      </c>
      <c r="F246" s="129">
        <f t="shared" si="36"/>
        <v>6.2839999999999993E-2</v>
      </c>
      <c r="G246" s="129">
        <f t="shared" si="37"/>
        <v>2.8905769000453461E-3</v>
      </c>
      <c r="H246" s="130">
        <f t="shared" si="38"/>
        <v>6.5730576900045343E-2</v>
      </c>
    </row>
    <row r="247" spans="1:8">
      <c r="A247" s="108">
        <f t="shared" si="41"/>
        <v>233</v>
      </c>
      <c r="B247" s="109">
        <f t="shared" si="41"/>
        <v>43798</v>
      </c>
      <c r="C247" s="127" t="str">
        <f t="shared" si="34"/>
        <v>구간2</v>
      </c>
      <c r="D247" s="108">
        <f t="shared" si="35"/>
        <v>183</v>
      </c>
      <c r="E247" s="128">
        <f>COUNTIF($C$15:C247,C247)</f>
        <v>49</v>
      </c>
      <c r="F247" s="129">
        <f t="shared" si="36"/>
        <v>6.2839999999999993E-2</v>
      </c>
      <c r="G247" s="129">
        <f t="shared" si="37"/>
        <v>2.9507972521296243E-3</v>
      </c>
      <c r="H247" s="130">
        <f t="shared" si="38"/>
        <v>6.5790797252129621E-2</v>
      </c>
    </row>
    <row r="248" spans="1:8">
      <c r="A248" s="108">
        <f t="shared" si="41"/>
        <v>234</v>
      </c>
      <c r="B248" s="109">
        <f t="shared" si="41"/>
        <v>43799</v>
      </c>
      <c r="C248" s="127" t="str">
        <f t="shared" si="34"/>
        <v>구간2</v>
      </c>
      <c r="D248" s="108">
        <f t="shared" si="35"/>
        <v>183</v>
      </c>
      <c r="E248" s="128">
        <f>COUNTIF($C$15:C248,C248)</f>
        <v>50</v>
      </c>
      <c r="F248" s="129">
        <f t="shared" si="36"/>
        <v>6.2839999999999993E-2</v>
      </c>
      <c r="G248" s="129">
        <f t="shared" si="37"/>
        <v>3.0110176042139019E-3</v>
      </c>
      <c r="H248" s="130">
        <f t="shared" si="38"/>
        <v>6.5851017604213899E-2</v>
      </c>
    </row>
    <row r="249" spans="1:8">
      <c r="A249" s="108">
        <f t="shared" si="41"/>
        <v>235</v>
      </c>
      <c r="B249" s="109">
        <f t="shared" si="41"/>
        <v>43800</v>
      </c>
      <c r="C249" s="127" t="str">
        <f t="shared" si="34"/>
        <v>구간2</v>
      </c>
      <c r="D249" s="108">
        <f t="shared" si="35"/>
        <v>183</v>
      </c>
      <c r="E249" s="128">
        <f>COUNTIF($C$15:C249,C249)</f>
        <v>51</v>
      </c>
      <c r="F249" s="129">
        <f t="shared" si="36"/>
        <v>6.2839999999999993E-2</v>
      </c>
      <c r="G249" s="129">
        <f t="shared" si="37"/>
        <v>3.0712379562981801E-3</v>
      </c>
      <c r="H249" s="130">
        <f t="shared" si="38"/>
        <v>6.5911237956298177E-2</v>
      </c>
    </row>
    <row r="250" spans="1:8">
      <c r="A250" s="108">
        <f t="shared" si="41"/>
        <v>236</v>
      </c>
      <c r="B250" s="109">
        <f t="shared" si="41"/>
        <v>43801</v>
      </c>
      <c r="C250" s="127" t="str">
        <f t="shared" si="34"/>
        <v>구간2</v>
      </c>
      <c r="D250" s="108">
        <f t="shared" si="35"/>
        <v>183</v>
      </c>
      <c r="E250" s="128">
        <f>COUNTIF($C$15:C250,C250)</f>
        <v>52</v>
      </c>
      <c r="F250" s="129">
        <f t="shared" si="36"/>
        <v>6.2839999999999993E-2</v>
      </c>
      <c r="G250" s="129">
        <f t="shared" si="37"/>
        <v>3.1314583083824582E-3</v>
      </c>
      <c r="H250" s="130">
        <f t="shared" si="38"/>
        <v>6.5971458308382455E-2</v>
      </c>
    </row>
    <row r="251" spans="1:8">
      <c r="A251" s="108">
        <f t="shared" si="41"/>
        <v>237</v>
      </c>
      <c r="B251" s="109">
        <f t="shared" si="41"/>
        <v>43802</v>
      </c>
      <c r="C251" s="127" t="str">
        <f t="shared" si="34"/>
        <v>구간2</v>
      </c>
      <c r="D251" s="108">
        <f t="shared" si="35"/>
        <v>183</v>
      </c>
      <c r="E251" s="128">
        <f>COUNTIF($C$15:C251,C251)</f>
        <v>53</v>
      </c>
      <c r="F251" s="129">
        <f t="shared" si="36"/>
        <v>6.2839999999999993E-2</v>
      </c>
      <c r="G251" s="129">
        <f t="shared" si="37"/>
        <v>3.1916786604667363E-3</v>
      </c>
      <c r="H251" s="130">
        <f t="shared" si="38"/>
        <v>6.6031678660466733E-2</v>
      </c>
    </row>
    <row r="252" spans="1:8">
      <c r="A252" s="108">
        <f t="shared" si="41"/>
        <v>238</v>
      </c>
      <c r="B252" s="109">
        <f t="shared" si="41"/>
        <v>43803</v>
      </c>
      <c r="C252" s="127" t="str">
        <f t="shared" si="34"/>
        <v>구간2</v>
      </c>
      <c r="D252" s="108">
        <f t="shared" si="35"/>
        <v>183</v>
      </c>
      <c r="E252" s="128">
        <f>COUNTIF($C$15:C252,C252)</f>
        <v>54</v>
      </c>
      <c r="F252" s="129">
        <f t="shared" si="36"/>
        <v>6.2839999999999993E-2</v>
      </c>
      <c r="G252" s="129">
        <f t="shared" si="37"/>
        <v>3.2518990125510144E-3</v>
      </c>
      <c r="H252" s="130">
        <f t="shared" si="38"/>
        <v>6.6091899012551011E-2</v>
      </c>
    </row>
    <row r="253" spans="1:8">
      <c r="A253" s="108">
        <f t="shared" si="41"/>
        <v>239</v>
      </c>
      <c r="B253" s="109">
        <f t="shared" si="41"/>
        <v>43804</v>
      </c>
      <c r="C253" s="127" t="str">
        <f t="shared" si="34"/>
        <v>구간2</v>
      </c>
      <c r="D253" s="108">
        <f t="shared" si="35"/>
        <v>183</v>
      </c>
      <c r="E253" s="128">
        <f>COUNTIF($C$15:C253,C253)</f>
        <v>55</v>
      </c>
      <c r="F253" s="129">
        <f t="shared" si="36"/>
        <v>6.2839999999999993E-2</v>
      </c>
      <c r="G253" s="129">
        <f t="shared" si="37"/>
        <v>3.3121193646352925E-3</v>
      </c>
      <c r="H253" s="130">
        <f t="shared" si="38"/>
        <v>6.615211936463529E-2</v>
      </c>
    </row>
    <row r="254" spans="1:8">
      <c r="A254" s="108">
        <f t="shared" si="41"/>
        <v>240</v>
      </c>
      <c r="B254" s="109">
        <f t="shared" si="41"/>
        <v>43805</v>
      </c>
      <c r="C254" s="127" t="str">
        <f t="shared" si="34"/>
        <v>구간2</v>
      </c>
      <c r="D254" s="108">
        <f t="shared" si="35"/>
        <v>183</v>
      </c>
      <c r="E254" s="128">
        <f>COUNTIF($C$15:C254,C254)</f>
        <v>56</v>
      </c>
      <c r="F254" s="129">
        <f t="shared" si="36"/>
        <v>6.2839999999999993E-2</v>
      </c>
      <c r="G254" s="129">
        <f t="shared" si="37"/>
        <v>3.3723397167195702E-3</v>
      </c>
      <c r="H254" s="130">
        <f t="shared" si="38"/>
        <v>6.6212339716719568E-2</v>
      </c>
    </row>
    <row r="255" spans="1:8">
      <c r="A255" s="108">
        <f t="shared" si="41"/>
        <v>241</v>
      </c>
      <c r="B255" s="109">
        <f t="shared" si="41"/>
        <v>43806</v>
      </c>
      <c r="C255" s="127" t="str">
        <f t="shared" si="34"/>
        <v>구간2</v>
      </c>
      <c r="D255" s="108">
        <f t="shared" si="35"/>
        <v>183</v>
      </c>
      <c r="E255" s="128">
        <f>COUNTIF($C$15:C255,C255)</f>
        <v>57</v>
      </c>
      <c r="F255" s="129">
        <f t="shared" si="36"/>
        <v>6.2839999999999993E-2</v>
      </c>
      <c r="G255" s="129">
        <f t="shared" si="37"/>
        <v>3.4325600688038483E-3</v>
      </c>
      <c r="H255" s="130">
        <f t="shared" si="38"/>
        <v>6.6272560068803846E-2</v>
      </c>
    </row>
    <row r="256" spans="1:8">
      <c r="A256" s="108">
        <f t="shared" si="41"/>
        <v>242</v>
      </c>
      <c r="B256" s="109">
        <f t="shared" si="41"/>
        <v>43807</v>
      </c>
      <c r="C256" s="127" t="str">
        <f t="shared" si="34"/>
        <v>구간2</v>
      </c>
      <c r="D256" s="108">
        <f t="shared" si="35"/>
        <v>183</v>
      </c>
      <c r="E256" s="128">
        <f>COUNTIF($C$15:C256,C256)</f>
        <v>58</v>
      </c>
      <c r="F256" s="129">
        <f t="shared" si="36"/>
        <v>6.2839999999999993E-2</v>
      </c>
      <c r="G256" s="129">
        <f t="shared" si="37"/>
        <v>3.4927804208881265E-3</v>
      </c>
      <c r="H256" s="130">
        <f t="shared" si="38"/>
        <v>6.6332780420888124E-2</v>
      </c>
    </row>
    <row r="257" spans="1:8">
      <c r="A257" s="108">
        <f t="shared" ref="A257:B272" si="42">A256+1</f>
        <v>243</v>
      </c>
      <c r="B257" s="109">
        <f t="shared" si="42"/>
        <v>43808</v>
      </c>
      <c r="C257" s="127" t="str">
        <f t="shared" si="34"/>
        <v>구간2</v>
      </c>
      <c r="D257" s="108">
        <f t="shared" si="35"/>
        <v>183</v>
      </c>
      <c r="E257" s="128">
        <f>COUNTIF($C$15:C257,C257)</f>
        <v>59</v>
      </c>
      <c r="F257" s="129">
        <f t="shared" si="36"/>
        <v>6.2839999999999993E-2</v>
      </c>
      <c r="G257" s="129">
        <f t="shared" si="37"/>
        <v>3.5530007729724046E-3</v>
      </c>
      <c r="H257" s="130">
        <f t="shared" si="38"/>
        <v>6.6393000772972402E-2</v>
      </c>
    </row>
    <row r="258" spans="1:8">
      <c r="A258" s="108">
        <f t="shared" si="42"/>
        <v>244</v>
      </c>
      <c r="B258" s="109">
        <f t="shared" si="42"/>
        <v>43809</v>
      </c>
      <c r="C258" s="127" t="str">
        <f t="shared" si="34"/>
        <v>구간2</v>
      </c>
      <c r="D258" s="108">
        <f t="shared" si="35"/>
        <v>183</v>
      </c>
      <c r="E258" s="128">
        <f>COUNTIF($C$15:C258,C258)</f>
        <v>60</v>
      </c>
      <c r="F258" s="129">
        <f t="shared" si="36"/>
        <v>6.2839999999999993E-2</v>
      </c>
      <c r="G258" s="129">
        <f t="shared" si="37"/>
        <v>3.6132211250566827E-3</v>
      </c>
      <c r="H258" s="130">
        <f t="shared" si="38"/>
        <v>6.645322112505668E-2</v>
      </c>
    </row>
    <row r="259" spans="1:8">
      <c r="A259" s="108">
        <f t="shared" si="42"/>
        <v>245</v>
      </c>
      <c r="B259" s="109">
        <f t="shared" si="42"/>
        <v>43810</v>
      </c>
      <c r="C259" s="127" t="str">
        <f t="shared" si="34"/>
        <v>구간2</v>
      </c>
      <c r="D259" s="108">
        <f t="shared" si="35"/>
        <v>183</v>
      </c>
      <c r="E259" s="128">
        <f>COUNTIF($C$15:C259,C259)</f>
        <v>61</v>
      </c>
      <c r="F259" s="129">
        <f t="shared" si="36"/>
        <v>6.2839999999999993E-2</v>
      </c>
      <c r="G259" s="129">
        <f t="shared" si="37"/>
        <v>3.6734414771409608E-3</v>
      </c>
      <c r="H259" s="130">
        <f t="shared" si="38"/>
        <v>6.6513441477140958E-2</v>
      </c>
    </row>
    <row r="260" spans="1:8">
      <c r="A260" s="108">
        <f t="shared" si="42"/>
        <v>246</v>
      </c>
      <c r="B260" s="109">
        <f t="shared" si="42"/>
        <v>43811</v>
      </c>
      <c r="C260" s="127" t="str">
        <f t="shared" si="34"/>
        <v>구간2</v>
      </c>
      <c r="D260" s="108">
        <f t="shared" si="35"/>
        <v>183</v>
      </c>
      <c r="E260" s="128">
        <f>COUNTIF($C$15:C260,C260)</f>
        <v>62</v>
      </c>
      <c r="F260" s="129">
        <f t="shared" si="36"/>
        <v>6.2839999999999993E-2</v>
      </c>
      <c r="G260" s="129">
        <f t="shared" si="37"/>
        <v>3.7336618292252385E-3</v>
      </c>
      <c r="H260" s="130">
        <f t="shared" si="38"/>
        <v>6.6573661829225236E-2</v>
      </c>
    </row>
    <row r="261" spans="1:8">
      <c r="A261" s="108">
        <f t="shared" si="42"/>
        <v>247</v>
      </c>
      <c r="B261" s="109">
        <f t="shared" si="42"/>
        <v>43812</v>
      </c>
      <c r="C261" s="127" t="str">
        <f t="shared" si="34"/>
        <v>구간2</v>
      </c>
      <c r="D261" s="108">
        <f t="shared" si="35"/>
        <v>183</v>
      </c>
      <c r="E261" s="128">
        <f>COUNTIF($C$15:C261,C261)</f>
        <v>63</v>
      </c>
      <c r="F261" s="129">
        <f t="shared" si="36"/>
        <v>6.2839999999999993E-2</v>
      </c>
      <c r="G261" s="129">
        <f t="shared" si="37"/>
        <v>3.7938821813095166E-3</v>
      </c>
      <c r="H261" s="130">
        <f t="shared" si="38"/>
        <v>6.6633882181309514E-2</v>
      </c>
    </row>
    <row r="262" spans="1:8">
      <c r="A262" s="108">
        <f t="shared" si="42"/>
        <v>248</v>
      </c>
      <c r="B262" s="109">
        <f t="shared" si="42"/>
        <v>43813</v>
      </c>
      <c r="C262" s="127" t="str">
        <f t="shared" si="34"/>
        <v>구간2</v>
      </c>
      <c r="D262" s="108">
        <f t="shared" si="35"/>
        <v>183</v>
      </c>
      <c r="E262" s="128">
        <f>COUNTIF($C$15:C262,C262)</f>
        <v>64</v>
      </c>
      <c r="F262" s="129">
        <f t="shared" si="36"/>
        <v>6.2839999999999993E-2</v>
      </c>
      <c r="G262" s="129">
        <f t="shared" si="37"/>
        <v>3.8541025333937947E-3</v>
      </c>
      <c r="H262" s="130">
        <f t="shared" si="38"/>
        <v>6.6694102533393793E-2</v>
      </c>
    </row>
    <row r="263" spans="1:8">
      <c r="A263" s="108">
        <f t="shared" si="42"/>
        <v>249</v>
      </c>
      <c r="B263" s="109">
        <f t="shared" si="42"/>
        <v>43814</v>
      </c>
      <c r="C263" s="127" t="str">
        <f t="shared" si="34"/>
        <v>구간2</v>
      </c>
      <c r="D263" s="108">
        <f t="shared" si="35"/>
        <v>183</v>
      </c>
      <c r="E263" s="128">
        <f>COUNTIF($C$15:C263,C263)</f>
        <v>65</v>
      </c>
      <c r="F263" s="129">
        <f t="shared" si="36"/>
        <v>6.2839999999999993E-2</v>
      </c>
      <c r="G263" s="129">
        <f t="shared" si="37"/>
        <v>3.9143228854780724E-3</v>
      </c>
      <c r="H263" s="130">
        <f t="shared" si="38"/>
        <v>6.6754322885478071E-2</v>
      </c>
    </row>
    <row r="264" spans="1:8">
      <c r="A264" s="108">
        <f t="shared" si="42"/>
        <v>250</v>
      </c>
      <c r="B264" s="109">
        <f t="shared" si="42"/>
        <v>43815</v>
      </c>
      <c r="C264" s="127" t="str">
        <f t="shared" si="34"/>
        <v>구간2</v>
      </c>
      <c r="D264" s="108">
        <f t="shared" si="35"/>
        <v>183</v>
      </c>
      <c r="E264" s="128">
        <f>COUNTIF($C$15:C264,C264)</f>
        <v>66</v>
      </c>
      <c r="F264" s="129">
        <f t="shared" si="36"/>
        <v>6.2839999999999993E-2</v>
      </c>
      <c r="G264" s="129">
        <f t="shared" si="37"/>
        <v>3.9745432375623505E-3</v>
      </c>
      <c r="H264" s="130">
        <f t="shared" si="38"/>
        <v>6.6814543237562349E-2</v>
      </c>
    </row>
    <row r="265" spans="1:8">
      <c r="A265" s="108">
        <f t="shared" si="42"/>
        <v>251</v>
      </c>
      <c r="B265" s="109">
        <f t="shared" si="42"/>
        <v>43816</v>
      </c>
      <c r="C265" s="127" t="str">
        <f t="shared" si="34"/>
        <v>구간2</v>
      </c>
      <c r="D265" s="108">
        <f t="shared" si="35"/>
        <v>183</v>
      </c>
      <c r="E265" s="128">
        <f>COUNTIF($C$15:C265,C265)</f>
        <v>67</v>
      </c>
      <c r="F265" s="129">
        <f t="shared" si="36"/>
        <v>6.2839999999999993E-2</v>
      </c>
      <c r="G265" s="129">
        <f t="shared" si="37"/>
        <v>4.0347635896466286E-3</v>
      </c>
      <c r="H265" s="130">
        <f t="shared" si="38"/>
        <v>6.6874763589646627E-2</v>
      </c>
    </row>
    <row r="266" spans="1:8">
      <c r="A266" s="108">
        <f t="shared" si="42"/>
        <v>252</v>
      </c>
      <c r="B266" s="109">
        <f t="shared" si="42"/>
        <v>43817</v>
      </c>
      <c r="C266" s="127" t="str">
        <f t="shared" si="34"/>
        <v>구간2</v>
      </c>
      <c r="D266" s="108">
        <f t="shared" si="35"/>
        <v>183</v>
      </c>
      <c r="E266" s="128">
        <f>COUNTIF($C$15:C266,C266)</f>
        <v>68</v>
      </c>
      <c r="F266" s="129">
        <f t="shared" si="36"/>
        <v>6.2839999999999993E-2</v>
      </c>
      <c r="G266" s="129">
        <f t="shared" si="37"/>
        <v>4.0949839417309068E-3</v>
      </c>
      <c r="H266" s="130">
        <f t="shared" si="38"/>
        <v>6.6934983941730905E-2</v>
      </c>
    </row>
    <row r="267" spans="1:8">
      <c r="A267" s="108">
        <f t="shared" si="42"/>
        <v>253</v>
      </c>
      <c r="B267" s="109">
        <f t="shared" si="42"/>
        <v>43818</v>
      </c>
      <c r="C267" s="127" t="str">
        <f t="shared" si="34"/>
        <v>구간2</v>
      </c>
      <c r="D267" s="108">
        <f t="shared" si="35"/>
        <v>183</v>
      </c>
      <c r="E267" s="128">
        <f>COUNTIF($C$15:C267,C267)</f>
        <v>69</v>
      </c>
      <c r="F267" s="129">
        <f t="shared" si="36"/>
        <v>6.2839999999999993E-2</v>
      </c>
      <c r="G267" s="129">
        <f t="shared" si="37"/>
        <v>4.1552042938151849E-3</v>
      </c>
      <c r="H267" s="130">
        <f t="shared" si="38"/>
        <v>6.6995204293815183E-2</v>
      </c>
    </row>
    <row r="268" spans="1:8">
      <c r="A268" s="108">
        <f t="shared" si="42"/>
        <v>254</v>
      </c>
      <c r="B268" s="109">
        <f t="shared" si="42"/>
        <v>43819</v>
      </c>
      <c r="C268" s="127" t="str">
        <f t="shared" si="34"/>
        <v>구간2</v>
      </c>
      <c r="D268" s="108">
        <f t="shared" si="35"/>
        <v>183</v>
      </c>
      <c r="E268" s="128">
        <f>COUNTIF($C$15:C268,C268)</f>
        <v>70</v>
      </c>
      <c r="F268" s="129">
        <f t="shared" si="36"/>
        <v>6.2839999999999993E-2</v>
      </c>
      <c r="G268" s="129">
        <f t="shared" si="37"/>
        <v>4.215424645899463E-3</v>
      </c>
      <c r="H268" s="130">
        <f t="shared" si="38"/>
        <v>6.7055424645899461E-2</v>
      </c>
    </row>
    <row r="269" spans="1:8">
      <c r="A269" s="108">
        <f t="shared" si="42"/>
        <v>255</v>
      </c>
      <c r="B269" s="109">
        <f t="shared" si="42"/>
        <v>43820</v>
      </c>
      <c r="C269" s="127" t="str">
        <f t="shared" si="34"/>
        <v>구간2</v>
      </c>
      <c r="D269" s="108">
        <f t="shared" si="35"/>
        <v>183</v>
      </c>
      <c r="E269" s="128">
        <f>COUNTIF($C$15:C269,C269)</f>
        <v>71</v>
      </c>
      <c r="F269" s="129">
        <f t="shared" si="36"/>
        <v>6.2839999999999993E-2</v>
      </c>
      <c r="G269" s="129">
        <f t="shared" si="37"/>
        <v>4.2756449979837411E-3</v>
      </c>
      <c r="H269" s="130">
        <f t="shared" si="38"/>
        <v>6.7115644997983739E-2</v>
      </c>
    </row>
    <row r="270" spans="1:8">
      <c r="A270" s="108">
        <f t="shared" si="42"/>
        <v>256</v>
      </c>
      <c r="B270" s="109">
        <f t="shared" si="42"/>
        <v>43821</v>
      </c>
      <c r="C270" s="127" t="str">
        <f t="shared" si="34"/>
        <v>구간2</v>
      </c>
      <c r="D270" s="108">
        <f t="shared" si="35"/>
        <v>183</v>
      </c>
      <c r="E270" s="128">
        <f>COUNTIF($C$15:C270,C270)</f>
        <v>72</v>
      </c>
      <c r="F270" s="129">
        <f t="shared" si="36"/>
        <v>6.2839999999999993E-2</v>
      </c>
      <c r="G270" s="129">
        <f t="shared" si="37"/>
        <v>4.3358653500680192E-3</v>
      </c>
      <c r="H270" s="130">
        <f t="shared" si="38"/>
        <v>6.7175865350068018E-2</v>
      </c>
    </row>
    <row r="271" spans="1:8">
      <c r="A271" s="108">
        <f t="shared" si="42"/>
        <v>257</v>
      </c>
      <c r="B271" s="109">
        <f t="shared" si="42"/>
        <v>43822</v>
      </c>
      <c r="C271" s="127" t="str">
        <f t="shared" si="34"/>
        <v>구간2</v>
      </c>
      <c r="D271" s="108">
        <f t="shared" si="35"/>
        <v>183</v>
      </c>
      <c r="E271" s="128">
        <f>COUNTIF($C$15:C271,C271)</f>
        <v>73</v>
      </c>
      <c r="F271" s="129">
        <f t="shared" si="36"/>
        <v>6.2839999999999993E-2</v>
      </c>
      <c r="G271" s="129">
        <f t="shared" si="37"/>
        <v>4.3960857021522973E-3</v>
      </c>
      <c r="H271" s="130">
        <f t="shared" si="38"/>
        <v>6.7236085702152296E-2</v>
      </c>
    </row>
    <row r="272" spans="1:8">
      <c r="A272" s="108">
        <f t="shared" si="42"/>
        <v>258</v>
      </c>
      <c r="B272" s="109">
        <f t="shared" si="42"/>
        <v>43823</v>
      </c>
      <c r="C272" s="127" t="str">
        <f t="shared" ref="C272:C335" si="43">IF(IFERROR(HLOOKUP(B272,$D$5:$W$7,2,FALSE),"")="",C273,HLOOKUP(B272,$D$5:$W$7,2,FALSE))</f>
        <v>구간2</v>
      </c>
      <c r="D272" s="108">
        <f t="shared" ref="D272:D335" si="44">COUNTIF($C$15:$C$49928,C272)</f>
        <v>183</v>
      </c>
      <c r="E272" s="128">
        <f>COUNTIF($C$15:C272,C272)</f>
        <v>74</v>
      </c>
      <c r="F272" s="129">
        <f t="shared" ref="F272:F335" si="45">HLOOKUP($C272,$D$6:$W$11,6,FALSE)</f>
        <v>6.2839999999999993E-2</v>
      </c>
      <c r="G272" s="129">
        <f t="shared" ref="G272:G335" si="46">HLOOKUP($C272,$D$6:$W$11,5,FALSE)*(E272)</f>
        <v>4.4563060542365755E-3</v>
      </c>
      <c r="H272" s="130">
        <f t="shared" ref="H272:H335" si="47">F272+G272</f>
        <v>6.7296306054236574E-2</v>
      </c>
    </row>
    <row r="273" spans="1:8">
      <c r="A273" s="108">
        <f t="shared" ref="A273:B288" si="48">A272+1</f>
        <v>259</v>
      </c>
      <c r="B273" s="109">
        <f t="shared" si="48"/>
        <v>43824</v>
      </c>
      <c r="C273" s="127" t="str">
        <f t="shared" si="43"/>
        <v>구간2</v>
      </c>
      <c r="D273" s="108">
        <f t="shared" si="44"/>
        <v>183</v>
      </c>
      <c r="E273" s="128">
        <f>COUNTIF($C$15:C273,C273)</f>
        <v>75</v>
      </c>
      <c r="F273" s="129">
        <f t="shared" si="45"/>
        <v>6.2839999999999993E-2</v>
      </c>
      <c r="G273" s="129">
        <f t="shared" si="46"/>
        <v>4.5165264063208536E-3</v>
      </c>
      <c r="H273" s="130">
        <f t="shared" si="47"/>
        <v>6.7356526406320852E-2</v>
      </c>
    </row>
    <row r="274" spans="1:8">
      <c r="A274" s="108">
        <f t="shared" si="48"/>
        <v>260</v>
      </c>
      <c r="B274" s="109">
        <f t="shared" si="48"/>
        <v>43825</v>
      </c>
      <c r="C274" s="127" t="str">
        <f t="shared" si="43"/>
        <v>구간2</v>
      </c>
      <c r="D274" s="108">
        <f t="shared" si="44"/>
        <v>183</v>
      </c>
      <c r="E274" s="128">
        <f>COUNTIF($C$15:C274,C274)</f>
        <v>76</v>
      </c>
      <c r="F274" s="129">
        <f t="shared" si="45"/>
        <v>6.2839999999999993E-2</v>
      </c>
      <c r="G274" s="129">
        <f t="shared" si="46"/>
        <v>4.5767467584051308E-3</v>
      </c>
      <c r="H274" s="130">
        <f t="shared" si="47"/>
        <v>6.741674675840513E-2</v>
      </c>
    </row>
    <row r="275" spans="1:8">
      <c r="A275" s="108">
        <f t="shared" si="48"/>
        <v>261</v>
      </c>
      <c r="B275" s="109">
        <f t="shared" si="48"/>
        <v>43826</v>
      </c>
      <c r="C275" s="127" t="str">
        <f t="shared" si="43"/>
        <v>구간2</v>
      </c>
      <c r="D275" s="108">
        <f t="shared" si="44"/>
        <v>183</v>
      </c>
      <c r="E275" s="128">
        <f>COUNTIF($C$15:C275,C275)</f>
        <v>77</v>
      </c>
      <c r="F275" s="129">
        <f t="shared" si="45"/>
        <v>6.2839999999999993E-2</v>
      </c>
      <c r="G275" s="129">
        <f t="shared" si="46"/>
        <v>4.6369671104894089E-3</v>
      </c>
      <c r="H275" s="130">
        <f t="shared" si="47"/>
        <v>6.7476967110489408E-2</v>
      </c>
    </row>
    <row r="276" spans="1:8">
      <c r="A276" s="108">
        <f t="shared" si="48"/>
        <v>262</v>
      </c>
      <c r="B276" s="109">
        <f t="shared" si="48"/>
        <v>43827</v>
      </c>
      <c r="C276" s="127" t="str">
        <f t="shared" si="43"/>
        <v>구간2</v>
      </c>
      <c r="D276" s="108">
        <f t="shared" si="44"/>
        <v>183</v>
      </c>
      <c r="E276" s="128">
        <f>COUNTIF($C$15:C276,C276)</f>
        <v>78</v>
      </c>
      <c r="F276" s="129">
        <f t="shared" si="45"/>
        <v>6.2839999999999993E-2</v>
      </c>
      <c r="G276" s="129">
        <f t="shared" si="46"/>
        <v>4.6971874625736871E-3</v>
      </c>
      <c r="H276" s="130">
        <f t="shared" si="47"/>
        <v>6.7537187462573686E-2</v>
      </c>
    </row>
    <row r="277" spans="1:8">
      <c r="A277" s="108">
        <f t="shared" si="48"/>
        <v>263</v>
      </c>
      <c r="B277" s="109">
        <f t="shared" si="48"/>
        <v>43828</v>
      </c>
      <c r="C277" s="127" t="str">
        <f t="shared" si="43"/>
        <v>구간2</v>
      </c>
      <c r="D277" s="108">
        <f t="shared" si="44"/>
        <v>183</v>
      </c>
      <c r="E277" s="128">
        <f>COUNTIF($C$15:C277,C277)</f>
        <v>79</v>
      </c>
      <c r="F277" s="129">
        <f t="shared" si="45"/>
        <v>6.2839999999999993E-2</v>
      </c>
      <c r="G277" s="129">
        <f t="shared" si="46"/>
        <v>4.7574078146579652E-3</v>
      </c>
      <c r="H277" s="130">
        <f t="shared" si="47"/>
        <v>6.7597407814657964E-2</v>
      </c>
    </row>
    <row r="278" spans="1:8">
      <c r="A278" s="108">
        <f t="shared" si="48"/>
        <v>264</v>
      </c>
      <c r="B278" s="109">
        <f t="shared" si="48"/>
        <v>43829</v>
      </c>
      <c r="C278" s="127" t="str">
        <f t="shared" si="43"/>
        <v>구간2</v>
      </c>
      <c r="D278" s="108">
        <f t="shared" si="44"/>
        <v>183</v>
      </c>
      <c r="E278" s="128">
        <f>COUNTIF($C$15:C278,C278)</f>
        <v>80</v>
      </c>
      <c r="F278" s="129">
        <f t="shared" si="45"/>
        <v>6.2839999999999993E-2</v>
      </c>
      <c r="G278" s="129">
        <f t="shared" si="46"/>
        <v>4.8176281667422433E-3</v>
      </c>
      <c r="H278" s="130">
        <f t="shared" si="47"/>
        <v>6.7657628166742242E-2</v>
      </c>
    </row>
    <row r="279" spans="1:8">
      <c r="A279" s="108">
        <f t="shared" si="48"/>
        <v>265</v>
      </c>
      <c r="B279" s="109">
        <f t="shared" si="48"/>
        <v>43830</v>
      </c>
      <c r="C279" s="127" t="str">
        <f t="shared" si="43"/>
        <v>구간2</v>
      </c>
      <c r="D279" s="108">
        <f t="shared" si="44"/>
        <v>183</v>
      </c>
      <c r="E279" s="128">
        <f>COUNTIF($C$15:C279,C279)</f>
        <v>81</v>
      </c>
      <c r="F279" s="129">
        <f t="shared" si="45"/>
        <v>6.2839999999999993E-2</v>
      </c>
      <c r="G279" s="129">
        <f t="shared" si="46"/>
        <v>4.8778485188265214E-3</v>
      </c>
      <c r="H279" s="130">
        <f t="shared" si="47"/>
        <v>6.7717848518826521E-2</v>
      </c>
    </row>
    <row r="280" spans="1:8">
      <c r="A280" s="108">
        <f t="shared" si="48"/>
        <v>266</v>
      </c>
      <c r="B280" s="109">
        <f t="shared" si="48"/>
        <v>43831</v>
      </c>
      <c r="C280" s="127" t="str">
        <f t="shared" si="43"/>
        <v>구간2</v>
      </c>
      <c r="D280" s="108">
        <f t="shared" si="44"/>
        <v>183</v>
      </c>
      <c r="E280" s="128">
        <f>COUNTIF($C$15:C280,C280)</f>
        <v>82</v>
      </c>
      <c r="F280" s="129">
        <f t="shared" si="45"/>
        <v>6.2839999999999993E-2</v>
      </c>
      <c r="G280" s="129">
        <f t="shared" si="46"/>
        <v>4.9380688709107995E-3</v>
      </c>
      <c r="H280" s="130">
        <f t="shared" si="47"/>
        <v>6.7778068870910799E-2</v>
      </c>
    </row>
    <row r="281" spans="1:8">
      <c r="A281" s="108">
        <f t="shared" si="48"/>
        <v>267</v>
      </c>
      <c r="B281" s="109">
        <f t="shared" si="48"/>
        <v>43832</v>
      </c>
      <c r="C281" s="127" t="str">
        <f t="shared" si="43"/>
        <v>구간2</v>
      </c>
      <c r="D281" s="108">
        <f t="shared" si="44"/>
        <v>183</v>
      </c>
      <c r="E281" s="128">
        <f>COUNTIF($C$15:C281,C281)</f>
        <v>83</v>
      </c>
      <c r="F281" s="129">
        <f t="shared" si="45"/>
        <v>6.2839999999999993E-2</v>
      </c>
      <c r="G281" s="129">
        <f t="shared" si="46"/>
        <v>4.9982892229950776E-3</v>
      </c>
      <c r="H281" s="130">
        <f t="shared" si="47"/>
        <v>6.7838289222995077E-2</v>
      </c>
    </row>
    <row r="282" spans="1:8">
      <c r="A282" s="108">
        <f t="shared" si="48"/>
        <v>268</v>
      </c>
      <c r="B282" s="109">
        <f t="shared" si="48"/>
        <v>43833</v>
      </c>
      <c r="C282" s="127" t="str">
        <f t="shared" si="43"/>
        <v>구간2</v>
      </c>
      <c r="D282" s="108">
        <f t="shared" si="44"/>
        <v>183</v>
      </c>
      <c r="E282" s="128">
        <f>COUNTIF($C$15:C282,C282)</f>
        <v>84</v>
      </c>
      <c r="F282" s="129">
        <f t="shared" si="45"/>
        <v>6.2839999999999993E-2</v>
      </c>
      <c r="G282" s="129">
        <f t="shared" si="46"/>
        <v>5.0585095750793558E-3</v>
      </c>
      <c r="H282" s="130">
        <f t="shared" si="47"/>
        <v>6.7898509575079355E-2</v>
      </c>
    </row>
    <row r="283" spans="1:8">
      <c r="A283" s="108">
        <f t="shared" si="48"/>
        <v>269</v>
      </c>
      <c r="B283" s="109">
        <f t="shared" si="48"/>
        <v>43834</v>
      </c>
      <c r="C283" s="127" t="str">
        <f t="shared" si="43"/>
        <v>구간2</v>
      </c>
      <c r="D283" s="108">
        <f t="shared" si="44"/>
        <v>183</v>
      </c>
      <c r="E283" s="128">
        <f>COUNTIF($C$15:C283,C283)</f>
        <v>85</v>
      </c>
      <c r="F283" s="129">
        <f t="shared" si="45"/>
        <v>6.2839999999999993E-2</v>
      </c>
      <c r="G283" s="129">
        <f t="shared" si="46"/>
        <v>5.1187299271636339E-3</v>
      </c>
      <c r="H283" s="130">
        <f t="shared" si="47"/>
        <v>6.7958729927163633E-2</v>
      </c>
    </row>
    <row r="284" spans="1:8">
      <c r="A284" s="108">
        <f t="shared" si="48"/>
        <v>270</v>
      </c>
      <c r="B284" s="109">
        <f t="shared" si="48"/>
        <v>43835</v>
      </c>
      <c r="C284" s="127" t="str">
        <f t="shared" si="43"/>
        <v>구간2</v>
      </c>
      <c r="D284" s="108">
        <f t="shared" si="44"/>
        <v>183</v>
      </c>
      <c r="E284" s="128">
        <f>COUNTIF($C$15:C284,C284)</f>
        <v>86</v>
      </c>
      <c r="F284" s="129">
        <f t="shared" si="45"/>
        <v>6.2839999999999993E-2</v>
      </c>
      <c r="G284" s="129">
        <f t="shared" si="46"/>
        <v>5.178950279247912E-3</v>
      </c>
      <c r="H284" s="130">
        <f t="shared" si="47"/>
        <v>6.8018950279247911E-2</v>
      </c>
    </row>
    <row r="285" spans="1:8">
      <c r="A285" s="108">
        <f t="shared" si="48"/>
        <v>271</v>
      </c>
      <c r="B285" s="109">
        <f t="shared" si="48"/>
        <v>43836</v>
      </c>
      <c r="C285" s="127" t="str">
        <f t="shared" si="43"/>
        <v>구간2</v>
      </c>
      <c r="D285" s="108">
        <f t="shared" si="44"/>
        <v>183</v>
      </c>
      <c r="E285" s="128">
        <f>COUNTIF($C$15:C285,C285)</f>
        <v>87</v>
      </c>
      <c r="F285" s="129">
        <f t="shared" si="45"/>
        <v>6.2839999999999993E-2</v>
      </c>
      <c r="G285" s="129">
        <f t="shared" si="46"/>
        <v>5.2391706313321901E-3</v>
      </c>
      <c r="H285" s="130">
        <f t="shared" si="47"/>
        <v>6.8079170631332189E-2</v>
      </c>
    </row>
    <row r="286" spans="1:8">
      <c r="A286" s="108">
        <f t="shared" si="48"/>
        <v>272</v>
      </c>
      <c r="B286" s="109">
        <f t="shared" si="48"/>
        <v>43837</v>
      </c>
      <c r="C286" s="127" t="str">
        <f t="shared" si="43"/>
        <v>구간2</v>
      </c>
      <c r="D286" s="108">
        <f t="shared" si="44"/>
        <v>183</v>
      </c>
      <c r="E286" s="128">
        <f>COUNTIF($C$15:C286,C286)</f>
        <v>88</v>
      </c>
      <c r="F286" s="129">
        <f t="shared" si="45"/>
        <v>6.2839999999999993E-2</v>
      </c>
      <c r="G286" s="129">
        <f t="shared" si="46"/>
        <v>5.2993909834164674E-3</v>
      </c>
      <c r="H286" s="130">
        <f t="shared" si="47"/>
        <v>6.8139390983416454E-2</v>
      </c>
    </row>
    <row r="287" spans="1:8">
      <c r="A287" s="108">
        <f t="shared" si="48"/>
        <v>273</v>
      </c>
      <c r="B287" s="109">
        <f t="shared" si="48"/>
        <v>43838</v>
      </c>
      <c r="C287" s="127" t="str">
        <f t="shared" si="43"/>
        <v>구간2</v>
      </c>
      <c r="D287" s="108">
        <f t="shared" si="44"/>
        <v>183</v>
      </c>
      <c r="E287" s="128">
        <f>COUNTIF($C$15:C287,C287)</f>
        <v>89</v>
      </c>
      <c r="F287" s="129">
        <f t="shared" si="45"/>
        <v>6.2839999999999993E-2</v>
      </c>
      <c r="G287" s="129">
        <f t="shared" si="46"/>
        <v>5.3596113355007455E-3</v>
      </c>
      <c r="H287" s="130">
        <f t="shared" si="47"/>
        <v>6.8199611335500732E-2</v>
      </c>
    </row>
    <row r="288" spans="1:8">
      <c r="A288" s="108">
        <f t="shared" si="48"/>
        <v>274</v>
      </c>
      <c r="B288" s="109">
        <f t="shared" si="48"/>
        <v>43839</v>
      </c>
      <c r="C288" s="127" t="str">
        <f t="shared" si="43"/>
        <v>구간2</v>
      </c>
      <c r="D288" s="108">
        <f t="shared" si="44"/>
        <v>183</v>
      </c>
      <c r="E288" s="128">
        <f>COUNTIF($C$15:C288,C288)</f>
        <v>90</v>
      </c>
      <c r="F288" s="129">
        <f t="shared" si="45"/>
        <v>6.2839999999999993E-2</v>
      </c>
      <c r="G288" s="129">
        <f t="shared" si="46"/>
        <v>5.4198316875850236E-3</v>
      </c>
      <c r="H288" s="130">
        <f t="shared" si="47"/>
        <v>6.825983168758501E-2</v>
      </c>
    </row>
    <row r="289" spans="1:8">
      <c r="A289" s="108">
        <f t="shared" ref="A289:B304" si="49">A288+1</f>
        <v>275</v>
      </c>
      <c r="B289" s="109">
        <f t="shared" si="49"/>
        <v>43840</v>
      </c>
      <c r="C289" s="127" t="str">
        <f t="shared" si="43"/>
        <v>구간2</v>
      </c>
      <c r="D289" s="108">
        <f t="shared" si="44"/>
        <v>183</v>
      </c>
      <c r="E289" s="128">
        <f>COUNTIF($C$15:C289,C289)</f>
        <v>91</v>
      </c>
      <c r="F289" s="129">
        <f t="shared" si="45"/>
        <v>6.2839999999999993E-2</v>
      </c>
      <c r="G289" s="129">
        <f t="shared" si="46"/>
        <v>5.4800520396693017E-3</v>
      </c>
      <c r="H289" s="130">
        <f t="shared" si="47"/>
        <v>6.8320052039669288E-2</v>
      </c>
    </row>
    <row r="290" spans="1:8">
      <c r="A290" s="108">
        <f t="shared" si="49"/>
        <v>276</v>
      </c>
      <c r="B290" s="109">
        <f t="shared" si="49"/>
        <v>43841</v>
      </c>
      <c r="C290" s="127" t="str">
        <f t="shared" si="43"/>
        <v>구간2</v>
      </c>
      <c r="D290" s="108">
        <f t="shared" si="44"/>
        <v>183</v>
      </c>
      <c r="E290" s="128">
        <f>COUNTIF($C$15:C290,C290)</f>
        <v>92</v>
      </c>
      <c r="F290" s="129">
        <f t="shared" si="45"/>
        <v>6.2839999999999993E-2</v>
      </c>
      <c r="G290" s="129">
        <f t="shared" si="46"/>
        <v>5.5402723917535798E-3</v>
      </c>
      <c r="H290" s="130">
        <f t="shared" si="47"/>
        <v>6.8380272391753566E-2</v>
      </c>
    </row>
    <row r="291" spans="1:8">
      <c r="A291" s="108">
        <f t="shared" si="49"/>
        <v>277</v>
      </c>
      <c r="B291" s="109">
        <f t="shared" si="49"/>
        <v>43842</v>
      </c>
      <c r="C291" s="127" t="str">
        <f t="shared" si="43"/>
        <v>구간2</v>
      </c>
      <c r="D291" s="108">
        <f t="shared" si="44"/>
        <v>183</v>
      </c>
      <c r="E291" s="128">
        <f>COUNTIF($C$15:C291,C291)</f>
        <v>93</v>
      </c>
      <c r="F291" s="129">
        <f t="shared" si="45"/>
        <v>6.2839999999999993E-2</v>
      </c>
      <c r="G291" s="129">
        <f t="shared" si="46"/>
        <v>5.6004927438378579E-3</v>
      </c>
      <c r="H291" s="130">
        <f t="shared" si="47"/>
        <v>6.8440492743837844E-2</v>
      </c>
    </row>
    <row r="292" spans="1:8">
      <c r="A292" s="108">
        <f t="shared" si="49"/>
        <v>278</v>
      </c>
      <c r="B292" s="109">
        <f t="shared" si="49"/>
        <v>43843</v>
      </c>
      <c r="C292" s="127" t="str">
        <f t="shared" si="43"/>
        <v>구간2</v>
      </c>
      <c r="D292" s="108">
        <f t="shared" si="44"/>
        <v>183</v>
      </c>
      <c r="E292" s="128">
        <f>COUNTIF($C$15:C292,C292)</f>
        <v>94</v>
      </c>
      <c r="F292" s="129">
        <f t="shared" si="45"/>
        <v>6.2839999999999993E-2</v>
      </c>
      <c r="G292" s="129">
        <f t="shared" si="46"/>
        <v>5.6607130959221361E-3</v>
      </c>
      <c r="H292" s="130">
        <f t="shared" si="47"/>
        <v>6.8500713095922122E-2</v>
      </c>
    </row>
    <row r="293" spans="1:8">
      <c r="A293" s="108">
        <f t="shared" si="49"/>
        <v>279</v>
      </c>
      <c r="B293" s="109">
        <f t="shared" si="49"/>
        <v>43844</v>
      </c>
      <c r="C293" s="127" t="str">
        <f t="shared" si="43"/>
        <v>구간2</v>
      </c>
      <c r="D293" s="108">
        <f t="shared" si="44"/>
        <v>183</v>
      </c>
      <c r="E293" s="128">
        <f>COUNTIF($C$15:C293,C293)</f>
        <v>95</v>
      </c>
      <c r="F293" s="129">
        <f t="shared" si="45"/>
        <v>6.2839999999999993E-2</v>
      </c>
      <c r="G293" s="129">
        <f t="shared" si="46"/>
        <v>5.7209334480064142E-3</v>
      </c>
      <c r="H293" s="130">
        <f t="shared" si="47"/>
        <v>6.85609334480064E-2</v>
      </c>
    </row>
    <row r="294" spans="1:8">
      <c r="A294" s="108">
        <f t="shared" si="49"/>
        <v>280</v>
      </c>
      <c r="B294" s="109">
        <f t="shared" si="49"/>
        <v>43845</v>
      </c>
      <c r="C294" s="127" t="str">
        <f t="shared" si="43"/>
        <v>구간2</v>
      </c>
      <c r="D294" s="108">
        <f t="shared" si="44"/>
        <v>183</v>
      </c>
      <c r="E294" s="128">
        <f>COUNTIF($C$15:C294,C294)</f>
        <v>96</v>
      </c>
      <c r="F294" s="129">
        <f t="shared" si="45"/>
        <v>6.2839999999999993E-2</v>
      </c>
      <c r="G294" s="129">
        <f t="shared" si="46"/>
        <v>5.7811538000906923E-3</v>
      </c>
      <c r="H294" s="130">
        <f t="shared" si="47"/>
        <v>6.8621153800090678E-2</v>
      </c>
    </row>
    <row r="295" spans="1:8">
      <c r="A295" s="108">
        <f t="shared" si="49"/>
        <v>281</v>
      </c>
      <c r="B295" s="109">
        <f t="shared" si="49"/>
        <v>43846</v>
      </c>
      <c r="C295" s="127" t="str">
        <f t="shared" si="43"/>
        <v>구간2</v>
      </c>
      <c r="D295" s="108">
        <f t="shared" si="44"/>
        <v>183</v>
      </c>
      <c r="E295" s="128">
        <f>COUNTIF($C$15:C295,C295)</f>
        <v>97</v>
      </c>
      <c r="F295" s="129">
        <f t="shared" si="45"/>
        <v>6.2839999999999993E-2</v>
      </c>
      <c r="G295" s="129">
        <f t="shared" si="46"/>
        <v>5.8413741521749704E-3</v>
      </c>
      <c r="H295" s="130">
        <f t="shared" si="47"/>
        <v>6.8681374152174957E-2</v>
      </c>
    </row>
    <row r="296" spans="1:8">
      <c r="A296" s="108">
        <f t="shared" si="49"/>
        <v>282</v>
      </c>
      <c r="B296" s="109">
        <f t="shared" si="49"/>
        <v>43847</v>
      </c>
      <c r="C296" s="127" t="str">
        <f t="shared" si="43"/>
        <v>구간2</v>
      </c>
      <c r="D296" s="108">
        <f t="shared" si="44"/>
        <v>183</v>
      </c>
      <c r="E296" s="128">
        <f>COUNTIF($C$15:C296,C296)</f>
        <v>98</v>
      </c>
      <c r="F296" s="129">
        <f t="shared" si="45"/>
        <v>6.2839999999999993E-2</v>
      </c>
      <c r="G296" s="129">
        <f t="shared" si="46"/>
        <v>5.9015945042592485E-3</v>
      </c>
      <c r="H296" s="130">
        <f t="shared" si="47"/>
        <v>6.8741594504259235E-2</v>
      </c>
    </row>
    <row r="297" spans="1:8">
      <c r="A297" s="108">
        <f t="shared" si="49"/>
        <v>283</v>
      </c>
      <c r="B297" s="109">
        <f t="shared" si="49"/>
        <v>43848</v>
      </c>
      <c r="C297" s="127" t="str">
        <f t="shared" si="43"/>
        <v>구간2</v>
      </c>
      <c r="D297" s="108">
        <f t="shared" si="44"/>
        <v>183</v>
      </c>
      <c r="E297" s="128">
        <f>COUNTIF($C$15:C297,C297)</f>
        <v>99</v>
      </c>
      <c r="F297" s="129">
        <f t="shared" si="45"/>
        <v>6.2839999999999993E-2</v>
      </c>
      <c r="G297" s="129">
        <f t="shared" si="46"/>
        <v>5.9618148563435258E-3</v>
      </c>
      <c r="H297" s="130">
        <f t="shared" si="47"/>
        <v>6.8801814856343513E-2</v>
      </c>
    </row>
    <row r="298" spans="1:8">
      <c r="A298" s="108">
        <f t="shared" si="49"/>
        <v>284</v>
      </c>
      <c r="B298" s="109">
        <f t="shared" si="49"/>
        <v>43849</v>
      </c>
      <c r="C298" s="127" t="str">
        <f t="shared" si="43"/>
        <v>구간2</v>
      </c>
      <c r="D298" s="108">
        <f t="shared" si="44"/>
        <v>183</v>
      </c>
      <c r="E298" s="128">
        <f>COUNTIF($C$15:C298,C298)</f>
        <v>100</v>
      </c>
      <c r="F298" s="129">
        <f t="shared" si="45"/>
        <v>6.2839999999999993E-2</v>
      </c>
      <c r="G298" s="129">
        <f t="shared" si="46"/>
        <v>6.0220352084278039E-3</v>
      </c>
      <c r="H298" s="130">
        <f t="shared" si="47"/>
        <v>6.8862035208427791E-2</v>
      </c>
    </row>
    <row r="299" spans="1:8">
      <c r="A299" s="108">
        <f t="shared" si="49"/>
        <v>285</v>
      </c>
      <c r="B299" s="109">
        <f t="shared" si="49"/>
        <v>43850</v>
      </c>
      <c r="C299" s="127" t="str">
        <f t="shared" si="43"/>
        <v>구간2</v>
      </c>
      <c r="D299" s="108">
        <f t="shared" si="44"/>
        <v>183</v>
      </c>
      <c r="E299" s="128">
        <f>COUNTIF($C$15:C299,C299)</f>
        <v>101</v>
      </c>
      <c r="F299" s="129">
        <f t="shared" si="45"/>
        <v>6.2839999999999993E-2</v>
      </c>
      <c r="G299" s="129">
        <f t="shared" si="46"/>
        <v>6.082255560512082E-3</v>
      </c>
      <c r="H299" s="130">
        <f t="shared" si="47"/>
        <v>6.8922255560512069E-2</v>
      </c>
    </row>
    <row r="300" spans="1:8">
      <c r="A300" s="108">
        <f t="shared" si="49"/>
        <v>286</v>
      </c>
      <c r="B300" s="109">
        <f t="shared" si="49"/>
        <v>43851</v>
      </c>
      <c r="C300" s="127" t="str">
        <f t="shared" si="43"/>
        <v>구간2</v>
      </c>
      <c r="D300" s="108">
        <f t="shared" si="44"/>
        <v>183</v>
      </c>
      <c r="E300" s="128">
        <f>COUNTIF($C$15:C300,C300)</f>
        <v>102</v>
      </c>
      <c r="F300" s="129">
        <f t="shared" si="45"/>
        <v>6.2839999999999993E-2</v>
      </c>
      <c r="G300" s="129">
        <f t="shared" si="46"/>
        <v>6.1424759125963601E-3</v>
      </c>
      <c r="H300" s="130">
        <f t="shared" si="47"/>
        <v>6.8982475912596347E-2</v>
      </c>
    </row>
    <row r="301" spans="1:8">
      <c r="A301" s="108">
        <f t="shared" si="49"/>
        <v>287</v>
      </c>
      <c r="B301" s="109">
        <f t="shared" si="49"/>
        <v>43852</v>
      </c>
      <c r="C301" s="127" t="str">
        <f t="shared" si="43"/>
        <v>구간2</v>
      </c>
      <c r="D301" s="108">
        <f t="shared" si="44"/>
        <v>183</v>
      </c>
      <c r="E301" s="128">
        <f>COUNTIF($C$15:C301,C301)</f>
        <v>103</v>
      </c>
      <c r="F301" s="129">
        <f t="shared" si="45"/>
        <v>6.2839999999999993E-2</v>
      </c>
      <c r="G301" s="129">
        <f t="shared" si="46"/>
        <v>6.2026962646806382E-3</v>
      </c>
      <c r="H301" s="130">
        <f t="shared" si="47"/>
        <v>6.9042696264680625E-2</v>
      </c>
    </row>
    <row r="302" spans="1:8">
      <c r="A302" s="108">
        <f t="shared" si="49"/>
        <v>288</v>
      </c>
      <c r="B302" s="109">
        <f t="shared" si="49"/>
        <v>43853</v>
      </c>
      <c r="C302" s="127" t="str">
        <f t="shared" si="43"/>
        <v>구간2</v>
      </c>
      <c r="D302" s="108">
        <f t="shared" si="44"/>
        <v>183</v>
      </c>
      <c r="E302" s="128">
        <f>COUNTIF($C$15:C302,C302)</f>
        <v>104</v>
      </c>
      <c r="F302" s="129">
        <f t="shared" si="45"/>
        <v>6.2839999999999993E-2</v>
      </c>
      <c r="G302" s="129">
        <f t="shared" si="46"/>
        <v>6.2629166167649164E-3</v>
      </c>
      <c r="H302" s="130">
        <f t="shared" si="47"/>
        <v>6.9102916616764903E-2</v>
      </c>
    </row>
    <row r="303" spans="1:8">
      <c r="A303" s="108">
        <f t="shared" si="49"/>
        <v>289</v>
      </c>
      <c r="B303" s="109">
        <f t="shared" si="49"/>
        <v>43854</v>
      </c>
      <c r="C303" s="127" t="str">
        <f t="shared" si="43"/>
        <v>구간2</v>
      </c>
      <c r="D303" s="108">
        <f t="shared" si="44"/>
        <v>183</v>
      </c>
      <c r="E303" s="128">
        <f>COUNTIF($C$15:C303,C303)</f>
        <v>105</v>
      </c>
      <c r="F303" s="129">
        <f t="shared" si="45"/>
        <v>6.2839999999999993E-2</v>
      </c>
      <c r="G303" s="129">
        <f t="shared" si="46"/>
        <v>6.3231369688491945E-3</v>
      </c>
      <c r="H303" s="130">
        <f t="shared" si="47"/>
        <v>6.9163136968849181E-2</v>
      </c>
    </row>
    <row r="304" spans="1:8">
      <c r="A304" s="108">
        <f t="shared" si="49"/>
        <v>290</v>
      </c>
      <c r="B304" s="109">
        <f t="shared" si="49"/>
        <v>43855</v>
      </c>
      <c r="C304" s="127" t="str">
        <f t="shared" si="43"/>
        <v>구간2</v>
      </c>
      <c r="D304" s="108">
        <f t="shared" si="44"/>
        <v>183</v>
      </c>
      <c r="E304" s="128">
        <f>COUNTIF($C$15:C304,C304)</f>
        <v>106</v>
      </c>
      <c r="F304" s="129">
        <f t="shared" si="45"/>
        <v>6.2839999999999993E-2</v>
      </c>
      <c r="G304" s="129">
        <f t="shared" si="46"/>
        <v>6.3833573209334726E-3</v>
      </c>
      <c r="H304" s="130">
        <f t="shared" si="47"/>
        <v>6.922335732093346E-2</v>
      </c>
    </row>
    <row r="305" spans="1:8">
      <c r="A305" s="108">
        <f t="shared" ref="A305:B320" si="50">A304+1</f>
        <v>291</v>
      </c>
      <c r="B305" s="109">
        <f t="shared" si="50"/>
        <v>43856</v>
      </c>
      <c r="C305" s="127" t="str">
        <f t="shared" si="43"/>
        <v>구간2</v>
      </c>
      <c r="D305" s="108">
        <f t="shared" si="44"/>
        <v>183</v>
      </c>
      <c r="E305" s="128">
        <f>COUNTIF($C$15:C305,C305)</f>
        <v>107</v>
      </c>
      <c r="F305" s="129">
        <f t="shared" si="45"/>
        <v>6.2839999999999993E-2</v>
      </c>
      <c r="G305" s="129">
        <f t="shared" si="46"/>
        <v>6.4435776730177507E-3</v>
      </c>
      <c r="H305" s="130">
        <f t="shared" si="47"/>
        <v>6.9283577673017738E-2</v>
      </c>
    </row>
    <row r="306" spans="1:8">
      <c r="A306" s="108">
        <f t="shared" si="50"/>
        <v>292</v>
      </c>
      <c r="B306" s="109">
        <f t="shared" si="50"/>
        <v>43857</v>
      </c>
      <c r="C306" s="127" t="str">
        <f t="shared" si="43"/>
        <v>구간2</v>
      </c>
      <c r="D306" s="108">
        <f t="shared" si="44"/>
        <v>183</v>
      </c>
      <c r="E306" s="128">
        <f>COUNTIF($C$15:C306,C306)</f>
        <v>108</v>
      </c>
      <c r="F306" s="129">
        <f t="shared" si="45"/>
        <v>6.2839999999999993E-2</v>
      </c>
      <c r="G306" s="129">
        <f t="shared" si="46"/>
        <v>6.5037980251020288E-3</v>
      </c>
      <c r="H306" s="130">
        <f t="shared" si="47"/>
        <v>6.9343798025102016E-2</v>
      </c>
    </row>
    <row r="307" spans="1:8">
      <c r="A307" s="108">
        <f t="shared" si="50"/>
        <v>293</v>
      </c>
      <c r="B307" s="109">
        <f t="shared" si="50"/>
        <v>43858</v>
      </c>
      <c r="C307" s="127" t="str">
        <f t="shared" si="43"/>
        <v>구간2</v>
      </c>
      <c r="D307" s="108">
        <f t="shared" si="44"/>
        <v>183</v>
      </c>
      <c r="E307" s="128">
        <f>COUNTIF($C$15:C307,C307)</f>
        <v>109</v>
      </c>
      <c r="F307" s="129">
        <f t="shared" si="45"/>
        <v>6.2839999999999993E-2</v>
      </c>
      <c r="G307" s="129">
        <f t="shared" si="46"/>
        <v>6.564018377186307E-3</v>
      </c>
      <c r="H307" s="130">
        <f t="shared" si="47"/>
        <v>6.9404018377186294E-2</v>
      </c>
    </row>
    <row r="308" spans="1:8">
      <c r="A308" s="108">
        <f t="shared" si="50"/>
        <v>294</v>
      </c>
      <c r="B308" s="109">
        <f t="shared" si="50"/>
        <v>43859</v>
      </c>
      <c r="C308" s="127" t="str">
        <f t="shared" si="43"/>
        <v>구간2</v>
      </c>
      <c r="D308" s="108">
        <f t="shared" si="44"/>
        <v>183</v>
      </c>
      <c r="E308" s="128">
        <f>COUNTIF($C$15:C308,C308)</f>
        <v>110</v>
      </c>
      <c r="F308" s="129">
        <f t="shared" si="45"/>
        <v>6.2839999999999993E-2</v>
      </c>
      <c r="G308" s="129">
        <f t="shared" si="46"/>
        <v>6.6242387292705851E-3</v>
      </c>
      <c r="H308" s="130">
        <f t="shared" si="47"/>
        <v>6.9464238729270572E-2</v>
      </c>
    </row>
    <row r="309" spans="1:8">
      <c r="A309" s="108">
        <f t="shared" si="50"/>
        <v>295</v>
      </c>
      <c r="B309" s="109">
        <f t="shared" si="50"/>
        <v>43860</v>
      </c>
      <c r="C309" s="127" t="str">
        <f t="shared" si="43"/>
        <v>구간2</v>
      </c>
      <c r="D309" s="108">
        <f t="shared" si="44"/>
        <v>183</v>
      </c>
      <c r="E309" s="128">
        <f>COUNTIF($C$15:C309,C309)</f>
        <v>111</v>
      </c>
      <c r="F309" s="129">
        <f t="shared" si="45"/>
        <v>6.2839999999999993E-2</v>
      </c>
      <c r="G309" s="129">
        <f t="shared" si="46"/>
        <v>6.6844590813548623E-3</v>
      </c>
      <c r="H309" s="130">
        <f t="shared" si="47"/>
        <v>6.952445908135485E-2</v>
      </c>
    </row>
    <row r="310" spans="1:8">
      <c r="A310" s="108">
        <f t="shared" si="50"/>
        <v>296</v>
      </c>
      <c r="B310" s="109">
        <f t="shared" si="50"/>
        <v>43861</v>
      </c>
      <c r="C310" s="127" t="str">
        <f t="shared" si="43"/>
        <v>구간2</v>
      </c>
      <c r="D310" s="108">
        <f t="shared" si="44"/>
        <v>183</v>
      </c>
      <c r="E310" s="128">
        <f>COUNTIF($C$15:C310,C310)</f>
        <v>112</v>
      </c>
      <c r="F310" s="129">
        <f t="shared" si="45"/>
        <v>6.2839999999999993E-2</v>
      </c>
      <c r="G310" s="129">
        <f t="shared" si="46"/>
        <v>6.7446794334391404E-3</v>
      </c>
      <c r="H310" s="130">
        <f t="shared" si="47"/>
        <v>6.9584679433439128E-2</v>
      </c>
    </row>
    <row r="311" spans="1:8">
      <c r="A311" s="108">
        <f t="shared" si="50"/>
        <v>297</v>
      </c>
      <c r="B311" s="109">
        <f t="shared" si="50"/>
        <v>43862</v>
      </c>
      <c r="C311" s="127" t="str">
        <f t="shared" si="43"/>
        <v>구간2</v>
      </c>
      <c r="D311" s="108">
        <f t="shared" si="44"/>
        <v>183</v>
      </c>
      <c r="E311" s="128">
        <f>COUNTIF($C$15:C311,C311)</f>
        <v>113</v>
      </c>
      <c r="F311" s="129">
        <f t="shared" si="45"/>
        <v>6.2839999999999993E-2</v>
      </c>
      <c r="G311" s="129">
        <f t="shared" si="46"/>
        <v>6.8048997855234186E-3</v>
      </c>
      <c r="H311" s="130">
        <f t="shared" si="47"/>
        <v>6.9644899785523406E-2</v>
      </c>
    </row>
    <row r="312" spans="1:8">
      <c r="A312" s="108">
        <f t="shared" si="50"/>
        <v>298</v>
      </c>
      <c r="B312" s="109">
        <f t="shared" si="50"/>
        <v>43863</v>
      </c>
      <c r="C312" s="127" t="str">
        <f t="shared" si="43"/>
        <v>구간2</v>
      </c>
      <c r="D312" s="108">
        <f t="shared" si="44"/>
        <v>183</v>
      </c>
      <c r="E312" s="128">
        <f>COUNTIF($C$15:C312,C312)</f>
        <v>114</v>
      </c>
      <c r="F312" s="129">
        <f t="shared" si="45"/>
        <v>6.2839999999999993E-2</v>
      </c>
      <c r="G312" s="129">
        <f t="shared" si="46"/>
        <v>6.8651201376076967E-3</v>
      </c>
      <c r="H312" s="130">
        <f t="shared" si="47"/>
        <v>6.9705120137607685E-2</v>
      </c>
    </row>
    <row r="313" spans="1:8">
      <c r="A313" s="108">
        <f t="shared" si="50"/>
        <v>299</v>
      </c>
      <c r="B313" s="109">
        <f t="shared" si="50"/>
        <v>43864</v>
      </c>
      <c r="C313" s="127" t="str">
        <f t="shared" si="43"/>
        <v>구간2</v>
      </c>
      <c r="D313" s="108">
        <f t="shared" si="44"/>
        <v>183</v>
      </c>
      <c r="E313" s="128">
        <f>COUNTIF($C$15:C313,C313)</f>
        <v>115</v>
      </c>
      <c r="F313" s="129">
        <f t="shared" si="45"/>
        <v>6.2839999999999993E-2</v>
      </c>
      <c r="G313" s="129">
        <f t="shared" si="46"/>
        <v>6.9253404896919748E-3</v>
      </c>
      <c r="H313" s="130">
        <f t="shared" si="47"/>
        <v>6.9765340489691963E-2</v>
      </c>
    </row>
    <row r="314" spans="1:8">
      <c r="A314" s="108">
        <f t="shared" si="50"/>
        <v>300</v>
      </c>
      <c r="B314" s="109">
        <f t="shared" si="50"/>
        <v>43865</v>
      </c>
      <c r="C314" s="127" t="str">
        <f t="shared" si="43"/>
        <v>구간2</v>
      </c>
      <c r="D314" s="108">
        <f t="shared" si="44"/>
        <v>183</v>
      </c>
      <c r="E314" s="128">
        <f>COUNTIF($C$15:C314,C314)</f>
        <v>116</v>
      </c>
      <c r="F314" s="129">
        <f t="shared" si="45"/>
        <v>6.2839999999999993E-2</v>
      </c>
      <c r="G314" s="129">
        <f t="shared" si="46"/>
        <v>6.9855608417762529E-3</v>
      </c>
      <c r="H314" s="130">
        <f t="shared" si="47"/>
        <v>6.9825560841776241E-2</v>
      </c>
    </row>
    <row r="315" spans="1:8">
      <c r="A315" s="108">
        <f t="shared" si="50"/>
        <v>301</v>
      </c>
      <c r="B315" s="109">
        <f t="shared" si="50"/>
        <v>43866</v>
      </c>
      <c r="C315" s="127" t="str">
        <f t="shared" si="43"/>
        <v>구간2</v>
      </c>
      <c r="D315" s="108">
        <f t="shared" si="44"/>
        <v>183</v>
      </c>
      <c r="E315" s="128">
        <f>COUNTIF($C$15:C315,C315)</f>
        <v>117</v>
      </c>
      <c r="F315" s="129">
        <f t="shared" si="45"/>
        <v>6.2839999999999993E-2</v>
      </c>
      <c r="G315" s="129">
        <f t="shared" si="46"/>
        <v>7.045781193860531E-3</v>
      </c>
      <c r="H315" s="130">
        <f t="shared" si="47"/>
        <v>6.9885781193860519E-2</v>
      </c>
    </row>
    <row r="316" spans="1:8">
      <c r="A316" s="108">
        <f t="shared" si="50"/>
        <v>302</v>
      </c>
      <c r="B316" s="109">
        <f t="shared" si="50"/>
        <v>43867</v>
      </c>
      <c r="C316" s="127" t="str">
        <f t="shared" si="43"/>
        <v>구간2</v>
      </c>
      <c r="D316" s="108">
        <f t="shared" si="44"/>
        <v>183</v>
      </c>
      <c r="E316" s="128">
        <f>COUNTIF($C$15:C316,C316)</f>
        <v>118</v>
      </c>
      <c r="F316" s="129">
        <f t="shared" si="45"/>
        <v>6.2839999999999993E-2</v>
      </c>
      <c r="G316" s="129">
        <f t="shared" si="46"/>
        <v>7.1060015459448091E-3</v>
      </c>
      <c r="H316" s="130">
        <f t="shared" si="47"/>
        <v>6.9946001545944797E-2</v>
      </c>
    </row>
    <row r="317" spans="1:8">
      <c r="A317" s="108">
        <f t="shared" si="50"/>
        <v>303</v>
      </c>
      <c r="B317" s="109">
        <f t="shared" si="50"/>
        <v>43868</v>
      </c>
      <c r="C317" s="127" t="str">
        <f t="shared" si="43"/>
        <v>구간2</v>
      </c>
      <c r="D317" s="108">
        <f t="shared" si="44"/>
        <v>183</v>
      </c>
      <c r="E317" s="128">
        <f>COUNTIF($C$15:C317,C317)</f>
        <v>119</v>
      </c>
      <c r="F317" s="129">
        <f t="shared" si="45"/>
        <v>6.2839999999999993E-2</v>
      </c>
      <c r="G317" s="129">
        <f t="shared" si="46"/>
        <v>7.1662218980290873E-3</v>
      </c>
      <c r="H317" s="130">
        <f t="shared" si="47"/>
        <v>7.0006221898029075E-2</v>
      </c>
    </row>
    <row r="318" spans="1:8">
      <c r="A318" s="108">
        <f t="shared" si="50"/>
        <v>304</v>
      </c>
      <c r="B318" s="109">
        <f t="shared" si="50"/>
        <v>43869</v>
      </c>
      <c r="C318" s="127" t="str">
        <f t="shared" si="43"/>
        <v>구간2</v>
      </c>
      <c r="D318" s="108">
        <f t="shared" si="44"/>
        <v>183</v>
      </c>
      <c r="E318" s="128">
        <f>COUNTIF($C$15:C318,C318)</f>
        <v>120</v>
      </c>
      <c r="F318" s="129">
        <f t="shared" si="45"/>
        <v>6.2839999999999993E-2</v>
      </c>
      <c r="G318" s="129">
        <f t="shared" si="46"/>
        <v>7.2264422501133654E-3</v>
      </c>
      <c r="H318" s="130">
        <f t="shared" si="47"/>
        <v>7.0066442250113353E-2</v>
      </c>
    </row>
    <row r="319" spans="1:8">
      <c r="A319" s="108">
        <f t="shared" si="50"/>
        <v>305</v>
      </c>
      <c r="B319" s="109">
        <f t="shared" si="50"/>
        <v>43870</v>
      </c>
      <c r="C319" s="127" t="str">
        <f t="shared" si="43"/>
        <v>구간2</v>
      </c>
      <c r="D319" s="108">
        <f t="shared" si="44"/>
        <v>183</v>
      </c>
      <c r="E319" s="128">
        <f>COUNTIF($C$15:C319,C319)</f>
        <v>121</v>
      </c>
      <c r="F319" s="129">
        <f t="shared" si="45"/>
        <v>6.2839999999999993E-2</v>
      </c>
      <c r="G319" s="129">
        <f t="shared" si="46"/>
        <v>7.2866626021976435E-3</v>
      </c>
      <c r="H319" s="130">
        <f t="shared" si="47"/>
        <v>7.0126662602197631E-2</v>
      </c>
    </row>
    <row r="320" spans="1:8">
      <c r="A320" s="108">
        <f t="shared" si="50"/>
        <v>306</v>
      </c>
      <c r="B320" s="109">
        <f t="shared" si="50"/>
        <v>43871</v>
      </c>
      <c r="C320" s="127" t="str">
        <f t="shared" si="43"/>
        <v>구간2</v>
      </c>
      <c r="D320" s="108">
        <f t="shared" si="44"/>
        <v>183</v>
      </c>
      <c r="E320" s="128">
        <f>COUNTIF($C$15:C320,C320)</f>
        <v>122</v>
      </c>
      <c r="F320" s="129">
        <f t="shared" si="45"/>
        <v>6.2839999999999993E-2</v>
      </c>
      <c r="G320" s="129">
        <f t="shared" si="46"/>
        <v>7.3468829542819216E-3</v>
      </c>
      <c r="H320" s="130">
        <f t="shared" si="47"/>
        <v>7.0186882954281909E-2</v>
      </c>
    </row>
    <row r="321" spans="1:8">
      <c r="A321" s="108">
        <f t="shared" ref="A321:B336" si="51">A320+1</f>
        <v>307</v>
      </c>
      <c r="B321" s="109">
        <f t="shared" si="51"/>
        <v>43872</v>
      </c>
      <c r="C321" s="127" t="str">
        <f t="shared" si="43"/>
        <v>구간2</v>
      </c>
      <c r="D321" s="108">
        <f t="shared" si="44"/>
        <v>183</v>
      </c>
      <c r="E321" s="128">
        <f>COUNTIF($C$15:C321,C321)</f>
        <v>123</v>
      </c>
      <c r="F321" s="129">
        <f t="shared" si="45"/>
        <v>6.2839999999999993E-2</v>
      </c>
      <c r="G321" s="129">
        <f t="shared" si="46"/>
        <v>7.4071033063661989E-3</v>
      </c>
      <c r="H321" s="130">
        <f t="shared" si="47"/>
        <v>7.0247103306366188E-2</v>
      </c>
    </row>
    <row r="322" spans="1:8">
      <c r="A322" s="108">
        <f t="shared" si="51"/>
        <v>308</v>
      </c>
      <c r="B322" s="109">
        <f t="shared" si="51"/>
        <v>43873</v>
      </c>
      <c r="C322" s="127" t="str">
        <f t="shared" si="43"/>
        <v>구간2</v>
      </c>
      <c r="D322" s="108">
        <f t="shared" si="44"/>
        <v>183</v>
      </c>
      <c r="E322" s="128">
        <f>COUNTIF($C$15:C322,C322)</f>
        <v>124</v>
      </c>
      <c r="F322" s="129">
        <f t="shared" si="45"/>
        <v>6.2839999999999993E-2</v>
      </c>
      <c r="G322" s="129">
        <f t="shared" si="46"/>
        <v>7.467323658450477E-3</v>
      </c>
      <c r="H322" s="130">
        <f t="shared" si="47"/>
        <v>7.0307323658450466E-2</v>
      </c>
    </row>
    <row r="323" spans="1:8">
      <c r="A323" s="108">
        <f t="shared" si="51"/>
        <v>309</v>
      </c>
      <c r="B323" s="109">
        <f t="shared" si="51"/>
        <v>43874</v>
      </c>
      <c r="C323" s="127" t="str">
        <f t="shared" si="43"/>
        <v>구간2</v>
      </c>
      <c r="D323" s="108">
        <f t="shared" si="44"/>
        <v>183</v>
      </c>
      <c r="E323" s="128">
        <f>COUNTIF($C$15:C323,C323)</f>
        <v>125</v>
      </c>
      <c r="F323" s="129">
        <f t="shared" si="45"/>
        <v>6.2839999999999993E-2</v>
      </c>
      <c r="G323" s="129">
        <f t="shared" si="46"/>
        <v>7.5275440105347551E-3</v>
      </c>
      <c r="H323" s="130">
        <f t="shared" si="47"/>
        <v>7.0367544010534744E-2</v>
      </c>
    </row>
    <row r="324" spans="1:8">
      <c r="A324" s="108">
        <f t="shared" si="51"/>
        <v>310</v>
      </c>
      <c r="B324" s="109">
        <f t="shared" si="51"/>
        <v>43875</v>
      </c>
      <c r="C324" s="127" t="str">
        <f t="shared" si="43"/>
        <v>구간2</v>
      </c>
      <c r="D324" s="108">
        <f t="shared" si="44"/>
        <v>183</v>
      </c>
      <c r="E324" s="128">
        <f>COUNTIF($C$15:C324,C324)</f>
        <v>126</v>
      </c>
      <c r="F324" s="129">
        <f t="shared" si="45"/>
        <v>6.2839999999999993E-2</v>
      </c>
      <c r="G324" s="129">
        <f t="shared" si="46"/>
        <v>7.5877643626190332E-3</v>
      </c>
      <c r="H324" s="130">
        <f t="shared" si="47"/>
        <v>7.0427764362619022E-2</v>
      </c>
    </row>
    <row r="325" spans="1:8">
      <c r="A325" s="108">
        <f t="shared" si="51"/>
        <v>311</v>
      </c>
      <c r="B325" s="109">
        <f t="shared" si="51"/>
        <v>43876</v>
      </c>
      <c r="C325" s="127" t="str">
        <f t="shared" si="43"/>
        <v>구간2</v>
      </c>
      <c r="D325" s="108">
        <f t="shared" si="44"/>
        <v>183</v>
      </c>
      <c r="E325" s="128">
        <f>COUNTIF($C$15:C325,C325)</f>
        <v>127</v>
      </c>
      <c r="F325" s="129">
        <f t="shared" si="45"/>
        <v>6.2839999999999993E-2</v>
      </c>
      <c r="G325" s="129">
        <f t="shared" si="46"/>
        <v>7.6479847147033113E-3</v>
      </c>
      <c r="H325" s="130">
        <f t="shared" si="47"/>
        <v>7.04879847147033E-2</v>
      </c>
    </row>
    <row r="326" spans="1:8">
      <c r="A326" s="108">
        <f t="shared" si="51"/>
        <v>312</v>
      </c>
      <c r="B326" s="109">
        <f t="shared" si="51"/>
        <v>43877</v>
      </c>
      <c r="C326" s="127" t="str">
        <f t="shared" si="43"/>
        <v>구간2</v>
      </c>
      <c r="D326" s="108">
        <f t="shared" si="44"/>
        <v>183</v>
      </c>
      <c r="E326" s="128">
        <f>COUNTIF($C$15:C326,C326)</f>
        <v>128</v>
      </c>
      <c r="F326" s="129">
        <f t="shared" si="45"/>
        <v>6.2839999999999993E-2</v>
      </c>
      <c r="G326" s="129">
        <f t="shared" si="46"/>
        <v>7.7082050667875894E-3</v>
      </c>
      <c r="H326" s="130">
        <f t="shared" si="47"/>
        <v>7.0548205066787578E-2</v>
      </c>
    </row>
    <row r="327" spans="1:8">
      <c r="A327" s="108">
        <f t="shared" si="51"/>
        <v>313</v>
      </c>
      <c r="B327" s="109">
        <f t="shared" si="51"/>
        <v>43878</v>
      </c>
      <c r="C327" s="127" t="str">
        <f t="shared" si="43"/>
        <v>구간2</v>
      </c>
      <c r="D327" s="108">
        <f t="shared" si="44"/>
        <v>183</v>
      </c>
      <c r="E327" s="128">
        <f>COUNTIF($C$15:C327,C327)</f>
        <v>129</v>
      </c>
      <c r="F327" s="129">
        <f t="shared" si="45"/>
        <v>6.2839999999999993E-2</v>
      </c>
      <c r="G327" s="129">
        <f t="shared" si="46"/>
        <v>7.7684254188718676E-3</v>
      </c>
      <c r="H327" s="130">
        <f t="shared" si="47"/>
        <v>7.0608425418871856E-2</v>
      </c>
    </row>
    <row r="328" spans="1:8">
      <c r="A328" s="108">
        <f t="shared" si="51"/>
        <v>314</v>
      </c>
      <c r="B328" s="109">
        <f t="shared" si="51"/>
        <v>43879</v>
      </c>
      <c r="C328" s="127" t="str">
        <f t="shared" si="43"/>
        <v>구간2</v>
      </c>
      <c r="D328" s="108">
        <f t="shared" si="44"/>
        <v>183</v>
      </c>
      <c r="E328" s="128">
        <f>COUNTIF($C$15:C328,C328)</f>
        <v>130</v>
      </c>
      <c r="F328" s="129">
        <f t="shared" si="45"/>
        <v>6.2839999999999993E-2</v>
      </c>
      <c r="G328" s="129">
        <f t="shared" si="46"/>
        <v>7.8286457709561448E-3</v>
      </c>
      <c r="H328" s="130">
        <f t="shared" si="47"/>
        <v>7.0668645770956134E-2</v>
      </c>
    </row>
    <row r="329" spans="1:8">
      <c r="A329" s="108">
        <f t="shared" si="51"/>
        <v>315</v>
      </c>
      <c r="B329" s="109">
        <f t="shared" si="51"/>
        <v>43880</v>
      </c>
      <c r="C329" s="127" t="str">
        <f t="shared" si="43"/>
        <v>구간2</v>
      </c>
      <c r="D329" s="108">
        <f t="shared" si="44"/>
        <v>183</v>
      </c>
      <c r="E329" s="128">
        <f>COUNTIF($C$15:C329,C329)</f>
        <v>131</v>
      </c>
      <c r="F329" s="129">
        <f t="shared" si="45"/>
        <v>6.2839999999999993E-2</v>
      </c>
      <c r="G329" s="129">
        <f t="shared" si="46"/>
        <v>7.8888661230404229E-3</v>
      </c>
      <c r="H329" s="130">
        <f t="shared" si="47"/>
        <v>7.0728866123040413E-2</v>
      </c>
    </row>
    <row r="330" spans="1:8">
      <c r="A330" s="108">
        <f t="shared" si="51"/>
        <v>316</v>
      </c>
      <c r="B330" s="109">
        <f t="shared" si="51"/>
        <v>43881</v>
      </c>
      <c r="C330" s="127" t="str">
        <f t="shared" si="43"/>
        <v>구간2</v>
      </c>
      <c r="D330" s="108">
        <f t="shared" si="44"/>
        <v>183</v>
      </c>
      <c r="E330" s="128">
        <f>COUNTIF($C$15:C330,C330)</f>
        <v>132</v>
      </c>
      <c r="F330" s="129">
        <f t="shared" si="45"/>
        <v>6.2839999999999993E-2</v>
      </c>
      <c r="G330" s="129">
        <f t="shared" si="46"/>
        <v>7.949086475124701E-3</v>
      </c>
      <c r="H330" s="130">
        <f t="shared" si="47"/>
        <v>7.0789086475124691E-2</v>
      </c>
    </row>
    <row r="331" spans="1:8">
      <c r="A331" s="108">
        <f t="shared" si="51"/>
        <v>317</v>
      </c>
      <c r="B331" s="109">
        <f t="shared" si="51"/>
        <v>43882</v>
      </c>
      <c r="C331" s="127" t="str">
        <f t="shared" si="43"/>
        <v>구간2</v>
      </c>
      <c r="D331" s="108">
        <f t="shared" si="44"/>
        <v>183</v>
      </c>
      <c r="E331" s="128">
        <f>COUNTIF($C$15:C331,C331)</f>
        <v>133</v>
      </c>
      <c r="F331" s="129">
        <f t="shared" si="45"/>
        <v>6.2839999999999993E-2</v>
      </c>
      <c r="G331" s="129">
        <f t="shared" si="46"/>
        <v>8.0093068272089792E-3</v>
      </c>
      <c r="H331" s="130">
        <f t="shared" si="47"/>
        <v>7.0849306827208969E-2</v>
      </c>
    </row>
    <row r="332" spans="1:8">
      <c r="A332" s="108">
        <f t="shared" si="51"/>
        <v>318</v>
      </c>
      <c r="B332" s="109">
        <f t="shared" si="51"/>
        <v>43883</v>
      </c>
      <c r="C332" s="127" t="str">
        <f t="shared" si="43"/>
        <v>구간2</v>
      </c>
      <c r="D332" s="108">
        <f t="shared" si="44"/>
        <v>183</v>
      </c>
      <c r="E332" s="128">
        <f>COUNTIF($C$15:C332,C332)</f>
        <v>134</v>
      </c>
      <c r="F332" s="129">
        <f t="shared" si="45"/>
        <v>6.2839999999999993E-2</v>
      </c>
      <c r="G332" s="129">
        <f t="shared" si="46"/>
        <v>8.0695271792932573E-3</v>
      </c>
      <c r="H332" s="130">
        <f t="shared" si="47"/>
        <v>7.0909527179293247E-2</v>
      </c>
    </row>
    <row r="333" spans="1:8">
      <c r="A333" s="108">
        <f t="shared" si="51"/>
        <v>319</v>
      </c>
      <c r="B333" s="109">
        <f t="shared" si="51"/>
        <v>43884</v>
      </c>
      <c r="C333" s="127" t="str">
        <f t="shared" si="43"/>
        <v>구간2</v>
      </c>
      <c r="D333" s="108">
        <f t="shared" si="44"/>
        <v>183</v>
      </c>
      <c r="E333" s="128">
        <f>COUNTIF($C$15:C333,C333)</f>
        <v>135</v>
      </c>
      <c r="F333" s="129">
        <f t="shared" si="45"/>
        <v>6.2839999999999993E-2</v>
      </c>
      <c r="G333" s="129">
        <f t="shared" si="46"/>
        <v>8.1297475313775354E-3</v>
      </c>
      <c r="H333" s="130">
        <f t="shared" si="47"/>
        <v>7.0969747531377525E-2</v>
      </c>
    </row>
    <row r="334" spans="1:8">
      <c r="A334" s="108">
        <f t="shared" si="51"/>
        <v>320</v>
      </c>
      <c r="B334" s="109">
        <f t="shared" si="51"/>
        <v>43885</v>
      </c>
      <c r="C334" s="127" t="str">
        <f t="shared" si="43"/>
        <v>구간2</v>
      </c>
      <c r="D334" s="108">
        <f t="shared" si="44"/>
        <v>183</v>
      </c>
      <c r="E334" s="128">
        <f>COUNTIF($C$15:C334,C334)</f>
        <v>136</v>
      </c>
      <c r="F334" s="129">
        <f t="shared" si="45"/>
        <v>6.2839999999999993E-2</v>
      </c>
      <c r="G334" s="129">
        <f t="shared" si="46"/>
        <v>8.1899678834618135E-3</v>
      </c>
      <c r="H334" s="130">
        <f t="shared" si="47"/>
        <v>7.1029967883461803E-2</v>
      </c>
    </row>
    <row r="335" spans="1:8">
      <c r="A335" s="108">
        <f t="shared" si="51"/>
        <v>321</v>
      </c>
      <c r="B335" s="109">
        <f t="shared" si="51"/>
        <v>43886</v>
      </c>
      <c r="C335" s="127" t="str">
        <f t="shared" si="43"/>
        <v>구간2</v>
      </c>
      <c r="D335" s="108">
        <f t="shared" si="44"/>
        <v>183</v>
      </c>
      <c r="E335" s="128">
        <f>COUNTIF($C$15:C335,C335)</f>
        <v>137</v>
      </c>
      <c r="F335" s="129">
        <f t="shared" si="45"/>
        <v>6.2839999999999993E-2</v>
      </c>
      <c r="G335" s="129">
        <f t="shared" si="46"/>
        <v>8.2501882355460916E-3</v>
      </c>
      <c r="H335" s="130">
        <f t="shared" si="47"/>
        <v>7.1090188235546081E-2</v>
      </c>
    </row>
    <row r="336" spans="1:8">
      <c r="A336" s="108">
        <f t="shared" si="51"/>
        <v>322</v>
      </c>
      <c r="B336" s="109">
        <f t="shared" si="51"/>
        <v>43887</v>
      </c>
      <c r="C336" s="127" t="str">
        <f t="shared" ref="C336:C399" si="52">IF(IFERROR(HLOOKUP(B336,$D$5:$W$7,2,FALSE),"")="",C337,HLOOKUP(B336,$D$5:$W$7,2,FALSE))</f>
        <v>구간2</v>
      </c>
      <c r="D336" s="108">
        <f t="shared" ref="D336:D399" si="53">COUNTIF($C$15:$C$49928,C336)</f>
        <v>183</v>
      </c>
      <c r="E336" s="128">
        <f>COUNTIF($C$15:C336,C336)</f>
        <v>138</v>
      </c>
      <c r="F336" s="129">
        <f t="shared" ref="F336:F399" si="54">HLOOKUP($C336,$D$6:$W$11,6,FALSE)</f>
        <v>6.2839999999999993E-2</v>
      </c>
      <c r="G336" s="129">
        <f t="shared" ref="G336:G399" si="55">HLOOKUP($C336,$D$6:$W$11,5,FALSE)*(E336)</f>
        <v>8.3104085876303697E-3</v>
      </c>
      <c r="H336" s="130">
        <f t="shared" ref="H336:H399" si="56">F336+G336</f>
        <v>7.1150408587630359E-2</v>
      </c>
    </row>
    <row r="337" spans="1:8">
      <c r="A337" s="108">
        <f t="shared" ref="A337:B352" si="57">A336+1</f>
        <v>323</v>
      </c>
      <c r="B337" s="109">
        <f t="shared" si="57"/>
        <v>43888</v>
      </c>
      <c r="C337" s="127" t="str">
        <f t="shared" si="52"/>
        <v>구간2</v>
      </c>
      <c r="D337" s="108">
        <f t="shared" si="53"/>
        <v>183</v>
      </c>
      <c r="E337" s="128">
        <f>COUNTIF($C$15:C337,C337)</f>
        <v>139</v>
      </c>
      <c r="F337" s="129">
        <f t="shared" si="54"/>
        <v>6.2839999999999993E-2</v>
      </c>
      <c r="G337" s="129">
        <f t="shared" si="55"/>
        <v>8.3706289397146479E-3</v>
      </c>
      <c r="H337" s="130">
        <f t="shared" si="56"/>
        <v>7.1210628939714637E-2</v>
      </c>
    </row>
    <row r="338" spans="1:8">
      <c r="A338" s="108">
        <f t="shared" si="57"/>
        <v>324</v>
      </c>
      <c r="B338" s="109">
        <f t="shared" si="57"/>
        <v>43889</v>
      </c>
      <c r="C338" s="127" t="str">
        <f t="shared" si="52"/>
        <v>구간2</v>
      </c>
      <c r="D338" s="108">
        <f t="shared" si="53"/>
        <v>183</v>
      </c>
      <c r="E338" s="128">
        <f>COUNTIF($C$15:C338,C338)</f>
        <v>140</v>
      </c>
      <c r="F338" s="129">
        <f t="shared" si="54"/>
        <v>6.2839999999999993E-2</v>
      </c>
      <c r="G338" s="129">
        <f t="shared" si="55"/>
        <v>8.430849291798926E-3</v>
      </c>
      <c r="H338" s="130">
        <f t="shared" si="56"/>
        <v>7.1270849291798916E-2</v>
      </c>
    </row>
    <row r="339" spans="1:8">
      <c r="A339" s="108">
        <f t="shared" si="57"/>
        <v>325</v>
      </c>
      <c r="B339" s="109">
        <f t="shared" si="57"/>
        <v>43890</v>
      </c>
      <c r="C339" s="127" t="str">
        <f t="shared" si="52"/>
        <v>구간2</v>
      </c>
      <c r="D339" s="108">
        <f t="shared" si="53"/>
        <v>183</v>
      </c>
      <c r="E339" s="128">
        <f>COUNTIF($C$15:C339,C339)</f>
        <v>141</v>
      </c>
      <c r="F339" s="129">
        <f t="shared" si="54"/>
        <v>6.2839999999999993E-2</v>
      </c>
      <c r="G339" s="129">
        <f t="shared" si="55"/>
        <v>8.4910696438832041E-3</v>
      </c>
      <c r="H339" s="130">
        <f t="shared" si="56"/>
        <v>7.1331069643883194E-2</v>
      </c>
    </row>
    <row r="340" spans="1:8">
      <c r="A340" s="108">
        <f t="shared" si="57"/>
        <v>326</v>
      </c>
      <c r="B340" s="109">
        <f t="shared" si="57"/>
        <v>43891</v>
      </c>
      <c r="C340" s="127" t="str">
        <f t="shared" si="52"/>
        <v>구간2</v>
      </c>
      <c r="D340" s="108">
        <f t="shared" si="53"/>
        <v>183</v>
      </c>
      <c r="E340" s="128">
        <f>COUNTIF($C$15:C340,C340)</f>
        <v>142</v>
      </c>
      <c r="F340" s="129">
        <f t="shared" si="54"/>
        <v>6.2839999999999993E-2</v>
      </c>
      <c r="G340" s="129">
        <f t="shared" si="55"/>
        <v>8.5512899959674822E-3</v>
      </c>
      <c r="H340" s="130">
        <f t="shared" si="56"/>
        <v>7.1391289995967472E-2</v>
      </c>
    </row>
    <row r="341" spans="1:8">
      <c r="A341" s="108">
        <f t="shared" si="57"/>
        <v>327</v>
      </c>
      <c r="B341" s="109">
        <f t="shared" si="57"/>
        <v>43892</v>
      </c>
      <c r="C341" s="127" t="str">
        <f t="shared" si="52"/>
        <v>구간2</v>
      </c>
      <c r="D341" s="108">
        <f t="shared" si="53"/>
        <v>183</v>
      </c>
      <c r="E341" s="128">
        <f>COUNTIF($C$15:C341,C341)</f>
        <v>143</v>
      </c>
      <c r="F341" s="129">
        <f t="shared" si="54"/>
        <v>6.2839999999999993E-2</v>
      </c>
      <c r="G341" s="129">
        <f t="shared" si="55"/>
        <v>8.6115103480517603E-3</v>
      </c>
      <c r="H341" s="130">
        <f t="shared" si="56"/>
        <v>7.145151034805175E-2</v>
      </c>
    </row>
    <row r="342" spans="1:8">
      <c r="A342" s="108">
        <f t="shared" si="57"/>
        <v>328</v>
      </c>
      <c r="B342" s="109">
        <f t="shared" si="57"/>
        <v>43893</v>
      </c>
      <c r="C342" s="127" t="str">
        <f t="shared" si="52"/>
        <v>구간2</v>
      </c>
      <c r="D342" s="108">
        <f t="shared" si="53"/>
        <v>183</v>
      </c>
      <c r="E342" s="128">
        <f>COUNTIF($C$15:C342,C342)</f>
        <v>144</v>
      </c>
      <c r="F342" s="129">
        <f t="shared" si="54"/>
        <v>6.2839999999999993E-2</v>
      </c>
      <c r="G342" s="129">
        <f t="shared" si="55"/>
        <v>8.6717307001360384E-3</v>
      </c>
      <c r="H342" s="130">
        <f t="shared" si="56"/>
        <v>7.1511730700136028E-2</v>
      </c>
    </row>
    <row r="343" spans="1:8">
      <c r="A343" s="108">
        <f t="shared" si="57"/>
        <v>329</v>
      </c>
      <c r="B343" s="109">
        <f t="shared" si="57"/>
        <v>43894</v>
      </c>
      <c r="C343" s="127" t="str">
        <f t="shared" si="52"/>
        <v>구간2</v>
      </c>
      <c r="D343" s="108">
        <f t="shared" si="53"/>
        <v>183</v>
      </c>
      <c r="E343" s="128">
        <f>COUNTIF($C$15:C343,C343)</f>
        <v>145</v>
      </c>
      <c r="F343" s="129">
        <f t="shared" si="54"/>
        <v>6.2839999999999993E-2</v>
      </c>
      <c r="G343" s="129">
        <f t="shared" si="55"/>
        <v>8.7319510522203166E-3</v>
      </c>
      <c r="H343" s="130">
        <f t="shared" si="56"/>
        <v>7.1571951052220306E-2</v>
      </c>
    </row>
    <row r="344" spans="1:8">
      <c r="A344" s="108">
        <f t="shared" si="57"/>
        <v>330</v>
      </c>
      <c r="B344" s="109">
        <f t="shared" si="57"/>
        <v>43895</v>
      </c>
      <c r="C344" s="127" t="str">
        <f t="shared" si="52"/>
        <v>구간2</v>
      </c>
      <c r="D344" s="108">
        <f t="shared" si="53"/>
        <v>183</v>
      </c>
      <c r="E344" s="128">
        <f>COUNTIF($C$15:C344,C344)</f>
        <v>146</v>
      </c>
      <c r="F344" s="129">
        <f t="shared" si="54"/>
        <v>6.2839999999999993E-2</v>
      </c>
      <c r="G344" s="129">
        <f t="shared" si="55"/>
        <v>8.7921714043045947E-3</v>
      </c>
      <c r="H344" s="130">
        <f t="shared" si="56"/>
        <v>7.1632171404304584E-2</v>
      </c>
    </row>
    <row r="345" spans="1:8">
      <c r="A345" s="108">
        <f t="shared" si="57"/>
        <v>331</v>
      </c>
      <c r="B345" s="109">
        <f t="shared" si="57"/>
        <v>43896</v>
      </c>
      <c r="C345" s="127" t="str">
        <f t="shared" si="52"/>
        <v>구간2</v>
      </c>
      <c r="D345" s="108">
        <f t="shared" si="53"/>
        <v>183</v>
      </c>
      <c r="E345" s="128">
        <f>COUNTIF($C$15:C345,C345)</f>
        <v>147</v>
      </c>
      <c r="F345" s="129">
        <f t="shared" si="54"/>
        <v>6.2839999999999993E-2</v>
      </c>
      <c r="G345" s="129">
        <f t="shared" si="55"/>
        <v>8.8523917563888728E-3</v>
      </c>
      <c r="H345" s="130">
        <f t="shared" si="56"/>
        <v>7.1692391756388862E-2</v>
      </c>
    </row>
    <row r="346" spans="1:8">
      <c r="A346" s="108">
        <f t="shared" si="57"/>
        <v>332</v>
      </c>
      <c r="B346" s="109">
        <f t="shared" si="57"/>
        <v>43897</v>
      </c>
      <c r="C346" s="127" t="str">
        <f t="shared" si="52"/>
        <v>구간2</v>
      </c>
      <c r="D346" s="108">
        <f t="shared" si="53"/>
        <v>183</v>
      </c>
      <c r="E346" s="128">
        <f>COUNTIF($C$15:C346,C346)</f>
        <v>148</v>
      </c>
      <c r="F346" s="129">
        <f t="shared" si="54"/>
        <v>6.2839999999999993E-2</v>
      </c>
      <c r="G346" s="129">
        <f t="shared" si="55"/>
        <v>8.9126121084731509E-3</v>
      </c>
      <c r="H346" s="130">
        <f t="shared" si="56"/>
        <v>7.1752612108473141E-2</v>
      </c>
    </row>
    <row r="347" spans="1:8">
      <c r="A347" s="108">
        <f t="shared" si="57"/>
        <v>333</v>
      </c>
      <c r="B347" s="109">
        <f t="shared" si="57"/>
        <v>43898</v>
      </c>
      <c r="C347" s="127" t="str">
        <f t="shared" si="52"/>
        <v>구간2</v>
      </c>
      <c r="D347" s="108">
        <f t="shared" si="53"/>
        <v>183</v>
      </c>
      <c r="E347" s="128">
        <f>COUNTIF($C$15:C347,C347)</f>
        <v>149</v>
      </c>
      <c r="F347" s="129">
        <f t="shared" si="54"/>
        <v>6.2839999999999993E-2</v>
      </c>
      <c r="G347" s="129">
        <f t="shared" si="55"/>
        <v>8.972832460557429E-3</v>
      </c>
      <c r="H347" s="130">
        <f t="shared" si="56"/>
        <v>7.1812832460557419E-2</v>
      </c>
    </row>
    <row r="348" spans="1:8">
      <c r="A348" s="108">
        <f t="shared" si="57"/>
        <v>334</v>
      </c>
      <c r="B348" s="109">
        <f t="shared" si="57"/>
        <v>43899</v>
      </c>
      <c r="C348" s="127" t="str">
        <f t="shared" si="52"/>
        <v>구간2</v>
      </c>
      <c r="D348" s="108">
        <f t="shared" si="53"/>
        <v>183</v>
      </c>
      <c r="E348" s="128">
        <f>COUNTIF($C$15:C348,C348)</f>
        <v>150</v>
      </c>
      <c r="F348" s="129">
        <f t="shared" si="54"/>
        <v>6.2839999999999993E-2</v>
      </c>
      <c r="G348" s="129">
        <f t="shared" si="55"/>
        <v>9.0330528126417071E-3</v>
      </c>
      <c r="H348" s="130">
        <f t="shared" si="56"/>
        <v>7.1873052812641697E-2</v>
      </c>
    </row>
    <row r="349" spans="1:8">
      <c r="A349" s="108">
        <f t="shared" si="57"/>
        <v>335</v>
      </c>
      <c r="B349" s="109">
        <f t="shared" si="57"/>
        <v>43900</v>
      </c>
      <c r="C349" s="127" t="str">
        <f t="shared" si="52"/>
        <v>구간2</v>
      </c>
      <c r="D349" s="108">
        <f t="shared" si="53"/>
        <v>183</v>
      </c>
      <c r="E349" s="128">
        <f>COUNTIF($C$15:C349,C349)</f>
        <v>151</v>
      </c>
      <c r="F349" s="129">
        <f t="shared" si="54"/>
        <v>6.2839999999999993E-2</v>
      </c>
      <c r="G349" s="129">
        <f t="shared" si="55"/>
        <v>9.0932731647259853E-3</v>
      </c>
      <c r="H349" s="130">
        <f t="shared" si="56"/>
        <v>7.1933273164725975E-2</v>
      </c>
    </row>
    <row r="350" spans="1:8">
      <c r="A350" s="108">
        <f t="shared" si="57"/>
        <v>336</v>
      </c>
      <c r="B350" s="109">
        <f t="shared" si="57"/>
        <v>43901</v>
      </c>
      <c r="C350" s="127" t="str">
        <f t="shared" si="52"/>
        <v>구간2</v>
      </c>
      <c r="D350" s="108">
        <f t="shared" si="53"/>
        <v>183</v>
      </c>
      <c r="E350" s="128">
        <f>COUNTIF($C$15:C350,C350)</f>
        <v>152</v>
      </c>
      <c r="F350" s="129">
        <f t="shared" si="54"/>
        <v>6.2839999999999993E-2</v>
      </c>
      <c r="G350" s="129">
        <f t="shared" si="55"/>
        <v>9.1534935168102616E-3</v>
      </c>
      <c r="H350" s="130">
        <f t="shared" si="56"/>
        <v>7.1993493516810253E-2</v>
      </c>
    </row>
    <row r="351" spans="1:8">
      <c r="A351" s="108">
        <f t="shared" si="57"/>
        <v>337</v>
      </c>
      <c r="B351" s="109">
        <f t="shared" si="57"/>
        <v>43902</v>
      </c>
      <c r="C351" s="127" t="str">
        <f t="shared" si="52"/>
        <v>구간2</v>
      </c>
      <c r="D351" s="108">
        <f t="shared" si="53"/>
        <v>183</v>
      </c>
      <c r="E351" s="128">
        <f>COUNTIF($C$15:C351,C351)</f>
        <v>153</v>
      </c>
      <c r="F351" s="129">
        <f t="shared" si="54"/>
        <v>6.2839999999999993E-2</v>
      </c>
      <c r="G351" s="129">
        <f t="shared" si="55"/>
        <v>9.2137138688945398E-3</v>
      </c>
      <c r="H351" s="130">
        <f t="shared" si="56"/>
        <v>7.2053713868894531E-2</v>
      </c>
    </row>
    <row r="352" spans="1:8">
      <c r="A352" s="108">
        <f t="shared" si="57"/>
        <v>338</v>
      </c>
      <c r="B352" s="109">
        <f t="shared" si="57"/>
        <v>43903</v>
      </c>
      <c r="C352" s="127" t="str">
        <f t="shared" si="52"/>
        <v>구간2</v>
      </c>
      <c r="D352" s="108">
        <f t="shared" si="53"/>
        <v>183</v>
      </c>
      <c r="E352" s="128">
        <f>COUNTIF($C$15:C352,C352)</f>
        <v>154</v>
      </c>
      <c r="F352" s="129">
        <f t="shared" si="54"/>
        <v>6.2839999999999993E-2</v>
      </c>
      <c r="G352" s="129">
        <f t="shared" si="55"/>
        <v>9.2739342209788179E-3</v>
      </c>
      <c r="H352" s="130">
        <f t="shared" si="56"/>
        <v>7.2113934220978809E-2</v>
      </c>
    </row>
    <row r="353" spans="1:8">
      <c r="A353" s="108">
        <f t="shared" ref="A353:B368" si="58">A352+1</f>
        <v>339</v>
      </c>
      <c r="B353" s="109">
        <f t="shared" si="58"/>
        <v>43904</v>
      </c>
      <c r="C353" s="127" t="str">
        <f t="shared" si="52"/>
        <v>구간2</v>
      </c>
      <c r="D353" s="108">
        <f t="shared" si="53"/>
        <v>183</v>
      </c>
      <c r="E353" s="128">
        <f>COUNTIF($C$15:C353,C353)</f>
        <v>155</v>
      </c>
      <c r="F353" s="129">
        <f t="shared" si="54"/>
        <v>6.2839999999999993E-2</v>
      </c>
      <c r="G353" s="129">
        <f t="shared" si="55"/>
        <v>9.334154573063096E-3</v>
      </c>
      <c r="H353" s="130">
        <f t="shared" si="56"/>
        <v>7.2174154573063087E-2</v>
      </c>
    </row>
    <row r="354" spans="1:8">
      <c r="A354" s="108">
        <f t="shared" si="58"/>
        <v>340</v>
      </c>
      <c r="B354" s="109">
        <f t="shared" si="58"/>
        <v>43905</v>
      </c>
      <c r="C354" s="127" t="str">
        <f t="shared" si="52"/>
        <v>구간2</v>
      </c>
      <c r="D354" s="108">
        <f t="shared" si="53"/>
        <v>183</v>
      </c>
      <c r="E354" s="128">
        <f>COUNTIF($C$15:C354,C354)</f>
        <v>156</v>
      </c>
      <c r="F354" s="129">
        <f t="shared" si="54"/>
        <v>6.2839999999999993E-2</v>
      </c>
      <c r="G354" s="129">
        <f t="shared" si="55"/>
        <v>9.3943749251473741E-3</v>
      </c>
      <c r="H354" s="130">
        <f t="shared" si="56"/>
        <v>7.2234374925147365E-2</v>
      </c>
    </row>
    <row r="355" spans="1:8">
      <c r="A355" s="108">
        <f t="shared" si="58"/>
        <v>341</v>
      </c>
      <c r="B355" s="109">
        <f t="shared" si="58"/>
        <v>43906</v>
      </c>
      <c r="C355" s="127" t="str">
        <f t="shared" si="52"/>
        <v>구간2</v>
      </c>
      <c r="D355" s="108">
        <f t="shared" si="53"/>
        <v>183</v>
      </c>
      <c r="E355" s="128">
        <f>COUNTIF($C$15:C355,C355)</f>
        <v>157</v>
      </c>
      <c r="F355" s="129">
        <f t="shared" si="54"/>
        <v>6.2839999999999993E-2</v>
      </c>
      <c r="G355" s="129">
        <f t="shared" si="55"/>
        <v>9.4545952772316522E-3</v>
      </c>
      <c r="H355" s="130">
        <f t="shared" si="56"/>
        <v>7.2294595277231644E-2</v>
      </c>
    </row>
    <row r="356" spans="1:8">
      <c r="A356" s="108">
        <f t="shared" si="58"/>
        <v>342</v>
      </c>
      <c r="B356" s="109">
        <f t="shared" si="58"/>
        <v>43907</v>
      </c>
      <c r="C356" s="127" t="str">
        <f t="shared" si="52"/>
        <v>구간2</v>
      </c>
      <c r="D356" s="108">
        <f t="shared" si="53"/>
        <v>183</v>
      </c>
      <c r="E356" s="128">
        <f>COUNTIF($C$15:C356,C356)</f>
        <v>158</v>
      </c>
      <c r="F356" s="129">
        <f t="shared" si="54"/>
        <v>6.2839999999999993E-2</v>
      </c>
      <c r="G356" s="129">
        <f t="shared" si="55"/>
        <v>9.5148156293159303E-3</v>
      </c>
      <c r="H356" s="130">
        <f t="shared" si="56"/>
        <v>7.2354815629315922E-2</v>
      </c>
    </row>
    <row r="357" spans="1:8">
      <c r="A357" s="108">
        <f t="shared" si="58"/>
        <v>343</v>
      </c>
      <c r="B357" s="109">
        <f t="shared" si="58"/>
        <v>43908</v>
      </c>
      <c r="C357" s="127" t="str">
        <f t="shared" si="52"/>
        <v>구간2</v>
      </c>
      <c r="D357" s="108">
        <f t="shared" si="53"/>
        <v>183</v>
      </c>
      <c r="E357" s="128">
        <f>COUNTIF($C$15:C357,C357)</f>
        <v>159</v>
      </c>
      <c r="F357" s="129">
        <f t="shared" si="54"/>
        <v>6.2839999999999993E-2</v>
      </c>
      <c r="G357" s="129">
        <f t="shared" si="55"/>
        <v>9.5750359814002085E-3</v>
      </c>
      <c r="H357" s="130">
        <f t="shared" si="56"/>
        <v>7.24150359814002E-2</v>
      </c>
    </row>
    <row r="358" spans="1:8">
      <c r="A358" s="108">
        <f t="shared" si="58"/>
        <v>344</v>
      </c>
      <c r="B358" s="109">
        <f t="shared" si="58"/>
        <v>43909</v>
      </c>
      <c r="C358" s="127" t="str">
        <f t="shared" si="52"/>
        <v>구간2</v>
      </c>
      <c r="D358" s="108">
        <f t="shared" si="53"/>
        <v>183</v>
      </c>
      <c r="E358" s="128">
        <f>COUNTIF($C$15:C358,C358)</f>
        <v>160</v>
      </c>
      <c r="F358" s="129">
        <f t="shared" si="54"/>
        <v>6.2839999999999993E-2</v>
      </c>
      <c r="G358" s="129">
        <f t="shared" si="55"/>
        <v>9.6352563334844866E-3</v>
      </c>
      <c r="H358" s="130">
        <f t="shared" si="56"/>
        <v>7.2475256333484478E-2</v>
      </c>
    </row>
    <row r="359" spans="1:8">
      <c r="A359" s="108">
        <f t="shared" si="58"/>
        <v>345</v>
      </c>
      <c r="B359" s="109">
        <f t="shared" si="58"/>
        <v>43910</v>
      </c>
      <c r="C359" s="127" t="str">
        <f t="shared" si="52"/>
        <v>구간2</v>
      </c>
      <c r="D359" s="108">
        <f t="shared" si="53"/>
        <v>183</v>
      </c>
      <c r="E359" s="128">
        <f>COUNTIF($C$15:C359,C359)</f>
        <v>161</v>
      </c>
      <c r="F359" s="129">
        <f t="shared" si="54"/>
        <v>6.2839999999999993E-2</v>
      </c>
      <c r="G359" s="129">
        <f t="shared" si="55"/>
        <v>9.6954766855687647E-3</v>
      </c>
      <c r="H359" s="130">
        <f t="shared" si="56"/>
        <v>7.2535476685568756E-2</v>
      </c>
    </row>
    <row r="360" spans="1:8">
      <c r="A360" s="108">
        <f t="shared" si="58"/>
        <v>346</v>
      </c>
      <c r="B360" s="109">
        <f t="shared" si="58"/>
        <v>43911</v>
      </c>
      <c r="C360" s="127" t="str">
        <f t="shared" si="52"/>
        <v>구간2</v>
      </c>
      <c r="D360" s="108">
        <f t="shared" si="53"/>
        <v>183</v>
      </c>
      <c r="E360" s="128">
        <f>COUNTIF($C$15:C360,C360)</f>
        <v>162</v>
      </c>
      <c r="F360" s="129">
        <f t="shared" si="54"/>
        <v>6.2839999999999993E-2</v>
      </c>
      <c r="G360" s="129">
        <f t="shared" si="55"/>
        <v>9.7556970376530428E-3</v>
      </c>
      <c r="H360" s="130">
        <f t="shared" si="56"/>
        <v>7.2595697037653034E-2</v>
      </c>
    </row>
    <row r="361" spans="1:8">
      <c r="A361" s="108">
        <f t="shared" si="58"/>
        <v>347</v>
      </c>
      <c r="B361" s="109">
        <f t="shared" si="58"/>
        <v>43912</v>
      </c>
      <c r="C361" s="127" t="str">
        <f t="shared" si="52"/>
        <v>구간2</v>
      </c>
      <c r="D361" s="108">
        <f t="shared" si="53"/>
        <v>183</v>
      </c>
      <c r="E361" s="128">
        <f>COUNTIF($C$15:C361,C361)</f>
        <v>163</v>
      </c>
      <c r="F361" s="129">
        <f t="shared" si="54"/>
        <v>6.2839999999999993E-2</v>
      </c>
      <c r="G361" s="129">
        <f t="shared" si="55"/>
        <v>9.8159173897373209E-3</v>
      </c>
      <c r="H361" s="130">
        <f t="shared" si="56"/>
        <v>7.2655917389737312E-2</v>
      </c>
    </row>
    <row r="362" spans="1:8">
      <c r="A362" s="108">
        <f t="shared" si="58"/>
        <v>348</v>
      </c>
      <c r="B362" s="109">
        <f t="shared" si="58"/>
        <v>43913</v>
      </c>
      <c r="C362" s="127" t="str">
        <f t="shared" si="52"/>
        <v>구간2</v>
      </c>
      <c r="D362" s="108">
        <f t="shared" si="53"/>
        <v>183</v>
      </c>
      <c r="E362" s="128">
        <f>COUNTIF($C$15:C362,C362)</f>
        <v>164</v>
      </c>
      <c r="F362" s="129">
        <f t="shared" si="54"/>
        <v>6.2839999999999993E-2</v>
      </c>
      <c r="G362" s="129">
        <f t="shared" si="55"/>
        <v>9.8761377418215991E-3</v>
      </c>
      <c r="H362" s="130">
        <f t="shared" si="56"/>
        <v>7.271613774182159E-2</v>
      </c>
    </row>
    <row r="363" spans="1:8">
      <c r="A363" s="108">
        <f t="shared" si="58"/>
        <v>349</v>
      </c>
      <c r="B363" s="109">
        <f t="shared" si="58"/>
        <v>43914</v>
      </c>
      <c r="C363" s="127" t="str">
        <f t="shared" si="52"/>
        <v>구간2</v>
      </c>
      <c r="D363" s="108">
        <f t="shared" si="53"/>
        <v>183</v>
      </c>
      <c r="E363" s="128">
        <f>COUNTIF($C$15:C363,C363)</f>
        <v>165</v>
      </c>
      <c r="F363" s="129">
        <f t="shared" si="54"/>
        <v>6.2839999999999993E-2</v>
      </c>
      <c r="G363" s="129">
        <f t="shared" si="55"/>
        <v>9.9363580939058772E-3</v>
      </c>
      <c r="H363" s="130">
        <f t="shared" si="56"/>
        <v>7.2776358093905869E-2</v>
      </c>
    </row>
    <row r="364" spans="1:8">
      <c r="A364" s="108">
        <f t="shared" si="58"/>
        <v>350</v>
      </c>
      <c r="B364" s="109">
        <f t="shared" si="58"/>
        <v>43915</v>
      </c>
      <c r="C364" s="127" t="str">
        <f t="shared" si="52"/>
        <v>구간2</v>
      </c>
      <c r="D364" s="108">
        <f t="shared" si="53"/>
        <v>183</v>
      </c>
      <c r="E364" s="128">
        <f>COUNTIF($C$15:C364,C364)</f>
        <v>166</v>
      </c>
      <c r="F364" s="129">
        <f t="shared" si="54"/>
        <v>6.2839999999999993E-2</v>
      </c>
      <c r="G364" s="129">
        <f t="shared" si="55"/>
        <v>9.9965784459901553E-3</v>
      </c>
      <c r="H364" s="130">
        <f t="shared" si="56"/>
        <v>7.2836578445990147E-2</v>
      </c>
    </row>
    <row r="365" spans="1:8">
      <c r="A365" s="108">
        <f t="shared" si="58"/>
        <v>351</v>
      </c>
      <c r="B365" s="109">
        <f t="shared" si="58"/>
        <v>43916</v>
      </c>
      <c r="C365" s="127" t="str">
        <f t="shared" si="52"/>
        <v>구간2</v>
      </c>
      <c r="D365" s="108">
        <f t="shared" si="53"/>
        <v>183</v>
      </c>
      <c r="E365" s="128">
        <f>COUNTIF($C$15:C365,C365)</f>
        <v>167</v>
      </c>
      <c r="F365" s="129">
        <f t="shared" si="54"/>
        <v>6.2839999999999993E-2</v>
      </c>
      <c r="G365" s="129">
        <f t="shared" si="55"/>
        <v>1.0056798798074433E-2</v>
      </c>
      <c r="H365" s="130">
        <f t="shared" si="56"/>
        <v>7.2896798798074425E-2</v>
      </c>
    </row>
    <row r="366" spans="1:8">
      <c r="A366" s="108">
        <f t="shared" si="58"/>
        <v>352</v>
      </c>
      <c r="B366" s="109">
        <f t="shared" si="58"/>
        <v>43917</v>
      </c>
      <c r="C366" s="127" t="str">
        <f t="shared" si="52"/>
        <v>구간2</v>
      </c>
      <c r="D366" s="108">
        <f t="shared" si="53"/>
        <v>183</v>
      </c>
      <c r="E366" s="128">
        <f>COUNTIF($C$15:C366,C366)</f>
        <v>168</v>
      </c>
      <c r="F366" s="129">
        <f t="shared" si="54"/>
        <v>6.2839999999999993E-2</v>
      </c>
      <c r="G366" s="129">
        <f t="shared" si="55"/>
        <v>1.0117019150158712E-2</v>
      </c>
      <c r="H366" s="130">
        <f t="shared" si="56"/>
        <v>7.2957019150158703E-2</v>
      </c>
    </row>
    <row r="367" spans="1:8">
      <c r="A367" s="108">
        <f t="shared" si="58"/>
        <v>353</v>
      </c>
      <c r="B367" s="109">
        <f t="shared" si="58"/>
        <v>43918</v>
      </c>
      <c r="C367" s="127" t="str">
        <f t="shared" si="52"/>
        <v>구간2</v>
      </c>
      <c r="D367" s="108">
        <f t="shared" si="53"/>
        <v>183</v>
      </c>
      <c r="E367" s="128">
        <f>COUNTIF($C$15:C367,C367)</f>
        <v>169</v>
      </c>
      <c r="F367" s="129">
        <f t="shared" si="54"/>
        <v>6.2839999999999993E-2</v>
      </c>
      <c r="G367" s="129">
        <f t="shared" si="55"/>
        <v>1.017723950224299E-2</v>
      </c>
      <c r="H367" s="130">
        <f t="shared" si="56"/>
        <v>7.3017239502242981E-2</v>
      </c>
    </row>
    <row r="368" spans="1:8">
      <c r="A368" s="108">
        <f t="shared" si="58"/>
        <v>354</v>
      </c>
      <c r="B368" s="109">
        <f t="shared" si="58"/>
        <v>43919</v>
      </c>
      <c r="C368" s="127" t="str">
        <f t="shared" si="52"/>
        <v>구간2</v>
      </c>
      <c r="D368" s="108">
        <f t="shared" si="53"/>
        <v>183</v>
      </c>
      <c r="E368" s="128">
        <f>COUNTIF($C$15:C368,C368)</f>
        <v>170</v>
      </c>
      <c r="F368" s="129">
        <f t="shared" si="54"/>
        <v>6.2839999999999993E-2</v>
      </c>
      <c r="G368" s="129">
        <f t="shared" si="55"/>
        <v>1.0237459854327268E-2</v>
      </c>
      <c r="H368" s="130">
        <f t="shared" si="56"/>
        <v>7.3077459854327259E-2</v>
      </c>
    </row>
    <row r="369" spans="1:8">
      <c r="A369" s="108">
        <f t="shared" ref="A369:B384" si="59">A368+1</f>
        <v>355</v>
      </c>
      <c r="B369" s="109">
        <f t="shared" si="59"/>
        <v>43920</v>
      </c>
      <c r="C369" s="127" t="str">
        <f t="shared" si="52"/>
        <v>구간2</v>
      </c>
      <c r="D369" s="108">
        <f t="shared" si="53"/>
        <v>183</v>
      </c>
      <c r="E369" s="128">
        <f>COUNTIF($C$15:C369,C369)</f>
        <v>171</v>
      </c>
      <c r="F369" s="129">
        <f t="shared" si="54"/>
        <v>6.2839999999999993E-2</v>
      </c>
      <c r="G369" s="129">
        <f t="shared" si="55"/>
        <v>1.0297680206411546E-2</v>
      </c>
      <c r="H369" s="130">
        <f t="shared" si="56"/>
        <v>7.3137680206411537E-2</v>
      </c>
    </row>
    <row r="370" spans="1:8">
      <c r="A370" s="108">
        <f t="shared" si="59"/>
        <v>356</v>
      </c>
      <c r="B370" s="109">
        <f t="shared" si="59"/>
        <v>43921</v>
      </c>
      <c r="C370" s="127" t="str">
        <f t="shared" si="52"/>
        <v>구간2</v>
      </c>
      <c r="D370" s="108">
        <f t="shared" si="53"/>
        <v>183</v>
      </c>
      <c r="E370" s="128">
        <f>COUNTIF($C$15:C370,C370)</f>
        <v>172</v>
      </c>
      <c r="F370" s="129">
        <f t="shared" si="54"/>
        <v>6.2839999999999993E-2</v>
      </c>
      <c r="G370" s="129">
        <f t="shared" si="55"/>
        <v>1.0357900558495824E-2</v>
      </c>
      <c r="H370" s="130">
        <f t="shared" si="56"/>
        <v>7.3197900558495815E-2</v>
      </c>
    </row>
    <row r="371" spans="1:8">
      <c r="A371" s="108">
        <f t="shared" si="59"/>
        <v>357</v>
      </c>
      <c r="B371" s="109">
        <f t="shared" si="59"/>
        <v>43922</v>
      </c>
      <c r="C371" s="127" t="str">
        <f t="shared" si="52"/>
        <v>구간2</v>
      </c>
      <c r="D371" s="108">
        <f t="shared" si="53"/>
        <v>183</v>
      </c>
      <c r="E371" s="128">
        <f>COUNTIF($C$15:C371,C371)</f>
        <v>173</v>
      </c>
      <c r="F371" s="129">
        <f t="shared" si="54"/>
        <v>6.2839999999999993E-2</v>
      </c>
      <c r="G371" s="129">
        <f t="shared" si="55"/>
        <v>1.0418120910580102E-2</v>
      </c>
      <c r="H371" s="130">
        <f t="shared" si="56"/>
        <v>7.3258120910580093E-2</v>
      </c>
    </row>
    <row r="372" spans="1:8">
      <c r="A372" s="108">
        <f t="shared" si="59"/>
        <v>358</v>
      </c>
      <c r="B372" s="109">
        <f t="shared" si="59"/>
        <v>43923</v>
      </c>
      <c r="C372" s="127" t="str">
        <f t="shared" si="52"/>
        <v>구간2</v>
      </c>
      <c r="D372" s="108">
        <f t="shared" si="53"/>
        <v>183</v>
      </c>
      <c r="E372" s="128">
        <f>COUNTIF($C$15:C372,C372)</f>
        <v>174</v>
      </c>
      <c r="F372" s="129">
        <f t="shared" si="54"/>
        <v>6.2839999999999993E-2</v>
      </c>
      <c r="G372" s="129">
        <f t="shared" si="55"/>
        <v>1.047834126266438E-2</v>
      </c>
      <c r="H372" s="130">
        <f t="shared" si="56"/>
        <v>7.3318341262664372E-2</v>
      </c>
    </row>
    <row r="373" spans="1:8">
      <c r="A373" s="108">
        <f t="shared" si="59"/>
        <v>359</v>
      </c>
      <c r="B373" s="109">
        <f t="shared" si="59"/>
        <v>43924</v>
      </c>
      <c r="C373" s="127" t="str">
        <f t="shared" si="52"/>
        <v>구간2</v>
      </c>
      <c r="D373" s="108">
        <f t="shared" si="53"/>
        <v>183</v>
      </c>
      <c r="E373" s="128">
        <f>COUNTIF($C$15:C373,C373)</f>
        <v>175</v>
      </c>
      <c r="F373" s="129">
        <f t="shared" si="54"/>
        <v>6.2839999999999993E-2</v>
      </c>
      <c r="G373" s="129">
        <f t="shared" si="55"/>
        <v>1.0538561614748657E-2</v>
      </c>
      <c r="H373" s="130">
        <f t="shared" si="56"/>
        <v>7.337856161474865E-2</v>
      </c>
    </row>
    <row r="374" spans="1:8">
      <c r="A374" s="108">
        <f t="shared" si="59"/>
        <v>360</v>
      </c>
      <c r="B374" s="109">
        <f t="shared" si="59"/>
        <v>43925</v>
      </c>
      <c r="C374" s="127" t="str">
        <f t="shared" si="52"/>
        <v>구간2</v>
      </c>
      <c r="D374" s="108">
        <f t="shared" si="53"/>
        <v>183</v>
      </c>
      <c r="E374" s="128">
        <f>COUNTIF($C$15:C374,C374)</f>
        <v>176</v>
      </c>
      <c r="F374" s="129">
        <f t="shared" si="54"/>
        <v>6.2839999999999993E-2</v>
      </c>
      <c r="G374" s="129">
        <f t="shared" si="55"/>
        <v>1.0598781966832935E-2</v>
      </c>
      <c r="H374" s="130">
        <f t="shared" si="56"/>
        <v>7.3438781966832928E-2</v>
      </c>
    </row>
    <row r="375" spans="1:8">
      <c r="A375" s="108">
        <f t="shared" si="59"/>
        <v>361</v>
      </c>
      <c r="B375" s="109">
        <f t="shared" si="59"/>
        <v>43926</v>
      </c>
      <c r="C375" s="127" t="str">
        <f t="shared" si="52"/>
        <v>구간2</v>
      </c>
      <c r="D375" s="108">
        <f t="shared" si="53"/>
        <v>183</v>
      </c>
      <c r="E375" s="128">
        <f>COUNTIF($C$15:C375,C375)</f>
        <v>177</v>
      </c>
      <c r="F375" s="129">
        <f t="shared" si="54"/>
        <v>6.2839999999999993E-2</v>
      </c>
      <c r="G375" s="129">
        <f t="shared" si="55"/>
        <v>1.0659002318917213E-2</v>
      </c>
      <c r="H375" s="130">
        <f t="shared" si="56"/>
        <v>7.3499002318917206E-2</v>
      </c>
    </row>
    <row r="376" spans="1:8">
      <c r="A376" s="108">
        <f t="shared" si="59"/>
        <v>362</v>
      </c>
      <c r="B376" s="109">
        <f t="shared" si="59"/>
        <v>43927</v>
      </c>
      <c r="C376" s="127" t="str">
        <f t="shared" si="52"/>
        <v>구간2</v>
      </c>
      <c r="D376" s="108">
        <f t="shared" si="53"/>
        <v>183</v>
      </c>
      <c r="E376" s="128">
        <f>COUNTIF($C$15:C376,C376)</f>
        <v>178</v>
      </c>
      <c r="F376" s="129">
        <f t="shared" si="54"/>
        <v>6.2839999999999993E-2</v>
      </c>
      <c r="G376" s="129">
        <f t="shared" si="55"/>
        <v>1.0719222671001491E-2</v>
      </c>
      <c r="H376" s="130">
        <f t="shared" si="56"/>
        <v>7.3559222671001484E-2</v>
      </c>
    </row>
    <row r="377" spans="1:8">
      <c r="A377" s="108">
        <f t="shared" si="59"/>
        <v>363</v>
      </c>
      <c r="B377" s="109">
        <f t="shared" si="59"/>
        <v>43928</v>
      </c>
      <c r="C377" s="127" t="str">
        <f t="shared" si="52"/>
        <v>구간2</v>
      </c>
      <c r="D377" s="108">
        <f t="shared" si="53"/>
        <v>183</v>
      </c>
      <c r="E377" s="128">
        <f>COUNTIF($C$15:C377,C377)</f>
        <v>179</v>
      </c>
      <c r="F377" s="129">
        <f t="shared" si="54"/>
        <v>6.2839999999999993E-2</v>
      </c>
      <c r="G377" s="129">
        <f t="shared" si="55"/>
        <v>1.0779443023085769E-2</v>
      </c>
      <c r="H377" s="130">
        <f t="shared" si="56"/>
        <v>7.3619443023085762E-2</v>
      </c>
    </row>
    <row r="378" spans="1:8">
      <c r="A378" s="108">
        <f t="shared" si="59"/>
        <v>364</v>
      </c>
      <c r="B378" s="109">
        <f t="shared" si="59"/>
        <v>43929</v>
      </c>
      <c r="C378" s="127" t="str">
        <f t="shared" si="52"/>
        <v>구간2</v>
      </c>
      <c r="D378" s="108">
        <f t="shared" si="53"/>
        <v>183</v>
      </c>
      <c r="E378" s="128">
        <f>COUNTIF($C$15:C378,C378)</f>
        <v>180</v>
      </c>
      <c r="F378" s="129">
        <f t="shared" si="54"/>
        <v>6.2839999999999993E-2</v>
      </c>
      <c r="G378" s="129">
        <f t="shared" si="55"/>
        <v>1.0839663375170047E-2</v>
      </c>
      <c r="H378" s="130">
        <f t="shared" si="56"/>
        <v>7.367966337517004E-2</v>
      </c>
    </row>
    <row r="379" spans="1:8">
      <c r="A379" s="108">
        <f t="shared" si="59"/>
        <v>365</v>
      </c>
      <c r="B379" s="109">
        <f t="shared" si="59"/>
        <v>43930</v>
      </c>
      <c r="C379" s="127" t="str">
        <f t="shared" si="52"/>
        <v>구간2</v>
      </c>
      <c r="D379" s="108">
        <f t="shared" si="53"/>
        <v>183</v>
      </c>
      <c r="E379" s="128">
        <f>COUNTIF($C$15:C379,C379)</f>
        <v>181</v>
      </c>
      <c r="F379" s="129">
        <f t="shared" si="54"/>
        <v>6.2839999999999993E-2</v>
      </c>
      <c r="G379" s="129">
        <f t="shared" si="55"/>
        <v>1.0899883727254325E-2</v>
      </c>
      <c r="H379" s="130">
        <f t="shared" si="56"/>
        <v>7.3739883727254318E-2</v>
      </c>
    </row>
    <row r="380" spans="1:8">
      <c r="A380" s="108">
        <f t="shared" si="59"/>
        <v>366</v>
      </c>
      <c r="B380" s="109">
        <f t="shared" si="59"/>
        <v>43931</v>
      </c>
      <c r="C380" s="127" t="str">
        <f t="shared" si="52"/>
        <v>구간2</v>
      </c>
      <c r="D380" s="108">
        <f t="shared" si="53"/>
        <v>183</v>
      </c>
      <c r="E380" s="128">
        <f>COUNTIF($C$15:C380,C380)</f>
        <v>182</v>
      </c>
      <c r="F380" s="129">
        <f t="shared" si="54"/>
        <v>6.2839999999999993E-2</v>
      </c>
      <c r="G380" s="129">
        <f t="shared" si="55"/>
        <v>1.0960104079338603E-2</v>
      </c>
      <c r="H380" s="130">
        <f t="shared" si="56"/>
        <v>7.3800104079338597E-2</v>
      </c>
    </row>
    <row r="381" spans="1:8">
      <c r="A381" s="108">
        <f t="shared" si="59"/>
        <v>367</v>
      </c>
      <c r="B381" s="109">
        <f t="shared" si="59"/>
        <v>43932</v>
      </c>
      <c r="C381" s="127" t="str">
        <f t="shared" si="52"/>
        <v>구간2</v>
      </c>
      <c r="D381" s="108">
        <f t="shared" si="53"/>
        <v>183</v>
      </c>
      <c r="E381" s="128">
        <f>COUNTIF($C$15:C381,C381)</f>
        <v>183</v>
      </c>
      <c r="F381" s="129">
        <f t="shared" si="54"/>
        <v>6.2839999999999993E-2</v>
      </c>
      <c r="G381" s="129">
        <f t="shared" si="55"/>
        <v>1.1020324431422882E-2</v>
      </c>
      <c r="H381" s="130">
        <f t="shared" si="56"/>
        <v>7.3860324431422875E-2</v>
      </c>
    </row>
    <row r="382" spans="1:8">
      <c r="A382" s="108">
        <f t="shared" si="59"/>
        <v>368</v>
      </c>
      <c r="B382" s="109">
        <f t="shared" si="59"/>
        <v>43933</v>
      </c>
      <c r="C382" s="127" t="str">
        <f t="shared" si="52"/>
        <v>구간3</v>
      </c>
      <c r="D382" s="108">
        <f t="shared" si="53"/>
        <v>183</v>
      </c>
      <c r="E382" s="128">
        <f>COUNTIF($C$15:C382,C382)</f>
        <v>1</v>
      </c>
      <c r="F382" s="129">
        <f t="shared" si="54"/>
        <v>7.3860324431422875E-2</v>
      </c>
      <c r="G382" s="129">
        <f t="shared" si="55"/>
        <v>3.6389651445553907E-5</v>
      </c>
      <c r="H382" s="130">
        <f t="shared" si="56"/>
        <v>7.3896714082868423E-2</v>
      </c>
    </row>
    <row r="383" spans="1:8">
      <c r="A383" s="108">
        <f t="shared" si="59"/>
        <v>369</v>
      </c>
      <c r="B383" s="109">
        <f t="shared" si="59"/>
        <v>43934</v>
      </c>
      <c r="C383" s="127" t="str">
        <f t="shared" si="52"/>
        <v>구간3</v>
      </c>
      <c r="D383" s="108">
        <f t="shared" si="53"/>
        <v>183</v>
      </c>
      <c r="E383" s="128">
        <f>COUNTIF($C$15:C383,C383)</f>
        <v>2</v>
      </c>
      <c r="F383" s="129">
        <f t="shared" si="54"/>
        <v>7.3860324431422875E-2</v>
      </c>
      <c r="G383" s="129">
        <f t="shared" si="55"/>
        <v>7.2779302891107814E-5</v>
      </c>
      <c r="H383" s="130">
        <f t="shared" si="56"/>
        <v>7.3933103734313985E-2</v>
      </c>
    </row>
    <row r="384" spans="1:8">
      <c r="A384" s="108">
        <f t="shared" si="59"/>
        <v>370</v>
      </c>
      <c r="B384" s="109">
        <f t="shared" si="59"/>
        <v>43935</v>
      </c>
      <c r="C384" s="127" t="str">
        <f t="shared" si="52"/>
        <v>구간3</v>
      </c>
      <c r="D384" s="108">
        <f t="shared" si="53"/>
        <v>183</v>
      </c>
      <c r="E384" s="128">
        <f>COUNTIF($C$15:C384,C384)</f>
        <v>3</v>
      </c>
      <c r="F384" s="129">
        <f t="shared" si="54"/>
        <v>7.3860324431422875E-2</v>
      </c>
      <c r="G384" s="129">
        <f t="shared" si="55"/>
        <v>1.0916895433666172E-4</v>
      </c>
      <c r="H384" s="130">
        <f t="shared" si="56"/>
        <v>7.3969493385759533E-2</v>
      </c>
    </row>
    <row r="385" spans="1:8">
      <c r="A385" s="108">
        <f t="shared" ref="A385:B400" si="60">A384+1</f>
        <v>371</v>
      </c>
      <c r="B385" s="109">
        <f t="shared" si="60"/>
        <v>43936</v>
      </c>
      <c r="C385" s="127" t="str">
        <f t="shared" si="52"/>
        <v>구간3</v>
      </c>
      <c r="D385" s="108">
        <f t="shared" si="53"/>
        <v>183</v>
      </c>
      <c r="E385" s="128">
        <f>COUNTIF($C$15:C385,C385)</f>
        <v>4</v>
      </c>
      <c r="F385" s="129">
        <f t="shared" si="54"/>
        <v>7.3860324431422875E-2</v>
      </c>
      <c r="G385" s="129">
        <f t="shared" si="55"/>
        <v>1.4555860578221563E-4</v>
      </c>
      <c r="H385" s="130">
        <f t="shared" si="56"/>
        <v>7.4005883037205095E-2</v>
      </c>
    </row>
    <row r="386" spans="1:8">
      <c r="A386" s="108">
        <f t="shared" si="60"/>
        <v>372</v>
      </c>
      <c r="B386" s="109">
        <f t="shared" si="60"/>
        <v>43937</v>
      </c>
      <c r="C386" s="127" t="str">
        <f t="shared" si="52"/>
        <v>구간3</v>
      </c>
      <c r="D386" s="108">
        <f t="shared" si="53"/>
        <v>183</v>
      </c>
      <c r="E386" s="128">
        <f>COUNTIF($C$15:C386,C386)</f>
        <v>5</v>
      </c>
      <c r="F386" s="129">
        <f t="shared" si="54"/>
        <v>7.3860324431422875E-2</v>
      </c>
      <c r="G386" s="129">
        <f t="shared" si="55"/>
        <v>1.8194825722776955E-4</v>
      </c>
      <c r="H386" s="130">
        <f t="shared" si="56"/>
        <v>7.4042272688650643E-2</v>
      </c>
    </row>
    <row r="387" spans="1:8">
      <c r="A387" s="108">
        <f t="shared" si="60"/>
        <v>373</v>
      </c>
      <c r="B387" s="109">
        <f t="shared" si="60"/>
        <v>43938</v>
      </c>
      <c r="C387" s="127" t="str">
        <f t="shared" si="52"/>
        <v>구간3</v>
      </c>
      <c r="D387" s="108">
        <f t="shared" si="53"/>
        <v>183</v>
      </c>
      <c r="E387" s="128">
        <f>COUNTIF($C$15:C387,C387)</f>
        <v>6</v>
      </c>
      <c r="F387" s="129">
        <f t="shared" si="54"/>
        <v>7.3860324431422875E-2</v>
      </c>
      <c r="G387" s="129">
        <f t="shared" si="55"/>
        <v>2.1833790867332344E-4</v>
      </c>
      <c r="H387" s="130">
        <f t="shared" si="56"/>
        <v>7.4078662340096205E-2</v>
      </c>
    </row>
    <row r="388" spans="1:8">
      <c r="A388" s="108">
        <f t="shared" si="60"/>
        <v>374</v>
      </c>
      <c r="B388" s="109">
        <f t="shared" si="60"/>
        <v>43939</v>
      </c>
      <c r="C388" s="127" t="str">
        <f t="shared" si="52"/>
        <v>구간3</v>
      </c>
      <c r="D388" s="108">
        <f t="shared" si="53"/>
        <v>183</v>
      </c>
      <c r="E388" s="128">
        <f>COUNTIF($C$15:C388,C388)</f>
        <v>7</v>
      </c>
      <c r="F388" s="129">
        <f t="shared" si="54"/>
        <v>7.3860324431422875E-2</v>
      </c>
      <c r="G388" s="129">
        <f t="shared" si="55"/>
        <v>2.5472756011887733E-4</v>
      </c>
      <c r="H388" s="130">
        <f t="shared" si="56"/>
        <v>7.4115051991541753E-2</v>
      </c>
    </row>
    <row r="389" spans="1:8">
      <c r="A389" s="108">
        <f t="shared" si="60"/>
        <v>375</v>
      </c>
      <c r="B389" s="109">
        <f t="shared" si="60"/>
        <v>43940</v>
      </c>
      <c r="C389" s="127" t="str">
        <f t="shared" si="52"/>
        <v>구간3</v>
      </c>
      <c r="D389" s="108">
        <f t="shared" si="53"/>
        <v>183</v>
      </c>
      <c r="E389" s="128">
        <f>COUNTIF($C$15:C389,C389)</f>
        <v>8</v>
      </c>
      <c r="F389" s="129">
        <f t="shared" si="54"/>
        <v>7.3860324431422875E-2</v>
      </c>
      <c r="G389" s="129">
        <f t="shared" si="55"/>
        <v>2.9111721156443126E-4</v>
      </c>
      <c r="H389" s="130">
        <f t="shared" si="56"/>
        <v>7.4151441642987301E-2</v>
      </c>
    </row>
    <row r="390" spans="1:8">
      <c r="A390" s="108">
        <f t="shared" si="60"/>
        <v>376</v>
      </c>
      <c r="B390" s="109">
        <f t="shared" si="60"/>
        <v>43941</v>
      </c>
      <c r="C390" s="127" t="str">
        <f t="shared" si="52"/>
        <v>구간3</v>
      </c>
      <c r="D390" s="108">
        <f t="shared" si="53"/>
        <v>183</v>
      </c>
      <c r="E390" s="128">
        <f>COUNTIF($C$15:C390,C390)</f>
        <v>9</v>
      </c>
      <c r="F390" s="129">
        <f t="shared" si="54"/>
        <v>7.3860324431422875E-2</v>
      </c>
      <c r="G390" s="129">
        <f t="shared" si="55"/>
        <v>3.2750686300998518E-4</v>
      </c>
      <c r="H390" s="130">
        <f t="shared" si="56"/>
        <v>7.4187831294432863E-2</v>
      </c>
    </row>
    <row r="391" spans="1:8">
      <c r="A391" s="108">
        <f t="shared" si="60"/>
        <v>377</v>
      </c>
      <c r="B391" s="109">
        <f t="shared" si="60"/>
        <v>43942</v>
      </c>
      <c r="C391" s="127" t="str">
        <f t="shared" si="52"/>
        <v>구간3</v>
      </c>
      <c r="D391" s="108">
        <f t="shared" si="53"/>
        <v>183</v>
      </c>
      <c r="E391" s="128">
        <f>COUNTIF($C$15:C391,C391)</f>
        <v>10</v>
      </c>
      <c r="F391" s="129">
        <f t="shared" si="54"/>
        <v>7.3860324431422875E-2</v>
      </c>
      <c r="G391" s="129">
        <f t="shared" si="55"/>
        <v>3.638965144555391E-4</v>
      </c>
      <c r="H391" s="130">
        <f t="shared" si="56"/>
        <v>7.4224220945878411E-2</v>
      </c>
    </row>
    <row r="392" spans="1:8">
      <c r="A392" s="108">
        <f t="shared" si="60"/>
        <v>378</v>
      </c>
      <c r="B392" s="109">
        <f t="shared" si="60"/>
        <v>43943</v>
      </c>
      <c r="C392" s="127" t="str">
        <f t="shared" si="52"/>
        <v>구간3</v>
      </c>
      <c r="D392" s="108">
        <f t="shared" si="53"/>
        <v>183</v>
      </c>
      <c r="E392" s="128">
        <f>COUNTIF($C$15:C392,C392)</f>
        <v>11</v>
      </c>
      <c r="F392" s="129">
        <f t="shared" si="54"/>
        <v>7.3860324431422875E-2</v>
      </c>
      <c r="G392" s="129">
        <f t="shared" si="55"/>
        <v>4.0028616590109296E-4</v>
      </c>
      <c r="H392" s="130">
        <f t="shared" si="56"/>
        <v>7.4260610597323973E-2</v>
      </c>
    </row>
    <row r="393" spans="1:8">
      <c r="A393" s="108">
        <f t="shared" si="60"/>
        <v>379</v>
      </c>
      <c r="B393" s="109">
        <f t="shared" si="60"/>
        <v>43944</v>
      </c>
      <c r="C393" s="127" t="str">
        <f t="shared" si="52"/>
        <v>구간3</v>
      </c>
      <c r="D393" s="108">
        <f t="shared" si="53"/>
        <v>183</v>
      </c>
      <c r="E393" s="128">
        <f>COUNTIF($C$15:C393,C393)</f>
        <v>12</v>
      </c>
      <c r="F393" s="129">
        <f t="shared" si="54"/>
        <v>7.3860324431422875E-2</v>
      </c>
      <c r="G393" s="129">
        <f t="shared" si="55"/>
        <v>4.3667581734664688E-4</v>
      </c>
      <c r="H393" s="130">
        <f t="shared" si="56"/>
        <v>7.4297000248769521E-2</v>
      </c>
    </row>
    <row r="394" spans="1:8">
      <c r="A394" s="108">
        <f t="shared" si="60"/>
        <v>380</v>
      </c>
      <c r="B394" s="109">
        <f t="shared" si="60"/>
        <v>43945</v>
      </c>
      <c r="C394" s="127" t="str">
        <f t="shared" si="52"/>
        <v>구간3</v>
      </c>
      <c r="D394" s="108">
        <f t="shared" si="53"/>
        <v>183</v>
      </c>
      <c r="E394" s="128">
        <f>COUNTIF($C$15:C394,C394)</f>
        <v>13</v>
      </c>
      <c r="F394" s="129">
        <f t="shared" si="54"/>
        <v>7.3860324431422875E-2</v>
      </c>
      <c r="G394" s="129">
        <f t="shared" si="55"/>
        <v>4.730654687922008E-4</v>
      </c>
      <c r="H394" s="130">
        <f t="shared" si="56"/>
        <v>7.4333389900215069E-2</v>
      </c>
    </row>
    <row r="395" spans="1:8">
      <c r="A395" s="108">
        <f t="shared" si="60"/>
        <v>381</v>
      </c>
      <c r="B395" s="109">
        <f t="shared" si="60"/>
        <v>43946</v>
      </c>
      <c r="C395" s="127" t="str">
        <f t="shared" si="52"/>
        <v>구간3</v>
      </c>
      <c r="D395" s="108">
        <f t="shared" si="53"/>
        <v>183</v>
      </c>
      <c r="E395" s="128">
        <f>COUNTIF($C$15:C395,C395)</f>
        <v>14</v>
      </c>
      <c r="F395" s="129">
        <f t="shared" si="54"/>
        <v>7.3860324431422875E-2</v>
      </c>
      <c r="G395" s="129">
        <f t="shared" si="55"/>
        <v>5.0945512023775467E-4</v>
      </c>
      <c r="H395" s="130">
        <f t="shared" si="56"/>
        <v>7.4369779551660631E-2</v>
      </c>
    </row>
    <row r="396" spans="1:8">
      <c r="A396" s="108">
        <f t="shared" si="60"/>
        <v>382</v>
      </c>
      <c r="B396" s="109">
        <f t="shared" si="60"/>
        <v>43947</v>
      </c>
      <c r="C396" s="127" t="str">
        <f t="shared" si="52"/>
        <v>구간3</v>
      </c>
      <c r="D396" s="108">
        <f t="shared" si="53"/>
        <v>183</v>
      </c>
      <c r="E396" s="128">
        <f>COUNTIF($C$15:C396,C396)</f>
        <v>15</v>
      </c>
      <c r="F396" s="129">
        <f t="shared" si="54"/>
        <v>7.3860324431422875E-2</v>
      </c>
      <c r="G396" s="129">
        <f t="shared" si="55"/>
        <v>5.4584477168330859E-4</v>
      </c>
      <c r="H396" s="130">
        <f t="shared" si="56"/>
        <v>7.4406169203106179E-2</v>
      </c>
    </row>
    <row r="397" spans="1:8">
      <c r="A397" s="108">
        <f t="shared" si="60"/>
        <v>383</v>
      </c>
      <c r="B397" s="109">
        <f t="shared" si="60"/>
        <v>43948</v>
      </c>
      <c r="C397" s="127" t="str">
        <f t="shared" si="52"/>
        <v>구간3</v>
      </c>
      <c r="D397" s="108">
        <f t="shared" si="53"/>
        <v>183</v>
      </c>
      <c r="E397" s="128">
        <f>COUNTIF($C$15:C397,C397)</f>
        <v>16</v>
      </c>
      <c r="F397" s="129">
        <f t="shared" si="54"/>
        <v>7.3860324431422875E-2</v>
      </c>
      <c r="G397" s="129">
        <f t="shared" si="55"/>
        <v>5.8223442312886251E-4</v>
      </c>
      <c r="H397" s="130">
        <f t="shared" si="56"/>
        <v>7.4442558854551741E-2</v>
      </c>
    </row>
    <row r="398" spans="1:8">
      <c r="A398" s="108">
        <f t="shared" si="60"/>
        <v>384</v>
      </c>
      <c r="B398" s="109">
        <f t="shared" si="60"/>
        <v>43949</v>
      </c>
      <c r="C398" s="127" t="str">
        <f t="shared" si="52"/>
        <v>구간3</v>
      </c>
      <c r="D398" s="108">
        <f t="shared" si="53"/>
        <v>183</v>
      </c>
      <c r="E398" s="128">
        <f>COUNTIF($C$15:C398,C398)</f>
        <v>17</v>
      </c>
      <c r="F398" s="129">
        <f t="shared" si="54"/>
        <v>7.3860324431422875E-2</v>
      </c>
      <c r="G398" s="129">
        <f t="shared" si="55"/>
        <v>6.1862407457441643E-4</v>
      </c>
      <c r="H398" s="130">
        <f t="shared" si="56"/>
        <v>7.4478948505997289E-2</v>
      </c>
    </row>
    <row r="399" spans="1:8">
      <c r="A399" s="108">
        <f t="shared" si="60"/>
        <v>385</v>
      </c>
      <c r="B399" s="109">
        <f t="shared" si="60"/>
        <v>43950</v>
      </c>
      <c r="C399" s="127" t="str">
        <f t="shared" si="52"/>
        <v>구간3</v>
      </c>
      <c r="D399" s="108">
        <f t="shared" si="53"/>
        <v>183</v>
      </c>
      <c r="E399" s="128">
        <f>COUNTIF($C$15:C399,C399)</f>
        <v>18</v>
      </c>
      <c r="F399" s="129">
        <f t="shared" si="54"/>
        <v>7.3860324431422875E-2</v>
      </c>
      <c r="G399" s="129">
        <f t="shared" si="55"/>
        <v>6.5501372601997035E-4</v>
      </c>
      <c r="H399" s="130">
        <f t="shared" si="56"/>
        <v>7.4515338157442851E-2</v>
      </c>
    </row>
    <row r="400" spans="1:8">
      <c r="A400" s="108">
        <f t="shared" si="60"/>
        <v>386</v>
      </c>
      <c r="B400" s="109">
        <f t="shared" si="60"/>
        <v>43951</v>
      </c>
      <c r="C400" s="127" t="str">
        <f t="shared" ref="C400:C463" si="61">IF(IFERROR(HLOOKUP(B400,$D$5:$W$7,2,FALSE),"")="",C401,HLOOKUP(B400,$D$5:$W$7,2,FALSE))</f>
        <v>구간3</v>
      </c>
      <c r="D400" s="108">
        <f t="shared" ref="D400:D463" si="62">COUNTIF($C$15:$C$49928,C400)</f>
        <v>183</v>
      </c>
      <c r="E400" s="128">
        <f>COUNTIF($C$15:C400,C400)</f>
        <v>19</v>
      </c>
      <c r="F400" s="129">
        <f t="shared" ref="F400:F463" si="63">HLOOKUP($C400,$D$6:$W$11,6,FALSE)</f>
        <v>7.3860324431422875E-2</v>
      </c>
      <c r="G400" s="129">
        <f t="shared" ref="G400:G463" si="64">HLOOKUP($C400,$D$6:$W$11,5,FALSE)*(E400)</f>
        <v>6.9140337746552427E-4</v>
      </c>
      <c r="H400" s="130">
        <f t="shared" ref="H400:H463" si="65">F400+G400</f>
        <v>7.4551727808888399E-2</v>
      </c>
    </row>
    <row r="401" spans="1:8">
      <c r="A401" s="108">
        <f t="shared" ref="A401:B416" si="66">A400+1</f>
        <v>387</v>
      </c>
      <c r="B401" s="109">
        <f t="shared" si="66"/>
        <v>43952</v>
      </c>
      <c r="C401" s="127" t="str">
        <f t="shared" si="61"/>
        <v>구간3</v>
      </c>
      <c r="D401" s="108">
        <f t="shared" si="62"/>
        <v>183</v>
      </c>
      <c r="E401" s="128">
        <f>COUNTIF($C$15:C401,C401)</f>
        <v>20</v>
      </c>
      <c r="F401" s="129">
        <f t="shared" si="63"/>
        <v>7.3860324431422875E-2</v>
      </c>
      <c r="G401" s="129">
        <f t="shared" si="64"/>
        <v>7.2779302891107819E-4</v>
      </c>
      <c r="H401" s="130">
        <f t="shared" si="65"/>
        <v>7.4588117460333947E-2</v>
      </c>
    </row>
    <row r="402" spans="1:8">
      <c r="A402" s="108">
        <f t="shared" si="66"/>
        <v>388</v>
      </c>
      <c r="B402" s="109">
        <f t="shared" si="66"/>
        <v>43953</v>
      </c>
      <c r="C402" s="127" t="str">
        <f t="shared" si="61"/>
        <v>구간3</v>
      </c>
      <c r="D402" s="108">
        <f t="shared" si="62"/>
        <v>183</v>
      </c>
      <c r="E402" s="128">
        <f>COUNTIF($C$15:C402,C402)</f>
        <v>21</v>
      </c>
      <c r="F402" s="129">
        <f t="shared" si="63"/>
        <v>7.3860324431422875E-2</v>
      </c>
      <c r="G402" s="129">
        <f t="shared" si="64"/>
        <v>7.64182680356632E-4</v>
      </c>
      <c r="H402" s="130">
        <f t="shared" si="65"/>
        <v>7.4624507111779509E-2</v>
      </c>
    </row>
    <row r="403" spans="1:8">
      <c r="A403" s="108">
        <f t="shared" si="66"/>
        <v>389</v>
      </c>
      <c r="B403" s="109">
        <f t="shared" si="66"/>
        <v>43954</v>
      </c>
      <c r="C403" s="127" t="str">
        <f t="shared" si="61"/>
        <v>구간3</v>
      </c>
      <c r="D403" s="108">
        <f t="shared" si="62"/>
        <v>183</v>
      </c>
      <c r="E403" s="128">
        <f>COUNTIF($C$15:C403,C403)</f>
        <v>22</v>
      </c>
      <c r="F403" s="129">
        <f t="shared" si="63"/>
        <v>7.3860324431422875E-2</v>
      </c>
      <c r="G403" s="129">
        <f t="shared" si="64"/>
        <v>8.0057233180218592E-4</v>
      </c>
      <c r="H403" s="130">
        <f t="shared" si="65"/>
        <v>7.4660896763225057E-2</v>
      </c>
    </row>
    <row r="404" spans="1:8">
      <c r="A404" s="108">
        <f t="shared" si="66"/>
        <v>390</v>
      </c>
      <c r="B404" s="109">
        <f t="shared" si="66"/>
        <v>43955</v>
      </c>
      <c r="C404" s="127" t="str">
        <f t="shared" si="61"/>
        <v>구간3</v>
      </c>
      <c r="D404" s="108">
        <f t="shared" si="62"/>
        <v>183</v>
      </c>
      <c r="E404" s="128">
        <f>COUNTIF($C$15:C404,C404)</f>
        <v>23</v>
      </c>
      <c r="F404" s="129">
        <f t="shared" si="63"/>
        <v>7.3860324431422875E-2</v>
      </c>
      <c r="G404" s="129">
        <f t="shared" si="64"/>
        <v>8.3696198324773984E-4</v>
      </c>
      <c r="H404" s="130">
        <f t="shared" si="65"/>
        <v>7.4697286414670619E-2</v>
      </c>
    </row>
    <row r="405" spans="1:8">
      <c r="A405" s="108">
        <f t="shared" si="66"/>
        <v>391</v>
      </c>
      <c r="B405" s="109">
        <f t="shared" si="66"/>
        <v>43956</v>
      </c>
      <c r="C405" s="127" t="str">
        <f t="shared" si="61"/>
        <v>구간3</v>
      </c>
      <c r="D405" s="108">
        <f t="shared" si="62"/>
        <v>183</v>
      </c>
      <c r="E405" s="128">
        <f>COUNTIF($C$15:C405,C405)</f>
        <v>24</v>
      </c>
      <c r="F405" s="129">
        <f t="shared" si="63"/>
        <v>7.3860324431422875E-2</v>
      </c>
      <c r="G405" s="129">
        <f t="shared" si="64"/>
        <v>8.7335163469329377E-4</v>
      </c>
      <c r="H405" s="130">
        <f t="shared" si="65"/>
        <v>7.4733676066116167E-2</v>
      </c>
    </row>
    <row r="406" spans="1:8">
      <c r="A406" s="108">
        <f t="shared" si="66"/>
        <v>392</v>
      </c>
      <c r="B406" s="109">
        <f t="shared" si="66"/>
        <v>43957</v>
      </c>
      <c r="C406" s="127" t="str">
        <f t="shared" si="61"/>
        <v>구간3</v>
      </c>
      <c r="D406" s="108">
        <f t="shared" si="62"/>
        <v>183</v>
      </c>
      <c r="E406" s="128">
        <f>COUNTIF($C$15:C406,C406)</f>
        <v>25</v>
      </c>
      <c r="F406" s="129">
        <f t="shared" si="63"/>
        <v>7.3860324431422875E-2</v>
      </c>
      <c r="G406" s="129">
        <f t="shared" si="64"/>
        <v>9.0974128613884769E-4</v>
      </c>
      <c r="H406" s="130">
        <f t="shared" si="65"/>
        <v>7.4770065717561729E-2</v>
      </c>
    </row>
    <row r="407" spans="1:8">
      <c r="A407" s="108">
        <f t="shared" si="66"/>
        <v>393</v>
      </c>
      <c r="B407" s="109">
        <f t="shared" si="66"/>
        <v>43958</v>
      </c>
      <c r="C407" s="127" t="str">
        <f t="shared" si="61"/>
        <v>구간3</v>
      </c>
      <c r="D407" s="108">
        <f t="shared" si="62"/>
        <v>183</v>
      </c>
      <c r="E407" s="128">
        <f>COUNTIF($C$15:C407,C407)</f>
        <v>26</v>
      </c>
      <c r="F407" s="129">
        <f t="shared" si="63"/>
        <v>7.3860324431422875E-2</v>
      </c>
      <c r="G407" s="129">
        <f t="shared" si="64"/>
        <v>9.4613093758440161E-4</v>
      </c>
      <c r="H407" s="130">
        <f t="shared" si="65"/>
        <v>7.4806455369007277E-2</v>
      </c>
    </row>
    <row r="408" spans="1:8">
      <c r="A408" s="108">
        <f t="shared" si="66"/>
        <v>394</v>
      </c>
      <c r="B408" s="109">
        <f t="shared" si="66"/>
        <v>43959</v>
      </c>
      <c r="C408" s="127" t="str">
        <f t="shared" si="61"/>
        <v>구간3</v>
      </c>
      <c r="D408" s="108">
        <f t="shared" si="62"/>
        <v>183</v>
      </c>
      <c r="E408" s="128">
        <f>COUNTIF($C$15:C408,C408)</f>
        <v>27</v>
      </c>
      <c r="F408" s="129">
        <f t="shared" si="63"/>
        <v>7.3860324431422875E-2</v>
      </c>
      <c r="G408" s="129">
        <f t="shared" si="64"/>
        <v>9.8252058902995542E-4</v>
      </c>
      <c r="H408" s="130">
        <f t="shared" si="65"/>
        <v>7.4842845020452825E-2</v>
      </c>
    </row>
    <row r="409" spans="1:8">
      <c r="A409" s="108">
        <f t="shared" si="66"/>
        <v>395</v>
      </c>
      <c r="B409" s="109">
        <f t="shared" si="66"/>
        <v>43960</v>
      </c>
      <c r="C409" s="127" t="str">
        <f t="shared" si="61"/>
        <v>구간3</v>
      </c>
      <c r="D409" s="108">
        <f t="shared" si="62"/>
        <v>183</v>
      </c>
      <c r="E409" s="128">
        <f>COUNTIF($C$15:C409,C409)</f>
        <v>28</v>
      </c>
      <c r="F409" s="129">
        <f t="shared" si="63"/>
        <v>7.3860324431422875E-2</v>
      </c>
      <c r="G409" s="129">
        <f t="shared" si="64"/>
        <v>1.0189102404755093E-3</v>
      </c>
      <c r="H409" s="130">
        <f t="shared" si="65"/>
        <v>7.4879234671898387E-2</v>
      </c>
    </row>
    <row r="410" spans="1:8">
      <c r="A410" s="108">
        <f t="shared" si="66"/>
        <v>396</v>
      </c>
      <c r="B410" s="109">
        <f t="shared" si="66"/>
        <v>43961</v>
      </c>
      <c r="C410" s="127" t="str">
        <f t="shared" si="61"/>
        <v>구간3</v>
      </c>
      <c r="D410" s="108">
        <f t="shared" si="62"/>
        <v>183</v>
      </c>
      <c r="E410" s="128">
        <f>COUNTIF($C$15:C410,C410)</f>
        <v>29</v>
      </c>
      <c r="F410" s="129">
        <f t="shared" si="63"/>
        <v>7.3860324431422875E-2</v>
      </c>
      <c r="G410" s="129">
        <f t="shared" si="64"/>
        <v>1.0552998919210633E-3</v>
      </c>
      <c r="H410" s="130">
        <f t="shared" si="65"/>
        <v>7.4915624323343935E-2</v>
      </c>
    </row>
    <row r="411" spans="1:8">
      <c r="A411" s="108">
        <f t="shared" si="66"/>
        <v>397</v>
      </c>
      <c r="B411" s="109">
        <f t="shared" si="66"/>
        <v>43962</v>
      </c>
      <c r="C411" s="127" t="str">
        <f t="shared" si="61"/>
        <v>구간3</v>
      </c>
      <c r="D411" s="108">
        <f t="shared" si="62"/>
        <v>183</v>
      </c>
      <c r="E411" s="128">
        <f>COUNTIF($C$15:C411,C411)</f>
        <v>30</v>
      </c>
      <c r="F411" s="129">
        <f t="shared" si="63"/>
        <v>7.3860324431422875E-2</v>
      </c>
      <c r="G411" s="129">
        <f t="shared" si="64"/>
        <v>1.0916895433666172E-3</v>
      </c>
      <c r="H411" s="130">
        <f t="shared" si="65"/>
        <v>7.4952013974789497E-2</v>
      </c>
    </row>
    <row r="412" spans="1:8">
      <c r="A412" s="108">
        <f t="shared" si="66"/>
        <v>398</v>
      </c>
      <c r="B412" s="109">
        <f t="shared" si="66"/>
        <v>43963</v>
      </c>
      <c r="C412" s="127" t="str">
        <f t="shared" si="61"/>
        <v>구간3</v>
      </c>
      <c r="D412" s="108">
        <f t="shared" si="62"/>
        <v>183</v>
      </c>
      <c r="E412" s="128">
        <f>COUNTIF($C$15:C412,C412)</f>
        <v>31</v>
      </c>
      <c r="F412" s="129">
        <f t="shared" si="63"/>
        <v>7.3860324431422875E-2</v>
      </c>
      <c r="G412" s="129">
        <f t="shared" si="64"/>
        <v>1.1280791948121711E-3</v>
      </c>
      <c r="H412" s="130">
        <f t="shared" si="65"/>
        <v>7.4988403626235045E-2</v>
      </c>
    </row>
    <row r="413" spans="1:8">
      <c r="A413" s="108">
        <f t="shared" si="66"/>
        <v>399</v>
      </c>
      <c r="B413" s="109">
        <f t="shared" si="66"/>
        <v>43964</v>
      </c>
      <c r="C413" s="127" t="str">
        <f t="shared" si="61"/>
        <v>구간3</v>
      </c>
      <c r="D413" s="108">
        <f t="shared" si="62"/>
        <v>183</v>
      </c>
      <c r="E413" s="128">
        <f>COUNTIF($C$15:C413,C413)</f>
        <v>32</v>
      </c>
      <c r="F413" s="129">
        <f t="shared" si="63"/>
        <v>7.3860324431422875E-2</v>
      </c>
      <c r="G413" s="129">
        <f t="shared" si="64"/>
        <v>1.164468846257725E-3</v>
      </c>
      <c r="H413" s="130">
        <f t="shared" si="65"/>
        <v>7.5024793277680593E-2</v>
      </c>
    </row>
    <row r="414" spans="1:8">
      <c r="A414" s="108">
        <f t="shared" si="66"/>
        <v>400</v>
      </c>
      <c r="B414" s="109">
        <f t="shared" si="66"/>
        <v>43965</v>
      </c>
      <c r="C414" s="127" t="str">
        <f t="shared" si="61"/>
        <v>구간3</v>
      </c>
      <c r="D414" s="108">
        <f t="shared" si="62"/>
        <v>183</v>
      </c>
      <c r="E414" s="128">
        <f>COUNTIF($C$15:C414,C414)</f>
        <v>33</v>
      </c>
      <c r="F414" s="129">
        <f t="shared" si="63"/>
        <v>7.3860324431422875E-2</v>
      </c>
      <c r="G414" s="129">
        <f t="shared" si="64"/>
        <v>1.2008584977032789E-3</v>
      </c>
      <c r="H414" s="130">
        <f t="shared" si="65"/>
        <v>7.5061182929126155E-2</v>
      </c>
    </row>
    <row r="415" spans="1:8">
      <c r="A415" s="108">
        <f t="shared" si="66"/>
        <v>401</v>
      </c>
      <c r="B415" s="109">
        <f t="shared" si="66"/>
        <v>43966</v>
      </c>
      <c r="C415" s="127" t="str">
        <f t="shared" si="61"/>
        <v>구간3</v>
      </c>
      <c r="D415" s="108">
        <f t="shared" si="62"/>
        <v>183</v>
      </c>
      <c r="E415" s="128">
        <f>COUNTIF($C$15:C415,C415)</f>
        <v>34</v>
      </c>
      <c r="F415" s="129">
        <f t="shared" si="63"/>
        <v>7.3860324431422875E-2</v>
      </c>
      <c r="G415" s="129">
        <f t="shared" si="64"/>
        <v>1.2372481491488329E-3</v>
      </c>
      <c r="H415" s="130">
        <f t="shared" si="65"/>
        <v>7.5097572580571703E-2</v>
      </c>
    </row>
    <row r="416" spans="1:8">
      <c r="A416" s="108">
        <f t="shared" si="66"/>
        <v>402</v>
      </c>
      <c r="B416" s="109">
        <f t="shared" si="66"/>
        <v>43967</v>
      </c>
      <c r="C416" s="127" t="str">
        <f t="shared" si="61"/>
        <v>구간3</v>
      </c>
      <c r="D416" s="108">
        <f t="shared" si="62"/>
        <v>183</v>
      </c>
      <c r="E416" s="128">
        <f>COUNTIF($C$15:C416,C416)</f>
        <v>35</v>
      </c>
      <c r="F416" s="129">
        <f t="shared" si="63"/>
        <v>7.3860324431422875E-2</v>
      </c>
      <c r="G416" s="129">
        <f t="shared" si="64"/>
        <v>1.2736378005943868E-3</v>
      </c>
      <c r="H416" s="130">
        <f t="shared" si="65"/>
        <v>7.5133962232017265E-2</v>
      </c>
    </row>
    <row r="417" spans="1:8">
      <c r="A417" s="108">
        <f t="shared" ref="A417:B432" si="67">A416+1</f>
        <v>403</v>
      </c>
      <c r="B417" s="109">
        <f t="shared" si="67"/>
        <v>43968</v>
      </c>
      <c r="C417" s="127" t="str">
        <f t="shared" si="61"/>
        <v>구간3</v>
      </c>
      <c r="D417" s="108">
        <f t="shared" si="62"/>
        <v>183</v>
      </c>
      <c r="E417" s="128">
        <f>COUNTIF($C$15:C417,C417)</f>
        <v>36</v>
      </c>
      <c r="F417" s="129">
        <f t="shared" si="63"/>
        <v>7.3860324431422875E-2</v>
      </c>
      <c r="G417" s="129">
        <f t="shared" si="64"/>
        <v>1.3100274520399407E-3</v>
      </c>
      <c r="H417" s="130">
        <f t="shared" si="65"/>
        <v>7.5170351883462813E-2</v>
      </c>
    </row>
    <row r="418" spans="1:8">
      <c r="A418" s="108">
        <f t="shared" si="67"/>
        <v>404</v>
      </c>
      <c r="B418" s="109">
        <f t="shared" si="67"/>
        <v>43969</v>
      </c>
      <c r="C418" s="127" t="str">
        <f t="shared" si="61"/>
        <v>구간3</v>
      </c>
      <c r="D418" s="108">
        <f t="shared" si="62"/>
        <v>183</v>
      </c>
      <c r="E418" s="128">
        <f>COUNTIF($C$15:C418,C418)</f>
        <v>37</v>
      </c>
      <c r="F418" s="129">
        <f t="shared" si="63"/>
        <v>7.3860324431422875E-2</v>
      </c>
      <c r="G418" s="129">
        <f t="shared" si="64"/>
        <v>1.3464171034854946E-3</v>
      </c>
      <c r="H418" s="130">
        <f t="shared" si="65"/>
        <v>7.5206741534908375E-2</v>
      </c>
    </row>
    <row r="419" spans="1:8">
      <c r="A419" s="108">
        <f t="shared" si="67"/>
        <v>405</v>
      </c>
      <c r="B419" s="109">
        <f t="shared" si="67"/>
        <v>43970</v>
      </c>
      <c r="C419" s="127" t="str">
        <f t="shared" si="61"/>
        <v>구간3</v>
      </c>
      <c r="D419" s="108">
        <f t="shared" si="62"/>
        <v>183</v>
      </c>
      <c r="E419" s="128">
        <f>COUNTIF($C$15:C419,C419)</f>
        <v>38</v>
      </c>
      <c r="F419" s="129">
        <f t="shared" si="63"/>
        <v>7.3860324431422875E-2</v>
      </c>
      <c r="G419" s="129">
        <f t="shared" si="64"/>
        <v>1.3828067549310485E-3</v>
      </c>
      <c r="H419" s="130">
        <f t="shared" si="65"/>
        <v>7.5243131186353923E-2</v>
      </c>
    </row>
    <row r="420" spans="1:8">
      <c r="A420" s="108">
        <f t="shared" si="67"/>
        <v>406</v>
      </c>
      <c r="B420" s="109">
        <f t="shared" si="67"/>
        <v>43971</v>
      </c>
      <c r="C420" s="127" t="str">
        <f t="shared" si="61"/>
        <v>구간3</v>
      </c>
      <c r="D420" s="108">
        <f t="shared" si="62"/>
        <v>183</v>
      </c>
      <c r="E420" s="128">
        <f>COUNTIF($C$15:C420,C420)</f>
        <v>39</v>
      </c>
      <c r="F420" s="129">
        <f t="shared" si="63"/>
        <v>7.3860324431422875E-2</v>
      </c>
      <c r="G420" s="129">
        <f t="shared" si="64"/>
        <v>1.4191964063766025E-3</v>
      </c>
      <c r="H420" s="130">
        <f t="shared" si="65"/>
        <v>7.5279520837799471E-2</v>
      </c>
    </row>
    <row r="421" spans="1:8">
      <c r="A421" s="108">
        <f t="shared" si="67"/>
        <v>407</v>
      </c>
      <c r="B421" s="109">
        <f t="shared" si="67"/>
        <v>43972</v>
      </c>
      <c r="C421" s="127" t="str">
        <f t="shared" si="61"/>
        <v>구간3</v>
      </c>
      <c r="D421" s="108">
        <f t="shared" si="62"/>
        <v>183</v>
      </c>
      <c r="E421" s="128">
        <f>COUNTIF($C$15:C421,C421)</f>
        <v>40</v>
      </c>
      <c r="F421" s="129">
        <f t="shared" si="63"/>
        <v>7.3860324431422875E-2</v>
      </c>
      <c r="G421" s="129">
        <f t="shared" si="64"/>
        <v>1.4555860578221564E-3</v>
      </c>
      <c r="H421" s="130">
        <f t="shared" si="65"/>
        <v>7.5315910489245033E-2</v>
      </c>
    </row>
    <row r="422" spans="1:8">
      <c r="A422" s="108">
        <f t="shared" si="67"/>
        <v>408</v>
      </c>
      <c r="B422" s="109">
        <f t="shared" si="67"/>
        <v>43973</v>
      </c>
      <c r="C422" s="127" t="str">
        <f t="shared" si="61"/>
        <v>구간3</v>
      </c>
      <c r="D422" s="108">
        <f t="shared" si="62"/>
        <v>183</v>
      </c>
      <c r="E422" s="128">
        <f>COUNTIF($C$15:C422,C422)</f>
        <v>41</v>
      </c>
      <c r="F422" s="129">
        <f t="shared" si="63"/>
        <v>7.3860324431422875E-2</v>
      </c>
      <c r="G422" s="129">
        <f t="shared" si="64"/>
        <v>1.4919757092677101E-3</v>
      </c>
      <c r="H422" s="130">
        <f t="shared" si="65"/>
        <v>7.5352300140690581E-2</v>
      </c>
    </row>
    <row r="423" spans="1:8">
      <c r="A423" s="108">
        <f t="shared" si="67"/>
        <v>409</v>
      </c>
      <c r="B423" s="109">
        <f t="shared" si="67"/>
        <v>43974</v>
      </c>
      <c r="C423" s="127" t="str">
        <f t="shared" si="61"/>
        <v>구간3</v>
      </c>
      <c r="D423" s="108">
        <f t="shared" si="62"/>
        <v>183</v>
      </c>
      <c r="E423" s="128">
        <f>COUNTIF($C$15:C423,C423)</f>
        <v>42</v>
      </c>
      <c r="F423" s="129">
        <f t="shared" si="63"/>
        <v>7.3860324431422875E-2</v>
      </c>
      <c r="G423" s="129">
        <f t="shared" si="64"/>
        <v>1.528365360713264E-3</v>
      </c>
      <c r="H423" s="130">
        <f t="shared" si="65"/>
        <v>7.5388689792136143E-2</v>
      </c>
    </row>
    <row r="424" spans="1:8">
      <c r="A424" s="108">
        <f t="shared" si="67"/>
        <v>410</v>
      </c>
      <c r="B424" s="109">
        <f t="shared" si="67"/>
        <v>43975</v>
      </c>
      <c r="C424" s="127" t="str">
        <f t="shared" si="61"/>
        <v>구간3</v>
      </c>
      <c r="D424" s="108">
        <f t="shared" si="62"/>
        <v>183</v>
      </c>
      <c r="E424" s="128">
        <f>COUNTIF($C$15:C424,C424)</f>
        <v>43</v>
      </c>
      <c r="F424" s="129">
        <f t="shared" si="63"/>
        <v>7.3860324431422875E-2</v>
      </c>
      <c r="G424" s="129">
        <f t="shared" si="64"/>
        <v>1.5647550121588179E-3</v>
      </c>
      <c r="H424" s="130">
        <f t="shared" si="65"/>
        <v>7.5425079443581691E-2</v>
      </c>
    </row>
    <row r="425" spans="1:8">
      <c r="A425" s="108">
        <f t="shared" si="67"/>
        <v>411</v>
      </c>
      <c r="B425" s="109">
        <f t="shared" si="67"/>
        <v>43976</v>
      </c>
      <c r="C425" s="127" t="str">
        <f t="shared" si="61"/>
        <v>구간3</v>
      </c>
      <c r="D425" s="108">
        <f t="shared" si="62"/>
        <v>183</v>
      </c>
      <c r="E425" s="128">
        <f>COUNTIF($C$15:C425,C425)</f>
        <v>44</v>
      </c>
      <c r="F425" s="129">
        <f t="shared" si="63"/>
        <v>7.3860324431422875E-2</v>
      </c>
      <c r="G425" s="129">
        <f t="shared" si="64"/>
        <v>1.6011446636043718E-3</v>
      </c>
      <c r="H425" s="130">
        <f t="shared" si="65"/>
        <v>7.5461469095027253E-2</v>
      </c>
    </row>
    <row r="426" spans="1:8">
      <c r="A426" s="108">
        <f t="shared" si="67"/>
        <v>412</v>
      </c>
      <c r="B426" s="109">
        <f t="shared" si="67"/>
        <v>43977</v>
      </c>
      <c r="C426" s="127" t="str">
        <f t="shared" si="61"/>
        <v>구간3</v>
      </c>
      <c r="D426" s="108">
        <f t="shared" si="62"/>
        <v>183</v>
      </c>
      <c r="E426" s="128">
        <f>COUNTIF($C$15:C426,C426)</f>
        <v>45</v>
      </c>
      <c r="F426" s="129">
        <f t="shared" si="63"/>
        <v>7.3860324431422875E-2</v>
      </c>
      <c r="G426" s="129">
        <f t="shared" si="64"/>
        <v>1.6375343150499258E-3</v>
      </c>
      <c r="H426" s="130">
        <f t="shared" si="65"/>
        <v>7.5497858746472801E-2</v>
      </c>
    </row>
    <row r="427" spans="1:8">
      <c r="A427" s="108">
        <f t="shared" si="67"/>
        <v>413</v>
      </c>
      <c r="B427" s="109">
        <f t="shared" si="67"/>
        <v>43978</v>
      </c>
      <c r="C427" s="127" t="str">
        <f t="shared" si="61"/>
        <v>구간3</v>
      </c>
      <c r="D427" s="108">
        <f t="shared" si="62"/>
        <v>183</v>
      </c>
      <c r="E427" s="128">
        <f>COUNTIF($C$15:C427,C427)</f>
        <v>46</v>
      </c>
      <c r="F427" s="129">
        <f t="shared" si="63"/>
        <v>7.3860324431422875E-2</v>
      </c>
      <c r="G427" s="129">
        <f t="shared" si="64"/>
        <v>1.6739239664954797E-3</v>
      </c>
      <c r="H427" s="130">
        <f t="shared" si="65"/>
        <v>7.5534248397918349E-2</v>
      </c>
    </row>
    <row r="428" spans="1:8">
      <c r="A428" s="108">
        <f t="shared" si="67"/>
        <v>414</v>
      </c>
      <c r="B428" s="109">
        <f t="shared" si="67"/>
        <v>43979</v>
      </c>
      <c r="C428" s="127" t="str">
        <f t="shared" si="61"/>
        <v>구간3</v>
      </c>
      <c r="D428" s="108">
        <f t="shared" si="62"/>
        <v>183</v>
      </c>
      <c r="E428" s="128">
        <f>COUNTIF($C$15:C428,C428)</f>
        <v>47</v>
      </c>
      <c r="F428" s="129">
        <f t="shared" si="63"/>
        <v>7.3860324431422875E-2</v>
      </c>
      <c r="G428" s="129">
        <f t="shared" si="64"/>
        <v>1.7103136179410336E-3</v>
      </c>
      <c r="H428" s="130">
        <f t="shared" si="65"/>
        <v>7.5570638049363911E-2</v>
      </c>
    </row>
    <row r="429" spans="1:8">
      <c r="A429" s="108">
        <f t="shared" si="67"/>
        <v>415</v>
      </c>
      <c r="B429" s="109">
        <f t="shared" si="67"/>
        <v>43980</v>
      </c>
      <c r="C429" s="127" t="str">
        <f t="shared" si="61"/>
        <v>구간3</v>
      </c>
      <c r="D429" s="108">
        <f t="shared" si="62"/>
        <v>183</v>
      </c>
      <c r="E429" s="128">
        <f>COUNTIF($C$15:C429,C429)</f>
        <v>48</v>
      </c>
      <c r="F429" s="129">
        <f t="shared" si="63"/>
        <v>7.3860324431422875E-2</v>
      </c>
      <c r="G429" s="129">
        <f t="shared" si="64"/>
        <v>1.7467032693865875E-3</v>
      </c>
      <c r="H429" s="130">
        <f t="shared" si="65"/>
        <v>7.5607027700809459E-2</v>
      </c>
    </row>
    <row r="430" spans="1:8">
      <c r="A430" s="108">
        <f t="shared" si="67"/>
        <v>416</v>
      </c>
      <c r="B430" s="109">
        <f t="shared" si="67"/>
        <v>43981</v>
      </c>
      <c r="C430" s="127" t="str">
        <f t="shared" si="61"/>
        <v>구간3</v>
      </c>
      <c r="D430" s="108">
        <f t="shared" si="62"/>
        <v>183</v>
      </c>
      <c r="E430" s="128">
        <f>COUNTIF($C$15:C430,C430)</f>
        <v>49</v>
      </c>
      <c r="F430" s="129">
        <f t="shared" si="63"/>
        <v>7.3860324431422875E-2</v>
      </c>
      <c r="G430" s="129">
        <f t="shared" si="64"/>
        <v>1.7830929208321415E-3</v>
      </c>
      <c r="H430" s="130">
        <f t="shared" si="65"/>
        <v>7.5643417352255021E-2</v>
      </c>
    </row>
    <row r="431" spans="1:8">
      <c r="A431" s="108">
        <f t="shared" si="67"/>
        <v>417</v>
      </c>
      <c r="B431" s="109">
        <f t="shared" si="67"/>
        <v>43982</v>
      </c>
      <c r="C431" s="127" t="str">
        <f t="shared" si="61"/>
        <v>구간3</v>
      </c>
      <c r="D431" s="108">
        <f t="shared" si="62"/>
        <v>183</v>
      </c>
      <c r="E431" s="128">
        <f>COUNTIF($C$15:C431,C431)</f>
        <v>50</v>
      </c>
      <c r="F431" s="129">
        <f t="shared" si="63"/>
        <v>7.3860324431422875E-2</v>
      </c>
      <c r="G431" s="129">
        <f t="shared" si="64"/>
        <v>1.8194825722776954E-3</v>
      </c>
      <c r="H431" s="130">
        <f t="shared" si="65"/>
        <v>7.5679807003700569E-2</v>
      </c>
    </row>
    <row r="432" spans="1:8">
      <c r="A432" s="108">
        <f t="shared" si="67"/>
        <v>418</v>
      </c>
      <c r="B432" s="109">
        <f t="shared" si="67"/>
        <v>43983</v>
      </c>
      <c r="C432" s="127" t="str">
        <f t="shared" si="61"/>
        <v>구간3</v>
      </c>
      <c r="D432" s="108">
        <f t="shared" si="62"/>
        <v>183</v>
      </c>
      <c r="E432" s="128">
        <f>COUNTIF($C$15:C432,C432)</f>
        <v>51</v>
      </c>
      <c r="F432" s="129">
        <f t="shared" si="63"/>
        <v>7.3860324431422875E-2</v>
      </c>
      <c r="G432" s="129">
        <f t="shared" si="64"/>
        <v>1.8558722237232493E-3</v>
      </c>
      <c r="H432" s="130">
        <f t="shared" si="65"/>
        <v>7.5716196655146117E-2</v>
      </c>
    </row>
    <row r="433" spans="1:8">
      <c r="A433" s="108">
        <f t="shared" ref="A433:B448" si="68">A432+1</f>
        <v>419</v>
      </c>
      <c r="B433" s="109">
        <f t="shared" si="68"/>
        <v>43984</v>
      </c>
      <c r="C433" s="127" t="str">
        <f t="shared" si="61"/>
        <v>구간3</v>
      </c>
      <c r="D433" s="108">
        <f t="shared" si="62"/>
        <v>183</v>
      </c>
      <c r="E433" s="128">
        <f>COUNTIF($C$15:C433,C433)</f>
        <v>52</v>
      </c>
      <c r="F433" s="129">
        <f t="shared" si="63"/>
        <v>7.3860324431422875E-2</v>
      </c>
      <c r="G433" s="129">
        <f t="shared" si="64"/>
        <v>1.8922618751688032E-3</v>
      </c>
      <c r="H433" s="130">
        <f t="shared" si="65"/>
        <v>7.5752586306591679E-2</v>
      </c>
    </row>
    <row r="434" spans="1:8">
      <c r="A434" s="108">
        <f t="shared" si="68"/>
        <v>420</v>
      </c>
      <c r="B434" s="109">
        <f t="shared" si="68"/>
        <v>43985</v>
      </c>
      <c r="C434" s="127" t="str">
        <f t="shared" si="61"/>
        <v>구간3</v>
      </c>
      <c r="D434" s="108">
        <f t="shared" si="62"/>
        <v>183</v>
      </c>
      <c r="E434" s="128">
        <f>COUNTIF($C$15:C434,C434)</f>
        <v>53</v>
      </c>
      <c r="F434" s="129">
        <f t="shared" si="63"/>
        <v>7.3860324431422875E-2</v>
      </c>
      <c r="G434" s="129">
        <f t="shared" si="64"/>
        <v>1.9286515266143571E-3</v>
      </c>
      <c r="H434" s="130">
        <f t="shared" si="65"/>
        <v>7.5788975958037227E-2</v>
      </c>
    </row>
    <row r="435" spans="1:8">
      <c r="A435" s="108">
        <f t="shared" si="68"/>
        <v>421</v>
      </c>
      <c r="B435" s="109">
        <f t="shared" si="68"/>
        <v>43986</v>
      </c>
      <c r="C435" s="127" t="str">
        <f t="shared" si="61"/>
        <v>구간3</v>
      </c>
      <c r="D435" s="108">
        <f t="shared" si="62"/>
        <v>183</v>
      </c>
      <c r="E435" s="128">
        <f>COUNTIF($C$15:C435,C435)</f>
        <v>54</v>
      </c>
      <c r="F435" s="129">
        <f t="shared" si="63"/>
        <v>7.3860324431422875E-2</v>
      </c>
      <c r="G435" s="129">
        <f t="shared" si="64"/>
        <v>1.9650411780599108E-3</v>
      </c>
      <c r="H435" s="130">
        <f t="shared" si="65"/>
        <v>7.5825365609482789E-2</v>
      </c>
    </row>
    <row r="436" spans="1:8">
      <c r="A436" s="108">
        <f t="shared" si="68"/>
        <v>422</v>
      </c>
      <c r="B436" s="109">
        <f t="shared" si="68"/>
        <v>43987</v>
      </c>
      <c r="C436" s="127" t="str">
        <f t="shared" si="61"/>
        <v>구간3</v>
      </c>
      <c r="D436" s="108">
        <f t="shared" si="62"/>
        <v>183</v>
      </c>
      <c r="E436" s="128">
        <f>COUNTIF($C$15:C436,C436)</f>
        <v>55</v>
      </c>
      <c r="F436" s="129">
        <f t="shared" si="63"/>
        <v>7.3860324431422875E-2</v>
      </c>
      <c r="G436" s="129">
        <f t="shared" si="64"/>
        <v>2.001430829505465E-3</v>
      </c>
      <c r="H436" s="130">
        <f t="shared" si="65"/>
        <v>7.5861755260928337E-2</v>
      </c>
    </row>
    <row r="437" spans="1:8">
      <c r="A437" s="108">
        <f t="shared" si="68"/>
        <v>423</v>
      </c>
      <c r="B437" s="109">
        <f t="shared" si="68"/>
        <v>43988</v>
      </c>
      <c r="C437" s="127" t="str">
        <f t="shared" si="61"/>
        <v>구간3</v>
      </c>
      <c r="D437" s="108">
        <f t="shared" si="62"/>
        <v>183</v>
      </c>
      <c r="E437" s="128">
        <f>COUNTIF($C$15:C437,C437)</f>
        <v>56</v>
      </c>
      <c r="F437" s="129">
        <f t="shared" si="63"/>
        <v>7.3860324431422875E-2</v>
      </c>
      <c r="G437" s="129">
        <f t="shared" si="64"/>
        <v>2.0378204809510187E-3</v>
      </c>
      <c r="H437" s="130">
        <f t="shared" si="65"/>
        <v>7.5898144912373899E-2</v>
      </c>
    </row>
    <row r="438" spans="1:8">
      <c r="A438" s="108">
        <f t="shared" si="68"/>
        <v>424</v>
      </c>
      <c r="B438" s="109">
        <f t="shared" si="68"/>
        <v>43989</v>
      </c>
      <c r="C438" s="127" t="str">
        <f t="shared" si="61"/>
        <v>구간3</v>
      </c>
      <c r="D438" s="108">
        <f t="shared" si="62"/>
        <v>183</v>
      </c>
      <c r="E438" s="128">
        <f>COUNTIF($C$15:C438,C438)</f>
        <v>57</v>
      </c>
      <c r="F438" s="129">
        <f t="shared" si="63"/>
        <v>7.3860324431422875E-2</v>
      </c>
      <c r="G438" s="129">
        <f t="shared" si="64"/>
        <v>2.0742101323965728E-3</v>
      </c>
      <c r="H438" s="130">
        <f t="shared" si="65"/>
        <v>7.5934534563819447E-2</v>
      </c>
    </row>
    <row r="439" spans="1:8">
      <c r="A439" s="108">
        <f t="shared" si="68"/>
        <v>425</v>
      </c>
      <c r="B439" s="109">
        <f t="shared" si="68"/>
        <v>43990</v>
      </c>
      <c r="C439" s="127" t="str">
        <f t="shared" si="61"/>
        <v>구간3</v>
      </c>
      <c r="D439" s="108">
        <f t="shared" si="62"/>
        <v>183</v>
      </c>
      <c r="E439" s="128">
        <f>COUNTIF($C$15:C439,C439)</f>
        <v>58</v>
      </c>
      <c r="F439" s="129">
        <f t="shared" si="63"/>
        <v>7.3860324431422875E-2</v>
      </c>
      <c r="G439" s="129">
        <f t="shared" si="64"/>
        <v>2.1105997838421265E-3</v>
      </c>
      <c r="H439" s="130">
        <f t="shared" si="65"/>
        <v>7.5970924215264996E-2</v>
      </c>
    </row>
    <row r="440" spans="1:8">
      <c r="A440" s="108">
        <f t="shared" si="68"/>
        <v>426</v>
      </c>
      <c r="B440" s="109">
        <f t="shared" si="68"/>
        <v>43991</v>
      </c>
      <c r="C440" s="127" t="str">
        <f t="shared" si="61"/>
        <v>구간3</v>
      </c>
      <c r="D440" s="108">
        <f t="shared" si="62"/>
        <v>183</v>
      </c>
      <c r="E440" s="128">
        <f>COUNTIF($C$15:C440,C440)</f>
        <v>59</v>
      </c>
      <c r="F440" s="129">
        <f t="shared" si="63"/>
        <v>7.3860324431422875E-2</v>
      </c>
      <c r="G440" s="129">
        <f t="shared" si="64"/>
        <v>2.1469894352876807E-3</v>
      </c>
      <c r="H440" s="130">
        <f t="shared" si="65"/>
        <v>7.6007313866710557E-2</v>
      </c>
    </row>
    <row r="441" spans="1:8">
      <c r="A441" s="108">
        <f t="shared" si="68"/>
        <v>427</v>
      </c>
      <c r="B441" s="109">
        <f t="shared" si="68"/>
        <v>43992</v>
      </c>
      <c r="C441" s="127" t="str">
        <f t="shared" si="61"/>
        <v>구간3</v>
      </c>
      <c r="D441" s="108">
        <f t="shared" si="62"/>
        <v>183</v>
      </c>
      <c r="E441" s="128">
        <f>COUNTIF($C$15:C441,C441)</f>
        <v>60</v>
      </c>
      <c r="F441" s="129">
        <f t="shared" si="63"/>
        <v>7.3860324431422875E-2</v>
      </c>
      <c r="G441" s="129">
        <f t="shared" si="64"/>
        <v>2.1833790867332344E-3</v>
      </c>
      <c r="H441" s="130">
        <f t="shared" si="65"/>
        <v>7.6043703518156106E-2</v>
      </c>
    </row>
    <row r="442" spans="1:8">
      <c r="A442" s="108">
        <f t="shared" si="68"/>
        <v>428</v>
      </c>
      <c r="B442" s="109">
        <f t="shared" si="68"/>
        <v>43993</v>
      </c>
      <c r="C442" s="127" t="str">
        <f t="shared" si="61"/>
        <v>구간3</v>
      </c>
      <c r="D442" s="108">
        <f t="shared" si="62"/>
        <v>183</v>
      </c>
      <c r="E442" s="128">
        <f>COUNTIF($C$15:C442,C442)</f>
        <v>61</v>
      </c>
      <c r="F442" s="129">
        <f t="shared" si="63"/>
        <v>7.3860324431422875E-2</v>
      </c>
      <c r="G442" s="129">
        <f t="shared" si="64"/>
        <v>2.2197687381787885E-3</v>
      </c>
      <c r="H442" s="130">
        <f t="shared" si="65"/>
        <v>7.6080093169601667E-2</v>
      </c>
    </row>
    <row r="443" spans="1:8">
      <c r="A443" s="108">
        <f t="shared" si="68"/>
        <v>429</v>
      </c>
      <c r="B443" s="109">
        <f t="shared" si="68"/>
        <v>43994</v>
      </c>
      <c r="C443" s="127" t="str">
        <f t="shared" si="61"/>
        <v>구간3</v>
      </c>
      <c r="D443" s="108">
        <f t="shared" si="62"/>
        <v>183</v>
      </c>
      <c r="E443" s="128">
        <f>COUNTIF($C$15:C443,C443)</f>
        <v>62</v>
      </c>
      <c r="F443" s="129">
        <f t="shared" si="63"/>
        <v>7.3860324431422875E-2</v>
      </c>
      <c r="G443" s="129">
        <f t="shared" si="64"/>
        <v>2.2561583896243422E-3</v>
      </c>
      <c r="H443" s="130">
        <f t="shared" si="65"/>
        <v>7.6116482821047216E-2</v>
      </c>
    </row>
    <row r="444" spans="1:8">
      <c r="A444" s="108">
        <f t="shared" si="68"/>
        <v>430</v>
      </c>
      <c r="B444" s="109">
        <f t="shared" si="68"/>
        <v>43995</v>
      </c>
      <c r="C444" s="127" t="str">
        <f t="shared" si="61"/>
        <v>구간3</v>
      </c>
      <c r="D444" s="108">
        <f t="shared" si="62"/>
        <v>183</v>
      </c>
      <c r="E444" s="128">
        <f>COUNTIF($C$15:C444,C444)</f>
        <v>63</v>
      </c>
      <c r="F444" s="129">
        <f t="shared" si="63"/>
        <v>7.3860324431422875E-2</v>
      </c>
      <c r="G444" s="129">
        <f t="shared" si="64"/>
        <v>2.2925480410698963E-3</v>
      </c>
      <c r="H444" s="130">
        <f t="shared" si="65"/>
        <v>7.6152872472492777E-2</v>
      </c>
    </row>
    <row r="445" spans="1:8">
      <c r="A445" s="108">
        <f t="shared" si="68"/>
        <v>431</v>
      </c>
      <c r="B445" s="109">
        <f t="shared" si="68"/>
        <v>43996</v>
      </c>
      <c r="C445" s="127" t="str">
        <f t="shared" si="61"/>
        <v>구간3</v>
      </c>
      <c r="D445" s="108">
        <f t="shared" si="62"/>
        <v>183</v>
      </c>
      <c r="E445" s="128">
        <f>COUNTIF($C$15:C445,C445)</f>
        <v>64</v>
      </c>
      <c r="F445" s="129">
        <f t="shared" si="63"/>
        <v>7.3860324431422875E-2</v>
      </c>
      <c r="G445" s="129">
        <f t="shared" si="64"/>
        <v>2.32893769251545E-3</v>
      </c>
      <c r="H445" s="130">
        <f t="shared" si="65"/>
        <v>7.6189262123938326E-2</v>
      </c>
    </row>
    <row r="446" spans="1:8">
      <c r="A446" s="108">
        <f t="shared" si="68"/>
        <v>432</v>
      </c>
      <c r="B446" s="109">
        <f t="shared" si="68"/>
        <v>43997</v>
      </c>
      <c r="C446" s="127" t="str">
        <f t="shared" si="61"/>
        <v>구간3</v>
      </c>
      <c r="D446" s="108">
        <f t="shared" si="62"/>
        <v>183</v>
      </c>
      <c r="E446" s="128">
        <f>COUNTIF($C$15:C446,C446)</f>
        <v>65</v>
      </c>
      <c r="F446" s="129">
        <f t="shared" si="63"/>
        <v>7.3860324431422875E-2</v>
      </c>
      <c r="G446" s="129">
        <f t="shared" si="64"/>
        <v>2.3653273439610037E-3</v>
      </c>
      <c r="H446" s="130">
        <f t="shared" si="65"/>
        <v>7.6225651775383874E-2</v>
      </c>
    </row>
    <row r="447" spans="1:8">
      <c r="A447" s="108">
        <f t="shared" si="68"/>
        <v>433</v>
      </c>
      <c r="B447" s="109">
        <f t="shared" si="68"/>
        <v>43998</v>
      </c>
      <c r="C447" s="127" t="str">
        <f t="shared" si="61"/>
        <v>구간3</v>
      </c>
      <c r="D447" s="108">
        <f t="shared" si="62"/>
        <v>183</v>
      </c>
      <c r="E447" s="128">
        <f>COUNTIF($C$15:C447,C447)</f>
        <v>66</v>
      </c>
      <c r="F447" s="129">
        <f t="shared" si="63"/>
        <v>7.3860324431422875E-2</v>
      </c>
      <c r="G447" s="129">
        <f t="shared" si="64"/>
        <v>2.4017169954065579E-3</v>
      </c>
      <c r="H447" s="130">
        <f t="shared" si="65"/>
        <v>7.6262041426829436E-2</v>
      </c>
    </row>
    <row r="448" spans="1:8">
      <c r="A448" s="108">
        <f t="shared" si="68"/>
        <v>434</v>
      </c>
      <c r="B448" s="109">
        <f t="shared" si="68"/>
        <v>43999</v>
      </c>
      <c r="C448" s="127" t="str">
        <f t="shared" si="61"/>
        <v>구간3</v>
      </c>
      <c r="D448" s="108">
        <f t="shared" si="62"/>
        <v>183</v>
      </c>
      <c r="E448" s="128">
        <f>COUNTIF($C$15:C448,C448)</f>
        <v>67</v>
      </c>
      <c r="F448" s="129">
        <f t="shared" si="63"/>
        <v>7.3860324431422875E-2</v>
      </c>
      <c r="G448" s="129">
        <f t="shared" si="64"/>
        <v>2.4381066468521116E-3</v>
      </c>
      <c r="H448" s="130">
        <f t="shared" si="65"/>
        <v>7.6298431078274984E-2</v>
      </c>
    </row>
    <row r="449" spans="1:8">
      <c r="A449" s="108">
        <f t="shared" ref="A449:B464" si="69">A448+1</f>
        <v>435</v>
      </c>
      <c r="B449" s="109">
        <f t="shared" si="69"/>
        <v>44000</v>
      </c>
      <c r="C449" s="127" t="str">
        <f t="shared" si="61"/>
        <v>구간3</v>
      </c>
      <c r="D449" s="108">
        <f t="shared" si="62"/>
        <v>183</v>
      </c>
      <c r="E449" s="128">
        <f>COUNTIF($C$15:C449,C449)</f>
        <v>68</v>
      </c>
      <c r="F449" s="129">
        <f t="shared" si="63"/>
        <v>7.3860324431422875E-2</v>
      </c>
      <c r="G449" s="129">
        <f t="shared" si="64"/>
        <v>2.4744962982976657E-3</v>
      </c>
      <c r="H449" s="130">
        <f t="shared" si="65"/>
        <v>7.6334820729720546E-2</v>
      </c>
    </row>
    <row r="450" spans="1:8">
      <c r="A450" s="108">
        <f t="shared" si="69"/>
        <v>436</v>
      </c>
      <c r="B450" s="109">
        <f t="shared" si="69"/>
        <v>44001</v>
      </c>
      <c r="C450" s="127" t="str">
        <f t="shared" si="61"/>
        <v>구간3</v>
      </c>
      <c r="D450" s="108">
        <f t="shared" si="62"/>
        <v>183</v>
      </c>
      <c r="E450" s="128">
        <f>COUNTIF($C$15:C450,C450)</f>
        <v>69</v>
      </c>
      <c r="F450" s="129">
        <f t="shared" si="63"/>
        <v>7.3860324431422875E-2</v>
      </c>
      <c r="G450" s="129">
        <f t="shared" si="64"/>
        <v>2.5108859497432194E-3</v>
      </c>
      <c r="H450" s="130">
        <f t="shared" si="65"/>
        <v>7.6371210381166094E-2</v>
      </c>
    </row>
    <row r="451" spans="1:8">
      <c r="A451" s="108">
        <f t="shared" si="69"/>
        <v>437</v>
      </c>
      <c r="B451" s="109">
        <f t="shared" si="69"/>
        <v>44002</v>
      </c>
      <c r="C451" s="127" t="str">
        <f t="shared" si="61"/>
        <v>구간3</v>
      </c>
      <c r="D451" s="108">
        <f t="shared" si="62"/>
        <v>183</v>
      </c>
      <c r="E451" s="128">
        <f>COUNTIF($C$15:C451,C451)</f>
        <v>70</v>
      </c>
      <c r="F451" s="129">
        <f t="shared" si="63"/>
        <v>7.3860324431422875E-2</v>
      </c>
      <c r="G451" s="129">
        <f t="shared" si="64"/>
        <v>2.5472756011887736E-3</v>
      </c>
      <c r="H451" s="130">
        <f t="shared" si="65"/>
        <v>7.6407600032611642E-2</v>
      </c>
    </row>
    <row r="452" spans="1:8">
      <c r="A452" s="108">
        <f t="shared" si="69"/>
        <v>438</v>
      </c>
      <c r="B452" s="109">
        <f t="shared" si="69"/>
        <v>44003</v>
      </c>
      <c r="C452" s="127" t="str">
        <f t="shared" si="61"/>
        <v>구간3</v>
      </c>
      <c r="D452" s="108">
        <f t="shared" si="62"/>
        <v>183</v>
      </c>
      <c r="E452" s="128">
        <f>COUNTIF($C$15:C452,C452)</f>
        <v>71</v>
      </c>
      <c r="F452" s="129">
        <f t="shared" si="63"/>
        <v>7.3860324431422875E-2</v>
      </c>
      <c r="G452" s="129">
        <f t="shared" si="64"/>
        <v>2.5836652526343273E-3</v>
      </c>
      <c r="H452" s="130">
        <f t="shared" si="65"/>
        <v>7.6443989684057204E-2</v>
      </c>
    </row>
    <row r="453" spans="1:8">
      <c r="A453" s="108">
        <f t="shared" si="69"/>
        <v>439</v>
      </c>
      <c r="B453" s="109">
        <f t="shared" si="69"/>
        <v>44004</v>
      </c>
      <c r="C453" s="127" t="str">
        <f t="shared" si="61"/>
        <v>구간3</v>
      </c>
      <c r="D453" s="108">
        <f t="shared" si="62"/>
        <v>183</v>
      </c>
      <c r="E453" s="128">
        <f>COUNTIF($C$15:C453,C453)</f>
        <v>72</v>
      </c>
      <c r="F453" s="129">
        <f t="shared" si="63"/>
        <v>7.3860324431422875E-2</v>
      </c>
      <c r="G453" s="129">
        <f t="shared" si="64"/>
        <v>2.6200549040798814E-3</v>
      </c>
      <c r="H453" s="130">
        <f t="shared" si="65"/>
        <v>7.6480379335502752E-2</v>
      </c>
    </row>
    <row r="454" spans="1:8">
      <c r="A454" s="108">
        <f t="shared" si="69"/>
        <v>440</v>
      </c>
      <c r="B454" s="109">
        <f t="shared" si="69"/>
        <v>44005</v>
      </c>
      <c r="C454" s="127" t="str">
        <f t="shared" si="61"/>
        <v>구간3</v>
      </c>
      <c r="D454" s="108">
        <f t="shared" si="62"/>
        <v>183</v>
      </c>
      <c r="E454" s="128">
        <f>COUNTIF($C$15:C454,C454)</f>
        <v>73</v>
      </c>
      <c r="F454" s="129">
        <f t="shared" si="63"/>
        <v>7.3860324431422875E-2</v>
      </c>
      <c r="G454" s="129">
        <f t="shared" si="64"/>
        <v>2.6564445555254351E-3</v>
      </c>
      <c r="H454" s="130">
        <f t="shared" si="65"/>
        <v>7.6516768986948314E-2</v>
      </c>
    </row>
    <row r="455" spans="1:8">
      <c r="A455" s="108">
        <f t="shared" si="69"/>
        <v>441</v>
      </c>
      <c r="B455" s="109">
        <f t="shared" si="69"/>
        <v>44006</v>
      </c>
      <c r="C455" s="127" t="str">
        <f t="shared" si="61"/>
        <v>구간3</v>
      </c>
      <c r="D455" s="108">
        <f t="shared" si="62"/>
        <v>183</v>
      </c>
      <c r="E455" s="128">
        <f>COUNTIF($C$15:C455,C455)</f>
        <v>74</v>
      </c>
      <c r="F455" s="129">
        <f t="shared" si="63"/>
        <v>7.3860324431422875E-2</v>
      </c>
      <c r="G455" s="129">
        <f t="shared" si="64"/>
        <v>2.6928342069709892E-3</v>
      </c>
      <c r="H455" s="130">
        <f t="shared" si="65"/>
        <v>7.6553158638393862E-2</v>
      </c>
    </row>
    <row r="456" spans="1:8">
      <c r="A456" s="108">
        <f t="shared" si="69"/>
        <v>442</v>
      </c>
      <c r="B456" s="109">
        <f t="shared" si="69"/>
        <v>44007</v>
      </c>
      <c r="C456" s="127" t="str">
        <f t="shared" si="61"/>
        <v>구간3</v>
      </c>
      <c r="D456" s="108">
        <f t="shared" si="62"/>
        <v>183</v>
      </c>
      <c r="E456" s="128">
        <f>COUNTIF($C$15:C456,C456)</f>
        <v>75</v>
      </c>
      <c r="F456" s="129">
        <f t="shared" si="63"/>
        <v>7.3860324431422875E-2</v>
      </c>
      <c r="G456" s="129">
        <f t="shared" si="64"/>
        <v>2.7292238584165429E-3</v>
      </c>
      <c r="H456" s="130">
        <f t="shared" si="65"/>
        <v>7.6589548289839424E-2</v>
      </c>
    </row>
    <row r="457" spans="1:8">
      <c r="A457" s="108">
        <f t="shared" si="69"/>
        <v>443</v>
      </c>
      <c r="B457" s="109">
        <f t="shared" si="69"/>
        <v>44008</v>
      </c>
      <c r="C457" s="127" t="str">
        <f t="shared" si="61"/>
        <v>구간3</v>
      </c>
      <c r="D457" s="108">
        <f t="shared" si="62"/>
        <v>183</v>
      </c>
      <c r="E457" s="128">
        <f>COUNTIF($C$15:C457,C457)</f>
        <v>76</v>
      </c>
      <c r="F457" s="129">
        <f t="shared" si="63"/>
        <v>7.3860324431422875E-2</v>
      </c>
      <c r="G457" s="129">
        <f t="shared" si="64"/>
        <v>2.7656135098620971E-3</v>
      </c>
      <c r="H457" s="130">
        <f t="shared" si="65"/>
        <v>7.6625937941284972E-2</v>
      </c>
    </row>
    <row r="458" spans="1:8">
      <c r="A458" s="108">
        <f t="shared" si="69"/>
        <v>444</v>
      </c>
      <c r="B458" s="109">
        <f t="shared" si="69"/>
        <v>44009</v>
      </c>
      <c r="C458" s="127" t="str">
        <f t="shared" si="61"/>
        <v>구간3</v>
      </c>
      <c r="D458" s="108">
        <f t="shared" si="62"/>
        <v>183</v>
      </c>
      <c r="E458" s="128">
        <f>COUNTIF($C$15:C458,C458)</f>
        <v>77</v>
      </c>
      <c r="F458" s="129">
        <f t="shared" si="63"/>
        <v>7.3860324431422875E-2</v>
      </c>
      <c r="G458" s="129">
        <f t="shared" si="64"/>
        <v>2.8020031613076508E-3</v>
      </c>
      <c r="H458" s="130">
        <f t="shared" si="65"/>
        <v>7.666232759273052E-2</v>
      </c>
    </row>
    <row r="459" spans="1:8">
      <c r="A459" s="108">
        <f t="shared" si="69"/>
        <v>445</v>
      </c>
      <c r="B459" s="109">
        <f t="shared" si="69"/>
        <v>44010</v>
      </c>
      <c r="C459" s="127" t="str">
        <f t="shared" si="61"/>
        <v>구간3</v>
      </c>
      <c r="D459" s="108">
        <f t="shared" si="62"/>
        <v>183</v>
      </c>
      <c r="E459" s="128">
        <f>COUNTIF($C$15:C459,C459)</f>
        <v>78</v>
      </c>
      <c r="F459" s="129">
        <f t="shared" si="63"/>
        <v>7.3860324431422875E-2</v>
      </c>
      <c r="G459" s="129">
        <f t="shared" si="64"/>
        <v>2.8383928127532049E-3</v>
      </c>
      <c r="H459" s="130">
        <f t="shared" si="65"/>
        <v>7.6698717244176082E-2</v>
      </c>
    </row>
    <row r="460" spans="1:8">
      <c r="A460" s="108">
        <f t="shared" si="69"/>
        <v>446</v>
      </c>
      <c r="B460" s="109">
        <f t="shared" si="69"/>
        <v>44011</v>
      </c>
      <c r="C460" s="127" t="str">
        <f t="shared" si="61"/>
        <v>구간3</v>
      </c>
      <c r="D460" s="108">
        <f t="shared" si="62"/>
        <v>183</v>
      </c>
      <c r="E460" s="128">
        <f>COUNTIF($C$15:C460,C460)</f>
        <v>79</v>
      </c>
      <c r="F460" s="129">
        <f t="shared" si="63"/>
        <v>7.3860324431422875E-2</v>
      </c>
      <c r="G460" s="129">
        <f t="shared" si="64"/>
        <v>2.8747824641987586E-3</v>
      </c>
      <c r="H460" s="130">
        <f t="shared" si="65"/>
        <v>7.673510689562163E-2</v>
      </c>
    </row>
    <row r="461" spans="1:8">
      <c r="A461" s="108">
        <f t="shared" si="69"/>
        <v>447</v>
      </c>
      <c r="B461" s="109">
        <f t="shared" si="69"/>
        <v>44012</v>
      </c>
      <c r="C461" s="127" t="str">
        <f t="shared" si="61"/>
        <v>구간3</v>
      </c>
      <c r="D461" s="108">
        <f t="shared" si="62"/>
        <v>183</v>
      </c>
      <c r="E461" s="128">
        <f>COUNTIF($C$15:C461,C461)</f>
        <v>80</v>
      </c>
      <c r="F461" s="129">
        <f t="shared" si="63"/>
        <v>7.3860324431422875E-2</v>
      </c>
      <c r="G461" s="129">
        <f t="shared" si="64"/>
        <v>2.9111721156443128E-3</v>
      </c>
      <c r="H461" s="130">
        <f t="shared" si="65"/>
        <v>7.6771496547067192E-2</v>
      </c>
    </row>
    <row r="462" spans="1:8">
      <c r="A462" s="108">
        <f t="shared" si="69"/>
        <v>448</v>
      </c>
      <c r="B462" s="109">
        <f t="shared" si="69"/>
        <v>44013</v>
      </c>
      <c r="C462" s="127" t="str">
        <f t="shared" si="61"/>
        <v>구간3</v>
      </c>
      <c r="D462" s="108">
        <f t="shared" si="62"/>
        <v>183</v>
      </c>
      <c r="E462" s="128">
        <f>COUNTIF($C$15:C462,C462)</f>
        <v>81</v>
      </c>
      <c r="F462" s="129">
        <f t="shared" si="63"/>
        <v>7.3860324431422875E-2</v>
      </c>
      <c r="G462" s="129">
        <f t="shared" si="64"/>
        <v>2.9475617670898665E-3</v>
      </c>
      <c r="H462" s="130">
        <f t="shared" si="65"/>
        <v>7.680788619851274E-2</v>
      </c>
    </row>
    <row r="463" spans="1:8">
      <c r="A463" s="108">
        <f t="shared" si="69"/>
        <v>449</v>
      </c>
      <c r="B463" s="109">
        <f t="shared" si="69"/>
        <v>44014</v>
      </c>
      <c r="C463" s="127" t="str">
        <f t="shared" si="61"/>
        <v>구간3</v>
      </c>
      <c r="D463" s="108">
        <f t="shared" si="62"/>
        <v>183</v>
      </c>
      <c r="E463" s="128">
        <f>COUNTIF($C$15:C463,C463)</f>
        <v>82</v>
      </c>
      <c r="F463" s="129">
        <f t="shared" si="63"/>
        <v>7.3860324431422875E-2</v>
      </c>
      <c r="G463" s="129">
        <f t="shared" si="64"/>
        <v>2.9839514185354202E-3</v>
      </c>
      <c r="H463" s="130">
        <f t="shared" si="65"/>
        <v>7.6844275849958288E-2</v>
      </c>
    </row>
    <row r="464" spans="1:8">
      <c r="A464" s="108">
        <f t="shared" si="69"/>
        <v>450</v>
      </c>
      <c r="B464" s="109">
        <f t="shared" si="69"/>
        <v>44015</v>
      </c>
      <c r="C464" s="127" t="str">
        <f t="shared" ref="C464:C527" si="70">IF(IFERROR(HLOOKUP(B464,$D$5:$W$7,2,FALSE),"")="",C465,HLOOKUP(B464,$D$5:$W$7,2,FALSE))</f>
        <v>구간3</v>
      </c>
      <c r="D464" s="108">
        <f t="shared" ref="D464:D527" si="71">COUNTIF($C$15:$C$49928,C464)</f>
        <v>183</v>
      </c>
      <c r="E464" s="128">
        <f>COUNTIF($C$15:C464,C464)</f>
        <v>83</v>
      </c>
      <c r="F464" s="129">
        <f t="shared" ref="F464:F527" si="72">HLOOKUP($C464,$D$6:$W$11,6,FALSE)</f>
        <v>7.3860324431422875E-2</v>
      </c>
      <c r="G464" s="129">
        <f t="shared" ref="G464:G527" si="73">HLOOKUP($C464,$D$6:$W$11,5,FALSE)*(E464)</f>
        <v>3.0203410699809743E-3</v>
      </c>
      <c r="H464" s="130">
        <f t="shared" ref="H464:H527" si="74">F464+G464</f>
        <v>7.688066550140385E-2</v>
      </c>
    </row>
    <row r="465" spans="1:8">
      <c r="A465" s="108">
        <f t="shared" ref="A465:B480" si="75">A464+1</f>
        <v>451</v>
      </c>
      <c r="B465" s="109">
        <f t="shared" si="75"/>
        <v>44016</v>
      </c>
      <c r="C465" s="127" t="str">
        <f t="shared" si="70"/>
        <v>구간3</v>
      </c>
      <c r="D465" s="108">
        <f t="shared" si="71"/>
        <v>183</v>
      </c>
      <c r="E465" s="128">
        <f>COUNTIF($C$15:C465,C465)</f>
        <v>84</v>
      </c>
      <c r="F465" s="129">
        <f t="shared" si="72"/>
        <v>7.3860324431422875E-2</v>
      </c>
      <c r="G465" s="129">
        <f t="shared" si="73"/>
        <v>3.056730721426528E-3</v>
      </c>
      <c r="H465" s="130">
        <f t="shared" si="74"/>
        <v>7.6917055152849398E-2</v>
      </c>
    </row>
    <row r="466" spans="1:8">
      <c r="A466" s="108">
        <f t="shared" si="75"/>
        <v>452</v>
      </c>
      <c r="B466" s="109">
        <f t="shared" si="75"/>
        <v>44017</v>
      </c>
      <c r="C466" s="127" t="str">
        <f t="shared" si="70"/>
        <v>구간3</v>
      </c>
      <c r="D466" s="108">
        <f t="shared" si="71"/>
        <v>183</v>
      </c>
      <c r="E466" s="128">
        <f>COUNTIF($C$15:C466,C466)</f>
        <v>85</v>
      </c>
      <c r="F466" s="129">
        <f t="shared" si="72"/>
        <v>7.3860324431422875E-2</v>
      </c>
      <c r="G466" s="129">
        <f t="shared" si="73"/>
        <v>3.0931203728720822E-3</v>
      </c>
      <c r="H466" s="130">
        <f t="shared" si="74"/>
        <v>7.695344480429496E-2</v>
      </c>
    </row>
    <row r="467" spans="1:8">
      <c r="A467" s="108">
        <f t="shared" si="75"/>
        <v>453</v>
      </c>
      <c r="B467" s="109">
        <f t="shared" si="75"/>
        <v>44018</v>
      </c>
      <c r="C467" s="127" t="str">
        <f t="shared" si="70"/>
        <v>구간3</v>
      </c>
      <c r="D467" s="108">
        <f t="shared" si="71"/>
        <v>183</v>
      </c>
      <c r="E467" s="128">
        <f>COUNTIF($C$15:C467,C467)</f>
        <v>86</v>
      </c>
      <c r="F467" s="129">
        <f t="shared" si="72"/>
        <v>7.3860324431422875E-2</v>
      </c>
      <c r="G467" s="129">
        <f t="shared" si="73"/>
        <v>3.1295100243176359E-3</v>
      </c>
      <c r="H467" s="130">
        <f t="shared" si="74"/>
        <v>7.6989834455740508E-2</v>
      </c>
    </row>
    <row r="468" spans="1:8">
      <c r="A468" s="108">
        <f t="shared" si="75"/>
        <v>454</v>
      </c>
      <c r="B468" s="109">
        <f t="shared" si="75"/>
        <v>44019</v>
      </c>
      <c r="C468" s="127" t="str">
        <f t="shared" si="70"/>
        <v>구간3</v>
      </c>
      <c r="D468" s="108">
        <f t="shared" si="71"/>
        <v>183</v>
      </c>
      <c r="E468" s="128">
        <f>COUNTIF($C$15:C468,C468)</f>
        <v>87</v>
      </c>
      <c r="F468" s="129">
        <f t="shared" si="72"/>
        <v>7.3860324431422875E-2</v>
      </c>
      <c r="G468" s="129">
        <f t="shared" si="73"/>
        <v>3.16589967576319E-3</v>
      </c>
      <c r="H468" s="130">
        <f t="shared" si="74"/>
        <v>7.702622410718607E-2</v>
      </c>
    </row>
    <row r="469" spans="1:8">
      <c r="A469" s="108">
        <f t="shared" si="75"/>
        <v>455</v>
      </c>
      <c r="B469" s="109">
        <f t="shared" si="75"/>
        <v>44020</v>
      </c>
      <c r="C469" s="127" t="str">
        <f t="shared" si="70"/>
        <v>구간3</v>
      </c>
      <c r="D469" s="108">
        <f t="shared" si="71"/>
        <v>183</v>
      </c>
      <c r="E469" s="128">
        <f>COUNTIF($C$15:C469,C469)</f>
        <v>88</v>
      </c>
      <c r="F469" s="129">
        <f t="shared" si="72"/>
        <v>7.3860324431422875E-2</v>
      </c>
      <c r="G469" s="129">
        <f t="shared" si="73"/>
        <v>3.2022893272087437E-3</v>
      </c>
      <c r="H469" s="130">
        <f t="shared" si="74"/>
        <v>7.7062613758631618E-2</v>
      </c>
    </row>
    <row r="470" spans="1:8">
      <c r="A470" s="108">
        <f t="shared" si="75"/>
        <v>456</v>
      </c>
      <c r="B470" s="109">
        <f t="shared" si="75"/>
        <v>44021</v>
      </c>
      <c r="C470" s="127" t="str">
        <f t="shared" si="70"/>
        <v>구간3</v>
      </c>
      <c r="D470" s="108">
        <f t="shared" si="71"/>
        <v>183</v>
      </c>
      <c r="E470" s="128">
        <f>COUNTIF($C$15:C470,C470)</f>
        <v>89</v>
      </c>
      <c r="F470" s="129">
        <f t="shared" si="72"/>
        <v>7.3860324431422875E-2</v>
      </c>
      <c r="G470" s="129">
        <f t="shared" si="73"/>
        <v>3.2386789786542978E-3</v>
      </c>
      <c r="H470" s="130">
        <f t="shared" si="74"/>
        <v>7.7099003410077166E-2</v>
      </c>
    </row>
    <row r="471" spans="1:8">
      <c r="A471" s="108">
        <f t="shared" si="75"/>
        <v>457</v>
      </c>
      <c r="B471" s="109">
        <f t="shared" si="75"/>
        <v>44022</v>
      </c>
      <c r="C471" s="127" t="str">
        <f t="shared" si="70"/>
        <v>구간3</v>
      </c>
      <c r="D471" s="108">
        <f t="shared" si="71"/>
        <v>183</v>
      </c>
      <c r="E471" s="128">
        <f>COUNTIF($C$15:C471,C471)</f>
        <v>90</v>
      </c>
      <c r="F471" s="129">
        <f t="shared" si="72"/>
        <v>7.3860324431422875E-2</v>
      </c>
      <c r="G471" s="129">
        <f t="shared" si="73"/>
        <v>3.2750686300998515E-3</v>
      </c>
      <c r="H471" s="130">
        <f t="shared" si="74"/>
        <v>7.7135393061522728E-2</v>
      </c>
    </row>
    <row r="472" spans="1:8">
      <c r="A472" s="108">
        <f t="shared" si="75"/>
        <v>458</v>
      </c>
      <c r="B472" s="109">
        <f t="shared" si="75"/>
        <v>44023</v>
      </c>
      <c r="C472" s="127" t="str">
        <f t="shared" si="70"/>
        <v>구간3</v>
      </c>
      <c r="D472" s="108">
        <f t="shared" si="71"/>
        <v>183</v>
      </c>
      <c r="E472" s="128">
        <f>COUNTIF($C$15:C472,C472)</f>
        <v>91</v>
      </c>
      <c r="F472" s="129">
        <f t="shared" si="72"/>
        <v>7.3860324431422875E-2</v>
      </c>
      <c r="G472" s="129">
        <f t="shared" si="73"/>
        <v>3.3114582815454057E-3</v>
      </c>
      <c r="H472" s="130">
        <f t="shared" si="74"/>
        <v>7.7171782712968276E-2</v>
      </c>
    </row>
    <row r="473" spans="1:8">
      <c r="A473" s="108">
        <f t="shared" si="75"/>
        <v>459</v>
      </c>
      <c r="B473" s="109">
        <f t="shared" si="75"/>
        <v>44024</v>
      </c>
      <c r="C473" s="127" t="str">
        <f t="shared" si="70"/>
        <v>구간3</v>
      </c>
      <c r="D473" s="108">
        <f t="shared" si="71"/>
        <v>183</v>
      </c>
      <c r="E473" s="128">
        <f>COUNTIF($C$15:C473,C473)</f>
        <v>92</v>
      </c>
      <c r="F473" s="129">
        <f t="shared" si="72"/>
        <v>7.3860324431422875E-2</v>
      </c>
      <c r="G473" s="129">
        <f t="shared" si="73"/>
        <v>3.3478479329909594E-3</v>
      </c>
      <c r="H473" s="130">
        <f t="shared" si="74"/>
        <v>7.7208172364413838E-2</v>
      </c>
    </row>
    <row r="474" spans="1:8">
      <c r="A474" s="108">
        <f t="shared" si="75"/>
        <v>460</v>
      </c>
      <c r="B474" s="109">
        <f t="shared" si="75"/>
        <v>44025</v>
      </c>
      <c r="C474" s="127" t="str">
        <f t="shared" si="70"/>
        <v>구간3</v>
      </c>
      <c r="D474" s="108">
        <f t="shared" si="71"/>
        <v>183</v>
      </c>
      <c r="E474" s="128">
        <f>COUNTIF($C$15:C474,C474)</f>
        <v>93</v>
      </c>
      <c r="F474" s="129">
        <f t="shared" si="72"/>
        <v>7.3860324431422875E-2</v>
      </c>
      <c r="G474" s="129">
        <f t="shared" si="73"/>
        <v>3.3842375844365135E-3</v>
      </c>
      <c r="H474" s="130">
        <f t="shared" si="74"/>
        <v>7.7244562015859386E-2</v>
      </c>
    </row>
    <row r="475" spans="1:8">
      <c r="A475" s="108">
        <f t="shared" si="75"/>
        <v>461</v>
      </c>
      <c r="B475" s="109">
        <f t="shared" si="75"/>
        <v>44026</v>
      </c>
      <c r="C475" s="127" t="str">
        <f t="shared" si="70"/>
        <v>구간3</v>
      </c>
      <c r="D475" s="108">
        <f t="shared" si="71"/>
        <v>183</v>
      </c>
      <c r="E475" s="128">
        <f>COUNTIF($C$15:C475,C475)</f>
        <v>94</v>
      </c>
      <c r="F475" s="129">
        <f t="shared" si="72"/>
        <v>7.3860324431422875E-2</v>
      </c>
      <c r="G475" s="129">
        <f t="shared" si="73"/>
        <v>3.4206272358820672E-3</v>
      </c>
      <c r="H475" s="130">
        <f t="shared" si="74"/>
        <v>7.7280951667304948E-2</v>
      </c>
    </row>
    <row r="476" spans="1:8">
      <c r="A476" s="108">
        <f t="shared" si="75"/>
        <v>462</v>
      </c>
      <c r="B476" s="109">
        <f t="shared" si="75"/>
        <v>44027</v>
      </c>
      <c r="C476" s="127" t="str">
        <f t="shared" si="70"/>
        <v>구간3</v>
      </c>
      <c r="D476" s="108">
        <f t="shared" si="71"/>
        <v>183</v>
      </c>
      <c r="E476" s="128">
        <f>COUNTIF($C$15:C476,C476)</f>
        <v>95</v>
      </c>
      <c r="F476" s="129">
        <f t="shared" si="72"/>
        <v>7.3860324431422875E-2</v>
      </c>
      <c r="G476" s="129">
        <f t="shared" si="73"/>
        <v>3.4570168873276214E-3</v>
      </c>
      <c r="H476" s="130">
        <f t="shared" si="74"/>
        <v>7.7317341318750496E-2</v>
      </c>
    </row>
    <row r="477" spans="1:8">
      <c r="A477" s="108">
        <f t="shared" si="75"/>
        <v>463</v>
      </c>
      <c r="B477" s="109">
        <f t="shared" si="75"/>
        <v>44028</v>
      </c>
      <c r="C477" s="127" t="str">
        <f t="shared" si="70"/>
        <v>구간3</v>
      </c>
      <c r="D477" s="108">
        <f t="shared" si="71"/>
        <v>183</v>
      </c>
      <c r="E477" s="128">
        <f>COUNTIF($C$15:C477,C477)</f>
        <v>96</v>
      </c>
      <c r="F477" s="129">
        <f t="shared" si="72"/>
        <v>7.3860324431422875E-2</v>
      </c>
      <c r="G477" s="129">
        <f t="shared" si="73"/>
        <v>3.4934065387731751E-3</v>
      </c>
      <c r="H477" s="130">
        <f t="shared" si="74"/>
        <v>7.7353730970196044E-2</v>
      </c>
    </row>
    <row r="478" spans="1:8">
      <c r="A478" s="108">
        <f t="shared" si="75"/>
        <v>464</v>
      </c>
      <c r="B478" s="109">
        <f t="shared" si="75"/>
        <v>44029</v>
      </c>
      <c r="C478" s="127" t="str">
        <f t="shared" si="70"/>
        <v>구간3</v>
      </c>
      <c r="D478" s="108">
        <f t="shared" si="71"/>
        <v>183</v>
      </c>
      <c r="E478" s="128">
        <f>COUNTIF($C$15:C478,C478)</f>
        <v>97</v>
      </c>
      <c r="F478" s="129">
        <f t="shared" si="72"/>
        <v>7.3860324431422875E-2</v>
      </c>
      <c r="G478" s="129">
        <f t="shared" si="73"/>
        <v>3.5297961902187288E-3</v>
      </c>
      <c r="H478" s="130">
        <f t="shared" si="74"/>
        <v>7.7390120621641606E-2</v>
      </c>
    </row>
    <row r="479" spans="1:8">
      <c r="A479" s="108">
        <f t="shared" si="75"/>
        <v>465</v>
      </c>
      <c r="B479" s="109">
        <f t="shared" si="75"/>
        <v>44030</v>
      </c>
      <c r="C479" s="127" t="str">
        <f t="shared" si="70"/>
        <v>구간3</v>
      </c>
      <c r="D479" s="108">
        <f t="shared" si="71"/>
        <v>183</v>
      </c>
      <c r="E479" s="128">
        <f>COUNTIF($C$15:C479,C479)</f>
        <v>98</v>
      </c>
      <c r="F479" s="129">
        <f t="shared" si="72"/>
        <v>7.3860324431422875E-2</v>
      </c>
      <c r="G479" s="129">
        <f t="shared" si="73"/>
        <v>3.5661858416642829E-3</v>
      </c>
      <c r="H479" s="130">
        <f t="shared" si="74"/>
        <v>7.7426510273087154E-2</v>
      </c>
    </row>
    <row r="480" spans="1:8">
      <c r="A480" s="108">
        <f t="shared" si="75"/>
        <v>466</v>
      </c>
      <c r="B480" s="109">
        <f t="shared" si="75"/>
        <v>44031</v>
      </c>
      <c r="C480" s="127" t="str">
        <f t="shared" si="70"/>
        <v>구간3</v>
      </c>
      <c r="D480" s="108">
        <f t="shared" si="71"/>
        <v>183</v>
      </c>
      <c r="E480" s="128">
        <f>COUNTIF($C$15:C480,C480)</f>
        <v>99</v>
      </c>
      <c r="F480" s="129">
        <f t="shared" si="72"/>
        <v>7.3860324431422875E-2</v>
      </c>
      <c r="G480" s="129">
        <f t="shared" si="73"/>
        <v>3.6025754931098366E-3</v>
      </c>
      <c r="H480" s="130">
        <f t="shared" si="74"/>
        <v>7.7462899924532716E-2</v>
      </c>
    </row>
    <row r="481" spans="1:8">
      <c r="A481" s="108">
        <f t="shared" ref="A481:B496" si="76">A480+1</f>
        <v>467</v>
      </c>
      <c r="B481" s="109">
        <f t="shared" si="76"/>
        <v>44032</v>
      </c>
      <c r="C481" s="127" t="str">
        <f t="shared" si="70"/>
        <v>구간3</v>
      </c>
      <c r="D481" s="108">
        <f t="shared" si="71"/>
        <v>183</v>
      </c>
      <c r="E481" s="128">
        <f>COUNTIF($C$15:C481,C481)</f>
        <v>100</v>
      </c>
      <c r="F481" s="129">
        <f t="shared" si="72"/>
        <v>7.3860324431422875E-2</v>
      </c>
      <c r="G481" s="129">
        <f t="shared" si="73"/>
        <v>3.6389651445553907E-3</v>
      </c>
      <c r="H481" s="130">
        <f t="shared" si="74"/>
        <v>7.7499289575978264E-2</v>
      </c>
    </row>
    <row r="482" spans="1:8">
      <c r="A482" s="108">
        <f t="shared" si="76"/>
        <v>468</v>
      </c>
      <c r="B482" s="109">
        <f t="shared" si="76"/>
        <v>44033</v>
      </c>
      <c r="C482" s="127" t="str">
        <f t="shared" si="70"/>
        <v>구간3</v>
      </c>
      <c r="D482" s="108">
        <f t="shared" si="71"/>
        <v>183</v>
      </c>
      <c r="E482" s="128">
        <f>COUNTIF($C$15:C482,C482)</f>
        <v>101</v>
      </c>
      <c r="F482" s="129">
        <f t="shared" si="72"/>
        <v>7.3860324431422875E-2</v>
      </c>
      <c r="G482" s="129">
        <f t="shared" si="73"/>
        <v>3.6753547960009444E-3</v>
      </c>
      <c r="H482" s="130">
        <f t="shared" si="74"/>
        <v>7.7535679227423826E-2</v>
      </c>
    </row>
    <row r="483" spans="1:8">
      <c r="A483" s="108">
        <f t="shared" si="76"/>
        <v>469</v>
      </c>
      <c r="B483" s="109">
        <f t="shared" si="76"/>
        <v>44034</v>
      </c>
      <c r="C483" s="127" t="str">
        <f t="shared" si="70"/>
        <v>구간3</v>
      </c>
      <c r="D483" s="108">
        <f t="shared" si="71"/>
        <v>183</v>
      </c>
      <c r="E483" s="128">
        <f>COUNTIF($C$15:C483,C483)</f>
        <v>102</v>
      </c>
      <c r="F483" s="129">
        <f t="shared" si="72"/>
        <v>7.3860324431422875E-2</v>
      </c>
      <c r="G483" s="129">
        <f t="shared" si="73"/>
        <v>3.7117444474464986E-3</v>
      </c>
      <c r="H483" s="130">
        <f t="shared" si="74"/>
        <v>7.7572068878869374E-2</v>
      </c>
    </row>
    <row r="484" spans="1:8">
      <c r="A484" s="108">
        <f t="shared" si="76"/>
        <v>470</v>
      </c>
      <c r="B484" s="109">
        <f t="shared" si="76"/>
        <v>44035</v>
      </c>
      <c r="C484" s="127" t="str">
        <f t="shared" si="70"/>
        <v>구간3</v>
      </c>
      <c r="D484" s="108">
        <f t="shared" si="71"/>
        <v>183</v>
      </c>
      <c r="E484" s="128">
        <f>COUNTIF($C$15:C484,C484)</f>
        <v>103</v>
      </c>
      <c r="F484" s="129">
        <f t="shared" si="72"/>
        <v>7.3860324431422875E-2</v>
      </c>
      <c r="G484" s="129">
        <f t="shared" si="73"/>
        <v>3.7481340988920523E-3</v>
      </c>
      <c r="H484" s="130">
        <f t="shared" si="74"/>
        <v>7.7608458530314922E-2</v>
      </c>
    </row>
    <row r="485" spans="1:8">
      <c r="A485" s="108">
        <f t="shared" si="76"/>
        <v>471</v>
      </c>
      <c r="B485" s="109">
        <f t="shared" si="76"/>
        <v>44036</v>
      </c>
      <c r="C485" s="127" t="str">
        <f t="shared" si="70"/>
        <v>구간3</v>
      </c>
      <c r="D485" s="108">
        <f t="shared" si="71"/>
        <v>183</v>
      </c>
      <c r="E485" s="128">
        <f>COUNTIF($C$15:C485,C485)</f>
        <v>104</v>
      </c>
      <c r="F485" s="129">
        <f t="shared" si="72"/>
        <v>7.3860324431422875E-2</v>
      </c>
      <c r="G485" s="129">
        <f t="shared" si="73"/>
        <v>3.7845237503376064E-3</v>
      </c>
      <c r="H485" s="130">
        <f t="shared" si="74"/>
        <v>7.7644848181760484E-2</v>
      </c>
    </row>
    <row r="486" spans="1:8">
      <c r="A486" s="108">
        <f t="shared" si="76"/>
        <v>472</v>
      </c>
      <c r="B486" s="109">
        <f t="shared" si="76"/>
        <v>44037</v>
      </c>
      <c r="C486" s="127" t="str">
        <f t="shared" si="70"/>
        <v>구간3</v>
      </c>
      <c r="D486" s="108">
        <f t="shared" si="71"/>
        <v>183</v>
      </c>
      <c r="E486" s="128">
        <f>COUNTIF($C$15:C486,C486)</f>
        <v>105</v>
      </c>
      <c r="F486" s="129">
        <f t="shared" si="72"/>
        <v>7.3860324431422875E-2</v>
      </c>
      <c r="G486" s="129">
        <f t="shared" si="73"/>
        <v>3.8209134017831601E-3</v>
      </c>
      <c r="H486" s="130">
        <f t="shared" si="74"/>
        <v>7.7681237833206032E-2</v>
      </c>
    </row>
    <row r="487" spans="1:8">
      <c r="A487" s="108">
        <f t="shared" si="76"/>
        <v>473</v>
      </c>
      <c r="B487" s="109">
        <f t="shared" si="76"/>
        <v>44038</v>
      </c>
      <c r="C487" s="127" t="str">
        <f t="shared" si="70"/>
        <v>구간3</v>
      </c>
      <c r="D487" s="108">
        <f t="shared" si="71"/>
        <v>183</v>
      </c>
      <c r="E487" s="128">
        <f>COUNTIF($C$15:C487,C487)</f>
        <v>106</v>
      </c>
      <c r="F487" s="129">
        <f t="shared" si="72"/>
        <v>7.3860324431422875E-2</v>
      </c>
      <c r="G487" s="129">
        <f t="shared" si="73"/>
        <v>3.8573030532287143E-3</v>
      </c>
      <c r="H487" s="130">
        <f t="shared" si="74"/>
        <v>7.7717627484651594E-2</v>
      </c>
    </row>
    <row r="488" spans="1:8">
      <c r="A488" s="108">
        <f t="shared" si="76"/>
        <v>474</v>
      </c>
      <c r="B488" s="109">
        <f t="shared" si="76"/>
        <v>44039</v>
      </c>
      <c r="C488" s="127" t="str">
        <f t="shared" si="70"/>
        <v>구간3</v>
      </c>
      <c r="D488" s="108">
        <f t="shared" si="71"/>
        <v>183</v>
      </c>
      <c r="E488" s="128">
        <f>COUNTIF($C$15:C488,C488)</f>
        <v>107</v>
      </c>
      <c r="F488" s="129">
        <f t="shared" si="72"/>
        <v>7.3860324431422875E-2</v>
      </c>
      <c r="G488" s="129">
        <f t="shared" si="73"/>
        <v>3.893692704674268E-3</v>
      </c>
      <c r="H488" s="130">
        <f t="shared" si="74"/>
        <v>7.7754017136097142E-2</v>
      </c>
    </row>
    <row r="489" spans="1:8">
      <c r="A489" s="108">
        <f t="shared" si="76"/>
        <v>475</v>
      </c>
      <c r="B489" s="109">
        <f t="shared" si="76"/>
        <v>44040</v>
      </c>
      <c r="C489" s="127" t="str">
        <f t="shared" si="70"/>
        <v>구간3</v>
      </c>
      <c r="D489" s="108">
        <f t="shared" si="71"/>
        <v>183</v>
      </c>
      <c r="E489" s="128">
        <f>COUNTIF($C$15:C489,C489)</f>
        <v>108</v>
      </c>
      <c r="F489" s="129">
        <f t="shared" si="72"/>
        <v>7.3860324431422875E-2</v>
      </c>
      <c r="G489" s="129">
        <f t="shared" si="73"/>
        <v>3.9300823561198217E-3</v>
      </c>
      <c r="H489" s="130">
        <f t="shared" si="74"/>
        <v>7.779040678754269E-2</v>
      </c>
    </row>
    <row r="490" spans="1:8">
      <c r="A490" s="108">
        <f t="shared" si="76"/>
        <v>476</v>
      </c>
      <c r="B490" s="109">
        <f t="shared" si="76"/>
        <v>44041</v>
      </c>
      <c r="C490" s="127" t="str">
        <f t="shared" si="70"/>
        <v>구간3</v>
      </c>
      <c r="D490" s="108">
        <f t="shared" si="71"/>
        <v>183</v>
      </c>
      <c r="E490" s="128">
        <f>COUNTIF($C$15:C490,C490)</f>
        <v>109</v>
      </c>
      <c r="F490" s="129">
        <f t="shared" si="72"/>
        <v>7.3860324431422875E-2</v>
      </c>
      <c r="G490" s="129">
        <f t="shared" si="73"/>
        <v>3.9664720075653758E-3</v>
      </c>
      <c r="H490" s="130">
        <f t="shared" si="74"/>
        <v>7.7826796438988252E-2</v>
      </c>
    </row>
    <row r="491" spans="1:8">
      <c r="A491" s="108">
        <f t="shared" si="76"/>
        <v>477</v>
      </c>
      <c r="B491" s="109">
        <f t="shared" si="76"/>
        <v>44042</v>
      </c>
      <c r="C491" s="127" t="str">
        <f t="shared" si="70"/>
        <v>구간3</v>
      </c>
      <c r="D491" s="108">
        <f t="shared" si="71"/>
        <v>183</v>
      </c>
      <c r="E491" s="128">
        <f>COUNTIF($C$15:C491,C491)</f>
        <v>110</v>
      </c>
      <c r="F491" s="129">
        <f t="shared" si="72"/>
        <v>7.3860324431422875E-2</v>
      </c>
      <c r="G491" s="129">
        <f t="shared" si="73"/>
        <v>4.0028616590109299E-3</v>
      </c>
      <c r="H491" s="130">
        <f t="shared" si="74"/>
        <v>7.78631860904338E-2</v>
      </c>
    </row>
    <row r="492" spans="1:8">
      <c r="A492" s="108">
        <f t="shared" si="76"/>
        <v>478</v>
      </c>
      <c r="B492" s="109">
        <f t="shared" si="76"/>
        <v>44043</v>
      </c>
      <c r="C492" s="127" t="str">
        <f t="shared" si="70"/>
        <v>구간3</v>
      </c>
      <c r="D492" s="108">
        <f t="shared" si="71"/>
        <v>183</v>
      </c>
      <c r="E492" s="128">
        <f>COUNTIF($C$15:C492,C492)</f>
        <v>111</v>
      </c>
      <c r="F492" s="129">
        <f t="shared" si="72"/>
        <v>7.3860324431422875E-2</v>
      </c>
      <c r="G492" s="129">
        <f t="shared" si="73"/>
        <v>4.0392513104564841E-3</v>
      </c>
      <c r="H492" s="130">
        <f t="shared" si="74"/>
        <v>7.7899575741879362E-2</v>
      </c>
    </row>
    <row r="493" spans="1:8">
      <c r="A493" s="108">
        <f t="shared" si="76"/>
        <v>479</v>
      </c>
      <c r="B493" s="109">
        <f t="shared" si="76"/>
        <v>44044</v>
      </c>
      <c r="C493" s="127" t="str">
        <f t="shared" si="70"/>
        <v>구간3</v>
      </c>
      <c r="D493" s="108">
        <f t="shared" si="71"/>
        <v>183</v>
      </c>
      <c r="E493" s="128">
        <f>COUNTIF($C$15:C493,C493)</f>
        <v>112</v>
      </c>
      <c r="F493" s="129">
        <f t="shared" si="72"/>
        <v>7.3860324431422875E-2</v>
      </c>
      <c r="G493" s="129">
        <f t="shared" si="73"/>
        <v>4.0756409619020374E-3</v>
      </c>
      <c r="H493" s="130">
        <f t="shared" si="74"/>
        <v>7.793596539332491E-2</v>
      </c>
    </row>
    <row r="494" spans="1:8">
      <c r="A494" s="108">
        <f t="shared" si="76"/>
        <v>480</v>
      </c>
      <c r="B494" s="109">
        <f t="shared" si="76"/>
        <v>44045</v>
      </c>
      <c r="C494" s="127" t="str">
        <f t="shared" si="70"/>
        <v>구간3</v>
      </c>
      <c r="D494" s="108">
        <f t="shared" si="71"/>
        <v>183</v>
      </c>
      <c r="E494" s="128">
        <f>COUNTIF($C$15:C494,C494)</f>
        <v>113</v>
      </c>
      <c r="F494" s="129">
        <f t="shared" si="72"/>
        <v>7.3860324431422875E-2</v>
      </c>
      <c r="G494" s="129">
        <f t="shared" si="73"/>
        <v>4.1120306133475915E-3</v>
      </c>
      <c r="H494" s="130">
        <f t="shared" si="74"/>
        <v>7.7972355044770472E-2</v>
      </c>
    </row>
    <row r="495" spans="1:8">
      <c r="A495" s="108">
        <f t="shared" si="76"/>
        <v>481</v>
      </c>
      <c r="B495" s="109">
        <f t="shared" si="76"/>
        <v>44046</v>
      </c>
      <c r="C495" s="127" t="str">
        <f t="shared" si="70"/>
        <v>구간3</v>
      </c>
      <c r="D495" s="108">
        <f t="shared" si="71"/>
        <v>183</v>
      </c>
      <c r="E495" s="128">
        <f>COUNTIF($C$15:C495,C495)</f>
        <v>114</v>
      </c>
      <c r="F495" s="129">
        <f t="shared" si="72"/>
        <v>7.3860324431422875E-2</v>
      </c>
      <c r="G495" s="129">
        <f t="shared" si="73"/>
        <v>4.1484202647931456E-3</v>
      </c>
      <c r="H495" s="130">
        <f t="shared" si="74"/>
        <v>7.800874469621602E-2</v>
      </c>
    </row>
    <row r="496" spans="1:8">
      <c r="A496" s="108">
        <f t="shared" si="76"/>
        <v>482</v>
      </c>
      <c r="B496" s="109">
        <f t="shared" si="76"/>
        <v>44047</v>
      </c>
      <c r="C496" s="127" t="str">
        <f t="shared" si="70"/>
        <v>구간3</v>
      </c>
      <c r="D496" s="108">
        <f t="shared" si="71"/>
        <v>183</v>
      </c>
      <c r="E496" s="128">
        <f>COUNTIF($C$15:C496,C496)</f>
        <v>115</v>
      </c>
      <c r="F496" s="129">
        <f t="shared" si="72"/>
        <v>7.3860324431422875E-2</v>
      </c>
      <c r="G496" s="129">
        <f t="shared" si="73"/>
        <v>4.1848099162386989E-3</v>
      </c>
      <c r="H496" s="130">
        <f t="shared" si="74"/>
        <v>7.8045134347661568E-2</v>
      </c>
    </row>
    <row r="497" spans="1:8">
      <c r="A497" s="108">
        <f t="shared" ref="A497:B512" si="77">A496+1</f>
        <v>483</v>
      </c>
      <c r="B497" s="109">
        <f t="shared" si="77"/>
        <v>44048</v>
      </c>
      <c r="C497" s="127" t="str">
        <f t="shared" si="70"/>
        <v>구간3</v>
      </c>
      <c r="D497" s="108">
        <f t="shared" si="71"/>
        <v>183</v>
      </c>
      <c r="E497" s="128">
        <f>COUNTIF($C$15:C497,C497)</f>
        <v>116</v>
      </c>
      <c r="F497" s="129">
        <f t="shared" si="72"/>
        <v>7.3860324431422875E-2</v>
      </c>
      <c r="G497" s="129">
        <f t="shared" si="73"/>
        <v>4.221199567684253E-3</v>
      </c>
      <c r="H497" s="130">
        <f t="shared" si="74"/>
        <v>7.808152399910713E-2</v>
      </c>
    </row>
    <row r="498" spans="1:8">
      <c r="A498" s="108">
        <f t="shared" si="77"/>
        <v>484</v>
      </c>
      <c r="B498" s="109">
        <f t="shared" si="77"/>
        <v>44049</v>
      </c>
      <c r="C498" s="127" t="str">
        <f t="shared" si="70"/>
        <v>구간3</v>
      </c>
      <c r="D498" s="108">
        <f t="shared" si="71"/>
        <v>183</v>
      </c>
      <c r="E498" s="128">
        <f>COUNTIF($C$15:C498,C498)</f>
        <v>117</v>
      </c>
      <c r="F498" s="129">
        <f t="shared" si="72"/>
        <v>7.3860324431422875E-2</v>
      </c>
      <c r="G498" s="129">
        <f t="shared" si="73"/>
        <v>4.2575892191298072E-3</v>
      </c>
      <c r="H498" s="130">
        <f t="shared" si="74"/>
        <v>7.8117913650552678E-2</v>
      </c>
    </row>
    <row r="499" spans="1:8">
      <c r="A499" s="108">
        <f t="shared" si="77"/>
        <v>485</v>
      </c>
      <c r="B499" s="109">
        <f t="shared" si="77"/>
        <v>44050</v>
      </c>
      <c r="C499" s="127" t="str">
        <f t="shared" si="70"/>
        <v>구간3</v>
      </c>
      <c r="D499" s="108">
        <f t="shared" si="71"/>
        <v>183</v>
      </c>
      <c r="E499" s="128">
        <f>COUNTIF($C$15:C499,C499)</f>
        <v>118</v>
      </c>
      <c r="F499" s="129">
        <f t="shared" si="72"/>
        <v>7.3860324431422875E-2</v>
      </c>
      <c r="G499" s="129">
        <f t="shared" si="73"/>
        <v>4.2939788705753613E-3</v>
      </c>
      <c r="H499" s="130">
        <f t="shared" si="74"/>
        <v>7.815430330199824E-2</v>
      </c>
    </row>
    <row r="500" spans="1:8">
      <c r="A500" s="108">
        <f t="shared" si="77"/>
        <v>486</v>
      </c>
      <c r="B500" s="109">
        <f t="shared" si="77"/>
        <v>44051</v>
      </c>
      <c r="C500" s="127" t="str">
        <f t="shared" si="70"/>
        <v>구간3</v>
      </c>
      <c r="D500" s="108">
        <f t="shared" si="71"/>
        <v>183</v>
      </c>
      <c r="E500" s="128">
        <f>COUNTIF($C$15:C500,C500)</f>
        <v>119</v>
      </c>
      <c r="F500" s="129">
        <f t="shared" si="72"/>
        <v>7.3860324431422875E-2</v>
      </c>
      <c r="G500" s="129">
        <f t="shared" si="73"/>
        <v>4.3303685220209146E-3</v>
      </c>
      <c r="H500" s="130">
        <f t="shared" si="74"/>
        <v>7.8190692953443788E-2</v>
      </c>
    </row>
    <row r="501" spans="1:8">
      <c r="A501" s="108">
        <f t="shared" si="77"/>
        <v>487</v>
      </c>
      <c r="B501" s="109">
        <f t="shared" si="77"/>
        <v>44052</v>
      </c>
      <c r="C501" s="127" t="str">
        <f t="shared" si="70"/>
        <v>구간3</v>
      </c>
      <c r="D501" s="108">
        <f t="shared" si="71"/>
        <v>183</v>
      </c>
      <c r="E501" s="128">
        <f>COUNTIF($C$15:C501,C501)</f>
        <v>120</v>
      </c>
      <c r="F501" s="129">
        <f t="shared" si="72"/>
        <v>7.3860324431422875E-2</v>
      </c>
      <c r="G501" s="129">
        <f t="shared" si="73"/>
        <v>4.3667581734664687E-3</v>
      </c>
      <c r="H501" s="130">
        <f t="shared" si="74"/>
        <v>7.8227082604889336E-2</v>
      </c>
    </row>
    <row r="502" spans="1:8">
      <c r="A502" s="108">
        <f t="shared" si="77"/>
        <v>488</v>
      </c>
      <c r="B502" s="109">
        <f t="shared" si="77"/>
        <v>44053</v>
      </c>
      <c r="C502" s="127" t="str">
        <f t="shared" si="70"/>
        <v>구간3</v>
      </c>
      <c r="D502" s="108">
        <f t="shared" si="71"/>
        <v>183</v>
      </c>
      <c r="E502" s="128">
        <f>COUNTIF($C$15:C502,C502)</f>
        <v>121</v>
      </c>
      <c r="F502" s="129">
        <f t="shared" si="72"/>
        <v>7.3860324431422875E-2</v>
      </c>
      <c r="G502" s="129">
        <f t="shared" si="73"/>
        <v>4.4031478249120229E-3</v>
      </c>
      <c r="H502" s="130">
        <f t="shared" si="74"/>
        <v>7.8263472256334898E-2</v>
      </c>
    </row>
    <row r="503" spans="1:8">
      <c r="A503" s="108">
        <f t="shared" si="77"/>
        <v>489</v>
      </c>
      <c r="B503" s="109">
        <f t="shared" si="77"/>
        <v>44054</v>
      </c>
      <c r="C503" s="127" t="str">
        <f t="shared" si="70"/>
        <v>구간3</v>
      </c>
      <c r="D503" s="108">
        <f t="shared" si="71"/>
        <v>183</v>
      </c>
      <c r="E503" s="128">
        <f>COUNTIF($C$15:C503,C503)</f>
        <v>122</v>
      </c>
      <c r="F503" s="129">
        <f t="shared" si="72"/>
        <v>7.3860324431422875E-2</v>
      </c>
      <c r="G503" s="129">
        <f t="shared" si="73"/>
        <v>4.439537476357577E-3</v>
      </c>
      <c r="H503" s="130">
        <f t="shared" si="74"/>
        <v>7.8299861907780446E-2</v>
      </c>
    </row>
    <row r="504" spans="1:8">
      <c r="A504" s="108">
        <f t="shared" si="77"/>
        <v>490</v>
      </c>
      <c r="B504" s="109">
        <f t="shared" si="77"/>
        <v>44055</v>
      </c>
      <c r="C504" s="127" t="str">
        <f t="shared" si="70"/>
        <v>구간3</v>
      </c>
      <c r="D504" s="108">
        <f t="shared" si="71"/>
        <v>183</v>
      </c>
      <c r="E504" s="128">
        <f>COUNTIF($C$15:C504,C504)</f>
        <v>123</v>
      </c>
      <c r="F504" s="129">
        <f t="shared" si="72"/>
        <v>7.3860324431422875E-2</v>
      </c>
      <c r="G504" s="129">
        <f t="shared" si="73"/>
        <v>4.4759271278031303E-3</v>
      </c>
      <c r="H504" s="130">
        <f t="shared" si="74"/>
        <v>7.8336251559226008E-2</v>
      </c>
    </row>
    <row r="505" spans="1:8">
      <c r="A505" s="108">
        <f t="shared" si="77"/>
        <v>491</v>
      </c>
      <c r="B505" s="109">
        <f t="shared" si="77"/>
        <v>44056</v>
      </c>
      <c r="C505" s="127" t="str">
        <f t="shared" si="70"/>
        <v>구간3</v>
      </c>
      <c r="D505" s="108">
        <f t="shared" si="71"/>
        <v>183</v>
      </c>
      <c r="E505" s="128">
        <f>COUNTIF($C$15:C505,C505)</f>
        <v>124</v>
      </c>
      <c r="F505" s="129">
        <f t="shared" si="72"/>
        <v>7.3860324431422875E-2</v>
      </c>
      <c r="G505" s="129">
        <f t="shared" si="73"/>
        <v>4.5123167792486844E-3</v>
      </c>
      <c r="H505" s="130">
        <f t="shared" si="74"/>
        <v>7.8372641210671556E-2</v>
      </c>
    </row>
    <row r="506" spans="1:8">
      <c r="A506" s="108">
        <f t="shared" si="77"/>
        <v>492</v>
      </c>
      <c r="B506" s="109">
        <f t="shared" si="77"/>
        <v>44057</v>
      </c>
      <c r="C506" s="127" t="str">
        <f t="shared" si="70"/>
        <v>구간3</v>
      </c>
      <c r="D506" s="108">
        <f t="shared" si="71"/>
        <v>183</v>
      </c>
      <c r="E506" s="128">
        <f>COUNTIF($C$15:C506,C506)</f>
        <v>125</v>
      </c>
      <c r="F506" s="129">
        <f t="shared" si="72"/>
        <v>7.3860324431422875E-2</v>
      </c>
      <c r="G506" s="129">
        <f t="shared" si="73"/>
        <v>4.5487064306942385E-3</v>
      </c>
      <c r="H506" s="130">
        <f t="shared" si="74"/>
        <v>7.8409030862117118E-2</v>
      </c>
    </row>
    <row r="507" spans="1:8">
      <c r="A507" s="108">
        <f t="shared" si="77"/>
        <v>493</v>
      </c>
      <c r="B507" s="109">
        <f t="shared" si="77"/>
        <v>44058</v>
      </c>
      <c r="C507" s="127" t="str">
        <f t="shared" si="70"/>
        <v>구간3</v>
      </c>
      <c r="D507" s="108">
        <f t="shared" si="71"/>
        <v>183</v>
      </c>
      <c r="E507" s="128">
        <f>COUNTIF($C$15:C507,C507)</f>
        <v>126</v>
      </c>
      <c r="F507" s="129">
        <f t="shared" si="72"/>
        <v>7.3860324431422875E-2</v>
      </c>
      <c r="G507" s="129">
        <f t="shared" si="73"/>
        <v>4.5850960821397927E-3</v>
      </c>
      <c r="H507" s="130">
        <f t="shared" si="74"/>
        <v>7.8445420513562666E-2</v>
      </c>
    </row>
    <row r="508" spans="1:8">
      <c r="A508" s="108">
        <f t="shared" si="77"/>
        <v>494</v>
      </c>
      <c r="B508" s="109">
        <f t="shared" si="77"/>
        <v>44059</v>
      </c>
      <c r="C508" s="127" t="str">
        <f t="shared" si="70"/>
        <v>구간3</v>
      </c>
      <c r="D508" s="108">
        <f t="shared" si="71"/>
        <v>183</v>
      </c>
      <c r="E508" s="128">
        <f>COUNTIF($C$15:C508,C508)</f>
        <v>127</v>
      </c>
      <c r="F508" s="129">
        <f t="shared" si="72"/>
        <v>7.3860324431422875E-2</v>
      </c>
      <c r="G508" s="129">
        <f t="shared" si="73"/>
        <v>4.6214857335853459E-3</v>
      </c>
      <c r="H508" s="130">
        <f t="shared" si="74"/>
        <v>7.8481810165008214E-2</v>
      </c>
    </row>
    <row r="509" spans="1:8">
      <c r="A509" s="108">
        <f t="shared" si="77"/>
        <v>495</v>
      </c>
      <c r="B509" s="109">
        <f t="shared" si="77"/>
        <v>44060</v>
      </c>
      <c r="C509" s="127" t="str">
        <f t="shared" si="70"/>
        <v>구간3</v>
      </c>
      <c r="D509" s="108">
        <f t="shared" si="71"/>
        <v>183</v>
      </c>
      <c r="E509" s="128">
        <f>COUNTIF($C$15:C509,C509)</f>
        <v>128</v>
      </c>
      <c r="F509" s="129">
        <f t="shared" si="72"/>
        <v>7.3860324431422875E-2</v>
      </c>
      <c r="G509" s="129">
        <f t="shared" si="73"/>
        <v>4.6578753850309001E-3</v>
      </c>
      <c r="H509" s="130">
        <f t="shared" si="74"/>
        <v>7.8518199816453776E-2</v>
      </c>
    </row>
    <row r="510" spans="1:8">
      <c r="A510" s="108">
        <f t="shared" si="77"/>
        <v>496</v>
      </c>
      <c r="B510" s="109">
        <f t="shared" si="77"/>
        <v>44061</v>
      </c>
      <c r="C510" s="127" t="str">
        <f t="shared" si="70"/>
        <v>구간3</v>
      </c>
      <c r="D510" s="108">
        <f t="shared" si="71"/>
        <v>183</v>
      </c>
      <c r="E510" s="128">
        <f>COUNTIF($C$15:C510,C510)</f>
        <v>129</v>
      </c>
      <c r="F510" s="129">
        <f t="shared" si="72"/>
        <v>7.3860324431422875E-2</v>
      </c>
      <c r="G510" s="129">
        <f t="shared" si="73"/>
        <v>4.6942650364764542E-3</v>
      </c>
      <c r="H510" s="130">
        <f t="shared" si="74"/>
        <v>7.8554589467899325E-2</v>
      </c>
    </row>
    <row r="511" spans="1:8">
      <c r="A511" s="108">
        <f t="shared" si="77"/>
        <v>497</v>
      </c>
      <c r="B511" s="109">
        <f t="shared" si="77"/>
        <v>44062</v>
      </c>
      <c r="C511" s="127" t="str">
        <f t="shared" si="70"/>
        <v>구간3</v>
      </c>
      <c r="D511" s="108">
        <f t="shared" si="71"/>
        <v>183</v>
      </c>
      <c r="E511" s="128">
        <f>COUNTIF($C$15:C511,C511)</f>
        <v>130</v>
      </c>
      <c r="F511" s="129">
        <f t="shared" si="72"/>
        <v>7.3860324431422875E-2</v>
      </c>
      <c r="G511" s="129">
        <f t="shared" si="73"/>
        <v>4.7306546879220075E-3</v>
      </c>
      <c r="H511" s="130">
        <f t="shared" si="74"/>
        <v>7.8590979119344886E-2</v>
      </c>
    </row>
    <row r="512" spans="1:8">
      <c r="A512" s="108">
        <f t="shared" si="77"/>
        <v>498</v>
      </c>
      <c r="B512" s="109">
        <f t="shared" si="77"/>
        <v>44063</v>
      </c>
      <c r="C512" s="127" t="str">
        <f t="shared" si="70"/>
        <v>구간3</v>
      </c>
      <c r="D512" s="108">
        <f t="shared" si="71"/>
        <v>183</v>
      </c>
      <c r="E512" s="128">
        <f>COUNTIF($C$15:C512,C512)</f>
        <v>131</v>
      </c>
      <c r="F512" s="129">
        <f t="shared" si="72"/>
        <v>7.3860324431422875E-2</v>
      </c>
      <c r="G512" s="129">
        <f t="shared" si="73"/>
        <v>4.7670443393675616E-3</v>
      </c>
      <c r="H512" s="130">
        <f t="shared" si="74"/>
        <v>7.8627368770790435E-2</v>
      </c>
    </row>
    <row r="513" spans="1:8">
      <c r="A513" s="108">
        <f t="shared" ref="A513:B528" si="78">A512+1</f>
        <v>499</v>
      </c>
      <c r="B513" s="109">
        <f t="shared" si="78"/>
        <v>44064</v>
      </c>
      <c r="C513" s="127" t="str">
        <f t="shared" si="70"/>
        <v>구간3</v>
      </c>
      <c r="D513" s="108">
        <f t="shared" si="71"/>
        <v>183</v>
      </c>
      <c r="E513" s="128">
        <f>COUNTIF($C$15:C513,C513)</f>
        <v>132</v>
      </c>
      <c r="F513" s="129">
        <f t="shared" si="72"/>
        <v>7.3860324431422875E-2</v>
      </c>
      <c r="G513" s="129">
        <f t="shared" si="73"/>
        <v>4.8034339908131158E-3</v>
      </c>
      <c r="H513" s="130">
        <f t="shared" si="74"/>
        <v>7.8663758422235996E-2</v>
      </c>
    </row>
    <row r="514" spans="1:8">
      <c r="A514" s="108">
        <f t="shared" si="78"/>
        <v>500</v>
      </c>
      <c r="B514" s="109">
        <f t="shared" si="78"/>
        <v>44065</v>
      </c>
      <c r="C514" s="127" t="str">
        <f t="shared" si="70"/>
        <v>구간3</v>
      </c>
      <c r="D514" s="108">
        <f t="shared" si="71"/>
        <v>183</v>
      </c>
      <c r="E514" s="128">
        <f>COUNTIF($C$15:C514,C514)</f>
        <v>133</v>
      </c>
      <c r="F514" s="129">
        <f t="shared" si="72"/>
        <v>7.3860324431422875E-2</v>
      </c>
      <c r="G514" s="129">
        <f t="shared" si="73"/>
        <v>4.8398236422586699E-3</v>
      </c>
      <c r="H514" s="130">
        <f t="shared" si="74"/>
        <v>7.8700148073681545E-2</v>
      </c>
    </row>
    <row r="515" spans="1:8">
      <c r="A515" s="108">
        <f t="shared" si="78"/>
        <v>501</v>
      </c>
      <c r="B515" s="109">
        <f t="shared" si="78"/>
        <v>44066</v>
      </c>
      <c r="C515" s="127" t="str">
        <f t="shared" si="70"/>
        <v>구간3</v>
      </c>
      <c r="D515" s="108">
        <f t="shared" si="71"/>
        <v>183</v>
      </c>
      <c r="E515" s="128">
        <f>COUNTIF($C$15:C515,C515)</f>
        <v>134</v>
      </c>
      <c r="F515" s="129">
        <f t="shared" si="72"/>
        <v>7.3860324431422875E-2</v>
      </c>
      <c r="G515" s="129">
        <f t="shared" si="73"/>
        <v>4.8762132937042232E-3</v>
      </c>
      <c r="H515" s="130">
        <f t="shared" si="74"/>
        <v>7.8736537725127093E-2</v>
      </c>
    </row>
    <row r="516" spans="1:8">
      <c r="A516" s="108">
        <f t="shared" si="78"/>
        <v>502</v>
      </c>
      <c r="B516" s="109">
        <f t="shared" si="78"/>
        <v>44067</v>
      </c>
      <c r="C516" s="127" t="str">
        <f t="shared" si="70"/>
        <v>구간3</v>
      </c>
      <c r="D516" s="108">
        <f t="shared" si="71"/>
        <v>183</v>
      </c>
      <c r="E516" s="128">
        <f>COUNTIF($C$15:C516,C516)</f>
        <v>135</v>
      </c>
      <c r="F516" s="129">
        <f t="shared" si="72"/>
        <v>7.3860324431422875E-2</v>
      </c>
      <c r="G516" s="129">
        <f t="shared" si="73"/>
        <v>4.9126029451497773E-3</v>
      </c>
      <c r="H516" s="130">
        <f t="shared" si="74"/>
        <v>7.8772927376572655E-2</v>
      </c>
    </row>
    <row r="517" spans="1:8">
      <c r="A517" s="108">
        <f t="shared" si="78"/>
        <v>503</v>
      </c>
      <c r="B517" s="109">
        <f t="shared" si="78"/>
        <v>44068</v>
      </c>
      <c r="C517" s="127" t="str">
        <f t="shared" si="70"/>
        <v>구간3</v>
      </c>
      <c r="D517" s="108">
        <f t="shared" si="71"/>
        <v>183</v>
      </c>
      <c r="E517" s="128">
        <f>COUNTIF($C$15:C517,C517)</f>
        <v>136</v>
      </c>
      <c r="F517" s="129">
        <f t="shared" si="72"/>
        <v>7.3860324431422875E-2</v>
      </c>
      <c r="G517" s="129">
        <f t="shared" si="73"/>
        <v>4.9489925965953314E-3</v>
      </c>
      <c r="H517" s="130">
        <f t="shared" si="74"/>
        <v>7.8809317028018203E-2</v>
      </c>
    </row>
    <row r="518" spans="1:8">
      <c r="A518" s="108">
        <f t="shared" si="78"/>
        <v>504</v>
      </c>
      <c r="B518" s="109">
        <f t="shared" si="78"/>
        <v>44069</v>
      </c>
      <c r="C518" s="127" t="str">
        <f t="shared" si="70"/>
        <v>구간3</v>
      </c>
      <c r="D518" s="108">
        <f t="shared" si="71"/>
        <v>183</v>
      </c>
      <c r="E518" s="128">
        <f>COUNTIF($C$15:C518,C518)</f>
        <v>137</v>
      </c>
      <c r="F518" s="129">
        <f t="shared" si="72"/>
        <v>7.3860324431422875E-2</v>
      </c>
      <c r="G518" s="129">
        <f t="shared" si="73"/>
        <v>4.9853822480408856E-3</v>
      </c>
      <c r="H518" s="130">
        <f t="shared" si="74"/>
        <v>7.8845706679463765E-2</v>
      </c>
    </row>
    <row r="519" spans="1:8">
      <c r="A519" s="108">
        <f t="shared" si="78"/>
        <v>505</v>
      </c>
      <c r="B519" s="109">
        <f t="shared" si="78"/>
        <v>44070</v>
      </c>
      <c r="C519" s="127" t="str">
        <f t="shared" si="70"/>
        <v>구간3</v>
      </c>
      <c r="D519" s="108">
        <f t="shared" si="71"/>
        <v>183</v>
      </c>
      <c r="E519" s="128">
        <f>COUNTIF($C$15:C519,C519)</f>
        <v>138</v>
      </c>
      <c r="F519" s="129">
        <f t="shared" si="72"/>
        <v>7.3860324431422875E-2</v>
      </c>
      <c r="G519" s="129">
        <f t="shared" si="73"/>
        <v>5.0217718994864389E-3</v>
      </c>
      <c r="H519" s="130">
        <f t="shared" si="74"/>
        <v>7.8882096330909313E-2</v>
      </c>
    </row>
    <row r="520" spans="1:8">
      <c r="A520" s="108">
        <f t="shared" si="78"/>
        <v>506</v>
      </c>
      <c r="B520" s="109">
        <f t="shared" si="78"/>
        <v>44071</v>
      </c>
      <c r="C520" s="127" t="str">
        <f t="shared" si="70"/>
        <v>구간3</v>
      </c>
      <c r="D520" s="108">
        <f t="shared" si="71"/>
        <v>183</v>
      </c>
      <c r="E520" s="128">
        <f>COUNTIF($C$15:C520,C520)</f>
        <v>139</v>
      </c>
      <c r="F520" s="129">
        <f t="shared" si="72"/>
        <v>7.3860324431422875E-2</v>
      </c>
      <c r="G520" s="129">
        <f t="shared" si="73"/>
        <v>5.058161550931993E-3</v>
      </c>
      <c r="H520" s="130">
        <f t="shared" si="74"/>
        <v>7.8918485982354875E-2</v>
      </c>
    </row>
    <row r="521" spans="1:8">
      <c r="A521" s="108">
        <f t="shared" si="78"/>
        <v>507</v>
      </c>
      <c r="B521" s="109">
        <f t="shared" si="78"/>
        <v>44072</v>
      </c>
      <c r="C521" s="127" t="str">
        <f t="shared" si="70"/>
        <v>구간3</v>
      </c>
      <c r="D521" s="108">
        <f t="shared" si="71"/>
        <v>183</v>
      </c>
      <c r="E521" s="128">
        <f>COUNTIF($C$15:C521,C521)</f>
        <v>140</v>
      </c>
      <c r="F521" s="129">
        <f t="shared" si="72"/>
        <v>7.3860324431422875E-2</v>
      </c>
      <c r="G521" s="129">
        <f t="shared" si="73"/>
        <v>5.0945512023775471E-3</v>
      </c>
      <c r="H521" s="130">
        <f t="shared" si="74"/>
        <v>7.8954875633800423E-2</v>
      </c>
    </row>
    <row r="522" spans="1:8">
      <c r="A522" s="108">
        <f t="shared" si="78"/>
        <v>508</v>
      </c>
      <c r="B522" s="109">
        <f t="shared" si="78"/>
        <v>44073</v>
      </c>
      <c r="C522" s="127" t="str">
        <f t="shared" si="70"/>
        <v>구간3</v>
      </c>
      <c r="D522" s="108">
        <f t="shared" si="71"/>
        <v>183</v>
      </c>
      <c r="E522" s="128">
        <f>COUNTIF($C$15:C522,C522)</f>
        <v>141</v>
      </c>
      <c r="F522" s="129">
        <f t="shared" si="72"/>
        <v>7.3860324431422875E-2</v>
      </c>
      <c r="G522" s="129">
        <f t="shared" si="73"/>
        <v>5.1309408538231013E-3</v>
      </c>
      <c r="H522" s="130">
        <f t="shared" si="74"/>
        <v>7.8991265285245971E-2</v>
      </c>
    </row>
    <row r="523" spans="1:8">
      <c r="A523" s="108">
        <f t="shared" si="78"/>
        <v>509</v>
      </c>
      <c r="B523" s="109">
        <f t="shared" si="78"/>
        <v>44074</v>
      </c>
      <c r="C523" s="127" t="str">
        <f t="shared" si="70"/>
        <v>구간3</v>
      </c>
      <c r="D523" s="108">
        <f t="shared" si="71"/>
        <v>183</v>
      </c>
      <c r="E523" s="128">
        <f>COUNTIF($C$15:C523,C523)</f>
        <v>142</v>
      </c>
      <c r="F523" s="129">
        <f t="shared" si="72"/>
        <v>7.3860324431422875E-2</v>
      </c>
      <c r="G523" s="129">
        <f t="shared" si="73"/>
        <v>5.1673305052686545E-3</v>
      </c>
      <c r="H523" s="130">
        <f t="shared" si="74"/>
        <v>7.9027654936691533E-2</v>
      </c>
    </row>
    <row r="524" spans="1:8">
      <c r="A524" s="108">
        <f t="shared" si="78"/>
        <v>510</v>
      </c>
      <c r="B524" s="109">
        <f t="shared" si="78"/>
        <v>44075</v>
      </c>
      <c r="C524" s="127" t="str">
        <f t="shared" si="70"/>
        <v>구간3</v>
      </c>
      <c r="D524" s="108">
        <f t="shared" si="71"/>
        <v>183</v>
      </c>
      <c r="E524" s="128">
        <f>COUNTIF($C$15:C524,C524)</f>
        <v>143</v>
      </c>
      <c r="F524" s="129">
        <f t="shared" si="72"/>
        <v>7.3860324431422875E-2</v>
      </c>
      <c r="G524" s="129">
        <f t="shared" si="73"/>
        <v>5.2037201567142087E-3</v>
      </c>
      <c r="H524" s="130">
        <f t="shared" si="74"/>
        <v>7.9064044588137081E-2</v>
      </c>
    </row>
    <row r="525" spans="1:8">
      <c r="A525" s="108">
        <f t="shared" si="78"/>
        <v>511</v>
      </c>
      <c r="B525" s="109">
        <f t="shared" si="78"/>
        <v>44076</v>
      </c>
      <c r="C525" s="127" t="str">
        <f t="shared" si="70"/>
        <v>구간3</v>
      </c>
      <c r="D525" s="108">
        <f t="shared" si="71"/>
        <v>183</v>
      </c>
      <c r="E525" s="128">
        <f>COUNTIF($C$15:C525,C525)</f>
        <v>144</v>
      </c>
      <c r="F525" s="129">
        <f t="shared" si="72"/>
        <v>7.3860324431422875E-2</v>
      </c>
      <c r="G525" s="129">
        <f t="shared" si="73"/>
        <v>5.2401098081597628E-3</v>
      </c>
      <c r="H525" s="130">
        <f t="shared" si="74"/>
        <v>7.9100434239582643E-2</v>
      </c>
    </row>
    <row r="526" spans="1:8">
      <c r="A526" s="108">
        <f t="shared" si="78"/>
        <v>512</v>
      </c>
      <c r="B526" s="109">
        <f t="shared" si="78"/>
        <v>44077</v>
      </c>
      <c r="C526" s="127" t="str">
        <f t="shared" si="70"/>
        <v>구간3</v>
      </c>
      <c r="D526" s="108">
        <f t="shared" si="71"/>
        <v>183</v>
      </c>
      <c r="E526" s="128">
        <f>COUNTIF($C$15:C526,C526)</f>
        <v>145</v>
      </c>
      <c r="F526" s="129">
        <f t="shared" si="72"/>
        <v>7.3860324431422875E-2</v>
      </c>
      <c r="G526" s="129">
        <f t="shared" si="73"/>
        <v>5.2764994596053161E-3</v>
      </c>
      <c r="H526" s="130">
        <f t="shared" si="74"/>
        <v>7.9136823891028191E-2</v>
      </c>
    </row>
    <row r="527" spans="1:8">
      <c r="A527" s="108">
        <f t="shared" si="78"/>
        <v>513</v>
      </c>
      <c r="B527" s="109">
        <f t="shared" si="78"/>
        <v>44078</v>
      </c>
      <c r="C527" s="127" t="str">
        <f t="shared" si="70"/>
        <v>구간3</v>
      </c>
      <c r="D527" s="108">
        <f t="shared" si="71"/>
        <v>183</v>
      </c>
      <c r="E527" s="128">
        <f>COUNTIF($C$15:C527,C527)</f>
        <v>146</v>
      </c>
      <c r="F527" s="129">
        <f t="shared" si="72"/>
        <v>7.3860324431422875E-2</v>
      </c>
      <c r="G527" s="129">
        <f t="shared" si="73"/>
        <v>5.3128891110508702E-3</v>
      </c>
      <c r="H527" s="130">
        <f t="shared" si="74"/>
        <v>7.9173213542473739E-2</v>
      </c>
    </row>
    <row r="528" spans="1:8">
      <c r="A528" s="108">
        <f t="shared" si="78"/>
        <v>514</v>
      </c>
      <c r="B528" s="109">
        <f t="shared" si="78"/>
        <v>44079</v>
      </c>
      <c r="C528" s="127" t="str">
        <f t="shared" ref="C528:C591" si="79">IF(IFERROR(HLOOKUP(B528,$D$5:$W$7,2,FALSE),"")="",C529,HLOOKUP(B528,$D$5:$W$7,2,FALSE))</f>
        <v>구간3</v>
      </c>
      <c r="D528" s="108">
        <f t="shared" ref="D528:D591" si="80">COUNTIF($C$15:$C$49928,C528)</f>
        <v>183</v>
      </c>
      <c r="E528" s="128">
        <f>COUNTIF($C$15:C528,C528)</f>
        <v>147</v>
      </c>
      <c r="F528" s="129">
        <f t="shared" ref="F528:F591" si="81">HLOOKUP($C528,$D$6:$W$11,6,FALSE)</f>
        <v>7.3860324431422875E-2</v>
      </c>
      <c r="G528" s="129">
        <f t="shared" ref="G528:G591" si="82">HLOOKUP($C528,$D$6:$W$11,5,FALSE)*(E528)</f>
        <v>5.3492787624964244E-3</v>
      </c>
      <c r="H528" s="130">
        <f t="shared" ref="H528:H591" si="83">F528+G528</f>
        <v>7.9209603193919301E-2</v>
      </c>
    </row>
    <row r="529" spans="1:8">
      <c r="A529" s="108">
        <f t="shared" ref="A529:B544" si="84">A528+1</f>
        <v>515</v>
      </c>
      <c r="B529" s="109">
        <f t="shared" si="84"/>
        <v>44080</v>
      </c>
      <c r="C529" s="127" t="str">
        <f t="shared" si="79"/>
        <v>구간3</v>
      </c>
      <c r="D529" s="108">
        <f t="shared" si="80"/>
        <v>183</v>
      </c>
      <c r="E529" s="128">
        <f>COUNTIF($C$15:C529,C529)</f>
        <v>148</v>
      </c>
      <c r="F529" s="129">
        <f t="shared" si="81"/>
        <v>7.3860324431422875E-2</v>
      </c>
      <c r="G529" s="129">
        <f t="shared" si="82"/>
        <v>5.3856684139419785E-3</v>
      </c>
      <c r="H529" s="130">
        <f t="shared" si="83"/>
        <v>7.9245992845364849E-2</v>
      </c>
    </row>
    <row r="530" spans="1:8">
      <c r="A530" s="108">
        <f t="shared" si="84"/>
        <v>516</v>
      </c>
      <c r="B530" s="109">
        <f t="shared" si="84"/>
        <v>44081</v>
      </c>
      <c r="C530" s="127" t="str">
        <f t="shared" si="79"/>
        <v>구간3</v>
      </c>
      <c r="D530" s="108">
        <f t="shared" si="80"/>
        <v>183</v>
      </c>
      <c r="E530" s="128">
        <f>COUNTIF($C$15:C530,C530)</f>
        <v>149</v>
      </c>
      <c r="F530" s="129">
        <f t="shared" si="81"/>
        <v>7.3860324431422875E-2</v>
      </c>
      <c r="G530" s="129">
        <f t="shared" si="82"/>
        <v>5.4220580653875318E-3</v>
      </c>
      <c r="H530" s="130">
        <f t="shared" si="83"/>
        <v>7.9282382496810411E-2</v>
      </c>
    </row>
    <row r="531" spans="1:8">
      <c r="A531" s="108">
        <f t="shared" si="84"/>
        <v>517</v>
      </c>
      <c r="B531" s="109">
        <f t="shared" si="84"/>
        <v>44082</v>
      </c>
      <c r="C531" s="127" t="str">
        <f t="shared" si="79"/>
        <v>구간3</v>
      </c>
      <c r="D531" s="108">
        <f t="shared" si="80"/>
        <v>183</v>
      </c>
      <c r="E531" s="128">
        <f>COUNTIF($C$15:C531,C531)</f>
        <v>150</v>
      </c>
      <c r="F531" s="129">
        <f t="shared" si="81"/>
        <v>7.3860324431422875E-2</v>
      </c>
      <c r="G531" s="129">
        <f t="shared" si="82"/>
        <v>5.4584477168330859E-3</v>
      </c>
      <c r="H531" s="130">
        <f t="shared" si="83"/>
        <v>7.9318772148255959E-2</v>
      </c>
    </row>
    <row r="532" spans="1:8">
      <c r="A532" s="108">
        <f t="shared" si="84"/>
        <v>518</v>
      </c>
      <c r="B532" s="109">
        <f t="shared" si="84"/>
        <v>44083</v>
      </c>
      <c r="C532" s="127" t="str">
        <f t="shared" si="79"/>
        <v>구간3</v>
      </c>
      <c r="D532" s="108">
        <f t="shared" si="80"/>
        <v>183</v>
      </c>
      <c r="E532" s="128">
        <f>COUNTIF($C$15:C532,C532)</f>
        <v>151</v>
      </c>
      <c r="F532" s="129">
        <f t="shared" si="81"/>
        <v>7.3860324431422875E-2</v>
      </c>
      <c r="G532" s="129">
        <f t="shared" si="82"/>
        <v>5.49483736827864E-3</v>
      </c>
      <c r="H532" s="130">
        <f t="shared" si="83"/>
        <v>7.9355161799701521E-2</v>
      </c>
    </row>
    <row r="533" spans="1:8">
      <c r="A533" s="108">
        <f t="shared" si="84"/>
        <v>519</v>
      </c>
      <c r="B533" s="109">
        <f t="shared" si="84"/>
        <v>44084</v>
      </c>
      <c r="C533" s="127" t="str">
        <f t="shared" si="79"/>
        <v>구간3</v>
      </c>
      <c r="D533" s="108">
        <f t="shared" si="80"/>
        <v>183</v>
      </c>
      <c r="E533" s="128">
        <f>COUNTIF($C$15:C533,C533)</f>
        <v>152</v>
      </c>
      <c r="F533" s="129">
        <f t="shared" si="81"/>
        <v>7.3860324431422875E-2</v>
      </c>
      <c r="G533" s="129">
        <f t="shared" si="82"/>
        <v>5.5312270197241942E-3</v>
      </c>
      <c r="H533" s="130">
        <f t="shared" si="83"/>
        <v>7.9391551451147069E-2</v>
      </c>
    </row>
    <row r="534" spans="1:8">
      <c r="A534" s="108">
        <f t="shared" si="84"/>
        <v>520</v>
      </c>
      <c r="B534" s="109">
        <f t="shared" si="84"/>
        <v>44085</v>
      </c>
      <c r="C534" s="127" t="str">
        <f t="shared" si="79"/>
        <v>구간3</v>
      </c>
      <c r="D534" s="108">
        <f t="shared" si="80"/>
        <v>183</v>
      </c>
      <c r="E534" s="128">
        <f>COUNTIF($C$15:C534,C534)</f>
        <v>153</v>
      </c>
      <c r="F534" s="129">
        <f t="shared" si="81"/>
        <v>7.3860324431422875E-2</v>
      </c>
      <c r="G534" s="129">
        <f t="shared" si="82"/>
        <v>5.5676166711697474E-3</v>
      </c>
      <c r="H534" s="130">
        <f t="shared" si="83"/>
        <v>7.9427941102592617E-2</v>
      </c>
    </row>
    <row r="535" spans="1:8">
      <c r="A535" s="108">
        <f t="shared" si="84"/>
        <v>521</v>
      </c>
      <c r="B535" s="109">
        <f t="shared" si="84"/>
        <v>44086</v>
      </c>
      <c r="C535" s="127" t="str">
        <f t="shared" si="79"/>
        <v>구간3</v>
      </c>
      <c r="D535" s="108">
        <f t="shared" si="80"/>
        <v>183</v>
      </c>
      <c r="E535" s="128">
        <f>COUNTIF($C$15:C535,C535)</f>
        <v>154</v>
      </c>
      <c r="F535" s="129">
        <f t="shared" si="81"/>
        <v>7.3860324431422875E-2</v>
      </c>
      <c r="G535" s="129">
        <f t="shared" si="82"/>
        <v>5.6040063226153016E-3</v>
      </c>
      <c r="H535" s="130">
        <f t="shared" si="83"/>
        <v>7.9464330754038179E-2</v>
      </c>
    </row>
    <row r="536" spans="1:8">
      <c r="A536" s="108">
        <f t="shared" si="84"/>
        <v>522</v>
      </c>
      <c r="B536" s="109">
        <f t="shared" si="84"/>
        <v>44087</v>
      </c>
      <c r="C536" s="127" t="str">
        <f t="shared" si="79"/>
        <v>구간3</v>
      </c>
      <c r="D536" s="108">
        <f t="shared" si="80"/>
        <v>183</v>
      </c>
      <c r="E536" s="128">
        <f>COUNTIF($C$15:C536,C536)</f>
        <v>155</v>
      </c>
      <c r="F536" s="129">
        <f t="shared" si="81"/>
        <v>7.3860324431422875E-2</v>
      </c>
      <c r="G536" s="129">
        <f t="shared" si="82"/>
        <v>5.6403959740608557E-3</v>
      </c>
      <c r="H536" s="130">
        <f t="shared" si="83"/>
        <v>7.9500720405483727E-2</v>
      </c>
    </row>
    <row r="537" spans="1:8">
      <c r="A537" s="108">
        <f t="shared" si="84"/>
        <v>523</v>
      </c>
      <c r="B537" s="109">
        <f t="shared" si="84"/>
        <v>44088</v>
      </c>
      <c r="C537" s="127" t="str">
        <f t="shared" si="79"/>
        <v>구간3</v>
      </c>
      <c r="D537" s="108">
        <f t="shared" si="80"/>
        <v>183</v>
      </c>
      <c r="E537" s="128">
        <f>COUNTIF($C$15:C537,C537)</f>
        <v>156</v>
      </c>
      <c r="F537" s="129">
        <f t="shared" si="81"/>
        <v>7.3860324431422875E-2</v>
      </c>
      <c r="G537" s="129">
        <f t="shared" si="82"/>
        <v>5.6767856255064099E-3</v>
      </c>
      <c r="H537" s="130">
        <f t="shared" si="83"/>
        <v>7.9537110056929289E-2</v>
      </c>
    </row>
    <row r="538" spans="1:8">
      <c r="A538" s="108">
        <f t="shared" si="84"/>
        <v>524</v>
      </c>
      <c r="B538" s="109">
        <f t="shared" si="84"/>
        <v>44089</v>
      </c>
      <c r="C538" s="127" t="str">
        <f t="shared" si="79"/>
        <v>구간3</v>
      </c>
      <c r="D538" s="108">
        <f t="shared" si="80"/>
        <v>183</v>
      </c>
      <c r="E538" s="128">
        <f>COUNTIF($C$15:C538,C538)</f>
        <v>157</v>
      </c>
      <c r="F538" s="129">
        <f t="shared" si="81"/>
        <v>7.3860324431422875E-2</v>
      </c>
      <c r="G538" s="129">
        <f t="shared" si="82"/>
        <v>5.7131752769519631E-3</v>
      </c>
      <c r="H538" s="130">
        <f t="shared" si="83"/>
        <v>7.9573499708374837E-2</v>
      </c>
    </row>
    <row r="539" spans="1:8">
      <c r="A539" s="108">
        <f t="shared" si="84"/>
        <v>525</v>
      </c>
      <c r="B539" s="109">
        <f t="shared" si="84"/>
        <v>44090</v>
      </c>
      <c r="C539" s="127" t="str">
        <f t="shared" si="79"/>
        <v>구간3</v>
      </c>
      <c r="D539" s="108">
        <f t="shared" si="80"/>
        <v>183</v>
      </c>
      <c r="E539" s="128">
        <f>COUNTIF($C$15:C539,C539)</f>
        <v>158</v>
      </c>
      <c r="F539" s="129">
        <f t="shared" si="81"/>
        <v>7.3860324431422875E-2</v>
      </c>
      <c r="G539" s="129">
        <f t="shared" si="82"/>
        <v>5.7495649283975173E-3</v>
      </c>
      <c r="H539" s="130">
        <f t="shared" si="83"/>
        <v>7.9609889359820385E-2</v>
      </c>
    </row>
    <row r="540" spans="1:8">
      <c r="A540" s="108">
        <f t="shared" si="84"/>
        <v>526</v>
      </c>
      <c r="B540" s="109">
        <f t="shared" si="84"/>
        <v>44091</v>
      </c>
      <c r="C540" s="127" t="str">
        <f t="shared" si="79"/>
        <v>구간3</v>
      </c>
      <c r="D540" s="108">
        <f t="shared" si="80"/>
        <v>183</v>
      </c>
      <c r="E540" s="128">
        <f>COUNTIF($C$15:C540,C540)</f>
        <v>159</v>
      </c>
      <c r="F540" s="129">
        <f t="shared" si="81"/>
        <v>7.3860324431422875E-2</v>
      </c>
      <c r="G540" s="129">
        <f t="shared" si="82"/>
        <v>5.7859545798430714E-3</v>
      </c>
      <c r="H540" s="130">
        <f t="shared" si="83"/>
        <v>7.9646279011265947E-2</v>
      </c>
    </row>
    <row r="541" spans="1:8">
      <c r="A541" s="108">
        <f t="shared" si="84"/>
        <v>527</v>
      </c>
      <c r="B541" s="109">
        <f t="shared" si="84"/>
        <v>44092</v>
      </c>
      <c r="C541" s="127" t="str">
        <f t="shared" si="79"/>
        <v>구간3</v>
      </c>
      <c r="D541" s="108">
        <f t="shared" si="80"/>
        <v>183</v>
      </c>
      <c r="E541" s="128">
        <f>COUNTIF($C$15:C541,C541)</f>
        <v>160</v>
      </c>
      <c r="F541" s="129">
        <f t="shared" si="81"/>
        <v>7.3860324431422875E-2</v>
      </c>
      <c r="G541" s="129">
        <f t="shared" si="82"/>
        <v>5.8223442312886255E-3</v>
      </c>
      <c r="H541" s="130">
        <f t="shared" si="83"/>
        <v>7.9682668662711495E-2</v>
      </c>
    </row>
    <row r="542" spans="1:8">
      <c r="A542" s="108">
        <f t="shared" si="84"/>
        <v>528</v>
      </c>
      <c r="B542" s="109">
        <f t="shared" si="84"/>
        <v>44093</v>
      </c>
      <c r="C542" s="127" t="str">
        <f t="shared" si="79"/>
        <v>구간3</v>
      </c>
      <c r="D542" s="108">
        <f t="shared" si="80"/>
        <v>183</v>
      </c>
      <c r="E542" s="128">
        <f>COUNTIF($C$15:C542,C542)</f>
        <v>161</v>
      </c>
      <c r="F542" s="129">
        <f t="shared" si="81"/>
        <v>7.3860324431422875E-2</v>
      </c>
      <c r="G542" s="129">
        <f t="shared" si="82"/>
        <v>5.8587338827341788E-3</v>
      </c>
      <c r="H542" s="130">
        <f t="shared" si="83"/>
        <v>7.9719058314157057E-2</v>
      </c>
    </row>
    <row r="543" spans="1:8">
      <c r="A543" s="108">
        <f t="shared" si="84"/>
        <v>529</v>
      </c>
      <c r="B543" s="109">
        <f t="shared" si="84"/>
        <v>44094</v>
      </c>
      <c r="C543" s="127" t="str">
        <f t="shared" si="79"/>
        <v>구간3</v>
      </c>
      <c r="D543" s="108">
        <f t="shared" si="80"/>
        <v>183</v>
      </c>
      <c r="E543" s="128">
        <f>COUNTIF($C$15:C543,C543)</f>
        <v>162</v>
      </c>
      <c r="F543" s="129">
        <f t="shared" si="81"/>
        <v>7.3860324431422875E-2</v>
      </c>
      <c r="G543" s="129">
        <f t="shared" si="82"/>
        <v>5.8951235341797329E-3</v>
      </c>
      <c r="H543" s="130">
        <f t="shared" si="83"/>
        <v>7.9755447965602605E-2</v>
      </c>
    </row>
    <row r="544" spans="1:8">
      <c r="A544" s="108">
        <f t="shared" si="84"/>
        <v>530</v>
      </c>
      <c r="B544" s="109">
        <f t="shared" si="84"/>
        <v>44095</v>
      </c>
      <c r="C544" s="127" t="str">
        <f t="shared" si="79"/>
        <v>구간3</v>
      </c>
      <c r="D544" s="108">
        <f t="shared" si="80"/>
        <v>183</v>
      </c>
      <c r="E544" s="128">
        <f>COUNTIF($C$15:C544,C544)</f>
        <v>163</v>
      </c>
      <c r="F544" s="129">
        <f t="shared" si="81"/>
        <v>7.3860324431422875E-2</v>
      </c>
      <c r="G544" s="129">
        <f t="shared" si="82"/>
        <v>5.9315131856252871E-3</v>
      </c>
      <c r="H544" s="130">
        <f t="shared" si="83"/>
        <v>7.9791837617048167E-2</v>
      </c>
    </row>
    <row r="545" spans="1:8">
      <c r="A545" s="108">
        <f t="shared" ref="A545:B560" si="85">A544+1</f>
        <v>531</v>
      </c>
      <c r="B545" s="109">
        <f t="shared" si="85"/>
        <v>44096</v>
      </c>
      <c r="C545" s="127" t="str">
        <f t="shared" si="79"/>
        <v>구간3</v>
      </c>
      <c r="D545" s="108">
        <f t="shared" si="80"/>
        <v>183</v>
      </c>
      <c r="E545" s="128">
        <f>COUNTIF($C$15:C545,C545)</f>
        <v>164</v>
      </c>
      <c r="F545" s="129">
        <f t="shared" si="81"/>
        <v>7.3860324431422875E-2</v>
      </c>
      <c r="G545" s="129">
        <f t="shared" si="82"/>
        <v>5.9679028370708403E-3</v>
      </c>
      <c r="H545" s="130">
        <f t="shared" si="83"/>
        <v>7.9828227268493715E-2</v>
      </c>
    </row>
    <row r="546" spans="1:8">
      <c r="A546" s="108">
        <f t="shared" si="85"/>
        <v>532</v>
      </c>
      <c r="B546" s="109">
        <f t="shared" si="85"/>
        <v>44097</v>
      </c>
      <c r="C546" s="127" t="str">
        <f t="shared" si="79"/>
        <v>구간3</v>
      </c>
      <c r="D546" s="108">
        <f t="shared" si="80"/>
        <v>183</v>
      </c>
      <c r="E546" s="128">
        <f>COUNTIF($C$15:C546,C546)</f>
        <v>165</v>
      </c>
      <c r="F546" s="129">
        <f t="shared" si="81"/>
        <v>7.3860324431422875E-2</v>
      </c>
      <c r="G546" s="129">
        <f t="shared" si="82"/>
        <v>6.0042924885163945E-3</v>
      </c>
      <c r="H546" s="130">
        <f t="shared" si="83"/>
        <v>7.9864616919939263E-2</v>
      </c>
    </row>
    <row r="547" spans="1:8">
      <c r="A547" s="108">
        <f t="shared" si="85"/>
        <v>533</v>
      </c>
      <c r="B547" s="109">
        <f t="shared" si="85"/>
        <v>44098</v>
      </c>
      <c r="C547" s="127" t="str">
        <f t="shared" si="79"/>
        <v>구간3</v>
      </c>
      <c r="D547" s="108">
        <f t="shared" si="80"/>
        <v>183</v>
      </c>
      <c r="E547" s="128">
        <f>COUNTIF($C$15:C547,C547)</f>
        <v>166</v>
      </c>
      <c r="F547" s="129">
        <f t="shared" si="81"/>
        <v>7.3860324431422875E-2</v>
      </c>
      <c r="G547" s="129">
        <f t="shared" si="82"/>
        <v>6.0406821399619486E-3</v>
      </c>
      <c r="H547" s="130">
        <f t="shared" si="83"/>
        <v>7.9901006571384825E-2</v>
      </c>
    </row>
    <row r="548" spans="1:8">
      <c r="A548" s="108">
        <f t="shared" si="85"/>
        <v>534</v>
      </c>
      <c r="B548" s="109">
        <f t="shared" si="85"/>
        <v>44099</v>
      </c>
      <c r="C548" s="127" t="str">
        <f t="shared" si="79"/>
        <v>구간3</v>
      </c>
      <c r="D548" s="108">
        <f t="shared" si="80"/>
        <v>183</v>
      </c>
      <c r="E548" s="128">
        <f>COUNTIF($C$15:C548,C548)</f>
        <v>167</v>
      </c>
      <c r="F548" s="129">
        <f t="shared" si="81"/>
        <v>7.3860324431422875E-2</v>
      </c>
      <c r="G548" s="129">
        <f t="shared" si="82"/>
        <v>6.0770717914075028E-3</v>
      </c>
      <c r="H548" s="130">
        <f t="shared" si="83"/>
        <v>7.9937396222830373E-2</v>
      </c>
    </row>
    <row r="549" spans="1:8">
      <c r="A549" s="108">
        <f t="shared" si="85"/>
        <v>535</v>
      </c>
      <c r="B549" s="109">
        <f t="shared" si="85"/>
        <v>44100</v>
      </c>
      <c r="C549" s="127" t="str">
        <f t="shared" si="79"/>
        <v>구간3</v>
      </c>
      <c r="D549" s="108">
        <f t="shared" si="80"/>
        <v>183</v>
      </c>
      <c r="E549" s="128">
        <f>COUNTIF($C$15:C549,C549)</f>
        <v>168</v>
      </c>
      <c r="F549" s="129">
        <f t="shared" si="81"/>
        <v>7.3860324431422875E-2</v>
      </c>
      <c r="G549" s="129">
        <f t="shared" si="82"/>
        <v>6.113461442853056E-3</v>
      </c>
      <c r="H549" s="130">
        <f t="shared" si="83"/>
        <v>7.9973785874275935E-2</v>
      </c>
    </row>
    <row r="550" spans="1:8">
      <c r="A550" s="108">
        <f t="shared" si="85"/>
        <v>536</v>
      </c>
      <c r="B550" s="109">
        <f t="shared" si="85"/>
        <v>44101</v>
      </c>
      <c r="C550" s="127" t="str">
        <f t="shared" si="79"/>
        <v>구간3</v>
      </c>
      <c r="D550" s="108">
        <f t="shared" si="80"/>
        <v>183</v>
      </c>
      <c r="E550" s="128">
        <f>COUNTIF($C$15:C550,C550)</f>
        <v>169</v>
      </c>
      <c r="F550" s="129">
        <f t="shared" si="81"/>
        <v>7.3860324431422875E-2</v>
      </c>
      <c r="G550" s="129">
        <f t="shared" si="82"/>
        <v>6.1498510942986102E-3</v>
      </c>
      <c r="H550" s="130">
        <f t="shared" si="83"/>
        <v>8.0010175525721483E-2</v>
      </c>
    </row>
    <row r="551" spans="1:8">
      <c r="A551" s="108">
        <f t="shared" si="85"/>
        <v>537</v>
      </c>
      <c r="B551" s="109">
        <f t="shared" si="85"/>
        <v>44102</v>
      </c>
      <c r="C551" s="127" t="str">
        <f t="shared" si="79"/>
        <v>구간3</v>
      </c>
      <c r="D551" s="108">
        <f t="shared" si="80"/>
        <v>183</v>
      </c>
      <c r="E551" s="128">
        <f>COUNTIF($C$15:C551,C551)</f>
        <v>170</v>
      </c>
      <c r="F551" s="129">
        <f t="shared" si="81"/>
        <v>7.3860324431422875E-2</v>
      </c>
      <c r="G551" s="129">
        <f t="shared" si="82"/>
        <v>6.1862407457441643E-3</v>
      </c>
      <c r="H551" s="130">
        <f t="shared" si="83"/>
        <v>8.0046565177167045E-2</v>
      </c>
    </row>
    <row r="552" spans="1:8">
      <c r="A552" s="108">
        <f t="shared" si="85"/>
        <v>538</v>
      </c>
      <c r="B552" s="109">
        <f t="shared" si="85"/>
        <v>44103</v>
      </c>
      <c r="C552" s="127" t="str">
        <f t="shared" si="79"/>
        <v>구간3</v>
      </c>
      <c r="D552" s="108">
        <f t="shared" si="80"/>
        <v>183</v>
      </c>
      <c r="E552" s="128">
        <f>COUNTIF($C$15:C552,C552)</f>
        <v>171</v>
      </c>
      <c r="F552" s="129">
        <f t="shared" si="81"/>
        <v>7.3860324431422875E-2</v>
      </c>
      <c r="G552" s="129">
        <f t="shared" si="82"/>
        <v>6.2226303971897184E-3</v>
      </c>
      <c r="H552" s="130">
        <f t="shared" si="83"/>
        <v>8.0082954828612593E-2</v>
      </c>
    </row>
    <row r="553" spans="1:8">
      <c r="A553" s="108">
        <f t="shared" si="85"/>
        <v>539</v>
      </c>
      <c r="B553" s="109">
        <f t="shared" si="85"/>
        <v>44104</v>
      </c>
      <c r="C553" s="127" t="str">
        <f t="shared" si="79"/>
        <v>구간3</v>
      </c>
      <c r="D553" s="108">
        <f t="shared" si="80"/>
        <v>183</v>
      </c>
      <c r="E553" s="128">
        <f>COUNTIF($C$15:C553,C553)</f>
        <v>172</v>
      </c>
      <c r="F553" s="129">
        <f t="shared" si="81"/>
        <v>7.3860324431422875E-2</v>
      </c>
      <c r="G553" s="129">
        <f t="shared" si="82"/>
        <v>6.2590200486352717E-3</v>
      </c>
      <c r="H553" s="130">
        <f t="shared" si="83"/>
        <v>8.0119344480058141E-2</v>
      </c>
    </row>
    <row r="554" spans="1:8">
      <c r="A554" s="108">
        <f t="shared" si="85"/>
        <v>540</v>
      </c>
      <c r="B554" s="109">
        <f t="shared" si="85"/>
        <v>44105</v>
      </c>
      <c r="C554" s="127" t="str">
        <f t="shared" si="79"/>
        <v>구간3</v>
      </c>
      <c r="D554" s="108">
        <f t="shared" si="80"/>
        <v>183</v>
      </c>
      <c r="E554" s="128">
        <f>COUNTIF($C$15:C554,C554)</f>
        <v>173</v>
      </c>
      <c r="F554" s="129">
        <f t="shared" si="81"/>
        <v>7.3860324431422875E-2</v>
      </c>
      <c r="G554" s="129">
        <f t="shared" si="82"/>
        <v>6.2954097000808259E-3</v>
      </c>
      <c r="H554" s="130">
        <f t="shared" si="83"/>
        <v>8.0155734131503703E-2</v>
      </c>
    </row>
    <row r="555" spans="1:8">
      <c r="A555" s="108">
        <f t="shared" si="85"/>
        <v>541</v>
      </c>
      <c r="B555" s="109">
        <f t="shared" si="85"/>
        <v>44106</v>
      </c>
      <c r="C555" s="127" t="str">
        <f t="shared" si="79"/>
        <v>구간3</v>
      </c>
      <c r="D555" s="108">
        <f t="shared" si="80"/>
        <v>183</v>
      </c>
      <c r="E555" s="128">
        <f>COUNTIF($C$15:C555,C555)</f>
        <v>174</v>
      </c>
      <c r="F555" s="129">
        <f t="shared" si="81"/>
        <v>7.3860324431422875E-2</v>
      </c>
      <c r="G555" s="129">
        <f t="shared" si="82"/>
        <v>6.33179935152638E-3</v>
      </c>
      <c r="H555" s="130">
        <f t="shared" si="83"/>
        <v>8.0192123782949251E-2</v>
      </c>
    </row>
    <row r="556" spans="1:8">
      <c r="A556" s="108">
        <f t="shared" si="85"/>
        <v>542</v>
      </c>
      <c r="B556" s="109">
        <f t="shared" si="85"/>
        <v>44107</v>
      </c>
      <c r="C556" s="127" t="str">
        <f t="shared" si="79"/>
        <v>구간3</v>
      </c>
      <c r="D556" s="108">
        <f t="shared" si="80"/>
        <v>183</v>
      </c>
      <c r="E556" s="128">
        <f>COUNTIF($C$15:C556,C556)</f>
        <v>175</v>
      </c>
      <c r="F556" s="129">
        <f t="shared" si="81"/>
        <v>7.3860324431422875E-2</v>
      </c>
      <c r="G556" s="129">
        <f t="shared" si="82"/>
        <v>6.3681890029719341E-3</v>
      </c>
      <c r="H556" s="130">
        <f t="shared" si="83"/>
        <v>8.0228513434394813E-2</v>
      </c>
    </row>
    <row r="557" spans="1:8">
      <c r="A557" s="108">
        <f t="shared" si="85"/>
        <v>543</v>
      </c>
      <c r="B557" s="109">
        <f t="shared" si="85"/>
        <v>44108</v>
      </c>
      <c r="C557" s="127" t="str">
        <f t="shared" si="79"/>
        <v>구간3</v>
      </c>
      <c r="D557" s="108">
        <f t="shared" si="80"/>
        <v>183</v>
      </c>
      <c r="E557" s="128">
        <f>COUNTIF($C$15:C557,C557)</f>
        <v>176</v>
      </c>
      <c r="F557" s="129">
        <f t="shared" si="81"/>
        <v>7.3860324431422875E-2</v>
      </c>
      <c r="G557" s="129">
        <f t="shared" si="82"/>
        <v>6.4045786544174874E-3</v>
      </c>
      <c r="H557" s="130">
        <f t="shared" si="83"/>
        <v>8.0264903085840361E-2</v>
      </c>
    </row>
    <row r="558" spans="1:8">
      <c r="A558" s="108">
        <f t="shared" si="85"/>
        <v>544</v>
      </c>
      <c r="B558" s="109">
        <f t="shared" si="85"/>
        <v>44109</v>
      </c>
      <c r="C558" s="127" t="str">
        <f t="shared" si="79"/>
        <v>구간3</v>
      </c>
      <c r="D558" s="108">
        <f t="shared" si="80"/>
        <v>183</v>
      </c>
      <c r="E558" s="128">
        <f>COUNTIF($C$15:C558,C558)</f>
        <v>177</v>
      </c>
      <c r="F558" s="129">
        <f t="shared" si="81"/>
        <v>7.3860324431422875E-2</v>
      </c>
      <c r="G558" s="129">
        <f t="shared" si="82"/>
        <v>6.4409683058630415E-3</v>
      </c>
      <c r="H558" s="130">
        <f t="shared" si="83"/>
        <v>8.0301292737285923E-2</v>
      </c>
    </row>
    <row r="559" spans="1:8">
      <c r="A559" s="108">
        <f t="shared" si="85"/>
        <v>545</v>
      </c>
      <c r="B559" s="109">
        <f t="shared" si="85"/>
        <v>44110</v>
      </c>
      <c r="C559" s="127" t="str">
        <f t="shared" si="79"/>
        <v>구간3</v>
      </c>
      <c r="D559" s="108">
        <f t="shared" si="80"/>
        <v>183</v>
      </c>
      <c r="E559" s="128">
        <f>COUNTIF($C$15:C559,C559)</f>
        <v>178</v>
      </c>
      <c r="F559" s="129">
        <f t="shared" si="81"/>
        <v>7.3860324431422875E-2</v>
      </c>
      <c r="G559" s="129">
        <f t="shared" si="82"/>
        <v>6.4773579573085957E-3</v>
      </c>
      <c r="H559" s="130">
        <f t="shared" si="83"/>
        <v>8.0337682388731471E-2</v>
      </c>
    </row>
    <row r="560" spans="1:8">
      <c r="A560" s="108">
        <f t="shared" si="85"/>
        <v>546</v>
      </c>
      <c r="B560" s="109">
        <f t="shared" si="85"/>
        <v>44111</v>
      </c>
      <c r="C560" s="127" t="str">
        <f t="shared" si="79"/>
        <v>구간3</v>
      </c>
      <c r="D560" s="108">
        <f t="shared" si="80"/>
        <v>183</v>
      </c>
      <c r="E560" s="128">
        <f>COUNTIF($C$15:C560,C560)</f>
        <v>179</v>
      </c>
      <c r="F560" s="129">
        <f t="shared" si="81"/>
        <v>7.3860324431422875E-2</v>
      </c>
      <c r="G560" s="129">
        <f t="shared" si="82"/>
        <v>6.5137476087541489E-3</v>
      </c>
      <c r="H560" s="130">
        <f t="shared" si="83"/>
        <v>8.0374072040177019E-2</v>
      </c>
    </row>
    <row r="561" spans="1:8">
      <c r="A561" s="108">
        <f t="shared" ref="A561:B576" si="86">A560+1</f>
        <v>547</v>
      </c>
      <c r="B561" s="109">
        <f t="shared" si="86"/>
        <v>44112</v>
      </c>
      <c r="C561" s="127" t="str">
        <f t="shared" si="79"/>
        <v>구간3</v>
      </c>
      <c r="D561" s="108">
        <f t="shared" si="80"/>
        <v>183</v>
      </c>
      <c r="E561" s="128">
        <f>COUNTIF($C$15:C561,C561)</f>
        <v>180</v>
      </c>
      <c r="F561" s="129">
        <f t="shared" si="81"/>
        <v>7.3860324431422875E-2</v>
      </c>
      <c r="G561" s="129">
        <f t="shared" si="82"/>
        <v>6.5501372601997031E-3</v>
      </c>
      <c r="H561" s="130">
        <f t="shared" si="83"/>
        <v>8.0410461691622581E-2</v>
      </c>
    </row>
    <row r="562" spans="1:8">
      <c r="A562" s="108">
        <f t="shared" si="86"/>
        <v>548</v>
      </c>
      <c r="B562" s="109">
        <f t="shared" si="86"/>
        <v>44113</v>
      </c>
      <c r="C562" s="127" t="str">
        <f t="shared" si="79"/>
        <v>구간3</v>
      </c>
      <c r="D562" s="108">
        <f t="shared" si="80"/>
        <v>183</v>
      </c>
      <c r="E562" s="128">
        <f>COUNTIF($C$15:C562,C562)</f>
        <v>181</v>
      </c>
      <c r="F562" s="129">
        <f t="shared" si="81"/>
        <v>7.3860324431422875E-2</v>
      </c>
      <c r="G562" s="129">
        <f t="shared" si="82"/>
        <v>6.5865269116452572E-3</v>
      </c>
      <c r="H562" s="130">
        <f t="shared" si="83"/>
        <v>8.0446851343068129E-2</v>
      </c>
    </row>
    <row r="563" spans="1:8">
      <c r="A563" s="108">
        <f t="shared" si="86"/>
        <v>549</v>
      </c>
      <c r="B563" s="109">
        <f t="shared" si="86"/>
        <v>44114</v>
      </c>
      <c r="C563" s="127" t="str">
        <f t="shared" si="79"/>
        <v>구간3</v>
      </c>
      <c r="D563" s="108">
        <f t="shared" si="80"/>
        <v>183</v>
      </c>
      <c r="E563" s="128">
        <f>COUNTIF($C$15:C563,C563)</f>
        <v>182</v>
      </c>
      <c r="F563" s="129">
        <f t="shared" si="81"/>
        <v>7.3860324431422875E-2</v>
      </c>
      <c r="G563" s="129">
        <f t="shared" si="82"/>
        <v>6.6229165630908114E-3</v>
      </c>
      <c r="H563" s="130">
        <f t="shared" si="83"/>
        <v>8.0483240994513691E-2</v>
      </c>
    </row>
    <row r="564" spans="1:8">
      <c r="A564" s="108">
        <f t="shared" si="86"/>
        <v>550</v>
      </c>
      <c r="B564" s="109">
        <f t="shared" si="86"/>
        <v>44115</v>
      </c>
      <c r="C564" s="127" t="str">
        <f t="shared" si="79"/>
        <v>구간3</v>
      </c>
      <c r="D564" s="108">
        <f t="shared" si="80"/>
        <v>183</v>
      </c>
      <c r="E564" s="128">
        <f>COUNTIF($C$15:C564,C564)</f>
        <v>183</v>
      </c>
      <c r="F564" s="129">
        <f t="shared" si="81"/>
        <v>7.3860324431422875E-2</v>
      </c>
      <c r="G564" s="129">
        <f t="shared" si="82"/>
        <v>6.6593062145363646E-3</v>
      </c>
      <c r="H564" s="130">
        <f t="shared" si="83"/>
        <v>8.0519630645959239E-2</v>
      </c>
    </row>
    <row r="565" spans="1:8">
      <c r="A565" s="108">
        <f t="shared" si="86"/>
        <v>551</v>
      </c>
      <c r="B565" s="109">
        <f t="shared" si="86"/>
        <v>44116</v>
      </c>
      <c r="C565" s="127" t="str">
        <f t="shared" si="79"/>
        <v>구간4</v>
      </c>
      <c r="D565" s="108">
        <f t="shared" si="80"/>
        <v>182</v>
      </c>
      <c r="E565" s="128">
        <f>COUNTIF($C$15:C565,C565)</f>
        <v>1</v>
      </c>
      <c r="F565" s="129">
        <f t="shared" si="81"/>
        <v>8.0519630645959239E-2</v>
      </c>
      <c r="G565" s="129">
        <f t="shared" si="82"/>
        <v>4.1446055104017123E-5</v>
      </c>
      <c r="H565" s="130">
        <f t="shared" si="83"/>
        <v>8.0561076701063258E-2</v>
      </c>
    </row>
    <row r="566" spans="1:8">
      <c r="A566" s="108">
        <f t="shared" si="86"/>
        <v>552</v>
      </c>
      <c r="B566" s="109">
        <f t="shared" si="86"/>
        <v>44117</v>
      </c>
      <c r="C566" s="127" t="str">
        <f t="shared" si="79"/>
        <v>구간4</v>
      </c>
      <c r="D566" s="108">
        <f t="shared" si="80"/>
        <v>182</v>
      </c>
      <c r="E566" s="128">
        <f>COUNTIF($C$15:C566,C566)</f>
        <v>2</v>
      </c>
      <c r="F566" s="129">
        <f t="shared" si="81"/>
        <v>8.0519630645959239E-2</v>
      </c>
      <c r="G566" s="129">
        <f t="shared" si="82"/>
        <v>8.2892110208034246E-5</v>
      </c>
      <c r="H566" s="130">
        <f t="shared" si="83"/>
        <v>8.0602522756167277E-2</v>
      </c>
    </row>
    <row r="567" spans="1:8">
      <c r="A567" s="108">
        <f t="shared" si="86"/>
        <v>553</v>
      </c>
      <c r="B567" s="109">
        <f t="shared" si="86"/>
        <v>44118</v>
      </c>
      <c r="C567" s="127" t="str">
        <f t="shared" si="79"/>
        <v>구간4</v>
      </c>
      <c r="D567" s="108">
        <f t="shared" si="80"/>
        <v>182</v>
      </c>
      <c r="E567" s="128">
        <f>COUNTIF($C$15:C567,C567)</f>
        <v>3</v>
      </c>
      <c r="F567" s="129">
        <f t="shared" si="81"/>
        <v>8.0519630645959239E-2</v>
      </c>
      <c r="G567" s="129">
        <f t="shared" si="82"/>
        <v>1.2433816531205136E-4</v>
      </c>
      <c r="H567" s="130">
        <f t="shared" si="83"/>
        <v>8.0643968811271297E-2</v>
      </c>
    </row>
    <row r="568" spans="1:8">
      <c r="A568" s="108">
        <f t="shared" si="86"/>
        <v>554</v>
      </c>
      <c r="B568" s="109">
        <f t="shared" si="86"/>
        <v>44119</v>
      </c>
      <c r="C568" s="127" t="str">
        <f t="shared" si="79"/>
        <v>구간4</v>
      </c>
      <c r="D568" s="108">
        <f t="shared" si="80"/>
        <v>182</v>
      </c>
      <c r="E568" s="128">
        <f>COUNTIF($C$15:C568,C568)</f>
        <v>4</v>
      </c>
      <c r="F568" s="129">
        <f t="shared" si="81"/>
        <v>8.0519630645959239E-2</v>
      </c>
      <c r="G568" s="129">
        <f t="shared" si="82"/>
        <v>1.6578422041606849E-4</v>
      </c>
      <c r="H568" s="130">
        <f t="shared" si="83"/>
        <v>8.0685414866375302E-2</v>
      </c>
    </row>
    <row r="569" spans="1:8">
      <c r="A569" s="108">
        <f t="shared" si="86"/>
        <v>555</v>
      </c>
      <c r="B569" s="109">
        <f t="shared" si="86"/>
        <v>44120</v>
      </c>
      <c r="C569" s="127" t="str">
        <f t="shared" si="79"/>
        <v>구간4</v>
      </c>
      <c r="D569" s="108">
        <f t="shared" si="80"/>
        <v>182</v>
      </c>
      <c r="E569" s="128">
        <f>COUNTIF($C$15:C569,C569)</f>
        <v>5</v>
      </c>
      <c r="F569" s="129">
        <f t="shared" si="81"/>
        <v>8.0519630645959239E-2</v>
      </c>
      <c r="G569" s="129">
        <f t="shared" si="82"/>
        <v>2.0723027552008562E-4</v>
      </c>
      <c r="H569" s="130">
        <f t="shared" si="83"/>
        <v>8.0726860921479321E-2</v>
      </c>
    </row>
    <row r="570" spans="1:8">
      <c r="A570" s="108">
        <f t="shared" si="86"/>
        <v>556</v>
      </c>
      <c r="B570" s="109">
        <f t="shared" si="86"/>
        <v>44121</v>
      </c>
      <c r="C570" s="127" t="str">
        <f t="shared" si="79"/>
        <v>구간4</v>
      </c>
      <c r="D570" s="108">
        <f t="shared" si="80"/>
        <v>182</v>
      </c>
      <c r="E570" s="128">
        <f>COUNTIF($C$15:C570,C570)</f>
        <v>6</v>
      </c>
      <c r="F570" s="129">
        <f t="shared" si="81"/>
        <v>8.0519630645959239E-2</v>
      </c>
      <c r="G570" s="129">
        <f t="shared" si="82"/>
        <v>2.4867633062410272E-4</v>
      </c>
      <c r="H570" s="130">
        <f t="shared" si="83"/>
        <v>8.076830697658334E-2</v>
      </c>
    </row>
    <row r="571" spans="1:8">
      <c r="A571" s="108">
        <f t="shared" si="86"/>
        <v>557</v>
      </c>
      <c r="B571" s="109">
        <f t="shared" si="86"/>
        <v>44122</v>
      </c>
      <c r="C571" s="127" t="str">
        <f t="shared" si="79"/>
        <v>구간4</v>
      </c>
      <c r="D571" s="108">
        <f t="shared" si="80"/>
        <v>182</v>
      </c>
      <c r="E571" s="128">
        <f>COUNTIF($C$15:C571,C571)</f>
        <v>7</v>
      </c>
      <c r="F571" s="129">
        <f t="shared" si="81"/>
        <v>8.0519630645959239E-2</v>
      </c>
      <c r="G571" s="129">
        <f t="shared" si="82"/>
        <v>2.9012238572811988E-4</v>
      </c>
      <c r="H571" s="130">
        <f t="shared" si="83"/>
        <v>8.0809753031687359E-2</v>
      </c>
    </row>
    <row r="572" spans="1:8">
      <c r="A572" s="108">
        <f t="shared" si="86"/>
        <v>558</v>
      </c>
      <c r="B572" s="109">
        <f t="shared" si="86"/>
        <v>44123</v>
      </c>
      <c r="C572" s="127" t="str">
        <f t="shared" si="79"/>
        <v>구간4</v>
      </c>
      <c r="D572" s="108">
        <f t="shared" si="80"/>
        <v>182</v>
      </c>
      <c r="E572" s="128">
        <f>COUNTIF($C$15:C572,C572)</f>
        <v>8</v>
      </c>
      <c r="F572" s="129">
        <f t="shared" si="81"/>
        <v>8.0519630645959239E-2</v>
      </c>
      <c r="G572" s="129">
        <f t="shared" si="82"/>
        <v>3.3156844083213698E-4</v>
      </c>
      <c r="H572" s="130">
        <f t="shared" si="83"/>
        <v>8.0851199086791378E-2</v>
      </c>
    </row>
    <row r="573" spans="1:8">
      <c r="A573" s="108">
        <f t="shared" si="86"/>
        <v>559</v>
      </c>
      <c r="B573" s="109">
        <f t="shared" si="86"/>
        <v>44124</v>
      </c>
      <c r="C573" s="127" t="str">
        <f t="shared" si="79"/>
        <v>구간4</v>
      </c>
      <c r="D573" s="108">
        <f t="shared" si="80"/>
        <v>182</v>
      </c>
      <c r="E573" s="128">
        <f>COUNTIF($C$15:C573,C573)</f>
        <v>9</v>
      </c>
      <c r="F573" s="129">
        <f t="shared" si="81"/>
        <v>8.0519630645959239E-2</v>
      </c>
      <c r="G573" s="129">
        <f t="shared" si="82"/>
        <v>3.7301449593615409E-4</v>
      </c>
      <c r="H573" s="130">
        <f t="shared" si="83"/>
        <v>8.0892645141895397E-2</v>
      </c>
    </row>
    <row r="574" spans="1:8">
      <c r="A574" s="108">
        <f t="shared" si="86"/>
        <v>560</v>
      </c>
      <c r="B574" s="109">
        <f t="shared" si="86"/>
        <v>44125</v>
      </c>
      <c r="C574" s="127" t="str">
        <f t="shared" si="79"/>
        <v>구간4</v>
      </c>
      <c r="D574" s="108">
        <f t="shared" si="80"/>
        <v>182</v>
      </c>
      <c r="E574" s="128">
        <f>COUNTIF($C$15:C574,C574)</f>
        <v>10</v>
      </c>
      <c r="F574" s="129">
        <f t="shared" si="81"/>
        <v>8.0519630645959239E-2</v>
      </c>
      <c r="G574" s="129">
        <f t="shared" si="82"/>
        <v>4.1446055104017124E-4</v>
      </c>
      <c r="H574" s="130">
        <f t="shared" si="83"/>
        <v>8.0934091196999416E-2</v>
      </c>
    </row>
    <row r="575" spans="1:8">
      <c r="A575" s="108">
        <f t="shared" si="86"/>
        <v>561</v>
      </c>
      <c r="B575" s="109">
        <f t="shared" si="86"/>
        <v>44126</v>
      </c>
      <c r="C575" s="127" t="str">
        <f t="shared" si="79"/>
        <v>구간4</v>
      </c>
      <c r="D575" s="108">
        <f t="shared" si="80"/>
        <v>182</v>
      </c>
      <c r="E575" s="128">
        <f>COUNTIF($C$15:C575,C575)</f>
        <v>11</v>
      </c>
      <c r="F575" s="129">
        <f t="shared" si="81"/>
        <v>8.0519630645959239E-2</v>
      </c>
      <c r="G575" s="129">
        <f t="shared" si="82"/>
        <v>4.5590660614418834E-4</v>
      </c>
      <c r="H575" s="130">
        <f t="shared" si="83"/>
        <v>8.0975537252103422E-2</v>
      </c>
    </row>
    <row r="576" spans="1:8">
      <c r="A576" s="108">
        <f t="shared" si="86"/>
        <v>562</v>
      </c>
      <c r="B576" s="109">
        <f t="shared" si="86"/>
        <v>44127</v>
      </c>
      <c r="C576" s="127" t="str">
        <f t="shared" si="79"/>
        <v>구간4</v>
      </c>
      <c r="D576" s="108">
        <f t="shared" si="80"/>
        <v>182</v>
      </c>
      <c r="E576" s="128">
        <f>COUNTIF($C$15:C576,C576)</f>
        <v>12</v>
      </c>
      <c r="F576" s="129">
        <f t="shared" si="81"/>
        <v>8.0519630645959239E-2</v>
      </c>
      <c r="G576" s="129">
        <f t="shared" si="82"/>
        <v>4.9735266124820545E-4</v>
      </c>
      <c r="H576" s="130">
        <f t="shared" si="83"/>
        <v>8.1016983307207441E-2</v>
      </c>
    </row>
    <row r="577" spans="1:8">
      <c r="A577" s="108">
        <f t="shared" ref="A577:B592" si="87">A576+1</f>
        <v>563</v>
      </c>
      <c r="B577" s="109">
        <f t="shared" si="87"/>
        <v>44128</v>
      </c>
      <c r="C577" s="127" t="str">
        <f t="shared" si="79"/>
        <v>구간4</v>
      </c>
      <c r="D577" s="108">
        <f t="shared" si="80"/>
        <v>182</v>
      </c>
      <c r="E577" s="128">
        <f>COUNTIF($C$15:C577,C577)</f>
        <v>13</v>
      </c>
      <c r="F577" s="129">
        <f t="shared" si="81"/>
        <v>8.0519630645959239E-2</v>
      </c>
      <c r="G577" s="129">
        <f t="shared" si="82"/>
        <v>5.387987163522226E-4</v>
      </c>
      <c r="H577" s="130">
        <f t="shared" si="83"/>
        <v>8.105842936231146E-2</v>
      </c>
    </row>
    <row r="578" spans="1:8">
      <c r="A578" s="108">
        <f t="shared" si="87"/>
        <v>564</v>
      </c>
      <c r="B578" s="109">
        <f t="shared" si="87"/>
        <v>44129</v>
      </c>
      <c r="C578" s="127" t="str">
        <f t="shared" si="79"/>
        <v>구간4</v>
      </c>
      <c r="D578" s="108">
        <f t="shared" si="80"/>
        <v>182</v>
      </c>
      <c r="E578" s="128">
        <f>COUNTIF($C$15:C578,C578)</f>
        <v>14</v>
      </c>
      <c r="F578" s="129">
        <f t="shared" si="81"/>
        <v>8.0519630645959239E-2</v>
      </c>
      <c r="G578" s="129">
        <f t="shared" si="82"/>
        <v>5.8024477145623976E-4</v>
      </c>
      <c r="H578" s="130">
        <f t="shared" si="83"/>
        <v>8.1099875417415479E-2</v>
      </c>
    </row>
    <row r="579" spans="1:8">
      <c r="A579" s="108">
        <f t="shared" si="87"/>
        <v>565</v>
      </c>
      <c r="B579" s="109">
        <f t="shared" si="87"/>
        <v>44130</v>
      </c>
      <c r="C579" s="127" t="str">
        <f t="shared" si="79"/>
        <v>구간4</v>
      </c>
      <c r="D579" s="108">
        <f t="shared" si="80"/>
        <v>182</v>
      </c>
      <c r="E579" s="128">
        <f>COUNTIF($C$15:C579,C579)</f>
        <v>15</v>
      </c>
      <c r="F579" s="129">
        <f t="shared" si="81"/>
        <v>8.0519630645959239E-2</v>
      </c>
      <c r="G579" s="129">
        <f t="shared" si="82"/>
        <v>6.2169082656025681E-4</v>
      </c>
      <c r="H579" s="130">
        <f t="shared" si="83"/>
        <v>8.1141321472519498E-2</v>
      </c>
    </row>
    <row r="580" spans="1:8">
      <c r="A580" s="108">
        <f t="shared" si="87"/>
        <v>566</v>
      </c>
      <c r="B580" s="109">
        <f t="shared" si="87"/>
        <v>44131</v>
      </c>
      <c r="C580" s="127" t="str">
        <f t="shared" si="79"/>
        <v>구간4</v>
      </c>
      <c r="D580" s="108">
        <f t="shared" si="80"/>
        <v>182</v>
      </c>
      <c r="E580" s="128">
        <f>COUNTIF($C$15:C580,C580)</f>
        <v>16</v>
      </c>
      <c r="F580" s="129">
        <f t="shared" si="81"/>
        <v>8.0519630645959239E-2</v>
      </c>
      <c r="G580" s="129">
        <f t="shared" si="82"/>
        <v>6.6313688166427397E-4</v>
      </c>
      <c r="H580" s="130">
        <f t="shared" si="83"/>
        <v>8.1182767527623517E-2</v>
      </c>
    </row>
    <row r="581" spans="1:8">
      <c r="A581" s="108">
        <f t="shared" si="87"/>
        <v>567</v>
      </c>
      <c r="B581" s="109">
        <f t="shared" si="87"/>
        <v>44132</v>
      </c>
      <c r="C581" s="127" t="str">
        <f t="shared" si="79"/>
        <v>구간4</v>
      </c>
      <c r="D581" s="108">
        <f t="shared" si="80"/>
        <v>182</v>
      </c>
      <c r="E581" s="128">
        <f>COUNTIF($C$15:C581,C581)</f>
        <v>17</v>
      </c>
      <c r="F581" s="129">
        <f t="shared" si="81"/>
        <v>8.0519630645959239E-2</v>
      </c>
      <c r="G581" s="129">
        <f t="shared" si="82"/>
        <v>7.0458293676829112E-4</v>
      </c>
      <c r="H581" s="130">
        <f t="shared" si="83"/>
        <v>8.1224213582727536E-2</v>
      </c>
    </row>
    <row r="582" spans="1:8">
      <c r="A582" s="108">
        <f t="shared" si="87"/>
        <v>568</v>
      </c>
      <c r="B582" s="109">
        <f t="shared" si="87"/>
        <v>44133</v>
      </c>
      <c r="C582" s="127" t="str">
        <f t="shared" si="79"/>
        <v>구간4</v>
      </c>
      <c r="D582" s="108">
        <f t="shared" si="80"/>
        <v>182</v>
      </c>
      <c r="E582" s="128">
        <f>COUNTIF($C$15:C582,C582)</f>
        <v>18</v>
      </c>
      <c r="F582" s="129">
        <f t="shared" si="81"/>
        <v>8.0519630645959239E-2</v>
      </c>
      <c r="G582" s="129">
        <f t="shared" si="82"/>
        <v>7.4602899187230817E-4</v>
      </c>
      <c r="H582" s="130">
        <f t="shared" si="83"/>
        <v>8.1265659637831542E-2</v>
      </c>
    </row>
    <row r="583" spans="1:8">
      <c r="A583" s="108">
        <f t="shared" si="87"/>
        <v>569</v>
      </c>
      <c r="B583" s="109">
        <f t="shared" si="87"/>
        <v>44134</v>
      </c>
      <c r="C583" s="127" t="str">
        <f t="shared" si="79"/>
        <v>구간4</v>
      </c>
      <c r="D583" s="108">
        <f t="shared" si="80"/>
        <v>182</v>
      </c>
      <c r="E583" s="128">
        <f>COUNTIF($C$15:C583,C583)</f>
        <v>19</v>
      </c>
      <c r="F583" s="129">
        <f t="shared" si="81"/>
        <v>8.0519630645959239E-2</v>
      </c>
      <c r="G583" s="129">
        <f t="shared" si="82"/>
        <v>7.8747504697632533E-4</v>
      </c>
      <c r="H583" s="130">
        <f t="shared" si="83"/>
        <v>8.1307105692935561E-2</v>
      </c>
    </row>
    <row r="584" spans="1:8">
      <c r="A584" s="108">
        <f t="shared" si="87"/>
        <v>570</v>
      </c>
      <c r="B584" s="109">
        <f t="shared" si="87"/>
        <v>44135</v>
      </c>
      <c r="C584" s="127" t="str">
        <f t="shared" si="79"/>
        <v>구간4</v>
      </c>
      <c r="D584" s="108">
        <f t="shared" si="80"/>
        <v>182</v>
      </c>
      <c r="E584" s="128">
        <f>COUNTIF($C$15:C584,C584)</f>
        <v>20</v>
      </c>
      <c r="F584" s="129">
        <f t="shared" si="81"/>
        <v>8.0519630645959239E-2</v>
      </c>
      <c r="G584" s="129">
        <f t="shared" si="82"/>
        <v>8.2892110208034248E-4</v>
      </c>
      <c r="H584" s="130">
        <f t="shared" si="83"/>
        <v>8.134855174803958E-2</v>
      </c>
    </row>
    <row r="585" spans="1:8">
      <c r="A585" s="108">
        <f t="shared" si="87"/>
        <v>571</v>
      </c>
      <c r="B585" s="109">
        <f t="shared" si="87"/>
        <v>44136</v>
      </c>
      <c r="C585" s="127" t="str">
        <f t="shared" si="79"/>
        <v>구간4</v>
      </c>
      <c r="D585" s="108">
        <f t="shared" si="80"/>
        <v>182</v>
      </c>
      <c r="E585" s="128">
        <f>COUNTIF($C$15:C585,C585)</f>
        <v>21</v>
      </c>
      <c r="F585" s="129">
        <f t="shared" si="81"/>
        <v>8.0519630645959239E-2</v>
      </c>
      <c r="G585" s="129">
        <f t="shared" si="82"/>
        <v>8.7036715718435953E-4</v>
      </c>
      <c r="H585" s="130">
        <f t="shared" si="83"/>
        <v>8.1389997803143599E-2</v>
      </c>
    </row>
    <row r="586" spans="1:8">
      <c r="A586" s="108">
        <f t="shared" si="87"/>
        <v>572</v>
      </c>
      <c r="B586" s="109">
        <f t="shared" si="87"/>
        <v>44137</v>
      </c>
      <c r="C586" s="127" t="str">
        <f t="shared" si="79"/>
        <v>구간4</v>
      </c>
      <c r="D586" s="108">
        <f t="shared" si="80"/>
        <v>182</v>
      </c>
      <c r="E586" s="128">
        <f>COUNTIF($C$15:C586,C586)</f>
        <v>22</v>
      </c>
      <c r="F586" s="129">
        <f t="shared" si="81"/>
        <v>8.0519630645959239E-2</v>
      </c>
      <c r="G586" s="129">
        <f t="shared" si="82"/>
        <v>9.1181321228837669E-4</v>
      </c>
      <c r="H586" s="130">
        <f t="shared" si="83"/>
        <v>8.1431443858247618E-2</v>
      </c>
    </row>
    <row r="587" spans="1:8">
      <c r="A587" s="108">
        <f t="shared" si="87"/>
        <v>573</v>
      </c>
      <c r="B587" s="109">
        <f t="shared" si="87"/>
        <v>44138</v>
      </c>
      <c r="C587" s="127" t="str">
        <f t="shared" si="79"/>
        <v>구간4</v>
      </c>
      <c r="D587" s="108">
        <f t="shared" si="80"/>
        <v>182</v>
      </c>
      <c r="E587" s="128">
        <f>COUNTIF($C$15:C587,C587)</f>
        <v>23</v>
      </c>
      <c r="F587" s="129">
        <f t="shared" si="81"/>
        <v>8.0519630645959239E-2</v>
      </c>
      <c r="G587" s="129">
        <f t="shared" si="82"/>
        <v>9.5325926739239385E-4</v>
      </c>
      <c r="H587" s="130">
        <f t="shared" si="83"/>
        <v>8.1472889913351637E-2</v>
      </c>
    </row>
    <row r="588" spans="1:8">
      <c r="A588" s="108">
        <f t="shared" si="87"/>
        <v>574</v>
      </c>
      <c r="B588" s="109">
        <f t="shared" si="87"/>
        <v>44139</v>
      </c>
      <c r="C588" s="127" t="str">
        <f t="shared" si="79"/>
        <v>구간4</v>
      </c>
      <c r="D588" s="108">
        <f t="shared" si="80"/>
        <v>182</v>
      </c>
      <c r="E588" s="128">
        <f>COUNTIF($C$15:C588,C588)</f>
        <v>24</v>
      </c>
      <c r="F588" s="129">
        <f t="shared" si="81"/>
        <v>8.0519630645959239E-2</v>
      </c>
      <c r="G588" s="129">
        <f t="shared" si="82"/>
        <v>9.9470532249641089E-4</v>
      </c>
      <c r="H588" s="130">
        <f t="shared" si="83"/>
        <v>8.1514335968455656E-2</v>
      </c>
    </row>
    <row r="589" spans="1:8">
      <c r="A589" s="108">
        <f t="shared" si="87"/>
        <v>575</v>
      </c>
      <c r="B589" s="109">
        <f t="shared" si="87"/>
        <v>44140</v>
      </c>
      <c r="C589" s="127" t="str">
        <f t="shared" si="79"/>
        <v>구간4</v>
      </c>
      <c r="D589" s="108">
        <f t="shared" si="80"/>
        <v>182</v>
      </c>
      <c r="E589" s="128">
        <f>COUNTIF($C$15:C589,C589)</f>
        <v>25</v>
      </c>
      <c r="F589" s="129">
        <f t="shared" si="81"/>
        <v>8.0519630645959239E-2</v>
      </c>
      <c r="G589" s="129">
        <f t="shared" si="82"/>
        <v>1.0361513776004281E-3</v>
      </c>
      <c r="H589" s="130">
        <f t="shared" si="83"/>
        <v>8.1555782023559661E-2</v>
      </c>
    </row>
    <row r="590" spans="1:8">
      <c r="A590" s="108">
        <f t="shared" si="87"/>
        <v>576</v>
      </c>
      <c r="B590" s="109">
        <f t="shared" si="87"/>
        <v>44141</v>
      </c>
      <c r="C590" s="127" t="str">
        <f t="shared" si="79"/>
        <v>구간4</v>
      </c>
      <c r="D590" s="108">
        <f t="shared" si="80"/>
        <v>182</v>
      </c>
      <c r="E590" s="128">
        <f>COUNTIF($C$15:C590,C590)</f>
        <v>26</v>
      </c>
      <c r="F590" s="129">
        <f t="shared" si="81"/>
        <v>8.0519630645959239E-2</v>
      </c>
      <c r="G590" s="129">
        <f t="shared" si="82"/>
        <v>1.0775974327044452E-3</v>
      </c>
      <c r="H590" s="130">
        <f t="shared" si="83"/>
        <v>8.1597228078663681E-2</v>
      </c>
    </row>
    <row r="591" spans="1:8">
      <c r="A591" s="108">
        <f t="shared" si="87"/>
        <v>577</v>
      </c>
      <c r="B591" s="109">
        <f t="shared" si="87"/>
        <v>44142</v>
      </c>
      <c r="C591" s="127" t="str">
        <f t="shared" si="79"/>
        <v>구간4</v>
      </c>
      <c r="D591" s="108">
        <f t="shared" si="80"/>
        <v>182</v>
      </c>
      <c r="E591" s="128">
        <f>COUNTIF($C$15:C591,C591)</f>
        <v>27</v>
      </c>
      <c r="F591" s="129">
        <f t="shared" si="81"/>
        <v>8.0519630645959239E-2</v>
      </c>
      <c r="G591" s="129">
        <f t="shared" si="82"/>
        <v>1.1190434878084624E-3</v>
      </c>
      <c r="H591" s="130">
        <f t="shared" si="83"/>
        <v>8.16386741337677E-2</v>
      </c>
    </row>
    <row r="592" spans="1:8">
      <c r="A592" s="108">
        <f t="shared" si="87"/>
        <v>578</v>
      </c>
      <c r="B592" s="109">
        <f t="shared" si="87"/>
        <v>44143</v>
      </c>
      <c r="C592" s="127" t="str">
        <f t="shared" ref="C592:C655" si="88">IF(IFERROR(HLOOKUP(B592,$D$5:$W$7,2,FALSE),"")="",C593,HLOOKUP(B592,$D$5:$W$7,2,FALSE))</f>
        <v>구간4</v>
      </c>
      <c r="D592" s="108">
        <f t="shared" ref="D592:D655" si="89">COUNTIF($C$15:$C$49928,C592)</f>
        <v>182</v>
      </c>
      <c r="E592" s="128">
        <f>COUNTIF($C$15:C592,C592)</f>
        <v>28</v>
      </c>
      <c r="F592" s="129">
        <f t="shared" ref="F592:F655" si="90">HLOOKUP($C592,$D$6:$W$11,6,FALSE)</f>
        <v>8.0519630645959239E-2</v>
      </c>
      <c r="G592" s="129">
        <f t="shared" ref="G592:G655" si="91">HLOOKUP($C592,$D$6:$W$11,5,FALSE)*(E592)</f>
        <v>1.1604895429124795E-3</v>
      </c>
      <c r="H592" s="130">
        <f t="shared" ref="H592:H655" si="92">F592+G592</f>
        <v>8.1680120188871719E-2</v>
      </c>
    </row>
    <row r="593" spans="1:8">
      <c r="A593" s="108">
        <f t="shared" ref="A593:B608" si="93">A592+1</f>
        <v>579</v>
      </c>
      <c r="B593" s="109">
        <f t="shared" si="93"/>
        <v>44144</v>
      </c>
      <c r="C593" s="127" t="str">
        <f t="shared" si="88"/>
        <v>구간4</v>
      </c>
      <c r="D593" s="108">
        <f t="shared" si="89"/>
        <v>182</v>
      </c>
      <c r="E593" s="128">
        <f>COUNTIF($C$15:C593,C593)</f>
        <v>29</v>
      </c>
      <c r="F593" s="129">
        <f t="shared" si="90"/>
        <v>8.0519630645959239E-2</v>
      </c>
      <c r="G593" s="129">
        <f t="shared" si="91"/>
        <v>1.2019355980164965E-3</v>
      </c>
      <c r="H593" s="130">
        <f t="shared" si="92"/>
        <v>8.1721566243975738E-2</v>
      </c>
    </row>
    <row r="594" spans="1:8">
      <c r="A594" s="108">
        <f t="shared" si="93"/>
        <v>580</v>
      </c>
      <c r="B594" s="109">
        <f t="shared" si="93"/>
        <v>44145</v>
      </c>
      <c r="C594" s="127" t="str">
        <f t="shared" si="88"/>
        <v>구간4</v>
      </c>
      <c r="D594" s="108">
        <f t="shared" si="89"/>
        <v>182</v>
      </c>
      <c r="E594" s="128">
        <f>COUNTIF($C$15:C594,C594)</f>
        <v>30</v>
      </c>
      <c r="F594" s="129">
        <f t="shared" si="90"/>
        <v>8.0519630645959239E-2</v>
      </c>
      <c r="G594" s="129">
        <f t="shared" si="91"/>
        <v>1.2433816531205136E-3</v>
      </c>
      <c r="H594" s="130">
        <f t="shared" si="92"/>
        <v>8.1763012299079757E-2</v>
      </c>
    </row>
    <row r="595" spans="1:8">
      <c r="A595" s="108">
        <f t="shared" si="93"/>
        <v>581</v>
      </c>
      <c r="B595" s="109">
        <f t="shared" si="93"/>
        <v>44146</v>
      </c>
      <c r="C595" s="127" t="str">
        <f t="shared" si="88"/>
        <v>구간4</v>
      </c>
      <c r="D595" s="108">
        <f t="shared" si="89"/>
        <v>182</v>
      </c>
      <c r="E595" s="128">
        <f>COUNTIF($C$15:C595,C595)</f>
        <v>31</v>
      </c>
      <c r="F595" s="129">
        <f t="shared" si="90"/>
        <v>8.0519630645959239E-2</v>
      </c>
      <c r="G595" s="129">
        <f t="shared" si="91"/>
        <v>1.2848277082245308E-3</v>
      </c>
      <c r="H595" s="130">
        <f t="shared" si="92"/>
        <v>8.1804458354183776E-2</v>
      </c>
    </row>
    <row r="596" spans="1:8">
      <c r="A596" s="108">
        <f t="shared" si="93"/>
        <v>582</v>
      </c>
      <c r="B596" s="109">
        <f t="shared" si="93"/>
        <v>44147</v>
      </c>
      <c r="C596" s="127" t="str">
        <f t="shared" si="88"/>
        <v>구간4</v>
      </c>
      <c r="D596" s="108">
        <f t="shared" si="89"/>
        <v>182</v>
      </c>
      <c r="E596" s="128">
        <f>COUNTIF($C$15:C596,C596)</f>
        <v>32</v>
      </c>
      <c r="F596" s="129">
        <f t="shared" si="90"/>
        <v>8.0519630645959239E-2</v>
      </c>
      <c r="G596" s="129">
        <f t="shared" si="91"/>
        <v>1.3262737633285479E-3</v>
      </c>
      <c r="H596" s="130">
        <f t="shared" si="92"/>
        <v>8.1845904409287781E-2</v>
      </c>
    </row>
    <row r="597" spans="1:8">
      <c r="A597" s="108">
        <f t="shared" si="93"/>
        <v>583</v>
      </c>
      <c r="B597" s="109">
        <f t="shared" si="93"/>
        <v>44148</v>
      </c>
      <c r="C597" s="127" t="str">
        <f t="shared" si="88"/>
        <v>구간4</v>
      </c>
      <c r="D597" s="108">
        <f t="shared" si="89"/>
        <v>182</v>
      </c>
      <c r="E597" s="128">
        <f>COUNTIF($C$15:C597,C597)</f>
        <v>33</v>
      </c>
      <c r="F597" s="129">
        <f t="shared" si="90"/>
        <v>8.0519630645959239E-2</v>
      </c>
      <c r="G597" s="129">
        <f t="shared" si="91"/>
        <v>1.3677198184325651E-3</v>
      </c>
      <c r="H597" s="130">
        <f t="shared" si="92"/>
        <v>8.18873504643918E-2</v>
      </c>
    </row>
    <row r="598" spans="1:8">
      <c r="A598" s="108">
        <f t="shared" si="93"/>
        <v>584</v>
      </c>
      <c r="B598" s="109">
        <f t="shared" si="93"/>
        <v>44149</v>
      </c>
      <c r="C598" s="127" t="str">
        <f t="shared" si="88"/>
        <v>구간4</v>
      </c>
      <c r="D598" s="108">
        <f t="shared" si="89"/>
        <v>182</v>
      </c>
      <c r="E598" s="128">
        <f>COUNTIF($C$15:C598,C598)</f>
        <v>34</v>
      </c>
      <c r="F598" s="129">
        <f t="shared" si="90"/>
        <v>8.0519630645959239E-2</v>
      </c>
      <c r="G598" s="129">
        <f t="shared" si="91"/>
        <v>1.4091658735365822E-3</v>
      </c>
      <c r="H598" s="130">
        <f t="shared" si="92"/>
        <v>8.192879651949582E-2</v>
      </c>
    </row>
    <row r="599" spans="1:8">
      <c r="A599" s="108">
        <f t="shared" si="93"/>
        <v>585</v>
      </c>
      <c r="B599" s="109">
        <f t="shared" si="93"/>
        <v>44150</v>
      </c>
      <c r="C599" s="127" t="str">
        <f t="shared" si="88"/>
        <v>구간4</v>
      </c>
      <c r="D599" s="108">
        <f t="shared" si="89"/>
        <v>182</v>
      </c>
      <c r="E599" s="128">
        <f>COUNTIF($C$15:C599,C599)</f>
        <v>35</v>
      </c>
      <c r="F599" s="129">
        <f t="shared" si="90"/>
        <v>8.0519630645959239E-2</v>
      </c>
      <c r="G599" s="129">
        <f t="shared" si="91"/>
        <v>1.4506119286405994E-3</v>
      </c>
      <c r="H599" s="130">
        <f t="shared" si="92"/>
        <v>8.1970242574599839E-2</v>
      </c>
    </row>
    <row r="600" spans="1:8">
      <c r="A600" s="108">
        <f t="shared" si="93"/>
        <v>586</v>
      </c>
      <c r="B600" s="109">
        <f t="shared" si="93"/>
        <v>44151</v>
      </c>
      <c r="C600" s="127" t="str">
        <f t="shared" si="88"/>
        <v>구간4</v>
      </c>
      <c r="D600" s="108">
        <f t="shared" si="89"/>
        <v>182</v>
      </c>
      <c r="E600" s="128">
        <f>COUNTIF($C$15:C600,C600)</f>
        <v>36</v>
      </c>
      <c r="F600" s="129">
        <f t="shared" si="90"/>
        <v>8.0519630645959239E-2</v>
      </c>
      <c r="G600" s="129">
        <f t="shared" si="91"/>
        <v>1.4920579837446163E-3</v>
      </c>
      <c r="H600" s="130">
        <f t="shared" si="92"/>
        <v>8.2011688629703858E-2</v>
      </c>
    </row>
    <row r="601" spans="1:8">
      <c r="A601" s="108">
        <f t="shared" si="93"/>
        <v>587</v>
      </c>
      <c r="B601" s="109">
        <f t="shared" si="93"/>
        <v>44152</v>
      </c>
      <c r="C601" s="127" t="str">
        <f t="shared" si="88"/>
        <v>구간4</v>
      </c>
      <c r="D601" s="108">
        <f t="shared" si="89"/>
        <v>182</v>
      </c>
      <c r="E601" s="128">
        <f>COUNTIF($C$15:C601,C601)</f>
        <v>37</v>
      </c>
      <c r="F601" s="129">
        <f t="shared" si="90"/>
        <v>8.0519630645959239E-2</v>
      </c>
      <c r="G601" s="129">
        <f t="shared" si="91"/>
        <v>1.5335040388486335E-3</v>
      </c>
      <c r="H601" s="130">
        <f t="shared" si="92"/>
        <v>8.2053134684807877E-2</v>
      </c>
    </row>
    <row r="602" spans="1:8">
      <c r="A602" s="108">
        <f t="shared" si="93"/>
        <v>588</v>
      </c>
      <c r="B602" s="109">
        <f t="shared" si="93"/>
        <v>44153</v>
      </c>
      <c r="C602" s="127" t="str">
        <f t="shared" si="88"/>
        <v>구간4</v>
      </c>
      <c r="D602" s="108">
        <f t="shared" si="89"/>
        <v>182</v>
      </c>
      <c r="E602" s="128">
        <f>COUNTIF($C$15:C602,C602)</f>
        <v>38</v>
      </c>
      <c r="F602" s="129">
        <f t="shared" si="90"/>
        <v>8.0519630645959239E-2</v>
      </c>
      <c r="G602" s="129">
        <f t="shared" si="91"/>
        <v>1.5749500939526507E-3</v>
      </c>
      <c r="H602" s="130">
        <f t="shared" si="92"/>
        <v>8.2094580739911896E-2</v>
      </c>
    </row>
    <row r="603" spans="1:8">
      <c r="A603" s="108">
        <f t="shared" si="93"/>
        <v>589</v>
      </c>
      <c r="B603" s="109">
        <f t="shared" si="93"/>
        <v>44154</v>
      </c>
      <c r="C603" s="127" t="str">
        <f t="shared" si="88"/>
        <v>구간4</v>
      </c>
      <c r="D603" s="108">
        <f t="shared" si="89"/>
        <v>182</v>
      </c>
      <c r="E603" s="128">
        <f>COUNTIF($C$15:C603,C603)</f>
        <v>39</v>
      </c>
      <c r="F603" s="129">
        <f t="shared" si="90"/>
        <v>8.0519630645959239E-2</v>
      </c>
      <c r="G603" s="129">
        <f t="shared" si="91"/>
        <v>1.6163961490566678E-3</v>
      </c>
      <c r="H603" s="130">
        <f t="shared" si="92"/>
        <v>8.2136026795015901E-2</v>
      </c>
    </row>
    <row r="604" spans="1:8">
      <c r="A604" s="108">
        <f t="shared" si="93"/>
        <v>590</v>
      </c>
      <c r="B604" s="109">
        <f t="shared" si="93"/>
        <v>44155</v>
      </c>
      <c r="C604" s="127" t="str">
        <f t="shared" si="88"/>
        <v>구간4</v>
      </c>
      <c r="D604" s="108">
        <f t="shared" si="89"/>
        <v>182</v>
      </c>
      <c r="E604" s="128">
        <f>COUNTIF($C$15:C604,C604)</f>
        <v>40</v>
      </c>
      <c r="F604" s="129">
        <f t="shared" si="90"/>
        <v>8.0519630645959239E-2</v>
      </c>
      <c r="G604" s="129">
        <f t="shared" si="91"/>
        <v>1.657842204160685E-3</v>
      </c>
      <c r="H604" s="130">
        <f t="shared" si="92"/>
        <v>8.217747285011992E-2</v>
      </c>
    </row>
    <row r="605" spans="1:8">
      <c r="A605" s="108">
        <f t="shared" si="93"/>
        <v>591</v>
      </c>
      <c r="B605" s="109">
        <f t="shared" si="93"/>
        <v>44156</v>
      </c>
      <c r="C605" s="127" t="str">
        <f t="shared" si="88"/>
        <v>구간4</v>
      </c>
      <c r="D605" s="108">
        <f t="shared" si="89"/>
        <v>182</v>
      </c>
      <c r="E605" s="128">
        <f>COUNTIF($C$15:C605,C605)</f>
        <v>41</v>
      </c>
      <c r="F605" s="129">
        <f t="shared" si="90"/>
        <v>8.0519630645959239E-2</v>
      </c>
      <c r="G605" s="129">
        <f t="shared" si="91"/>
        <v>1.6992882592647021E-3</v>
      </c>
      <c r="H605" s="130">
        <f t="shared" si="92"/>
        <v>8.2218918905223939E-2</v>
      </c>
    </row>
    <row r="606" spans="1:8">
      <c r="A606" s="108">
        <f t="shared" si="93"/>
        <v>592</v>
      </c>
      <c r="B606" s="109">
        <f t="shared" si="93"/>
        <v>44157</v>
      </c>
      <c r="C606" s="127" t="str">
        <f t="shared" si="88"/>
        <v>구간4</v>
      </c>
      <c r="D606" s="108">
        <f t="shared" si="89"/>
        <v>182</v>
      </c>
      <c r="E606" s="128">
        <f>COUNTIF($C$15:C606,C606)</f>
        <v>42</v>
      </c>
      <c r="F606" s="129">
        <f t="shared" si="90"/>
        <v>8.0519630645959239E-2</v>
      </c>
      <c r="G606" s="129">
        <f t="shared" si="91"/>
        <v>1.7407343143687191E-3</v>
      </c>
      <c r="H606" s="130">
        <f t="shared" si="92"/>
        <v>8.2260364960327959E-2</v>
      </c>
    </row>
    <row r="607" spans="1:8">
      <c r="A607" s="108">
        <f t="shared" si="93"/>
        <v>593</v>
      </c>
      <c r="B607" s="109">
        <f t="shared" si="93"/>
        <v>44158</v>
      </c>
      <c r="C607" s="127" t="str">
        <f t="shared" si="88"/>
        <v>구간4</v>
      </c>
      <c r="D607" s="108">
        <f t="shared" si="89"/>
        <v>182</v>
      </c>
      <c r="E607" s="128">
        <f>COUNTIF($C$15:C607,C607)</f>
        <v>43</v>
      </c>
      <c r="F607" s="129">
        <f t="shared" si="90"/>
        <v>8.0519630645959239E-2</v>
      </c>
      <c r="G607" s="129">
        <f t="shared" si="91"/>
        <v>1.7821803694727362E-3</v>
      </c>
      <c r="H607" s="130">
        <f t="shared" si="92"/>
        <v>8.2301811015431978E-2</v>
      </c>
    </row>
    <row r="608" spans="1:8">
      <c r="A608" s="108">
        <f t="shared" si="93"/>
        <v>594</v>
      </c>
      <c r="B608" s="109">
        <f t="shared" si="93"/>
        <v>44159</v>
      </c>
      <c r="C608" s="127" t="str">
        <f t="shared" si="88"/>
        <v>구간4</v>
      </c>
      <c r="D608" s="108">
        <f t="shared" si="89"/>
        <v>182</v>
      </c>
      <c r="E608" s="128">
        <f>COUNTIF($C$15:C608,C608)</f>
        <v>44</v>
      </c>
      <c r="F608" s="129">
        <f t="shared" si="90"/>
        <v>8.0519630645959239E-2</v>
      </c>
      <c r="G608" s="129">
        <f t="shared" si="91"/>
        <v>1.8236264245767534E-3</v>
      </c>
      <c r="H608" s="130">
        <f t="shared" si="92"/>
        <v>8.2343257070535997E-2</v>
      </c>
    </row>
    <row r="609" spans="1:8">
      <c r="A609" s="108">
        <f t="shared" ref="A609:B624" si="94">A608+1</f>
        <v>595</v>
      </c>
      <c r="B609" s="109">
        <f t="shared" si="94"/>
        <v>44160</v>
      </c>
      <c r="C609" s="127" t="str">
        <f t="shared" si="88"/>
        <v>구간4</v>
      </c>
      <c r="D609" s="108">
        <f t="shared" si="89"/>
        <v>182</v>
      </c>
      <c r="E609" s="128">
        <f>COUNTIF($C$15:C609,C609)</f>
        <v>45</v>
      </c>
      <c r="F609" s="129">
        <f t="shared" si="90"/>
        <v>8.0519630645959239E-2</v>
      </c>
      <c r="G609" s="129">
        <f t="shared" si="91"/>
        <v>1.8650724796807705E-3</v>
      </c>
      <c r="H609" s="130">
        <f t="shared" si="92"/>
        <v>8.2384703125640016E-2</v>
      </c>
    </row>
    <row r="610" spans="1:8">
      <c r="A610" s="108">
        <f t="shared" si="94"/>
        <v>596</v>
      </c>
      <c r="B610" s="109">
        <f t="shared" si="94"/>
        <v>44161</v>
      </c>
      <c r="C610" s="127" t="str">
        <f t="shared" si="88"/>
        <v>구간4</v>
      </c>
      <c r="D610" s="108">
        <f t="shared" si="89"/>
        <v>182</v>
      </c>
      <c r="E610" s="128">
        <f>COUNTIF($C$15:C610,C610)</f>
        <v>46</v>
      </c>
      <c r="F610" s="129">
        <f t="shared" si="90"/>
        <v>8.0519630645959239E-2</v>
      </c>
      <c r="G610" s="129">
        <f t="shared" si="91"/>
        <v>1.9065185347847877E-3</v>
      </c>
      <c r="H610" s="130">
        <f t="shared" si="92"/>
        <v>8.2426149180744021E-2</v>
      </c>
    </row>
    <row r="611" spans="1:8">
      <c r="A611" s="108">
        <f t="shared" si="94"/>
        <v>597</v>
      </c>
      <c r="B611" s="109">
        <f t="shared" si="94"/>
        <v>44162</v>
      </c>
      <c r="C611" s="127" t="str">
        <f t="shared" si="88"/>
        <v>구간4</v>
      </c>
      <c r="D611" s="108">
        <f t="shared" si="89"/>
        <v>182</v>
      </c>
      <c r="E611" s="128">
        <f>COUNTIF($C$15:C611,C611)</f>
        <v>47</v>
      </c>
      <c r="F611" s="129">
        <f t="shared" si="90"/>
        <v>8.0519630645959239E-2</v>
      </c>
      <c r="G611" s="129">
        <f t="shared" si="91"/>
        <v>1.9479645898888048E-3</v>
      </c>
      <c r="H611" s="130">
        <f t="shared" si="92"/>
        <v>8.246759523584804E-2</v>
      </c>
    </row>
    <row r="612" spans="1:8">
      <c r="A612" s="108">
        <f t="shared" si="94"/>
        <v>598</v>
      </c>
      <c r="B612" s="109">
        <f t="shared" si="94"/>
        <v>44163</v>
      </c>
      <c r="C612" s="127" t="str">
        <f t="shared" si="88"/>
        <v>구간4</v>
      </c>
      <c r="D612" s="108">
        <f t="shared" si="89"/>
        <v>182</v>
      </c>
      <c r="E612" s="128">
        <f>COUNTIF($C$15:C612,C612)</f>
        <v>48</v>
      </c>
      <c r="F612" s="129">
        <f t="shared" si="90"/>
        <v>8.0519630645959239E-2</v>
      </c>
      <c r="G612" s="129">
        <f t="shared" si="91"/>
        <v>1.9894106449928218E-3</v>
      </c>
      <c r="H612" s="130">
        <f t="shared" si="92"/>
        <v>8.2509041290952059E-2</v>
      </c>
    </row>
    <row r="613" spans="1:8">
      <c r="A613" s="108">
        <f t="shared" si="94"/>
        <v>599</v>
      </c>
      <c r="B613" s="109">
        <f t="shared" si="94"/>
        <v>44164</v>
      </c>
      <c r="C613" s="127" t="str">
        <f t="shared" si="88"/>
        <v>구간4</v>
      </c>
      <c r="D613" s="108">
        <f t="shared" si="89"/>
        <v>182</v>
      </c>
      <c r="E613" s="128">
        <f>COUNTIF($C$15:C613,C613)</f>
        <v>49</v>
      </c>
      <c r="F613" s="129">
        <f t="shared" si="90"/>
        <v>8.0519630645959239E-2</v>
      </c>
      <c r="G613" s="129">
        <f t="shared" si="91"/>
        <v>2.0308567000968392E-3</v>
      </c>
      <c r="H613" s="130">
        <f t="shared" si="92"/>
        <v>8.2550487346056078E-2</v>
      </c>
    </row>
    <row r="614" spans="1:8">
      <c r="A614" s="108">
        <f t="shared" si="94"/>
        <v>600</v>
      </c>
      <c r="B614" s="109">
        <f t="shared" si="94"/>
        <v>44165</v>
      </c>
      <c r="C614" s="127" t="str">
        <f t="shared" si="88"/>
        <v>구간4</v>
      </c>
      <c r="D614" s="108">
        <f t="shared" si="89"/>
        <v>182</v>
      </c>
      <c r="E614" s="128">
        <f>COUNTIF($C$15:C614,C614)</f>
        <v>50</v>
      </c>
      <c r="F614" s="129">
        <f t="shared" si="90"/>
        <v>8.0519630645959239E-2</v>
      </c>
      <c r="G614" s="129">
        <f t="shared" si="91"/>
        <v>2.0723027552008561E-3</v>
      </c>
      <c r="H614" s="130">
        <f t="shared" si="92"/>
        <v>8.2591933401160098E-2</v>
      </c>
    </row>
    <row r="615" spans="1:8">
      <c r="A615" s="108">
        <f t="shared" si="94"/>
        <v>601</v>
      </c>
      <c r="B615" s="109">
        <f t="shared" si="94"/>
        <v>44166</v>
      </c>
      <c r="C615" s="127" t="str">
        <f t="shared" si="88"/>
        <v>구간4</v>
      </c>
      <c r="D615" s="108">
        <f t="shared" si="89"/>
        <v>182</v>
      </c>
      <c r="E615" s="128">
        <f>COUNTIF($C$15:C615,C615)</f>
        <v>51</v>
      </c>
      <c r="F615" s="129">
        <f t="shared" si="90"/>
        <v>8.0519630645959239E-2</v>
      </c>
      <c r="G615" s="129">
        <f t="shared" si="91"/>
        <v>2.1137488103048735E-3</v>
      </c>
      <c r="H615" s="130">
        <f t="shared" si="92"/>
        <v>8.2633379456264117E-2</v>
      </c>
    </row>
    <row r="616" spans="1:8">
      <c r="A616" s="108">
        <f t="shared" si="94"/>
        <v>602</v>
      </c>
      <c r="B616" s="109">
        <f t="shared" si="94"/>
        <v>44167</v>
      </c>
      <c r="C616" s="127" t="str">
        <f t="shared" si="88"/>
        <v>구간4</v>
      </c>
      <c r="D616" s="108">
        <f t="shared" si="89"/>
        <v>182</v>
      </c>
      <c r="E616" s="128">
        <f>COUNTIF($C$15:C616,C616)</f>
        <v>52</v>
      </c>
      <c r="F616" s="129">
        <f t="shared" si="90"/>
        <v>8.0519630645959239E-2</v>
      </c>
      <c r="G616" s="129">
        <f t="shared" si="91"/>
        <v>2.1551948654088904E-3</v>
      </c>
      <c r="H616" s="130">
        <f t="shared" si="92"/>
        <v>8.2674825511368136E-2</v>
      </c>
    </row>
    <row r="617" spans="1:8">
      <c r="A617" s="108">
        <f t="shared" si="94"/>
        <v>603</v>
      </c>
      <c r="B617" s="109">
        <f t="shared" si="94"/>
        <v>44168</v>
      </c>
      <c r="C617" s="127" t="str">
        <f t="shared" si="88"/>
        <v>구간4</v>
      </c>
      <c r="D617" s="108">
        <f t="shared" si="89"/>
        <v>182</v>
      </c>
      <c r="E617" s="128">
        <f>COUNTIF($C$15:C617,C617)</f>
        <v>53</v>
      </c>
      <c r="F617" s="129">
        <f t="shared" si="90"/>
        <v>8.0519630645959239E-2</v>
      </c>
      <c r="G617" s="129">
        <f t="shared" si="91"/>
        <v>2.1966409205129074E-3</v>
      </c>
      <c r="H617" s="130">
        <f t="shared" si="92"/>
        <v>8.2716271566472141E-2</v>
      </c>
    </row>
    <row r="618" spans="1:8">
      <c r="A618" s="108">
        <f t="shared" si="94"/>
        <v>604</v>
      </c>
      <c r="B618" s="109">
        <f t="shared" si="94"/>
        <v>44169</v>
      </c>
      <c r="C618" s="127" t="str">
        <f t="shared" si="88"/>
        <v>구간4</v>
      </c>
      <c r="D618" s="108">
        <f t="shared" si="89"/>
        <v>182</v>
      </c>
      <c r="E618" s="128">
        <f>COUNTIF($C$15:C618,C618)</f>
        <v>54</v>
      </c>
      <c r="F618" s="129">
        <f t="shared" si="90"/>
        <v>8.0519630645959239E-2</v>
      </c>
      <c r="G618" s="129">
        <f t="shared" si="91"/>
        <v>2.2380869756169247E-3</v>
      </c>
      <c r="H618" s="130">
        <f t="shared" si="92"/>
        <v>8.275771762157616E-2</v>
      </c>
    </row>
    <row r="619" spans="1:8">
      <c r="A619" s="108">
        <f t="shared" si="94"/>
        <v>605</v>
      </c>
      <c r="B619" s="109">
        <f t="shared" si="94"/>
        <v>44170</v>
      </c>
      <c r="C619" s="127" t="str">
        <f t="shared" si="88"/>
        <v>구간4</v>
      </c>
      <c r="D619" s="108">
        <f t="shared" si="89"/>
        <v>182</v>
      </c>
      <c r="E619" s="128">
        <f>COUNTIF($C$15:C619,C619)</f>
        <v>55</v>
      </c>
      <c r="F619" s="129">
        <f t="shared" si="90"/>
        <v>8.0519630645959239E-2</v>
      </c>
      <c r="G619" s="129">
        <f t="shared" si="91"/>
        <v>2.2795330307209417E-3</v>
      </c>
      <c r="H619" s="130">
        <f t="shared" si="92"/>
        <v>8.2799163676680179E-2</v>
      </c>
    </row>
    <row r="620" spans="1:8">
      <c r="A620" s="108">
        <f t="shared" si="94"/>
        <v>606</v>
      </c>
      <c r="B620" s="109">
        <f t="shared" si="94"/>
        <v>44171</v>
      </c>
      <c r="C620" s="127" t="str">
        <f t="shared" si="88"/>
        <v>구간4</v>
      </c>
      <c r="D620" s="108">
        <f t="shared" si="89"/>
        <v>182</v>
      </c>
      <c r="E620" s="128">
        <f>COUNTIF($C$15:C620,C620)</f>
        <v>56</v>
      </c>
      <c r="F620" s="129">
        <f t="shared" si="90"/>
        <v>8.0519630645959239E-2</v>
      </c>
      <c r="G620" s="129">
        <f t="shared" si="91"/>
        <v>2.320979085824959E-3</v>
      </c>
      <c r="H620" s="130">
        <f t="shared" si="92"/>
        <v>8.2840609731784198E-2</v>
      </c>
    </row>
    <row r="621" spans="1:8">
      <c r="A621" s="108">
        <f t="shared" si="94"/>
        <v>607</v>
      </c>
      <c r="B621" s="109">
        <f t="shared" si="94"/>
        <v>44172</v>
      </c>
      <c r="C621" s="127" t="str">
        <f t="shared" si="88"/>
        <v>구간4</v>
      </c>
      <c r="D621" s="108">
        <f t="shared" si="89"/>
        <v>182</v>
      </c>
      <c r="E621" s="128">
        <f>COUNTIF($C$15:C621,C621)</f>
        <v>57</v>
      </c>
      <c r="F621" s="129">
        <f t="shared" si="90"/>
        <v>8.0519630645959239E-2</v>
      </c>
      <c r="G621" s="129">
        <f t="shared" si="91"/>
        <v>2.362425140928976E-3</v>
      </c>
      <c r="H621" s="130">
        <f t="shared" si="92"/>
        <v>8.2882055786888217E-2</v>
      </c>
    </row>
    <row r="622" spans="1:8">
      <c r="A622" s="108">
        <f t="shared" si="94"/>
        <v>608</v>
      </c>
      <c r="B622" s="109">
        <f t="shared" si="94"/>
        <v>44173</v>
      </c>
      <c r="C622" s="127" t="str">
        <f t="shared" si="88"/>
        <v>구간4</v>
      </c>
      <c r="D622" s="108">
        <f t="shared" si="89"/>
        <v>182</v>
      </c>
      <c r="E622" s="128">
        <f>COUNTIF($C$15:C622,C622)</f>
        <v>58</v>
      </c>
      <c r="F622" s="129">
        <f t="shared" si="90"/>
        <v>8.0519630645959239E-2</v>
      </c>
      <c r="G622" s="129">
        <f t="shared" si="91"/>
        <v>2.4038711960329929E-3</v>
      </c>
      <c r="H622" s="130">
        <f t="shared" si="92"/>
        <v>8.2923501841992237E-2</v>
      </c>
    </row>
    <row r="623" spans="1:8">
      <c r="A623" s="108">
        <f t="shared" si="94"/>
        <v>609</v>
      </c>
      <c r="B623" s="109">
        <f t="shared" si="94"/>
        <v>44174</v>
      </c>
      <c r="C623" s="127" t="str">
        <f t="shared" si="88"/>
        <v>구간4</v>
      </c>
      <c r="D623" s="108">
        <f t="shared" si="89"/>
        <v>182</v>
      </c>
      <c r="E623" s="128">
        <f>COUNTIF($C$15:C623,C623)</f>
        <v>59</v>
      </c>
      <c r="F623" s="129">
        <f t="shared" si="90"/>
        <v>8.0519630645959239E-2</v>
      </c>
      <c r="G623" s="129">
        <f t="shared" si="91"/>
        <v>2.4453172511370103E-3</v>
      </c>
      <c r="H623" s="130">
        <f t="shared" si="92"/>
        <v>8.2964947897096256E-2</v>
      </c>
    </row>
    <row r="624" spans="1:8">
      <c r="A624" s="108">
        <f t="shared" si="94"/>
        <v>610</v>
      </c>
      <c r="B624" s="109">
        <f t="shared" si="94"/>
        <v>44175</v>
      </c>
      <c r="C624" s="127" t="str">
        <f t="shared" si="88"/>
        <v>구간4</v>
      </c>
      <c r="D624" s="108">
        <f t="shared" si="89"/>
        <v>182</v>
      </c>
      <c r="E624" s="128">
        <f>COUNTIF($C$15:C624,C624)</f>
        <v>60</v>
      </c>
      <c r="F624" s="129">
        <f t="shared" si="90"/>
        <v>8.0519630645959239E-2</v>
      </c>
      <c r="G624" s="129">
        <f t="shared" si="91"/>
        <v>2.4867633062410272E-3</v>
      </c>
      <c r="H624" s="130">
        <f t="shared" si="92"/>
        <v>8.3006393952200261E-2</v>
      </c>
    </row>
    <row r="625" spans="1:8">
      <c r="A625" s="108">
        <f t="shared" ref="A625:B640" si="95">A624+1</f>
        <v>611</v>
      </c>
      <c r="B625" s="109">
        <f t="shared" si="95"/>
        <v>44176</v>
      </c>
      <c r="C625" s="127" t="str">
        <f t="shared" si="88"/>
        <v>구간4</v>
      </c>
      <c r="D625" s="108">
        <f t="shared" si="89"/>
        <v>182</v>
      </c>
      <c r="E625" s="128">
        <f>COUNTIF($C$15:C625,C625)</f>
        <v>61</v>
      </c>
      <c r="F625" s="129">
        <f t="shared" si="90"/>
        <v>8.0519630645959239E-2</v>
      </c>
      <c r="G625" s="129">
        <f t="shared" si="91"/>
        <v>2.5282093613450446E-3</v>
      </c>
      <c r="H625" s="130">
        <f t="shared" si="92"/>
        <v>8.304784000730428E-2</v>
      </c>
    </row>
    <row r="626" spans="1:8">
      <c r="A626" s="108">
        <f t="shared" si="95"/>
        <v>612</v>
      </c>
      <c r="B626" s="109">
        <f t="shared" si="95"/>
        <v>44177</v>
      </c>
      <c r="C626" s="127" t="str">
        <f t="shared" si="88"/>
        <v>구간4</v>
      </c>
      <c r="D626" s="108">
        <f t="shared" si="89"/>
        <v>182</v>
      </c>
      <c r="E626" s="128">
        <f>COUNTIF($C$15:C626,C626)</f>
        <v>62</v>
      </c>
      <c r="F626" s="129">
        <f t="shared" si="90"/>
        <v>8.0519630645959239E-2</v>
      </c>
      <c r="G626" s="129">
        <f t="shared" si="91"/>
        <v>2.5696554164490615E-3</v>
      </c>
      <c r="H626" s="130">
        <f t="shared" si="92"/>
        <v>8.3089286062408299E-2</v>
      </c>
    </row>
    <row r="627" spans="1:8">
      <c r="A627" s="108">
        <f t="shared" si="95"/>
        <v>613</v>
      </c>
      <c r="B627" s="109">
        <f t="shared" si="95"/>
        <v>44178</v>
      </c>
      <c r="C627" s="127" t="str">
        <f t="shared" si="88"/>
        <v>구간4</v>
      </c>
      <c r="D627" s="108">
        <f t="shared" si="89"/>
        <v>182</v>
      </c>
      <c r="E627" s="128">
        <f>COUNTIF($C$15:C627,C627)</f>
        <v>63</v>
      </c>
      <c r="F627" s="129">
        <f t="shared" si="90"/>
        <v>8.0519630645959239E-2</v>
      </c>
      <c r="G627" s="129">
        <f t="shared" si="91"/>
        <v>2.6111014715530789E-3</v>
      </c>
      <c r="H627" s="130">
        <f t="shared" si="92"/>
        <v>8.3130732117512318E-2</v>
      </c>
    </row>
    <row r="628" spans="1:8">
      <c r="A628" s="108">
        <f t="shared" si="95"/>
        <v>614</v>
      </c>
      <c r="B628" s="109">
        <f t="shared" si="95"/>
        <v>44179</v>
      </c>
      <c r="C628" s="127" t="str">
        <f t="shared" si="88"/>
        <v>구간4</v>
      </c>
      <c r="D628" s="108">
        <f t="shared" si="89"/>
        <v>182</v>
      </c>
      <c r="E628" s="128">
        <f>COUNTIF($C$15:C628,C628)</f>
        <v>64</v>
      </c>
      <c r="F628" s="129">
        <f t="shared" si="90"/>
        <v>8.0519630645959239E-2</v>
      </c>
      <c r="G628" s="129">
        <f t="shared" si="91"/>
        <v>2.6525475266570959E-3</v>
      </c>
      <c r="H628" s="130">
        <f t="shared" si="92"/>
        <v>8.3172178172616337E-2</v>
      </c>
    </row>
    <row r="629" spans="1:8">
      <c r="A629" s="108">
        <f t="shared" si="95"/>
        <v>615</v>
      </c>
      <c r="B629" s="109">
        <f t="shared" si="95"/>
        <v>44180</v>
      </c>
      <c r="C629" s="127" t="str">
        <f t="shared" si="88"/>
        <v>구간4</v>
      </c>
      <c r="D629" s="108">
        <f t="shared" si="89"/>
        <v>182</v>
      </c>
      <c r="E629" s="128">
        <f>COUNTIF($C$15:C629,C629)</f>
        <v>65</v>
      </c>
      <c r="F629" s="129">
        <f t="shared" si="90"/>
        <v>8.0519630645959239E-2</v>
      </c>
      <c r="G629" s="129">
        <f t="shared" si="91"/>
        <v>2.6939935817611128E-3</v>
      </c>
      <c r="H629" s="130">
        <f t="shared" si="92"/>
        <v>8.3213624227720356E-2</v>
      </c>
    </row>
    <row r="630" spans="1:8">
      <c r="A630" s="108">
        <f t="shared" si="95"/>
        <v>616</v>
      </c>
      <c r="B630" s="109">
        <f t="shared" si="95"/>
        <v>44181</v>
      </c>
      <c r="C630" s="127" t="str">
        <f t="shared" si="88"/>
        <v>구간4</v>
      </c>
      <c r="D630" s="108">
        <f t="shared" si="89"/>
        <v>182</v>
      </c>
      <c r="E630" s="128">
        <f>COUNTIF($C$15:C630,C630)</f>
        <v>66</v>
      </c>
      <c r="F630" s="129">
        <f t="shared" si="90"/>
        <v>8.0519630645959239E-2</v>
      </c>
      <c r="G630" s="129">
        <f t="shared" si="91"/>
        <v>2.7354396368651302E-3</v>
      </c>
      <c r="H630" s="130">
        <f t="shared" si="92"/>
        <v>8.3255070282824375E-2</v>
      </c>
    </row>
    <row r="631" spans="1:8">
      <c r="A631" s="108">
        <f t="shared" si="95"/>
        <v>617</v>
      </c>
      <c r="B631" s="109">
        <f t="shared" si="95"/>
        <v>44182</v>
      </c>
      <c r="C631" s="127" t="str">
        <f t="shared" si="88"/>
        <v>구간4</v>
      </c>
      <c r="D631" s="108">
        <f t="shared" si="89"/>
        <v>182</v>
      </c>
      <c r="E631" s="128">
        <f>COUNTIF($C$15:C631,C631)</f>
        <v>67</v>
      </c>
      <c r="F631" s="129">
        <f t="shared" si="90"/>
        <v>8.0519630645959239E-2</v>
      </c>
      <c r="G631" s="129">
        <f t="shared" si="91"/>
        <v>2.7768856919691471E-3</v>
      </c>
      <c r="H631" s="130">
        <f t="shared" si="92"/>
        <v>8.3296516337928381E-2</v>
      </c>
    </row>
    <row r="632" spans="1:8">
      <c r="A632" s="108">
        <f t="shared" si="95"/>
        <v>618</v>
      </c>
      <c r="B632" s="109">
        <f t="shared" si="95"/>
        <v>44183</v>
      </c>
      <c r="C632" s="127" t="str">
        <f t="shared" si="88"/>
        <v>구간4</v>
      </c>
      <c r="D632" s="108">
        <f t="shared" si="89"/>
        <v>182</v>
      </c>
      <c r="E632" s="128">
        <f>COUNTIF($C$15:C632,C632)</f>
        <v>68</v>
      </c>
      <c r="F632" s="129">
        <f t="shared" si="90"/>
        <v>8.0519630645959239E-2</v>
      </c>
      <c r="G632" s="129">
        <f t="shared" si="91"/>
        <v>2.8183317470731645E-3</v>
      </c>
      <c r="H632" s="130">
        <f t="shared" si="92"/>
        <v>8.33379623930324E-2</v>
      </c>
    </row>
    <row r="633" spans="1:8">
      <c r="A633" s="108">
        <f t="shared" si="95"/>
        <v>619</v>
      </c>
      <c r="B633" s="109">
        <f t="shared" si="95"/>
        <v>44184</v>
      </c>
      <c r="C633" s="127" t="str">
        <f t="shared" si="88"/>
        <v>구간4</v>
      </c>
      <c r="D633" s="108">
        <f t="shared" si="89"/>
        <v>182</v>
      </c>
      <c r="E633" s="128">
        <f>COUNTIF($C$15:C633,C633)</f>
        <v>69</v>
      </c>
      <c r="F633" s="129">
        <f t="shared" si="90"/>
        <v>8.0519630645959239E-2</v>
      </c>
      <c r="G633" s="129">
        <f t="shared" si="91"/>
        <v>2.8597778021771814E-3</v>
      </c>
      <c r="H633" s="130">
        <f t="shared" si="92"/>
        <v>8.3379408448136419E-2</v>
      </c>
    </row>
    <row r="634" spans="1:8">
      <c r="A634" s="108">
        <f t="shared" si="95"/>
        <v>620</v>
      </c>
      <c r="B634" s="109">
        <f t="shared" si="95"/>
        <v>44185</v>
      </c>
      <c r="C634" s="127" t="str">
        <f t="shared" si="88"/>
        <v>구간4</v>
      </c>
      <c r="D634" s="108">
        <f t="shared" si="89"/>
        <v>182</v>
      </c>
      <c r="E634" s="128">
        <f>COUNTIF($C$15:C634,C634)</f>
        <v>70</v>
      </c>
      <c r="F634" s="129">
        <f t="shared" si="90"/>
        <v>8.0519630645959239E-2</v>
      </c>
      <c r="G634" s="129">
        <f t="shared" si="91"/>
        <v>2.9012238572811988E-3</v>
      </c>
      <c r="H634" s="130">
        <f t="shared" si="92"/>
        <v>8.3420854503240438E-2</v>
      </c>
    </row>
    <row r="635" spans="1:8">
      <c r="A635" s="108">
        <f t="shared" si="95"/>
        <v>621</v>
      </c>
      <c r="B635" s="109">
        <f t="shared" si="95"/>
        <v>44186</v>
      </c>
      <c r="C635" s="127" t="str">
        <f t="shared" si="88"/>
        <v>구간4</v>
      </c>
      <c r="D635" s="108">
        <f t="shared" si="89"/>
        <v>182</v>
      </c>
      <c r="E635" s="128">
        <f>COUNTIF($C$15:C635,C635)</f>
        <v>71</v>
      </c>
      <c r="F635" s="129">
        <f t="shared" si="90"/>
        <v>8.0519630645959239E-2</v>
      </c>
      <c r="G635" s="129">
        <f t="shared" si="91"/>
        <v>2.9426699123852157E-3</v>
      </c>
      <c r="H635" s="130">
        <f t="shared" si="92"/>
        <v>8.3462300558344457E-2</v>
      </c>
    </row>
    <row r="636" spans="1:8">
      <c r="A636" s="108">
        <f t="shared" si="95"/>
        <v>622</v>
      </c>
      <c r="B636" s="109">
        <f t="shared" si="95"/>
        <v>44187</v>
      </c>
      <c r="C636" s="127" t="str">
        <f t="shared" si="88"/>
        <v>구간4</v>
      </c>
      <c r="D636" s="108">
        <f t="shared" si="89"/>
        <v>182</v>
      </c>
      <c r="E636" s="128">
        <f>COUNTIF($C$15:C636,C636)</f>
        <v>72</v>
      </c>
      <c r="F636" s="129">
        <f t="shared" si="90"/>
        <v>8.0519630645959239E-2</v>
      </c>
      <c r="G636" s="129">
        <f t="shared" si="91"/>
        <v>2.9841159674892327E-3</v>
      </c>
      <c r="H636" s="130">
        <f t="shared" si="92"/>
        <v>8.3503746613448476E-2</v>
      </c>
    </row>
    <row r="637" spans="1:8">
      <c r="A637" s="108">
        <f t="shared" si="95"/>
        <v>623</v>
      </c>
      <c r="B637" s="109">
        <f t="shared" si="95"/>
        <v>44188</v>
      </c>
      <c r="C637" s="127" t="str">
        <f t="shared" si="88"/>
        <v>구간4</v>
      </c>
      <c r="D637" s="108">
        <f t="shared" si="89"/>
        <v>182</v>
      </c>
      <c r="E637" s="128">
        <f>COUNTIF($C$15:C637,C637)</f>
        <v>73</v>
      </c>
      <c r="F637" s="129">
        <f t="shared" si="90"/>
        <v>8.0519630645959239E-2</v>
      </c>
      <c r="G637" s="129">
        <f t="shared" si="91"/>
        <v>3.0255620225932501E-3</v>
      </c>
      <c r="H637" s="130">
        <f t="shared" si="92"/>
        <v>8.3545192668552495E-2</v>
      </c>
    </row>
    <row r="638" spans="1:8">
      <c r="A638" s="108">
        <f t="shared" si="95"/>
        <v>624</v>
      </c>
      <c r="B638" s="109">
        <f t="shared" si="95"/>
        <v>44189</v>
      </c>
      <c r="C638" s="127" t="str">
        <f t="shared" si="88"/>
        <v>구간4</v>
      </c>
      <c r="D638" s="108">
        <f t="shared" si="89"/>
        <v>182</v>
      </c>
      <c r="E638" s="128">
        <f>COUNTIF($C$15:C638,C638)</f>
        <v>74</v>
      </c>
      <c r="F638" s="129">
        <f t="shared" si="90"/>
        <v>8.0519630645959239E-2</v>
      </c>
      <c r="G638" s="129">
        <f t="shared" si="91"/>
        <v>3.067008077697267E-3</v>
      </c>
      <c r="H638" s="130">
        <f t="shared" si="92"/>
        <v>8.3586638723656501E-2</v>
      </c>
    </row>
    <row r="639" spans="1:8">
      <c r="A639" s="108">
        <f t="shared" si="95"/>
        <v>625</v>
      </c>
      <c r="B639" s="109">
        <f t="shared" si="95"/>
        <v>44190</v>
      </c>
      <c r="C639" s="127" t="str">
        <f t="shared" si="88"/>
        <v>구간4</v>
      </c>
      <c r="D639" s="108">
        <f t="shared" si="89"/>
        <v>182</v>
      </c>
      <c r="E639" s="128">
        <f>COUNTIF($C$15:C639,C639)</f>
        <v>75</v>
      </c>
      <c r="F639" s="129">
        <f t="shared" si="90"/>
        <v>8.0519630645959239E-2</v>
      </c>
      <c r="G639" s="129">
        <f t="shared" si="91"/>
        <v>3.1084541328012844E-3</v>
      </c>
      <c r="H639" s="130">
        <f t="shared" si="92"/>
        <v>8.362808477876052E-2</v>
      </c>
    </row>
    <row r="640" spans="1:8">
      <c r="A640" s="108">
        <f t="shared" si="95"/>
        <v>626</v>
      </c>
      <c r="B640" s="109">
        <f t="shared" si="95"/>
        <v>44191</v>
      </c>
      <c r="C640" s="127" t="str">
        <f t="shared" si="88"/>
        <v>구간4</v>
      </c>
      <c r="D640" s="108">
        <f t="shared" si="89"/>
        <v>182</v>
      </c>
      <c r="E640" s="128">
        <f>COUNTIF($C$15:C640,C640)</f>
        <v>76</v>
      </c>
      <c r="F640" s="129">
        <f t="shared" si="90"/>
        <v>8.0519630645959239E-2</v>
      </c>
      <c r="G640" s="129">
        <f t="shared" si="91"/>
        <v>3.1499001879053013E-3</v>
      </c>
      <c r="H640" s="130">
        <f t="shared" si="92"/>
        <v>8.3669530833864539E-2</v>
      </c>
    </row>
    <row r="641" spans="1:8">
      <c r="A641" s="108">
        <f t="shared" ref="A641:B656" si="96">A640+1</f>
        <v>627</v>
      </c>
      <c r="B641" s="109">
        <f t="shared" si="96"/>
        <v>44192</v>
      </c>
      <c r="C641" s="127" t="str">
        <f t="shared" si="88"/>
        <v>구간4</v>
      </c>
      <c r="D641" s="108">
        <f t="shared" si="89"/>
        <v>182</v>
      </c>
      <c r="E641" s="128">
        <f>COUNTIF($C$15:C641,C641)</f>
        <v>77</v>
      </c>
      <c r="F641" s="129">
        <f t="shared" si="90"/>
        <v>8.0519630645959239E-2</v>
      </c>
      <c r="G641" s="129">
        <f t="shared" si="91"/>
        <v>3.1913462430093183E-3</v>
      </c>
      <c r="H641" s="130">
        <f t="shared" si="92"/>
        <v>8.3710976888968558E-2</v>
      </c>
    </row>
    <row r="642" spans="1:8">
      <c r="A642" s="108">
        <f t="shared" si="96"/>
        <v>628</v>
      </c>
      <c r="B642" s="109">
        <f t="shared" si="96"/>
        <v>44193</v>
      </c>
      <c r="C642" s="127" t="str">
        <f t="shared" si="88"/>
        <v>구간4</v>
      </c>
      <c r="D642" s="108">
        <f t="shared" si="89"/>
        <v>182</v>
      </c>
      <c r="E642" s="128">
        <f>COUNTIF($C$15:C642,C642)</f>
        <v>78</v>
      </c>
      <c r="F642" s="129">
        <f t="shared" si="90"/>
        <v>8.0519630645959239E-2</v>
      </c>
      <c r="G642" s="129">
        <f t="shared" si="91"/>
        <v>3.2327922981133356E-3</v>
      </c>
      <c r="H642" s="130">
        <f t="shared" si="92"/>
        <v>8.3752422944072577E-2</v>
      </c>
    </row>
    <row r="643" spans="1:8">
      <c r="A643" s="108">
        <f t="shared" si="96"/>
        <v>629</v>
      </c>
      <c r="B643" s="109">
        <f t="shared" si="96"/>
        <v>44194</v>
      </c>
      <c r="C643" s="127" t="str">
        <f t="shared" si="88"/>
        <v>구간4</v>
      </c>
      <c r="D643" s="108">
        <f t="shared" si="89"/>
        <v>182</v>
      </c>
      <c r="E643" s="128">
        <f>COUNTIF($C$15:C643,C643)</f>
        <v>79</v>
      </c>
      <c r="F643" s="129">
        <f t="shared" si="90"/>
        <v>8.0519630645959239E-2</v>
      </c>
      <c r="G643" s="129">
        <f t="shared" si="91"/>
        <v>3.2742383532173526E-3</v>
      </c>
      <c r="H643" s="130">
        <f t="shared" si="92"/>
        <v>8.3793868999176596E-2</v>
      </c>
    </row>
    <row r="644" spans="1:8">
      <c r="A644" s="108">
        <f t="shared" si="96"/>
        <v>630</v>
      </c>
      <c r="B644" s="109">
        <f t="shared" si="96"/>
        <v>44195</v>
      </c>
      <c r="C644" s="127" t="str">
        <f t="shared" si="88"/>
        <v>구간4</v>
      </c>
      <c r="D644" s="108">
        <f t="shared" si="89"/>
        <v>182</v>
      </c>
      <c r="E644" s="128">
        <f>COUNTIF($C$15:C644,C644)</f>
        <v>80</v>
      </c>
      <c r="F644" s="129">
        <f t="shared" si="90"/>
        <v>8.0519630645959239E-2</v>
      </c>
      <c r="G644" s="129">
        <f t="shared" si="91"/>
        <v>3.3156844083213699E-3</v>
      </c>
      <c r="H644" s="130">
        <f t="shared" si="92"/>
        <v>8.3835315054280615E-2</v>
      </c>
    </row>
    <row r="645" spans="1:8">
      <c r="A645" s="108">
        <f t="shared" si="96"/>
        <v>631</v>
      </c>
      <c r="B645" s="109">
        <f t="shared" si="96"/>
        <v>44196</v>
      </c>
      <c r="C645" s="127" t="str">
        <f t="shared" si="88"/>
        <v>구간4</v>
      </c>
      <c r="D645" s="108">
        <f t="shared" si="89"/>
        <v>182</v>
      </c>
      <c r="E645" s="128">
        <f>COUNTIF($C$15:C645,C645)</f>
        <v>81</v>
      </c>
      <c r="F645" s="129">
        <f t="shared" si="90"/>
        <v>8.0519630645959239E-2</v>
      </c>
      <c r="G645" s="129">
        <f t="shared" si="91"/>
        <v>3.3571304634253869E-3</v>
      </c>
      <c r="H645" s="130">
        <f t="shared" si="92"/>
        <v>8.387676110938462E-2</v>
      </c>
    </row>
    <row r="646" spans="1:8">
      <c r="A646" s="108">
        <f t="shared" si="96"/>
        <v>632</v>
      </c>
      <c r="B646" s="109">
        <f t="shared" si="96"/>
        <v>44197</v>
      </c>
      <c r="C646" s="127" t="str">
        <f t="shared" si="88"/>
        <v>구간4</v>
      </c>
      <c r="D646" s="108">
        <f t="shared" si="89"/>
        <v>182</v>
      </c>
      <c r="E646" s="128">
        <f>COUNTIF($C$15:C646,C646)</f>
        <v>82</v>
      </c>
      <c r="F646" s="129">
        <f t="shared" si="90"/>
        <v>8.0519630645959239E-2</v>
      </c>
      <c r="G646" s="129">
        <f t="shared" si="91"/>
        <v>3.3985765185294043E-3</v>
      </c>
      <c r="H646" s="130">
        <f t="shared" si="92"/>
        <v>8.391820716448864E-2</v>
      </c>
    </row>
    <row r="647" spans="1:8">
      <c r="A647" s="108">
        <f t="shared" si="96"/>
        <v>633</v>
      </c>
      <c r="B647" s="109">
        <f t="shared" si="96"/>
        <v>44198</v>
      </c>
      <c r="C647" s="127" t="str">
        <f t="shared" si="88"/>
        <v>구간4</v>
      </c>
      <c r="D647" s="108">
        <f t="shared" si="89"/>
        <v>182</v>
      </c>
      <c r="E647" s="128">
        <f>COUNTIF($C$15:C647,C647)</f>
        <v>83</v>
      </c>
      <c r="F647" s="129">
        <f t="shared" si="90"/>
        <v>8.0519630645959239E-2</v>
      </c>
      <c r="G647" s="129">
        <f t="shared" si="91"/>
        <v>3.4400225736334212E-3</v>
      </c>
      <c r="H647" s="130">
        <f t="shared" si="92"/>
        <v>8.3959653219592659E-2</v>
      </c>
    </row>
    <row r="648" spans="1:8">
      <c r="A648" s="108">
        <f t="shared" si="96"/>
        <v>634</v>
      </c>
      <c r="B648" s="109">
        <f t="shared" si="96"/>
        <v>44199</v>
      </c>
      <c r="C648" s="127" t="str">
        <f t="shared" si="88"/>
        <v>구간4</v>
      </c>
      <c r="D648" s="108">
        <f t="shared" si="89"/>
        <v>182</v>
      </c>
      <c r="E648" s="128">
        <f>COUNTIF($C$15:C648,C648)</f>
        <v>84</v>
      </c>
      <c r="F648" s="129">
        <f t="shared" si="90"/>
        <v>8.0519630645959239E-2</v>
      </c>
      <c r="G648" s="129">
        <f t="shared" si="91"/>
        <v>3.4814686287374381E-3</v>
      </c>
      <c r="H648" s="130">
        <f t="shared" si="92"/>
        <v>8.4001099274696678E-2</v>
      </c>
    </row>
    <row r="649" spans="1:8">
      <c r="A649" s="108">
        <f t="shared" si="96"/>
        <v>635</v>
      </c>
      <c r="B649" s="109">
        <f t="shared" si="96"/>
        <v>44200</v>
      </c>
      <c r="C649" s="127" t="str">
        <f t="shared" si="88"/>
        <v>구간4</v>
      </c>
      <c r="D649" s="108">
        <f t="shared" si="89"/>
        <v>182</v>
      </c>
      <c r="E649" s="128">
        <f>COUNTIF($C$15:C649,C649)</f>
        <v>85</v>
      </c>
      <c r="F649" s="129">
        <f t="shared" si="90"/>
        <v>8.0519630645959239E-2</v>
      </c>
      <c r="G649" s="129">
        <f t="shared" si="91"/>
        <v>3.5229146838414555E-3</v>
      </c>
      <c r="H649" s="130">
        <f t="shared" si="92"/>
        <v>8.4042545329800697E-2</v>
      </c>
    </row>
    <row r="650" spans="1:8">
      <c r="A650" s="108">
        <f t="shared" si="96"/>
        <v>636</v>
      </c>
      <c r="B650" s="109">
        <f t="shared" si="96"/>
        <v>44201</v>
      </c>
      <c r="C650" s="127" t="str">
        <f t="shared" si="88"/>
        <v>구간4</v>
      </c>
      <c r="D650" s="108">
        <f t="shared" si="89"/>
        <v>182</v>
      </c>
      <c r="E650" s="128">
        <f>COUNTIF($C$15:C650,C650)</f>
        <v>86</v>
      </c>
      <c r="F650" s="129">
        <f t="shared" si="90"/>
        <v>8.0519630645959239E-2</v>
      </c>
      <c r="G650" s="129">
        <f t="shared" si="91"/>
        <v>3.5643607389454724E-3</v>
      </c>
      <c r="H650" s="130">
        <f t="shared" si="92"/>
        <v>8.4083991384904716E-2</v>
      </c>
    </row>
    <row r="651" spans="1:8">
      <c r="A651" s="108">
        <f t="shared" si="96"/>
        <v>637</v>
      </c>
      <c r="B651" s="109">
        <f t="shared" si="96"/>
        <v>44202</v>
      </c>
      <c r="C651" s="127" t="str">
        <f t="shared" si="88"/>
        <v>구간4</v>
      </c>
      <c r="D651" s="108">
        <f t="shared" si="89"/>
        <v>182</v>
      </c>
      <c r="E651" s="128">
        <f>COUNTIF($C$15:C651,C651)</f>
        <v>87</v>
      </c>
      <c r="F651" s="129">
        <f t="shared" si="90"/>
        <v>8.0519630645959239E-2</v>
      </c>
      <c r="G651" s="129">
        <f t="shared" si="91"/>
        <v>3.6058067940494898E-3</v>
      </c>
      <c r="H651" s="130">
        <f t="shared" si="92"/>
        <v>8.4125437440008735E-2</v>
      </c>
    </row>
    <row r="652" spans="1:8">
      <c r="A652" s="108">
        <f t="shared" si="96"/>
        <v>638</v>
      </c>
      <c r="B652" s="109">
        <f t="shared" si="96"/>
        <v>44203</v>
      </c>
      <c r="C652" s="127" t="str">
        <f t="shared" si="88"/>
        <v>구간4</v>
      </c>
      <c r="D652" s="108">
        <f t="shared" si="89"/>
        <v>182</v>
      </c>
      <c r="E652" s="128">
        <f>COUNTIF($C$15:C652,C652)</f>
        <v>88</v>
      </c>
      <c r="F652" s="129">
        <f t="shared" si="90"/>
        <v>8.0519630645959239E-2</v>
      </c>
      <c r="G652" s="129">
        <f t="shared" si="91"/>
        <v>3.6472528491535068E-3</v>
      </c>
      <c r="H652" s="130">
        <f t="shared" si="92"/>
        <v>8.416688349511274E-2</v>
      </c>
    </row>
    <row r="653" spans="1:8">
      <c r="A653" s="108">
        <f t="shared" si="96"/>
        <v>639</v>
      </c>
      <c r="B653" s="109">
        <f t="shared" si="96"/>
        <v>44204</v>
      </c>
      <c r="C653" s="127" t="str">
        <f t="shared" si="88"/>
        <v>구간4</v>
      </c>
      <c r="D653" s="108">
        <f t="shared" si="89"/>
        <v>182</v>
      </c>
      <c r="E653" s="128">
        <f>COUNTIF($C$15:C653,C653)</f>
        <v>89</v>
      </c>
      <c r="F653" s="129">
        <f t="shared" si="90"/>
        <v>8.0519630645959239E-2</v>
      </c>
      <c r="G653" s="129">
        <f t="shared" si="91"/>
        <v>3.6886989042575241E-3</v>
      </c>
      <c r="H653" s="130">
        <f t="shared" si="92"/>
        <v>8.4208329550216759E-2</v>
      </c>
    </row>
    <row r="654" spans="1:8">
      <c r="A654" s="108">
        <f t="shared" si="96"/>
        <v>640</v>
      </c>
      <c r="B654" s="109">
        <f t="shared" si="96"/>
        <v>44205</v>
      </c>
      <c r="C654" s="127" t="str">
        <f t="shared" si="88"/>
        <v>구간4</v>
      </c>
      <c r="D654" s="108">
        <f t="shared" si="89"/>
        <v>182</v>
      </c>
      <c r="E654" s="128">
        <f>COUNTIF($C$15:C654,C654)</f>
        <v>90</v>
      </c>
      <c r="F654" s="129">
        <f t="shared" si="90"/>
        <v>8.0519630645959239E-2</v>
      </c>
      <c r="G654" s="129">
        <f t="shared" si="91"/>
        <v>3.7301449593615411E-3</v>
      </c>
      <c r="H654" s="130">
        <f t="shared" si="92"/>
        <v>8.4249775605320779E-2</v>
      </c>
    </row>
    <row r="655" spans="1:8">
      <c r="A655" s="108">
        <f t="shared" si="96"/>
        <v>641</v>
      </c>
      <c r="B655" s="109">
        <f t="shared" si="96"/>
        <v>44206</v>
      </c>
      <c r="C655" s="127" t="str">
        <f t="shared" si="88"/>
        <v>구간4</v>
      </c>
      <c r="D655" s="108">
        <f t="shared" si="89"/>
        <v>182</v>
      </c>
      <c r="E655" s="128">
        <f>COUNTIF($C$15:C655,C655)</f>
        <v>91</v>
      </c>
      <c r="F655" s="129">
        <f t="shared" si="90"/>
        <v>8.0519630645959239E-2</v>
      </c>
      <c r="G655" s="129">
        <f t="shared" si="91"/>
        <v>3.771591014465558E-3</v>
      </c>
      <c r="H655" s="130">
        <f t="shared" si="92"/>
        <v>8.4291221660424798E-2</v>
      </c>
    </row>
    <row r="656" spans="1:8">
      <c r="A656" s="108">
        <f t="shared" si="96"/>
        <v>642</v>
      </c>
      <c r="B656" s="109">
        <f t="shared" si="96"/>
        <v>44207</v>
      </c>
      <c r="C656" s="127" t="str">
        <f t="shared" ref="C656:C719" si="97">IF(IFERROR(HLOOKUP(B656,$D$5:$W$7,2,FALSE),"")="",C657,HLOOKUP(B656,$D$5:$W$7,2,FALSE))</f>
        <v>구간4</v>
      </c>
      <c r="D656" s="108">
        <f t="shared" ref="D656:D719" si="98">COUNTIF($C$15:$C$49928,C656)</f>
        <v>182</v>
      </c>
      <c r="E656" s="128">
        <f>COUNTIF($C$15:C656,C656)</f>
        <v>92</v>
      </c>
      <c r="F656" s="129">
        <f t="shared" ref="F656:F719" si="99">HLOOKUP($C656,$D$6:$W$11,6,FALSE)</f>
        <v>8.0519630645959239E-2</v>
      </c>
      <c r="G656" s="129">
        <f t="shared" ref="G656:G719" si="100">HLOOKUP($C656,$D$6:$W$11,5,FALSE)*(E656)</f>
        <v>3.8130370695695754E-3</v>
      </c>
      <c r="H656" s="130">
        <f t="shared" ref="H656:H719" si="101">F656+G656</f>
        <v>8.4332667715528817E-2</v>
      </c>
    </row>
    <row r="657" spans="1:8">
      <c r="A657" s="108">
        <f t="shared" ref="A657:B672" si="102">A656+1</f>
        <v>643</v>
      </c>
      <c r="B657" s="109">
        <f t="shared" si="102"/>
        <v>44208</v>
      </c>
      <c r="C657" s="127" t="str">
        <f t="shared" si="97"/>
        <v>구간4</v>
      </c>
      <c r="D657" s="108">
        <f t="shared" si="98"/>
        <v>182</v>
      </c>
      <c r="E657" s="128">
        <f>COUNTIF($C$15:C657,C657)</f>
        <v>93</v>
      </c>
      <c r="F657" s="129">
        <f t="shared" si="99"/>
        <v>8.0519630645959239E-2</v>
      </c>
      <c r="G657" s="129">
        <f t="shared" si="100"/>
        <v>3.8544831246735923E-3</v>
      </c>
      <c r="H657" s="130">
        <f t="shared" si="101"/>
        <v>8.4374113770632836E-2</v>
      </c>
    </row>
    <row r="658" spans="1:8">
      <c r="A658" s="108">
        <f t="shared" si="102"/>
        <v>644</v>
      </c>
      <c r="B658" s="109">
        <f t="shared" si="102"/>
        <v>44209</v>
      </c>
      <c r="C658" s="127" t="str">
        <f t="shared" si="97"/>
        <v>구간4</v>
      </c>
      <c r="D658" s="108">
        <f t="shared" si="98"/>
        <v>182</v>
      </c>
      <c r="E658" s="128">
        <f>COUNTIF($C$15:C658,C658)</f>
        <v>94</v>
      </c>
      <c r="F658" s="129">
        <f t="shared" si="99"/>
        <v>8.0519630645959239E-2</v>
      </c>
      <c r="G658" s="129">
        <f t="shared" si="100"/>
        <v>3.8959291797776097E-3</v>
      </c>
      <c r="H658" s="130">
        <f t="shared" si="101"/>
        <v>8.4415559825736855E-2</v>
      </c>
    </row>
    <row r="659" spans="1:8">
      <c r="A659" s="108">
        <f t="shared" si="102"/>
        <v>645</v>
      </c>
      <c r="B659" s="109">
        <f t="shared" si="102"/>
        <v>44210</v>
      </c>
      <c r="C659" s="127" t="str">
        <f t="shared" si="97"/>
        <v>구간4</v>
      </c>
      <c r="D659" s="108">
        <f t="shared" si="98"/>
        <v>182</v>
      </c>
      <c r="E659" s="128">
        <f>COUNTIF($C$15:C659,C659)</f>
        <v>95</v>
      </c>
      <c r="F659" s="129">
        <f t="shared" si="99"/>
        <v>8.0519630645959239E-2</v>
      </c>
      <c r="G659" s="129">
        <f t="shared" si="100"/>
        <v>3.9373752348816271E-3</v>
      </c>
      <c r="H659" s="130">
        <f t="shared" si="101"/>
        <v>8.445700588084086E-2</v>
      </c>
    </row>
    <row r="660" spans="1:8">
      <c r="A660" s="108">
        <f t="shared" si="102"/>
        <v>646</v>
      </c>
      <c r="B660" s="109">
        <f t="shared" si="102"/>
        <v>44211</v>
      </c>
      <c r="C660" s="127" t="str">
        <f t="shared" si="97"/>
        <v>구간4</v>
      </c>
      <c r="D660" s="108">
        <f t="shared" si="98"/>
        <v>182</v>
      </c>
      <c r="E660" s="128">
        <f>COUNTIF($C$15:C660,C660)</f>
        <v>96</v>
      </c>
      <c r="F660" s="129">
        <f t="shared" si="99"/>
        <v>8.0519630645959239E-2</v>
      </c>
      <c r="G660" s="129">
        <f t="shared" si="100"/>
        <v>3.9788212899856436E-3</v>
      </c>
      <c r="H660" s="130">
        <f t="shared" si="101"/>
        <v>8.4498451935944879E-2</v>
      </c>
    </row>
    <row r="661" spans="1:8">
      <c r="A661" s="108">
        <f t="shared" si="102"/>
        <v>647</v>
      </c>
      <c r="B661" s="109">
        <f t="shared" si="102"/>
        <v>44212</v>
      </c>
      <c r="C661" s="127" t="str">
        <f t="shared" si="97"/>
        <v>구간4</v>
      </c>
      <c r="D661" s="108">
        <f t="shared" si="98"/>
        <v>182</v>
      </c>
      <c r="E661" s="128">
        <f>COUNTIF($C$15:C661,C661)</f>
        <v>97</v>
      </c>
      <c r="F661" s="129">
        <f t="shared" si="99"/>
        <v>8.0519630645959239E-2</v>
      </c>
      <c r="G661" s="129">
        <f t="shared" si="100"/>
        <v>4.020267345089661E-3</v>
      </c>
      <c r="H661" s="130">
        <f t="shared" si="101"/>
        <v>8.4539897991048898E-2</v>
      </c>
    </row>
    <row r="662" spans="1:8">
      <c r="A662" s="108">
        <f t="shared" si="102"/>
        <v>648</v>
      </c>
      <c r="B662" s="109">
        <f t="shared" si="102"/>
        <v>44213</v>
      </c>
      <c r="C662" s="127" t="str">
        <f t="shared" si="97"/>
        <v>구간4</v>
      </c>
      <c r="D662" s="108">
        <f t="shared" si="98"/>
        <v>182</v>
      </c>
      <c r="E662" s="128">
        <f>COUNTIF($C$15:C662,C662)</f>
        <v>98</v>
      </c>
      <c r="F662" s="129">
        <f t="shared" si="99"/>
        <v>8.0519630645959239E-2</v>
      </c>
      <c r="G662" s="129">
        <f t="shared" si="100"/>
        <v>4.0617134001936783E-3</v>
      </c>
      <c r="H662" s="130">
        <f t="shared" si="101"/>
        <v>8.4581344046152918E-2</v>
      </c>
    </row>
    <row r="663" spans="1:8">
      <c r="A663" s="108">
        <f t="shared" si="102"/>
        <v>649</v>
      </c>
      <c r="B663" s="109">
        <f t="shared" si="102"/>
        <v>44214</v>
      </c>
      <c r="C663" s="127" t="str">
        <f t="shared" si="97"/>
        <v>구간4</v>
      </c>
      <c r="D663" s="108">
        <f t="shared" si="98"/>
        <v>182</v>
      </c>
      <c r="E663" s="128">
        <f>COUNTIF($C$15:C663,C663)</f>
        <v>99</v>
      </c>
      <c r="F663" s="129">
        <f t="shared" si="99"/>
        <v>8.0519630645959239E-2</v>
      </c>
      <c r="G663" s="129">
        <f t="shared" si="100"/>
        <v>4.1031594552976948E-3</v>
      </c>
      <c r="H663" s="130">
        <f t="shared" si="101"/>
        <v>8.4622790101256937E-2</v>
      </c>
    </row>
    <row r="664" spans="1:8">
      <c r="A664" s="108">
        <f t="shared" si="102"/>
        <v>650</v>
      </c>
      <c r="B664" s="109">
        <f t="shared" si="102"/>
        <v>44215</v>
      </c>
      <c r="C664" s="127" t="str">
        <f t="shared" si="97"/>
        <v>구간4</v>
      </c>
      <c r="D664" s="108">
        <f t="shared" si="98"/>
        <v>182</v>
      </c>
      <c r="E664" s="128">
        <f>COUNTIF($C$15:C664,C664)</f>
        <v>100</v>
      </c>
      <c r="F664" s="129">
        <f t="shared" si="99"/>
        <v>8.0519630645959239E-2</v>
      </c>
      <c r="G664" s="129">
        <f t="shared" si="100"/>
        <v>4.1446055104017122E-3</v>
      </c>
      <c r="H664" s="130">
        <f t="shared" si="101"/>
        <v>8.4664236156360956E-2</v>
      </c>
    </row>
    <row r="665" spans="1:8">
      <c r="A665" s="108">
        <f t="shared" si="102"/>
        <v>651</v>
      </c>
      <c r="B665" s="109">
        <f t="shared" si="102"/>
        <v>44216</v>
      </c>
      <c r="C665" s="127" t="str">
        <f t="shared" si="97"/>
        <v>구간4</v>
      </c>
      <c r="D665" s="108">
        <f t="shared" si="98"/>
        <v>182</v>
      </c>
      <c r="E665" s="128">
        <f>COUNTIF($C$15:C665,C665)</f>
        <v>101</v>
      </c>
      <c r="F665" s="129">
        <f t="shared" si="99"/>
        <v>8.0519630645959239E-2</v>
      </c>
      <c r="G665" s="129">
        <f t="shared" si="100"/>
        <v>4.1860515655057296E-3</v>
      </c>
      <c r="H665" s="130">
        <f t="shared" si="101"/>
        <v>8.4705682211464975E-2</v>
      </c>
    </row>
    <row r="666" spans="1:8">
      <c r="A666" s="108">
        <f t="shared" si="102"/>
        <v>652</v>
      </c>
      <c r="B666" s="109">
        <f t="shared" si="102"/>
        <v>44217</v>
      </c>
      <c r="C666" s="127" t="str">
        <f t="shared" si="97"/>
        <v>구간4</v>
      </c>
      <c r="D666" s="108">
        <f t="shared" si="98"/>
        <v>182</v>
      </c>
      <c r="E666" s="128">
        <f>COUNTIF($C$15:C666,C666)</f>
        <v>102</v>
      </c>
      <c r="F666" s="129">
        <f t="shared" si="99"/>
        <v>8.0519630645959239E-2</v>
      </c>
      <c r="G666" s="129">
        <f t="shared" si="100"/>
        <v>4.227497620609747E-3</v>
      </c>
      <c r="H666" s="130">
        <f t="shared" si="101"/>
        <v>8.474712826656898E-2</v>
      </c>
    </row>
    <row r="667" spans="1:8">
      <c r="A667" s="108">
        <f t="shared" si="102"/>
        <v>653</v>
      </c>
      <c r="B667" s="109">
        <f t="shared" si="102"/>
        <v>44218</v>
      </c>
      <c r="C667" s="127" t="str">
        <f t="shared" si="97"/>
        <v>구간4</v>
      </c>
      <c r="D667" s="108">
        <f t="shared" si="98"/>
        <v>182</v>
      </c>
      <c r="E667" s="128">
        <f>COUNTIF($C$15:C667,C667)</f>
        <v>103</v>
      </c>
      <c r="F667" s="129">
        <f t="shared" si="99"/>
        <v>8.0519630645959239E-2</v>
      </c>
      <c r="G667" s="129">
        <f t="shared" si="100"/>
        <v>4.2689436757137635E-3</v>
      </c>
      <c r="H667" s="130">
        <f t="shared" si="101"/>
        <v>8.4788574321672999E-2</v>
      </c>
    </row>
    <row r="668" spans="1:8">
      <c r="A668" s="108">
        <f t="shared" si="102"/>
        <v>654</v>
      </c>
      <c r="B668" s="109">
        <f t="shared" si="102"/>
        <v>44219</v>
      </c>
      <c r="C668" s="127" t="str">
        <f t="shared" si="97"/>
        <v>구간4</v>
      </c>
      <c r="D668" s="108">
        <f t="shared" si="98"/>
        <v>182</v>
      </c>
      <c r="E668" s="128">
        <f>COUNTIF($C$15:C668,C668)</f>
        <v>104</v>
      </c>
      <c r="F668" s="129">
        <f t="shared" si="99"/>
        <v>8.0519630645959239E-2</v>
      </c>
      <c r="G668" s="129">
        <f t="shared" si="100"/>
        <v>4.3103897308177808E-3</v>
      </c>
      <c r="H668" s="130">
        <f t="shared" si="101"/>
        <v>8.4830020376777018E-2</v>
      </c>
    </row>
    <row r="669" spans="1:8">
      <c r="A669" s="108">
        <f t="shared" si="102"/>
        <v>655</v>
      </c>
      <c r="B669" s="109">
        <f t="shared" si="102"/>
        <v>44220</v>
      </c>
      <c r="C669" s="127" t="str">
        <f t="shared" si="97"/>
        <v>구간4</v>
      </c>
      <c r="D669" s="108">
        <f t="shared" si="98"/>
        <v>182</v>
      </c>
      <c r="E669" s="128">
        <f>COUNTIF($C$15:C669,C669)</f>
        <v>105</v>
      </c>
      <c r="F669" s="129">
        <f t="shared" si="99"/>
        <v>8.0519630645959239E-2</v>
      </c>
      <c r="G669" s="129">
        <f t="shared" si="100"/>
        <v>4.3518357859217982E-3</v>
      </c>
      <c r="H669" s="130">
        <f t="shared" si="101"/>
        <v>8.4871466431881037E-2</v>
      </c>
    </row>
    <row r="670" spans="1:8">
      <c r="A670" s="108">
        <f t="shared" si="102"/>
        <v>656</v>
      </c>
      <c r="B670" s="109">
        <f t="shared" si="102"/>
        <v>44221</v>
      </c>
      <c r="C670" s="127" t="str">
        <f t="shared" si="97"/>
        <v>구간4</v>
      </c>
      <c r="D670" s="108">
        <f t="shared" si="98"/>
        <v>182</v>
      </c>
      <c r="E670" s="128">
        <f>COUNTIF($C$15:C670,C670)</f>
        <v>106</v>
      </c>
      <c r="F670" s="129">
        <f t="shared" si="99"/>
        <v>8.0519630645959239E-2</v>
      </c>
      <c r="G670" s="129">
        <f t="shared" si="100"/>
        <v>4.3932818410258147E-3</v>
      </c>
      <c r="H670" s="130">
        <f t="shared" si="101"/>
        <v>8.4912912486985057E-2</v>
      </c>
    </row>
    <row r="671" spans="1:8">
      <c r="A671" s="108">
        <f t="shared" si="102"/>
        <v>657</v>
      </c>
      <c r="B671" s="109">
        <f t="shared" si="102"/>
        <v>44222</v>
      </c>
      <c r="C671" s="127" t="str">
        <f t="shared" si="97"/>
        <v>구간4</v>
      </c>
      <c r="D671" s="108">
        <f t="shared" si="98"/>
        <v>182</v>
      </c>
      <c r="E671" s="128">
        <f>COUNTIF($C$15:C671,C671)</f>
        <v>107</v>
      </c>
      <c r="F671" s="129">
        <f t="shared" si="99"/>
        <v>8.0519630645959239E-2</v>
      </c>
      <c r="G671" s="129">
        <f t="shared" si="100"/>
        <v>4.4347278961298321E-3</v>
      </c>
      <c r="H671" s="130">
        <f t="shared" si="101"/>
        <v>8.4954358542089076E-2</v>
      </c>
    </row>
    <row r="672" spans="1:8">
      <c r="A672" s="108">
        <f t="shared" si="102"/>
        <v>658</v>
      </c>
      <c r="B672" s="109">
        <f t="shared" si="102"/>
        <v>44223</v>
      </c>
      <c r="C672" s="127" t="str">
        <f t="shared" si="97"/>
        <v>구간4</v>
      </c>
      <c r="D672" s="108">
        <f t="shared" si="98"/>
        <v>182</v>
      </c>
      <c r="E672" s="128">
        <f>COUNTIF($C$15:C672,C672)</f>
        <v>108</v>
      </c>
      <c r="F672" s="129">
        <f t="shared" si="99"/>
        <v>8.0519630645959239E-2</v>
      </c>
      <c r="G672" s="129">
        <f t="shared" si="100"/>
        <v>4.4761739512338495E-3</v>
      </c>
      <c r="H672" s="130">
        <f t="shared" si="101"/>
        <v>8.4995804597193095E-2</v>
      </c>
    </row>
    <row r="673" spans="1:8">
      <c r="A673" s="108">
        <f t="shared" ref="A673:B688" si="103">A672+1</f>
        <v>659</v>
      </c>
      <c r="B673" s="109">
        <f t="shared" si="103"/>
        <v>44224</v>
      </c>
      <c r="C673" s="127" t="str">
        <f t="shared" si="97"/>
        <v>구간4</v>
      </c>
      <c r="D673" s="108">
        <f t="shared" si="98"/>
        <v>182</v>
      </c>
      <c r="E673" s="128">
        <f>COUNTIF($C$15:C673,C673)</f>
        <v>109</v>
      </c>
      <c r="F673" s="129">
        <f t="shared" si="99"/>
        <v>8.0519630645959239E-2</v>
      </c>
      <c r="G673" s="129">
        <f t="shared" si="100"/>
        <v>4.517620006337866E-3</v>
      </c>
      <c r="H673" s="130">
        <f t="shared" si="101"/>
        <v>8.50372506522971E-2</v>
      </c>
    </row>
    <row r="674" spans="1:8">
      <c r="A674" s="108">
        <f t="shared" si="103"/>
        <v>660</v>
      </c>
      <c r="B674" s="109">
        <f t="shared" si="103"/>
        <v>44225</v>
      </c>
      <c r="C674" s="127" t="str">
        <f t="shared" si="97"/>
        <v>구간4</v>
      </c>
      <c r="D674" s="108">
        <f t="shared" si="98"/>
        <v>182</v>
      </c>
      <c r="E674" s="128">
        <f>COUNTIF($C$15:C674,C674)</f>
        <v>110</v>
      </c>
      <c r="F674" s="129">
        <f t="shared" si="99"/>
        <v>8.0519630645959239E-2</v>
      </c>
      <c r="G674" s="129">
        <f t="shared" si="100"/>
        <v>4.5590660614418833E-3</v>
      </c>
      <c r="H674" s="130">
        <f t="shared" si="101"/>
        <v>8.5078696707401119E-2</v>
      </c>
    </row>
    <row r="675" spans="1:8">
      <c r="A675" s="108">
        <f t="shared" si="103"/>
        <v>661</v>
      </c>
      <c r="B675" s="109">
        <f t="shared" si="103"/>
        <v>44226</v>
      </c>
      <c r="C675" s="127" t="str">
        <f t="shared" si="97"/>
        <v>구간4</v>
      </c>
      <c r="D675" s="108">
        <f t="shared" si="98"/>
        <v>182</v>
      </c>
      <c r="E675" s="128">
        <f>COUNTIF($C$15:C675,C675)</f>
        <v>111</v>
      </c>
      <c r="F675" s="129">
        <f t="shared" si="99"/>
        <v>8.0519630645959239E-2</v>
      </c>
      <c r="G675" s="129">
        <f t="shared" si="100"/>
        <v>4.6005121165459007E-3</v>
      </c>
      <c r="H675" s="130">
        <f t="shared" si="101"/>
        <v>8.5120142762505138E-2</v>
      </c>
    </row>
    <row r="676" spans="1:8">
      <c r="A676" s="108">
        <f t="shared" si="103"/>
        <v>662</v>
      </c>
      <c r="B676" s="109">
        <f t="shared" si="103"/>
        <v>44227</v>
      </c>
      <c r="C676" s="127" t="str">
        <f t="shared" si="97"/>
        <v>구간4</v>
      </c>
      <c r="D676" s="108">
        <f t="shared" si="98"/>
        <v>182</v>
      </c>
      <c r="E676" s="128">
        <f>COUNTIF($C$15:C676,C676)</f>
        <v>112</v>
      </c>
      <c r="F676" s="129">
        <f t="shared" si="99"/>
        <v>8.0519630645959239E-2</v>
      </c>
      <c r="G676" s="129">
        <f t="shared" si="100"/>
        <v>4.6419581716499181E-3</v>
      </c>
      <c r="H676" s="130">
        <f t="shared" si="101"/>
        <v>8.5161588817609157E-2</v>
      </c>
    </row>
    <row r="677" spans="1:8">
      <c r="A677" s="108">
        <f t="shared" si="103"/>
        <v>663</v>
      </c>
      <c r="B677" s="109">
        <f t="shared" si="103"/>
        <v>44228</v>
      </c>
      <c r="C677" s="127" t="str">
        <f t="shared" si="97"/>
        <v>구간4</v>
      </c>
      <c r="D677" s="108">
        <f t="shared" si="98"/>
        <v>182</v>
      </c>
      <c r="E677" s="128">
        <f>COUNTIF($C$15:C677,C677)</f>
        <v>113</v>
      </c>
      <c r="F677" s="129">
        <f t="shared" si="99"/>
        <v>8.0519630645959239E-2</v>
      </c>
      <c r="G677" s="129">
        <f t="shared" si="100"/>
        <v>4.6834042267539346E-3</v>
      </c>
      <c r="H677" s="130">
        <f t="shared" si="101"/>
        <v>8.5203034872713176E-2</v>
      </c>
    </row>
    <row r="678" spans="1:8">
      <c r="A678" s="108">
        <f t="shared" si="103"/>
        <v>664</v>
      </c>
      <c r="B678" s="109">
        <f t="shared" si="103"/>
        <v>44229</v>
      </c>
      <c r="C678" s="127" t="str">
        <f t="shared" si="97"/>
        <v>구간4</v>
      </c>
      <c r="D678" s="108">
        <f t="shared" si="98"/>
        <v>182</v>
      </c>
      <c r="E678" s="128">
        <f>COUNTIF($C$15:C678,C678)</f>
        <v>114</v>
      </c>
      <c r="F678" s="129">
        <f t="shared" si="99"/>
        <v>8.0519630645959239E-2</v>
      </c>
      <c r="G678" s="129">
        <f t="shared" si="100"/>
        <v>4.724850281857952E-3</v>
      </c>
      <c r="H678" s="130">
        <f t="shared" si="101"/>
        <v>8.5244480927817196E-2</v>
      </c>
    </row>
    <row r="679" spans="1:8">
      <c r="A679" s="108">
        <f t="shared" si="103"/>
        <v>665</v>
      </c>
      <c r="B679" s="109">
        <f t="shared" si="103"/>
        <v>44230</v>
      </c>
      <c r="C679" s="127" t="str">
        <f t="shared" si="97"/>
        <v>구간4</v>
      </c>
      <c r="D679" s="108">
        <f t="shared" si="98"/>
        <v>182</v>
      </c>
      <c r="E679" s="128">
        <f>COUNTIF($C$15:C679,C679)</f>
        <v>115</v>
      </c>
      <c r="F679" s="129">
        <f t="shared" si="99"/>
        <v>8.0519630645959239E-2</v>
      </c>
      <c r="G679" s="129">
        <f t="shared" si="100"/>
        <v>4.7662963369619693E-3</v>
      </c>
      <c r="H679" s="130">
        <f t="shared" si="101"/>
        <v>8.5285926982921215E-2</v>
      </c>
    </row>
    <row r="680" spans="1:8">
      <c r="A680" s="108">
        <f t="shared" si="103"/>
        <v>666</v>
      </c>
      <c r="B680" s="109">
        <f t="shared" si="103"/>
        <v>44231</v>
      </c>
      <c r="C680" s="127" t="str">
        <f t="shared" si="97"/>
        <v>구간4</v>
      </c>
      <c r="D680" s="108">
        <f t="shared" si="98"/>
        <v>182</v>
      </c>
      <c r="E680" s="128">
        <f>COUNTIF($C$15:C680,C680)</f>
        <v>116</v>
      </c>
      <c r="F680" s="129">
        <f t="shared" si="99"/>
        <v>8.0519630645959239E-2</v>
      </c>
      <c r="G680" s="129">
        <f t="shared" si="100"/>
        <v>4.8077423920659858E-3</v>
      </c>
      <c r="H680" s="130">
        <f t="shared" si="101"/>
        <v>8.532737303802522E-2</v>
      </c>
    </row>
    <row r="681" spans="1:8">
      <c r="A681" s="108">
        <f t="shared" si="103"/>
        <v>667</v>
      </c>
      <c r="B681" s="109">
        <f t="shared" si="103"/>
        <v>44232</v>
      </c>
      <c r="C681" s="127" t="str">
        <f t="shared" si="97"/>
        <v>구간4</v>
      </c>
      <c r="D681" s="108">
        <f t="shared" si="98"/>
        <v>182</v>
      </c>
      <c r="E681" s="128">
        <f>COUNTIF($C$15:C681,C681)</f>
        <v>117</v>
      </c>
      <c r="F681" s="129">
        <f t="shared" si="99"/>
        <v>8.0519630645959239E-2</v>
      </c>
      <c r="G681" s="129">
        <f t="shared" si="100"/>
        <v>4.8491884471700032E-3</v>
      </c>
      <c r="H681" s="130">
        <f t="shared" si="101"/>
        <v>8.5368819093129239E-2</v>
      </c>
    </row>
    <row r="682" spans="1:8">
      <c r="A682" s="108">
        <f t="shared" si="103"/>
        <v>668</v>
      </c>
      <c r="B682" s="109">
        <f t="shared" si="103"/>
        <v>44233</v>
      </c>
      <c r="C682" s="127" t="str">
        <f t="shared" si="97"/>
        <v>구간4</v>
      </c>
      <c r="D682" s="108">
        <f t="shared" si="98"/>
        <v>182</v>
      </c>
      <c r="E682" s="128">
        <f>COUNTIF($C$15:C682,C682)</f>
        <v>118</v>
      </c>
      <c r="F682" s="129">
        <f t="shared" si="99"/>
        <v>8.0519630645959239E-2</v>
      </c>
      <c r="G682" s="129">
        <f t="shared" si="100"/>
        <v>4.8906345022740206E-3</v>
      </c>
      <c r="H682" s="130">
        <f t="shared" si="101"/>
        <v>8.5410265148233258E-2</v>
      </c>
    </row>
    <row r="683" spans="1:8">
      <c r="A683" s="108">
        <f t="shared" si="103"/>
        <v>669</v>
      </c>
      <c r="B683" s="109">
        <f t="shared" si="103"/>
        <v>44234</v>
      </c>
      <c r="C683" s="127" t="str">
        <f t="shared" si="97"/>
        <v>구간4</v>
      </c>
      <c r="D683" s="108">
        <f t="shared" si="98"/>
        <v>182</v>
      </c>
      <c r="E683" s="128">
        <f>COUNTIF($C$15:C683,C683)</f>
        <v>119</v>
      </c>
      <c r="F683" s="129">
        <f t="shared" si="99"/>
        <v>8.0519630645959239E-2</v>
      </c>
      <c r="G683" s="129">
        <f t="shared" si="100"/>
        <v>4.932080557378038E-3</v>
      </c>
      <c r="H683" s="130">
        <f t="shared" si="101"/>
        <v>8.5451711203337277E-2</v>
      </c>
    </row>
    <row r="684" spans="1:8">
      <c r="A684" s="108">
        <f t="shared" si="103"/>
        <v>670</v>
      </c>
      <c r="B684" s="109">
        <f t="shared" si="103"/>
        <v>44235</v>
      </c>
      <c r="C684" s="127" t="str">
        <f t="shared" si="97"/>
        <v>구간4</v>
      </c>
      <c r="D684" s="108">
        <f t="shared" si="98"/>
        <v>182</v>
      </c>
      <c r="E684" s="128">
        <f>COUNTIF($C$15:C684,C684)</f>
        <v>120</v>
      </c>
      <c r="F684" s="129">
        <f t="shared" si="99"/>
        <v>8.0519630645959239E-2</v>
      </c>
      <c r="G684" s="129">
        <f t="shared" si="100"/>
        <v>4.9735266124820545E-3</v>
      </c>
      <c r="H684" s="130">
        <f t="shared" si="101"/>
        <v>8.5493157258441296E-2</v>
      </c>
    </row>
    <row r="685" spans="1:8">
      <c r="A685" s="108">
        <f t="shared" si="103"/>
        <v>671</v>
      </c>
      <c r="B685" s="109">
        <f t="shared" si="103"/>
        <v>44236</v>
      </c>
      <c r="C685" s="127" t="str">
        <f t="shared" si="97"/>
        <v>구간4</v>
      </c>
      <c r="D685" s="108">
        <f t="shared" si="98"/>
        <v>182</v>
      </c>
      <c r="E685" s="128">
        <f>COUNTIF($C$15:C685,C685)</f>
        <v>121</v>
      </c>
      <c r="F685" s="129">
        <f t="shared" si="99"/>
        <v>8.0519630645959239E-2</v>
      </c>
      <c r="G685" s="129">
        <f t="shared" si="100"/>
        <v>5.0149726675860718E-3</v>
      </c>
      <c r="H685" s="130">
        <f t="shared" si="101"/>
        <v>8.5534603313545315E-2</v>
      </c>
    </row>
    <row r="686" spans="1:8">
      <c r="A686" s="108">
        <f t="shared" si="103"/>
        <v>672</v>
      </c>
      <c r="B686" s="109">
        <f t="shared" si="103"/>
        <v>44237</v>
      </c>
      <c r="C686" s="127" t="str">
        <f t="shared" si="97"/>
        <v>구간4</v>
      </c>
      <c r="D686" s="108">
        <f t="shared" si="98"/>
        <v>182</v>
      </c>
      <c r="E686" s="128">
        <f>COUNTIF($C$15:C686,C686)</f>
        <v>122</v>
      </c>
      <c r="F686" s="129">
        <f t="shared" si="99"/>
        <v>8.0519630645959239E-2</v>
      </c>
      <c r="G686" s="129">
        <f t="shared" si="100"/>
        <v>5.0564187226900892E-3</v>
      </c>
      <c r="H686" s="130">
        <f t="shared" si="101"/>
        <v>8.5576049368649335E-2</v>
      </c>
    </row>
    <row r="687" spans="1:8">
      <c r="A687" s="108">
        <f t="shared" si="103"/>
        <v>673</v>
      </c>
      <c r="B687" s="109">
        <f t="shared" si="103"/>
        <v>44238</v>
      </c>
      <c r="C687" s="127" t="str">
        <f t="shared" si="97"/>
        <v>구간4</v>
      </c>
      <c r="D687" s="108">
        <f t="shared" si="98"/>
        <v>182</v>
      </c>
      <c r="E687" s="128">
        <f>COUNTIF($C$15:C687,C687)</f>
        <v>123</v>
      </c>
      <c r="F687" s="129">
        <f t="shared" si="99"/>
        <v>8.0519630645959239E-2</v>
      </c>
      <c r="G687" s="129">
        <f t="shared" si="100"/>
        <v>5.0978647777941057E-3</v>
      </c>
      <c r="H687" s="130">
        <f t="shared" si="101"/>
        <v>8.561749542375334E-2</v>
      </c>
    </row>
    <row r="688" spans="1:8">
      <c r="A688" s="108">
        <f t="shared" si="103"/>
        <v>674</v>
      </c>
      <c r="B688" s="109">
        <f t="shared" si="103"/>
        <v>44239</v>
      </c>
      <c r="C688" s="127" t="str">
        <f t="shared" si="97"/>
        <v>구간4</v>
      </c>
      <c r="D688" s="108">
        <f t="shared" si="98"/>
        <v>182</v>
      </c>
      <c r="E688" s="128">
        <f>COUNTIF($C$15:C688,C688)</f>
        <v>124</v>
      </c>
      <c r="F688" s="129">
        <f t="shared" si="99"/>
        <v>8.0519630645959239E-2</v>
      </c>
      <c r="G688" s="129">
        <f t="shared" si="100"/>
        <v>5.1393108328981231E-3</v>
      </c>
      <c r="H688" s="130">
        <f t="shared" si="101"/>
        <v>8.5658941478857359E-2</v>
      </c>
    </row>
    <row r="689" spans="1:8">
      <c r="A689" s="108">
        <f t="shared" ref="A689:B704" si="104">A688+1</f>
        <v>675</v>
      </c>
      <c r="B689" s="109">
        <f t="shared" si="104"/>
        <v>44240</v>
      </c>
      <c r="C689" s="127" t="str">
        <f t="shared" si="97"/>
        <v>구간4</v>
      </c>
      <c r="D689" s="108">
        <f t="shared" si="98"/>
        <v>182</v>
      </c>
      <c r="E689" s="128">
        <f>COUNTIF($C$15:C689,C689)</f>
        <v>125</v>
      </c>
      <c r="F689" s="129">
        <f t="shared" si="99"/>
        <v>8.0519630645959239E-2</v>
      </c>
      <c r="G689" s="129">
        <f t="shared" si="100"/>
        <v>5.1807568880021405E-3</v>
      </c>
      <c r="H689" s="130">
        <f t="shared" si="101"/>
        <v>8.5700387533961378E-2</v>
      </c>
    </row>
    <row r="690" spans="1:8">
      <c r="A690" s="108">
        <f t="shared" si="104"/>
        <v>676</v>
      </c>
      <c r="B690" s="109">
        <f t="shared" si="104"/>
        <v>44241</v>
      </c>
      <c r="C690" s="127" t="str">
        <f t="shared" si="97"/>
        <v>구간4</v>
      </c>
      <c r="D690" s="108">
        <f t="shared" si="98"/>
        <v>182</v>
      </c>
      <c r="E690" s="128">
        <f>COUNTIF($C$15:C690,C690)</f>
        <v>126</v>
      </c>
      <c r="F690" s="129">
        <f t="shared" si="99"/>
        <v>8.0519630645959239E-2</v>
      </c>
      <c r="G690" s="129">
        <f t="shared" si="100"/>
        <v>5.2222029431061578E-3</v>
      </c>
      <c r="H690" s="130">
        <f t="shared" si="101"/>
        <v>8.5741833589065397E-2</v>
      </c>
    </row>
    <row r="691" spans="1:8">
      <c r="A691" s="108">
        <f t="shared" si="104"/>
        <v>677</v>
      </c>
      <c r="B691" s="109">
        <f t="shared" si="104"/>
        <v>44242</v>
      </c>
      <c r="C691" s="127" t="str">
        <f t="shared" si="97"/>
        <v>구간4</v>
      </c>
      <c r="D691" s="108">
        <f t="shared" si="98"/>
        <v>182</v>
      </c>
      <c r="E691" s="128">
        <f>COUNTIF($C$15:C691,C691)</f>
        <v>127</v>
      </c>
      <c r="F691" s="129">
        <f t="shared" si="99"/>
        <v>8.0519630645959239E-2</v>
      </c>
      <c r="G691" s="129">
        <f t="shared" si="100"/>
        <v>5.2636489982101744E-3</v>
      </c>
      <c r="H691" s="130">
        <f t="shared" si="101"/>
        <v>8.5783279644169416E-2</v>
      </c>
    </row>
    <row r="692" spans="1:8">
      <c r="A692" s="108">
        <f t="shared" si="104"/>
        <v>678</v>
      </c>
      <c r="B692" s="109">
        <f t="shared" si="104"/>
        <v>44243</v>
      </c>
      <c r="C692" s="127" t="str">
        <f t="shared" si="97"/>
        <v>구간4</v>
      </c>
      <c r="D692" s="108">
        <f t="shared" si="98"/>
        <v>182</v>
      </c>
      <c r="E692" s="128">
        <f>COUNTIF($C$15:C692,C692)</f>
        <v>128</v>
      </c>
      <c r="F692" s="129">
        <f t="shared" si="99"/>
        <v>8.0519630645959239E-2</v>
      </c>
      <c r="G692" s="129">
        <f t="shared" si="100"/>
        <v>5.3050950533141917E-3</v>
      </c>
      <c r="H692" s="130">
        <f t="shared" si="101"/>
        <v>8.5824725699273435E-2</v>
      </c>
    </row>
    <row r="693" spans="1:8">
      <c r="A693" s="108">
        <f t="shared" si="104"/>
        <v>679</v>
      </c>
      <c r="B693" s="109">
        <f t="shared" si="104"/>
        <v>44244</v>
      </c>
      <c r="C693" s="127" t="str">
        <f t="shared" si="97"/>
        <v>구간4</v>
      </c>
      <c r="D693" s="108">
        <f t="shared" si="98"/>
        <v>182</v>
      </c>
      <c r="E693" s="128">
        <f>COUNTIF($C$15:C693,C693)</f>
        <v>129</v>
      </c>
      <c r="F693" s="129">
        <f t="shared" si="99"/>
        <v>8.0519630645959239E-2</v>
      </c>
      <c r="G693" s="129">
        <f t="shared" si="100"/>
        <v>5.3465411084182091E-3</v>
      </c>
      <c r="H693" s="130">
        <f t="shared" si="101"/>
        <v>8.5866171754377454E-2</v>
      </c>
    </row>
    <row r="694" spans="1:8">
      <c r="A694" s="108">
        <f t="shared" si="104"/>
        <v>680</v>
      </c>
      <c r="B694" s="109">
        <f t="shared" si="104"/>
        <v>44245</v>
      </c>
      <c r="C694" s="127" t="str">
        <f t="shared" si="97"/>
        <v>구간4</v>
      </c>
      <c r="D694" s="108">
        <f t="shared" si="98"/>
        <v>182</v>
      </c>
      <c r="E694" s="128">
        <f>COUNTIF($C$15:C694,C694)</f>
        <v>130</v>
      </c>
      <c r="F694" s="129">
        <f t="shared" si="99"/>
        <v>8.0519630645959239E-2</v>
      </c>
      <c r="G694" s="129">
        <f t="shared" si="100"/>
        <v>5.3879871635222256E-3</v>
      </c>
      <c r="H694" s="130">
        <f t="shared" si="101"/>
        <v>8.590761780948146E-2</v>
      </c>
    </row>
    <row r="695" spans="1:8">
      <c r="A695" s="108">
        <f t="shared" si="104"/>
        <v>681</v>
      </c>
      <c r="B695" s="109">
        <f t="shared" si="104"/>
        <v>44246</v>
      </c>
      <c r="C695" s="127" t="str">
        <f t="shared" si="97"/>
        <v>구간4</v>
      </c>
      <c r="D695" s="108">
        <f t="shared" si="98"/>
        <v>182</v>
      </c>
      <c r="E695" s="128">
        <f>COUNTIF($C$15:C695,C695)</f>
        <v>131</v>
      </c>
      <c r="F695" s="129">
        <f t="shared" si="99"/>
        <v>8.0519630645959239E-2</v>
      </c>
      <c r="G695" s="129">
        <f t="shared" si="100"/>
        <v>5.429433218626243E-3</v>
      </c>
      <c r="H695" s="130">
        <f t="shared" si="101"/>
        <v>8.5949063864585479E-2</v>
      </c>
    </row>
    <row r="696" spans="1:8">
      <c r="A696" s="108">
        <f t="shared" si="104"/>
        <v>682</v>
      </c>
      <c r="B696" s="109">
        <f t="shared" si="104"/>
        <v>44247</v>
      </c>
      <c r="C696" s="127" t="str">
        <f t="shared" si="97"/>
        <v>구간4</v>
      </c>
      <c r="D696" s="108">
        <f t="shared" si="98"/>
        <v>182</v>
      </c>
      <c r="E696" s="128">
        <f>COUNTIF($C$15:C696,C696)</f>
        <v>132</v>
      </c>
      <c r="F696" s="129">
        <f t="shared" si="99"/>
        <v>8.0519630645959239E-2</v>
      </c>
      <c r="G696" s="129">
        <f t="shared" si="100"/>
        <v>5.4708792737302604E-3</v>
      </c>
      <c r="H696" s="130">
        <f t="shared" si="101"/>
        <v>8.5990509919689498E-2</v>
      </c>
    </row>
    <row r="697" spans="1:8">
      <c r="A697" s="108">
        <f t="shared" si="104"/>
        <v>683</v>
      </c>
      <c r="B697" s="109">
        <f t="shared" si="104"/>
        <v>44248</v>
      </c>
      <c r="C697" s="127" t="str">
        <f t="shared" si="97"/>
        <v>구간4</v>
      </c>
      <c r="D697" s="108">
        <f t="shared" si="98"/>
        <v>182</v>
      </c>
      <c r="E697" s="128">
        <f>COUNTIF($C$15:C697,C697)</f>
        <v>133</v>
      </c>
      <c r="F697" s="129">
        <f t="shared" si="99"/>
        <v>8.0519630645959239E-2</v>
      </c>
      <c r="G697" s="129">
        <f t="shared" si="100"/>
        <v>5.5123253288342777E-3</v>
      </c>
      <c r="H697" s="130">
        <f t="shared" si="101"/>
        <v>8.6031955974793517E-2</v>
      </c>
    </row>
    <row r="698" spans="1:8">
      <c r="A698" s="108">
        <f t="shared" si="104"/>
        <v>684</v>
      </c>
      <c r="B698" s="109">
        <f t="shared" si="104"/>
        <v>44249</v>
      </c>
      <c r="C698" s="127" t="str">
        <f t="shared" si="97"/>
        <v>구간4</v>
      </c>
      <c r="D698" s="108">
        <f t="shared" si="98"/>
        <v>182</v>
      </c>
      <c r="E698" s="128">
        <f>COUNTIF($C$15:C698,C698)</f>
        <v>134</v>
      </c>
      <c r="F698" s="129">
        <f t="shared" si="99"/>
        <v>8.0519630645959239E-2</v>
      </c>
      <c r="G698" s="129">
        <f t="shared" si="100"/>
        <v>5.5537713839382942E-3</v>
      </c>
      <c r="H698" s="130">
        <f t="shared" si="101"/>
        <v>8.6073402029897536E-2</v>
      </c>
    </row>
    <row r="699" spans="1:8">
      <c r="A699" s="108">
        <f t="shared" si="104"/>
        <v>685</v>
      </c>
      <c r="B699" s="109">
        <f t="shared" si="104"/>
        <v>44250</v>
      </c>
      <c r="C699" s="127" t="str">
        <f t="shared" si="97"/>
        <v>구간4</v>
      </c>
      <c r="D699" s="108">
        <f t="shared" si="98"/>
        <v>182</v>
      </c>
      <c r="E699" s="128">
        <f>COUNTIF($C$15:C699,C699)</f>
        <v>135</v>
      </c>
      <c r="F699" s="129">
        <f t="shared" si="99"/>
        <v>8.0519630645959239E-2</v>
      </c>
      <c r="G699" s="129">
        <f t="shared" si="100"/>
        <v>5.5952174390423116E-3</v>
      </c>
      <c r="H699" s="130">
        <f t="shared" si="101"/>
        <v>8.6114848085001555E-2</v>
      </c>
    </row>
    <row r="700" spans="1:8">
      <c r="A700" s="108">
        <f t="shared" si="104"/>
        <v>686</v>
      </c>
      <c r="B700" s="109">
        <f t="shared" si="104"/>
        <v>44251</v>
      </c>
      <c r="C700" s="127" t="str">
        <f t="shared" si="97"/>
        <v>구간4</v>
      </c>
      <c r="D700" s="108">
        <f t="shared" si="98"/>
        <v>182</v>
      </c>
      <c r="E700" s="128">
        <f>COUNTIF($C$15:C700,C700)</f>
        <v>136</v>
      </c>
      <c r="F700" s="129">
        <f t="shared" si="99"/>
        <v>8.0519630645959239E-2</v>
      </c>
      <c r="G700" s="129">
        <f t="shared" si="100"/>
        <v>5.636663494146329E-3</v>
      </c>
      <c r="H700" s="130">
        <f t="shared" si="101"/>
        <v>8.6156294140105574E-2</v>
      </c>
    </row>
    <row r="701" spans="1:8">
      <c r="A701" s="108">
        <f t="shared" si="104"/>
        <v>687</v>
      </c>
      <c r="B701" s="109">
        <f t="shared" si="104"/>
        <v>44252</v>
      </c>
      <c r="C701" s="127" t="str">
        <f t="shared" si="97"/>
        <v>구간4</v>
      </c>
      <c r="D701" s="108">
        <f t="shared" si="98"/>
        <v>182</v>
      </c>
      <c r="E701" s="128">
        <f>COUNTIF($C$15:C701,C701)</f>
        <v>137</v>
      </c>
      <c r="F701" s="129">
        <f t="shared" si="99"/>
        <v>8.0519630645959239E-2</v>
      </c>
      <c r="G701" s="129">
        <f t="shared" si="100"/>
        <v>5.6781095492503455E-3</v>
      </c>
      <c r="H701" s="130">
        <f t="shared" si="101"/>
        <v>8.619774019520958E-2</v>
      </c>
    </row>
    <row r="702" spans="1:8">
      <c r="A702" s="108">
        <f t="shared" si="104"/>
        <v>688</v>
      </c>
      <c r="B702" s="109">
        <f t="shared" si="104"/>
        <v>44253</v>
      </c>
      <c r="C702" s="127" t="str">
        <f t="shared" si="97"/>
        <v>구간4</v>
      </c>
      <c r="D702" s="108">
        <f t="shared" si="98"/>
        <v>182</v>
      </c>
      <c r="E702" s="128">
        <f>COUNTIF($C$15:C702,C702)</f>
        <v>138</v>
      </c>
      <c r="F702" s="129">
        <f t="shared" si="99"/>
        <v>8.0519630645959239E-2</v>
      </c>
      <c r="G702" s="129">
        <f t="shared" si="100"/>
        <v>5.7195556043543629E-3</v>
      </c>
      <c r="H702" s="130">
        <f t="shared" si="101"/>
        <v>8.6239186250313599E-2</v>
      </c>
    </row>
    <row r="703" spans="1:8">
      <c r="A703" s="108">
        <f t="shared" si="104"/>
        <v>689</v>
      </c>
      <c r="B703" s="109">
        <f t="shared" si="104"/>
        <v>44254</v>
      </c>
      <c r="C703" s="127" t="str">
        <f t="shared" si="97"/>
        <v>구간4</v>
      </c>
      <c r="D703" s="108">
        <f t="shared" si="98"/>
        <v>182</v>
      </c>
      <c r="E703" s="128">
        <f>COUNTIF($C$15:C703,C703)</f>
        <v>139</v>
      </c>
      <c r="F703" s="129">
        <f t="shared" si="99"/>
        <v>8.0519630645959239E-2</v>
      </c>
      <c r="G703" s="129">
        <f t="shared" si="100"/>
        <v>5.7610016594583802E-3</v>
      </c>
      <c r="H703" s="130">
        <f t="shared" si="101"/>
        <v>8.6280632305417618E-2</v>
      </c>
    </row>
    <row r="704" spans="1:8">
      <c r="A704" s="108">
        <f t="shared" si="104"/>
        <v>690</v>
      </c>
      <c r="B704" s="109">
        <f t="shared" si="104"/>
        <v>44255</v>
      </c>
      <c r="C704" s="127" t="str">
        <f t="shared" si="97"/>
        <v>구간4</v>
      </c>
      <c r="D704" s="108">
        <f t="shared" si="98"/>
        <v>182</v>
      </c>
      <c r="E704" s="128">
        <f>COUNTIF($C$15:C704,C704)</f>
        <v>140</v>
      </c>
      <c r="F704" s="129">
        <f t="shared" si="99"/>
        <v>8.0519630645959239E-2</v>
      </c>
      <c r="G704" s="129">
        <f t="shared" si="100"/>
        <v>5.8024477145623976E-3</v>
      </c>
      <c r="H704" s="130">
        <f t="shared" si="101"/>
        <v>8.6322078360521637E-2</v>
      </c>
    </row>
    <row r="705" spans="1:8">
      <c r="A705" s="108">
        <f t="shared" ref="A705:B720" si="105">A704+1</f>
        <v>691</v>
      </c>
      <c r="B705" s="109">
        <f t="shared" si="105"/>
        <v>44256</v>
      </c>
      <c r="C705" s="127" t="str">
        <f t="shared" si="97"/>
        <v>구간4</v>
      </c>
      <c r="D705" s="108">
        <f t="shared" si="98"/>
        <v>182</v>
      </c>
      <c r="E705" s="128">
        <f>COUNTIF($C$15:C705,C705)</f>
        <v>141</v>
      </c>
      <c r="F705" s="129">
        <f t="shared" si="99"/>
        <v>8.0519630645959239E-2</v>
      </c>
      <c r="G705" s="129">
        <f t="shared" si="100"/>
        <v>5.8438937696664141E-3</v>
      </c>
      <c r="H705" s="130">
        <f t="shared" si="101"/>
        <v>8.6363524415625656E-2</v>
      </c>
    </row>
    <row r="706" spans="1:8">
      <c r="A706" s="108">
        <f t="shared" si="105"/>
        <v>692</v>
      </c>
      <c r="B706" s="109">
        <f t="shared" si="105"/>
        <v>44257</v>
      </c>
      <c r="C706" s="127" t="str">
        <f t="shared" si="97"/>
        <v>구간4</v>
      </c>
      <c r="D706" s="108">
        <f t="shared" si="98"/>
        <v>182</v>
      </c>
      <c r="E706" s="128">
        <f>COUNTIF($C$15:C706,C706)</f>
        <v>142</v>
      </c>
      <c r="F706" s="129">
        <f t="shared" si="99"/>
        <v>8.0519630645959239E-2</v>
      </c>
      <c r="G706" s="129">
        <f t="shared" si="100"/>
        <v>5.8853398247704315E-3</v>
      </c>
      <c r="H706" s="130">
        <f t="shared" si="101"/>
        <v>8.6404970470729675E-2</v>
      </c>
    </row>
    <row r="707" spans="1:8">
      <c r="A707" s="108">
        <f t="shared" si="105"/>
        <v>693</v>
      </c>
      <c r="B707" s="109">
        <f t="shared" si="105"/>
        <v>44258</v>
      </c>
      <c r="C707" s="127" t="str">
        <f t="shared" si="97"/>
        <v>구간4</v>
      </c>
      <c r="D707" s="108">
        <f t="shared" si="98"/>
        <v>182</v>
      </c>
      <c r="E707" s="128">
        <f>COUNTIF($C$15:C707,C707)</f>
        <v>143</v>
      </c>
      <c r="F707" s="129">
        <f t="shared" si="99"/>
        <v>8.0519630645959239E-2</v>
      </c>
      <c r="G707" s="129">
        <f t="shared" si="100"/>
        <v>5.9267858798744489E-3</v>
      </c>
      <c r="H707" s="130">
        <f t="shared" si="101"/>
        <v>8.6446416525833694E-2</v>
      </c>
    </row>
    <row r="708" spans="1:8">
      <c r="A708" s="108">
        <f t="shared" si="105"/>
        <v>694</v>
      </c>
      <c r="B708" s="109">
        <f t="shared" si="105"/>
        <v>44259</v>
      </c>
      <c r="C708" s="127" t="str">
        <f t="shared" si="97"/>
        <v>구간4</v>
      </c>
      <c r="D708" s="108">
        <f t="shared" si="98"/>
        <v>182</v>
      </c>
      <c r="E708" s="128">
        <f>COUNTIF($C$15:C708,C708)</f>
        <v>144</v>
      </c>
      <c r="F708" s="129">
        <f t="shared" si="99"/>
        <v>8.0519630645959239E-2</v>
      </c>
      <c r="G708" s="129">
        <f t="shared" si="100"/>
        <v>5.9682319349784654E-3</v>
      </c>
      <c r="H708" s="130">
        <f t="shared" si="101"/>
        <v>8.6487862580937699E-2</v>
      </c>
    </row>
    <row r="709" spans="1:8">
      <c r="A709" s="108">
        <f t="shared" si="105"/>
        <v>695</v>
      </c>
      <c r="B709" s="109">
        <f t="shared" si="105"/>
        <v>44260</v>
      </c>
      <c r="C709" s="127" t="str">
        <f t="shared" si="97"/>
        <v>구간4</v>
      </c>
      <c r="D709" s="108">
        <f t="shared" si="98"/>
        <v>182</v>
      </c>
      <c r="E709" s="128">
        <f>COUNTIF($C$15:C709,C709)</f>
        <v>145</v>
      </c>
      <c r="F709" s="129">
        <f t="shared" si="99"/>
        <v>8.0519630645959239E-2</v>
      </c>
      <c r="G709" s="129">
        <f t="shared" si="100"/>
        <v>6.0096779900824827E-3</v>
      </c>
      <c r="H709" s="130">
        <f t="shared" si="101"/>
        <v>8.6529308636041719E-2</v>
      </c>
    </row>
    <row r="710" spans="1:8">
      <c r="A710" s="108">
        <f t="shared" si="105"/>
        <v>696</v>
      </c>
      <c r="B710" s="109">
        <f t="shared" si="105"/>
        <v>44261</v>
      </c>
      <c r="C710" s="127" t="str">
        <f t="shared" si="97"/>
        <v>구간4</v>
      </c>
      <c r="D710" s="108">
        <f t="shared" si="98"/>
        <v>182</v>
      </c>
      <c r="E710" s="128">
        <f>COUNTIF($C$15:C710,C710)</f>
        <v>146</v>
      </c>
      <c r="F710" s="129">
        <f t="shared" si="99"/>
        <v>8.0519630645959239E-2</v>
      </c>
      <c r="G710" s="129">
        <f t="shared" si="100"/>
        <v>6.0511240451865001E-3</v>
      </c>
      <c r="H710" s="130">
        <f t="shared" si="101"/>
        <v>8.6570754691145738E-2</v>
      </c>
    </row>
    <row r="711" spans="1:8">
      <c r="A711" s="108">
        <f t="shared" si="105"/>
        <v>697</v>
      </c>
      <c r="B711" s="109">
        <f t="shared" si="105"/>
        <v>44262</v>
      </c>
      <c r="C711" s="127" t="str">
        <f t="shared" si="97"/>
        <v>구간4</v>
      </c>
      <c r="D711" s="108">
        <f t="shared" si="98"/>
        <v>182</v>
      </c>
      <c r="E711" s="128">
        <f>COUNTIF($C$15:C711,C711)</f>
        <v>147</v>
      </c>
      <c r="F711" s="129">
        <f t="shared" si="99"/>
        <v>8.0519630645959239E-2</v>
      </c>
      <c r="G711" s="129">
        <f t="shared" si="100"/>
        <v>6.0925701002905175E-3</v>
      </c>
      <c r="H711" s="130">
        <f t="shared" si="101"/>
        <v>8.6612200746249757E-2</v>
      </c>
    </row>
    <row r="712" spans="1:8">
      <c r="A712" s="108">
        <f t="shared" si="105"/>
        <v>698</v>
      </c>
      <c r="B712" s="109">
        <f t="shared" si="105"/>
        <v>44263</v>
      </c>
      <c r="C712" s="127" t="str">
        <f t="shared" si="97"/>
        <v>구간4</v>
      </c>
      <c r="D712" s="108">
        <f t="shared" si="98"/>
        <v>182</v>
      </c>
      <c r="E712" s="128">
        <f>COUNTIF($C$15:C712,C712)</f>
        <v>148</v>
      </c>
      <c r="F712" s="129">
        <f t="shared" si="99"/>
        <v>8.0519630645959239E-2</v>
      </c>
      <c r="G712" s="129">
        <f t="shared" si="100"/>
        <v>6.134016155394534E-3</v>
      </c>
      <c r="H712" s="130">
        <f t="shared" si="101"/>
        <v>8.6653646801353776E-2</v>
      </c>
    </row>
    <row r="713" spans="1:8">
      <c r="A713" s="108">
        <f t="shared" si="105"/>
        <v>699</v>
      </c>
      <c r="B713" s="109">
        <f t="shared" si="105"/>
        <v>44264</v>
      </c>
      <c r="C713" s="127" t="str">
        <f t="shared" si="97"/>
        <v>구간4</v>
      </c>
      <c r="D713" s="108">
        <f t="shared" si="98"/>
        <v>182</v>
      </c>
      <c r="E713" s="128">
        <f>COUNTIF($C$15:C713,C713)</f>
        <v>149</v>
      </c>
      <c r="F713" s="129">
        <f t="shared" si="99"/>
        <v>8.0519630645959239E-2</v>
      </c>
      <c r="G713" s="129">
        <f t="shared" si="100"/>
        <v>6.1754622104985514E-3</v>
      </c>
      <c r="H713" s="130">
        <f t="shared" si="101"/>
        <v>8.6695092856457795E-2</v>
      </c>
    </row>
    <row r="714" spans="1:8">
      <c r="A714" s="108">
        <f t="shared" si="105"/>
        <v>700</v>
      </c>
      <c r="B714" s="109">
        <f t="shared" si="105"/>
        <v>44265</v>
      </c>
      <c r="C714" s="127" t="str">
        <f t="shared" si="97"/>
        <v>구간4</v>
      </c>
      <c r="D714" s="108">
        <f t="shared" si="98"/>
        <v>182</v>
      </c>
      <c r="E714" s="128">
        <f>COUNTIF($C$15:C714,C714)</f>
        <v>150</v>
      </c>
      <c r="F714" s="129">
        <f t="shared" si="99"/>
        <v>8.0519630645959239E-2</v>
      </c>
      <c r="G714" s="129">
        <f t="shared" si="100"/>
        <v>6.2169082656025687E-3</v>
      </c>
      <c r="H714" s="130">
        <f t="shared" si="101"/>
        <v>8.6736538911561814E-2</v>
      </c>
    </row>
    <row r="715" spans="1:8">
      <c r="A715" s="108">
        <f t="shared" si="105"/>
        <v>701</v>
      </c>
      <c r="B715" s="109">
        <f t="shared" si="105"/>
        <v>44266</v>
      </c>
      <c r="C715" s="127" t="str">
        <f t="shared" si="97"/>
        <v>구간4</v>
      </c>
      <c r="D715" s="108">
        <f t="shared" si="98"/>
        <v>182</v>
      </c>
      <c r="E715" s="128">
        <f>COUNTIF($C$15:C715,C715)</f>
        <v>151</v>
      </c>
      <c r="F715" s="129">
        <f t="shared" si="99"/>
        <v>8.0519630645959239E-2</v>
      </c>
      <c r="G715" s="129">
        <f t="shared" si="100"/>
        <v>6.2583543207065852E-3</v>
      </c>
      <c r="H715" s="130">
        <f t="shared" si="101"/>
        <v>8.6777984966665819E-2</v>
      </c>
    </row>
    <row r="716" spans="1:8">
      <c r="A716" s="108">
        <f t="shared" si="105"/>
        <v>702</v>
      </c>
      <c r="B716" s="109">
        <f t="shared" si="105"/>
        <v>44267</v>
      </c>
      <c r="C716" s="127" t="str">
        <f t="shared" si="97"/>
        <v>구간4</v>
      </c>
      <c r="D716" s="108">
        <f t="shared" si="98"/>
        <v>182</v>
      </c>
      <c r="E716" s="128">
        <f>COUNTIF($C$15:C716,C716)</f>
        <v>152</v>
      </c>
      <c r="F716" s="129">
        <f t="shared" si="99"/>
        <v>8.0519630645959239E-2</v>
      </c>
      <c r="G716" s="129">
        <f t="shared" si="100"/>
        <v>6.2998003758106026E-3</v>
      </c>
      <c r="H716" s="130">
        <f t="shared" si="101"/>
        <v>8.6819431021769838E-2</v>
      </c>
    </row>
    <row r="717" spans="1:8">
      <c r="A717" s="108">
        <f t="shared" si="105"/>
        <v>703</v>
      </c>
      <c r="B717" s="109">
        <f t="shared" si="105"/>
        <v>44268</v>
      </c>
      <c r="C717" s="127" t="str">
        <f t="shared" si="97"/>
        <v>구간4</v>
      </c>
      <c r="D717" s="108">
        <f t="shared" si="98"/>
        <v>182</v>
      </c>
      <c r="E717" s="128">
        <f>COUNTIF($C$15:C717,C717)</f>
        <v>153</v>
      </c>
      <c r="F717" s="129">
        <f t="shared" si="99"/>
        <v>8.0519630645959239E-2</v>
      </c>
      <c r="G717" s="129">
        <f t="shared" si="100"/>
        <v>6.34124643091462E-3</v>
      </c>
      <c r="H717" s="130">
        <f t="shared" si="101"/>
        <v>8.6860877076873858E-2</v>
      </c>
    </row>
    <row r="718" spans="1:8">
      <c r="A718" s="108">
        <f t="shared" si="105"/>
        <v>704</v>
      </c>
      <c r="B718" s="109">
        <f t="shared" si="105"/>
        <v>44269</v>
      </c>
      <c r="C718" s="127" t="str">
        <f t="shared" si="97"/>
        <v>구간4</v>
      </c>
      <c r="D718" s="108">
        <f t="shared" si="98"/>
        <v>182</v>
      </c>
      <c r="E718" s="128">
        <f>COUNTIF($C$15:C718,C718)</f>
        <v>154</v>
      </c>
      <c r="F718" s="129">
        <f t="shared" si="99"/>
        <v>8.0519630645959239E-2</v>
      </c>
      <c r="G718" s="129">
        <f t="shared" si="100"/>
        <v>6.3826924860186365E-3</v>
      </c>
      <c r="H718" s="130">
        <f t="shared" si="101"/>
        <v>8.6902323131977877E-2</v>
      </c>
    </row>
    <row r="719" spans="1:8">
      <c r="A719" s="108">
        <f t="shared" si="105"/>
        <v>705</v>
      </c>
      <c r="B719" s="109">
        <f t="shared" si="105"/>
        <v>44270</v>
      </c>
      <c r="C719" s="127" t="str">
        <f t="shared" si="97"/>
        <v>구간4</v>
      </c>
      <c r="D719" s="108">
        <f t="shared" si="98"/>
        <v>182</v>
      </c>
      <c r="E719" s="128">
        <f>COUNTIF($C$15:C719,C719)</f>
        <v>155</v>
      </c>
      <c r="F719" s="129">
        <f t="shared" si="99"/>
        <v>8.0519630645959239E-2</v>
      </c>
      <c r="G719" s="129">
        <f t="shared" si="100"/>
        <v>6.4241385411226539E-3</v>
      </c>
      <c r="H719" s="130">
        <f t="shared" si="101"/>
        <v>8.6943769187081896E-2</v>
      </c>
    </row>
    <row r="720" spans="1:8">
      <c r="A720" s="108">
        <f t="shared" si="105"/>
        <v>706</v>
      </c>
      <c r="B720" s="109">
        <f t="shared" si="105"/>
        <v>44271</v>
      </c>
      <c r="C720" s="127" t="str">
        <f t="shared" ref="C720:C783" si="106">IF(IFERROR(HLOOKUP(B720,$D$5:$W$7,2,FALSE),"")="",C721,HLOOKUP(B720,$D$5:$W$7,2,FALSE))</f>
        <v>구간4</v>
      </c>
      <c r="D720" s="108">
        <f t="shared" ref="D720:D783" si="107">COUNTIF($C$15:$C$49928,C720)</f>
        <v>182</v>
      </c>
      <c r="E720" s="128">
        <f>COUNTIF($C$15:C720,C720)</f>
        <v>156</v>
      </c>
      <c r="F720" s="129">
        <f t="shared" ref="F720:F783" si="108">HLOOKUP($C720,$D$6:$W$11,6,FALSE)</f>
        <v>8.0519630645959239E-2</v>
      </c>
      <c r="G720" s="129">
        <f t="shared" ref="G720:G783" si="109">HLOOKUP($C720,$D$6:$W$11,5,FALSE)*(E720)</f>
        <v>6.4655845962266712E-3</v>
      </c>
      <c r="H720" s="130">
        <f t="shared" ref="H720:H783" si="110">F720+G720</f>
        <v>8.6985215242185915E-2</v>
      </c>
    </row>
    <row r="721" spans="1:8">
      <c r="A721" s="108">
        <f t="shared" ref="A721:B736" si="111">A720+1</f>
        <v>707</v>
      </c>
      <c r="B721" s="109">
        <f t="shared" si="111"/>
        <v>44272</v>
      </c>
      <c r="C721" s="127" t="str">
        <f t="shared" si="106"/>
        <v>구간4</v>
      </c>
      <c r="D721" s="108">
        <f t="shared" si="107"/>
        <v>182</v>
      </c>
      <c r="E721" s="128">
        <f>COUNTIF($C$15:C721,C721)</f>
        <v>157</v>
      </c>
      <c r="F721" s="129">
        <f t="shared" si="108"/>
        <v>8.0519630645959239E-2</v>
      </c>
      <c r="G721" s="129">
        <f t="shared" si="109"/>
        <v>6.5070306513306886E-3</v>
      </c>
      <c r="H721" s="130">
        <f t="shared" si="110"/>
        <v>8.7026661297289934E-2</v>
      </c>
    </row>
    <row r="722" spans="1:8">
      <c r="A722" s="108">
        <f t="shared" si="111"/>
        <v>708</v>
      </c>
      <c r="B722" s="109">
        <f t="shared" si="111"/>
        <v>44273</v>
      </c>
      <c r="C722" s="127" t="str">
        <f t="shared" si="106"/>
        <v>구간4</v>
      </c>
      <c r="D722" s="108">
        <f t="shared" si="107"/>
        <v>182</v>
      </c>
      <c r="E722" s="128">
        <f>COUNTIF($C$15:C722,C722)</f>
        <v>158</v>
      </c>
      <c r="F722" s="129">
        <f t="shared" si="108"/>
        <v>8.0519630645959239E-2</v>
      </c>
      <c r="G722" s="129">
        <f t="shared" si="109"/>
        <v>6.5484767064347051E-3</v>
      </c>
      <c r="H722" s="130">
        <f t="shared" si="110"/>
        <v>8.7068107352393939E-2</v>
      </c>
    </row>
    <row r="723" spans="1:8">
      <c r="A723" s="108">
        <f t="shared" si="111"/>
        <v>709</v>
      </c>
      <c r="B723" s="109">
        <f t="shared" si="111"/>
        <v>44274</v>
      </c>
      <c r="C723" s="127" t="str">
        <f t="shared" si="106"/>
        <v>구간4</v>
      </c>
      <c r="D723" s="108">
        <f t="shared" si="107"/>
        <v>182</v>
      </c>
      <c r="E723" s="128">
        <f>COUNTIF($C$15:C723,C723)</f>
        <v>159</v>
      </c>
      <c r="F723" s="129">
        <f t="shared" si="108"/>
        <v>8.0519630645959239E-2</v>
      </c>
      <c r="G723" s="129">
        <f t="shared" si="109"/>
        <v>6.5899227615387225E-3</v>
      </c>
      <c r="H723" s="130">
        <f t="shared" si="110"/>
        <v>8.7109553407497958E-2</v>
      </c>
    </row>
    <row r="724" spans="1:8">
      <c r="A724" s="108">
        <f t="shared" si="111"/>
        <v>710</v>
      </c>
      <c r="B724" s="109">
        <f t="shared" si="111"/>
        <v>44275</v>
      </c>
      <c r="C724" s="127" t="str">
        <f t="shared" si="106"/>
        <v>구간4</v>
      </c>
      <c r="D724" s="108">
        <f t="shared" si="107"/>
        <v>182</v>
      </c>
      <c r="E724" s="128">
        <f>COUNTIF($C$15:C724,C724)</f>
        <v>160</v>
      </c>
      <c r="F724" s="129">
        <f t="shared" si="108"/>
        <v>8.0519630645959239E-2</v>
      </c>
      <c r="G724" s="129">
        <f t="shared" si="109"/>
        <v>6.6313688166427399E-3</v>
      </c>
      <c r="H724" s="130">
        <f t="shared" si="110"/>
        <v>8.7150999462601977E-2</v>
      </c>
    </row>
    <row r="725" spans="1:8">
      <c r="A725" s="108">
        <f t="shared" si="111"/>
        <v>711</v>
      </c>
      <c r="B725" s="109">
        <f t="shared" si="111"/>
        <v>44276</v>
      </c>
      <c r="C725" s="127" t="str">
        <f t="shared" si="106"/>
        <v>구간4</v>
      </c>
      <c r="D725" s="108">
        <f t="shared" si="107"/>
        <v>182</v>
      </c>
      <c r="E725" s="128">
        <f>COUNTIF($C$15:C725,C725)</f>
        <v>161</v>
      </c>
      <c r="F725" s="129">
        <f t="shared" si="108"/>
        <v>8.0519630645959239E-2</v>
      </c>
      <c r="G725" s="129">
        <f t="shared" si="109"/>
        <v>6.6728148717467564E-3</v>
      </c>
      <c r="H725" s="130">
        <f t="shared" si="110"/>
        <v>8.7192445517705996E-2</v>
      </c>
    </row>
    <row r="726" spans="1:8">
      <c r="A726" s="108">
        <f t="shared" si="111"/>
        <v>712</v>
      </c>
      <c r="B726" s="109">
        <f t="shared" si="111"/>
        <v>44277</v>
      </c>
      <c r="C726" s="127" t="str">
        <f t="shared" si="106"/>
        <v>구간4</v>
      </c>
      <c r="D726" s="108">
        <f t="shared" si="107"/>
        <v>182</v>
      </c>
      <c r="E726" s="128">
        <f>COUNTIF($C$15:C726,C726)</f>
        <v>162</v>
      </c>
      <c r="F726" s="129">
        <f t="shared" si="108"/>
        <v>8.0519630645959239E-2</v>
      </c>
      <c r="G726" s="129">
        <f t="shared" si="109"/>
        <v>6.7142609268507738E-3</v>
      </c>
      <c r="H726" s="130">
        <f t="shared" si="110"/>
        <v>8.7233891572810016E-2</v>
      </c>
    </row>
    <row r="727" spans="1:8">
      <c r="A727" s="108">
        <f t="shared" si="111"/>
        <v>713</v>
      </c>
      <c r="B727" s="109">
        <f t="shared" si="111"/>
        <v>44278</v>
      </c>
      <c r="C727" s="127" t="str">
        <f t="shared" si="106"/>
        <v>구간4</v>
      </c>
      <c r="D727" s="108">
        <f t="shared" si="107"/>
        <v>182</v>
      </c>
      <c r="E727" s="128">
        <f>COUNTIF($C$15:C727,C727)</f>
        <v>163</v>
      </c>
      <c r="F727" s="129">
        <f t="shared" si="108"/>
        <v>8.0519630645959239E-2</v>
      </c>
      <c r="G727" s="129">
        <f t="shared" si="109"/>
        <v>6.7557069819547911E-3</v>
      </c>
      <c r="H727" s="130">
        <f t="shared" si="110"/>
        <v>8.7275337627914035E-2</v>
      </c>
    </row>
    <row r="728" spans="1:8">
      <c r="A728" s="108">
        <f t="shared" si="111"/>
        <v>714</v>
      </c>
      <c r="B728" s="109">
        <f t="shared" si="111"/>
        <v>44279</v>
      </c>
      <c r="C728" s="127" t="str">
        <f t="shared" si="106"/>
        <v>구간4</v>
      </c>
      <c r="D728" s="108">
        <f t="shared" si="107"/>
        <v>182</v>
      </c>
      <c r="E728" s="128">
        <f>COUNTIF($C$15:C728,C728)</f>
        <v>164</v>
      </c>
      <c r="F728" s="129">
        <f t="shared" si="108"/>
        <v>8.0519630645959239E-2</v>
      </c>
      <c r="G728" s="129">
        <f t="shared" si="109"/>
        <v>6.7971530370588085E-3</v>
      </c>
      <c r="H728" s="130">
        <f t="shared" si="110"/>
        <v>8.7316783683018054E-2</v>
      </c>
    </row>
    <row r="729" spans="1:8">
      <c r="A729" s="108">
        <f t="shared" si="111"/>
        <v>715</v>
      </c>
      <c r="B729" s="109">
        <f t="shared" si="111"/>
        <v>44280</v>
      </c>
      <c r="C729" s="127" t="str">
        <f t="shared" si="106"/>
        <v>구간4</v>
      </c>
      <c r="D729" s="108">
        <f t="shared" si="107"/>
        <v>182</v>
      </c>
      <c r="E729" s="128">
        <f>COUNTIF($C$15:C729,C729)</f>
        <v>165</v>
      </c>
      <c r="F729" s="129">
        <f t="shared" si="108"/>
        <v>8.0519630645959239E-2</v>
      </c>
      <c r="G729" s="129">
        <f t="shared" si="109"/>
        <v>6.838599092162825E-3</v>
      </c>
      <c r="H729" s="130">
        <f t="shared" si="110"/>
        <v>8.7358229738122059E-2</v>
      </c>
    </row>
    <row r="730" spans="1:8">
      <c r="A730" s="108">
        <f t="shared" si="111"/>
        <v>716</v>
      </c>
      <c r="B730" s="109">
        <f t="shared" si="111"/>
        <v>44281</v>
      </c>
      <c r="C730" s="127" t="str">
        <f t="shared" si="106"/>
        <v>구간4</v>
      </c>
      <c r="D730" s="108">
        <f t="shared" si="107"/>
        <v>182</v>
      </c>
      <c r="E730" s="128">
        <f>COUNTIF($C$15:C730,C730)</f>
        <v>166</v>
      </c>
      <c r="F730" s="129">
        <f t="shared" si="108"/>
        <v>8.0519630645959239E-2</v>
      </c>
      <c r="G730" s="129">
        <f t="shared" si="109"/>
        <v>6.8800451472668424E-3</v>
      </c>
      <c r="H730" s="130">
        <f t="shared" si="110"/>
        <v>8.7399675793226078E-2</v>
      </c>
    </row>
    <row r="731" spans="1:8">
      <c r="A731" s="108">
        <f t="shared" si="111"/>
        <v>717</v>
      </c>
      <c r="B731" s="109">
        <f t="shared" si="111"/>
        <v>44282</v>
      </c>
      <c r="C731" s="127" t="str">
        <f t="shared" si="106"/>
        <v>구간4</v>
      </c>
      <c r="D731" s="108">
        <f t="shared" si="107"/>
        <v>182</v>
      </c>
      <c r="E731" s="128">
        <f>COUNTIF($C$15:C731,C731)</f>
        <v>167</v>
      </c>
      <c r="F731" s="129">
        <f t="shared" si="108"/>
        <v>8.0519630645959239E-2</v>
      </c>
      <c r="G731" s="129">
        <f t="shared" si="109"/>
        <v>6.9214912023708598E-3</v>
      </c>
      <c r="H731" s="130">
        <f t="shared" si="110"/>
        <v>8.7441121848330097E-2</v>
      </c>
    </row>
    <row r="732" spans="1:8">
      <c r="A732" s="108">
        <f t="shared" si="111"/>
        <v>718</v>
      </c>
      <c r="B732" s="109">
        <f t="shared" si="111"/>
        <v>44283</v>
      </c>
      <c r="C732" s="127" t="str">
        <f t="shared" si="106"/>
        <v>구간4</v>
      </c>
      <c r="D732" s="108">
        <f t="shared" si="107"/>
        <v>182</v>
      </c>
      <c r="E732" s="128">
        <f>COUNTIF($C$15:C732,C732)</f>
        <v>168</v>
      </c>
      <c r="F732" s="129">
        <f t="shared" si="108"/>
        <v>8.0519630645959239E-2</v>
      </c>
      <c r="G732" s="129">
        <f t="shared" si="109"/>
        <v>6.9629372574748763E-3</v>
      </c>
      <c r="H732" s="130">
        <f t="shared" si="110"/>
        <v>8.7482567903434116E-2</v>
      </c>
    </row>
    <row r="733" spans="1:8">
      <c r="A733" s="108">
        <f t="shared" si="111"/>
        <v>719</v>
      </c>
      <c r="B733" s="109">
        <f t="shared" si="111"/>
        <v>44284</v>
      </c>
      <c r="C733" s="127" t="str">
        <f t="shared" si="106"/>
        <v>구간4</v>
      </c>
      <c r="D733" s="108">
        <f t="shared" si="107"/>
        <v>182</v>
      </c>
      <c r="E733" s="128">
        <f>COUNTIF($C$15:C733,C733)</f>
        <v>169</v>
      </c>
      <c r="F733" s="129">
        <f t="shared" si="108"/>
        <v>8.0519630645959239E-2</v>
      </c>
      <c r="G733" s="129">
        <f t="shared" si="109"/>
        <v>7.0043833125788936E-3</v>
      </c>
      <c r="H733" s="130">
        <f t="shared" si="110"/>
        <v>8.7524013958538135E-2</v>
      </c>
    </row>
    <row r="734" spans="1:8">
      <c r="A734" s="108">
        <f t="shared" si="111"/>
        <v>720</v>
      </c>
      <c r="B734" s="109">
        <f t="shared" si="111"/>
        <v>44285</v>
      </c>
      <c r="C734" s="127" t="str">
        <f t="shared" si="106"/>
        <v>구간4</v>
      </c>
      <c r="D734" s="108">
        <f t="shared" si="107"/>
        <v>182</v>
      </c>
      <c r="E734" s="128">
        <f>COUNTIF($C$15:C734,C734)</f>
        <v>170</v>
      </c>
      <c r="F734" s="129">
        <f t="shared" si="108"/>
        <v>8.0519630645959239E-2</v>
      </c>
      <c r="G734" s="129">
        <f t="shared" si="109"/>
        <v>7.045829367682911E-3</v>
      </c>
      <c r="H734" s="130">
        <f t="shared" si="110"/>
        <v>8.7565460013642155E-2</v>
      </c>
    </row>
    <row r="735" spans="1:8">
      <c r="A735" s="108">
        <f t="shared" si="111"/>
        <v>721</v>
      </c>
      <c r="B735" s="109">
        <f t="shared" si="111"/>
        <v>44286</v>
      </c>
      <c r="C735" s="127" t="str">
        <f t="shared" si="106"/>
        <v>구간4</v>
      </c>
      <c r="D735" s="108">
        <f t="shared" si="107"/>
        <v>182</v>
      </c>
      <c r="E735" s="128">
        <f>COUNTIF($C$15:C735,C735)</f>
        <v>171</v>
      </c>
      <c r="F735" s="129">
        <f t="shared" si="108"/>
        <v>8.0519630645959239E-2</v>
      </c>
      <c r="G735" s="129">
        <f t="shared" si="109"/>
        <v>7.0872754227869284E-3</v>
      </c>
      <c r="H735" s="130">
        <f t="shared" si="110"/>
        <v>8.7606906068746174E-2</v>
      </c>
    </row>
    <row r="736" spans="1:8">
      <c r="A736" s="108">
        <f t="shared" si="111"/>
        <v>722</v>
      </c>
      <c r="B736" s="109">
        <f t="shared" si="111"/>
        <v>44287</v>
      </c>
      <c r="C736" s="127" t="str">
        <f t="shared" si="106"/>
        <v>구간4</v>
      </c>
      <c r="D736" s="108">
        <f t="shared" si="107"/>
        <v>182</v>
      </c>
      <c r="E736" s="128">
        <f>COUNTIF($C$15:C736,C736)</f>
        <v>172</v>
      </c>
      <c r="F736" s="129">
        <f t="shared" si="108"/>
        <v>8.0519630645959239E-2</v>
      </c>
      <c r="G736" s="129">
        <f t="shared" si="109"/>
        <v>7.1287214778909449E-3</v>
      </c>
      <c r="H736" s="130">
        <f t="shared" si="110"/>
        <v>8.7648352123850179E-2</v>
      </c>
    </row>
    <row r="737" spans="1:8">
      <c r="A737" s="108">
        <f t="shared" ref="A737:B752" si="112">A736+1</f>
        <v>723</v>
      </c>
      <c r="B737" s="109">
        <f t="shared" si="112"/>
        <v>44288</v>
      </c>
      <c r="C737" s="127" t="str">
        <f t="shared" si="106"/>
        <v>구간4</v>
      </c>
      <c r="D737" s="108">
        <f t="shared" si="107"/>
        <v>182</v>
      </c>
      <c r="E737" s="128">
        <f>COUNTIF($C$15:C737,C737)</f>
        <v>173</v>
      </c>
      <c r="F737" s="129">
        <f t="shared" si="108"/>
        <v>8.0519630645959239E-2</v>
      </c>
      <c r="G737" s="129">
        <f t="shared" si="109"/>
        <v>7.1701675329949623E-3</v>
      </c>
      <c r="H737" s="130">
        <f t="shared" si="110"/>
        <v>8.7689798178954198E-2</v>
      </c>
    </row>
    <row r="738" spans="1:8">
      <c r="A738" s="108">
        <f t="shared" si="112"/>
        <v>724</v>
      </c>
      <c r="B738" s="109">
        <f t="shared" si="112"/>
        <v>44289</v>
      </c>
      <c r="C738" s="127" t="str">
        <f t="shared" si="106"/>
        <v>구간4</v>
      </c>
      <c r="D738" s="108">
        <f t="shared" si="107"/>
        <v>182</v>
      </c>
      <c r="E738" s="128">
        <f>COUNTIF($C$15:C738,C738)</f>
        <v>174</v>
      </c>
      <c r="F738" s="129">
        <f t="shared" si="108"/>
        <v>8.0519630645959239E-2</v>
      </c>
      <c r="G738" s="129">
        <f t="shared" si="109"/>
        <v>7.2116135880989796E-3</v>
      </c>
      <c r="H738" s="130">
        <f t="shared" si="110"/>
        <v>8.7731244234058217E-2</v>
      </c>
    </row>
    <row r="739" spans="1:8">
      <c r="A739" s="108">
        <f t="shared" si="112"/>
        <v>725</v>
      </c>
      <c r="B739" s="109">
        <f t="shared" si="112"/>
        <v>44290</v>
      </c>
      <c r="C739" s="127" t="str">
        <f t="shared" si="106"/>
        <v>구간4</v>
      </c>
      <c r="D739" s="108">
        <f t="shared" si="107"/>
        <v>182</v>
      </c>
      <c r="E739" s="128">
        <f>COUNTIF($C$15:C739,C739)</f>
        <v>175</v>
      </c>
      <c r="F739" s="129">
        <f t="shared" si="108"/>
        <v>8.0519630645959239E-2</v>
      </c>
      <c r="G739" s="129">
        <f t="shared" si="109"/>
        <v>7.2530596432029961E-3</v>
      </c>
      <c r="H739" s="130">
        <f t="shared" si="110"/>
        <v>8.7772690289162236E-2</v>
      </c>
    </row>
    <row r="740" spans="1:8">
      <c r="A740" s="108">
        <f t="shared" si="112"/>
        <v>726</v>
      </c>
      <c r="B740" s="109">
        <f t="shared" si="112"/>
        <v>44291</v>
      </c>
      <c r="C740" s="127" t="str">
        <f t="shared" si="106"/>
        <v>구간4</v>
      </c>
      <c r="D740" s="108">
        <f t="shared" si="107"/>
        <v>182</v>
      </c>
      <c r="E740" s="128">
        <f>COUNTIF($C$15:C740,C740)</f>
        <v>176</v>
      </c>
      <c r="F740" s="129">
        <f t="shared" si="108"/>
        <v>8.0519630645959239E-2</v>
      </c>
      <c r="G740" s="129">
        <f t="shared" si="109"/>
        <v>7.2945056983070135E-3</v>
      </c>
      <c r="H740" s="130">
        <f t="shared" si="110"/>
        <v>8.7814136344266255E-2</v>
      </c>
    </row>
    <row r="741" spans="1:8">
      <c r="A741" s="108">
        <f t="shared" si="112"/>
        <v>727</v>
      </c>
      <c r="B741" s="109">
        <f t="shared" si="112"/>
        <v>44292</v>
      </c>
      <c r="C741" s="127" t="str">
        <f t="shared" si="106"/>
        <v>구간4</v>
      </c>
      <c r="D741" s="108">
        <f t="shared" si="107"/>
        <v>182</v>
      </c>
      <c r="E741" s="128">
        <f>COUNTIF($C$15:C741,C741)</f>
        <v>177</v>
      </c>
      <c r="F741" s="129">
        <f t="shared" si="108"/>
        <v>8.0519630645959239E-2</v>
      </c>
      <c r="G741" s="129">
        <f t="shared" si="109"/>
        <v>7.3359517534110309E-3</v>
      </c>
      <c r="H741" s="130">
        <f t="shared" si="110"/>
        <v>8.7855582399370274E-2</v>
      </c>
    </row>
    <row r="742" spans="1:8">
      <c r="A742" s="108">
        <f t="shared" si="112"/>
        <v>728</v>
      </c>
      <c r="B742" s="109">
        <f t="shared" si="112"/>
        <v>44293</v>
      </c>
      <c r="C742" s="127" t="str">
        <f t="shared" si="106"/>
        <v>구간4</v>
      </c>
      <c r="D742" s="108">
        <f t="shared" si="107"/>
        <v>182</v>
      </c>
      <c r="E742" s="128">
        <f>COUNTIF($C$15:C742,C742)</f>
        <v>178</v>
      </c>
      <c r="F742" s="129">
        <f t="shared" si="108"/>
        <v>8.0519630645959239E-2</v>
      </c>
      <c r="G742" s="129">
        <f t="shared" si="109"/>
        <v>7.3773978085150483E-3</v>
      </c>
      <c r="H742" s="130">
        <f t="shared" si="110"/>
        <v>8.7897028454474294E-2</v>
      </c>
    </row>
    <row r="743" spans="1:8">
      <c r="A743" s="108">
        <f t="shared" si="112"/>
        <v>729</v>
      </c>
      <c r="B743" s="109">
        <f t="shared" si="112"/>
        <v>44294</v>
      </c>
      <c r="C743" s="127" t="str">
        <f t="shared" si="106"/>
        <v>구간4</v>
      </c>
      <c r="D743" s="108">
        <f t="shared" si="107"/>
        <v>182</v>
      </c>
      <c r="E743" s="128">
        <f>COUNTIF($C$15:C743,C743)</f>
        <v>179</v>
      </c>
      <c r="F743" s="129">
        <f t="shared" si="108"/>
        <v>8.0519630645959239E-2</v>
      </c>
      <c r="G743" s="129">
        <f t="shared" si="109"/>
        <v>7.4188438636190648E-3</v>
      </c>
      <c r="H743" s="130">
        <f t="shared" si="110"/>
        <v>8.7938474509578299E-2</v>
      </c>
    </row>
    <row r="744" spans="1:8">
      <c r="A744" s="108">
        <f t="shared" si="112"/>
        <v>730</v>
      </c>
      <c r="B744" s="109">
        <f t="shared" si="112"/>
        <v>44295</v>
      </c>
      <c r="C744" s="127" t="str">
        <f t="shared" si="106"/>
        <v>구간4</v>
      </c>
      <c r="D744" s="108">
        <f t="shared" si="107"/>
        <v>182</v>
      </c>
      <c r="E744" s="128">
        <f>COUNTIF($C$15:C744,C744)</f>
        <v>180</v>
      </c>
      <c r="F744" s="129">
        <f t="shared" si="108"/>
        <v>8.0519630645959239E-2</v>
      </c>
      <c r="G744" s="129">
        <f t="shared" si="109"/>
        <v>7.4602899187230821E-3</v>
      </c>
      <c r="H744" s="130">
        <f t="shared" si="110"/>
        <v>8.7979920564682318E-2</v>
      </c>
    </row>
    <row r="745" spans="1:8">
      <c r="A745" s="108">
        <f t="shared" si="112"/>
        <v>731</v>
      </c>
      <c r="B745" s="109">
        <f t="shared" si="112"/>
        <v>44296</v>
      </c>
      <c r="C745" s="127" t="str">
        <f t="shared" si="106"/>
        <v>구간4</v>
      </c>
      <c r="D745" s="108">
        <f t="shared" si="107"/>
        <v>182</v>
      </c>
      <c r="E745" s="128">
        <f>COUNTIF($C$15:C745,C745)</f>
        <v>181</v>
      </c>
      <c r="F745" s="129">
        <f t="shared" si="108"/>
        <v>8.0519630645959239E-2</v>
      </c>
      <c r="G745" s="129">
        <f t="shared" si="109"/>
        <v>7.5017359738270995E-3</v>
      </c>
      <c r="H745" s="130">
        <f t="shared" si="110"/>
        <v>8.8021366619786337E-2</v>
      </c>
    </row>
    <row r="746" spans="1:8">
      <c r="A746" s="108">
        <f t="shared" si="112"/>
        <v>732</v>
      </c>
      <c r="B746" s="109">
        <f t="shared" si="112"/>
        <v>44297</v>
      </c>
      <c r="C746" s="127" t="str">
        <f t="shared" si="106"/>
        <v>구간4</v>
      </c>
      <c r="D746" s="108">
        <f t="shared" si="107"/>
        <v>182</v>
      </c>
      <c r="E746" s="128">
        <f>COUNTIF($C$15:C746,C746)</f>
        <v>182</v>
      </c>
      <c r="F746" s="129">
        <f t="shared" si="108"/>
        <v>8.0519630645959239E-2</v>
      </c>
      <c r="G746" s="129">
        <f t="shared" si="109"/>
        <v>7.543182028931116E-3</v>
      </c>
      <c r="H746" s="130">
        <f t="shared" si="110"/>
        <v>8.8062812674890356E-2</v>
      </c>
    </row>
    <row r="747" spans="1:8">
      <c r="A747" s="108">
        <f t="shared" si="112"/>
        <v>733</v>
      </c>
      <c r="B747" s="109">
        <f t="shared" si="112"/>
        <v>44298</v>
      </c>
      <c r="C747" s="127" t="str">
        <f t="shared" si="106"/>
        <v>구간5</v>
      </c>
      <c r="D747" s="108">
        <f t="shared" si="107"/>
        <v>183</v>
      </c>
      <c r="E747" s="128">
        <f>COUNTIF($C$15:C747,C747)</f>
        <v>1</v>
      </c>
      <c r="F747" s="129">
        <f t="shared" si="108"/>
        <v>8.8062812674890356E-2</v>
      </c>
      <c r="G747" s="129">
        <f t="shared" si="109"/>
        <v>3.8591949292104028E-5</v>
      </c>
      <c r="H747" s="130">
        <f t="shared" si="110"/>
        <v>8.8101404624182464E-2</v>
      </c>
    </row>
    <row r="748" spans="1:8">
      <c r="A748" s="108">
        <f t="shared" si="112"/>
        <v>734</v>
      </c>
      <c r="B748" s="109">
        <f t="shared" si="112"/>
        <v>44299</v>
      </c>
      <c r="C748" s="127" t="str">
        <f t="shared" si="106"/>
        <v>구간5</v>
      </c>
      <c r="D748" s="108">
        <f t="shared" si="107"/>
        <v>183</v>
      </c>
      <c r="E748" s="128">
        <f>COUNTIF($C$15:C748,C748)</f>
        <v>2</v>
      </c>
      <c r="F748" s="129">
        <f t="shared" si="108"/>
        <v>8.8062812674890356E-2</v>
      </c>
      <c r="G748" s="129">
        <f t="shared" si="109"/>
        <v>7.7183898584208056E-5</v>
      </c>
      <c r="H748" s="130">
        <f t="shared" si="110"/>
        <v>8.8139996573474558E-2</v>
      </c>
    </row>
    <row r="749" spans="1:8">
      <c r="A749" s="108">
        <f t="shared" si="112"/>
        <v>735</v>
      </c>
      <c r="B749" s="109">
        <f t="shared" si="112"/>
        <v>44300</v>
      </c>
      <c r="C749" s="127" t="str">
        <f t="shared" si="106"/>
        <v>구간5</v>
      </c>
      <c r="D749" s="108">
        <f t="shared" si="107"/>
        <v>183</v>
      </c>
      <c r="E749" s="128">
        <f>COUNTIF($C$15:C749,C749)</f>
        <v>3</v>
      </c>
      <c r="F749" s="129">
        <f t="shared" si="108"/>
        <v>8.8062812674890356E-2</v>
      </c>
      <c r="G749" s="129">
        <f t="shared" si="109"/>
        <v>1.1577584787631208E-4</v>
      </c>
      <c r="H749" s="130">
        <f t="shared" si="110"/>
        <v>8.8178588522766665E-2</v>
      </c>
    </row>
    <row r="750" spans="1:8">
      <c r="A750" s="108">
        <f t="shared" si="112"/>
        <v>736</v>
      </c>
      <c r="B750" s="109">
        <f t="shared" si="112"/>
        <v>44301</v>
      </c>
      <c r="C750" s="127" t="str">
        <f t="shared" si="106"/>
        <v>구간5</v>
      </c>
      <c r="D750" s="108">
        <f t="shared" si="107"/>
        <v>183</v>
      </c>
      <c r="E750" s="128">
        <f>COUNTIF($C$15:C750,C750)</f>
        <v>4</v>
      </c>
      <c r="F750" s="129">
        <f t="shared" si="108"/>
        <v>8.8062812674890356E-2</v>
      </c>
      <c r="G750" s="129">
        <f t="shared" si="109"/>
        <v>1.5436779716841611E-4</v>
      </c>
      <c r="H750" s="130">
        <f t="shared" si="110"/>
        <v>8.8217180472058773E-2</v>
      </c>
    </row>
    <row r="751" spans="1:8">
      <c r="A751" s="108">
        <f t="shared" si="112"/>
        <v>737</v>
      </c>
      <c r="B751" s="109">
        <f t="shared" si="112"/>
        <v>44302</v>
      </c>
      <c r="C751" s="127" t="str">
        <f t="shared" si="106"/>
        <v>구간5</v>
      </c>
      <c r="D751" s="108">
        <f t="shared" si="107"/>
        <v>183</v>
      </c>
      <c r="E751" s="128">
        <f>COUNTIF($C$15:C751,C751)</f>
        <v>5</v>
      </c>
      <c r="F751" s="129">
        <f t="shared" si="108"/>
        <v>8.8062812674890356E-2</v>
      </c>
      <c r="G751" s="129">
        <f t="shared" si="109"/>
        <v>1.9295974646052014E-4</v>
      </c>
      <c r="H751" s="130">
        <f t="shared" si="110"/>
        <v>8.8255772421350881E-2</v>
      </c>
    </row>
    <row r="752" spans="1:8">
      <c r="A752" s="108">
        <f t="shared" si="112"/>
        <v>738</v>
      </c>
      <c r="B752" s="109">
        <f t="shared" si="112"/>
        <v>44303</v>
      </c>
      <c r="C752" s="127" t="str">
        <f t="shared" si="106"/>
        <v>구간5</v>
      </c>
      <c r="D752" s="108">
        <f t="shared" si="107"/>
        <v>183</v>
      </c>
      <c r="E752" s="128">
        <f>COUNTIF($C$15:C752,C752)</f>
        <v>6</v>
      </c>
      <c r="F752" s="129">
        <f t="shared" si="108"/>
        <v>8.8062812674890356E-2</v>
      </c>
      <c r="G752" s="129">
        <f t="shared" si="109"/>
        <v>2.3155169575262417E-4</v>
      </c>
      <c r="H752" s="130">
        <f t="shared" si="110"/>
        <v>8.8294364370642975E-2</v>
      </c>
    </row>
    <row r="753" spans="1:8">
      <c r="A753" s="108">
        <f t="shared" ref="A753:B768" si="113">A752+1</f>
        <v>739</v>
      </c>
      <c r="B753" s="109">
        <f t="shared" si="113"/>
        <v>44304</v>
      </c>
      <c r="C753" s="127" t="str">
        <f t="shared" si="106"/>
        <v>구간5</v>
      </c>
      <c r="D753" s="108">
        <f t="shared" si="107"/>
        <v>183</v>
      </c>
      <c r="E753" s="128">
        <f>COUNTIF($C$15:C753,C753)</f>
        <v>7</v>
      </c>
      <c r="F753" s="129">
        <f t="shared" si="108"/>
        <v>8.8062812674890356E-2</v>
      </c>
      <c r="G753" s="129">
        <f t="shared" si="109"/>
        <v>2.7014364504472817E-4</v>
      </c>
      <c r="H753" s="130">
        <f t="shared" si="110"/>
        <v>8.8332956319935083E-2</v>
      </c>
    </row>
    <row r="754" spans="1:8">
      <c r="A754" s="108">
        <f t="shared" si="113"/>
        <v>740</v>
      </c>
      <c r="B754" s="109">
        <f t="shared" si="113"/>
        <v>44305</v>
      </c>
      <c r="C754" s="127" t="str">
        <f t="shared" si="106"/>
        <v>구간5</v>
      </c>
      <c r="D754" s="108">
        <f t="shared" si="107"/>
        <v>183</v>
      </c>
      <c r="E754" s="128">
        <f>COUNTIF($C$15:C754,C754)</f>
        <v>8</v>
      </c>
      <c r="F754" s="129">
        <f t="shared" si="108"/>
        <v>8.8062812674890356E-2</v>
      </c>
      <c r="G754" s="129">
        <f t="shared" si="109"/>
        <v>3.0873559433683222E-4</v>
      </c>
      <c r="H754" s="130">
        <f t="shared" si="110"/>
        <v>8.837154826922719E-2</v>
      </c>
    </row>
    <row r="755" spans="1:8">
      <c r="A755" s="108">
        <f t="shared" si="113"/>
        <v>741</v>
      </c>
      <c r="B755" s="109">
        <f t="shared" si="113"/>
        <v>44306</v>
      </c>
      <c r="C755" s="127" t="str">
        <f t="shared" si="106"/>
        <v>구간5</v>
      </c>
      <c r="D755" s="108">
        <f t="shared" si="107"/>
        <v>183</v>
      </c>
      <c r="E755" s="128">
        <f>COUNTIF($C$15:C755,C755)</f>
        <v>9</v>
      </c>
      <c r="F755" s="129">
        <f t="shared" si="108"/>
        <v>8.8062812674890356E-2</v>
      </c>
      <c r="G755" s="129">
        <f t="shared" si="109"/>
        <v>3.4732754362893628E-4</v>
      </c>
      <c r="H755" s="130">
        <f t="shared" si="110"/>
        <v>8.8410140218519298E-2</v>
      </c>
    </row>
    <row r="756" spans="1:8">
      <c r="A756" s="108">
        <f t="shared" si="113"/>
        <v>742</v>
      </c>
      <c r="B756" s="109">
        <f t="shared" si="113"/>
        <v>44307</v>
      </c>
      <c r="C756" s="127" t="str">
        <f t="shared" si="106"/>
        <v>구간5</v>
      </c>
      <c r="D756" s="108">
        <f t="shared" si="107"/>
        <v>183</v>
      </c>
      <c r="E756" s="128">
        <f>COUNTIF($C$15:C756,C756)</f>
        <v>10</v>
      </c>
      <c r="F756" s="129">
        <f t="shared" si="108"/>
        <v>8.8062812674890356E-2</v>
      </c>
      <c r="G756" s="129">
        <f t="shared" si="109"/>
        <v>3.8591949292104028E-4</v>
      </c>
      <c r="H756" s="130">
        <f t="shared" si="110"/>
        <v>8.8448732167811392E-2</v>
      </c>
    </row>
    <row r="757" spans="1:8">
      <c r="A757" s="108">
        <f t="shared" si="113"/>
        <v>743</v>
      </c>
      <c r="B757" s="109">
        <f t="shared" si="113"/>
        <v>44308</v>
      </c>
      <c r="C757" s="127" t="str">
        <f t="shared" si="106"/>
        <v>구간5</v>
      </c>
      <c r="D757" s="108">
        <f t="shared" si="107"/>
        <v>183</v>
      </c>
      <c r="E757" s="128">
        <f>COUNTIF($C$15:C757,C757)</f>
        <v>11</v>
      </c>
      <c r="F757" s="129">
        <f t="shared" si="108"/>
        <v>8.8062812674890356E-2</v>
      </c>
      <c r="G757" s="129">
        <f t="shared" si="109"/>
        <v>4.2451144221314428E-4</v>
      </c>
      <c r="H757" s="130">
        <f t="shared" si="110"/>
        <v>8.84873241171035E-2</v>
      </c>
    </row>
    <row r="758" spans="1:8">
      <c r="A758" s="108">
        <f t="shared" si="113"/>
        <v>744</v>
      </c>
      <c r="B758" s="109">
        <f t="shared" si="113"/>
        <v>44309</v>
      </c>
      <c r="C758" s="127" t="str">
        <f t="shared" si="106"/>
        <v>구간5</v>
      </c>
      <c r="D758" s="108">
        <f t="shared" si="107"/>
        <v>183</v>
      </c>
      <c r="E758" s="128">
        <f>COUNTIF($C$15:C758,C758)</f>
        <v>12</v>
      </c>
      <c r="F758" s="129">
        <f t="shared" si="108"/>
        <v>8.8062812674890356E-2</v>
      </c>
      <c r="G758" s="129">
        <f t="shared" si="109"/>
        <v>4.6310339150524833E-4</v>
      </c>
      <c r="H758" s="130">
        <f t="shared" si="110"/>
        <v>8.8525916066395607E-2</v>
      </c>
    </row>
    <row r="759" spans="1:8">
      <c r="A759" s="108">
        <f t="shared" si="113"/>
        <v>745</v>
      </c>
      <c r="B759" s="109">
        <f t="shared" si="113"/>
        <v>44310</v>
      </c>
      <c r="C759" s="127" t="str">
        <f t="shared" si="106"/>
        <v>구간5</v>
      </c>
      <c r="D759" s="108">
        <f t="shared" si="107"/>
        <v>183</v>
      </c>
      <c r="E759" s="128">
        <f>COUNTIF($C$15:C759,C759)</f>
        <v>13</v>
      </c>
      <c r="F759" s="129">
        <f t="shared" si="108"/>
        <v>8.8062812674890356E-2</v>
      </c>
      <c r="G759" s="129">
        <f t="shared" si="109"/>
        <v>5.0169534079735239E-4</v>
      </c>
      <c r="H759" s="130">
        <f t="shared" si="110"/>
        <v>8.8564508015687715E-2</v>
      </c>
    </row>
    <row r="760" spans="1:8">
      <c r="A760" s="108">
        <f t="shared" si="113"/>
        <v>746</v>
      </c>
      <c r="B760" s="109">
        <f t="shared" si="113"/>
        <v>44311</v>
      </c>
      <c r="C760" s="127" t="str">
        <f t="shared" si="106"/>
        <v>구간5</v>
      </c>
      <c r="D760" s="108">
        <f t="shared" si="107"/>
        <v>183</v>
      </c>
      <c r="E760" s="128">
        <f>COUNTIF($C$15:C760,C760)</f>
        <v>14</v>
      </c>
      <c r="F760" s="129">
        <f t="shared" si="108"/>
        <v>8.8062812674890356E-2</v>
      </c>
      <c r="G760" s="129">
        <f t="shared" si="109"/>
        <v>5.4028729008945633E-4</v>
      </c>
      <c r="H760" s="130">
        <f t="shared" si="110"/>
        <v>8.8603099964979809E-2</v>
      </c>
    </row>
    <row r="761" spans="1:8">
      <c r="A761" s="108">
        <f t="shared" si="113"/>
        <v>747</v>
      </c>
      <c r="B761" s="109">
        <f t="shared" si="113"/>
        <v>44312</v>
      </c>
      <c r="C761" s="127" t="str">
        <f t="shared" si="106"/>
        <v>구간5</v>
      </c>
      <c r="D761" s="108">
        <f t="shared" si="107"/>
        <v>183</v>
      </c>
      <c r="E761" s="128">
        <f>COUNTIF($C$15:C761,C761)</f>
        <v>15</v>
      </c>
      <c r="F761" s="129">
        <f t="shared" si="108"/>
        <v>8.8062812674890356E-2</v>
      </c>
      <c r="G761" s="129">
        <f t="shared" si="109"/>
        <v>5.7887923938156039E-4</v>
      </c>
      <c r="H761" s="130">
        <f t="shared" si="110"/>
        <v>8.8641691914271917E-2</v>
      </c>
    </row>
    <row r="762" spans="1:8">
      <c r="A762" s="108">
        <f t="shared" si="113"/>
        <v>748</v>
      </c>
      <c r="B762" s="109">
        <f t="shared" si="113"/>
        <v>44313</v>
      </c>
      <c r="C762" s="127" t="str">
        <f t="shared" si="106"/>
        <v>구간5</v>
      </c>
      <c r="D762" s="108">
        <f t="shared" si="107"/>
        <v>183</v>
      </c>
      <c r="E762" s="128">
        <f>COUNTIF($C$15:C762,C762)</f>
        <v>16</v>
      </c>
      <c r="F762" s="129">
        <f t="shared" si="108"/>
        <v>8.8062812674890356E-2</v>
      </c>
      <c r="G762" s="129">
        <f t="shared" si="109"/>
        <v>6.1747118867366444E-4</v>
      </c>
      <c r="H762" s="130">
        <f t="shared" si="110"/>
        <v>8.8680283863564024E-2</v>
      </c>
    </row>
    <row r="763" spans="1:8">
      <c r="A763" s="108">
        <f t="shared" si="113"/>
        <v>749</v>
      </c>
      <c r="B763" s="109">
        <f t="shared" si="113"/>
        <v>44314</v>
      </c>
      <c r="C763" s="127" t="str">
        <f t="shared" si="106"/>
        <v>구간5</v>
      </c>
      <c r="D763" s="108">
        <f t="shared" si="107"/>
        <v>183</v>
      </c>
      <c r="E763" s="128">
        <f>COUNTIF($C$15:C763,C763)</f>
        <v>17</v>
      </c>
      <c r="F763" s="129">
        <f t="shared" si="108"/>
        <v>8.8062812674890356E-2</v>
      </c>
      <c r="G763" s="129">
        <f t="shared" si="109"/>
        <v>6.560631379657685E-4</v>
      </c>
      <c r="H763" s="130">
        <f t="shared" si="110"/>
        <v>8.8718875812856118E-2</v>
      </c>
    </row>
    <row r="764" spans="1:8">
      <c r="A764" s="108">
        <f t="shared" si="113"/>
        <v>750</v>
      </c>
      <c r="B764" s="109">
        <f t="shared" si="113"/>
        <v>44315</v>
      </c>
      <c r="C764" s="127" t="str">
        <f t="shared" si="106"/>
        <v>구간5</v>
      </c>
      <c r="D764" s="108">
        <f t="shared" si="107"/>
        <v>183</v>
      </c>
      <c r="E764" s="128">
        <f>COUNTIF($C$15:C764,C764)</f>
        <v>18</v>
      </c>
      <c r="F764" s="129">
        <f t="shared" si="108"/>
        <v>8.8062812674890356E-2</v>
      </c>
      <c r="G764" s="129">
        <f t="shared" si="109"/>
        <v>6.9465508725787255E-4</v>
      </c>
      <c r="H764" s="130">
        <f t="shared" si="110"/>
        <v>8.8757467762148226E-2</v>
      </c>
    </row>
    <row r="765" spans="1:8">
      <c r="A765" s="108">
        <f t="shared" si="113"/>
        <v>751</v>
      </c>
      <c r="B765" s="109">
        <f t="shared" si="113"/>
        <v>44316</v>
      </c>
      <c r="C765" s="127" t="str">
        <f t="shared" si="106"/>
        <v>구간5</v>
      </c>
      <c r="D765" s="108">
        <f t="shared" si="107"/>
        <v>183</v>
      </c>
      <c r="E765" s="128">
        <f>COUNTIF($C$15:C765,C765)</f>
        <v>19</v>
      </c>
      <c r="F765" s="129">
        <f t="shared" si="108"/>
        <v>8.8062812674890356E-2</v>
      </c>
      <c r="G765" s="129">
        <f t="shared" si="109"/>
        <v>7.332470365499765E-4</v>
      </c>
      <c r="H765" s="130">
        <f t="shared" si="110"/>
        <v>8.8796059711440334E-2</v>
      </c>
    </row>
    <row r="766" spans="1:8">
      <c r="A766" s="108">
        <f t="shared" si="113"/>
        <v>752</v>
      </c>
      <c r="B766" s="109">
        <f t="shared" si="113"/>
        <v>44317</v>
      </c>
      <c r="C766" s="127" t="str">
        <f t="shared" si="106"/>
        <v>구간5</v>
      </c>
      <c r="D766" s="108">
        <f t="shared" si="107"/>
        <v>183</v>
      </c>
      <c r="E766" s="128">
        <f>COUNTIF($C$15:C766,C766)</f>
        <v>20</v>
      </c>
      <c r="F766" s="129">
        <f t="shared" si="108"/>
        <v>8.8062812674890356E-2</v>
      </c>
      <c r="G766" s="129">
        <f t="shared" si="109"/>
        <v>7.7183898584208056E-4</v>
      </c>
      <c r="H766" s="130">
        <f t="shared" si="110"/>
        <v>8.8834651660732442E-2</v>
      </c>
    </row>
    <row r="767" spans="1:8">
      <c r="A767" s="108">
        <f t="shared" si="113"/>
        <v>753</v>
      </c>
      <c r="B767" s="109">
        <f t="shared" si="113"/>
        <v>44318</v>
      </c>
      <c r="C767" s="127" t="str">
        <f t="shared" si="106"/>
        <v>구간5</v>
      </c>
      <c r="D767" s="108">
        <f t="shared" si="107"/>
        <v>183</v>
      </c>
      <c r="E767" s="128">
        <f>COUNTIF($C$15:C767,C767)</f>
        <v>21</v>
      </c>
      <c r="F767" s="129">
        <f t="shared" si="108"/>
        <v>8.8062812674890356E-2</v>
      </c>
      <c r="G767" s="129">
        <f t="shared" si="109"/>
        <v>8.1043093513418461E-4</v>
      </c>
      <c r="H767" s="130">
        <f t="shared" si="110"/>
        <v>8.8873243610024535E-2</v>
      </c>
    </row>
    <row r="768" spans="1:8">
      <c r="A768" s="108">
        <f t="shared" si="113"/>
        <v>754</v>
      </c>
      <c r="B768" s="109">
        <f t="shared" si="113"/>
        <v>44319</v>
      </c>
      <c r="C768" s="127" t="str">
        <f t="shared" si="106"/>
        <v>구간5</v>
      </c>
      <c r="D768" s="108">
        <f t="shared" si="107"/>
        <v>183</v>
      </c>
      <c r="E768" s="128">
        <f>COUNTIF($C$15:C768,C768)</f>
        <v>22</v>
      </c>
      <c r="F768" s="129">
        <f t="shared" si="108"/>
        <v>8.8062812674890356E-2</v>
      </c>
      <c r="G768" s="129">
        <f t="shared" si="109"/>
        <v>8.4902288442628856E-4</v>
      </c>
      <c r="H768" s="130">
        <f t="shared" si="110"/>
        <v>8.8911835559316643E-2</v>
      </c>
    </row>
    <row r="769" spans="1:8">
      <c r="A769" s="108">
        <f t="shared" ref="A769:B784" si="114">A768+1</f>
        <v>755</v>
      </c>
      <c r="B769" s="109">
        <f t="shared" si="114"/>
        <v>44320</v>
      </c>
      <c r="C769" s="127" t="str">
        <f t="shared" si="106"/>
        <v>구간5</v>
      </c>
      <c r="D769" s="108">
        <f t="shared" si="107"/>
        <v>183</v>
      </c>
      <c r="E769" s="128">
        <f>COUNTIF($C$15:C769,C769)</f>
        <v>23</v>
      </c>
      <c r="F769" s="129">
        <f t="shared" si="108"/>
        <v>8.8062812674890356E-2</v>
      </c>
      <c r="G769" s="129">
        <f t="shared" si="109"/>
        <v>8.8761483371839261E-4</v>
      </c>
      <c r="H769" s="130">
        <f t="shared" si="110"/>
        <v>8.8950427508608751E-2</v>
      </c>
    </row>
    <row r="770" spans="1:8">
      <c r="A770" s="108">
        <f t="shared" si="114"/>
        <v>756</v>
      </c>
      <c r="B770" s="109">
        <f t="shared" si="114"/>
        <v>44321</v>
      </c>
      <c r="C770" s="127" t="str">
        <f t="shared" si="106"/>
        <v>구간5</v>
      </c>
      <c r="D770" s="108">
        <f t="shared" si="107"/>
        <v>183</v>
      </c>
      <c r="E770" s="128">
        <f>COUNTIF($C$15:C770,C770)</f>
        <v>24</v>
      </c>
      <c r="F770" s="129">
        <f t="shared" si="108"/>
        <v>8.8062812674890356E-2</v>
      </c>
      <c r="G770" s="129">
        <f t="shared" si="109"/>
        <v>9.2620678301049667E-4</v>
      </c>
      <c r="H770" s="130">
        <f t="shared" si="110"/>
        <v>8.8989019457900859E-2</v>
      </c>
    </row>
    <row r="771" spans="1:8">
      <c r="A771" s="108">
        <f t="shared" si="114"/>
        <v>757</v>
      </c>
      <c r="B771" s="109">
        <f t="shared" si="114"/>
        <v>44322</v>
      </c>
      <c r="C771" s="127" t="str">
        <f t="shared" si="106"/>
        <v>구간5</v>
      </c>
      <c r="D771" s="108">
        <f t="shared" si="107"/>
        <v>183</v>
      </c>
      <c r="E771" s="128">
        <f>COUNTIF($C$15:C771,C771)</f>
        <v>25</v>
      </c>
      <c r="F771" s="129">
        <f t="shared" si="108"/>
        <v>8.8062812674890356E-2</v>
      </c>
      <c r="G771" s="129">
        <f t="shared" si="109"/>
        <v>9.6479873230260072E-4</v>
      </c>
      <c r="H771" s="130">
        <f t="shared" si="110"/>
        <v>8.9027611407192953E-2</v>
      </c>
    </row>
    <row r="772" spans="1:8">
      <c r="A772" s="108">
        <f t="shared" si="114"/>
        <v>758</v>
      </c>
      <c r="B772" s="109">
        <f t="shared" si="114"/>
        <v>44323</v>
      </c>
      <c r="C772" s="127" t="str">
        <f t="shared" si="106"/>
        <v>구간5</v>
      </c>
      <c r="D772" s="108">
        <f t="shared" si="107"/>
        <v>183</v>
      </c>
      <c r="E772" s="128">
        <f>COUNTIF($C$15:C772,C772)</f>
        <v>26</v>
      </c>
      <c r="F772" s="129">
        <f t="shared" si="108"/>
        <v>8.8062812674890356E-2</v>
      </c>
      <c r="G772" s="129">
        <f t="shared" si="109"/>
        <v>1.0033906815947048E-3</v>
      </c>
      <c r="H772" s="130">
        <f t="shared" si="110"/>
        <v>8.906620335648506E-2</v>
      </c>
    </row>
    <row r="773" spans="1:8">
      <c r="A773" s="108">
        <f t="shared" si="114"/>
        <v>759</v>
      </c>
      <c r="B773" s="109">
        <f t="shared" si="114"/>
        <v>44324</v>
      </c>
      <c r="C773" s="127" t="str">
        <f t="shared" si="106"/>
        <v>구간5</v>
      </c>
      <c r="D773" s="108">
        <f t="shared" si="107"/>
        <v>183</v>
      </c>
      <c r="E773" s="128">
        <f>COUNTIF($C$15:C773,C773)</f>
        <v>27</v>
      </c>
      <c r="F773" s="129">
        <f t="shared" si="108"/>
        <v>8.8062812674890356E-2</v>
      </c>
      <c r="G773" s="129">
        <f t="shared" si="109"/>
        <v>1.0419826308868088E-3</v>
      </c>
      <c r="H773" s="130">
        <f t="shared" si="110"/>
        <v>8.9104795305777168E-2</v>
      </c>
    </row>
    <row r="774" spans="1:8">
      <c r="A774" s="108">
        <f t="shared" si="114"/>
        <v>760</v>
      </c>
      <c r="B774" s="109">
        <f t="shared" si="114"/>
        <v>44325</v>
      </c>
      <c r="C774" s="127" t="str">
        <f t="shared" si="106"/>
        <v>구간5</v>
      </c>
      <c r="D774" s="108">
        <f t="shared" si="107"/>
        <v>183</v>
      </c>
      <c r="E774" s="128">
        <f>COUNTIF($C$15:C774,C774)</f>
        <v>28</v>
      </c>
      <c r="F774" s="129">
        <f t="shared" si="108"/>
        <v>8.8062812674890356E-2</v>
      </c>
      <c r="G774" s="129">
        <f t="shared" si="109"/>
        <v>1.0805745801789127E-3</v>
      </c>
      <c r="H774" s="130">
        <f t="shared" si="110"/>
        <v>8.9143387255069262E-2</v>
      </c>
    </row>
    <row r="775" spans="1:8">
      <c r="A775" s="108">
        <f t="shared" si="114"/>
        <v>761</v>
      </c>
      <c r="B775" s="109">
        <f t="shared" si="114"/>
        <v>44326</v>
      </c>
      <c r="C775" s="127" t="str">
        <f t="shared" si="106"/>
        <v>구간5</v>
      </c>
      <c r="D775" s="108">
        <f t="shared" si="107"/>
        <v>183</v>
      </c>
      <c r="E775" s="128">
        <f>COUNTIF($C$15:C775,C775)</f>
        <v>29</v>
      </c>
      <c r="F775" s="129">
        <f t="shared" si="108"/>
        <v>8.8062812674890356E-2</v>
      </c>
      <c r="G775" s="129">
        <f t="shared" si="109"/>
        <v>1.1191665294710167E-3</v>
      </c>
      <c r="H775" s="130">
        <f t="shared" si="110"/>
        <v>8.918197920436137E-2</v>
      </c>
    </row>
    <row r="776" spans="1:8">
      <c r="A776" s="108">
        <f t="shared" si="114"/>
        <v>762</v>
      </c>
      <c r="B776" s="109">
        <f t="shared" si="114"/>
        <v>44327</v>
      </c>
      <c r="C776" s="127" t="str">
        <f t="shared" si="106"/>
        <v>구간5</v>
      </c>
      <c r="D776" s="108">
        <f t="shared" si="107"/>
        <v>183</v>
      </c>
      <c r="E776" s="128">
        <f>COUNTIF($C$15:C776,C776)</f>
        <v>30</v>
      </c>
      <c r="F776" s="129">
        <f t="shared" si="108"/>
        <v>8.8062812674890356E-2</v>
      </c>
      <c r="G776" s="129">
        <f t="shared" si="109"/>
        <v>1.1577584787631208E-3</v>
      </c>
      <c r="H776" s="130">
        <f t="shared" si="110"/>
        <v>8.9220571153653477E-2</v>
      </c>
    </row>
    <row r="777" spans="1:8">
      <c r="A777" s="108">
        <f t="shared" si="114"/>
        <v>763</v>
      </c>
      <c r="B777" s="109">
        <f t="shared" si="114"/>
        <v>44328</v>
      </c>
      <c r="C777" s="127" t="str">
        <f t="shared" si="106"/>
        <v>구간5</v>
      </c>
      <c r="D777" s="108">
        <f t="shared" si="107"/>
        <v>183</v>
      </c>
      <c r="E777" s="128">
        <f>COUNTIF($C$15:C777,C777)</f>
        <v>31</v>
      </c>
      <c r="F777" s="129">
        <f t="shared" si="108"/>
        <v>8.8062812674890356E-2</v>
      </c>
      <c r="G777" s="129">
        <f t="shared" si="109"/>
        <v>1.1963504280552248E-3</v>
      </c>
      <c r="H777" s="130">
        <f t="shared" si="110"/>
        <v>8.9259163102945585E-2</v>
      </c>
    </row>
    <row r="778" spans="1:8">
      <c r="A778" s="108">
        <f t="shared" si="114"/>
        <v>764</v>
      </c>
      <c r="B778" s="109">
        <f t="shared" si="114"/>
        <v>44329</v>
      </c>
      <c r="C778" s="127" t="str">
        <f t="shared" si="106"/>
        <v>구간5</v>
      </c>
      <c r="D778" s="108">
        <f t="shared" si="107"/>
        <v>183</v>
      </c>
      <c r="E778" s="128">
        <f>COUNTIF($C$15:C778,C778)</f>
        <v>32</v>
      </c>
      <c r="F778" s="129">
        <f t="shared" si="108"/>
        <v>8.8062812674890356E-2</v>
      </c>
      <c r="G778" s="129">
        <f t="shared" si="109"/>
        <v>1.2349423773473289E-3</v>
      </c>
      <c r="H778" s="130">
        <f t="shared" si="110"/>
        <v>8.9297755052237679E-2</v>
      </c>
    </row>
    <row r="779" spans="1:8">
      <c r="A779" s="108">
        <f t="shared" si="114"/>
        <v>765</v>
      </c>
      <c r="B779" s="109">
        <f t="shared" si="114"/>
        <v>44330</v>
      </c>
      <c r="C779" s="127" t="str">
        <f t="shared" si="106"/>
        <v>구간5</v>
      </c>
      <c r="D779" s="108">
        <f t="shared" si="107"/>
        <v>183</v>
      </c>
      <c r="E779" s="128">
        <f>COUNTIF($C$15:C779,C779)</f>
        <v>33</v>
      </c>
      <c r="F779" s="129">
        <f t="shared" si="108"/>
        <v>8.8062812674890356E-2</v>
      </c>
      <c r="G779" s="129">
        <f t="shared" si="109"/>
        <v>1.2735343266394329E-3</v>
      </c>
      <c r="H779" s="130">
        <f t="shared" si="110"/>
        <v>8.9336347001529787E-2</v>
      </c>
    </row>
    <row r="780" spans="1:8">
      <c r="A780" s="108">
        <f t="shared" si="114"/>
        <v>766</v>
      </c>
      <c r="B780" s="109">
        <f t="shared" si="114"/>
        <v>44331</v>
      </c>
      <c r="C780" s="127" t="str">
        <f t="shared" si="106"/>
        <v>구간5</v>
      </c>
      <c r="D780" s="108">
        <f t="shared" si="107"/>
        <v>183</v>
      </c>
      <c r="E780" s="128">
        <f>COUNTIF($C$15:C780,C780)</f>
        <v>34</v>
      </c>
      <c r="F780" s="129">
        <f t="shared" si="108"/>
        <v>8.8062812674890356E-2</v>
      </c>
      <c r="G780" s="129">
        <f t="shared" si="109"/>
        <v>1.312126275931537E-3</v>
      </c>
      <c r="H780" s="130">
        <f t="shared" si="110"/>
        <v>8.9374938950821894E-2</v>
      </c>
    </row>
    <row r="781" spans="1:8">
      <c r="A781" s="108">
        <f t="shared" si="114"/>
        <v>767</v>
      </c>
      <c r="B781" s="109">
        <f t="shared" si="114"/>
        <v>44332</v>
      </c>
      <c r="C781" s="127" t="str">
        <f t="shared" si="106"/>
        <v>구간5</v>
      </c>
      <c r="D781" s="108">
        <f t="shared" si="107"/>
        <v>183</v>
      </c>
      <c r="E781" s="128">
        <f>COUNTIF($C$15:C781,C781)</f>
        <v>35</v>
      </c>
      <c r="F781" s="129">
        <f t="shared" si="108"/>
        <v>8.8062812674890356E-2</v>
      </c>
      <c r="G781" s="129">
        <f t="shared" si="109"/>
        <v>1.3507182252236411E-3</v>
      </c>
      <c r="H781" s="130">
        <f t="shared" si="110"/>
        <v>8.9413530900114002E-2</v>
      </c>
    </row>
    <row r="782" spans="1:8">
      <c r="A782" s="108">
        <f t="shared" si="114"/>
        <v>768</v>
      </c>
      <c r="B782" s="109">
        <f t="shared" si="114"/>
        <v>44333</v>
      </c>
      <c r="C782" s="127" t="str">
        <f t="shared" si="106"/>
        <v>구간5</v>
      </c>
      <c r="D782" s="108">
        <f t="shared" si="107"/>
        <v>183</v>
      </c>
      <c r="E782" s="128">
        <f>COUNTIF($C$15:C782,C782)</f>
        <v>36</v>
      </c>
      <c r="F782" s="129">
        <f t="shared" si="108"/>
        <v>8.8062812674890356E-2</v>
      </c>
      <c r="G782" s="129">
        <f t="shared" si="109"/>
        <v>1.3893101745157451E-3</v>
      </c>
      <c r="H782" s="130">
        <f t="shared" si="110"/>
        <v>8.9452122849406096E-2</v>
      </c>
    </row>
    <row r="783" spans="1:8">
      <c r="A783" s="108">
        <f t="shared" si="114"/>
        <v>769</v>
      </c>
      <c r="B783" s="109">
        <f t="shared" si="114"/>
        <v>44334</v>
      </c>
      <c r="C783" s="127" t="str">
        <f t="shared" si="106"/>
        <v>구간5</v>
      </c>
      <c r="D783" s="108">
        <f t="shared" si="107"/>
        <v>183</v>
      </c>
      <c r="E783" s="128">
        <f>COUNTIF($C$15:C783,C783)</f>
        <v>37</v>
      </c>
      <c r="F783" s="129">
        <f t="shared" si="108"/>
        <v>8.8062812674890356E-2</v>
      </c>
      <c r="G783" s="129">
        <f t="shared" si="109"/>
        <v>1.4279021238078489E-3</v>
      </c>
      <c r="H783" s="130">
        <f t="shared" si="110"/>
        <v>8.9490714798698204E-2</v>
      </c>
    </row>
    <row r="784" spans="1:8">
      <c r="A784" s="108">
        <f t="shared" si="114"/>
        <v>770</v>
      </c>
      <c r="B784" s="109">
        <f t="shared" si="114"/>
        <v>44335</v>
      </c>
      <c r="C784" s="127" t="str">
        <f t="shared" ref="C784:C847" si="115">IF(IFERROR(HLOOKUP(B784,$D$5:$W$7,2,FALSE),"")="",C785,HLOOKUP(B784,$D$5:$W$7,2,FALSE))</f>
        <v>구간5</v>
      </c>
      <c r="D784" s="108">
        <f t="shared" ref="D784:D847" si="116">COUNTIF($C$15:$C$49928,C784)</f>
        <v>183</v>
      </c>
      <c r="E784" s="128">
        <f>COUNTIF($C$15:C784,C784)</f>
        <v>38</v>
      </c>
      <c r="F784" s="129">
        <f t="shared" ref="F784:F847" si="117">HLOOKUP($C784,$D$6:$W$11,6,FALSE)</f>
        <v>8.8062812674890356E-2</v>
      </c>
      <c r="G784" s="129">
        <f t="shared" ref="G784:G847" si="118">HLOOKUP($C784,$D$6:$W$11,5,FALSE)*(E784)</f>
        <v>1.466494073099953E-3</v>
      </c>
      <c r="H784" s="130">
        <f t="shared" ref="H784:H847" si="119">F784+G784</f>
        <v>8.9529306747990312E-2</v>
      </c>
    </row>
    <row r="785" spans="1:8">
      <c r="A785" s="108">
        <f t="shared" ref="A785:B800" si="120">A784+1</f>
        <v>771</v>
      </c>
      <c r="B785" s="109">
        <f t="shared" si="120"/>
        <v>44336</v>
      </c>
      <c r="C785" s="127" t="str">
        <f t="shared" si="115"/>
        <v>구간5</v>
      </c>
      <c r="D785" s="108">
        <f t="shared" si="116"/>
        <v>183</v>
      </c>
      <c r="E785" s="128">
        <f>COUNTIF($C$15:C785,C785)</f>
        <v>39</v>
      </c>
      <c r="F785" s="129">
        <f t="shared" si="117"/>
        <v>8.8062812674890356E-2</v>
      </c>
      <c r="G785" s="129">
        <f t="shared" si="118"/>
        <v>1.5050860223920571E-3</v>
      </c>
      <c r="H785" s="130">
        <f t="shared" si="119"/>
        <v>8.9567898697282419E-2</v>
      </c>
    </row>
    <row r="786" spans="1:8">
      <c r="A786" s="108">
        <f t="shared" si="120"/>
        <v>772</v>
      </c>
      <c r="B786" s="109">
        <f t="shared" si="120"/>
        <v>44337</v>
      </c>
      <c r="C786" s="127" t="str">
        <f t="shared" si="115"/>
        <v>구간5</v>
      </c>
      <c r="D786" s="108">
        <f t="shared" si="116"/>
        <v>183</v>
      </c>
      <c r="E786" s="128">
        <f>COUNTIF($C$15:C786,C786)</f>
        <v>40</v>
      </c>
      <c r="F786" s="129">
        <f t="shared" si="117"/>
        <v>8.8062812674890356E-2</v>
      </c>
      <c r="G786" s="129">
        <f t="shared" si="118"/>
        <v>1.5436779716841611E-3</v>
      </c>
      <c r="H786" s="130">
        <f t="shared" si="119"/>
        <v>8.9606490646574513E-2</v>
      </c>
    </row>
    <row r="787" spans="1:8">
      <c r="A787" s="108">
        <f t="shared" si="120"/>
        <v>773</v>
      </c>
      <c r="B787" s="109">
        <f t="shared" si="120"/>
        <v>44338</v>
      </c>
      <c r="C787" s="127" t="str">
        <f t="shared" si="115"/>
        <v>구간5</v>
      </c>
      <c r="D787" s="108">
        <f t="shared" si="116"/>
        <v>183</v>
      </c>
      <c r="E787" s="128">
        <f>COUNTIF($C$15:C787,C787)</f>
        <v>41</v>
      </c>
      <c r="F787" s="129">
        <f t="shared" si="117"/>
        <v>8.8062812674890356E-2</v>
      </c>
      <c r="G787" s="129">
        <f t="shared" si="118"/>
        <v>1.5822699209762652E-3</v>
      </c>
      <c r="H787" s="130">
        <f t="shared" si="119"/>
        <v>8.9645082595866621E-2</v>
      </c>
    </row>
    <row r="788" spans="1:8">
      <c r="A788" s="108">
        <f t="shared" si="120"/>
        <v>774</v>
      </c>
      <c r="B788" s="109">
        <f t="shared" si="120"/>
        <v>44339</v>
      </c>
      <c r="C788" s="127" t="str">
        <f t="shared" si="115"/>
        <v>구간5</v>
      </c>
      <c r="D788" s="108">
        <f t="shared" si="116"/>
        <v>183</v>
      </c>
      <c r="E788" s="128">
        <f>COUNTIF($C$15:C788,C788)</f>
        <v>42</v>
      </c>
      <c r="F788" s="129">
        <f t="shared" si="117"/>
        <v>8.8062812674890356E-2</v>
      </c>
      <c r="G788" s="129">
        <f t="shared" si="118"/>
        <v>1.6208618702683692E-3</v>
      </c>
      <c r="H788" s="130">
        <f t="shared" si="119"/>
        <v>8.9683674545158729E-2</v>
      </c>
    </row>
    <row r="789" spans="1:8">
      <c r="A789" s="108">
        <f t="shared" si="120"/>
        <v>775</v>
      </c>
      <c r="B789" s="109">
        <f t="shared" si="120"/>
        <v>44340</v>
      </c>
      <c r="C789" s="127" t="str">
        <f t="shared" si="115"/>
        <v>구간5</v>
      </c>
      <c r="D789" s="108">
        <f t="shared" si="116"/>
        <v>183</v>
      </c>
      <c r="E789" s="128">
        <f>COUNTIF($C$15:C789,C789)</f>
        <v>43</v>
      </c>
      <c r="F789" s="129">
        <f t="shared" si="117"/>
        <v>8.8062812674890356E-2</v>
      </c>
      <c r="G789" s="129">
        <f t="shared" si="118"/>
        <v>1.6594538195604733E-3</v>
      </c>
      <c r="H789" s="130">
        <f t="shared" si="119"/>
        <v>8.9722266494450836E-2</v>
      </c>
    </row>
    <row r="790" spans="1:8">
      <c r="A790" s="108">
        <f t="shared" si="120"/>
        <v>776</v>
      </c>
      <c r="B790" s="109">
        <f t="shared" si="120"/>
        <v>44341</v>
      </c>
      <c r="C790" s="127" t="str">
        <f t="shared" si="115"/>
        <v>구간5</v>
      </c>
      <c r="D790" s="108">
        <f t="shared" si="116"/>
        <v>183</v>
      </c>
      <c r="E790" s="128">
        <f>COUNTIF($C$15:C790,C790)</f>
        <v>44</v>
      </c>
      <c r="F790" s="129">
        <f t="shared" si="117"/>
        <v>8.8062812674890356E-2</v>
      </c>
      <c r="G790" s="129">
        <f t="shared" si="118"/>
        <v>1.6980457688525771E-3</v>
      </c>
      <c r="H790" s="130">
        <f t="shared" si="119"/>
        <v>8.976085844374293E-2</v>
      </c>
    </row>
    <row r="791" spans="1:8">
      <c r="A791" s="108">
        <f t="shared" si="120"/>
        <v>777</v>
      </c>
      <c r="B791" s="109">
        <f t="shared" si="120"/>
        <v>44342</v>
      </c>
      <c r="C791" s="127" t="str">
        <f t="shared" si="115"/>
        <v>구간5</v>
      </c>
      <c r="D791" s="108">
        <f t="shared" si="116"/>
        <v>183</v>
      </c>
      <c r="E791" s="128">
        <f>COUNTIF($C$15:C791,C791)</f>
        <v>45</v>
      </c>
      <c r="F791" s="129">
        <f t="shared" si="117"/>
        <v>8.8062812674890356E-2</v>
      </c>
      <c r="G791" s="129">
        <f t="shared" si="118"/>
        <v>1.7366377181446812E-3</v>
      </c>
      <c r="H791" s="130">
        <f t="shared" si="119"/>
        <v>8.9799450393035038E-2</v>
      </c>
    </row>
    <row r="792" spans="1:8">
      <c r="A792" s="108">
        <f t="shared" si="120"/>
        <v>778</v>
      </c>
      <c r="B792" s="109">
        <f t="shared" si="120"/>
        <v>44343</v>
      </c>
      <c r="C792" s="127" t="str">
        <f t="shared" si="115"/>
        <v>구간5</v>
      </c>
      <c r="D792" s="108">
        <f t="shared" si="116"/>
        <v>183</v>
      </c>
      <c r="E792" s="128">
        <f>COUNTIF($C$15:C792,C792)</f>
        <v>46</v>
      </c>
      <c r="F792" s="129">
        <f t="shared" si="117"/>
        <v>8.8062812674890356E-2</v>
      </c>
      <c r="G792" s="129">
        <f t="shared" si="118"/>
        <v>1.7752296674367852E-3</v>
      </c>
      <c r="H792" s="130">
        <f t="shared" si="119"/>
        <v>8.9838042342327146E-2</v>
      </c>
    </row>
    <row r="793" spans="1:8">
      <c r="A793" s="108">
        <f t="shared" si="120"/>
        <v>779</v>
      </c>
      <c r="B793" s="109">
        <f t="shared" si="120"/>
        <v>44344</v>
      </c>
      <c r="C793" s="127" t="str">
        <f t="shared" si="115"/>
        <v>구간5</v>
      </c>
      <c r="D793" s="108">
        <f t="shared" si="116"/>
        <v>183</v>
      </c>
      <c r="E793" s="128">
        <f>COUNTIF($C$15:C793,C793)</f>
        <v>47</v>
      </c>
      <c r="F793" s="129">
        <f t="shared" si="117"/>
        <v>8.8062812674890356E-2</v>
      </c>
      <c r="G793" s="129">
        <f t="shared" si="118"/>
        <v>1.8138216167288893E-3</v>
      </c>
      <c r="H793" s="130">
        <f t="shared" si="119"/>
        <v>8.987663429161924E-2</v>
      </c>
    </row>
    <row r="794" spans="1:8">
      <c r="A794" s="108">
        <f t="shared" si="120"/>
        <v>780</v>
      </c>
      <c r="B794" s="109">
        <f t="shared" si="120"/>
        <v>44345</v>
      </c>
      <c r="C794" s="127" t="str">
        <f t="shared" si="115"/>
        <v>구간5</v>
      </c>
      <c r="D794" s="108">
        <f t="shared" si="116"/>
        <v>183</v>
      </c>
      <c r="E794" s="128">
        <f>COUNTIF($C$15:C794,C794)</f>
        <v>48</v>
      </c>
      <c r="F794" s="129">
        <f t="shared" si="117"/>
        <v>8.8062812674890356E-2</v>
      </c>
      <c r="G794" s="129">
        <f t="shared" si="118"/>
        <v>1.8524135660209933E-3</v>
      </c>
      <c r="H794" s="130">
        <f t="shared" si="119"/>
        <v>8.9915226240911347E-2</v>
      </c>
    </row>
    <row r="795" spans="1:8">
      <c r="A795" s="108">
        <f t="shared" si="120"/>
        <v>781</v>
      </c>
      <c r="B795" s="109">
        <f t="shared" si="120"/>
        <v>44346</v>
      </c>
      <c r="C795" s="127" t="str">
        <f t="shared" si="115"/>
        <v>구간5</v>
      </c>
      <c r="D795" s="108">
        <f t="shared" si="116"/>
        <v>183</v>
      </c>
      <c r="E795" s="128">
        <f>COUNTIF($C$15:C795,C795)</f>
        <v>49</v>
      </c>
      <c r="F795" s="129">
        <f t="shared" si="117"/>
        <v>8.8062812674890356E-2</v>
      </c>
      <c r="G795" s="129">
        <f t="shared" si="118"/>
        <v>1.8910055153130974E-3</v>
      </c>
      <c r="H795" s="130">
        <f t="shared" si="119"/>
        <v>8.9953818190203455E-2</v>
      </c>
    </row>
    <row r="796" spans="1:8">
      <c r="A796" s="108">
        <f t="shared" si="120"/>
        <v>782</v>
      </c>
      <c r="B796" s="109">
        <f t="shared" si="120"/>
        <v>44347</v>
      </c>
      <c r="C796" s="127" t="str">
        <f t="shared" si="115"/>
        <v>구간5</v>
      </c>
      <c r="D796" s="108">
        <f t="shared" si="116"/>
        <v>183</v>
      </c>
      <c r="E796" s="128">
        <f>COUNTIF($C$15:C796,C796)</f>
        <v>50</v>
      </c>
      <c r="F796" s="129">
        <f t="shared" si="117"/>
        <v>8.8062812674890356E-2</v>
      </c>
      <c r="G796" s="129">
        <f t="shared" si="118"/>
        <v>1.9295974646052014E-3</v>
      </c>
      <c r="H796" s="130">
        <f t="shared" si="119"/>
        <v>8.9992410139495563E-2</v>
      </c>
    </row>
    <row r="797" spans="1:8">
      <c r="A797" s="108">
        <f t="shared" si="120"/>
        <v>783</v>
      </c>
      <c r="B797" s="109">
        <f t="shared" si="120"/>
        <v>44348</v>
      </c>
      <c r="C797" s="127" t="str">
        <f t="shared" si="115"/>
        <v>구간5</v>
      </c>
      <c r="D797" s="108">
        <f t="shared" si="116"/>
        <v>183</v>
      </c>
      <c r="E797" s="128">
        <f>COUNTIF($C$15:C797,C797)</f>
        <v>51</v>
      </c>
      <c r="F797" s="129">
        <f t="shared" si="117"/>
        <v>8.8062812674890356E-2</v>
      </c>
      <c r="G797" s="129">
        <f t="shared" si="118"/>
        <v>1.9681894138973053E-3</v>
      </c>
      <c r="H797" s="130">
        <f t="shared" si="119"/>
        <v>9.0031002088787657E-2</v>
      </c>
    </row>
    <row r="798" spans="1:8">
      <c r="A798" s="108">
        <f t="shared" si="120"/>
        <v>784</v>
      </c>
      <c r="B798" s="109">
        <f t="shared" si="120"/>
        <v>44349</v>
      </c>
      <c r="C798" s="127" t="str">
        <f t="shared" si="115"/>
        <v>구간5</v>
      </c>
      <c r="D798" s="108">
        <f t="shared" si="116"/>
        <v>183</v>
      </c>
      <c r="E798" s="128">
        <f>COUNTIF($C$15:C798,C798)</f>
        <v>52</v>
      </c>
      <c r="F798" s="129">
        <f t="shared" si="117"/>
        <v>8.8062812674890356E-2</v>
      </c>
      <c r="G798" s="129">
        <f t="shared" si="118"/>
        <v>2.0067813631894096E-3</v>
      </c>
      <c r="H798" s="130">
        <f t="shared" si="119"/>
        <v>9.0069594038079764E-2</v>
      </c>
    </row>
    <row r="799" spans="1:8">
      <c r="A799" s="108">
        <f t="shared" si="120"/>
        <v>785</v>
      </c>
      <c r="B799" s="109">
        <f t="shared" si="120"/>
        <v>44350</v>
      </c>
      <c r="C799" s="127" t="str">
        <f t="shared" si="115"/>
        <v>구간5</v>
      </c>
      <c r="D799" s="108">
        <f t="shared" si="116"/>
        <v>183</v>
      </c>
      <c r="E799" s="128">
        <f>COUNTIF($C$15:C799,C799)</f>
        <v>53</v>
      </c>
      <c r="F799" s="129">
        <f t="shared" si="117"/>
        <v>8.8062812674890356E-2</v>
      </c>
      <c r="G799" s="129">
        <f t="shared" si="118"/>
        <v>2.0453733124815134E-3</v>
      </c>
      <c r="H799" s="130">
        <f t="shared" si="119"/>
        <v>9.0108185987371872E-2</v>
      </c>
    </row>
    <row r="800" spans="1:8">
      <c r="A800" s="108">
        <f t="shared" si="120"/>
        <v>786</v>
      </c>
      <c r="B800" s="109">
        <f t="shared" si="120"/>
        <v>44351</v>
      </c>
      <c r="C800" s="127" t="str">
        <f t="shared" si="115"/>
        <v>구간5</v>
      </c>
      <c r="D800" s="108">
        <f t="shared" si="116"/>
        <v>183</v>
      </c>
      <c r="E800" s="128">
        <f>COUNTIF($C$15:C800,C800)</f>
        <v>54</v>
      </c>
      <c r="F800" s="129">
        <f t="shared" si="117"/>
        <v>8.8062812674890356E-2</v>
      </c>
      <c r="G800" s="129">
        <f t="shared" si="118"/>
        <v>2.0839652617736177E-3</v>
      </c>
      <c r="H800" s="130">
        <f t="shared" si="119"/>
        <v>9.014677793666398E-2</v>
      </c>
    </row>
    <row r="801" spans="1:8">
      <c r="A801" s="108">
        <f t="shared" ref="A801:B816" si="121">A800+1</f>
        <v>787</v>
      </c>
      <c r="B801" s="109">
        <f t="shared" si="121"/>
        <v>44352</v>
      </c>
      <c r="C801" s="127" t="str">
        <f t="shared" si="115"/>
        <v>구간5</v>
      </c>
      <c r="D801" s="108">
        <f t="shared" si="116"/>
        <v>183</v>
      </c>
      <c r="E801" s="128">
        <f>COUNTIF($C$15:C801,C801)</f>
        <v>55</v>
      </c>
      <c r="F801" s="129">
        <f t="shared" si="117"/>
        <v>8.8062812674890356E-2</v>
      </c>
      <c r="G801" s="129">
        <f t="shared" si="118"/>
        <v>2.1225572110657215E-3</v>
      </c>
      <c r="H801" s="130">
        <f t="shared" si="119"/>
        <v>9.0185369885956074E-2</v>
      </c>
    </row>
    <row r="802" spans="1:8">
      <c r="A802" s="108">
        <f t="shared" si="121"/>
        <v>788</v>
      </c>
      <c r="B802" s="109">
        <f t="shared" si="121"/>
        <v>44353</v>
      </c>
      <c r="C802" s="127" t="str">
        <f t="shared" si="115"/>
        <v>구간5</v>
      </c>
      <c r="D802" s="108">
        <f t="shared" si="116"/>
        <v>183</v>
      </c>
      <c r="E802" s="128">
        <f>COUNTIF($C$15:C802,C802)</f>
        <v>56</v>
      </c>
      <c r="F802" s="129">
        <f t="shared" si="117"/>
        <v>8.8062812674890356E-2</v>
      </c>
      <c r="G802" s="129">
        <f t="shared" si="118"/>
        <v>2.1611491603578253E-3</v>
      </c>
      <c r="H802" s="130">
        <f t="shared" si="119"/>
        <v>9.0223961835248181E-2</v>
      </c>
    </row>
    <row r="803" spans="1:8">
      <c r="A803" s="108">
        <f t="shared" si="121"/>
        <v>789</v>
      </c>
      <c r="B803" s="109">
        <f t="shared" si="121"/>
        <v>44354</v>
      </c>
      <c r="C803" s="127" t="str">
        <f t="shared" si="115"/>
        <v>구간5</v>
      </c>
      <c r="D803" s="108">
        <f t="shared" si="116"/>
        <v>183</v>
      </c>
      <c r="E803" s="128">
        <f>COUNTIF($C$15:C803,C803)</f>
        <v>57</v>
      </c>
      <c r="F803" s="129">
        <f t="shared" si="117"/>
        <v>8.8062812674890356E-2</v>
      </c>
      <c r="G803" s="129">
        <f t="shared" si="118"/>
        <v>2.1997411096499296E-3</v>
      </c>
      <c r="H803" s="130">
        <f t="shared" si="119"/>
        <v>9.0262553784540289E-2</v>
      </c>
    </row>
    <row r="804" spans="1:8">
      <c r="A804" s="108">
        <f t="shared" si="121"/>
        <v>790</v>
      </c>
      <c r="B804" s="109">
        <f t="shared" si="121"/>
        <v>44355</v>
      </c>
      <c r="C804" s="127" t="str">
        <f t="shared" si="115"/>
        <v>구간5</v>
      </c>
      <c r="D804" s="108">
        <f t="shared" si="116"/>
        <v>183</v>
      </c>
      <c r="E804" s="128">
        <f>COUNTIF($C$15:C804,C804)</f>
        <v>58</v>
      </c>
      <c r="F804" s="129">
        <f t="shared" si="117"/>
        <v>8.8062812674890356E-2</v>
      </c>
      <c r="G804" s="129">
        <f t="shared" si="118"/>
        <v>2.2383330589420334E-3</v>
      </c>
      <c r="H804" s="130">
        <f t="shared" si="119"/>
        <v>9.0301145733832383E-2</v>
      </c>
    </row>
    <row r="805" spans="1:8">
      <c r="A805" s="108">
        <f t="shared" si="121"/>
        <v>791</v>
      </c>
      <c r="B805" s="109">
        <f t="shared" si="121"/>
        <v>44356</v>
      </c>
      <c r="C805" s="127" t="str">
        <f t="shared" si="115"/>
        <v>구간5</v>
      </c>
      <c r="D805" s="108">
        <f t="shared" si="116"/>
        <v>183</v>
      </c>
      <c r="E805" s="128">
        <f>COUNTIF($C$15:C805,C805)</f>
        <v>59</v>
      </c>
      <c r="F805" s="129">
        <f t="shared" si="117"/>
        <v>8.8062812674890356E-2</v>
      </c>
      <c r="G805" s="129">
        <f t="shared" si="118"/>
        <v>2.2769250082341377E-3</v>
      </c>
      <c r="H805" s="130">
        <f t="shared" si="119"/>
        <v>9.0339737683124491E-2</v>
      </c>
    </row>
    <row r="806" spans="1:8">
      <c r="A806" s="108">
        <f t="shared" si="121"/>
        <v>792</v>
      </c>
      <c r="B806" s="109">
        <f t="shared" si="121"/>
        <v>44357</v>
      </c>
      <c r="C806" s="127" t="str">
        <f t="shared" si="115"/>
        <v>구간5</v>
      </c>
      <c r="D806" s="108">
        <f t="shared" si="116"/>
        <v>183</v>
      </c>
      <c r="E806" s="128">
        <f>COUNTIF($C$15:C806,C806)</f>
        <v>60</v>
      </c>
      <c r="F806" s="129">
        <f t="shared" si="117"/>
        <v>8.8062812674890356E-2</v>
      </c>
      <c r="G806" s="129">
        <f t="shared" si="118"/>
        <v>2.3155169575262416E-3</v>
      </c>
      <c r="H806" s="130">
        <f t="shared" si="119"/>
        <v>9.0378329632416599E-2</v>
      </c>
    </row>
    <row r="807" spans="1:8">
      <c r="A807" s="108">
        <f t="shared" si="121"/>
        <v>793</v>
      </c>
      <c r="B807" s="109">
        <f t="shared" si="121"/>
        <v>44358</v>
      </c>
      <c r="C807" s="127" t="str">
        <f t="shared" si="115"/>
        <v>구간5</v>
      </c>
      <c r="D807" s="108">
        <f t="shared" si="116"/>
        <v>183</v>
      </c>
      <c r="E807" s="128">
        <f>COUNTIF($C$15:C807,C807)</f>
        <v>61</v>
      </c>
      <c r="F807" s="129">
        <f t="shared" si="117"/>
        <v>8.8062812674890356E-2</v>
      </c>
      <c r="G807" s="129">
        <f t="shared" si="118"/>
        <v>2.3541089068183458E-3</v>
      </c>
      <c r="H807" s="130">
        <f t="shared" si="119"/>
        <v>9.0416921581708706E-2</v>
      </c>
    </row>
    <row r="808" spans="1:8">
      <c r="A808" s="108">
        <f t="shared" si="121"/>
        <v>794</v>
      </c>
      <c r="B808" s="109">
        <f t="shared" si="121"/>
        <v>44359</v>
      </c>
      <c r="C808" s="127" t="str">
        <f t="shared" si="115"/>
        <v>구간5</v>
      </c>
      <c r="D808" s="108">
        <f t="shared" si="116"/>
        <v>183</v>
      </c>
      <c r="E808" s="128">
        <f>COUNTIF($C$15:C808,C808)</f>
        <v>62</v>
      </c>
      <c r="F808" s="129">
        <f t="shared" si="117"/>
        <v>8.8062812674890356E-2</v>
      </c>
      <c r="G808" s="129">
        <f t="shared" si="118"/>
        <v>2.3927008561104497E-3</v>
      </c>
      <c r="H808" s="130">
        <f t="shared" si="119"/>
        <v>9.04555135310008E-2</v>
      </c>
    </row>
    <row r="809" spans="1:8">
      <c r="A809" s="108">
        <f t="shared" si="121"/>
        <v>795</v>
      </c>
      <c r="B809" s="109">
        <f t="shared" si="121"/>
        <v>44360</v>
      </c>
      <c r="C809" s="127" t="str">
        <f t="shared" si="115"/>
        <v>구간5</v>
      </c>
      <c r="D809" s="108">
        <f t="shared" si="116"/>
        <v>183</v>
      </c>
      <c r="E809" s="128">
        <f>COUNTIF($C$15:C809,C809)</f>
        <v>63</v>
      </c>
      <c r="F809" s="129">
        <f t="shared" si="117"/>
        <v>8.8062812674890356E-2</v>
      </c>
      <c r="G809" s="129">
        <f t="shared" si="118"/>
        <v>2.4312928054025539E-3</v>
      </c>
      <c r="H809" s="130">
        <f t="shared" si="119"/>
        <v>9.0494105480292908E-2</v>
      </c>
    </row>
    <row r="810" spans="1:8">
      <c r="A810" s="108">
        <f t="shared" si="121"/>
        <v>796</v>
      </c>
      <c r="B810" s="109">
        <f t="shared" si="121"/>
        <v>44361</v>
      </c>
      <c r="C810" s="127" t="str">
        <f t="shared" si="115"/>
        <v>구간5</v>
      </c>
      <c r="D810" s="108">
        <f t="shared" si="116"/>
        <v>183</v>
      </c>
      <c r="E810" s="128">
        <f>COUNTIF($C$15:C810,C810)</f>
        <v>64</v>
      </c>
      <c r="F810" s="129">
        <f t="shared" si="117"/>
        <v>8.8062812674890356E-2</v>
      </c>
      <c r="G810" s="129">
        <f t="shared" si="118"/>
        <v>2.4698847546946578E-3</v>
      </c>
      <c r="H810" s="130">
        <f t="shared" si="119"/>
        <v>9.0532697429585016E-2</v>
      </c>
    </row>
    <row r="811" spans="1:8">
      <c r="A811" s="108">
        <f t="shared" si="121"/>
        <v>797</v>
      </c>
      <c r="B811" s="109">
        <f t="shared" si="121"/>
        <v>44362</v>
      </c>
      <c r="C811" s="127" t="str">
        <f t="shared" si="115"/>
        <v>구간5</v>
      </c>
      <c r="D811" s="108">
        <f t="shared" si="116"/>
        <v>183</v>
      </c>
      <c r="E811" s="128">
        <f>COUNTIF($C$15:C811,C811)</f>
        <v>65</v>
      </c>
      <c r="F811" s="129">
        <f t="shared" si="117"/>
        <v>8.8062812674890356E-2</v>
      </c>
      <c r="G811" s="129">
        <f t="shared" si="118"/>
        <v>2.5084767039867616E-3</v>
      </c>
      <c r="H811" s="130">
        <f t="shared" si="119"/>
        <v>9.0571289378877123E-2</v>
      </c>
    </row>
    <row r="812" spans="1:8">
      <c r="A812" s="108">
        <f t="shared" si="121"/>
        <v>798</v>
      </c>
      <c r="B812" s="109">
        <f t="shared" si="121"/>
        <v>44363</v>
      </c>
      <c r="C812" s="127" t="str">
        <f t="shared" si="115"/>
        <v>구간5</v>
      </c>
      <c r="D812" s="108">
        <f t="shared" si="116"/>
        <v>183</v>
      </c>
      <c r="E812" s="128">
        <f>COUNTIF($C$15:C812,C812)</f>
        <v>66</v>
      </c>
      <c r="F812" s="129">
        <f t="shared" si="117"/>
        <v>8.8062812674890356E-2</v>
      </c>
      <c r="G812" s="129">
        <f t="shared" si="118"/>
        <v>2.5470686532788659E-3</v>
      </c>
      <c r="H812" s="130">
        <f t="shared" si="119"/>
        <v>9.0609881328169217E-2</v>
      </c>
    </row>
    <row r="813" spans="1:8">
      <c r="A813" s="108">
        <f t="shared" si="121"/>
        <v>799</v>
      </c>
      <c r="B813" s="109">
        <f t="shared" si="121"/>
        <v>44364</v>
      </c>
      <c r="C813" s="127" t="str">
        <f t="shared" si="115"/>
        <v>구간5</v>
      </c>
      <c r="D813" s="108">
        <f t="shared" si="116"/>
        <v>183</v>
      </c>
      <c r="E813" s="128">
        <f>COUNTIF($C$15:C813,C813)</f>
        <v>67</v>
      </c>
      <c r="F813" s="129">
        <f t="shared" si="117"/>
        <v>8.8062812674890356E-2</v>
      </c>
      <c r="G813" s="129">
        <f t="shared" si="118"/>
        <v>2.5856606025709697E-3</v>
      </c>
      <c r="H813" s="130">
        <f t="shared" si="119"/>
        <v>9.0648473277461325E-2</v>
      </c>
    </row>
    <row r="814" spans="1:8">
      <c r="A814" s="108">
        <f t="shared" si="121"/>
        <v>800</v>
      </c>
      <c r="B814" s="109">
        <f t="shared" si="121"/>
        <v>44365</v>
      </c>
      <c r="C814" s="127" t="str">
        <f t="shared" si="115"/>
        <v>구간5</v>
      </c>
      <c r="D814" s="108">
        <f t="shared" si="116"/>
        <v>183</v>
      </c>
      <c r="E814" s="128">
        <f>COUNTIF($C$15:C814,C814)</f>
        <v>68</v>
      </c>
      <c r="F814" s="129">
        <f t="shared" si="117"/>
        <v>8.8062812674890356E-2</v>
      </c>
      <c r="G814" s="129">
        <f t="shared" si="118"/>
        <v>2.624252551863074E-3</v>
      </c>
      <c r="H814" s="130">
        <f t="shared" si="119"/>
        <v>9.0687065226753433E-2</v>
      </c>
    </row>
    <row r="815" spans="1:8">
      <c r="A815" s="108">
        <f t="shared" si="121"/>
        <v>801</v>
      </c>
      <c r="B815" s="109">
        <f t="shared" si="121"/>
        <v>44366</v>
      </c>
      <c r="C815" s="127" t="str">
        <f t="shared" si="115"/>
        <v>구간5</v>
      </c>
      <c r="D815" s="108">
        <f t="shared" si="116"/>
        <v>183</v>
      </c>
      <c r="E815" s="128">
        <f>COUNTIF($C$15:C815,C815)</f>
        <v>69</v>
      </c>
      <c r="F815" s="129">
        <f t="shared" si="117"/>
        <v>8.8062812674890356E-2</v>
      </c>
      <c r="G815" s="129">
        <f t="shared" si="118"/>
        <v>2.6628445011551778E-3</v>
      </c>
      <c r="H815" s="130">
        <f t="shared" si="119"/>
        <v>9.072565717604554E-2</v>
      </c>
    </row>
    <row r="816" spans="1:8">
      <c r="A816" s="108">
        <f t="shared" si="121"/>
        <v>802</v>
      </c>
      <c r="B816" s="109">
        <f t="shared" si="121"/>
        <v>44367</v>
      </c>
      <c r="C816" s="127" t="str">
        <f t="shared" si="115"/>
        <v>구간5</v>
      </c>
      <c r="D816" s="108">
        <f t="shared" si="116"/>
        <v>183</v>
      </c>
      <c r="E816" s="128">
        <f>COUNTIF($C$15:C816,C816)</f>
        <v>70</v>
      </c>
      <c r="F816" s="129">
        <f t="shared" si="117"/>
        <v>8.8062812674890356E-2</v>
      </c>
      <c r="G816" s="129">
        <f t="shared" si="118"/>
        <v>2.7014364504472821E-3</v>
      </c>
      <c r="H816" s="130">
        <f t="shared" si="119"/>
        <v>9.0764249125337634E-2</v>
      </c>
    </row>
    <row r="817" spans="1:8">
      <c r="A817" s="108">
        <f t="shared" ref="A817:B832" si="122">A816+1</f>
        <v>803</v>
      </c>
      <c r="B817" s="109">
        <f t="shared" si="122"/>
        <v>44368</v>
      </c>
      <c r="C817" s="127" t="str">
        <f t="shared" si="115"/>
        <v>구간5</v>
      </c>
      <c r="D817" s="108">
        <f t="shared" si="116"/>
        <v>183</v>
      </c>
      <c r="E817" s="128">
        <f>COUNTIF($C$15:C817,C817)</f>
        <v>71</v>
      </c>
      <c r="F817" s="129">
        <f t="shared" si="117"/>
        <v>8.8062812674890356E-2</v>
      </c>
      <c r="G817" s="129">
        <f t="shared" si="118"/>
        <v>2.7400283997393859E-3</v>
      </c>
      <c r="H817" s="130">
        <f t="shared" si="119"/>
        <v>9.0802841074629742E-2</v>
      </c>
    </row>
    <row r="818" spans="1:8">
      <c r="A818" s="108">
        <f t="shared" si="122"/>
        <v>804</v>
      </c>
      <c r="B818" s="109">
        <f t="shared" si="122"/>
        <v>44369</v>
      </c>
      <c r="C818" s="127" t="str">
        <f t="shared" si="115"/>
        <v>구간5</v>
      </c>
      <c r="D818" s="108">
        <f t="shared" si="116"/>
        <v>183</v>
      </c>
      <c r="E818" s="128">
        <f>COUNTIF($C$15:C818,C818)</f>
        <v>72</v>
      </c>
      <c r="F818" s="129">
        <f t="shared" si="117"/>
        <v>8.8062812674890356E-2</v>
      </c>
      <c r="G818" s="129">
        <f t="shared" si="118"/>
        <v>2.7786203490314902E-3</v>
      </c>
      <c r="H818" s="130">
        <f t="shared" si="119"/>
        <v>9.084143302392185E-2</v>
      </c>
    </row>
    <row r="819" spans="1:8">
      <c r="A819" s="108">
        <f t="shared" si="122"/>
        <v>805</v>
      </c>
      <c r="B819" s="109">
        <f t="shared" si="122"/>
        <v>44370</v>
      </c>
      <c r="C819" s="127" t="str">
        <f t="shared" si="115"/>
        <v>구간5</v>
      </c>
      <c r="D819" s="108">
        <f t="shared" si="116"/>
        <v>183</v>
      </c>
      <c r="E819" s="128">
        <f>COUNTIF($C$15:C819,C819)</f>
        <v>73</v>
      </c>
      <c r="F819" s="129">
        <f t="shared" si="117"/>
        <v>8.8062812674890356E-2</v>
      </c>
      <c r="G819" s="129">
        <f t="shared" si="118"/>
        <v>2.8172122983235941E-3</v>
      </c>
      <c r="H819" s="130">
        <f t="shared" si="119"/>
        <v>9.0880024973213944E-2</v>
      </c>
    </row>
    <row r="820" spans="1:8">
      <c r="A820" s="108">
        <f t="shared" si="122"/>
        <v>806</v>
      </c>
      <c r="B820" s="109">
        <f t="shared" si="122"/>
        <v>44371</v>
      </c>
      <c r="C820" s="127" t="str">
        <f t="shared" si="115"/>
        <v>구간5</v>
      </c>
      <c r="D820" s="108">
        <f t="shared" si="116"/>
        <v>183</v>
      </c>
      <c r="E820" s="128">
        <f>COUNTIF($C$15:C820,C820)</f>
        <v>74</v>
      </c>
      <c r="F820" s="129">
        <f t="shared" si="117"/>
        <v>8.8062812674890356E-2</v>
      </c>
      <c r="G820" s="129">
        <f t="shared" si="118"/>
        <v>2.8558042476156979E-3</v>
      </c>
      <c r="H820" s="130">
        <f t="shared" si="119"/>
        <v>9.0918616922506051E-2</v>
      </c>
    </row>
    <row r="821" spans="1:8">
      <c r="A821" s="108">
        <f t="shared" si="122"/>
        <v>807</v>
      </c>
      <c r="B821" s="109">
        <f t="shared" si="122"/>
        <v>44372</v>
      </c>
      <c r="C821" s="127" t="str">
        <f t="shared" si="115"/>
        <v>구간5</v>
      </c>
      <c r="D821" s="108">
        <f t="shared" si="116"/>
        <v>183</v>
      </c>
      <c r="E821" s="128">
        <f>COUNTIF($C$15:C821,C821)</f>
        <v>75</v>
      </c>
      <c r="F821" s="129">
        <f t="shared" si="117"/>
        <v>8.8062812674890356E-2</v>
      </c>
      <c r="G821" s="129">
        <f t="shared" si="118"/>
        <v>2.8943961969078022E-3</v>
      </c>
      <c r="H821" s="130">
        <f t="shared" si="119"/>
        <v>9.0957208871798159E-2</v>
      </c>
    </row>
    <row r="822" spans="1:8">
      <c r="A822" s="108">
        <f t="shared" si="122"/>
        <v>808</v>
      </c>
      <c r="B822" s="109">
        <f t="shared" si="122"/>
        <v>44373</v>
      </c>
      <c r="C822" s="127" t="str">
        <f t="shared" si="115"/>
        <v>구간5</v>
      </c>
      <c r="D822" s="108">
        <f t="shared" si="116"/>
        <v>183</v>
      </c>
      <c r="E822" s="128">
        <f>COUNTIF($C$15:C822,C822)</f>
        <v>76</v>
      </c>
      <c r="F822" s="129">
        <f t="shared" si="117"/>
        <v>8.8062812674890356E-2</v>
      </c>
      <c r="G822" s="129">
        <f t="shared" si="118"/>
        <v>2.932988146199906E-3</v>
      </c>
      <c r="H822" s="130">
        <f t="shared" si="119"/>
        <v>9.0995800821090267E-2</v>
      </c>
    </row>
    <row r="823" spans="1:8">
      <c r="A823" s="108">
        <f t="shared" si="122"/>
        <v>809</v>
      </c>
      <c r="B823" s="109">
        <f t="shared" si="122"/>
        <v>44374</v>
      </c>
      <c r="C823" s="127" t="str">
        <f t="shared" si="115"/>
        <v>구간5</v>
      </c>
      <c r="D823" s="108">
        <f t="shared" si="116"/>
        <v>183</v>
      </c>
      <c r="E823" s="128">
        <f>COUNTIF($C$15:C823,C823)</f>
        <v>77</v>
      </c>
      <c r="F823" s="129">
        <f t="shared" si="117"/>
        <v>8.8062812674890356E-2</v>
      </c>
      <c r="G823" s="129">
        <f t="shared" si="118"/>
        <v>2.9715800954920103E-3</v>
      </c>
      <c r="H823" s="130">
        <f t="shared" si="119"/>
        <v>9.1034392770382361E-2</v>
      </c>
    </row>
    <row r="824" spans="1:8">
      <c r="A824" s="108">
        <f t="shared" si="122"/>
        <v>810</v>
      </c>
      <c r="B824" s="109">
        <f t="shared" si="122"/>
        <v>44375</v>
      </c>
      <c r="C824" s="127" t="str">
        <f t="shared" si="115"/>
        <v>구간5</v>
      </c>
      <c r="D824" s="108">
        <f t="shared" si="116"/>
        <v>183</v>
      </c>
      <c r="E824" s="128">
        <f>COUNTIF($C$15:C824,C824)</f>
        <v>78</v>
      </c>
      <c r="F824" s="129">
        <f t="shared" si="117"/>
        <v>8.8062812674890356E-2</v>
      </c>
      <c r="G824" s="129">
        <f t="shared" si="118"/>
        <v>3.0101720447841141E-3</v>
      </c>
      <c r="H824" s="130">
        <f t="shared" si="119"/>
        <v>9.1072984719674469E-2</v>
      </c>
    </row>
    <row r="825" spans="1:8">
      <c r="A825" s="108">
        <f t="shared" si="122"/>
        <v>811</v>
      </c>
      <c r="B825" s="109">
        <f t="shared" si="122"/>
        <v>44376</v>
      </c>
      <c r="C825" s="127" t="str">
        <f t="shared" si="115"/>
        <v>구간5</v>
      </c>
      <c r="D825" s="108">
        <f t="shared" si="116"/>
        <v>183</v>
      </c>
      <c r="E825" s="128">
        <f>COUNTIF($C$15:C825,C825)</f>
        <v>79</v>
      </c>
      <c r="F825" s="129">
        <f t="shared" si="117"/>
        <v>8.8062812674890356E-2</v>
      </c>
      <c r="G825" s="129">
        <f t="shared" si="118"/>
        <v>3.0487639940762184E-3</v>
      </c>
      <c r="H825" s="130">
        <f t="shared" si="119"/>
        <v>9.1111576668966576E-2</v>
      </c>
    </row>
    <row r="826" spans="1:8">
      <c r="A826" s="108">
        <f t="shared" si="122"/>
        <v>812</v>
      </c>
      <c r="B826" s="109">
        <f t="shared" si="122"/>
        <v>44377</v>
      </c>
      <c r="C826" s="127" t="str">
        <f t="shared" si="115"/>
        <v>구간5</v>
      </c>
      <c r="D826" s="108">
        <f t="shared" si="116"/>
        <v>183</v>
      </c>
      <c r="E826" s="128">
        <f>COUNTIF($C$15:C826,C826)</f>
        <v>80</v>
      </c>
      <c r="F826" s="129">
        <f t="shared" si="117"/>
        <v>8.8062812674890356E-2</v>
      </c>
      <c r="G826" s="129">
        <f t="shared" si="118"/>
        <v>3.0873559433683222E-3</v>
      </c>
      <c r="H826" s="130">
        <f t="shared" si="119"/>
        <v>9.1150168618258684E-2</v>
      </c>
    </row>
    <row r="827" spans="1:8">
      <c r="A827" s="108">
        <f t="shared" si="122"/>
        <v>813</v>
      </c>
      <c r="B827" s="109">
        <f t="shared" si="122"/>
        <v>44378</v>
      </c>
      <c r="C827" s="127" t="str">
        <f t="shared" si="115"/>
        <v>구간5</v>
      </c>
      <c r="D827" s="108">
        <f t="shared" si="116"/>
        <v>183</v>
      </c>
      <c r="E827" s="128">
        <f>COUNTIF($C$15:C827,C827)</f>
        <v>81</v>
      </c>
      <c r="F827" s="129">
        <f t="shared" si="117"/>
        <v>8.8062812674890356E-2</v>
      </c>
      <c r="G827" s="129">
        <f t="shared" si="118"/>
        <v>3.1259478926604261E-3</v>
      </c>
      <c r="H827" s="130">
        <f t="shared" si="119"/>
        <v>9.1188760567550778E-2</v>
      </c>
    </row>
    <row r="828" spans="1:8">
      <c r="A828" s="108">
        <f t="shared" si="122"/>
        <v>814</v>
      </c>
      <c r="B828" s="109">
        <f t="shared" si="122"/>
        <v>44379</v>
      </c>
      <c r="C828" s="127" t="str">
        <f t="shared" si="115"/>
        <v>구간5</v>
      </c>
      <c r="D828" s="108">
        <f t="shared" si="116"/>
        <v>183</v>
      </c>
      <c r="E828" s="128">
        <f>COUNTIF($C$15:C828,C828)</f>
        <v>82</v>
      </c>
      <c r="F828" s="129">
        <f t="shared" si="117"/>
        <v>8.8062812674890356E-2</v>
      </c>
      <c r="G828" s="129">
        <f t="shared" si="118"/>
        <v>3.1645398419525303E-3</v>
      </c>
      <c r="H828" s="130">
        <f t="shared" si="119"/>
        <v>9.1227352516842886E-2</v>
      </c>
    </row>
    <row r="829" spans="1:8">
      <c r="A829" s="108">
        <f t="shared" si="122"/>
        <v>815</v>
      </c>
      <c r="B829" s="109">
        <f t="shared" si="122"/>
        <v>44380</v>
      </c>
      <c r="C829" s="127" t="str">
        <f t="shared" si="115"/>
        <v>구간5</v>
      </c>
      <c r="D829" s="108">
        <f t="shared" si="116"/>
        <v>183</v>
      </c>
      <c r="E829" s="128">
        <f>COUNTIF($C$15:C829,C829)</f>
        <v>83</v>
      </c>
      <c r="F829" s="129">
        <f t="shared" si="117"/>
        <v>8.8062812674890356E-2</v>
      </c>
      <c r="G829" s="129">
        <f t="shared" si="118"/>
        <v>3.2031317912446342E-3</v>
      </c>
      <c r="H829" s="130">
        <f t="shared" si="119"/>
        <v>9.1265944466134993E-2</v>
      </c>
    </row>
    <row r="830" spans="1:8">
      <c r="A830" s="108">
        <f t="shared" si="122"/>
        <v>816</v>
      </c>
      <c r="B830" s="109">
        <f t="shared" si="122"/>
        <v>44381</v>
      </c>
      <c r="C830" s="127" t="str">
        <f t="shared" si="115"/>
        <v>구간5</v>
      </c>
      <c r="D830" s="108">
        <f t="shared" si="116"/>
        <v>183</v>
      </c>
      <c r="E830" s="128">
        <f>COUNTIF($C$15:C830,C830)</f>
        <v>84</v>
      </c>
      <c r="F830" s="129">
        <f t="shared" si="117"/>
        <v>8.8062812674890356E-2</v>
      </c>
      <c r="G830" s="129">
        <f t="shared" si="118"/>
        <v>3.2417237405367384E-3</v>
      </c>
      <c r="H830" s="130">
        <f t="shared" si="119"/>
        <v>9.1304536415427101E-2</v>
      </c>
    </row>
    <row r="831" spans="1:8">
      <c r="A831" s="108">
        <f t="shared" si="122"/>
        <v>817</v>
      </c>
      <c r="B831" s="109">
        <f t="shared" si="122"/>
        <v>44382</v>
      </c>
      <c r="C831" s="127" t="str">
        <f t="shared" si="115"/>
        <v>구간5</v>
      </c>
      <c r="D831" s="108">
        <f t="shared" si="116"/>
        <v>183</v>
      </c>
      <c r="E831" s="128">
        <f>COUNTIF($C$15:C831,C831)</f>
        <v>85</v>
      </c>
      <c r="F831" s="129">
        <f t="shared" si="117"/>
        <v>8.8062812674890356E-2</v>
      </c>
      <c r="G831" s="129">
        <f t="shared" si="118"/>
        <v>3.2803156898288423E-3</v>
      </c>
      <c r="H831" s="130">
        <f t="shared" si="119"/>
        <v>9.1343128364719195E-2</v>
      </c>
    </row>
    <row r="832" spans="1:8">
      <c r="A832" s="108">
        <f t="shared" si="122"/>
        <v>818</v>
      </c>
      <c r="B832" s="109">
        <f t="shared" si="122"/>
        <v>44383</v>
      </c>
      <c r="C832" s="127" t="str">
        <f t="shared" si="115"/>
        <v>구간5</v>
      </c>
      <c r="D832" s="108">
        <f t="shared" si="116"/>
        <v>183</v>
      </c>
      <c r="E832" s="128">
        <f>COUNTIF($C$15:C832,C832)</f>
        <v>86</v>
      </c>
      <c r="F832" s="129">
        <f t="shared" si="117"/>
        <v>8.8062812674890356E-2</v>
      </c>
      <c r="G832" s="129">
        <f t="shared" si="118"/>
        <v>3.3189076391209466E-3</v>
      </c>
      <c r="H832" s="130">
        <f t="shared" si="119"/>
        <v>9.1381720314011303E-2</v>
      </c>
    </row>
    <row r="833" spans="1:8">
      <c r="A833" s="108">
        <f t="shared" ref="A833:B848" si="123">A832+1</f>
        <v>819</v>
      </c>
      <c r="B833" s="109">
        <f t="shared" si="123"/>
        <v>44384</v>
      </c>
      <c r="C833" s="127" t="str">
        <f t="shared" si="115"/>
        <v>구간5</v>
      </c>
      <c r="D833" s="108">
        <f t="shared" si="116"/>
        <v>183</v>
      </c>
      <c r="E833" s="128">
        <f>COUNTIF($C$15:C833,C833)</f>
        <v>87</v>
      </c>
      <c r="F833" s="129">
        <f t="shared" si="117"/>
        <v>8.8062812674890356E-2</v>
      </c>
      <c r="G833" s="129">
        <f t="shared" si="118"/>
        <v>3.3574995884130504E-3</v>
      </c>
      <c r="H833" s="130">
        <f t="shared" si="119"/>
        <v>9.142031226330341E-2</v>
      </c>
    </row>
    <row r="834" spans="1:8">
      <c r="A834" s="108">
        <f t="shared" si="123"/>
        <v>820</v>
      </c>
      <c r="B834" s="109">
        <f t="shared" si="123"/>
        <v>44385</v>
      </c>
      <c r="C834" s="127" t="str">
        <f t="shared" si="115"/>
        <v>구간5</v>
      </c>
      <c r="D834" s="108">
        <f t="shared" si="116"/>
        <v>183</v>
      </c>
      <c r="E834" s="128">
        <f>COUNTIF($C$15:C834,C834)</f>
        <v>88</v>
      </c>
      <c r="F834" s="129">
        <f t="shared" si="117"/>
        <v>8.8062812674890356E-2</v>
      </c>
      <c r="G834" s="129">
        <f t="shared" si="118"/>
        <v>3.3960915377051542E-3</v>
      </c>
      <c r="H834" s="130">
        <f t="shared" si="119"/>
        <v>9.1458904212595504E-2</v>
      </c>
    </row>
    <row r="835" spans="1:8">
      <c r="A835" s="108">
        <f t="shared" si="123"/>
        <v>821</v>
      </c>
      <c r="B835" s="109">
        <f t="shared" si="123"/>
        <v>44386</v>
      </c>
      <c r="C835" s="127" t="str">
        <f t="shared" si="115"/>
        <v>구간5</v>
      </c>
      <c r="D835" s="108">
        <f t="shared" si="116"/>
        <v>183</v>
      </c>
      <c r="E835" s="128">
        <f>COUNTIF($C$15:C835,C835)</f>
        <v>89</v>
      </c>
      <c r="F835" s="129">
        <f t="shared" si="117"/>
        <v>8.8062812674890356E-2</v>
      </c>
      <c r="G835" s="129">
        <f t="shared" si="118"/>
        <v>3.4346834869972585E-3</v>
      </c>
      <c r="H835" s="130">
        <f t="shared" si="119"/>
        <v>9.1497496161887612E-2</v>
      </c>
    </row>
    <row r="836" spans="1:8">
      <c r="A836" s="108">
        <f t="shared" si="123"/>
        <v>822</v>
      </c>
      <c r="B836" s="109">
        <f t="shared" si="123"/>
        <v>44387</v>
      </c>
      <c r="C836" s="127" t="str">
        <f t="shared" si="115"/>
        <v>구간5</v>
      </c>
      <c r="D836" s="108">
        <f t="shared" si="116"/>
        <v>183</v>
      </c>
      <c r="E836" s="128">
        <f>COUNTIF($C$15:C836,C836)</f>
        <v>90</v>
      </c>
      <c r="F836" s="129">
        <f t="shared" si="117"/>
        <v>8.8062812674890356E-2</v>
      </c>
      <c r="G836" s="129">
        <f t="shared" si="118"/>
        <v>3.4732754362893623E-3</v>
      </c>
      <c r="H836" s="130">
        <f t="shared" si="119"/>
        <v>9.153608811117972E-2</v>
      </c>
    </row>
    <row r="837" spans="1:8">
      <c r="A837" s="108">
        <f t="shared" si="123"/>
        <v>823</v>
      </c>
      <c r="B837" s="109">
        <f t="shared" si="123"/>
        <v>44388</v>
      </c>
      <c r="C837" s="127" t="str">
        <f t="shared" si="115"/>
        <v>구간5</v>
      </c>
      <c r="D837" s="108">
        <f t="shared" si="116"/>
        <v>183</v>
      </c>
      <c r="E837" s="128">
        <f>COUNTIF($C$15:C837,C837)</f>
        <v>91</v>
      </c>
      <c r="F837" s="129">
        <f t="shared" si="117"/>
        <v>8.8062812674890356E-2</v>
      </c>
      <c r="G837" s="129">
        <f t="shared" si="118"/>
        <v>3.5118673855814666E-3</v>
      </c>
      <c r="H837" s="130">
        <f t="shared" si="119"/>
        <v>9.1574680060471828E-2</v>
      </c>
    </row>
    <row r="838" spans="1:8">
      <c r="A838" s="108">
        <f t="shared" si="123"/>
        <v>824</v>
      </c>
      <c r="B838" s="109">
        <f t="shared" si="123"/>
        <v>44389</v>
      </c>
      <c r="C838" s="127" t="str">
        <f t="shared" si="115"/>
        <v>구간5</v>
      </c>
      <c r="D838" s="108">
        <f t="shared" si="116"/>
        <v>183</v>
      </c>
      <c r="E838" s="128">
        <f>COUNTIF($C$15:C838,C838)</f>
        <v>92</v>
      </c>
      <c r="F838" s="129">
        <f t="shared" si="117"/>
        <v>8.8062812674890356E-2</v>
      </c>
      <c r="G838" s="129">
        <f t="shared" si="118"/>
        <v>3.5504593348735704E-3</v>
      </c>
      <c r="H838" s="130">
        <f t="shared" si="119"/>
        <v>9.1613272009763921E-2</v>
      </c>
    </row>
    <row r="839" spans="1:8">
      <c r="A839" s="108">
        <f t="shared" si="123"/>
        <v>825</v>
      </c>
      <c r="B839" s="109">
        <f t="shared" si="123"/>
        <v>44390</v>
      </c>
      <c r="C839" s="127" t="str">
        <f t="shared" si="115"/>
        <v>구간5</v>
      </c>
      <c r="D839" s="108">
        <f t="shared" si="116"/>
        <v>183</v>
      </c>
      <c r="E839" s="128">
        <f>COUNTIF($C$15:C839,C839)</f>
        <v>93</v>
      </c>
      <c r="F839" s="129">
        <f t="shared" si="117"/>
        <v>8.8062812674890356E-2</v>
      </c>
      <c r="G839" s="129">
        <f t="shared" si="118"/>
        <v>3.5890512841656747E-3</v>
      </c>
      <c r="H839" s="130">
        <f t="shared" si="119"/>
        <v>9.1651863959056029E-2</v>
      </c>
    </row>
    <row r="840" spans="1:8">
      <c r="A840" s="108">
        <f t="shared" si="123"/>
        <v>826</v>
      </c>
      <c r="B840" s="109">
        <f t="shared" si="123"/>
        <v>44391</v>
      </c>
      <c r="C840" s="127" t="str">
        <f t="shared" si="115"/>
        <v>구간5</v>
      </c>
      <c r="D840" s="108">
        <f t="shared" si="116"/>
        <v>183</v>
      </c>
      <c r="E840" s="128">
        <f>COUNTIF($C$15:C840,C840)</f>
        <v>94</v>
      </c>
      <c r="F840" s="129">
        <f t="shared" si="117"/>
        <v>8.8062812674890356E-2</v>
      </c>
      <c r="G840" s="129">
        <f t="shared" si="118"/>
        <v>3.6276432334577786E-3</v>
      </c>
      <c r="H840" s="130">
        <f t="shared" si="119"/>
        <v>9.1690455908348137E-2</v>
      </c>
    </row>
    <row r="841" spans="1:8">
      <c r="A841" s="108">
        <f t="shared" si="123"/>
        <v>827</v>
      </c>
      <c r="B841" s="109">
        <f t="shared" si="123"/>
        <v>44392</v>
      </c>
      <c r="C841" s="127" t="str">
        <f t="shared" si="115"/>
        <v>구간5</v>
      </c>
      <c r="D841" s="108">
        <f t="shared" si="116"/>
        <v>183</v>
      </c>
      <c r="E841" s="128">
        <f>COUNTIF($C$15:C841,C841)</f>
        <v>95</v>
      </c>
      <c r="F841" s="129">
        <f t="shared" si="117"/>
        <v>8.8062812674890356E-2</v>
      </c>
      <c r="G841" s="129">
        <f t="shared" si="118"/>
        <v>3.6662351827498828E-3</v>
      </c>
      <c r="H841" s="130">
        <f t="shared" si="119"/>
        <v>9.1729047857640245E-2</v>
      </c>
    </row>
    <row r="842" spans="1:8">
      <c r="A842" s="108">
        <f t="shared" si="123"/>
        <v>828</v>
      </c>
      <c r="B842" s="109">
        <f t="shared" si="123"/>
        <v>44393</v>
      </c>
      <c r="C842" s="127" t="str">
        <f t="shared" si="115"/>
        <v>구간5</v>
      </c>
      <c r="D842" s="108">
        <f t="shared" si="116"/>
        <v>183</v>
      </c>
      <c r="E842" s="128">
        <f>COUNTIF($C$15:C842,C842)</f>
        <v>96</v>
      </c>
      <c r="F842" s="129">
        <f t="shared" si="117"/>
        <v>8.8062812674890356E-2</v>
      </c>
      <c r="G842" s="129">
        <f t="shared" si="118"/>
        <v>3.7048271320419867E-3</v>
      </c>
      <c r="H842" s="130">
        <f t="shared" si="119"/>
        <v>9.1767639806932338E-2</v>
      </c>
    </row>
    <row r="843" spans="1:8">
      <c r="A843" s="108">
        <f t="shared" si="123"/>
        <v>829</v>
      </c>
      <c r="B843" s="109">
        <f t="shared" si="123"/>
        <v>44394</v>
      </c>
      <c r="C843" s="127" t="str">
        <f t="shared" si="115"/>
        <v>구간5</v>
      </c>
      <c r="D843" s="108">
        <f t="shared" si="116"/>
        <v>183</v>
      </c>
      <c r="E843" s="128">
        <f>COUNTIF($C$15:C843,C843)</f>
        <v>97</v>
      </c>
      <c r="F843" s="129">
        <f t="shared" si="117"/>
        <v>8.8062812674890356E-2</v>
      </c>
      <c r="G843" s="129">
        <f t="shared" si="118"/>
        <v>3.7434190813340905E-3</v>
      </c>
      <c r="H843" s="130">
        <f t="shared" si="119"/>
        <v>9.1806231756224446E-2</v>
      </c>
    </row>
    <row r="844" spans="1:8">
      <c r="A844" s="108">
        <f t="shared" si="123"/>
        <v>830</v>
      </c>
      <c r="B844" s="109">
        <f t="shared" si="123"/>
        <v>44395</v>
      </c>
      <c r="C844" s="127" t="str">
        <f t="shared" si="115"/>
        <v>구간5</v>
      </c>
      <c r="D844" s="108">
        <f t="shared" si="116"/>
        <v>183</v>
      </c>
      <c r="E844" s="128">
        <f>COUNTIF($C$15:C844,C844)</f>
        <v>98</v>
      </c>
      <c r="F844" s="129">
        <f t="shared" si="117"/>
        <v>8.8062812674890356E-2</v>
      </c>
      <c r="G844" s="129">
        <f t="shared" si="118"/>
        <v>3.7820110306261948E-3</v>
      </c>
      <c r="H844" s="130">
        <f t="shared" si="119"/>
        <v>9.1844823705516554E-2</v>
      </c>
    </row>
    <row r="845" spans="1:8">
      <c r="A845" s="108">
        <f t="shared" si="123"/>
        <v>831</v>
      </c>
      <c r="B845" s="109">
        <f t="shared" si="123"/>
        <v>44396</v>
      </c>
      <c r="C845" s="127" t="str">
        <f t="shared" si="115"/>
        <v>구간5</v>
      </c>
      <c r="D845" s="108">
        <f t="shared" si="116"/>
        <v>183</v>
      </c>
      <c r="E845" s="128">
        <f>COUNTIF($C$15:C845,C845)</f>
        <v>99</v>
      </c>
      <c r="F845" s="129">
        <f t="shared" si="117"/>
        <v>8.8062812674890356E-2</v>
      </c>
      <c r="G845" s="129">
        <f t="shared" si="118"/>
        <v>3.8206029799182986E-3</v>
      </c>
      <c r="H845" s="130">
        <f t="shared" si="119"/>
        <v>9.1883415654808648E-2</v>
      </c>
    </row>
    <row r="846" spans="1:8">
      <c r="A846" s="108">
        <f t="shared" si="123"/>
        <v>832</v>
      </c>
      <c r="B846" s="109">
        <f t="shared" si="123"/>
        <v>44397</v>
      </c>
      <c r="C846" s="127" t="str">
        <f t="shared" si="115"/>
        <v>구간5</v>
      </c>
      <c r="D846" s="108">
        <f t="shared" si="116"/>
        <v>183</v>
      </c>
      <c r="E846" s="128">
        <f>COUNTIF($C$15:C846,C846)</f>
        <v>100</v>
      </c>
      <c r="F846" s="129">
        <f t="shared" si="117"/>
        <v>8.8062812674890356E-2</v>
      </c>
      <c r="G846" s="129">
        <f t="shared" si="118"/>
        <v>3.8591949292104029E-3</v>
      </c>
      <c r="H846" s="130">
        <f t="shared" si="119"/>
        <v>9.1922007604100756E-2</v>
      </c>
    </row>
    <row r="847" spans="1:8">
      <c r="A847" s="108">
        <f t="shared" si="123"/>
        <v>833</v>
      </c>
      <c r="B847" s="109">
        <f t="shared" si="123"/>
        <v>44398</v>
      </c>
      <c r="C847" s="127" t="str">
        <f t="shared" si="115"/>
        <v>구간5</v>
      </c>
      <c r="D847" s="108">
        <f t="shared" si="116"/>
        <v>183</v>
      </c>
      <c r="E847" s="128">
        <f>COUNTIF($C$15:C847,C847)</f>
        <v>101</v>
      </c>
      <c r="F847" s="129">
        <f t="shared" si="117"/>
        <v>8.8062812674890356E-2</v>
      </c>
      <c r="G847" s="129">
        <f t="shared" si="118"/>
        <v>3.8977868785025067E-3</v>
      </c>
      <c r="H847" s="130">
        <f t="shared" si="119"/>
        <v>9.1960599553392863E-2</v>
      </c>
    </row>
    <row r="848" spans="1:8">
      <c r="A848" s="108">
        <f t="shared" si="123"/>
        <v>834</v>
      </c>
      <c r="B848" s="109">
        <f t="shared" si="123"/>
        <v>44399</v>
      </c>
      <c r="C848" s="127" t="str">
        <f t="shared" ref="C848:C911" si="124">IF(IFERROR(HLOOKUP(B848,$D$5:$W$7,2,FALSE),"")="",C849,HLOOKUP(B848,$D$5:$W$7,2,FALSE))</f>
        <v>구간5</v>
      </c>
      <c r="D848" s="108">
        <f t="shared" ref="D848:D911" si="125">COUNTIF($C$15:$C$49928,C848)</f>
        <v>183</v>
      </c>
      <c r="E848" s="128">
        <f>COUNTIF($C$15:C848,C848)</f>
        <v>102</v>
      </c>
      <c r="F848" s="129">
        <f t="shared" ref="F848:F911" si="126">HLOOKUP($C848,$D$6:$W$11,6,FALSE)</f>
        <v>8.8062812674890356E-2</v>
      </c>
      <c r="G848" s="129">
        <f t="shared" ref="G848:G911" si="127">HLOOKUP($C848,$D$6:$W$11,5,FALSE)*(E848)</f>
        <v>3.9363788277946106E-3</v>
      </c>
      <c r="H848" s="130">
        <f t="shared" ref="H848:H911" si="128">F848+G848</f>
        <v>9.1999191502684971E-2</v>
      </c>
    </row>
    <row r="849" spans="1:8">
      <c r="A849" s="108">
        <f t="shared" ref="A849:B864" si="129">A848+1</f>
        <v>835</v>
      </c>
      <c r="B849" s="109">
        <f t="shared" si="129"/>
        <v>44400</v>
      </c>
      <c r="C849" s="127" t="str">
        <f t="shared" si="124"/>
        <v>구간5</v>
      </c>
      <c r="D849" s="108">
        <f t="shared" si="125"/>
        <v>183</v>
      </c>
      <c r="E849" s="128">
        <f>COUNTIF($C$15:C849,C849)</f>
        <v>103</v>
      </c>
      <c r="F849" s="129">
        <f t="shared" si="126"/>
        <v>8.8062812674890356E-2</v>
      </c>
      <c r="G849" s="129">
        <f t="shared" si="127"/>
        <v>3.9749707770867148E-3</v>
      </c>
      <c r="H849" s="130">
        <f t="shared" si="128"/>
        <v>9.2037783451977065E-2</v>
      </c>
    </row>
    <row r="850" spans="1:8">
      <c r="A850" s="108">
        <f t="shared" si="129"/>
        <v>836</v>
      </c>
      <c r="B850" s="109">
        <f t="shared" si="129"/>
        <v>44401</v>
      </c>
      <c r="C850" s="127" t="str">
        <f t="shared" si="124"/>
        <v>구간5</v>
      </c>
      <c r="D850" s="108">
        <f t="shared" si="125"/>
        <v>183</v>
      </c>
      <c r="E850" s="128">
        <f>COUNTIF($C$15:C850,C850)</f>
        <v>104</v>
      </c>
      <c r="F850" s="129">
        <f t="shared" si="126"/>
        <v>8.8062812674890356E-2</v>
      </c>
      <c r="G850" s="129">
        <f t="shared" si="127"/>
        <v>4.0135627263788191E-3</v>
      </c>
      <c r="H850" s="130">
        <f t="shared" si="128"/>
        <v>9.2076375401269173E-2</v>
      </c>
    </row>
    <row r="851" spans="1:8">
      <c r="A851" s="108">
        <f t="shared" si="129"/>
        <v>837</v>
      </c>
      <c r="B851" s="109">
        <f t="shared" si="129"/>
        <v>44402</v>
      </c>
      <c r="C851" s="127" t="str">
        <f t="shared" si="124"/>
        <v>구간5</v>
      </c>
      <c r="D851" s="108">
        <f t="shared" si="125"/>
        <v>183</v>
      </c>
      <c r="E851" s="128">
        <f>COUNTIF($C$15:C851,C851)</f>
        <v>105</v>
      </c>
      <c r="F851" s="129">
        <f t="shared" si="126"/>
        <v>8.8062812674890356E-2</v>
      </c>
      <c r="G851" s="129">
        <f t="shared" si="127"/>
        <v>4.0521546756709225E-3</v>
      </c>
      <c r="H851" s="130">
        <f t="shared" si="128"/>
        <v>9.211496735056128E-2</v>
      </c>
    </row>
    <row r="852" spans="1:8">
      <c r="A852" s="108">
        <f t="shared" si="129"/>
        <v>838</v>
      </c>
      <c r="B852" s="109">
        <f t="shared" si="129"/>
        <v>44403</v>
      </c>
      <c r="C852" s="127" t="str">
        <f t="shared" si="124"/>
        <v>구간5</v>
      </c>
      <c r="D852" s="108">
        <f t="shared" si="125"/>
        <v>183</v>
      </c>
      <c r="E852" s="128">
        <f>COUNTIF($C$15:C852,C852)</f>
        <v>106</v>
      </c>
      <c r="F852" s="129">
        <f t="shared" si="126"/>
        <v>8.8062812674890356E-2</v>
      </c>
      <c r="G852" s="129">
        <f t="shared" si="127"/>
        <v>4.0907466249630268E-3</v>
      </c>
      <c r="H852" s="130">
        <f t="shared" si="128"/>
        <v>9.2153559299853388E-2</v>
      </c>
    </row>
    <row r="853" spans="1:8">
      <c r="A853" s="108">
        <f t="shared" si="129"/>
        <v>839</v>
      </c>
      <c r="B853" s="109">
        <f t="shared" si="129"/>
        <v>44404</v>
      </c>
      <c r="C853" s="127" t="str">
        <f t="shared" si="124"/>
        <v>구간5</v>
      </c>
      <c r="D853" s="108">
        <f t="shared" si="125"/>
        <v>183</v>
      </c>
      <c r="E853" s="128">
        <f>COUNTIF($C$15:C853,C853)</f>
        <v>107</v>
      </c>
      <c r="F853" s="129">
        <f t="shared" si="126"/>
        <v>8.8062812674890356E-2</v>
      </c>
      <c r="G853" s="129">
        <f t="shared" si="127"/>
        <v>4.1293385742551311E-3</v>
      </c>
      <c r="H853" s="130">
        <f t="shared" si="128"/>
        <v>9.2192151249145482E-2</v>
      </c>
    </row>
    <row r="854" spans="1:8">
      <c r="A854" s="108">
        <f t="shared" si="129"/>
        <v>840</v>
      </c>
      <c r="B854" s="109">
        <f t="shared" si="129"/>
        <v>44405</v>
      </c>
      <c r="C854" s="127" t="str">
        <f t="shared" si="124"/>
        <v>구간5</v>
      </c>
      <c r="D854" s="108">
        <f t="shared" si="125"/>
        <v>183</v>
      </c>
      <c r="E854" s="128">
        <f>COUNTIF($C$15:C854,C854)</f>
        <v>108</v>
      </c>
      <c r="F854" s="129">
        <f t="shared" si="126"/>
        <v>8.8062812674890356E-2</v>
      </c>
      <c r="G854" s="129">
        <f t="shared" si="127"/>
        <v>4.1679305235472353E-3</v>
      </c>
      <c r="H854" s="130">
        <f t="shared" si="128"/>
        <v>9.223074319843759E-2</v>
      </c>
    </row>
    <row r="855" spans="1:8">
      <c r="A855" s="108">
        <f t="shared" si="129"/>
        <v>841</v>
      </c>
      <c r="B855" s="109">
        <f t="shared" si="129"/>
        <v>44406</v>
      </c>
      <c r="C855" s="127" t="str">
        <f t="shared" si="124"/>
        <v>구간5</v>
      </c>
      <c r="D855" s="108">
        <f t="shared" si="125"/>
        <v>183</v>
      </c>
      <c r="E855" s="128">
        <f>COUNTIF($C$15:C855,C855)</f>
        <v>109</v>
      </c>
      <c r="F855" s="129">
        <f t="shared" si="126"/>
        <v>8.8062812674890356E-2</v>
      </c>
      <c r="G855" s="129">
        <f t="shared" si="127"/>
        <v>4.2065224728393387E-3</v>
      </c>
      <c r="H855" s="130">
        <f t="shared" si="128"/>
        <v>9.2269335147729697E-2</v>
      </c>
    </row>
    <row r="856" spans="1:8">
      <c r="A856" s="108">
        <f t="shared" si="129"/>
        <v>842</v>
      </c>
      <c r="B856" s="109">
        <f t="shared" si="129"/>
        <v>44407</v>
      </c>
      <c r="C856" s="127" t="str">
        <f t="shared" si="124"/>
        <v>구간5</v>
      </c>
      <c r="D856" s="108">
        <f t="shared" si="125"/>
        <v>183</v>
      </c>
      <c r="E856" s="128">
        <f>COUNTIF($C$15:C856,C856)</f>
        <v>110</v>
      </c>
      <c r="F856" s="129">
        <f t="shared" si="126"/>
        <v>8.8062812674890356E-2</v>
      </c>
      <c r="G856" s="129">
        <f t="shared" si="127"/>
        <v>4.245114422131443E-3</v>
      </c>
      <c r="H856" s="130">
        <f t="shared" si="128"/>
        <v>9.2307927097021805E-2</v>
      </c>
    </row>
    <row r="857" spans="1:8">
      <c r="A857" s="108">
        <f t="shared" si="129"/>
        <v>843</v>
      </c>
      <c r="B857" s="109">
        <f t="shared" si="129"/>
        <v>44408</v>
      </c>
      <c r="C857" s="127" t="str">
        <f t="shared" si="124"/>
        <v>구간5</v>
      </c>
      <c r="D857" s="108">
        <f t="shared" si="125"/>
        <v>183</v>
      </c>
      <c r="E857" s="128">
        <f>COUNTIF($C$15:C857,C857)</f>
        <v>111</v>
      </c>
      <c r="F857" s="129">
        <f t="shared" si="126"/>
        <v>8.8062812674890356E-2</v>
      </c>
      <c r="G857" s="129">
        <f t="shared" si="127"/>
        <v>4.2837063714235473E-3</v>
      </c>
      <c r="H857" s="130">
        <f t="shared" si="128"/>
        <v>9.2346519046313899E-2</v>
      </c>
    </row>
    <row r="858" spans="1:8">
      <c r="A858" s="108">
        <f t="shared" si="129"/>
        <v>844</v>
      </c>
      <c r="B858" s="109">
        <f t="shared" si="129"/>
        <v>44409</v>
      </c>
      <c r="C858" s="127" t="str">
        <f t="shared" si="124"/>
        <v>구간5</v>
      </c>
      <c r="D858" s="108">
        <f t="shared" si="125"/>
        <v>183</v>
      </c>
      <c r="E858" s="128">
        <f>COUNTIF($C$15:C858,C858)</f>
        <v>112</v>
      </c>
      <c r="F858" s="129">
        <f t="shared" si="126"/>
        <v>8.8062812674890356E-2</v>
      </c>
      <c r="G858" s="129">
        <f t="shared" si="127"/>
        <v>4.3222983207156507E-3</v>
      </c>
      <c r="H858" s="130">
        <f t="shared" si="128"/>
        <v>9.2385110995606007E-2</v>
      </c>
    </row>
    <row r="859" spans="1:8">
      <c r="A859" s="108">
        <f t="shared" si="129"/>
        <v>845</v>
      </c>
      <c r="B859" s="109">
        <f t="shared" si="129"/>
        <v>44410</v>
      </c>
      <c r="C859" s="127" t="str">
        <f t="shared" si="124"/>
        <v>구간5</v>
      </c>
      <c r="D859" s="108">
        <f t="shared" si="125"/>
        <v>183</v>
      </c>
      <c r="E859" s="128">
        <f>COUNTIF($C$15:C859,C859)</f>
        <v>113</v>
      </c>
      <c r="F859" s="129">
        <f t="shared" si="126"/>
        <v>8.8062812674890356E-2</v>
      </c>
      <c r="G859" s="129">
        <f t="shared" si="127"/>
        <v>4.3608902700077549E-3</v>
      </c>
      <c r="H859" s="130">
        <f t="shared" si="128"/>
        <v>9.2423702944898115E-2</v>
      </c>
    </row>
    <row r="860" spans="1:8">
      <c r="A860" s="108">
        <f t="shared" si="129"/>
        <v>846</v>
      </c>
      <c r="B860" s="109">
        <f t="shared" si="129"/>
        <v>44411</v>
      </c>
      <c r="C860" s="127" t="str">
        <f t="shared" si="124"/>
        <v>구간5</v>
      </c>
      <c r="D860" s="108">
        <f t="shared" si="125"/>
        <v>183</v>
      </c>
      <c r="E860" s="128">
        <f>COUNTIF($C$15:C860,C860)</f>
        <v>114</v>
      </c>
      <c r="F860" s="129">
        <f t="shared" si="126"/>
        <v>8.8062812674890356E-2</v>
      </c>
      <c r="G860" s="129">
        <f t="shared" si="127"/>
        <v>4.3994822192998592E-3</v>
      </c>
      <c r="H860" s="130">
        <f t="shared" si="128"/>
        <v>9.2462294894190222E-2</v>
      </c>
    </row>
    <row r="861" spans="1:8">
      <c r="A861" s="108">
        <f t="shared" si="129"/>
        <v>847</v>
      </c>
      <c r="B861" s="109">
        <f t="shared" si="129"/>
        <v>44412</v>
      </c>
      <c r="C861" s="127" t="str">
        <f t="shared" si="124"/>
        <v>구간5</v>
      </c>
      <c r="D861" s="108">
        <f t="shared" si="125"/>
        <v>183</v>
      </c>
      <c r="E861" s="128">
        <f>COUNTIF($C$15:C861,C861)</f>
        <v>115</v>
      </c>
      <c r="F861" s="129">
        <f t="shared" si="126"/>
        <v>8.8062812674890356E-2</v>
      </c>
      <c r="G861" s="129">
        <f t="shared" si="127"/>
        <v>4.4380741685919635E-3</v>
      </c>
      <c r="H861" s="130">
        <f t="shared" si="128"/>
        <v>9.2500886843482316E-2</v>
      </c>
    </row>
    <row r="862" spans="1:8">
      <c r="A862" s="108">
        <f t="shared" si="129"/>
        <v>848</v>
      </c>
      <c r="B862" s="109">
        <f t="shared" si="129"/>
        <v>44413</v>
      </c>
      <c r="C862" s="127" t="str">
        <f t="shared" si="124"/>
        <v>구간5</v>
      </c>
      <c r="D862" s="108">
        <f t="shared" si="125"/>
        <v>183</v>
      </c>
      <c r="E862" s="128">
        <f>COUNTIF($C$15:C862,C862)</f>
        <v>116</v>
      </c>
      <c r="F862" s="129">
        <f t="shared" si="126"/>
        <v>8.8062812674890356E-2</v>
      </c>
      <c r="G862" s="129">
        <f t="shared" si="127"/>
        <v>4.4766661178840669E-3</v>
      </c>
      <c r="H862" s="130">
        <f t="shared" si="128"/>
        <v>9.2539478792774424E-2</v>
      </c>
    </row>
    <row r="863" spans="1:8">
      <c r="A863" s="108">
        <f t="shared" si="129"/>
        <v>849</v>
      </c>
      <c r="B863" s="109">
        <f t="shared" si="129"/>
        <v>44414</v>
      </c>
      <c r="C863" s="127" t="str">
        <f t="shared" si="124"/>
        <v>구간5</v>
      </c>
      <c r="D863" s="108">
        <f t="shared" si="125"/>
        <v>183</v>
      </c>
      <c r="E863" s="128">
        <f>COUNTIF($C$15:C863,C863)</f>
        <v>117</v>
      </c>
      <c r="F863" s="129">
        <f t="shared" si="126"/>
        <v>8.8062812674890356E-2</v>
      </c>
      <c r="G863" s="129">
        <f t="shared" si="127"/>
        <v>4.5152580671761712E-3</v>
      </c>
      <c r="H863" s="130">
        <f t="shared" si="128"/>
        <v>9.2578070742066532E-2</v>
      </c>
    </row>
    <row r="864" spans="1:8">
      <c r="A864" s="108">
        <f t="shared" si="129"/>
        <v>850</v>
      </c>
      <c r="B864" s="109">
        <f t="shared" si="129"/>
        <v>44415</v>
      </c>
      <c r="C864" s="127" t="str">
        <f t="shared" si="124"/>
        <v>구간5</v>
      </c>
      <c r="D864" s="108">
        <f t="shared" si="125"/>
        <v>183</v>
      </c>
      <c r="E864" s="128">
        <f>COUNTIF($C$15:C864,C864)</f>
        <v>118</v>
      </c>
      <c r="F864" s="129">
        <f t="shared" si="126"/>
        <v>8.8062812674890356E-2</v>
      </c>
      <c r="G864" s="129">
        <f t="shared" si="127"/>
        <v>4.5538500164682754E-3</v>
      </c>
      <c r="H864" s="130">
        <f t="shared" si="128"/>
        <v>9.2616662691358626E-2</v>
      </c>
    </row>
    <row r="865" spans="1:8">
      <c r="A865" s="108">
        <f t="shared" ref="A865:B880" si="130">A864+1</f>
        <v>851</v>
      </c>
      <c r="B865" s="109">
        <f t="shared" si="130"/>
        <v>44416</v>
      </c>
      <c r="C865" s="127" t="str">
        <f t="shared" si="124"/>
        <v>구간5</v>
      </c>
      <c r="D865" s="108">
        <f t="shared" si="125"/>
        <v>183</v>
      </c>
      <c r="E865" s="128">
        <f>COUNTIF($C$15:C865,C865)</f>
        <v>119</v>
      </c>
      <c r="F865" s="129">
        <f t="shared" si="126"/>
        <v>8.8062812674890356E-2</v>
      </c>
      <c r="G865" s="129">
        <f t="shared" si="127"/>
        <v>4.5924419657603797E-3</v>
      </c>
      <c r="H865" s="130">
        <f t="shared" si="128"/>
        <v>9.2655254640650733E-2</v>
      </c>
    </row>
    <row r="866" spans="1:8">
      <c r="A866" s="108">
        <f t="shared" si="130"/>
        <v>852</v>
      </c>
      <c r="B866" s="109">
        <f t="shared" si="130"/>
        <v>44417</v>
      </c>
      <c r="C866" s="127" t="str">
        <f t="shared" si="124"/>
        <v>구간5</v>
      </c>
      <c r="D866" s="108">
        <f t="shared" si="125"/>
        <v>183</v>
      </c>
      <c r="E866" s="128">
        <f>COUNTIF($C$15:C866,C866)</f>
        <v>120</v>
      </c>
      <c r="F866" s="129">
        <f t="shared" si="126"/>
        <v>8.8062812674890356E-2</v>
      </c>
      <c r="G866" s="129">
        <f t="shared" si="127"/>
        <v>4.6310339150524831E-3</v>
      </c>
      <c r="H866" s="130">
        <f t="shared" si="128"/>
        <v>9.2693846589942841E-2</v>
      </c>
    </row>
    <row r="867" spans="1:8">
      <c r="A867" s="108">
        <f t="shared" si="130"/>
        <v>853</v>
      </c>
      <c r="B867" s="109">
        <f t="shared" si="130"/>
        <v>44418</v>
      </c>
      <c r="C867" s="127" t="str">
        <f t="shared" si="124"/>
        <v>구간5</v>
      </c>
      <c r="D867" s="108">
        <f t="shared" si="125"/>
        <v>183</v>
      </c>
      <c r="E867" s="128">
        <f>COUNTIF($C$15:C867,C867)</f>
        <v>121</v>
      </c>
      <c r="F867" s="129">
        <f t="shared" si="126"/>
        <v>8.8062812674890356E-2</v>
      </c>
      <c r="G867" s="129">
        <f t="shared" si="127"/>
        <v>4.6696258643445874E-3</v>
      </c>
      <c r="H867" s="130">
        <f t="shared" si="128"/>
        <v>9.2732438539234949E-2</v>
      </c>
    </row>
    <row r="868" spans="1:8">
      <c r="A868" s="108">
        <f t="shared" si="130"/>
        <v>854</v>
      </c>
      <c r="B868" s="109">
        <f t="shared" si="130"/>
        <v>44419</v>
      </c>
      <c r="C868" s="127" t="str">
        <f t="shared" si="124"/>
        <v>구간5</v>
      </c>
      <c r="D868" s="108">
        <f t="shared" si="125"/>
        <v>183</v>
      </c>
      <c r="E868" s="128">
        <f>COUNTIF($C$15:C868,C868)</f>
        <v>122</v>
      </c>
      <c r="F868" s="129">
        <f t="shared" si="126"/>
        <v>8.8062812674890356E-2</v>
      </c>
      <c r="G868" s="129">
        <f t="shared" si="127"/>
        <v>4.7082178136366917E-3</v>
      </c>
      <c r="H868" s="130">
        <f t="shared" si="128"/>
        <v>9.2771030488527043E-2</v>
      </c>
    </row>
    <row r="869" spans="1:8">
      <c r="A869" s="108">
        <f t="shared" si="130"/>
        <v>855</v>
      </c>
      <c r="B869" s="109">
        <f t="shared" si="130"/>
        <v>44420</v>
      </c>
      <c r="C869" s="127" t="str">
        <f t="shared" si="124"/>
        <v>구간5</v>
      </c>
      <c r="D869" s="108">
        <f t="shared" si="125"/>
        <v>183</v>
      </c>
      <c r="E869" s="128">
        <f>COUNTIF($C$15:C869,C869)</f>
        <v>123</v>
      </c>
      <c r="F869" s="129">
        <f t="shared" si="126"/>
        <v>8.8062812674890356E-2</v>
      </c>
      <c r="G869" s="129">
        <f t="shared" si="127"/>
        <v>4.7468097629287951E-3</v>
      </c>
      <c r="H869" s="130">
        <f t="shared" si="128"/>
        <v>9.280962243781915E-2</v>
      </c>
    </row>
    <row r="870" spans="1:8">
      <c r="A870" s="108">
        <f t="shared" si="130"/>
        <v>856</v>
      </c>
      <c r="B870" s="109">
        <f t="shared" si="130"/>
        <v>44421</v>
      </c>
      <c r="C870" s="127" t="str">
        <f t="shared" si="124"/>
        <v>구간5</v>
      </c>
      <c r="D870" s="108">
        <f t="shared" si="125"/>
        <v>183</v>
      </c>
      <c r="E870" s="128">
        <f>COUNTIF($C$15:C870,C870)</f>
        <v>124</v>
      </c>
      <c r="F870" s="129">
        <f t="shared" si="126"/>
        <v>8.8062812674890356E-2</v>
      </c>
      <c r="G870" s="129">
        <f t="shared" si="127"/>
        <v>4.7854017122208993E-3</v>
      </c>
      <c r="H870" s="130">
        <f t="shared" si="128"/>
        <v>9.2848214387111258E-2</v>
      </c>
    </row>
    <row r="871" spans="1:8">
      <c r="A871" s="108">
        <f t="shared" si="130"/>
        <v>857</v>
      </c>
      <c r="B871" s="109">
        <f t="shared" si="130"/>
        <v>44422</v>
      </c>
      <c r="C871" s="127" t="str">
        <f t="shared" si="124"/>
        <v>구간5</v>
      </c>
      <c r="D871" s="108">
        <f t="shared" si="125"/>
        <v>183</v>
      </c>
      <c r="E871" s="128">
        <f>COUNTIF($C$15:C871,C871)</f>
        <v>125</v>
      </c>
      <c r="F871" s="129">
        <f t="shared" si="126"/>
        <v>8.8062812674890356E-2</v>
      </c>
      <c r="G871" s="129">
        <f t="shared" si="127"/>
        <v>4.8239936615130036E-3</v>
      </c>
      <c r="H871" s="130">
        <f t="shared" si="128"/>
        <v>9.2886806336403366E-2</v>
      </c>
    </row>
    <row r="872" spans="1:8">
      <c r="A872" s="108">
        <f t="shared" si="130"/>
        <v>858</v>
      </c>
      <c r="B872" s="109">
        <f t="shared" si="130"/>
        <v>44423</v>
      </c>
      <c r="C872" s="127" t="str">
        <f t="shared" si="124"/>
        <v>구간5</v>
      </c>
      <c r="D872" s="108">
        <f t="shared" si="125"/>
        <v>183</v>
      </c>
      <c r="E872" s="128">
        <f>COUNTIF($C$15:C872,C872)</f>
        <v>126</v>
      </c>
      <c r="F872" s="129">
        <f t="shared" si="126"/>
        <v>8.8062812674890356E-2</v>
      </c>
      <c r="G872" s="129">
        <f t="shared" si="127"/>
        <v>4.8625856108051079E-3</v>
      </c>
      <c r="H872" s="130">
        <f t="shared" si="128"/>
        <v>9.292539828569546E-2</v>
      </c>
    </row>
    <row r="873" spans="1:8">
      <c r="A873" s="108">
        <f t="shared" si="130"/>
        <v>859</v>
      </c>
      <c r="B873" s="109">
        <f t="shared" si="130"/>
        <v>44424</v>
      </c>
      <c r="C873" s="127" t="str">
        <f t="shared" si="124"/>
        <v>구간5</v>
      </c>
      <c r="D873" s="108">
        <f t="shared" si="125"/>
        <v>183</v>
      </c>
      <c r="E873" s="128">
        <f>COUNTIF($C$15:C873,C873)</f>
        <v>127</v>
      </c>
      <c r="F873" s="129">
        <f t="shared" si="126"/>
        <v>8.8062812674890356E-2</v>
      </c>
      <c r="G873" s="129">
        <f t="shared" si="127"/>
        <v>4.9011775600972113E-3</v>
      </c>
      <c r="H873" s="130">
        <f t="shared" si="128"/>
        <v>9.2963990234987567E-2</v>
      </c>
    </row>
    <row r="874" spans="1:8">
      <c r="A874" s="108">
        <f t="shared" si="130"/>
        <v>860</v>
      </c>
      <c r="B874" s="109">
        <f t="shared" si="130"/>
        <v>44425</v>
      </c>
      <c r="C874" s="127" t="str">
        <f t="shared" si="124"/>
        <v>구간5</v>
      </c>
      <c r="D874" s="108">
        <f t="shared" si="125"/>
        <v>183</v>
      </c>
      <c r="E874" s="128">
        <f>COUNTIF($C$15:C874,C874)</f>
        <v>128</v>
      </c>
      <c r="F874" s="129">
        <f t="shared" si="126"/>
        <v>8.8062812674890356E-2</v>
      </c>
      <c r="G874" s="129">
        <f t="shared" si="127"/>
        <v>4.9397695093893156E-3</v>
      </c>
      <c r="H874" s="130">
        <f t="shared" si="128"/>
        <v>9.3002582184279675E-2</v>
      </c>
    </row>
    <row r="875" spans="1:8">
      <c r="A875" s="108">
        <f t="shared" si="130"/>
        <v>861</v>
      </c>
      <c r="B875" s="109">
        <f t="shared" si="130"/>
        <v>44426</v>
      </c>
      <c r="C875" s="127" t="str">
        <f t="shared" si="124"/>
        <v>구간5</v>
      </c>
      <c r="D875" s="108">
        <f t="shared" si="125"/>
        <v>183</v>
      </c>
      <c r="E875" s="128">
        <f>COUNTIF($C$15:C875,C875)</f>
        <v>129</v>
      </c>
      <c r="F875" s="129">
        <f t="shared" si="126"/>
        <v>8.8062812674890356E-2</v>
      </c>
      <c r="G875" s="129">
        <f t="shared" si="127"/>
        <v>4.9783614586814198E-3</v>
      </c>
      <c r="H875" s="130">
        <f t="shared" si="128"/>
        <v>9.3041174133571769E-2</v>
      </c>
    </row>
    <row r="876" spans="1:8">
      <c r="A876" s="108">
        <f t="shared" si="130"/>
        <v>862</v>
      </c>
      <c r="B876" s="109">
        <f t="shared" si="130"/>
        <v>44427</v>
      </c>
      <c r="C876" s="127" t="str">
        <f t="shared" si="124"/>
        <v>구간5</v>
      </c>
      <c r="D876" s="108">
        <f t="shared" si="125"/>
        <v>183</v>
      </c>
      <c r="E876" s="128">
        <f>COUNTIF($C$15:C876,C876)</f>
        <v>130</v>
      </c>
      <c r="F876" s="129">
        <f t="shared" si="126"/>
        <v>8.8062812674890356E-2</v>
      </c>
      <c r="G876" s="129">
        <f t="shared" si="127"/>
        <v>5.0169534079735232E-3</v>
      </c>
      <c r="H876" s="130">
        <f t="shared" si="128"/>
        <v>9.3079766082863877E-2</v>
      </c>
    </row>
    <row r="877" spans="1:8">
      <c r="A877" s="108">
        <f t="shared" si="130"/>
        <v>863</v>
      </c>
      <c r="B877" s="109">
        <f t="shared" si="130"/>
        <v>44428</v>
      </c>
      <c r="C877" s="127" t="str">
        <f t="shared" si="124"/>
        <v>구간5</v>
      </c>
      <c r="D877" s="108">
        <f t="shared" si="125"/>
        <v>183</v>
      </c>
      <c r="E877" s="128">
        <f>COUNTIF($C$15:C877,C877)</f>
        <v>131</v>
      </c>
      <c r="F877" s="129">
        <f t="shared" si="126"/>
        <v>8.8062812674890356E-2</v>
      </c>
      <c r="G877" s="129">
        <f t="shared" si="127"/>
        <v>5.0555453572656275E-3</v>
      </c>
      <c r="H877" s="130">
        <f t="shared" si="128"/>
        <v>9.3118358032155985E-2</v>
      </c>
    </row>
    <row r="878" spans="1:8">
      <c r="A878" s="108">
        <f t="shared" si="130"/>
        <v>864</v>
      </c>
      <c r="B878" s="109">
        <f t="shared" si="130"/>
        <v>44429</v>
      </c>
      <c r="C878" s="127" t="str">
        <f t="shared" si="124"/>
        <v>구간5</v>
      </c>
      <c r="D878" s="108">
        <f t="shared" si="125"/>
        <v>183</v>
      </c>
      <c r="E878" s="128">
        <f>COUNTIF($C$15:C878,C878)</f>
        <v>132</v>
      </c>
      <c r="F878" s="129">
        <f t="shared" si="126"/>
        <v>8.8062812674890356E-2</v>
      </c>
      <c r="G878" s="129">
        <f t="shared" si="127"/>
        <v>5.0941373065577318E-3</v>
      </c>
      <c r="H878" s="130">
        <f t="shared" si="128"/>
        <v>9.3156949981448092E-2</v>
      </c>
    </row>
    <row r="879" spans="1:8">
      <c r="A879" s="108">
        <f t="shared" si="130"/>
        <v>865</v>
      </c>
      <c r="B879" s="109">
        <f t="shared" si="130"/>
        <v>44430</v>
      </c>
      <c r="C879" s="127" t="str">
        <f t="shared" si="124"/>
        <v>구간5</v>
      </c>
      <c r="D879" s="108">
        <f t="shared" si="125"/>
        <v>183</v>
      </c>
      <c r="E879" s="128">
        <f>COUNTIF($C$15:C879,C879)</f>
        <v>133</v>
      </c>
      <c r="F879" s="129">
        <f t="shared" si="126"/>
        <v>8.8062812674890356E-2</v>
      </c>
      <c r="G879" s="129">
        <f t="shared" si="127"/>
        <v>5.132729255849836E-3</v>
      </c>
      <c r="H879" s="130">
        <f t="shared" si="128"/>
        <v>9.3195541930740186E-2</v>
      </c>
    </row>
    <row r="880" spans="1:8">
      <c r="A880" s="108">
        <f t="shared" si="130"/>
        <v>866</v>
      </c>
      <c r="B880" s="109">
        <f t="shared" si="130"/>
        <v>44431</v>
      </c>
      <c r="C880" s="127" t="str">
        <f t="shared" si="124"/>
        <v>구간5</v>
      </c>
      <c r="D880" s="108">
        <f t="shared" si="125"/>
        <v>183</v>
      </c>
      <c r="E880" s="128">
        <f>COUNTIF($C$15:C880,C880)</f>
        <v>134</v>
      </c>
      <c r="F880" s="129">
        <f t="shared" si="126"/>
        <v>8.8062812674890356E-2</v>
      </c>
      <c r="G880" s="129">
        <f t="shared" si="127"/>
        <v>5.1713212051419395E-3</v>
      </c>
      <c r="H880" s="130">
        <f t="shared" si="128"/>
        <v>9.3234133880032294E-2</v>
      </c>
    </row>
    <row r="881" spans="1:8">
      <c r="A881" s="108">
        <f t="shared" ref="A881:B896" si="131">A880+1</f>
        <v>867</v>
      </c>
      <c r="B881" s="109">
        <f t="shared" si="131"/>
        <v>44432</v>
      </c>
      <c r="C881" s="127" t="str">
        <f t="shared" si="124"/>
        <v>구간5</v>
      </c>
      <c r="D881" s="108">
        <f t="shared" si="125"/>
        <v>183</v>
      </c>
      <c r="E881" s="128">
        <f>COUNTIF($C$15:C881,C881)</f>
        <v>135</v>
      </c>
      <c r="F881" s="129">
        <f t="shared" si="126"/>
        <v>8.8062812674890356E-2</v>
      </c>
      <c r="G881" s="129">
        <f t="shared" si="127"/>
        <v>5.2099131544340437E-3</v>
      </c>
      <c r="H881" s="130">
        <f t="shared" si="128"/>
        <v>9.3272725829324402E-2</v>
      </c>
    </row>
    <row r="882" spans="1:8">
      <c r="A882" s="108">
        <f t="shared" si="131"/>
        <v>868</v>
      </c>
      <c r="B882" s="109">
        <f t="shared" si="131"/>
        <v>44433</v>
      </c>
      <c r="C882" s="127" t="str">
        <f t="shared" si="124"/>
        <v>구간5</v>
      </c>
      <c r="D882" s="108">
        <f t="shared" si="125"/>
        <v>183</v>
      </c>
      <c r="E882" s="128">
        <f>COUNTIF($C$15:C882,C882)</f>
        <v>136</v>
      </c>
      <c r="F882" s="129">
        <f t="shared" si="126"/>
        <v>8.8062812674890356E-2</v>
      </c>
      <c r="G882" s="129">
        <f t="shared" si="127"/>
        <v>5.248505103726148E-3</v>
      </c>
      <c r="H882" s="130">
        <f t="shared" si="128"/>
        <v>9.3311317778616509E-2</v>
      </c>
    </row>
    <row r="883" spans="1:8">
      <c r="A883" s="108">
        <f t="shared" si="131"/>
        <v>869</v>
      </c>
      <c r="B883" s="109">
        <f t="shared" si="131"/>
        <v>44434</v>
      </c>
      <c r="C883" s="127" t="str">
        <f t="shared" si="124"/>
        <v>구간5</v>
      </c>
      <c r="D883" s="108">
        <f t="shared" si="125"/>
        <v>183</v>
      </c>
      <c r="E883" s="128">
        <f>COUNTIF($C$15:C883,C883)</f>
        <v>137</v>
      </c>
      <c r="F883" s="129">
        <f t="shared" si="126"/>
        <v>8.8062812674890356E-2</v>
      </c>
      <c r="G883" s="129">
        <f t="shared" si="127"/>
        <v>5.2870970530182514E-3</v>
      </c>
      <c r="H883" s="130">
        <f t="shared" si="128"/>
        <v>9.3349909727908603E-2</v>
      </c>
    </row>
    <row r="884" spans="1:8">
      <c r="A884" s="108">
        <f t="shared" si="131"/>
        <v>870</v>
      </c>
      <c r="B884" s="109">
        <f t="shared" si="131"/>
        <v>44435</v>
      </c>
      <c r="C884" s="127" t="str">
        <f t="shared" si="124"/>
        <v>구간5</v>
      </c>
      <c r="D884" s="108">
        <f t="shared" si="125"/>
        <v>183</v>
      </c>
      <c r="E884" s="128">
        <f>COUNTIF($C$15:C884,C884)</f>
        <v>138</v>
      </c>
      <c r="F884" s="129">
        <f t="shared" si="126"/>
        <v>8.8062812674890356E-2</v>
      </c>
      <c r="G884" s="129">
        <f t="shared" si="127"/>
        <v>5.3256890023103557E-3</v>
      </c>
      <c r="H884" s="130">
        <f t="shared" si="128"/>
        <v>9.3388501677200711E-2</v>
      </c>
    </row>
    <row r="885" spans="1:8">
      <c r="A885" s="108">
        <f t="shared" si="131"/>
        <v>871</v>
      </c>
      <c r="B885" s="109">
        <f t="shared" si="131"/>
        <v>44436</v>
      </c>
      <c r="C885" s="127" t="str">
        <f t="shared" si="124"/>
        <v>구간5</v>
      </c>
      <c r="D885" s="108">
        <f t="shared" si="125"/>
        <v>183</v>
      </c>
      <c r="E885" s="128">
        <f>COUNTIF($C$15:C885,C885)</f>
        <v>139</v>
      </c>
      <c r="F885" s="129">
        <f t="shared" si="126"/>
        <v>8.8062812674890356E-2</v>
      </c>
      <c r="G885" s="129">
        <f t="shared" si="127"/>
        <v>5.3642809516024599E-3</v>
      </c>
      <c r="H885" s="130">
        <f t="shared" si="128"/>
        <v>9.3427093626492819E-2</v>
      </c>
    </row>
    <row r="886" spans="1:8">
      <c r="A886" s="108">
        <f t="shared" si="131"/>
        <v>872</v>
      </c>
      <c r="B886" s="109">
        <f t="shared" si="131"/>
        <v>44437</v>
      </c>
      <c r="C886" s="127" t="str">
        <f t="shared" si="124"/>
        <v>구간5</v>
      </c>
      <c r="D886" s="108">
        <f t="shared" si="125"/>
        <v>183</v>
      </c>
      <c r="E886" s="128">
        <f>COUNTIF($C$15:C886,C886)</f>
        <v>140</v>
      </c>
      <c r="F886" s="129">
        <f t="shared" si="126"/>
        <v>8.8062812674890356E-2</v>
      </c>
      <c r="G886" s="129">
        <f t="shared" si="127"/>
        <v>5.4028729008945642E-3</v>
      </c>
      <c r="H886" s="130">
        <f t="shared" si="128"/>
        <v>9.3465685575784926E-2</v>
      </c>
    </row>
    <row r="887" spans="1:8">
      <c r="A887" s="108">
        <f t="shared" si="131"/>
        <v>873</v>
      </c>
      <c r="B887" s="109">
        <f t="shared" si="131"/>
        <v>44438</v>
      </c>
      <c r="C887" s="127" t="str">
        <f t="shared" si="124"/>
        <v>구간5</v>
      </c>
      <c r="D887" s="108">
        <f t="shared" si="125"/>
        <v>183</v>
      </c>
      <c r="E887" s="128">
        <f>COUNTIF($C$15:C887,C887)</f>
        <v>141</v>
      </c>
      <c r="F887" s="129">
        <f t="shared" si="126"/>
        <v>8.8062812674890356E-2</v>
      </c>
      <c r="G887" s="129">
        <f t="shared" si="127"/>
        <v>5.4414648501866676E-3</v>
      </c>
      <c r="H887" s="130">
        <f t="shared" si="128"/>
        <v>9.350427752507702E-2</v>
      </c>
    </row>
    <row r="888" spans="1:8">
      <c r="A888" s="108">
        <f t="shared" si="131"/>
        <v>874</v>
      </c>
      <c r="B888" s="109">
        <f t="shared" si="131"/>
        <v>44439</v>
      </c>
      <c r="C888" s="127" t="str">
        <f t="shared" si="124"/>
        <v>구간5</v>
      </c>
      <c r="D888" s="108">
        <f t="shared" si="125"/>
        <v>183</v>
      </c>
      <c r="E888" s="128">
        <f>COUNTIF($C$15:C888,C888)</f>
        <v>142</v>
      </c>
      <c r="F888" s="129">
        <f t="shared" si="126"/>
        <v>8.8062812674890356E-2</v>
      </c>
      <c r="G888" s="129">
        <f t="shared" si="127"/>
        <v>5.4800567994787719E-3</v>
      </c>
      <c r="H888" s="130">
        <f t="shared" si="128"/>
        <v>9.3542869474369128E-2</v>
      </c>
    </row>
    <row r="889" spans="1:8">
      <c r="A889" s="108">
        <f t="shared" si="131"/>
        <v>875</v>
      </c>
      <c r="B889" s="109">
        <f t="shared" si="131"/>
        <v>44440</v>
      </c>
      <c r="C889" s="127" t="str">
        <f t="shared" si="124"/>
        <v>구간5</v>
      </c>
      <c r="D889" s="108">
        <f t="shared" si="125"/>
        <v>183</v>
      </c>
      <c r="E889" s="128">
        <f>COUNTIF($C$15:C889,C889)</f>
        <v>143</v>
      </c>
      <c r="F889" s="129">
        <f t="shared" si="126"/>
        <v>8.8062812674890356E-2</v>
      </c>
      <c r="G889" s="129">
        <f t="shared" si="127"/>
        <v>5.5186487487708762E-3</v>
      </c>
      <c r="H889" s="130">
        <f t="shared" si="128"/>
        <v>9.3581461423661236E-2</v>
      </c>
    </row>
    <row r="890" spans="1:8">
      <c r="A890" s="108">
        <f t="shared" si="131"/>
        <v>876</v>
      </c>
      <c r="B890" s="109">
        <f t="shared" si="131"/>
        <v>44441</v>
      </c>
      <c r="C890" s="127" t="str">
        <f t="shared" si="124"/>
        <v>구간5</v>
      </c>
      <c r="D890" s="108">
        <f t="shared" si="125"/>
        <v>183</v>
      </c>
      <c r="E890" s="128">
        <f>COUNTIF($C$15:C890,C890)</f>
        <v>144</v>
      </c>
      <c r="F890" s="129">
        <f t="shared" si="126"/>
        <v>8.8062812674890356E-2</v>
      </c>
      <c r="G890" s="129">
        <f t="shared" si="127"/>
        <v>5.5572406980629804E-3</v>
      </c>
      <c r="H890" s="130">
        <f t="shared" si="128"/>
        <v>9.3620053372953344E-2</v>
      </c>
    </row>
    <row r="891" spans="1:8">
      <c r="A891" s="108">
        <f t="shared" si="131"/>
        <v>877</v>
      </c>
      <c r="B891" s="109">
        <f t="shared" si="131"/>
        <v>44442</v>
      </c>
      <c r="C891" s="127" t="str">
        <f t="shared" si="124"/>
        <v>구간5</v>
      </c>
      <c r="D891" s="108">
        <f t="shared" si="125"/>
        <v>183</v>
      </c>
      <c r="E891" s="128">
        <f>COUNTIF($C$15:C891,C891)</f>
        <v>145</v>
      </c>
      <c r="F891" s="129">
        <f t="shared" si="126"/>
        <v>8.8062812674890356E-2</v>
      </c>
      <c r="G891" s="129">
        <f t="shared" si="127"/>
        <v>5.5958326473550838E-3</v>
      </c>
      <c r="H891" s="130">
        <f t="shared" si="128"/>
        <v>9.3658645322245437E-2</v>
      </c>
    </row>
    <row r="892" spans="1:8">
      <c r="A892" s="108">
        <f t="shared" si="131"/>
        <v>878</v>
      </c>
      <c r="B892" s="109">
        <f t="shared" si="131"/>
        <v>44443</v>
      </c>
      <c r="C892" s="127" t="str">
        <f t="shared" si="124"/>
        <v>구간5</v>
      </c>
      <c r="D892" s="108">
        <f t="shared" si="125"/>
        <v>183</v>
      </c>
      <c r="E892" s="128">
        <f>COUNTIF($C$15:C892,C892)</f>
        <v>146</v>
      </c>
      <c r="F892" s="129">
        <f t="shared" si="126"/>
        <v>8.8062812674890356E-2</v>
      </c>
      <c r="G892" s="129">
        <f t="shared" si="127"/>
        <v>5.6344245966471881E-3</v>
      </c>
      <c r="H892" s="130">
        <f t="shared" si="128"/>
        <v>9.3697237271537545E-2</v>
      </c>
    </row>
    <row r="893" spans="1:8">
      <c r="A893" s="108">
        <f t="shared" si="131"/>
        <v>879</v>
      </c>
      <c r="B893" s="109">
        <f t="shared" si="131"/>
        <v>44444</v>
      </c>
      <c r="C893" s="127" t="str">
        <f t="shared" si="124"/>
        <v>구간5</v>
      </c>
      <c r="D893" s="108">
        <f t="shared" si="125"/>
        <v>183</v>
      </c>
      <c r="E893" s="128">
        <f>COUNTIF($C$15:C893,C893)</f>
        <v>147</v>
      </c>
      <c r="F893" s="129">
        <f t="shared" si="126"/>
        <v>8.8062812674890356E-2</v>
      </c>
      <c r="G893" s="129">
        <f t="shared" si="127"/>
        <v>5.6730165459392924E-3</v>
      </c>
      <c r="H893" s="130">
        <f t="shared" si="128"/>
        <v>9.3735829220829653E-2</v>
      </c>
    </row>
    <row r="894" spans="1:8">
      <c r="A894" s="108">
        <f t="shared" si="131"/>
        <v>880</v>
      </c>
      <c r="B894" s="109">
        <f t="shared" si="131"/>
        <v>44445</v>
      </c>
      <c r="C894" s="127" t="str">
        <f t="shared" si="124"/>
        <v>구간5</v>
      </c>
      <c r="D894" s="108">
        <f t="shared" si="125"/>
        <v>183</v>
      </c>
      <c r="E894" s="128">
        <f>COUNTIF($C$15:C894,C894)</f>
        <v>148</v>
      </c>
      <c r="F894" s="129">
        <f t="shared" si="126"/>
        <v>8.8062812674890356E-2</v>
      </c>
      <c r="G894" s="129">
        <f t="shared" si="127"/>
        <v>5.7116084952313958E-3</v>
      </c>
      <c r="H894" s="130">
        <f t="shared" si="128"/>
        <v>9.3774421170121747E-2</v>
      </c>
    </row>
    <row r="895" spans="1:8">
      <c r="A895" s="108">
        <f t="shared" si="131"/>
        <v>881</v>
      </c>
      <c r="B895" s="109">
        <f t="shared" si="131"/>
        <v>44446</v>
      </c>
      <c r="C895" s="127" t="str">
        <f t="shared" si="124"/>
        <v>구간5</v>
      </c>
      <c r="D895" s="108">
        <f t="shared" si="125"/>
        <v>183</v>
      </c>
      <c r="E895" s="128">
        <f>COUNTIF($C$15:C895,C895)</f>
        <v>149</v>
      </c>
      <c r="F895" s="129">
        <f t="shared" si="126"/>
        <v>8.8062812674890356E-2</v>
      </c>
      <c r="G895" s="129">
        <f t="shared" si="127"/>
        <v>5.7502004445235001E-3</v>
      </c>
      <c r="H895" s="130">
        <f t="shared" si="128"/>
        <v>9.3813013119413854E-2</v>
      </c>
    </row>
    <row r="896" spans="1:8">
      <c r="A896" s="108">
        <f t="shared" si="131"/>
        <v>882</v>
      </c>
      <c r="B896" s="109">
        <f t="shared" si="131"/>
        <v>44447</v>
      </c>
      <c r="C896" s="127" t="str">
        <f t="shared" si="124"/>
        <v>구간5</v>
      </c>
      <c r="D896" s="108">
        <f t="shared" si="125"/>
        <v>183</v>
      </c>
      <c r="E896" s="128">
        <f>COUNTIF($C$15:C896,C896)</f>
        <v>150</v>
      </c>
      <c r="F896" s="129">
        <f t="shared" si="126"/>
        <v>8.8062812674890356E-2</v>
      </c>
      <c r="G896" s="129">
        <f t="shared" si="127"/>
        <v>5.7887923938156043E-3</v>
      </c>
      <c r="H896" s="130">
        <f t="shared" si="128"/>
        <v>9.3851605068705962E-2</v>
      </c>
    </row>
    <row r="897" spans="1:8">
      <c r="A897" s="108">
        <f t="shared" ref="A897:B912" si="132">A896+1</f>
        <v>883</v>
      </c>
      <c r="B897" s="109">
        <f t="shared" si="132"/>
        <v>44448</v>
      </c>
      <c r="C897" s="127" t="str">
        <f t="shared" si="124"/>
        <v>구간5</v>
      </c>
      <c r="D897" s="108">
        <f t="shared" si="125"/>
        <v>183</v>
      </c>
      <c r="E897" s="128">
        <f>COUNTIF($C$15:C897,C897)</f>
        <v>151</v>
      </c>
      <c r="F897" s="129">
        <f t="shared" si="126"/>
        <v>8.8062812674890356E-2</v>
      </c>
      <c r="G897" s="129">
        <f t="shared" si="127"/>
        <v>5.8273843431077086E-3</v>
      </c>
      <c r="H897" s="130">
        <f t="shared" si="128"/>
        <v>9.389019701799807E-2</v>
      </c>
    </row>
    <row r="898" spans="1:8">
      <c r="A898" s="108">
        <f t="shared" si="132"/>
        <v>884</v>
      </c>
      <c r="B898" s="109">
        <f t="shared" si="132"/>
        <v>44449</v>
      </c>
      <c r="C898" s="127" t="str">
        <f t="shared" si="124"/>
        <v>구간5</v>
      </c>
      <c r="D898" s="108">
        <f t="shared" si="125"/>
        <v>183</v>
      </c>
      <c r="E898" s="128">
        <f>COUNTIF($C$15:C898,C898)</f>
        <v>152</v>
      </c>
      <c r="F898" s="129">
        <f t="shared" si="126"/>
        <v>8.8062812674890356E-2</v>
      </c>
      <c r="G898" s="129">
        <f t="shared" si="127"/>
        <v>5.865976292399812E-3</v>
      </c>
      <c r="H898" s="130">
        <f t="shared" si="128"/>
        <v>9.3928788967290164E-2</v>
      </c>
    </row>
    <row r="899" spans="1:8">
      <c r="A899" s="108">
        <f t="shared" si="132"/>
        <v>885</v>
      </c>
      <c r="B899" s="109">
        <f t="shared" si="132"/>
        <v>44450</v>
      </c>
      <c r="C899" s="127" t="str">
        <f t="shared" si="124"/>
        <v>구간5</v>
      </c>
      <c r="D899" s="108">
        <f t="shared" si="125"/>
        <v>183</v>
      </c>
      <c r="E899" s="128">
        <f>COUNTIF($C$15:C899,C899)</f>
        <v>153</v>
      </c>
      <c r="F899" s="129">
        <f t="shared" si="126"/>
        <v>8.8062812674890356E-2</v>
      </c>
      <c r="G899" s="129">
        <f t="shared" si="127"/>
        <v>5.9045682416919163E-3</v>
      </c>
      <c r="H899" s="130">
        <f t="shared" si="128"/>
        <v>9.3967380916582272E-2</v>
      </c>
    </row>
    <row r="900" spans="1:8">
      <c r="A900" s="108">
        <f t="shared" si="132"/>
        <v>886</v>
      </c>
      <c r="B900" s="109">
        <f t="shared" si="132"/>
        <v>44451</v>
      </c>
      <c r="C900" s="127" t="str">
        <f t="shared" si="124"/>
        <v>구간5</v>
      </c>
      <c r="D900" s="108">
        <f t="shared" si="125"/>
        <v>183</v>
      </c>
      <c r="E900" s="128">
        <f>COUNTIF($C$15:C900,C900)</f>
        <v>154</v>
      </c>
      <c r="F900" s="129">
        <f t="shared" si="126"/>
        <v>8.8062812674890356E-2</v>
      </c>
      <c r="G900" s="129">
        <f t="shared" si="127"/>
        <v>5.9431601909840205E-3</v>
      </c>
      <c r="H900" s="130">
        <f t="shared" si="128"/>
        <v>9.4005972865874379E-2</v>
      </c>
    </row>
    <row r="901" spans="1:8">
      <c r="A901" s="108">
        <f t="shared" si="132"/>
        <v>887</v>
      </c>
      <c r="B901" s="109">
        <f t="shared" si="132"/>
        <v>44452</v>
      </c>
      <c r="C901" s="127" t="str">
        <f t="shared" si="124"/>
        <v>구간5</v>
      </c>
      <c r="D901" s="108">
        <f t="shared" si="125"/>
        <v>183</v>
      </c>
      <c r="E901" s="128">
        <f>COUNTIF($C$15:C901,C901)</f>
        <v>155</v>
      </c>
      <c r="F901" s="129">
        <f t="shared" si="126"/>
        <v>8.8062812674890356E-2</v>
      </c>
      <c r="G901" s="129">
        <f t="shared" si="127"/>
        <v>5.981752140276124E-3</v>
      </c>
      <c r="H901" s="130">
        <f t="shared" si="128"/>
        <v>9.4044564815166487E-2</v>
      </c>
    </row>
    <row r="902" spans="1:8">
      <c r="A902" s="108">
        <f t="shared" si="132"/>
        <v>888</v>
      </c>
      <c r="B902" s="109">
        <f t="shared" si="132"/>
        <v>44453</v>
      </c>
      <c r="C902" s="127" t="str">
        <f t="shared" si="124"/>
        <v>구간5</v>
      </c>
      <c r="D902" s="108">
        <f t="shared" si="125"/>
        <v>183</v>
      </c>
      <c r="E902" s="128">
        <f>COUNTIF($C$15:C902,C902)</f>
        <v>156</v>
      </c>
      <c r="F902" s="129">
        <f t="shared" si="126"/>
        <v>8.8062812674890356E-2</v>
      </c>
      <c r="G902" s="129">
        <f t="shared" si="127"/>
        <v>6.0203440895682282E-3</v>
      </c>
      <c r="H902" s="130">
        <f t="shared" si="128"/>
        <v>9.4083156764458581E-2</v>
      </c>
    </row>
    <row r="903" spans="1:8">
      <c r="A903" s="108">
        <f t="shared" si="132"/>
        <v>889</v>
      </c>
      <c r="B903" s="109">
        <f t="shared" si="132"/>
        <v>44454</v>
      </c>
      <c r="C903" s="127" t="str">
        <f t="shared" si="124"/>
        <v>구간5</v>
      </c>
      <c r="D903" s="108">
        <f t="shared" si="125"/>
        <v>183</v>
      </c>
      <c r="E903" s="128">
        <f>COUNTIF($C$15:C903,C903)</f>
        <v>157</v>
      </c>
      <c r="F903" s="129">
        <f t="shared" si="126"/>
        <v>8.8062812674890356E-2</v>
      </c>
      <c r="G903" s="129">
        <f t="shared" si="127"/>
        <v>6.0589360388603325E-3</v>
      </c>
      <c r="H903" s="130">
        <f t="shared" si="128"/>
        <v>9.4121748713750689E-2</v>
      </c>
    </row>
    <row r="904" spans="1:8">
      <c r="A904" s="108">
        <f t="shared" si="132"/>
        <v>890</v>
      </c>
      <c r="B904" s="109">
        <f t="shared" si="132"/>
        <v>44455</v>
      </c>
      <c r="C904" s="127" t="str">
        <f t="shared" si="124"/>
        <v>구간5</v>
      </c>
      <c r="D904" s="108">
        <f t="shared" si="125"/>
        <v>183</v>
      </c>
      <c r="E904" s="128">
        <f>COUNTIF($C$15:C904,C904)</f>
        <v>158</v>
      </c>
      <c r="F904" s="129">
        <f t="shared" si="126"/>
        <v>8.8062812674890356E-2</v>
      </c>
      <c r="G904" s="129">
        <f t="shared" si="127"/>
        <v>6.0975279881524368E-3</v>
      </c>
      <c r="H904" s="130">
        <f t="shared" si="128"/>
        <v>9.4160340663042796E-2</v>
      </c>
    </row>
    <row r="905" spans="1:8">
      <c r="A905" s="108">
        <f t="shared" si="132"/>
        <v>891</v>
      </c>
      <c r="B905" s="109">
        <f t="shared" si="132"/>
        <v>44456</v>
      </c>
      <c r="C905" s="127" t="str">
        <f t="shared" si="124"/>
        <v>구간5</v>
      </c>
      <c r="D905" s="108">
        <f t="shared" si="125"/>
        <v>183</v>
      </c>
      <c r="E905" s="128">
        <f>COUNTIF($C$15:C905,C905)</f>
        <v>159</v>
      </c>
      <c r="F905" s="129">
        <f t="shared" si="126"/>
        <v>8.8062812674890356E-2</v>
      </c>
      <c r="G905" s="129">
        <f t="shared" si="127"/>
        <v>6.1361199374445402E-3</v>
      </c>
      <c r="H905" s="130">
        <f t="shared" si="128"/>
        <v>9.419893261233489E-2</v>
      </c>
    </row>
    <row r="906" spans="1:8">
      <c r="A906" s="108">
        <f t="shared" si="132"/>
        <v>892</v>
      </c>
      <c r="B906" s="109">
        <f t="shared" si="132"/>
        <v>44457</v>
      </c>
      <c r="C906" s="127" t="str">
        <f t="shared" si="124"/>
        <v>구간5</v>
      </c>
      <c r="D906" s="108">
        <f t="shared" si="125"/>
        <v>183</v>
      </c>
      <c r="E906" s="128">
        <f>COUNTIF($C$15:C906,C906)</f>
        <v>160</v>
      </c>
      <c r="F906" s="129">
        <f t="shared" si="126"/>
        <v>8.8062812674890356E-2</v>
      </c>
      <c r="G906" s="129">
        <f t="shared" si="127"/>
        <v>6.1747118867366444E-3</v>
      </c>
      <c r="H906" s="130">
        <f t="shared" si="128"/>
        <v>9.4237524561626998E-2</v>
      </c>
    </row>
    <row r="907" spans="1:8">
      <c r="A907" s="108">
        <f t="shared" si="132"/>
        <v>893</v>
      </c>
      <c r="B907" s="109">
        <f t="shared" si="132"/>
        <v>44458</v>
      </c>
      <c r="C907" s="127" t="str">
        <f t="shared" si="124"/>
        <v>구간5</v>
      </c>
      <c r="D907" s="108">
        <f t="shared" si="125"/>
        <v>183</v>
      </c>
      <c r="E907" s="128">
        <f>COUNTIF($C$15:C907,C907)</f>
        <v>161</v>
      </c>
      <c r="F907" s="129">
        <f t="shared" si="126"/>
        <v>8.8062812674890356E-2</v>
      </c>
      <c r="G907" s="129">
        <f t="shared" si="127"/>
        <v>6.2133038360287487E-3</v>
      </c>
      <c r="H907" s="130">
        <f t="shared" si="128"/>
        <v>9.4276116510919106E-2</v>
      </c>
    </row>
    <row r="908" spans="1:8">
      <c r="A908" s="108">
        <f t="shared" si="132"/>
        <v>894</v>
      </c>
      <c r="B908" s="109">
        <f t="shared" si="132"/>
        <v>44459</v>
      </c>
      <c r="C908" s="127" t="str">
        <f t="shared" si="124"/>
        <v>구간5</v>
      </c>
      <c r="D908" s="108">
        <f t="shared" si="125"/>
        <v>183</v>
      </c>
      <c r="E908" s="128">
        <f>COUNTIF($C$15:C908,C908)</f>
        <v>162</v>
      </c>
      <c r="F908" s="129">
        <f t="shared" si="126"/>
        <v>8.8062812674890356E-2</v>
      </c>
      <c r="G908" s="129">
        <f t="shared" si="127"/>
        <v>6.2518957853208521E-3</v>
      </c>
      <c r="H908" s="130">
        <f t="shared" si="128"/>
        <v>9.4314708460211213E-2</v>
      </c>
    </row>
    <row r="909" spans="1:8">
      <c r="A909" s="108">
        <f t="shared" si="132"/>
        <v>895</v>
      </c>
      <c r="B909" s="109">
        <f t="shared" si="132"/>
        <v>44460</v>
      </c>
      <c r="C909" s="127" t="str">
        <f t="shared" si="124"/>
        <v>구간5</v>
      </c>
      <c r="D909" s="108">
        <f t="shared" si="125"/>
        <v>183</v>
      </c>
      <c r="E909" s="128">
        <f>COUNTIF($C$15:C909,C909)</f>
        <v>163</v>
      </c>
      <c r="F909" s="129">
        <f t="shared" si="126"/>
        <v>8.8062812674890356E-2</v>
      </c>
      <c r="G909" s="129">
        <f t="shared" si="127"/>
        <v>6.2904877346129564E-3</v>
      </c>
      <c r="H909" s="130">
        <f t="shared" si="128"/>
        <v>9.4353300409503307E-2</v>
      </c>
    </row>
    <row r="910" spans="1:8">
      <c r="A910" s="108">
        <f t="shared" si="132"/>
        <v>896</v>
      </c>
      <c r="B910" s="109">
        <f t="shared" si="132"/>
        <v>44461</v>
      </c>
      <c r="C910" s="127" t="str">
        <f t="shared" si="124"/>
        <v>구간5</v>
      </c>
      <c r="D910" s="108">
        <f t="shared" si="125"/>
        <v>183</v>
      </c>
      <c r="E910" s="128">
        <f>COUNTIF($C$15:C910,C910)</f>
        <v>164</v>
      </c>
      <c r="F910" s="129">
        <f t="shared" si="126"/>
        <v>8.8062812674890356E-2</v>
      </c>
      <c r="G910" s="129">
        <f t="shared" si="127"/>
        <v>6.3290796839050607E-3</v>
      </c>
      <c r="H910" s="130">
        <f t="shared" si="128"/>
        <v>9.4391892358795415E-2</v>
      </c>
    </row>
    <row r="911" spans="1:8">
      <c r="A911" s="108">
        <f t="shared" si="132"/>
        <v>897</v>
      </c>
      <c r="B911" s="109">
        <f t="shared" si="132"/>
        <v>44462</v>
      </c>
      <c r="C911" s="127" t="str">
        <f t="shared" si="124"/>
        <v>구간5</v>
      </c>
      <c r="D911" s="108">
        <f t="shared" si="125"/>
        <v>183</v>
      </c>
      <c r="E911" s="128">
        <f>COUNTIF($C$15:C911,C911)</f>
        <v>165</v>
      </c>
      <c r="F911" s="129">
        <f t="shared" si="126"/>
        <v>8.8062812674890356E-2</v>
      </c>
      <c r="G911" s="129">
        <f t="shared" si="127"/>
        <v>6.3676716331971649E-3</v>
      </c>
      <c r="H911" s="130">
        <f t="shared" si="128"/>
        <v>9.4430484308087523E-2</v>
      </c>
    </row>
    <row r="912" spans="1:8">
      <c r="A912" s="108">
        <f t="shared" si="132"/>
        <v>898</v>
      </c>
      <c r="B912" s="109">
        <f t="shared" si="132"/>
        <v>44463</v>
      </c>
      <c r="C912" s="127" t="str">
        <f t="shared" ref="C912:C975" si="133">IF(IFERROR(HLOOKUP(B912,$D$5:$W$7,2,FALSE),"")="",C913,HLOOKUP(B912,$D$5:$W$7,2,FALSE))</f>
        <v>구간5</v>
      </c>
      <c r="D912" s="108">
        <f t="shared" ref="D912:D975" si="134">COUNTIF($C$15:$C$49928,C912)</f>
        <v>183</v>
      </c>
      <c r="E912" s="128">
        <f>COUNTIF($C$15:C912,C912)</f>
        <v>166</v>
      </c>
      <c r="F912" s="129">
        <f t="shared" ref="F912:F975" si="135">HLOOKUP($C912,$D$6:$W$11,6,FALSE)</f>
        <v>8.8062812674890356E-2</v>
      </c>
      <c r="G912" s="129">
        <f t="shared" ref="G912:G975" si="136">HLOOKUP($C912,$D$6:$W$11,5,FALSE)*(E912)</f>
        <v>6.4062635824892683E-3</v>
      </c>
      <c r="H912" s="130">
        <f t="shared" ref="H912:H975" si="137">F912+G912</f>
        <v>9.4469076257379631E-2</v>
      </c>
    </row>
    <row r="913" spans="1:8">
      <c r="A913" s="108">
        <f t="shared" ref="A913:B928" si="138">A912+1</f>
        <v>899</v>
      </c>
      <c r="B913" s="109">
        <f t="shared" si="138"/>
        <v>44464</v>
      </c>
      <c r="C913" s="127" t="str">
        <f t="shared" si="133"/>
        <v>구간5</v>
      </c>
      <c r="D913" s="108">
        <f t="shared" si="134"/>
        <v>183</v>
      </c>
      <c r="E913" s="128">
        <f>COUNTIF($C$15:C913,C913)</f>
        <v>167</v>
      </c>
      <c r="F913" s="129">
        <f t="shared" si="135"/>
        <v>8.8062812674890356E-2</v>
      </c>
      <c r="G913" s="129">
        <f t="shared" si="136"/>
        <v>6.4448555317813726E-3</v>
      </c>
      <c r="H913" s="130">
        <f t="shared" si="137"/>
        <v>9.4507668206671724E-2</v>
      </c>
    </row>
    <row r="914" spans="1:8">
      <c r="A914" s="108">
        <f t="shared" si="138"/>
        <v>900</v>
      </c>
      <c r="B914" s="109">
        <f t="shared" si="138"/>
        <v>44465</v>
      </c>
      <c r="C914" s="127" t="str">
        <f t="shared" si="133"/>
        <v>구간5</v>
      </c>
      <c r="D914" s="108">
        <f t="shared" si="134"/>
        <v>183</v>
      </c>
      <c r="E914" s="128">
        <f>COUNTIF($C$15:C914,C914)</f>
        <v>168</v>
      </c>
      <c r="F914" s="129">
        <f t="shared" si="135"/>
        <v>8.8062812674890356E-2</v>
      </c>
      <c r="G914" s="129">
        <f t="shared" si="136"/>
        <v>6.4834474810734769E-3</v>
      </c>
      <c r="H914" s="130">
        <f t="shared" si="137"/>
        <v>9.4546260155963832E-2</v>
      </c>
    </row>
    <row r="915" spans="1:8">
      <c r="A915" s="108">
        <f t="shared" si="138"/>
        <v>901</v>
      </c>
      <c r="B915" s="109">
        <f t="shared" si="138"/>
        <v>44466</v>
      </c>
      <c r="C915" s="127" t="str">
        <f t="shared" si="133"/>
        <v>구간5</v>
      </c>
      <c r="D915" s="108">
        <f t="shared" si="134"/>
        <v>183</v>
      </c>
      <c r="E915" s="128">
        <f>COUNTIF($C$15:C915,C915)</f>
        <v>169</v>
      </c>
      <c r="F915" s="129">
        <f t="shared" si="135"/>
        <v>8.8062812674890356E-2</v>
      </c>
      <c r="G915" s="129">
        <f t="shared" si="136"/>
        <v>6.5220394303655803E-3</v>
      </c>
      <c r="H915" s="130">
        <f t="shared" si="137"/>
        <v>9.458485210525594E-2</v>
      </c>
    </row>
    <row r="916" spans="1:8">
      <c r="A916" s="108">
        <f t="shared" si="138"/>
        <v>902</v>
      </c>
      <c r="B916" s="109">
        <f t="shared" si="138"/>
        <v>44467</v>
      </c>
      <c r="C916" s="127" t="str">
        <f t="shared" si="133"/>
        <v>구간5</v>
      </c>
      <c r="D916" s="108">
        <f t="shared" si="134"/>
        <v>183</v>
      </c>
      <c r="E916" s="128">
        <f>COUNTIF($C$15:C916,C916)</f>
        <v>170</v>
      </c>
      <c r="F916" s="129">
        <f t="shared" si="135"/>
        <v>8.8062812674890356E-2</v>
      </c>
      <c r="G916" s="129">
        <f t="shared" si="136"/>
        <v>6.5606313796576846E-3</v>
      </c>
      <c r="H916" s="130">
        <f t="shared" si="137"/>
        <v>9.4623444054548034E-2</v>
      </c>
    </row>
    <row r="917" spans="1:8">
      <c r="A917" s="108">
        <f t="shared" si="138"/>
        <v>903</v>
      </c>
      <c r="B917" s="109">
        <f t="shared" si="138"/>
        <v>44468</v>
      </c>
      <c r="C917" s="127" t="str">
        <f t="shared" si="133"/>
        <v>구간5</v>
      </c>
      <c r="D917" s="108">
        <f t="shared" si="134"/>
        <v>183</v>
      </c>
      <c r="E917" s="128">
        <f>COUNTIF($C$15:C917,C917)</f>
        <v>171</v>
      </c>
      <c r="F917" s="129">
        <f t="shared" si="135"/>
        <v>8.8062812674890356E-2</v>
      </c>
      <c r="G917" s="129">
        <f t="shared" si="136"/>
        <v>6.5992233289497888E-3</v>
      </c>
      <c r="H917" s="130">
        <f t="shared" si="137"/>
        <v>9.4662036003840141E-2</v>
      </c>
    </row>
    <row r="918" spans="1:8">
      <c r="A918" s="108">
        <f t="shared" si="138"/>
        <v>904</v>
      </c>
      <c r="B918" s="109">
        <f t="shared" si="138"/>
        <v>44469</v>
      </c>
      <c r="C918" s="127" t="str">
        <f t="shared" si="133"/>
        <v>구간5</v>
      </c>
      <c r="D918" s="108">
        <f t="shared" si="134"/>
        <v>183</v>
      </c>
      <c r="E918" s="128">
        <f>COUNTIF($C$15:C918,C918)</f>
        <v>172</v>
      </c>
      <c r="F918" s="129">
        <f t="shared" si="135"/>
        <v>8.8062812674890356E-2</v>
      </c>
      <c r="G918" s="129">
        <f t="shared" si="136"/>
        <v>6.6378152782418931E-3</v>
      </c>
      <c r="H918" s="130">
        <f t="shared" si="137"/>
        <v>9.4700627953132249E-2</v>
      </c>
    </row>
    <row r="919" spans="1:8">
      <c r="A919" s="108">
        <f t="shared" si="138"/>
        <v>905</v>
      </c>
      <c r="B919" s="109">
        <f t="shared" si="138"/>
        <v>44470</v>
      </c>
      <c r="C919" s="127" t="str">
        <f t="shared" si="133"/>
        <v>구간5</v>
      </c>
      <c r="D919" s="108">
        <f t="shared" si="134"/>
        <v>183</v>
      </c>
      <c r="E919" s="128">
        <f>COUNTIF($C$15:C919,C919)</f>
        <v>173</v>
      </c>
      <c r="F919" s="129">
        <f t="shared" si="135"/>
        <v>8.8062812674890356E-2</v>
      </c>
      <c r="G919" s="129">
        <f t="shared" si="136"/>
        <v>6.6764072275339965E-3</v>
      </c>
      <c r="H919" s="130">
        <f t="shared" si="137"/>
        <v>9.4739219902424357E-2</v>
      </c>
    </row>
    <row r="920" spans="1:8">
      <c r="A920" s="108">
        <f t="shared" si="138"/>
        <v>906</v>
      </c>
      <c r="B920" s="109">
        <f t="shared" si="138"/>
        <v>44471</v>
      </c>
      <c r="C920" s="127" t="str">
        <f t="shared" si="133"/>
        <v>구간5</v>
      </c>
      <c r="D920" s="108">
        <f t="shared" si="134"/>
        <v>183</v>
      </c>
      <c r="E920" s="128">
        <f>COUNTIF($C$15:C920,C920)</f>
        <v>174</v>
      </c>
      <c r="F920" s="129">
        <f t="shared" si="135"/>
        <v>8.8062812674890356E-2</v>
      </c>
      <c r="G920" s="129">
        <f t="shared" si="136"/>
        <v>6.7149991768261008E-3</v>
      </c>
      <c r="H920" s="130">
        <f t="shared" si="137"/>
        <v>9.4777811851716451E-2</v>
      </c>
    </row>
    <row r="921" spans="1:8">
      <c r="A921" s="108">
        <f t="shared" si="138"/>
        <v>907</v>
      </c>
      <c r="B921" s="109">
        <f t="shared" si="138"/>
        <v>44472</v>
      </c>
      <c r="C921" s="127" t="str">
        <f t="shared" si="133"/>
        <v>구간5</v>
      </c>
      <c r="D921" s="108">
        <f t="shared" si="134"/>
        <v>183</v>
      </c>
      <c r="E921" s="128">
        <f>COUNTIF($C$15:C921,C921)</f>
        <v>175</v>
      </c>
      <c r="F921" s="129">
        <f t="shared" si="135"/>
        <v>8.8062812674890356E-2</v>
      </c>
      <c r="G921" s="129">
        <f t="shared" si="136"/>
        <v>6.753591126118205E-3</v>
      </c>
      <c r="H921" s="130">
        <f t="shared" si="137"/>
        <v>9.4816403801008559E-2</v>
      </c>
    </row>
    <row r="922" spans="1:8">
      <c r="A922" s="108">
        <f t="shared" si="138"/>
        <v>908</v>
      </c>
      <c r="B922" s="109">
        <f t="shared" si="138"/>
        <v>44473</v>
      </c>
      <c r="C922" s="127" t="str">
        <f t="shared" si="133"/>
        <v>구간5</v>
      </c>
      <c r="D922" s="108">
        <f t="shared" si="134"/>
        <v>183</v>
      </c>
      <c r="E922" s="128">
        <f>COUNTIF($C$15:C922,C922)</f>
        <v>176</v>
      </c>
      <c r="F922" s="129">
        <f t="shared" si="135"/>
        <v>8.8062812674890356E-2</v>
      </c>
      <c r="G922" s="129">
        <f t="shared" si="136"/>
        <v>6.7921830754103085E-3</v>
      </c>
      <c r="H922" s="130">
        <f t="shared" si="137"/>
        <v>9.4854995750300666E-2</v>
      </c>
    </row>
    <row r="923" spans="1:8">
      <c r="A923" s="108">
        <f t="shared" si="138"/>
        <v>909</v>
      </c>
      <c r="B923" s="109">
        <f t="shared" si="138"/>
        <v>44474</v>
      </c>
      <c r="C923" s="127" t="str">
        <f t="shared" si="133"/>
        <v>구간5</v>
      </c>
      <c r="D923" s="108">
        <f t="shared" si="134"/>
        <v>183</v>
      </c>
      <c r="E923" s="128">
        <f>COUNTIF($C$15:C923,C923)</f>
        <v>177</v>
      </c>
      <c r="F923" s="129">
        <f t="shared" si="135"/>
        <v>8.8062812674890356E-2</v>
      </c>
      <c r="G923" s="129">
        <f t="shared" si="136"/>
        <v>6.8307750247024127E-3</v>
      </c>
      <c r="H923" s="130">
        <f t="shared" si="137"/>
        <v>9.4893587699592774E-2</v>
      </c>
    </row>
    <row r="924" spans="1:8">
      <c r="A924" s="108">
        <f t="shared" si="138"/>
        <v>910</v>
      </c>
      <c r="B924" s="109">
        <f t="shared" si="138"/>
        <v>44475</v>
      </c>
      <c r="C924" s="127" t="str">
        <f t="shared" si="133"/>
        <v>구간5</v>
      </c>
      <c r="D924" s="108">
        <f t="shared" si="134"/>
        <v>183</v>
      </c>
      <c r="E924" s="128">
        <f>COUNTIF($C$15:C924,C924)</f>
        <v>178</v>
      </c>
      <c r="F924" s="129">
        <f t="shared" si="135"/>
        <v>8.8062812674890356E-2</v>
      </c>
      <c r="G924" s="129">
        <f t="shared" si="136"/>
        <v>6.869366973994517E-3</v>
      </c>
      <c r="H924" s="130">
        <f t="shared" si="137"/>
        <v>9.4932179648884868E-2</v>
      </c>
    </row>
    <row r="925" spans="1:8">
      <c r="A925" s="108">
        <f t="shared" si="138"/>
        <v>911</v>
      </c>
      <c r="B925" s="109">
        <f t="shared" si="138"/>
        <v>44476</v>
      </c>
      <c r="C925" s="127" t="str">
        <f t="shared" si="133"/>
        <v>구간5</v>
      </c>
      <c r="D925" s="108">
        <f t="shared" si="134"/>
        <v>183</v>
      </c>
      <c r="E925" s="128">
        <f>COUNTIF($C$15:C925,C925)</f>
        <v>179</v>
      </c>
      <c r="F925" s="129">
        <f t="shared" si="135"/>
        <v>8.8062812674890356E-2</v>
      </c>
      <c r="G925" s="129">
        <f t="shared" si="136"/>
        <v>6.9079589232866213E-3</v>
      </c>
      <c r="H925" s="130">
        <f t="shared" si="137"/>
        <v>9.4970771598176976E-2</v>
      </c>
    </row>
    <row r="926" spans="1:8">
      <c r="A926" s="108">
        <f t="shared" si="138"/>
        <v>912</v>
      </c>
      <c r="B926" s="109">
        <f t="shared" si="138"/>
        <v>44477</v>
      </c>
      <c r="C926" s="127" t="str">
        <f t="shared" si="133"/>
        <v>구간5</v>
      </c>
      <c r="D926" s="108">
        <f t="shared" si="134"/>
        <v>183</v>
      </c>
      <c r="E926" s="128">
        <f>COUNTIF($C$15:C926,C926)</f>
        <v>180</v>
      </c>
      <c r="F926" s="129">
        <f t="shared" si="135"/>
        <v>8.8062812674890356E-2</v>
      </c>
      <c r="G926" s="129">
        <f t="shared" si="136"/>
        <v>6.9465508725787247E-3</v>
      </c>
      <c r="H926" s="130">
        <f t="shared" si="137"/>
        <v>9.5009363547469083E-2</v>
      </c>
    </row>
    <row r="927" spans="1:8">
      <c r="A927" s="108">
        <f t="shared" si="138"/>
        <v>913</v>
      </c>
      <c r="B927" s="109">
        <f t="shared" si="138"/>
        <v>44478</v>
      </c>
      <c r="C927" s="127" t="str">
        <f t="shared" si="133"/>
        <v>구간5</v>
      </c>
      <c r="D927" s="108">
        <f t="shared" si="134"/>
        <v>183</v>
      </c>
      <c r="E927" s="128">
        <f>COUNTIF($C$15:C927,C927)</f>
        <v>181</v>
      </c>
      <c r="F927" s="129">
        <f t="shared" si="135"/>
        <v>8.8062812674890356E-2</v>
      </c>
      <c r="G927" s="129">
        <f t="shared" si="136"/>
        <v>6.9851428218708289E-3</v>
      </c>
      <c r="H927" s="130">
        <f t="shared" si="137"/>
        <v>9.5047955496761191E-2</v>
      </c>
    </row>
    <row r="928" spans="1:8">
      <c r="A928" s="108">
        <f t="shared" si="138"/>
        <v>914</v>
      </c>
      <c r="B928" s="109">
        <f t="shared" si="138"/>
        <v>44479</v>
      </c>
      <c r="C928" s="127" t="str">
        <f t="shared" si="133"/>
        <v>구간5</v>
      </c>
      <c r="D928" s="108">
        <f t="shared" si="134"/>
        <v>183</v>
      </c>
      <c r="E928" s="128">
        <f>COUNTIF($C$15:C928,C928)</f>
        <v>182</v>
      </c>
      <c r="F928" s="129">
        <f t="shared" si="135"/>
        <v>8.8062812674890356E-2</v>
      </c>
      <c r="G928" s="129">
        <f t="shared" si="136"/>
        <v>7.0237347711629332E-3</v>
      </c>
      <c r="H928" s="130">
        <f t="shared" si="137"/>
        <v>9.5086547446053285E-2</v>
      </c>
    </row>
    <row r="929" spans="1:8">
      <c r="A929" s="108">
        <f t="shared" ref="A929:B944" si="139">A928+1</f>
        <v>915</v>
      </c>
      <c r="B929" s="109">
        <f t="shared" si="139"/>
        <v>44480</v>
      </c>
      <c r="C929" s="127" t="str">
        <f t="shared" si="133"/>
        <v>구간5</v>
      </c>
      <c r="D929" s="108">
        <f t="shared" si="134"/>
        <v>183</v>
      </c>
      <c r="E929" s="128">
        <f>COUNTIF($C$15:C929,C929)</f>
        <v>183</v>
      </c>
      <c r="F929" s="129">
        <f t="shared" si="135"/>
        <v>8.8062812674890356E-2</v>
      </c>
      <c r="G929" s="129">
        <f t="shared" si="136"/>
        <v>7.0623267204550375E-3</v>
      </c>
      <c r="H929" s="130">
        <f t="shared" si="137"/>
        <v>9.5125139395345393E-2</v>
      </c>
    </row>
    <row r="930" spans="1:8">
      <c r="A930" s="108">
        <f t="shared" si="139"/>
        <v>916</v>
      </c>
      <c r="B930" s="109">
        <f t="shared" si="139"/>
        <v>44481</v>
      </c>
      <c r="C930" s="127" t="str">
        <f t="shared" si="133"/>
        <v>구간6</v>
      </c>
      <c r="D930" s="108">
        <f t="shared" si="134"/>
        <v>182</v>
      </c>
      <c r="E930" s="128">
        <f>COUNTIF($C$15:C930,C930)</f>
        <v>1</v>
      </c>
      <c r="F930" s="129">
        <f t="shared" si="135"/>
        <v>9.5125139395345393E-2</v>
      </c>
      <c r="G930" s="129">
        <f t="shared" si="136"/>
        <v>4.0190843161533654E-5</v>
      </c>
      <c r="H930" s="130">
        <f t="shared" si="137"/>
        <v>9.5165330238506929E-2</v>
      </c>
    </row>
    <row r="931" spans="1:8">
      <c r="A931" s="108">
        <f t="shared" si="139"/>
        <v>917</v>
      </c>
      <c r="B931" s="109">
        <f t="shared" si="139"/>
        <v>44482</v>
      </c>
      <c r="C931" s="127" t="str">
        <f t="shared" si="133"/>
        <v>구간6</v>
      </c>
      <c r="D931" s="108">
        <f t="shared" si="134"/>
        <v>182</v>
      </c>
      <c r="E931" s="128">
        <f>COUNTIF($C$15:C931,C931)</f>
        <v>2</v>
      </c>
      <c r="F931" s="129">
        <f t="shared" si="135"/>
        <v>9.5125139395345393E-2</v>
      </c>
      <c r="G931" s="129">
        <f t="shared" si="136"/>
        <v>8.0381686323067309E-5</v>
      </c>
      <c r="H931" s="130">
        <f t="shared" si="137"/>
        <v>9.5205521081668465E-2</v>
      </c>
    </row>
    <row r="932" spans="1:8">
      <c r="A932" s="108">
        <f t="shared" si="139"/>
        <v>918</v>
      </c>
      <c r="B932" s="109">
        <f t="shared" si="139"/>
        <v>44483</v>
      </c>
      <c r="C932" s="127" t="str">
        <f t="shared" si="133"/>
        <v>구간6</v>
      </c>
      <c r="D932" s="108">
        <f t="shared" si="134"/>
        <v>182</v>
      </c>
      <c r="E932" s="128">
        <f>COUNTIF($C$15:C932,C932)</f>
        <v>3</v>
      </c>
      <c r="F932" s="129">
        <f t="shared" si="135"/>
        <v>9.5125139395345393E-2</v>
      </c>
      <c r="G932" s="129">
        <f t="shared" si="136"/>
        <v>1.2057252948460096E-4</v>
      </c>
      <c r="H932" s="130">
        <f t="shared" si="137"/>
        <v>9.5245711924829987E-2</v>
      </c>
    </row>
    <row r="933" spans="1:8">
      <c r="A933" s="108">
        <f t="shared" si="139"/>
        <v>919</v>
      </c>
      <c r="B933" s="109">
        <f t="shared" si="139"/>
        <v>44484</v>
      </c>
      <c r="C933" s="127" t="str">
        <f t="shared" si="133"/>
        <v>구간6</v>
      </c>
      <c r="D933" s="108">
        <f t="shared" si="134"/>
        <v>182</v>
      </c>
      <c r="E933" s="128">
        <f>COUNTIF($C$15:C933,C933)</f>
        <v>4</v>
      </c>
      <c r="F933" s="129">
        <f t="shared" si="135"/>
        <v>9.5125139395345393E-2</v>
      </c>
      <c r="G933" s="129">
        <f t="shared" si="136"/>
        <v>1.6076337264613462E-4</v>
      </c>
      <c r="H933" s="130">
        <f t="shared" si="137"/>
        <v>9.5285902767991523E-2</v>
      </c>
    </row>
    <row r="934" spans="1:8">
      <c r="A934" s="108">
        <f t="shared" si="139"/>
        <v>920</v>
      </c>
      <c r="B934" s="109">
        <f t="shared" si="139"/>
        <v>44485</v>
      </c>
      <c r="C934" s="127" t="str">
        <f t="shared" si="133"/>
        <v>구간6</v>
      </c>
      <c r="D934" s="108">
        <f t="shared" si="134"/>
        <v>182</v>
      </c>
      <c r="E934" s="128">
        <f>COUNTIF($C$15:C934,C934)</f>
        <v>5</v>
      </c>
      <c r="F934" s="129">
        <f t="shared" si="135"/>
        <v>9.5125139395345393E-2</v>
      </c>
      <c r="G934" s="129">
        <f t="shared" si="136"/>
        <v>2.0095421580766827E-4</v>
      </c>
      <c r="H934" s="130">
        <f t="shared" si="137"/>
        <v>9.5326093611153059E-2</v>
      </c>
    </row>
    <row r="935" spans="1:8">
      <c r="A935" s="108">
        <f t="shared" si="139"/>
        <v>921</v>
      </c>
      <c r="B935" s="109">
        <f t="shared" si="139"/>
        <v>44486</v>
      </c>
      <c r="C935" s="127" t="str">
        <f t="shared" si="133"/>
        <v>구간6</v>
      </c>
      <c r="D935" s="108">
        <f t="shared" si="134"/>
        <v>182</v>
      </c>
      <c r="E935" s="128">
        <f>COUNTIF($C$15:C935,C935)</f>
        <v>6</v>
      </c>
      <c r="F935" s="129">
        <f t="shared" si="135"/>
        <v>9.5125139395345393E-2</v>
      </c>
      <c r="G935" s="129">
        <f t="shared" si="136"/>
        <v>2.4114505896920193E-4</v>
      </c>
      <c r="H935" s="130">
        <f t="shared" si="137"/>
        <v>9.5366284454314595E-2</v>
      </c>
    </row>
    <row r="936" spans="1:8">
      <c r="A936" s="108">
        <f t="shared" si="139"/>
        <v>922</v>
      </c>
      <c r="B936" s="109">
        <f t="shared" si="139"/>
        <v>44487</v>
      </c>
      <c r="C936" s="127" t="str">
        <f t="shared" si="133"/>
        <v>구간6</v>
      </c>
      <c r="D936" s="108">
        <f t="shared" si="134"/>
        <v>182</v>
      </c>
      <c r="E936" s="128">
        <f>COUNTIF($C$15:C936,C936)</f>
        <v>7</v>
      </c>
      <c r="F936" s="129">
        <f t="shared" si="135"/>
        <v>9.5125139395345393E-2</v>
      </c>
      <c r="G936" s="129">
        <f t="shared" si="136"/>
        <v>2.8133590213073558E-4</v>
      </c>
      <c r="H936" s="130">
        <f t="shared" si="137"/>
        <v>9.5406475297476132E-2</v>
      </c>
    </row>
    <row r="937" spans="1:8">
      <c r="A937" s="108">
        <f t="shared" si="139"/>
        <v>923</v>
      </c>
      <c r="B937" s="109">
        <f t="shared" si="139"/>
        <v>44488</v>
      </c>
      <c r="C937" s="127" t="str">
        <f t="shared" si="133"/>
        <v>구간6</v>
      </c>
      <c r="D937" s="108">
        <f t="shared" si="134"/>
        <v>182</v>
      </c>
      <c r="E937" s="128">
        <f>COUNTIF($C$15:C937,C937)</f>
        <v>8</v>
      </c>
      <c r="F937" s="129">
        <f t="shared" si="135"/>
        <v>9.5125139395345393E-2</v>
      </c>
      <c r="G937" s="129">
        <f t="shared" si="136"/>
        <v>3.2152674529226924E-4</v>
      </c>
      <c r="H937" s="130">
        <f t="shared" si="137"/>
        <v>9.5446666140637668E-2</v>
      </c>
    </row>
    <row r="938" spans="1:8">
      <c r="A938" s="108">
        <f t="shared" si="139"/>
        <v>924</v>
      </c>
      <c r="B938" s="109">
        <f t="shared" si="139"/>
        <v>44489</v>
      </c>
      <c r="C938" s="127" t="str">
        <f t="shared" si="133"/>
        <v>구간6</v>
      </c>
      <c r="D938" s="108">
        <f t="shared" si="134"/>
        <v>182</v>
      </c>
      <c r="E938" s="128">
        <f>COUNTIF($C$15:C938,C938)</f>
        <v>9</v>
      </c>
      <c r="F938" s="129">
        <f t="shared" si="135"/>
        <v>9.5125139395345393E-2</v>
      </c>
      <c r="G938" s="129">
        <f t="shared" si="136"/>
        <v>3.6171758845380289E-4</v>
      </c>
      <c r="H938" s="130">
        <f t="shared" si="137"/>
        <v>9.548685698379919E-2</v>
      </c>
    </row>
    <row r="939" spans="1:8">
      <c r="A939" s="108">
        <f t="shared" si="139"/>
        <v>925</v>
      </c>
      <c r="B939" s="109">
        <f t="shared" si="139"/>
        <v>44490</v>
      </c>
      <c r="C939" s="127" t="str">
        <f t="shared" si="133"/>
        <v>구간6</v>
      </c>
      <c r="D939" s="108">
        <f t="shared" si="134"/>
        <v>182</v>
      </c>
      <c r="E939" s="128">
        <f>COUNTIF($C$15:C939,C939)</f>
        <v>10</v>
      </c>
      <c r="F939" s="129">
        <f t="shared" si="135"/>
        <v>9.5125139395345393E-2</v>
      </c>
      <c r="G939" s="129">
        <f t="shared" si="136"/>
        <v>4.0190843161533654E-4</v>
      </c>
      <c r="H939" s="130">
        <f t="shared" si="137"/>
        <v>9.5527047826960726E-2</v>
      </c>
    </row>
    <row r="940" spans="1:8">
      <c r="A940" s="108">
        <f t="shared" si="139"/>
        <v>926</v>
      </c>
      <c r="B940" s="109">
        <f t="shared" si="139"/>
        <v>44491</v>
      </c>
      <c r="C940" s="127" t="str">
        <f t="shared" si="133"/>
        <v>구간6</v>
      </c>
      <c r="D940" s="108">
        <f t="shared" si="134"/>
        <v>182</v>
      </c>
      <c r="E940" s="128">
        <f>COUNTIF($C$15:C940,C940)</f>
        <v>11</v>
      </c>
      <c r="F940" s="129">
        <f t="shared" si="135"/>
        <v>9.5125139395345393E-2</v>
      </c>
      <c r="G940" s="129">
        <f t="shared" si="136"/>
        <v>4.420992747768702E-4</v>
      </c>
      <c r="H940" s="130">
        <f t="shared" si="137"/>
        <v>9.5567238670122262E-2</v>
      </c>
    </row>
    <row r="941" spans="1:8">
      <c r="A941" s="108">
        <f t="shared" si="139"/>
        <v>927</v>
      </c>
      <c r="B941" s="109">
        <f t="shared" si="139"/>
        <v>44492</v>
      </c>
      <c r="C941" s="127" t="str">
        <f t="shared" si="133"/>
        <v>구간6</v>
      </c>
      <c r="D941" s="108">
        <f t="shared" si="134"/>
        <v>182</v>
      </c>
      <c r="E941" s="128">
        <f>COUNTIF($C$15:C941,C941)</f>
        <v>12</v>
      </c>
      <c r="F941" s="129">
        <f t="shared" si="135"/>
        <v>9.5125139395345393E-2</v>
      </c>
      <c r="G941" s="129">
        <f t="shared" si="136"/>
        <v>4.8229011793840385E-4</v>
      </c>
      <c r="H941" s="130">
        <f t="shared" si="137"/>
        <v>9.5607429513283798E-2</v>
      </c>
    </row>
    <row r="942" spans="1:8">
      <c r="A942" s="108">
        <f t="shared" si="139"/>
        <v>928</v>
      </c>
      <c r="B942" s="109">
        <f t="shared" si="139"/>
        <v>44493</v>
      </c>
      <c r="C942" s="127" t="str">
        <f t="shared" si="133"/>
        <v>구간6</v>
      </c>
      <c r="D942" s="108">
        <f t="shared" si="134"/>
        <v>182</v>
      </c>
      <c r="E942" s="128">
        <f>COUNTIF($C$15:C942,C942)</f>
        <v>13</v>
      </c>
      <c r="F942" s="129">
        <f t="shared" si="135"/>
        <v>9.5125139395345393E-2</v>
      </c>
      <c r="G942" s="129">
        <f t="shared" si="136"/>
        <v>5.2248096109993756E-4</v>
      </c>
      <c r="H942" s="130">
        <f t="shared" si="137"/>
        <v>9.5647620356445334E-2</v>
      </c>
    </row>
    <row r="943" spans="1:8">
      <c r="A943" s="108">
        <f t="shared" si="139"/>
        <v>929</v>
      </c>
      <c r="B943" s="109">
        <f t="shared" si="139"/>
        <v>44494</v>
      </c>
      <c r="C943" s="127" t="str">
        <f t="shared" si="133"/>
        <v>구간6</v>
      </c>
      <c r="D943" s="108">
        <f t="shared" si="134"/>
        <v>182</v>
      </c>
      <c r="E943" s="128">
        <f>COUNTIF($C$15:C943,C943)</f>
        <v>14</v>
      </c>
      <c r="F943" s="129">
        <f t="shared" si="135"/>
        <v>9.5125139395345393E-2</v>
      </c>
      <c r="G943" s="129">
        <f t="shared" si="136"/>
        <v>5.6267180426147116E-4</v>
      </c>
      <c r="H943" s="130">
        <f t="shared" si="137"/>
        <v>9.568781119960687E-2</v>
      </c>
    </row>
    <row r="944" spans="1:8">
      <c r="A944" s="108">
        <f t="shared" si="139"/>
        <v>930</v>
      </c>
      <c r="B944" s="109">
        <f t="shared" si="139"/>
        <v>44495</v>
      </c>
      <c r="C944" s="127" t="str">
        <f t="shared" si="133"/>
        <v>구간6</v>
      </c>
      <c r="D944" s="108">
        <f t="shared" si="134"/>
        <v>182</v>
      </c>
      <c r="E944" s="128">
        <f>COUNTIF($C$15:C944,C944)</f>
        <v>15</v>
      </c>
      <c r="F944" s="129">
        <f t="shared" si="135"/>
        <v>9.5125139395345393E-2</v>
      </c>
      <c r="G944" s="129">
        <f t="shared" si="136"/>
        <v>6.0286264742300476E-4</v>
      </c>
      <c r="H944" s="130">
        <f t="shared" si="137"/>
        <v>9.5728002042768393E-2</v>
      </c>
    </row>
    <row r="945" spans="1:8">
      <c r="A945" s="108">
        <f t="shared" ref="A945:B960" si="140">A944+1</f>
        <v>931</v>
      </c>
      <c r="B945" s="109">
        <f t="shared" si="140"/>
        <v>44496</v>
      </c>
      <c r="C945" s="127" t="str">
        <f t="shared" si="133"/>
        <v>구간6</v>
      </c>
      <c r="D945" s="108">
        <f t="shared" si="134"/>
        <v>182</v>
      </c>
      <c r="E945" s="128">
        <f>COUNTIF($C$15:C945,C945)</f>
        <v>16</v>
      </c>
      <c r="F945" s="129">
        <f t="shared" si="135"/>
        <v>9.5125139395345393E-2</v>
      </c>
      <c r="G945" s="129">
        <f t="shared" si="136"/>
        <v>6.4305349058453847E-4</v>
      </c>
      <c r="H945" s="130">
        <f t="shared" si="137"/>
        <v>9.5768192885929929E-2</v>
      </c>
    </row>
    <row r="946" spans="1:8">
      <c r="A946" s="108">
        <f t="shared" si="140"/>
        <v>932</v>
      </c>
      <c r="B946" s="109">
        <f t="shared" si="140"/>
        <v>44497</v>
      </c>
      <c r="C946" s="127" t="str">
        <f t="shared" si="133"/>
        <v>구간6</v>
      </c>
      <c r="D946" s="108">
        <f t="shared" si="134"/>
        <v>182</v>
      </c>
      <c r="E946" s="128">
        <f>COUNTIF($C$15:C946,C946)</f>
        <v>17</v>
      </c>
      <c r="F946" s="129">
        <f t="shared" si="135"/>
        <v>9.5125139395345393E-2</v>
      </c>
      <c r="G946" s="129">
        <f t="shared" si="136"/>
        <v>6.8324433374607218E-4</v>
      </c>
      <c r="H946" s="130">
        <f t="shared" si="137"/>
        <v>9.5808383729091465E-2</v>
      </c>
    </row>
    <row r="947" spans="1:8">
      <c r="A947" s="108">
        <f t="shared" si="140"/>
        <v>933</v>
      </c>
      <c r="B947" s="109">
        <f t="shared" si="140"/>
        <v>44498</v>
      </c>
      <c r="C947" s="127" t="str">
        <f t="shared" si="133"/>
        <v>구간6</v>
      </c>
      <c r="D947" s="108">
        <f t="shared" si="134"/>
        <v>182</v>
      </c>
      <c r="E947" s="128">
        <f>COUNTIF($C$15:C947,C947)</f>
        <v>18</v>
      </c>
      <c r="F947" s="129">
        <f t="shared" si="135"/>
        <v>9.5125139395345393E-2</v>
      </c>
      <c r="G947" s="129">
        <f t="shared" si="136"/>
        <v>7.2343517690760578E-4</v>
      </c>
      <c r="H947" s="130">
        <f t="shared" si="137"/>
        <v>9.5848574572253001E-2</v>
      </c>
    </row>
    <row r="948" spans="1:8">
      <c r="A948" s="108">
        <f t="shared" si="140"/>
        <v>934</v>
      </c>
      <c r="B948" s="109">
        <f t="shared" si="140"/>
        <v>44499</v>
      </c>
      <c r="C948" s="127" t="str">
        <f t="shared" si="133"/>
        <v>구간6</v>
      </c>
      <c r="D948" s="108">
        <f t="shared" si="134"/>
        <v>182</v>
      </c>
      <c r="E948" s="128">
        <f>COUNTIF($C$15:C948,C948)</f>
        <v>19</v>
      </c>
      <c r="F948" s="129">
        <f t="shared" si="135"/>
        <v>9.5125139395345393E-2</v>
      </c>
      <c r="G948" s="129">
        <f t="shared" si="136"/>
        <v>7.6362602006913938E-4</v>
      </c>
      <c r="H948" s="130">
        <f t="shared" si="137"/>
        <v>9.5888765415414537E-2</v>
      </c>
    </row>
    <row r="949" spans="1:8">
      <c r="A949" s="108">
        <f t="shared" si="140"/>
        <v>935</v>
      </c>
      <c r="B949" s="109">
        <f t="shared" si="140"/>
        <v>44500</v>
      </c>
      <c r="C949" s="127" t="str">
        <f t="shared" si="133"/>
        <v>구간6</v>
      </c>
      <c r="D949" s="108">
        <f t="shared" si="134"/>
        <v>182</v>
      </c>
      <c r="E949" s="128">
        <f>COUNTIF($C$15:C949,C949)</f>
        <v>20</v>
      </c>
      <c r="F949" s="129">
        <f t="shared" si="135"/>
        <v>9.5125139395345393E-2</v>
      </c>
      <c r="G949" s="129">
        <f t="shared" si="136"/>
        <v>8.0381686323067309E-4</v>
      </c>
      <c r="H949" s="130">
        <f t="shared" si="137"/>
        <v>9.5928956258576059E-2</v>
      </c>
    </row>
    <row r="950" spans="1:8">
      <c r="A950" s="108">
        <f t="shared" si="140"/>
        <v>936</v>
      </c>
      <c r="B950" s="109">
        <f t="shared" si="140"/>
        <v>44501</v>
      </c>
      <c r="C950" s="127" t="str">
        <f t="shared" si="133"/>
        <v>구간6</v>
      </c>
      <c r="D950" s="108">
        <f t="shared" si="134"/>
        <v>182</v>
      </c>
      <c r="E950" s="128">
        <f>COUNTIF($C$15:C950,C950)</f>
        <v>21</v>
      </c>
      <c r="F950" s="129">
        <f t="shared" si="135"/>
        <v>9.5125139395345393E-2</v>
      </c>
      <c r="G950" s="129">
        <f t="shared" si="136"/>
        <v>8.440077063922068E-4</v>
      </c>
      <c r="H950" s="130">
        <f t="shared" si="137"/>
        <v>9.5969147101737595E-2</v>
      </c>
    </row>
    <row r="951" spans="1:8">
      <c r="A951" s="108">
        <f t="shared" si="140"/>
        <v>937</v>
      </c>
      <c r="B951" s="109">
        <f t="shared" si="140"/>
        <v>44502</v>
      </c>
      <c r="C951" s="127" t="str">
        <f t="shared" si="133"/>
        <v>구간6</v>
      </c>
      <c r="D951" s="108">
        <f t="shared" si="134"/>
        <v>182</v>
      </c>
      <c r="E951" s="128">
        <f>COUNTIF($C$15:C951,C951)</f>
        <v>22</v>
      </c>
      <c r="F951" s="129">
        <f t="shared" si="135"/>
        <v>9.5125139395345393E-2</v>
      </c>
      <c r="G951" s="129">
        <f t="shared" si="136"/>
        <v>8.841985495537404E-4</v>
      </c>
      <c r="H951" s="130">
        <f t="shared" si="137"/>
        <v>9.6009337944899131E-2</v>
      </c>
    </row>
    <row r="952" spans="1:8">
      <c r="A952" s="108">
        <f t="shared" si="140"/>
        <v>938</v>
      </c>
      <c r="B952" s="109">
        <f t="shared" si="140"/>
        <v>44503</v>
      </c>
      <c r="C952" s="127" t="str">
        <f t="shared" si="133"/>
        <v>구간6</v>
      </c>
      <c r="D952" s="108">
        <f t="shared" si="134"/>
        <v>182</v>
      </c>
      <c r="E952" s="128">
        <f>COUNTIF($C$15:C952,C952)</f>
        <v>23</v>
      </c>
      <c r="F952" s="129">
        <f t="shared" si="135"/>
        <v>9.5125139395345393E-2</v>
      </c>
      <c r="G952" s="129">
        <f t="shared" si="136"/>
        <v>9.24389392715274E-4</v>
      </c>
      <c r="H952" s="130">
        <f t="shared" si="137"/>
        <v>9.6049528788060667E-2</v>
      </c>
    </row>
    <row r="953" spans="1:8">
      <c r="A953" s="108">
        <f t="shared" si="140"/>
        <v>939</v>
      </c>
      <c r="B953" s="109">
        <f t="shared" si="140"/>
        <v>44504</v>
      </c>
      <c r="C953" s="127" t="str">
        <f t="shared" si="133"/>
        <v>구간6</v>
      </c>
      <c r="D953" s="108">
        <f t="shared" si="134"/>
        <v>182</v>
      </c>
      <c r="E953" s="128">
        <f>COUNTIF($C$15:C953,C953)</f>
        <v>24</v>
      </c>
      <c r="F953" s="129">
        <f t="shared" si="135"/>
        <v>9.5125139395345393E-2</v>
      </c>
      <c r="G953" s="129">
        <f t="shared" si="136"/>
        <v>9.6458023587680771E-4</v>
      </c>
      <c r="H953" s="130">
        <f t="shared" si="137"/>
        <v>9.6089719631222203E-2</v>
      </c>
    </row>
    <row r="954" spans="1:8">
      <c r="A954" s="108">
        <f t="shared" si="140"/>
        <v>940</v>
      </c>
      <c r="B954" s="109">
        <f t="shared" si="140"/>
        <v>44505</v>
      </c>
      <c r="C954" s="127" t="str">
        <f t="shared" si="133"/>
        <v>구간6</v>
      </c>
      <c r="D954" s="108">
        <f t="shared" si="134"/>
        <v>182</v>
      </c>
      <c r="E954" s="128">
        <f>COUNTIF($C$15:C954,C954)</f>
        <v>25</v>
      </c>
      <c r="F954" s="129">
        <f t="shared" si="135"/>
        <v>9.5125139395345393E-2</v>
      </c>
      <c r="G954" s="129">
        <f t="shared" si="136"/>
        <v>1.0047710790383414E-3</v>
      </c>
      <c r="H954" s="130">
        <f t="shared" si="137"/>
        <v>9.612991047438374E-2</v>
      </c>
    </row>
    <row r="955" spans="1:8">
      <c r="A955" s="108">
        <f t="shared" si="140"/>
        <v>941</v>
      </c>
      <c r="B955" s="109">
        <f t="shared" si="140"/>
        <v>44506</v>
      </c>
      <c r="C955" s="127" t="str">
        <f t="shared" si="133"/>
        <v>구간6</v>
      </c>
      <c r="D955" s="108">
        <f t="shared" si="134"/>
        <v>182</v>
      </c>
      <c r="E955" s="128">
        <f>COUNTIF($C$15:C955,C955)</f>
        <v>26</v>
      </c>
      <c r="F955" s="129">
        <f t="shared" si="135"/>
        <v>9.5125139395345393E-2</v>
      </c>
      <c r="G955" s="129">
        <f t="shared" si="136"/>
        <v>1.0449619221998751E-3</v>
      </c>
      <c r="H955" s="130">
        <f t="shared" si="137"/>
        <v>9.6170101317545262E-2</v>
      </c>
    </row>
    <row r="956" spans="1:8">
      <c r="A956" s="108">
        <f t="shared" si="140"/>
        <v>942</v>
      </c>
      <c r="B956" s="109">
        <f t="shared" si="140"/>
        <v>44507</v>
      </c>
      <c r="C956" s="127" t="str">
        <f t="shared" si="133"/>
        <v>구간6</v>
      </c>
      <c r="D956" s="108">
        <f t="shared" si="134"/>
        <v>182</v>
      </c>
      <c r="E956" s="128">
        <f>COUNTIF($C$15:C956,C956)</f>
        <v>27</v>
      </c>
      <c r="F956" s="129">
        <f t="shared" si="135"/>
        <v>9.5125139395345393E-2</v>
      </c>
      <c r="G956" s="129">
        <f t="shared" si="136"/>
        <v>1.0851527653614086E-3</v>
      </c>
      <c r="H956" s="130">
        <f t="shared" si="137"/>
        <v>9.6210292160706798E-2</v>
      </c>
    </row>
    <row r="957" spans="1:8">
      <c r="A957" s="108">
        <f t="shared" si="140"/>
        <v>943</v>
      </c>
      <c r="B957" s="109">
        <f t="shared" si="140"/>
        <v>44508</v>
      </c>
      <c r="C957" s="127" t="str">
        <f t="shared" si="133"/>
        <v>구간6</v>
      </c>
      <c r="D957" s="108">
        <f t="shared" si="134"/>
        <v>182</v>
      </c>
      <c r="E957" s="128">
        <f>COUNTIF($C$15:C957,C957)</f>
        <v>28</v>
      </c>
      <c r="F957" s="129">
        <f t="shared" si="135"/>
        <v>9.5125139395345393E-2</v>
      </c>
      <c r="G957" s="129">
        <f t="shared" si="136"/>
        <v>1.1253436085229423E-3</v>
      </c>
      <c r="H957" s="130">
        <f t="shared" si="137"/>
        <v>9.6250483003868334E-2</v>
      </c>
    </row>
    <row r="958" spans="1:8">
      <c r="A958" s="108">
        <f t="shared" si="140"/>
        <v>944</v>
      </c>
      <c r="B958" s="109">
        <f t="shared" si="140"/>
        <v>44509</v>
      </c>
      <c r="C958" s="127" t="str">
        <f t="shared" si="133"/>
        <v>구간6</v>
      </c>
      <c r="D958" s="108">
        <f t="shared" si="134"/>
        <v>182</v>
      </c>
      <c r="E958" s="128">
        <f>COUNTIF($C$15:C958,C958)</f>
        <v>29</v>
      </c>
      <c r="F958" s="129">
        <f t="shared" si="135"/>
        <v>9.5125139395345393E-2</v>
      </c>
      <c r="G958" s="129">
        <f t="shared" si="136"/>
        <v>1.165534451684476E-3</v>
      </c>
      <c r="H958" s="130">
        <f t="shared" si="137"/>
        <v>9.629067384702987E-2</v>
      </c>
    </row>
    <row r="959" spans="1:8">
      <c r="A959" s="108">
        <f t="shared" si="140"/>
        <v>945</v>
      </c>
      <c r="B959" s="109">
        <f t="shared" si="140"/>
        <v>44510</v>
      </c>
      <c r="C959" s="127" t="str">
        <f t="shared" si="133"/>
        <v>구간6</v>
      </c>
      <c r="D959" s="108">
        <f t="shared" si="134"/>
        <v>182</v>
      </c>
      <c r="E959" s="128">
        <f>COUNTIF($C$15:C959,C959)</f>
        <v>30</v>
      </c>
      <c r="F959" s="129">
        <f t="shared" si="135"/>
        <v>9.5125139395345393E-2</v>
      </c>
      <c r="G959" s="129">
        <f t="shared" si="136"/>
        <v>1.2057252948460095E-3</v>
      </c>
      <c r="H959" s="130">
        <f t="shared" si="137"/>
        <v>9.6330864690191406E-2</v>
      </c>
    </row>
    <row r="960" spans="1:8">
      <c r="A960" s="108">
        <f t="shared" si="140"/>
        <v>946</v>
      </c>
      <c r="B960" s="109">
        <f t="shared" si="140"/>
        <v>44511</v>
      </c>
      <c r="C960" s="127" t="str">
        <f t="shared" si="133"/>
        <v>구간6</v>
      </c>
      <c r="D960" s="108">
        <f t="shared" si="134"/>
        <v>182</v>
      </c>
      <c r="E960" s="128">
        <f>COUNTIF($C$15:C960,C960)</f>
        <v>31</v>
      </c>
      <c r="F960" s="129">
        <f t="shared" si="135"/>
        <v>9.5125139395345393E-2</v>
      </c>
      <c r="G960" s="129">
        <f t="shared" si="136"/>
        <v>1.2459161380075432E-3</v>
      </c>
      <c r="H960" s="130">
        <f t="shared" si="137"/>
        <v>9.6371055533352942E-2</v>
      </c>
    </row>
    <row r="961" spans="1:8">
      <c r="A961" s="108">
        <f t="shared" ref="A961:B976" si="141">A960+1</f>
        <v>947</v>
      </c>
      <c r="B961" s="109">
        <f t="shared" si="141"/>
        <v>44512</v>
      </c>
      <c r="C961" s="127" t="str">
        <f t="shared" si="133"/>
        <v>구간6</v>
      </c>
      <c r="D961" s="108">
        <f t="shared" si="134"/>
        <v>182</v>
      </c>
      <c r="E961" s="128">
        <f>COUNTIF($C$15:C961,C961)</f>
        <v>32</v>
      </c>
      <c r="F961" s="129">
        <f t="shared" si="135"/>
        <v>9.5125139395345393E-2</v>
      </c>
      <c r="G961" s="129">
        <f t="shared" si="136"/>
        <v>1.2861069811690769E-3</v>
      </c>
      <c r="H961" s="130">
        <f t="shared" si="137"/>
        <v>9.6411246376514464E-2</v>
      </c>
    </row>
    <row r="962" spans="1:8">
      <c r="A962" s="108">
        <f t="shared" si="141"/>
        <v>948</v>
      </c>
      <c r="B962" s="109">
        <f t="shared" si="141"/>
        <v>44513</v>
      </c>
      <c r="C962" s="127" t="str">
        <f t="shared" si="133"/>
        <v>구간6</v>
      </c>
      <c r="D962" s="108">
        <f t="shared" si="134"/>
        <v>182</v>
      </c>
      <c r="E962" s="128">
        <f>COUNTIF($C$15:C962,C962)</f>
        <v>33</v>
      </c>
      <c r="F962" s="129">
        <f t="shared" si="135"/>
        <v>9.5125139395345393E-2</v>
      </c>
      <c r="G962" s="129">
        <f t="shared" si="136"/>
        <v>1.3262978243306107E-3</v>
      </c>
      <c r="H962" s="130">
        <f t="shared" si="137"/>
        <v>9.6451437219676001E-2</v>
      </c>
    </row>
    <row r="963" spans="1:8">
      <c r="A963" s="108">
        <f t="shared" si="141"/>
        <v>949</v>
      </c>
      <c r="B963" s="109">
        <f t="shared" si="141"/>
        <v>44514</v>
      </c>
      <c r="C963" s="127" t="str">
        <f t="shared" si="133"/>
        <v>구간6</v>
      </c>
      <c r="D963" s="108">
        <f t="shared" si="134"/>
        <v>182</v>
      </c>
      <c r="E963" s="128">
        <f>COUNTIF($C$15:C963,C963)</f>
        <v>34</v>
      </c>
      <c r="F963" s="129">
        <f t="shared" si="135"/>
        <v>9.5125139395345393E-2</v>
      </c>
      <c r="G963" s="129">
        <f t="shared" si="136"/>
        <v>1.3664886674921444E-3</v>
      </c>
      <c r="H963" s="130">
        <f t="shared" si="137"/>
        <v>9.6491628062837537E-2</v>
      </c>
    </row>
    <row r="964" spans="1:8">
      <c r="A964" s="108">
        <f t="shared" si="141"/>
        <v>950</v>
      </c>
      <c r="B964" s="109">
        <f t="shared" si="141"/>
        <v>44515</v>
      </c>
      <c r="C964" s="127" t="str">
        <f t="shared" si="133"/>
        <v>구간6</v>
      </c>
      <c r="D964" s="108">
        <f t="shared" si="134"/>
        <v>182</v>
      </c>
      <c r="E964" s="128">
        <f>COUNTIF($C$15:C964,C964)</f>
        <v>35</v>
      </c>
      <c r="F964" s="129">
        <f t="shared" si="135"/>
        <v>9.5125139395345393E-2</v>
      </c>
      <c r="G964" s="129">
        <f t="shared" si="136"/>
        <v>1.4066795106536779E-3</v>
      </c>
      <c r="H964" s="130">
        <f t="shared" si="137"/>
        <v>9.6531818905999073E-2</v>
      </c>
    </row>
    <row r="965" spans="1:8">
      <c r="A965" s="108">
        <f t="shared" si="141"/>
        <v>951</v>
      </c>
      <c r="B965" s="109">
        <f t="shared" si="141"/>
        <v>44516</v>
      </c>
      <c r="C965" s="127" t="str">
        <f t="shared" si="133"/>
        <v>구간6</v>
      </c>
      <c r="D965" s="108">
        <f t="shared" si="134"/>
        <v>182</v>
      </c>
      <c r="E965" s="128">
        <f>COUNTIF($C$15:C965,C965)</f>
        <v>36</v>
      </c>
      <c r="F965" s="129">
        <f t="shared" si="135"/>
        <v>9.5125139395345393E-2</v>
      </c>
      <c r="G965" s="129">
        <f t="shared" si="136"/>
        <v>1.4468703538152116E-3</v>
      </c>
      <c r="H965" s="130">
        <f t="shared" si="137"/>
        <v>9.6572009749160609E-2</v>
      </c>
    </row>
    <row r="966" spans="1:8">
      <c r="A966" s="108">
        <f t="shared" si="141"/>
        <v>952</v>
      </c>
      <c r="B966" s="109">
        <f t="shared" si="141"/>
        <v>44517</v>
      </c>
      <c r="C966" s="127" t="str">
        <f t="shared" si="133"/>
        <v>구간6</v>
      </c>
      <c r="D966" s="108">
        <f t="shared" si="134"/>
        <v>182</v>
      </c>
      <c r="E966" s="128">
        <f>COUNTIF($C$15:C966,C966)</f>
        <v>37</v>
      </c>
      <c r="F966" s="129">
        <f t="shared" si="135"/>
        <v>9.5125139395345393E-2</v>
      </c>
      <c r="G966" s="129">
        <f t="shared" si="136"/>
        <v>1.4870611969767453E-3</v>
      </c>
      <c r="H966" s="130">
        <f t="shared" si="137"/>
        <v>9.6612200592322145E-2</v>
      </c>
    </row>
    <row r="967" spans="1:8">
      <c r="A967" s="108">
        <f t="shared" si="141"/>
        <v>953</v>
      </c>
      <c r="B967" s="109">
        <f t="shared" si="141"/>
        <v>44518</v>
      </c>
      <c r="C967" s="127" t="str">
        <f t="shared" si="133"/>
        <v>구간6</v>
      </c>
      <c r="D967" s="108">
        <f t="shared" si="134"/>
        <v>182</v>
      </c>
      <c r="E967" s="128">
        <f>COUNTIF($C$15:C967,C967)</f>
        <v>38</v>
      </c>
      <c r="F967" s="129">
        <f t="shared" si="135"/>
        <v>9.5125139395345393E-2</v>
      </c>
      <c r="G967" s="129">
        <f t="shared" si="136"/>
        <v>1.5272520401382788E-3</v>
      </c>
      <c r="H967" s="130">
        <f t="shared" si="137"/>
        <v>9.6652391435483667E-2</v>
      </c>
    </row>
    <row r="968" spans="1:8">
      <c r="A968" s="108">
        <f t="shared" si="141"/>
        <v>954</v>
      </c>
      <c r="B968" s="109">
        <f t="shared" si="141"/>
        <v>44519</v>
      </c>
      <c r="C968" s="127" t="str">
        <f t="shared" si="133"/>
        <v>구간6</v>
      </c>
      <c r="D968" s="108">
        <f t="shared" si="134"/>
        <v>182</v>
      </c>
      <c r="E968" s="128">
        <f>COUNTIF($C$15:C968,C968)</f>
        <v>39</v>
      </c>
      <c r="F968" s="129">
        <f t="shared" si="135"/>
        <v>9.5125139395345393E-2</v>
      </c>
      <c r="G968" s="129">
        <f t="shared" si="136"/>
        <v>1.5674428832998125E-3</v>
      </c>
      <c r="H968" s="130">
        <f t="shared" si="137"/>
        <v>9.6692582278645203E-2</v>
      </c>
    </row>
    <row r="969" spans="1:8">
      <c r="A969" s="108">
        <f t="shared" si="141"/>
        <v>955</v>
      </c>
      <c r="B969" s="109">
        <f t="shared" si="141"/>
        <v>44520</v>
      </c>
      <c r="C969" s="127" t="str">
        <f t="shared" si="133"/>
        <v>구간6</v>
      </c>
      <c r="D969" s="108">
        <f t="shared" si="134"/>
        <v>182</v>
      </c>
      <c r="E969" s="128">
        <f>COUNTIF($C$15:C969,C969)</f>
        <v>40</v>
      </c>
      <c r="F969" s="129">
        <f t="shared" si="135"/>
        <v>9.5125139395345393E-2</v>
      </c>
      <c r="G969" s="129">
        <f t="shared" si="136"/>
        <v>1.6076337264613462E-3</v>
      </c>
      <c r="H969" s="130">
        <f t="shared" si="137"/>
        <v>9.6732773121806739E-2</v>
      </c>
    </row>
    <row r="970" spans="1:8">
      <c r="A970" s="108">
        <f t="shared" si="141"/>
        <v>956</v>
      </c>
      <c r="B970" s="109">
        <f t="shared" si="141"/>
        <v>44521</v>
      </c>
      <c r="C970" s="127" t="str">
        <f t="shared" si="133"/>
        <v>구간6</v>
      </c>
      <c r="D970" s="108">
        <f t="shared" si="134"/>
        <v>182</v>
      </c>
      <c r="E970" s="128">
        <f>COUNTIF($C$15:C970,C970)</f>
        <v>41</v>
      </c>
      <c r="F970" s="129">
        <f t="shared" si="135"/>
        <v>9.5125139395345393E-2</v>
      </c>
      <c r="G970" s="129">
        <f t="shared" si="136"/>
        <v>1.6478245696228799E-3</v>
      </c>
      <c r="H970" s="130">
        <f t="shared" si="137"/>
        <v>9.6772963964968275E-2</v>
      </c>
    </row>
    <row r="971" spans="1:8">
      <c r="A971" s="108">
        <f t="shared" si="141"/>
        <v>957</v>
      </c>
      <c r="B971" s="109">
        <f t="shared" si="141"/>
        <v>44522</v>
      </c>
      <c r="C971" s="127" t="str">
        <f t="shared" si="133"/>
        <v>구간6</v>
      </c>
      <c r="D971" s="108">
        <f t="shared" si="134"/>
        <v>182</v>
      </c>
      <c r="E971" s="128">
        <f>COUNTIF($C$15:C971,C971)</f>
        <v>42</v>
      </c>
      <c r="F971" s="129">
        <f t="shared" si="135"/>
        <v>9.5125139395345393E-2</v>
      </c>
      <c r="G971" s="129">
        <f t="shared" si="136"/>
        <v>1.6880154127844136E-3</v>
      </c>
      <c r="H971" s="130">
        <f t="shared" si="137"/>
        <v>9.6813154808129812E-2</v>
      </c>
    </row>
    <row r="972" spans="1:8">
      <c r="A972" s="108">
        <f t="shared" si="141"/>
        <v>958</v>
      </c>
      <c r="B972" s="109">
        <f t="shared" si="141"/>
        <v>44523</v>
      </c>
      <c r="C972" s="127" t="str">
        <f t="shared" si="133"/>
        <v>구간6</v>
      </c>
      <c r="D972" s="108">
        <f t="shared" si="134"/>
        <v>182</v>
      </c>
      <c r="E972" s="128">
        <f>COUNTIF($C$15:C972,C972)</f>
        <v>43</v>
      </c>
      <c r="F972" s="129">
        <f t="shared" si="135"/>
        <v>9.5125139395345393E-2</v>
      </c>
      <c r="G972" s="129">
        <f t="shared" si="136"/>
        <v>1.7282062559459471E-3</v>
      </c>
      <c r="H972" s="130">
        <f t="shared" si="137"/>
        <v>9.6853345651291334E-2</v>
      </c>
    </row>
    <row r="973" spans="1:8">
      <c r="A973" s="108">
        <f t="shared" si="141"/>
        <v>959</v>
      </c>
      <c r="B973" s="109">
        <f t="shared" si="141"/>
        <v>44524</v>
      </c>
      <c r="C973" s="127" t="str">
        <f t="shared" si="133"/>
        <v>구간6</v>
      </c>
      <c r="D973" s="108">
        <f t="shared" si="134"/>
        <v>182</v>
      </c>
      <c r="E973" s="128">
        <f>COUNTIF($C$15:C973,C973)</f>
        <v>44</v>
      </c>
      <c r="F973" s="129">
        <f t="shared" si="135"/>
        <v>9.5125139395345393E-2</v>
      </c>
      <c r="G973" s="129">
        <f t="shared" si="136"/>
        <v>1.7683970991074808E-3</v>
      </c>
      <c r="H973" s="130">
        <f t="shared" si="137"/>
        <v>9.689353649445287E-2</v>
      </c>
    </row>
    <row r="974" spans="1:8">
      <c r="A974" s="108">
        <f t="shared" si="141"/>
        <v>960</v>
      </c>
      <c r="B974" s="109">
        <f t="shared" si="141"/>
        <v>44525</v>
      </c>
      <c r="C974" s="127" t="str">
        <f t="shared" si="133"/>
        <v>구간6</v>
      </c>
      <c r="D974" s="108">
        <f t="shared" si="134"/>
        <v>182</v>
      </c>
      <c r="E974" s="128">
        <f>COUNTIF($C$15:C974,C974)</f>
        <v>45</v>
      </c>
      <c r="F974" s="129">
        <f t="shared" si="135"/>
        <v>9.5125139395345393E-2</v>
      </c>
      <c r="G974" s="129">
        <f t="shared" si="136"/>
        <v>1.8085879422690145E-3</v>
      </c>
      <c r="H974" s="130">
        <f t="shared" si="137"/>
        <v>9.6933727337614406E-2</v>
      </c>
    </row>
    <row r="975" spans="1:8">
      <c r="A975" s="108">
        <f t="shared" si="141"/>
        <v>961</v>
      </c>
      <c r="B975" s="109">
        <f t="shared" si="141"/>
        <v>44526</v>
      </c>
      <c r="C975" s="127" t="str">
        <f t="shared" si="133"/>
        <v>구간6</v>
      </c>
      <c r="D975" s="108">
        <f t="shared" si="134"/>
        <v>182</v>
      </c>
      <c r="E975" s="128">
        <f>COUNTIF($C$15:C975,C975)</f>
        <v>46</v>
      </c>
      <c r="F975" s="129">
        <f t="shared" si="135"/>
        <v>9.5125139395345393E-2</v>
      </c>
      <c r="G975" s="129">
        <f t="shared" si="136"/>
        <v>1.848778785430548E-3</v>
      </c>
      <c r="H975" s="130">
        <f t="shared" si="137"/>
        <v>9.6973918180775942E-2</v>
      </c>
    </row>
    <row r="976" spans="1:8">
      <c r="A976" s="108">
        <f t="shared" si="141"/>
        <v>962</v>
      </c>
      <c r="B976" s="109">
        <f t="shared" si="141"/>
        <v>44527</v>
      </c>
      <c r="C976" s="127" t="str">
        <f t="shared" ref="C976:C1039" si="142">IF(IFERROR(HLOOKUP(B976,$D$5:$W$7,2,FALSE),"")="",C977,HLOOKUP(B976,$D$5:$W$7,2,FALSE))</f>
        <v>구간6</v>
      </c>
      <c r="D976" s="108">
        <f t="shared" ref="D976:D1039" si="143">COUNTIF($C$15:$C$49928,C976)</f>
        <v>182</v>
      </c>
      <c r="E976" s="128">
        <f>COUNTIF($C$15:C976,C976)</f>
        <v>47</v>
      </c>
      <c r="F976" s="129">
        <f t="shared" ref="F976:F1039" si="144">HLOOKUP($C976,$D$6:$W$11,6,FALSE)</f>
        <v>9.5125139395345393E-2</v>
      </c>
      <c r="G976" s="129">
        <f t="shared" ref="G976:G1039" si="145">HLOOKUP($C976,$D$6:$W$11,5,FALSE)*(E976)</f>
        <v>1.8889696285920817E-3</v>
      </c>
      <c r="H976" s="130">
        <f t="shared" ref="H976:H1039" si="146">F976+G976</f>
        <v>9.7014109023937478E-2</v>
      </c>
    </row>
    <row r="977" spans="1:8">
      <c r="A977" s="108">
        <f t="shared" ref="A977:B992" si="147">A976+1</f>
        <v>963</v>
      </c>
      <c r="B977" s="109">
        <f t="shared" si="147"/>
        <v>44528</v>
      </c>
      <c r="C977" s="127" t="str">
        <f t="shared" si="142"/>
        <v>구간6</v>
      </c>
      <c r="D977" s="108">
        <f t="shared" si="143"/>
        <v>182</v>
      </c>
      <c r="E977" s="128">
        <f>COUNTIF($C$15:C977,C977)</f>
        <v>48</v>
      </c>
      <c r="F977" s="129">
        <f t="shared" si="144"/>
        <v>9.5125139395345393E-2</v>
      </c>
      <c r="G977" s="129">
        <f t="shared" si="145"/>
        <v>1.9291604717536154E-3</v>
      </c>
      <c r="H977" s="130">
        <f t="shared" si="146"/>
        <v>9.7054299867099014E-2</v>
      </c>
    </row>
    <row r="978" spans="1:8">
      <c r="A978" s="108">
        <f t="shared" si="147"/>
        <v>964</v>
      </c>
      <c r="B978" s="109">
        <f t="shared" si="147"/>
        <v>44529</v>
      </c>
      <c r="C978" s="127" t="str">
        <f t="shared" si="142"/>
        <v>구간6</v>
      </c>
      <c r="D978" s="108">
        <f t="shared" si="143"/>
        <v>182</v>
      </c>
      <c r="E978" s="128">
        <f>COUNTIF($C$15:C978,C978)</f>
        <v>49</v>
      </c>
      <c r="F978" s="129">
        <f t="shared" si="144"/>
        <v>9.5125139395345393E-2</v>
      </c>
      <c r="G978" s="129">
        <f t="shared" si="145"/>
        <v>1.9693513149151489E-3</v>
      </c>
      <c r="H978" s="130">
        <f t="shared" si="146"/>
        <v>9.7094490710260536E-2</v>
      </c>
    </row>
    <row r="979" spans="1:8">
      <c r="A979" s="108">
        <f t="shared" si="147"/>
        <v>965</v>
      </c>
      <c r="B979" s="109">
        <f t="shared" si="147"/>
        <v>44530</v>
      </c>
      <c r="C979" s="127" t="str">
        <f t="shared" si="142"/>
        <v>구간6</v>
      </c>
      <c r="D979" s="108">
        <f t="shared" si="143"/>
        <v>182</v>
      </c>
      <c r="E979" s="128">
        <f>COUNTIF($C$15:C979,C979)</f>
        <v>50</v>
      </c>
      <c r="F979" s="129">
        <f t="shared" si="144"/>
        <v>9.5125139395345393E-2</v>
      </c>
      <c r="G979" s="129">
        <f t="shared" si="145"/>
        <v>2.0095421580766828E-3</v>
      </c>
      <c r="H979" s="130">
        <f t="shared" si="146"/>
        <v>9.7134681553422073E-2</v>
      </c>
    </row>
    <row r="980" spans="1:8">
      <c r="A980" s="108">
        <f t="shared" si="147"/>
        <v>966</v>
      </c>
      <c r="B980" s="109">
        <f t="shared" si="147"/>
        <v>44531</v>
      </c>
      <c r="C980" s="127" t="str">
        <f t="shared" si="142"/>
        <v>구간6</v>
      </c>
      <c r="D980" s="108">
        <f t="shared" si="143"/>
        <v>182</v>
      </c>
      <c r="E980" s="128">
        <f>COUNTIF($C$15:C980,C980)</f>
        <v>51</v>
      </c>
      <c r="F980" s="129">
        <f t="shared" si="144"/>
        <v>9.5125139395345393E-2</v>
      </c>
      <c r="G980" s="129">
        <f t="shared" si="145"/>
        <v>2.0497330012382163E-3</v>
      </c>
      <c r="H980" s="130">
        <f t="shared" si="146"/>
        <v>9.7174872396583609E-2</v>
      </c>
    </row>
    <row r="981" spans="1:8">
      <c r="A981" s="108">
        <f t="shared" si="147"/>
        <v>967</v>
      </c>
      <c r="B981" s="109">
        <f t="shared" si="147"/>
        <v>44532</v>
      </c>
      <c r="C981" s="127" t="str">
        <f t="shared" si="142"/>
        <v>구간6</v>
      </c>
      <c r="D981" s="108">
        <f t="shared" si="143"/>
        <v>182</v>
      </c>
      <c r="E981" s="128">
        <f>COUNTIF($C$15:C981,C981)</f>
        <v>52</v>
      </c>
      <c r="F981" s="129">
        <f t="shared" si="144"/>
        <v>9.5125139395345393E-2</v>
      </c>
      <c r="G981" s="129">
        <f t="shared" si="145"/>
        <v>2.0899238443997502E-3</v>
      </c>
      <c r="H981" s="130">
        <f t="shared" si="146"/>
        <v>9.7215063239745145E-2</v>
      </c>
    </row>
    <row r="982" spans="1:8">
      <c r="A982" s="108">
        <f t="shared" si="147"/>
        <v>968</v>
      </c>
      <c r="B982" s="109">
        <f t="shared" si="147"/>
        <v>44533</v>
      </c>
      <c r="C982" s="127" t="str">
        <f t="shared" si="142"/>
        <v>구간6</v>
      </c>
      <c r="D982" s="108">
        <f t="shared" si="143"/>
        <v>182</v>
      </c>
      <c r="E982" s="128">
        <f>COUNTIF($C$15:C982,C982)</f>
        <v>53</v>
      </c>
      <c r="F982" s="129">
        <f t="shared" si="144"/>
        <v>9.5125139395345393E-2</v>
      </c>
      <c r="G982" s="129">
        <f t="shared" si="145"/>
        <v>2.1301146875612837E-3</v>
      </c>
      <c r="H982" s="130">
        <f t="shared" si="146"/>
        <v>9.7255254082906681E-2</v>
      </c>
    </row>
    <row r="983" spans="1:8">
      <c r="A983" s="108">
        <f t="shared" si="147"/>
        <v>969</v>
      </c>
      <c r="B983" s="109">
        <f t="shared" si="147"/>
        <v>44534</v>
      </c>
      <c r="C983" s="127" t="str">
        <f t="shared" si="142"/>
        <v>구간6</v>
      </c>
      <c r="D983" s="108">
        <f t="shared" si="143"/>
        <v>182</v>
      </c>
      <c r="E983" s="128">
        <f>COUNTIF($C$15:C983,C983)</f>
        <v>54</v>
      </c>
      <c r="F983" s="129">
        <f t="shared" si="144"/>
        <v>9.5125139395345393E-2</v>
      </c>
      <c r="G983" s="129">
        <f t="shared" si="145"/>
        <v>2.1703055307228172E-3</v>
      </c>
      <c r="H983" s="130">
        <f t="shared" si="146"/>
        <v>9.7295444926068203E-2</v>
      </c>
    </row>
    <row r="984" spans="1:8">
      <c r="A984" s="108">
        <f t="shared" si="147"/>
        <v>970</v>
      </c>
      <c r="B984" s="109">
        <f t="shared" si="147"/>
        <v>44535</v>
      </c>
      <c r="C984" s="127" t="str">
        <f t="shared" si="142"/>
        <v>구간6</v>
      </c>
      <c r="D984" s="108">
        <f t="shared" si="143"/>
        <v>182</v>
      </c>
      <c r="E984" s="128">
        <f>COUNTIF($C$15:C984,C984)</f>
        <v>55</v>
      </c>
      <c r="F984" s="129">
        <f t="shared" si="144"/>
        <v>9.5125139395345393E-2</v>
      </c>
      <c r="G984" s="129">
        <f t="shared" si="145"/>
        <v>2.2104963738843512E-3</v>
      </c>
      <c r="H984" s="130">
        <f t="shared" si="146"/>
        <v>9.7335635769229739E-2</v>
      </c>
    </row>
    <row r="985" spans="1:8">
      <c r="A985" s="108">
        <f t="shared" si="147"/>
        <v>971</v>
      </c>
      <c r="B985" s="109">
        <f t="shared" si="147"/>
        <v>44536</v>
      </c>
      <c r="C985" s="127" t="str">
        <f t="shared" si="142"/>
        <v>구간6</v>
      </c>
      <c r="D985" s="108">
        <f t="shared" si="143"/>
        <v>182</v>
      </c>
      <c r="E985" s="128">
        <f>COUNTIF($C$15:C985,C985)</f>
        <v>56</v>
      </c>
      <c r="F985" s="129">
        <f t="shared" si="144"/>
        <v>9.5125139395345393E-2</v>
      </c>
      <c r="G985" s="129">
        <f t="shared" si="145"/>
        <v>2.2506872170458847E-3</v>
      </c>
      <c r="H985" s="130">
        <f t="shared" si="146"/>
        <v>9.7375826612391275E-2</v>
      </c>
    </row>
    <row r="986" spans="1:8">
      <c r="A986" s="108">
        <f t="shared" si="147"/>
        <v>972</v>
      </c>
      <c r="B986" s="109">
        <f t="shared" si="147"/>
        <v>44537</v>
      </c>
      <c r="C986" s="127" t="str">
        <f t="shared" si="142"/>
        <v>구간6</v>
      </c>
      <c r="D986" s="108">
        <f t="shared" si="143"/>
        <v>182</v>
      </c>
      <c r="E986" s="128">
        <f>COUNTIF($C$15:C986,C986)</f>
        <v>57</v>
      </c>
      <c r="F986" s="129">
        <f t="shared" si="144"/>
        <v>9.5125139395345393E-2</v>
      </c>
      <c r="G986" s="129">
        <f t="shared" si="145"/>
        <v>2.2908780602074181E-3</v>
      </c>
      <c r="H986" s="130">
        <f t="shared" si="146"/>
        <v>9.7416017455552811E-2</v>
      </c>
    </row>
    <row r="987" spans="1:8">
      <c r="A987" s="108">
        <f t="shared" si="147"/>
        <v>973</v>
      </c>
      <c r="B987" s="109">
        <f t="shared" si="147"/>
        <v>44538</v>
      </c>
      <c r="C987" s="127" t="str">
        <f t="shared" si="142"/>
        <v>구간6</v>
      </c>
      <c r="D987" s="108">
        <f t="shared" si="143"/>
        <v>182</v>
      </c>
      <c r="E987" s="128">
        <f>COUNTIF($C$15:C987,C987)</f>
        <v>58</v>
      </c>
      <c r="F987" s="129">
        <f t="shared" si="144"/>
        <v>9.5125139395345393E-2</v>
      </c>
      <c r="G987" s="129">
        <f t="shared" si="145"/>
        <v>2.3310689033689521E-3</v>
      </c>
      <c r="H987" s="130">
        <f t="shared" si="146"/>
        <v>9.7456208298714347E-2</v>
      </c>
    </row>
    <row r="988" spans="1:8">
      <c r="A988" s="108">
        <f t="shared" si="147"/>
        <v>974</v>
      </c>
      <c r="B988" s="109">
        <f t="shared" si="147"/>
        <v>44539</v>
      </c>
      <c r="C988" s="127" t="str">
        <f t="shared" si="142"/>
        <v>구간6</v>
      </c>
      <c r="D988" s="108">
        <f t="shared" si="143"/>
        <v>182</v>
      </c>
      <c r="E988" s="128">
        <f>COUNTIF($C$15:C988,C988)</f>
        <v>59</v>
      </c>
      <c r="F988" s="129">
        <f t="shared" si="144"/>
        <v>9.5125139395345393E-2</v>
      </c>
      <c r="G988" s="129">
        <f t="shared" si="145"/>
        <v>2.3712597465304856E-3</v>
      </c>
      <c r="H988" s="130">
        <f t="shared" si="146"/>
        <v>9.7496399141875884E-2</v>
      </c>
    </row>
    <row r="989" spans="1:8">
      <c r="A989" s="108">
        <f t="shared" si="147"/>
        <v>975</v>
      </c>
      <c r="B989" s="109">
        <f t="shared" si="147"/>
        <v>44540</v>
      </c>
      <c r="C989" s="127" t="str">
        <f t="shared" si="142"/>
        <v>구간6</v>
      </c>
      <c r="D989" s="108">
        <f t="shared" si="143"/>
        <v>182</v>
      </c>
      <c r="E989" s="128">
        <f>COUNTIF($C$15:C989,C989)</f>
        <v>60</v>
      </c>
      <c r="F989" s="129">
        <f t="shared" si="144"/>
        <v>9.5125139395345393E-2</v>
      </c>
      <c r="G989" s="129">
        <f t="shared" si="145"/>
        <v>2.4114505896920191E-3</v>
      </c>
      <c r="H989" s="130">
        <f t="shared" si="146"/>
        <v>9.7536589985037406E-2</v>
      </c>
    </row>
    <row r="990" spans="1:8">
      <c r="A990" s="108">
        <f t="shared" si="147"/>
        <v>976</v>
      </c>
      <c r="B990" s="109">
        <f t="shared" si="147"/>
        <v>44541</v>
      </c>
      <c r="C990" s="127" t="str">
        <f t="shared" si="142"/>
        <v>구간6</v>
      </c>
      <c r="D990" s="108">
        <f t="shared" si="143"/>
        <v>182</v>
      </c>
      <c r="E990" s="128">
        <f>COUNTIF($C$15:C990,C990)</f>
        <v>61</v>
      </c>
      <c r="F990" s="129">
        <f t="shared" si="144"/>
        <v>9.5125139395345393E-2</v>
      </c>
      <c r="G990" s="129">
        <f t="shared" si="145"/>
        <v>2.451641432853553E-3</v>
      </c>
      <c r="H990" s="130">
        <f t="shared" si="146"/>
        <v>9.7576780828198942E-2</v>
      </c>
    </row>
    <row r="991" spans="1:8">
      <c r="A991" s="108">
        <f t="shared" si="147"/>
        <v>977</v>
      </c>
      <c r="B991" s="109">
        <f t="shared" si="147"/>
        <v>44542</v>
      </c>
      <c r="C991" s="127" t="str">
        <f t="shared" si="142"/>
        <v>구간6</v>
      </c>
      <c r="D991" s="108">
        <f t="shared" si="143"/>
        <v>182</v>
      </c>
      <c r="E991" s="128">
        <f>COUNTIF($C$15:C991,C991)</f>
        <v>62</v>
      </c>
      <c r="F991" s="129">
        <f t="shared" si="144"/>
        <v>9.5125139395345393E-2</v>
      </c>
      <c r="G991" s="129">
        <f t="shared" si="145"/>
        <v>2.4918322760150865E-3</v>
      </c>
      <c r="H991" s="130">
        <f t="shared" si="146"/>
        <v>9.7616971671360478E-2</v>
      </c>
    </row>
    <row r="992" spans="1:8">
      <c r="A992" s="108">
        <f t="shared" si="147"/>
        <v>978</v>
      </c>
      <c r="B992" s="109">
        <f t="shared" si="147"/>
        <v>44543</v>
      </c>
      <c r="C992" s="127" t="str">
        <f t="shared" si="142"/>
        <v>구간6</v>
      </c>
      <c r="D992" s="108">
        <f t="shared" si="143"/>
        <v>182</v>
      </c>
      <c r="E992" s="128">
        <f>COUNTIF($C$15:C992,C992)</f>
        <v>63</v>
      </c>
      <c r="F992" s="129">
        <f t="shared" si="144"/>
        <v>9.5125139395345393E-2</v>
      </c>
      <c r="G992" s="129">
        <f t="shared" si="145"/>
        <v>2.5320231191766204E-3</v>
      </c>
      <c r="H992" s="130">
        <f t="shared" si="146"/>
        <v>9.7657162514522014E-2</v>
      </c>
    </row>
    <row r="993" spans="1:8">
      <c r="A993" s="108">
        <f t="shared" ref="A993:B1008" si="148">A992+1</f>
        <v>979</v>
      </c>
      <c r="B993" s="109">
        <f t="shared" si="148"/>
        <v>44544</v>
      </c>
      <c r="C993" s="127" t="str">
        <f t="shared" si="142"/>
        <v>구간6</v>
      </c>
      <c r="D993" s="108">
        <f t="shared" si="143"/>
        <v>182</v>
      </c>
      <c r="E993" s="128">
        <f>COUNTIF($C$15:C993,C993)</f>
        <v>64</v>
      </c>
      <c r="F993" s="129">
        <f t="shared" si="144"/>
        <v>9.5125139395345393E-2</v>
      </c>
      <c r="G993" s="129">
        <f t="shared" si="145"/>
        <v>2.5722139623381539E-3</v>
      </c>
      <c r="H993" s="130">
        <f t="shared" si="146"/>
        <v>9.769735335768355E-2</v>
      </c>
    </row>
    <row r="994" spans="1:8">
      <c r="A994" s="108">
        <f t="shared" si="148"/>
        <v>980</v>
      </c>
      <c r="B994" s="109">
        <f t="shared" si="148"/>
        <v>44545</v>
      </c>
      <c r="C994" s="127" t="str">
        <f t="shared" si="142"/>
        <v>구간6</v>
      </c>
      <c r="D994" s="108">
        <f t="shared" si="143"/>
        <v>182</v>
      </c>
      <c r="E994" s="128">
        <f>COUNTIF($C$15:C994,C994)</f>
        <v>65</v>
      </c>
      <c r="F994" s="129">
        <f t="shared" si="144"/>
        <v>9.5125139395345393E-2</v>
      </c>
      <c r="G994" s="129">
        <f t="shared" si="145"/>
        <v>2.6124048054996874E-3</v>
      </c>
      <c r="H994" s="130">
        <f t="shared" si="146"/>
        <v>9.7737544200845086E-2</v>
      </c>
    </row>
    <row r="995" spans="1:8">
      <c r="A995" s="108">
        <f t="shared" si="148"/>
        <v>981</v>
      </c>
      <c r="B995" s="109">
        <f t="shared" si="148"/>
        <v>44546</v>
      </c>
      <c r="C995" s="127" t="str">
        <f t="shared" si="142"/>
        <v>구간6</v>
      </c>
      <c r="D995" s="108">
        <f t="shared" si="143"/>
        <v>182</v>
      </c>
      <c r="E995" s="128">
        <f>COUNTIF($C$15:C995,C995)</f>
        <v>66</v>
      </c>
      <c r="F995" s="129">
        <f t="shared" si="144"/>
        <v>9.5125139395345393E-2</v>
      </c>
      <c r="G995" s="129">
        <f t="shared" si="145"/>
        <v>2.6525956486612213E-3</v>
      </c>
      <c r="H995" s="130">
        <f t="shared" si="146"/>
        <v>9.7777735044006608E-2</v>
      </c>
    </row>
    <row r="996" spans="1:8">
      <c r="A996" s="108">
        <f t="shared" si="148"/>
        <v>982</v>
      </c>
      <c r="B996" s="109">
        <f t="shared" si="148"/>
        <v>44547</v>
      </c>
      <c r="C996" s="127" t="str">
        <f t="shared" si="142"/>
        <v>구간6</v>
      </c>
      <c r="D996" s="108">
        <f t="shared" si="143"/>
        <v>182</v>
      </c>
      <c r="E996" s="128">
        <f>COUNTIF($C$15:C996,C996)</f>
        <v>67</v>
      </c>
      <c r="F996" s="129">
        <f t="shared" si="144"/>
        <v>9.5125139395345393E-2</v>
      </c>
      <c r="G996" s="129">
        <f t="shared" si="145"/>
        <v>2.6927864918227548E-3</v>
      </c>
      <c r="H996" s="130">
        <f t="shared" si="146"/>
        <v>9.7817925887168145E-2</v>
      </c>
    </row>
    <row r="997" spans="1:8">
      <c r="A997" s="108">
        <f t="shared" si="148"/>
        <v>983</v>
      </c>
      <c r="B997" s="109">
        <f t="shared" si="148"/>
        <v>44548</v>
      </c>
      <c r="C997" s="127" t="str">
        <f t="shared" si="142"/>
        <v>구간6</v>
      </c>
      <c r="D997" s="108">
        <f t="shared" si="143"/>
        <v>182</v>
      </c>
      <c r="E997" s="128">
        <f>COUNTIF($C$15:C997,C997)</f>
        <v>68</v>
      </c>
      <c r="F997" s="129">
        <f t="shared" si="144"/>
        <v>9.5125139395345393E-2</v>
      </c>
      <c r="G997" s="129">
        <f t="shared" si="145"/>
        <v>2.7329773349842887E-3</v>
      </c>
      <c r="H997" s="130">
        <f t="shared" si="146"/>
        <v>9.7858116730329681E-2</v>
      </c>
    </row>
    <row r="998" spans="1:8">
      <c r="A998" s="108">
        <f t="shared" si="148"/>
        <v>984</v>
      </c>
      <c r="B998" s="109">
        <f t="shared" si="148"/>
        <v>44549</v>
      </c>
      <c r="C998" s="127" t="str">
        <f t="shared" si="142"/>
        <v>구간6</v>
      </c>
      <c r="D998" s="108">
        <f t="shared" si="143"/>
        <v>182</v>
      </c>
      <c r="E998" s="128">
        <f>COUNTIF($C$15:C998,C998)</f>
        <v>69</v>
      </c>
      <c r="F998" s="129">
        <f t="shared" si="144"/>
        <v>9.5125139395345393E-2</v>
      </c>
      <c r="G998" s="129">
        <f t="shared" si="145"/>
        <v>2.7731681781458222E-3</v>
      </c>
      <c r="H998" s="130">
        <f t="shared" si="146"/>
        <v>9.7898307573491217E-2</v>
      </c>
    </row>
    <row r="999" spans="1:8">
      <c r="A999" s="108">
        <f t="shared" si="148"/>
        <v>985</v>
      </c>
      <c r="B999" s="109">
        <f t="shared" si="148"/>
        <v>44550</v>
      </c>
      <c r="C999" s="127" t="str">
        <f t="shared" si="142"/>
        <v>구간6</v>
      </c>
      <c r="D999" s="108">
        <f t="shared" si="143"/>
        <v>182</v>
      </c>
      <c r="E999" s="128">
        <f>COUNTIF($C$15:C999,C999)</f>
        <v>70</v>
      </c>
      <c r="F999" s="129">
        <f t="shared" si="144"/>
        <v>9.5125139395345393E-2</v>
      </c>
      <c r="G999" s="129">
        <f t="shared" si="145"/>
        <v>2.8133590213073557E-3</v>
      </c>
      <c r="H999" s="130">
        <f t="shared" si="146"/>
        <v>9.7938498416652753E-2</v>
      </c>
    </row>
    <row r="1000" spans="1:8">
      <c r="A1000" s="108">
        <f t="shared" si="148"/>
        <v>986</v>
      </c>
      <c r="B1000" s="109">
        <f t="shared" si="148"/>
        <v>44551</v>
      </c>
      <c r="C1000" s="127" t="str">
        <f t="shared" si="142"/>
        <v>구간6</v>
      </c>
      <c r="D1000" s="108">
        <f t="shared" si="143"/>
        <v>182</v>
      </c>
      <c r="E1000" s="128">
        <f>COUNTIF($C$15:C1000,C1000)</f>
        <v>71</v>
      </c>
      <c r="F1000" s="129">
        <f t="shared" si="144"/>
        <v>9.5125139395345393E-2</v>
      </c>
      <c r="G1000" s="129">
        <f t="shared" si="145"/>
        <v>2.8535498644688896E-3</v>
      </c>
      <c r="H1000" s="130">
        <f t="shared" si="146"/>
        <v>9.7978689259814289E-2</v>
      </c>
    </row>
    <row r="1001" spans="1:8">
      <c r="A1001" s="108">
        <f t="shared" si="148"/>
        <v>987</v>
      </c>
      <c r="B1001" s="109">
        <f t="shared" si="148"/>
        <v>44552</v>
      </c>
      <c r="C1001" s="127" t="str">
        <f t="shared" si="142"/>
        <v>구간6</v>
      </c>
      <c r="D1001" s="108">
        <f t="shared" si="143"/>
        <v>182</v>
      </c>
      <c r="E1001" s="128">
        <f>COUNTIF($C$15:C1001,C1001)</f>
        <v>72</v>
      </c>
      <c r="F1001" s="129">
        <f t="shared" si="144"/>
        <v>9.5125139395345393E-2</v>
      </c>
      <c r="G1001" s="129">
        <f t="shared" si="145"/>
        <v>2.8937407076304231E-3</v>
      </c>
      <c r="H1001" s="130">
        <f t="shared" si="146"/>
        <v>9.8018880102975811E-2</v>
      </c>
    </row>
    <row r="1002" spans="1:8">
      <c r="A1002" s="108">
        <f t="shared" si="148"/>
        <v>988</v>
      </c>
      <c r="B1002" s="109">
        <f t="shared" si="148"/>
        <v>44553</v>
      </c>
      <c r="C1002" s="127" t="str">
        <f t="shared" si="142"/>
        <v>구간6</v>
      </c>
      <c r="D1002" s="108">
        <f t="shared" si="143"/>
        <v>182</v>
      </c>
      <c r="E1002" s="128">
        <f>COUNTIF($C$15:C1002,C1002)</f>
        <v>73</v>
      </c>
      <c r="F1002" s="129">
        <f t="shared" si="144"/>
        <v>9.5125139395345393E-2</v>
      </c>
      <c r="G1002" s="129">
        <f t="shared" si="145"/>
        <v>2.9339315507919566E-3</v>
      </c>
      <c r="H1002" s="130">
        <f t="shared" si="146"/>
        <v>9.8059070946137347E-2</v>
      </c>
    </row>
    <row r="1003" spans="1:8">
      <c r="A1003" s="108">
        <f t="shared" si="148"/>
        <v>989</v>
      </c>
      <c r="B1003" s="109">
        <f t="shared" si="148"/>
        <v>44554</v>
      </c>
      <c r="C1003" s="127" t="str">
        <f t="shared" si="142"/>
        <v>구간6</v>
      </c>
      <c r="D1003" s="108">
        <f t="shared" si="143"/>
        <v>182</v>
      </c>
      <c r="E1003" s="128">
        <f>COUNTIF($C$15:C1003,C1003)</f>
        <v>74</v>
      </c>
      <c r="F1003" s="129">
        <f t="shared" si="144"/>
        <v>9.5125139395345393E-2</v>
      </c>
      <c r="G1003" s="129">
        <f t="shared" si="145"/>
        <v>2.9741223939534905E-3</v>
      </c>
      <c r="H1003" s="130">
        <f t="shared" si="146"/>
        <v>9.8099261789298883E-2</v>
      </c>
    </row>
    <row r="1004" spans="1:8">
      <c r="A1004" s="108">
        <f t="shared" si="148"/>
        <v>990</v>
      </c>
      <c r="B1004" s="109">
        <f t="shared" si="148"/>
        <v>44555</v>
      </c>
      <c r="C1004" s="127" t="str">
        <f t="shared" si="142"/>
        <v>구간6</v>
      </c>
      <c r="D1004" s="108">
        <f t="shared" si="143"/>
        <v>182</v>
      </c>
      <c r="E1004" s="128">
        <f>COUNTIF($C$15:C1004,C1004)</f>
        <v>75</v>
      </c>
      <c r="F1004" s="129">
        <f t="shared" si="144"/>
        <v>9.5125139395345393E-2</v>
      </c>
      <c r="G1004" s="129">
        <f t="shared" si="145"/>
        <v>3.014313237115024E-3</v>
      </c>
      <c r="H1004" s="130">
        <f t="shared" si="146"/>
        <v>9.8139452632460419E-2</v>
      </c>
    </row>
    <row r="1005" spans="1:8">
      <c r="A1005" s="108">
        <f t="shared" si="148"/>
        <v>991</v>
      </c>
      <c r="B1005" s="109">
        <f t="shared" si="148"/>
        <v>44556</v>
      </c>
      <c r="C1005" s="127" t="str">
        <f t="shared" si="142"/>
        <v>구간6</v>
      </c>
      <c r="D1005" s="108">
        <f t="shared" si="143"/>
        <v>182</v>
      </c>
      <c r="E1005" s="128">
        <f>COUNTIF($C$15:C1005,C1005)</f>
        <v>76</v>
      </c>
      <c r="F1005" s="129">
        <f t="shared" si="144"/>
        <v>9.5125139395345393E-2</v>
      </c>
      <c r="G1005" s="129">
        <f t="shared" si="145"/>
        <v>3.0545040802765575E-3</v>
      </c>
      <c r="H1005" s="130">
        <f t="shared" si="146"/>
        <v>9.8179643475621955E-2</v>
      </c>
    </row>
    <row r="1006" spans="1:8">
      <c r="A1006" s="108">
        <f t="shared" si="148"/>
        <v>992</v>
      </c>
      <c r="B1006" s="109">
        <f t="shared" si="148"/>
        <v>44557</v>
      </c>
      <c r="C1006" s="127" t="str">
        <f t="shared" si="142"/>
        <v>구간6</v>
      </c>
      <c r="D1006" s="108">
        <f t="shared" si="143"/>
        <v>182</v>
      </c>
      <c r="E1006" s="128">
        <f>COUNTIF($C$15:C1006,C1006)</f>
        <v>77</v>
      </c>
      <c r="F1006" s="129">
        <f t="shared" si="144"/>
        <v>9.5125139395345393E-2</v>
      </c>
      <c r="G1006" s="129">
        <f t="shared" si="145"/>
        <v>3.0946949234380914E-3</v>
      </c>
      <c r="H1006" s="130">
        <f t="shared" si="146"/>
        <v>9.8219834318783478E-2</v>
      </c>
    </row>
    <row r="1007" spans="1:8">
      <c r="A1007" s="108">
        <f t="shared" si="148"/>
        <v>993</v>
      </c>
      <c r="B1007" s="109">
        <f t="shared" si="148"/>
        <v>44558</v>
      </c>
      <c r="C1007" s="127" t="str">
        <f t="shared" si="142"/>
        <v>구간6</v>
      </c>
      <c r="D1007" s="108">
        <f t="shared" si="143"/>
        <v>182</v>
      </c>
      <c r="E1007" s="128">
        <f>COUNTIF($C$15:C1007,C1007)</f>
        <v>78</v>
      </c>
      <c r="F1007" s="129">
        <f t="shared" si="144"/>
        <v>9.5125139395345393E-2</v>
      </c>
      <c r="G1007" s="129">
        <f t="shared" si="145"/>
        <v>3.1348857665996249E-3</v>
      </c>
      <c r="H1007" s="130">
        <f t="shared" si="146"/>
        <v>9.8260025161945014E-2</v>
      </c>
    </row>
    <row r="1008" spans="1:8">
      <c r="A1008" s="108">
        <f t="shared" si="148"/>
        <v>994</v>
      </c>
      <c r="B1008" s="109">
        <f t="shared" si="148"/>
        <v>44559</v>
      </c>
      <c r="C1008" s="127" t="str">
        <f t="shared" si="142"/>
        <v>구간6</v>
      </c>
      <c r="D1008" s="108">
        <f t="shared" si="143"/>
        <v>182</v>
      </c>
      <c r="E1008" s="128">
        <f>COUNTIF($C$15:C1008,C1008)</f>
        <v>79</v>
      </c>
      <c r="F1008" s="129">
        <f t="shared" si="144"/>
        <v>9.5125139395345393E-2</v>
      </c>
      <c r="G1008" s="129">
        <f t="shared" si="145"/>
        <v>3.1750766097611589E-3</v>
      </c>
      <c r="H1008" s="130">
        <f t="shared" si="146"/>
        <v>9.830021600510655E-2</v>
      </c>
    </row>
    <row r="1009" spans="1:8">
      <c r="A1009" s="108">
        <f t="shared" ref="A1009:B1024" si="149">A1008+1</f>
        <v>995</v>
      </c>
      <c r="B1009" s="109">
        <f t="shared" si="149"/>
        <v>44560</v>
      </c>
      <c r="C1009" s="127" t="str">
        <f t="shared" si="142"/>
        <v>구간6</v>
      </c>
      <c r="D1009" s="108">
        <f t="shared" si="143"/>
        <v>182</v>
      </c>
      <c r="E1009" s="128">
        <f>COUNTIF($C$15:C1009,C1009)</f>
        <v>80</v>
      </c>
      <c r="F1009" s="129">
        <f t="shared" si="144"/>
        <v>9.5125139395345393E-2</v>
      </c>
      <c r="G1009" s="129">
        <f t="shared" si="145"/>
        <v>3.2152674529226924E-3</v>
      </c>
      <c r="H1009" s="130">
        <f t="shared" si="146"/>
        <v>9.8340406848268086E-2</v>
      </c>
    </row>
    <row r="1010" spans="1:8">
      <c r="A1010" s="108">
        <f t="shared" si="149"/>
        <v>996</v>
      </c>
      <c r="B1010" s="109">
        <f t="shared" si="149"/>
        <v>44561</v>
      </c>
      <c r="C1010" s="127" t="str">
        <f t="shared" si="142"/>
        <v>구간6</v>
      </c>
      <c r="D1010" s="108">
        <f t="shared" si="143"/>
        <v>182</v>
      </c>
      <c r="E1010" s="128">
        <f>COUNTIF($C$15:C1010,C1010)</f>
        <v>81</v>
      </c>
      <c r="F1010" s="129">
        <f t="shared" si="144"/>
        <v>9.5125139395345393E-2</v>
      </c>
      <c r="G1010" s="129">
        <f t="shared" si="145"/>
        <v>3.2554582960842258E-3</v>
      </c>
      <c r="H1010" s="130">
        <f t="shared" si="146"/>
        <v>9.8380597691429622E-2</v>
      </c>
    </row>
    <row r="1011" spans="1:8">
      <c r="A1011" s="108">
        <f t="shared" si="149"/>
        <v>997</v>
      </c>
      <c r="B1011" s="109">
        <f t="shared" si="149"/>
        <v>44562</v>
      </c>
      <c r="C1011" s="127" t="str">
        <f t="shared" si="142"/>
        <v>구간6</v>
      </c>
      <c r="D1011" s="108">
        <f t="shared" si="143"/>
        <v>182</v>
      </c>
      <c r="E1011" s="128">
        <f>COUNTIF($C$15:C1011,C1011)</f>
        <v>82</v>
      </c>
      <c r="F1011" s="129">
        <f t="shared" si="144"/>
        <v>9.5125139395345393E-2</v>
      </c>
      <c r="G1011" s="129">
        <f t="shared" si="145"/>
        <v>3.2956491392457598E-3</v>
      </c>
      <c r="H1011" s="130">
        <f t="shared" si="146"/>
        <v>9.8420788534591158E-2</v>
      </c>
    </row>
    <row r="1012" spans="1:8">
      <c r="A1012" s="108">
        <f t="shared" si="149"/>
        <v>998</v>
      </c>
      <c r="B1012" s="109">
        <f t="shared" si="149"/>
        <v>44563</v>
      </c>
      <c r="C1012" s="127" t="str">
        <f t="shared" si="142"/>
        <v>구간6</v>
      </c>
      <c r="D1012" s="108">
        <f t="shared" si="143"/>
        <v>182</v>
      </c>
      <c r="E1012" s="128">
        <f>COUNTIF($C$15:C1012,C1012)</f>
        <v>83</v>
      </c>
      <c r="F1012" s="129">
        <f t="shared" si="144"/>
        <v>9.5125139395345393E-2</v>
      </c>
      <c r="G1012" s="129">
        <f t="shared" si="145"/>
        <v>3.3358399824072933E-3</v>
      </c>
      <c r="H1012" s="130">
        <f t="shared" si="146"/>
        <v>9.846097937775268E-2</v>
      </c>
    </row>
    <row r="1013" spans="1:8">
      <c r="A1013" s="108">
        <f t="shared" si="149"/>
        <v>999</v>
      </c>
      <c r="B1013" s="109">
        <f t="shared" si="149"/>
        <v>44564</v>
      </c>
      <c r="C1013" s="127" t="str">
        <f t="shared" si="142"/>
        <v>구간6</v>
      </c>
      <c r="D1013" s="108">
        <f t="shared" si="143"/>
        <v>182</v>
      </c>
      <c r="E1013" s="128">
        <f>COUNTIF($C$15:C1013,C1013)</f>
        <v>84</v>
      </c>
      <c r="F1013" s="129">
        <f t="shared" si="144"/>
        <v>9.5125139395345393E-2</v>
      </c>
      <c r="G1013" s="129">
        <f t="shared" si="145"/>
        <v>3.3760308255688272E-3</v>
      </c>
      <c r="H1013" s="130">
        <f t="shared" si="146"/>
        <v>9.8501170220914216E-2</v>
      </c>
    </row>
    <row r="1014" spans="1:8">
      <c r="A1014" s="108">
        <f t="shared" si="149"/>
        <v>1000</v>
      </c>
      <c r="B1014" s="109">
        <f t="shared" si="149"/>
        <v>44565</v>
      </c>
      <c r="C1014" s="127" t="str">
        <f t="shared" si="142"/>
        <v>구간6</v>
      </c>
      <c r="D1014" s="108">
        <f t="shared" si="143"/>
        <v>182</v>
      </c>
      <c r="E1014" s="128">
        <f>COUNTIF($C$15:C1014,C1014)</f>
        <v>85</v>
      </c>
      <c r="F1014" s="129">
        <f t="shared" si="144"/>
        <v>9.5125139395345393E-2</v>
      </c>
      <c r="G1014" s="129">
        <f t="shared" si="145"/>
        <v>3.4162216687303607E-3</v>
      </c>
      <c r="H1014" s="130">
        <f t="shared" si="146"/>
        <v>9.8541361064075753E-2</v>
      </c>
    </row>
    <row r="1015" spans="1:8">
      <c r="A1015" s="108">
        <f t="shared" si="149"/>
        <v>1001</v>
      </c>
      <c r="B1015" s="109">
        <f t="shared" si="149"/>
        <v>44566</v>
      </c>
      <c r="C1015" s="127" t="str">
        <f t="shared" si="142"/>
        <v>구간6</v>
      </c>
      <c r="D1015" s="108">
        <f t="shared" si="143"/>
        <v>182</v>
      </c>
      <c r="E1015" s="128">
        <f>COUNTIF($C$15:C1015,C1015)</f>
        <v>86</v>
      </c>
      <c r="F1015" s="129">
        <f t="shared" si="144"/>
        <v>9.5125139395345393E-2</v>
      </c>
      <c r="G1015" s="129">
        <f t="shared" si="145"/>
        <v>3.4564125118918942E-3</v>
      </c>
      <c r="H1015" s="130">
        <f t="shared" si="146"/>
        <v>9.8581551907237289E-2</v>
      </c>
    </row>
    <row r="1016" spans="1:8">
      <c r="A1016" s="108">
        <f t="shared" si="149"/>
        <v>1002</v>
      </c>
      <c r="B1016" s="109">
        <f t="shared" si="149"/>
        <v>44567</v>
      </c>
      <c r="C1016" s="127" t="str">
        <f t="shared" si="142"/>
        <v>구간6</v>
      </c>
      <c r="D1016" s="108">
        <f t="shared" si="143"/>
        <v>182</v>
      </c>
      <c r="E1016" s="128">
        <f>COUNTIF($C$15:C1016,C1016)</f>
        <v>87</v>
      </c>
      <c r="F1016" s="129">
        <f t="shared" si="144"/>
        <v>9.5125139395345393E-2</v>
      </c>
      <c r="G1016" s="129">
        <f t="shared" si="145"/>
        <v>3.4966033550534281E-3</v>
      </c>
      <c r="H1016" s="130">
        <f t="shared" si="146"/>
        <v>9.8621742750398825E-2</v>
      </c>
    </row>
    <row r="1017" spans="1:8">
      <c r="A1017" s="108">
        <f t="shared" si="149"/>
        <v>1003</v>
      </c>
      <c r="B1017" s="109">
        <f t="shared" si="149"/>
        <v>44568</v>
      </c>
      <c r="C1017" s="127" t="str">
        <f t="shared" si="142"/>
        <v>구간6</v>
      </c>
      <c r="D1017" s="108">
        <f t="shared" si="143"/>
        <v>182</v>
      </c>
      <c r="E1017" s="128">
        <f>COUNTIF($C$15:C1017,C1017)</f>
        <v>88</v>
      </c>
      <c r="F1017" s="129">
        <f t="shared" si="144"/>
        <v>9.5125139395345393E-2</v>
      </c>
      <c r="G1017" s="129">
        <f t="shared" si="145"/>
        <v>3.5367941982149616E-3</v>
      </c>
      <c r="H1017" s="130">
        <f t="shared" si="146"/>
        <v>9.8661933593560361E-2</v>
      </c>
    </row>
    <row r="1018" spans="1:8">
      <c r="A1018" s="108">
        <f t="shared" si="149"/>
        <v>1004</v>
      </c>
      <c r="B1018" s="109">
        <f t="shared" si="149"/>
        <v>44569</v>
      </c>
      <c r="C1018" s="127" t="str">
        <f t="shared" si="142"/>
        <v>구간6</v>
      </c>
      <c r="D1018" s="108">
        <f t="shared" si="143"/>
        <v>182</v>
      </c>
      <c r="E1018" s="128">
        <f>COUNTIF($C$15:C1018,C1018)</f>
        <v>89</v>
      </c>
      <c r="F1018" s="129">
        <f t="shared" si="144"/>
        <v>9.5125139395345393E-2</v>
      </c>
      <c r="G1018" s="129">
        <f t="shared" si="145"/>
        <v>3.5769850413764951E-3</v>
      </c>
      <c r="H1018" s="130">
        <f t="shared" si="146"/>
        <v>9.8702124436721883E-2</v>
      </c>
    </row>
    <row r="1019" spans="1:8">
      <c r="A1019" s="108">
        <f t="shared" si="149"/>
        <v>1005</v>
      </c>
      <c r="B1019" s="109">
        <f t="shared" si="149"/>
        <v>44570</v>
      </c>
      <c r="C1019" s="127" t="str">
        <f t="shared" si="142"/>
        <v>구간6</v>
      </c>
      <c r="D1019" s="108">
        <f t="shared" si="143"/>
        <v>182</v>
      </c>
      <c r="E1019" s="128">
        <f>COUNTIF($C$15:C1019,C1019)</f>
        <v>90</v>
      </c>
      <c r="F1019" s="129">
        <f t="shared" si="144"/>
        <v>9.5125139395345393E-2</v>
      </c>
      <c r="G1019" s="129">
        <f t="shared" si="145"/>
        <v>3.617175884538029E-3</v>
      </c>
      <c r="H1019" s="130">
        <f t="shared" si="146"/>
        <v>9.8742315279883419E-2</v>
      </c>
    </row>
    <row r="1020" spans="1:8">
      <c r="A1020" s="108">
        <f t="shared" si="149"/>
        <v>1006</v>
      </c>
      <c r="B1020" s="109">
        <f t="shared" si="149"/>
        <v>44571</v>
      </c>
      <c r="C1020" s="127" t="str">
        <f t="shared" si="142"/>
        <v>구간6</v>
      </c>
      <c r="D1020" s="108">
        <f t="shared" si="143"/>
        <v>182</v>
      </c>
      <c r="E1020" s="128">
        <f>COUNTIF($C$15:C1020,C1020)</f>
        <v>91</v>
      </c>
      <c r="F1020" s="129">
        <f t="shared" si="144"/>
        <v>9.5125139395345393E-2</v>
      </c>
      <c r="G1020" s="129">
        <f t="shared" si="145"/>
        <v>3.6573667276995625E-3</v>
      </c>
      <c r="H1020" s="130">
        <f t="shared" si="146"/>
        <v>9.8782506123044955E-2</v>
      </c>
    </row>
    <row r="1021" spans="1:8">
      <c r="A1021" s="108">
        <f t="shared" si="149"/>
        <v>1007</v>
      </c>
      <c r="B1021" s="109">
        <f t="shared" si="149"/>
        <v>44572</v>
      </c>
      <c r="C1021" s="127" t="str">
        <f t="shared" si="142"/>
        <v>구간6</v>
      </c>
      <c r="D1021" s="108">
        <f t="shared" si="143"/>
        <v>182</v>
      </c>
      <c r="E1021" s="128">
        <f>COUNTIF($C$15:C1021,C1021)</f>
        <v>92</v>
      </c>
      <c r="F1021" s="129">
        <f t="shared" si="144"/>
        <v>9.5125139395345393E-2</v>
      </c>
      <c r="G1021" s="129">
        <f t="shared" si="145"/>
        <v>3.697557570861096E-3</v>
      </c>
      <c r="H1021" s="130">
        <f t="shared" si="146"/>
        <v>9.8822696966206491E-2</v>
      </c>
    </row>
    <row r="1022" spans="1:8">
      <c r="A1022" s="108">
        <f t="shared" si="149"/>
        <v>1008</v>
      </c>
      <c r="B1022" s="109">
        <f t="shared" si="149"/>
        <v>44573</v>
      </c>
      <c r="C1022" s="127" t="str">
        <f t="shared" si="142"/>
        <v>구간6</v>
      </c>
      <c r="D1022" s="108">
        <f t="shared" si="143"/>
        <v>182</v>
      </c>
      <c r="E1022" s="128">
        <f>COUNTIF($C$15:C1022,C1022)</f>
        <v>93</v>
      </c>
      <c r="F1022" s="129">
        <f t="shared" si="144"/>
        <v>9.5125139395345393E-2</v>
      </c>
      <c r="G1022" s="129">
        <f t="shared" si="145"/>
        <v>3.7377484140226299E-3</v>
      </c>
      <c r="H1022" s="130">
        <f t="shared" si="146"/>
        <v>9.8862887809368027E-2</v>
      </c>
    </row>
    <row r="1023" spans="1:8">
      <c r="A1023" s="108">
        <f t="shared" si="149"/>
        <v>1009</v>
      </c>
      <c r="B1023" s="109">
        <f t="shared" si="149"/>
        <v>44574</v>
      </c>
      <c r="C1023" s="127" t="str">
        <f t="shared" si="142"/>
        <v>구간6</v>
      </c>
      <c r="D1023" s="108">
        <f t="shared" si="143"/>
        <v>182</v>
      </c>
      <c r="E1023" s="128">
        <f>COUNTIF($C$15:C1023,C1023)</f>
        <v>94</v>
      </c>
      <c r="F1023" s="129">
        <f t="shared" si="144"/>
        <v>9.5125139395345393E-2</v>
      </c>
      <c r="G1023" s="129">
        <f t="shared" si="145"/>
        <v>3.7779392571841634E-3</v>
      </c>
      <c r="H1023" s="130">
        <f t="shared" si="146"/>
        <v>9.890307865252955E-2</v>
      </c>
    </row>
    <row r="1024" spans="1:8">
      <c r="A1024" s="108">
        <f t="shared" si="149"/>
        <v>1010</v>
      </c>
      <c r="B1024" s="109">
        <f t="shared" si="149"/>
        <v>44575</v>
      </c>
      <c r="C1024" s="127" t="str">
        <f t="shared" si="142"/>
        <v>구간6</v>
      </c>
      <c r="D1024" s="108">
        <f t="shared" si="143"/>
        <v>182</v>
      </c>
      <c r="E1024" s="128">
        <f>COUNTIF($C$15:C1024,C1024)</f>
        <v>95</v>
      </c>
      <c r="F1024" s="129">
        <f t="shared" si="144"/>
        <v>9.5125139395345393E-2</v>
      </c>
      <c r="G1024" s="129">
        <f t="shared" si="145"/>
        <v>3.8181301003456973E-3</v>
      </c>
      <c r="H1024" s="130">
        <f t="shared" si="146"/>
        <v>9.8943269495691086E-2</v>
      </c>
    </row>
    <row r="1025" spans="1:8">
      <c r="A1025" s="108">
        <f t="shared" ref="A1025:B1040" si="150">A1024+1</f>
        <v>1011</v>
      </c>
      <c r="B1025" s="109">
        <f t="shared" si="150"/>
        <v>44576</v>
      </c>
      <c r="C1025" s="127" t="str">
        <f t="shared" si="142"/>
        <v>구간6</v>
      </c>
      <c r="D1025" s="108">
        <f t="shared" si="143"/>
        <v>182</v>
      </c>
      <c r="E1025" s="128">
        <f>COUNTIF($C$15:C1025,C1025)</f>
        <v>96</v>
      </c>
      <c r="F1025" s="129">
        <f t="shared" si="144"/>
        <v>9.5125139395345393E-2</v>
      </c>
      <c r="G1025" s="129">
        <f t="shared" si="145"/>
        <v>3.8583209435072308E-3</v>
      </c>
      <c r="H1025" s="130">
        <f t="shared" si="146"/>
        <v>9.8983460338852622E-2</v>
      </c>
    </row>
    <row r="1026" spans="1:8">
      <c r="A1026" s="108">
        <f t="shared" si="150"/>
        <v>1012</v>
      </c>
      <c r="B1026" s="109">
        <f t="shared" si="150"/>
        <v>44577</v>
      </c>
      <c r="C1026" s="127" t="str">
        <f t="shared" si="142"/>
        <v>구간6</v>
      </c>
      <c r="D1026" s="108">
        <f t="shared" si="143"/>
        <v>182</v>
      </c>
      <c r="E1026" s="128">
        <f>COUNTIF($C$15:C1026,C1026)</f>
        <v>97</v>
      </c>
      <c r="F1026" s="129">
        <f t="shared" si="144"/>
        <v>9.5125139395345393E-2</v>
      </c>
      <c r="G1026" s="129">
        <f t="shared" si="145"/>
        <v>3.8985117866687643E-3</v>
      </c>
      <c r="H1026" s="130">
        <f t="shared" si="146"/>
        <v>9.9023651182014158E-2</v>
      </c>
    </row>
    <row r="1027" spans="1:8">
      <c r="A1027" s="108">
        <f t="shared" si="150"/>
        <v>1013</v>
      </c>
      <c r="B1027" s="109">
        <f t="shared" si="150"/>
        <v>44578</v>
      </c>
      <c r="C1027" s="127" t="str">
        <f t="shared" si="142"/>
        <v>구간6</v>
      </c>
      <c r="D1027" s="108">
        <f t="shared" si="143"/>
        <v>182</v>
      </c>
      <c r="E1027" s="128">
        <f>COUNTIF($C$15:C1027,C1027)</f>
        <v>98</v>
      </c>
      <c r="F1027" s="129">
        <f t="shared" si="144"/>
        <v>9.5125139395345393E-2</v>
      </c>
      <c r="G1027" s="129">
        <f t="shared" si="145"/>
        <v>3.9387026298302978E-3</v>
      </c>
      <c r="H1027" s="130">
        <f t="shared" si="146"/>
        <v>9.9063842025175694E-2</v>
      </c>
    </row>
    <row r="1028" spans="1:8">
      <c r="A1028" s="108">
        <f t="shared" si="150"/>
        <v>1014</v>
      </c>
      <c r="B1028" s="109">
        <f t="shared" si="150"/>
        <v>44579</v>
      </c>
      <c r="C1028" s="127" t="str">
        <f t="shared" si="142"/>
        <v>구간6</v>
      </c>
      <c r="D1028" s="108">
        <f t="shared" si="143"/>
        <v>182</v>
      </c>
      <c r="E1028" s="128">
        <f>COUNTIF($C$15:C1028,C1028)</f>
        <v>99</v>
      </c>
      <c r="F1028" s="129">
        <f t="shared" si="144"/>
        <v>9.5125139395345393E-2</v>
      </c>
      <c r="G1028" s="129">
        <f t="shared" si="145"/>
        <v>3.9788934729918322E-3</v>
      </c>
      <c r="H1028" s="130">
        <f t="shared" si="146"/>
        <v>9.910403286833723E-2</v>
      </c>
    </row>
    <row r="1029" spans="1:8">
      <c r="A1029" s="108">
        <f t="shared" si="150"/>
        <v>1015</v>
      </c>
      <c r="B1029" s="109">
        <f t="shared" si="150"/>
        <v>44580</v>
      </c>
      <c r="C1029" s="127" t="str">
        <f t="shared" si="142"/>
        <v>구간6</v>
      </c>
      <c r="D1029" s="108">
        <f t="shared" si="143"/>
        <v>182</v>
      </c>
      <c r="E1029" s="128">
        <f>COUNTIF($C$15:C1029,C1029)</f>
        <v>100</v>
      </c>
      <c r="F1029" s="129">
        <f t="shared" si="144"/>
        <v>9.5125139395345393E-2</v>
      </c>
      <c r="G1029" s="129">
        <f t="shared" si="145"/>
        <v>4.0190843161533657E-3</v>
      </c>
      <c r="H1029" s="130">
        <f t="shared" si="146"/>
        <v>9.9144223711498752E-2</v>
      </c>
    </row>
    <row r="1030" spans="1:8">
      <c r="A1030" s="108">
        <f t="shared" si="150"/>
        <v>1016</v>
      </c>
      <c r="B1030" s="109">
        <f t="shared" si="150"/>
        <v>44581</v>
      </c>
      <c r="C1030" s="127" t="str">
        <f t="shared" si="142"/>
        <v>구간6</v>
      </c>
      <c r="D1030" s="108">
        <f t="shared" si="143"/>
        <v>182</v>
      </c>
      <c r="E1030" s="128">
        <f>COUNTIF($C$15:C1030,C1030)</f>
        <v>101</v>
      </c>
      <c r="F1030" s="129">
        <f t="shared" si="144"/>
        <v>9.5125139395345393E-2</v>
      </c>
      <c r="G1030" s="129">
        <f t="shared" si="145"/>
        <v>4.0592751593148992E-3</v>
      </c>
      <c r="H1030" s="130">
        <f t="shared" si="146"/>
        <v>9.9184414554660288E-2</v>
      </c>
    </row>
    <row r="1031" spans="1:8">
      <c r="A1031" s="108">
        <f t="shared" si="150"/>
        <v>1017</v>
      </c>
      <c r="B1031" s="109">
        <f t="shared" si="150"/>
        <v>44582</v>
      </c>
      <c r="C1031" s="127" t="str">
        <f t="shared" si="142"/>
        <v>구간6</v>
      </c>
      <c r="D1031" s="108">
        <f t="shared" si="143"/>
        <v>182</v>
      </c>
      <c r="E1031" s="128">
        <f>COUNTIF($C$15:C1031,C1031)</f>
        <v>102</v>
      </c>
      <c r="F1031" s="129">
        <f t="shared" si="144"/>
        <v>9.5125139395345393E-2</v>
      </c>
      <c r="G1031" s="129">
        <f t="shared" si="145"/>
        <v>4.0994660024764326E-3</v>
      </c>
      <c r="H1031" s="130">
        <f t="shared" si="146"/>
        <v>9.9224605397821825E-2</v>
      </c>
    </row>
    <row r="1032" spans="1:8">
      <c r="A1032" s="108">
        <f t="shared" si="150"/>
        <v>1018</v>
      </c>
      <c r="B1032" s="109">
        <f t="shared" si="150"/>
        <v>44583</v>
      </c>
      <c r="C1032" s="127" t="str">
        <f t="shared" si="142"/>
        <v>구간6</v>
      </c>
      <c r="D1032" s="108">
        <f t="shared" si="143"/>
        <v>182</v>
      </c>
      <c r="E1032" s="128">
        <f>COUNTIF($C$15:C1032,C1032)</f>
        <v>103</v>
      </c>
      <c r="F1032" s="129">
        <f t="shared" si="144"/>
        <v>9.5125139395345393E-2</v>
      </c>
      <c r="G1032" s="129">
        <f t="shared" si="145"/>
        <v>4.1396568456379661E-3</v>
      </c>
      <c r="H1032" s="130">
        <f t="shared" si="146"/>
        <v>9.9264796240983361E-2</v>
      </c>
    </row>
    <row r="1033" spans="1:8">
      <c r="A1033" s="108">
        <f t="shared" si="150"/>
        <v>1019</v>
      </c>
      <c r="B1033" s="109">
        <f t="shared" si="150"/>
        <v>44584</v>
      </c>
      <c r="C1033" s="127" t="str">
        <f t="shared" si="142"/>
        <v>구간6</v>
      </c>
      <c r="D1033" s="108">
        <f t="shared" si="143"/>
        <v>182</v>
      </c>
      <c r="E1033" s="128">
        <f>COUNTIF($C$15:C1033,C1033)</f>
        <v>104</v>
      </c>
      <c r="F1033" s="129">
        <f t="shared" si="144"/>
        <v>9.5125139395345393E-2</v>
      </c>
      <c r="G1033" s="129">
        <f t="shared" si="145"/>
        <v>4.1798476887995005E-3</v>
      </c>
      <c r="H1033" s="130">
        <f t="shared" si="146"/>
        <v>9.9304987084144897E-2</v>
      </c>
    </row>
    <row r="1034" spans="1:8">
      <c r="A1034" s="108">
        <f t="shared" si="150"/>
        <v>1020</v>
      </c>
      <c r="B1034" s="109">
        <f t="shared" si="150"/>
        <v>44585</v>
      </c>
      <c r="C1034" s="127" t="str">
        <f t="shared" si="142"/>
        <v>구간6</v>
      </c>
      <c r="D1034" s="108">
        <f t="shared" si="143"/>
        <v>182</v>
      </c>
      <c r="E1034" s="128">
        <f>COUNTIF($C$15:C1034,C1034)</f>
        <v>105</v>
      </c>
      <c r="F1034" s="129">
        <f t="shared" si="144"/>
        <v>9.5125139395345393E-2</v>
      </c>
      <c r="G1034" s="129">
        <f t="shared" si="145"/>
        <v>4.220038531961034E-3</v>
      </c>
      <c r="H1034" s="130">
        <f t="shared" si="146"/>
        <v>9.9345177927306433E-2</v>
      </c>
    </row>
    <row r="1035" spans="1:8">
      <c r="A1035" s="108">
        <f t="shared" si="150"/>
        <v>1021</v>
      </c>
      <c r="B1035" s="109">
        <f t="shared" si="150"/>
        <v>44586</v>
      </c>
      <c r="C1035" s="127" t="str">
        <f t="shared" si="142"/>
        <v>구간6</v>
      </c>
      <c r="D1035" s="108">
        <f t="shared" si="143"/>
        <v>182</v>
      </c>
      <c r="E1035" s="128">
        <f>COUNTIF($C$15:C1035,C1035)</f>
        <v>106</v>
      </c>
      <c r="F1035" s="129">
        <f t="shared" si="144"/>
        <v>9.5125139395345393E-2</v>
      </c>
      <c r="G1035" s="129">
        <f t="shared" si="145"/>
        <v>4.2602293751225675E-3</v>
      </c>
      <c r="H1035" s="130">
        <f t="shared" si="146"/>
        <v>9.9385368770467955E-2</v>
      </c>
    </row>
    <row r="1036" spans="1:8">
      <c r="A1036" s="108">
        <f t="shared" si="150"/>
        <v>1022</v>
      </c>
      <c r="B1036" s="109">
        <f t="shared" si="150"/>
        <v>44587</v>
      </c>
      <c r="C1036" s="127" t="str">
        <f t="shared" si="142"/>
        <v>구간6</v>
      </c>
      <c r="D1036" s="108">
        <f t="shared" si="143"/>
        <v>182</v>
      </c>
      <c r="E1036" s="128">
        <f>COUNTIF($C$15:C1036,C1036)</f>
        <v>107</v>
      </c>
      <c r="F1036" s="129">
        <f t="shared" si="144"/>
        <v>9.5125139395345393E-2</v>
      </c>
      <c r="G1036" s="129">
        <f t="shared" si="145"/>
        <v>4.300420218284101E-3</v>
      </c>
      <c r="H1036" s="130">
        <f t="shared" si="146"/>
        <v>9.9425559613629491E-2</v>
      </c>
    </row>
    <row r="1037" spans="1:8">
      <c r="A1037" s="108">
        <f t="shared" si="150"/>
        <v>1023</v>
      </c>
      <c r="B1037" s="109">
        <f t="shared" si="150"/>
        <v>44588</v>
      </c>
      <c r="C1037" s="127" t="str">
        <f t="shared" si="142"/>
        <v>구간6</v>
      </c>
      <c r="D1037" s="108">
        <f t="shared" si="143"/>
        <v>182</v>
      </c>
      <c r="E1037" s="128">
        <f>COUNTIF($C$15:C1037,C1037)</f>
        <v>108</v>
      </c>
      <c r="F1037" s="129">
        <f t="shared" si="144"/>
        <v>9.5125139395345393E-2</v>
      </c>
      <c r="G1037" s="129">
        <f t="shared" si="145"/>
        <v>4.3406110614456345E-3</v>
      </c>
      <c r="H1037" s="130">
        <f t="shared" si="146"/>
        <v>9.9465750456791027E-2</v>
      </c>
    </row>
    <row r="1038" spans="1:8">
      <c r="A1038" s="108">
        <f t="shared" si="150"/>
        <v>1024</v>
      </c>
      <c r="B1038" s="109">
        <f t="shared" si="150"/>
        <v>44589</v>
      </c>
      <c r="C1038" s="127" t="str">
        <f t="shared" si="142"/>
        <v>구간6</v>
      </c>
      <c r="D1038" s="108">
        <f t="shared" si="143"/>
        <v>182</v>
      </c>
      <c r="E1038" s="128">
        <f>COUNTIF($C$15:C1038,C1038)</f>
        <v>109</v>
      </c>
      <c r="F1038" s="129">
        <f t="shared" si="144"/>
        <v>9.5125139395345393E-2</v>
      </c>
      <c r="G1038" s="129">
        <f t="shared" si="145"/>
        <v>4.380801904607168E-3</v>
      </c>
      <c r="H1038" s="130">
        <f t="shared" si="146"/>
        <v>9.9505941299952563E-2</v>
      </c>
    </row>
    <row r="1039" spans="1:8">
      <c r="A1039" s="108">
        <f t="shared" si="150"/>
        <v>1025</v>
      </c>
      <c r="B1039" s="109">
        <f t="shared" si="150"/>
        <v>44590</v>
      </c>
      <c r="C1039" s="127" t="str">
        <f t="shared" si="142"/>
        <v>구간6</v>
      </c>
      <c r="D1039" s="108">
        <f t="shared" si="143"/>
        <v>182</v>
      </c>
      <c r="E1039" s="128">
        <f>COUNTIF($C$15:C1039,C1039)</f>
        <v>110</v>
      </c>
      <c r="F1039" s="129">
        <f t="shared" si="144"/>
        <v>9.5125139395345393E-2</v>
      </c>
      <c r="G1039" s="129">
        <f t="shared" si="145"/>
        <v>4.4209927477687023E-3</v>
      </c>
      <c r="H1039" s="130">
        <f t="shared" si="146"/>
        <v>9.9546132143114099E-2</v>
      </c>
    </row>
    <row r="1040" spans="1:8">
      <c r="A1040" s="108">
        <f t="shared" si="150"/>
        <v>1026</v>
      </c>
      <c r="B1040" s="109">
        <f t="shared" si="150"/>
        <v>44591</v>
      </c>
      <c r="C1040" s="127" t="str">
        <f t="shared" ref="C1040:C1103" si="151">IF(IFERROR(HLOOKUP(B1040,$D$5:$W$7,2,FALSE),"")="",C1041,HLOOKUP(B1040,$D$5:$W$7,2,FALSE))</f>
        <v>구간6</v>
      </c>
      <c r="D1040" s="108">
        <f t="shared" ref="D1040:D1103" si="152">COUNTIF($C$15:$C$49928,C1040)</f>
        <v>182</v>
      </c>
      <c r="E1040" s="128">
        <f>COUNTIF($C$15:C1040,C1040)</f>
        <v>111</v>
      </c>
      <c r="F1040" s="129">
        <f t="shared" ref="F1040:F1103" si="153">HLOOKUP($C1040,$D$6:$W$11,6,FALSE)</f>
        <v>9.5125139395345393E-2</v>
      </c>
      <c r="G1040" s="129">
        <f t="shared" ref="G1040:G1103" si="154">HLOOKUP($C1040,$D$6:$W$11,5,FALSE)*(E1040)</f>
        <v>4.4611835909302358E-3</v>
      </c>
      <c r="H1040" s="130">
        <f t="shared" ref="H1040:H1103" si="155">F1040+G1040</f>
        <v>9.9586322986275622E-2</v>
      </c>
    </row>
    <row r="1041" spans="1:8">
      <c r="A1041" s="108">
        <f t="shared" ref="A1041:B1056" si="156">A1040+1</f>
        <v>1027</v>
      </c>
      <c r="B1041" s="109">
        <f t="shared" si="156"/>
        <v>44592</v>
      </c>
      <c r="C1041" s="127" t="str">
        <f t="shared" si="151"/>
        <v>구간6</v>
      </c>
      <c r="D1041" s="108">
        <f t="shared" si="152"/>
        <v>182</v>
      </c>
      <c r="E1041" s="128">
        <f>COUNTIF($C$15:C1041,C1041)</f>
        <v>112</v>
      </c>
      <c r="F1041" s="129">
        <f t="shared" si="153"/>
        <v>9.5125139395345393E-2</v>
      </c>
      <c r="G1041" s="129">
        <f t="shared" si="154"/>
        <v>4.5013744340917693E-3</v>
      </c>
      <c r="H1041" s="130">
        <f t="shared" si="155"/>
        <v>9.9626513829437158E-2</v>
      </c>
    </row>
    <row r="1042" spans="1:8">
      <c r="A1042" s="108">
        <f t="shared" si="156"/>
        <v>1028</v>
      </c>
      <c r="B1042" s="109">
        <f t="shared" si="156"/>
        <v>44593</v>
      </c>
      <c r="C1042" s="127" t="str">
        <f t="shared" si="151"/>
        <v>구간6</v>
      </c>
      <c r="D1042" s="108">
        <f t="shared" si="152"/>
        <v>182</v>
      </c>
      <c r="E1042" s="128">
        <f>COUNTIF($C$15:C1042,C1042)</f>
        <v>113</v>
      </c>
      <c r="F1042" s="129">
        <f t="shared" si="153"/>
        <v>9.5125139395345393E-2</v>
      </c>
      <c r="G1042" s="129">
        <f t="shared" si="154"/>
        <v>4.5415652772533028E-3</v>
      </c>
      <c r="H1042" s="130">
        <f t="shared" si="155"/>
        <v>9.9666704672598694E-2</v>
      </c>
    </row>
    <row r="1043" spans="1:8">
      <c r="A1043" s="108">
        <f t="shared" si="156"/>
        <v>1029</v>
      </c>
      <c r="B1043" s="109">
        <f t="shared" si="156"/>
        <v>44594</v>
      </c>
      <c r="C1043" s="127" t="str">
        <f t="shared" si="151"/>
        <v>구간6</v>
      </c>
      <c r="D1043" s="108">
        <f t="shared" si="152"/>
        <v>182</v>
      </c>
      <c r="E1043" s="128">
        <f>COUNTIF($C$15:C1043,C1043)</f>
        <v>114</v>
      </c>
      <c r="F1043" s="129">
        <f t="shared" si="153"/>
        <v>9.5125139395345393E-2</v>
      </c>
      <c r="G1043" s="129">
        <f t="shared" si="154"/>
        <v>4.5817561204148363E-3</v>
      </c>
      <c r="H1043" s="130">
        <f t="shared" si="155"/>
        <v>9.970689551576023E-2</v>
      </c>
    </row>
    <row r="1044" spans="1:8">
      <c r="A1044" s="108">
        <f t="shared" si="156"/>
        <v>1030</v>
      </c>
      <c r="B1044" s="109">
        <f t="shared" si="156"/>
        <v>44595</v>
      </c>
      <c r="C1044" s="127" t="str">
        <f t="shared" si="151"/>
        <v>구간6</v>
      </c>
      <c r="D1044" s="108">
        <f t="shared" si="152"/>
        <v>182</v>
      </c>
      <c r="E1044" s="128">
        <f>COUNTIF($C$15:C1044,C1044)</f>
        <v>115</v>
      </c>
      <c r="F1044" s="129">
        <f t="shared" si="153"/>
        <v>9.5125139395345393E-2</v>
      </c>
      <c r="G1044" s="129">
        <f t="shared" si="154"/>
        <v>4.6219469635763706E-3</v>
      </c>
      <c r="H1044" s="130">
        <f t="shared" si="155"/>
        <v>9.9747086358921766E-2</v>
      </c>
    </row>
    <row r="1045" spans="1:8">
      <c r="A1045" s="108">
        <f t="shared" si="156"/>
        <v>1031</v>
      </c>
      <c r="B1045" s="109">
        <f t="shared" si="156"/>
        <v>44596</v>
      </c>
      <c r="C1045" s="127" t="str">
        <f t="shared" si="151"/>
        <v>구간6</v>
      </c>
      <c r="D1045" s="108">
        <f t="shared" si="152"/>
        <v>182</v>
      </c>
      <c r="E1045" s="128">
        <f>COUNTIF($C$15:C1045,C1045)</f>
        <v>116</v>
      </c>
      <c r="F1045" s="129">
        <f t="shared" si="153"/>
        <v>9.5125139395345393E-2</v>
      </c>
      <c r="G1045" s="129">
        <f t="shared" si="154"/>
        <v>4.6621378067379041E-3</v>
      </c>
      <c r="H1045" s="130">
        <f t="shared" si="155"/>
        <v>9.9787277202083302E-2</v>
      </c>
    </row>
    <row r="1046" spans="1:8">
      <c r="A1046" s="108">
        <f t="shared" si="156"/>
        <v>1032</v>
      </c>
      <c r="B1046" s="109">
        <f t="shared" si="156"/>
        <v>44597</v>
      </c>
      <c r="C1046" s="127" t="str">
        <f t="shared" si="151"/>
        <v>구간6</v>
      </c>
      <c r="D1046" s="108">
        <f t="shared" si="152"/>
        <v>182</v>
      </c>
      <c r="E1046" s="128">
        <f>COUNTIF($C$15:C1046,C1046)</f>
        <v>117</v>
      </c>
      <c r="F1046" s="129">
        <f t="shared" si="153"/>
        <v>9.5125139395345393E-2</v>
      </c>
      <c r="G1046" s="129">
        <f t="shared" si="154"/>
        <v>4.7023286498994376E-3</v>
      </c>
      <c r="H1046" s="130">
        <f t="shared" si="155"/>
        <v>9.9827468045244824E-2</v>
      </c>
    </row>
    <row r="1047" spans="1:8">
      <c r="A1047" s="108">
        <f t="shared" si="156"/>
        <v>1033</v>
      </c>
      <c r="B1047" s="109">
        <f t="shared" si="156"/>
        <v>44598</v>
      </c>
      <c r="C1047" s="127" t="str">
        <f t="shared" si="151"/>
        <v>구간6</v>
      </c>
      <c r="D1047" s="108">
        <f t="shared" si="152"/>
        <v>182</v>
      </c>
      <c r="E1047" s="128">
        <f>COUNTIF($C$15:C1047,C1047)</f>
        <v>118</v>
      </c>
      <c r="F1047" s="129">
        <f t="shared" si="153"/>
        <v>9.5125139395345393E-2</v>
      </c>
      <c r="G1047" s="129">
        <f t="shared" si="154"/>
        <v>4.7425194930609711E-3</v>
      </c>
      <c r="H1047" s="130">
        <f t="shared" si="155"/>
        <v>9.986765888840636E-2</v>
      </c>
    </row>
    <row r="1048" spans="1:8">
      <c r="A1048" s="108">
        <f t="shared" si="156"/>
        <v>1034</v>
      </c>
      <c r="B1048" s="109">
        <f t="shared" si="156"/>
        <v>44599</v>
      </c>
      <c r="C1048" s="127" t="str">
        <f t="shared" si="151"/>
        <v>구간6</v>
      </c>
      <c r="D1048" s="108">
        <f t="shared" si="152"/>
        <v>182</v>
      </c>
      <c r="E1048" s="128">
        <f>COUNTIF($C$15:C1048,C1048)</f>
        <v>119</v>
      </c>
      <c r="F1048" s="129">
        <f t="shared" si="153"/>
        <v>9.5125139395345393E-2</v>
      </c>
      <c r="G1048" s="129">
        <f t="shared" si="154"/>
        <v>4.7827103362225046E-3</v>
      </c>
      <c r="H1048" s="130">
        <f t="shared" si="155"/>
        <v>9.9907849731567897E-2</v>
      </c>
    </row>
    <row r="1049" spans="1:8">
      <c r="A1049" s="108">
        <f t="shared" si="156"/>
        <v>1035</v>
      </c>
      <c r="B1049" s="109">
        <f t="shared" si="156"/>
        <v>44600</v>
      </c>
      <c r="C1049" s="127" t="str">
        <f t="shared" si="151"/>
        <v>구간6</v>
      </c>
      <c r="D1049" s="108">
        <f t="shared" si="152"/>
        <v>182</v>
      </c>
      <c r="E1049" s="128">
        <f>COUNTIF($C$15:C1049,C1049)</f>
        <v>120</v>
      </c>
      <c r="F1049" s="129">
        <f t="shared" si="153"/>
        <v>9.5125139395345393E-2</v>
      </c>
      <c r="G1049" s="129">
        <f t="shared" si="154"/>
        <v>4.8229011793840381E-3</v>
      </c>
      <c r="H1049" s="130">
        <f t="shared" si="155"/>
        <v>9.9948040574729433E-2</v>
      </c>
    </row>
    <row r="1050" spans="1:8">
      <c r="A1050" s="108">
        <f t="shared" si="156"/>
        <v>1036</v>
      </c>
      <c r="B1050" s="109">
        <f t="shared" si="156"/>
        <v>44601</v>
      </c>
      <c r="C1050" s="127" t="str">
        <f t="shared" si="151"/>
        <v>구간6</v>
      </c>
      <c r="D1050" s="108">
        <f t="shared" si="152"/>
        <v>182</v>
      </c>
      <c r="E1050" s="128">
        <f>COUNTIF($C$15:C1050,C1050)</f>
        <v>121</v>
      </c>
      <c r="F1050" s="129">
        <f t="shared" si="153"/>
        <v>9.5125139395345393E-2</v>
      </c>
      <c r="G1050" s="129">
        <f t="shared" si="154"/>
        <v>4.8630920225455725E-3</v>
      </c>
      <c r="H1050" s="130">
        <f t="shared" si="155"/>
        <v>9.9988231417890969E-2</v>
      </c>
    </row>
    <row r="1051" spans="1:8">
      <c r="A1051" s="108">
        <f t="shared" si="156"/>
        <v>1037</v>
      </c>
      <c r="B1051" s="109">
        <f t="shared" si="156"/>
        <v>44602</v>
      </c>
      <c r="C1051" s="127" t="str">
        <f t="shared" si="151"/>
        <v>구간6</v>
      </c>
      <c r="D1051" s="108">
        <f t="shared" si="152"/>
        <v>182</v>
      </c>
      <c r="E1051" s="128">
        <f>COUNTIF($C$15:C1051,C1051)</f>
        <v>122</v>
      </c>
      <c r="F1051" s="129">
        <f t="shared" si="153"/>
        <v>9.5125139395345393E-2</v>
      </c>
      <c r="G1051" s="129">
        <f t="shared" si="154"/>
        <v>4.903282865707106E-3</v>
      </c>
      <c r="H1051" s="130">
        <f t="shared" si="155"/>
        <v>0.1000284222610525</v>
      </c>
    </row>
    <row r="1052" spans="1:8">
      <c r="A1052" s="108">
        <f t="shared" si="156"/>
        <v>1038</v>
      </c>
      <c r="B1052" s="109">
        <f t="shared" si="156"/>
        <v>44603</v>
      </c>
      <c r="C1052" s="127" t="str">
        <f t="shared" si="151"/>
        <v>구간6</v>
      </c>
      <c r="D1052" s="108">
        <f t="shared" si="152"/>
        <v>182</v>
      </c>
      <c r="E1052" s="128">
        <f>COUNTIF($C$15:C1052,C1052)</f>
        <v>123</v>
      </c>
      <c r="F1052" s="129">
        <f t="shared" si="153"/>
        <v>9.5125139395345393E-2</v>
      </c>
      <c r="G1052" s="129">
        <f t="shared" si="154"/>
        <v>4.9434737088686394E-3</v>
      </c>
      <c r="H1052" s="130">
        <f t="shared" si="155"/>
        <v>0.10006861310421403</v>
      </c>
    </row>
    <row r="1053" spans="1:8">
      <c r="A1053" s="108">
        <f t="shared" si="156"/>
        <v>1039</v>
      </c>
      <c r="B1053" s="109">
        <f t="shared" si="156"/>
        <v>44604</v>
      </c>
      <c r="C1053" s="127" t="str">
        <f t="shared" si="151"/>
        <v>구간6</v>
      </c>
      <c r="D1053" s="108">
        <f t="shared" si="152"/>
        <v>182</v>
      </c>
      <c r="E1053" s="128">
        <f>COUNTIF($C$15:C1053,C1053)</f>
        <v>124</v>
      </c>
      <c r="F1053" s="129">
        <f t="shared" si="153"/>
        <v>9.5125139395345393E-2</v>
      </c>
      <c r="G1053" s="129">
        <f t="shared" si="154"/>
        <v>4.9836645520301729E-3</v>
      </c>
      <c r="H1053" s="130">
        <f t="shared" si="155"/>
        <v>0.10010880394737556</v>
      </c>
    </row>
    <row r="1054" spans="1:8">
      <c r="A1054" s="108">
        <f t="shared" si="156"/>
        <v>1040</v>
      </c>
      <c r="B1054" s="109">
        <f t="shared" si="156"/>
        <v>44605</v>
      </c>
      <c r="C1054" s="127" t="str">
        <f t="shared" si="151"/>
        <v>구간6</v>
      </c>
      <c r="D1054" s="108">
        <f t="shared" si="152"/>
        <v>182</v>
      </c>
      <c r="E1054" s="128">
        <f>COUNTIF($C$15:C1054,C1054)</f>
        <v>125</v>
      </c>
      <c r="F1054" s="129">
        <f t="shared" si="153"/>
        <v>9.5125139395345393E-2</v>
      </c>
      <c r="G1054" s="129">
        <f t="shared" si="154"/>
        <v>5.0238553951917064E-3</v>
      </c>
      <c r="H1054" s="130">
        <f t="shared" si="155"/>
        <v>0.1001489947905371</v>
      </c>
    </row>
    <row r="1055" spans="1:8">
      <c r="A1055" s="108">
        <f t="shared" si="156"/>
        <v>1041</v>
      </c>
      <c r="B1055" s="109">
        <f t="shared" si="156"/>
        <v>44606</v>
      </c>
      <c r="C1055" s="127" t="str">
        <f t="shared" si="151"/>
        <v>구간6</v>
      </c>
      <c r="D1055" s="108">
        <f t="shared" si="152"/>
        <v>182</v>
      </c>
      <c r="E1055" s="128">
        <f>COUNTIF($C$15:C1055,C1055)</f>
        <v>126</v>
      </c>
      <c r="F1055" s="129">
        <f t="shared" si="153"/>
        <v>9.5125139395345393E-2</v>
      </c>
      <c r="G1055" s="129">
        <f t="shared" si="154"/>
        <v>5.0640462383532408E-3</v>
      </c>
      <c r="H1055" s="130">
        <f t="shared" si="155"/>
        <v>0.10018918563369864</v>
      </c>
    </row>
    <row r="1056" spans="1:8">
      <c r="A1056" s="108">
        <f t="shared" si="156"/>
        <v>1042</v>
      </c>
      <c r="B1056" s="109">
        <f t="shared" si="156"/>
        <v>44607</v>
      </c>
      <c r="C1056" s="127" t="str">
        <f t="shared" si="151"/>
        <v>구간6</v>
      </c>
      <c r="D1056" s="108">
        <f t="shared" si="152"/>
        <v>182</v>
      </c>
      <c r="E1056" s="128">
        <f>COUNTIF($C$15:C1056,C1056)</f>
        <v>127</v>
      </c>
      <c r="F1056" s="129">
        <f t="shared" si="153"/>
        <v>9.5125139395345393E-2</v>
      </c>
      <c r="G1056" s="129">
        <f t="shared" si="154"/>
        <v>5.1042370815147743E-3</v>
      </c>
      <c r="H1056" s="130">
        <f t="shared" si="155"/>
        <v>0.10022937647686017</v>
      </c>
    </row>
    <row r="1057" spans="1:8">
      <c r="A1057" s="108">
        <f t="shared" ref="A1057:B1072" si="157">A1056+1</f>
        <v>1043</v>
      </c>
      <c r="B1057" s="109">
        <f t="shared" si="157"/>
        <v>44608</v>
      </c>
      <c r="C1057" s="127" t="str">
        <f t="shared" si="151"/>
        <v>구간6</v>
      </c>
      <c r="D1057" s="108">
        <f t="shared" si="152"/>
        <v>182</v>
      </c>
      <c r="E1057" s="128">
        <f>COUNTIF($C$15:C1057,C1057)</f>
        <v>128</v>
      </c>
      <c r="F1057" s="129">
        <f t="shared" si="153"/>
        <v>9.5125139395345393E-2</v>
      </c>
      <c r="G1057" s="129">
        <f t="shared" si="154"/>
        <v>5.1444279246763078E-3</v>
      </c>
      <c r="H1057" s="130">
        <f t="shared" si="155"/>
        <v>0.10026956732002171</v>
      </c>
    </row>
    <row r="1058" spans="1:8">
      <c r="A1058" s="108">
        <f t="shared" si="157"/>
        <v>1044</v>
      </c>
      <c r="B1058" s="109">
        <f t="shared" si="157"/>
        <v>44609</v>
      </c>
      <c r="C1058" s="127" t="str">
        <f t="shared" si="151"/>
        <v>구간6</v>
      </c>
      <c r="D1058" s="108">
        <f t="shared" si="152"/>
        <v>182</v>
      </c>
      <c r="E1058" s="128">
        <f>COUNTIF($C$15:C1058,C1058)</f>
        <v>129</v>
      </c>
      <c r="F1058" s="129">
        <f t="shared" si="153"/>
        <v>9.5125139395345393E-2</v>
      </c>
      <c r="G1058" s="129">
        <f t="shared" si="154"/>
        <v>5.1846187678378413E-3</v>
      </c>
      <c r="H1058" s="130">
        <f t="shared" si="155"/>
        <v>0.10030975816318323</v>
      </c>
    </row>
    <row r="1059" spans="1:8">
      <c r="A1059" s="108">
        <f t="shared" si="157"/>
        <v>1045</v>
      </c>
      <c r="B1059" s="109">
        <f t="shared" si="157"/>
        <v>44610</v>
      </c>
      <c r="C1059" s="127" t="str">
        <f t="shared" si="151"/>
        <v>구간6</v>
      </c>
      <c r="D1059" s="108">
        <f t="shared" si="152"/>
        <v>182</v>
      </c>
      <c r="E1059" s="128">
        <f>COUNTIF($C$15:C1059,C1059)</f>
        <v>130</v>
      </c>
      <c r="F1059" s="129">
        <f t="shared" si="153"/>
        <v>9.5125139395345393E-2</v>
      </c>
      <c r="G1059" s="129">
        <f t="shared" si="154"/>
        <v>5.2248096109993748E-3</v>
      </c>
      <c r="H1059" s="130">
        <f t="shared" si="155"/>
        <v>0.10034994900634477</v>
      </c>
    </row>
    <row r="1060" spans="1:8">
      <c r="A1060" s="108">
        <f t="shared" si="157"/>
        <v>1046</v>
      </c>
      <c r="B1060" s="109">
        <f t="shared" si="157"/>
        <v>44611</v>
      </c>
      <c r="C1060" s="127" t="str">
        <f t="shared" si="151"/>
        <v>구간6</v>
      </c>
      <c r="D1060" s="108">
        <f t="shared" si="152"/>
        <v>182</v>
      </c>
      <c r="E1060" s="128">
        <f>COUNTIF($C$15:C1060,C1060)</f>
        <v>131</v>
      </c>
      <c r="F1060" s="129">
        <f t="shared" si="153"/>
        <v>9.5125139395345393E-2</v>
      </c>
      <c r="G1060" s="129">
        <f t="shared" si="154"/>
        <v>5.2650004541609091E-3</v>
      </c>
      <c r="H1060" s="130">
        <f t="shared" si="155"/>
        <v>0.1003901398495063</v>
      </c>
    </row>
    <row r="1061" spans="1:8">
      <c r="A1061" s="108">
        <f t="shared" si="157"/>
        <v>1047</v>
      </c>
      <c r="B1061" s="109">
        <f t="shared" si="157"/>
        <v>44612</v>
      </c>
      <c r="C1061" s="127" t="str">
        <f t="shared" si="151"/>
        <v>구간6</v>
      </c>
      <c r="D1061" s="108">
        <f t="shared" si="152"/>
        <v>182</v>
      </c>
      <c r="E1061" s="128">
        <f>COUNTIF($C$15:C1061,C1061)</f>
        <v>132</v>
      </c>
      <c r="F1061" s="129">
        <f t="shared" si="153"/>
        <v>9.5125139395345393E-2</v>
      </c>
      <c r="G1061" s="129">
        <f t="shared" si="154"/>
        <v>5.3051912973224426E-3</v>
      </c>
      <c r="H1061" s="130">
        <f t="shared" si="155"/>
        <v>0.10043033069266784</v>
      </c>
    </row>
    <row r="1062" spans="1:8">
      <c r="A1062" s="108">
        <f t="shared" si="157"/>
        <v>1048</v>
      </c>
      <c r="B1062" s="109">
        <f t="shared" si="157"/>
        <v>44613</v>
      </c>
      <c r="C1062" s="127" t="str">
        <f t="shared" si="151"/>
        <v>구간6</v>
      </c>
      <c r="D1062" s="108">
        <f t="shared" si="152"/>
        <v>182</v>
      </c>
      <c r="E1062" s="128">
        <f>COUNTIF($C$15:C1062,C1062)</f>
        <v>133</v>
      </c>
      <c r="F1062" s="129">
        <f t="shared" si="153"/>
        <v>9.5125139395345393E-2</v>
      </c>
      <c r="G1062" s="129">
        <f t="shared" si="154"/>
        <v>5.3453821404839761E-3</v>
      </c>
      <c r="H1062" s="130">
        <f t="shared" si="155"/>
        <v>0.10047052153582937</v>
      </c>
    </row>
    <row r="1063" spans="1:8">
      <c r="A1063" s="108">
        <f t="shared" si="157"/>
        <v>1049</v>
      </c>
      <c r="B1063" s="109">
        <f t="shared" si="157"/>
        <v>44614</v>
      </c>
      <c r="C1063" s="127" t="str">
        <f t="shared" si="151"/>
        <v>구간6</v>
      </c>
      <c r="D1063" s="108">
        <f t="shared" si="152"/>
        <v>182</v>
      </c>
      <c r="E1063" s="128">
        <f>COUNTIF($C$15:C1063,C1063)</f>
        <v>134</v>
      </c>
      <c r="F1063" s="129">
        <f t="shared" si="153"/>
        <v>9.5125139395345393E-2</v>
      </c>
      <c r="G1063" s="129">
        <f t="shared" si="154"/>
        <v>5.3855729836455096E-3</v>
      </c>
      <c r="H1063" s="130">
        <f t="shared" si="155"/>
        <v>0.1005107123789909</v>
      </c>
    </row>
    <row r="1064" spans="1:8">
      <c r="A1064" s="108">
        <f t="shared" si="157"/>
        <v>1050</v>
      </c>
      <c r="B1064" s="109">
        <f t="shared" si="157"/>
        <v>44615</v>
      </c>
      <c r="C1064" s="127" t="str">
        <f t="shared" si="151"/>
        <v>구간6</v>
      </c>
      <c r="D1064" s="108">
        <f t="shared" si="152"/>
        <v>182</v>
      </c>
      <c r="E1064" s="128">
        <f>COUNTIF($C$15:C1064,C1064)</f>
        <v>135</v>
      </c>
      <c r="F1064" s="129">
        <f t="shared" si="153"/>
        <v>9.5125139395345393E-2</v>
      </c>
      <c r="G1064" s="129">
        <f t="shared" si="154"/>
        <v>5.4257638268070431E-3</v>
      </c>
      <c r="H1064" s="130">
        <f t="shared" si="155"/>
        <v>0.10055090322215243</v>
      </c>
    </row>
    <row r="1065" spans="1:8">
      <c r="A1065" s="108">
        <f t="shared" si="157"/>
        <v>1051</v>
      </c>
      <c r="B1065" s="109">
        <f t="shared" si="157"/>
        <v>44616</v>
      </c>
      <c r="C1065" s="127" t="str">
        <f t="shared" si="151"/>
        <v>구간6</v>
      </c>
      <c r="D1065" s="108">
        <f t="shared" si="152"/>
        <v>182</v>
      </c>
      <c r="E1065" s="128">
        <f>COUNTIF($C$15:C1065,C1065)</f>
        <v>136</v>
      </c>
      <c r="F1065" s="129">
        <f t="shared" si="153"/>
        <v>9.5125139395345393E-2</v>
      </c>
      <c r="G1065" s="129">
        <f t="shared" si="154"/>
        <v>5.4659546699685774E-3</v>
      </c>
      <c r="H1065" s="130">
        <f t="shared" si="155"/>
        <v>0.10059109406531397</v>
      </c>
    </row>
    <row r="1066" spans="1:8">
      <c r="A1066" s="108">
        <f t="shared" si="157"/>
        <v>1052</v>
      </c>
      <c r="B1066" s="109">
        <f t="shared" si="157"/>
        <v>44617</v>
      </c>
      <c r="C1066" s="127" t="str">
        <f t="shared" si="151"/>
        <v>구간6</v>
      </c>
      <c r="D1066" s="108">
        <f t="shared" si="152"/>
        <v>182</v>
      </c>
      <c r="E1066" s="128">
        <f>COUNTIF($C$15:C1066,C1066)</f>
        <v>137</v>
      </c>
      <c r="F1066" s="129">
        <f t="shared" si="153"/>
        <v>9.5125139395345393E-2</v>
      </c>
      <c r="G1066" s="129">
        <f t="shared" si="154"/>
        <v>5.5061455131301109E-3</v>
      </c>
      <c r="H1066" s="130">
        <f t="shared" si="155"/>
        <v>0.1006312849084755</v>
      </c>
    </row>
    <row r="1067" spans="1:8">
      <c r="A1067" s="108">
        <f t="shared" si="157"/>
        <v>1053</v>
      </c>
      <c r="B1067" s="109">
        <f t="shared" si="157"/>
        <v>44618</v>
      </c>
      <c r="C1067" s="127" t="str">
        <f t="shared" si="151"/>
        <v>구간6</v>
      </c>
      <c r="D1067" s="108">
        <f t="shared" si="152"/>
        <v>182</v>
      </c>
      <c r="E1067" s="128">
        <f>COUNTIF($C$15:C1067,C1067)</f>
        <v>138</v>
      </c>
      <c r="F1067" s="129">
        <f t="shared" si="153"/>
        <v>9.5125139395345393E-2</v>
      </c>
      <c r="G1067" s="129">
        <f t="shared" si="154"/>
        <v>5.5463363562916444E-3</v>
      </c>
      <c r="H1067" s="130">
        <f t="shared" si="155"/>
        <v>0.10067147575163704</v>
      </c>
    </row>
    <row r="1068" spans="1:8">
      <c r="A1068" s="108">
        <f t="shared" si="157"/>
        <v>1054</v>
      </c>
      <c r="B1068" s="109">
        <f t="shared" si="157"/>
        <v>44619</v>
      </c>
      <c r="C1068" s="127" t="str">
        <f t="shared" si="151"/>
        <v>구간6</v>
      </c>
      <c r="D1068" s="108">
        <f t="shared" si="152"/>
        <v>182</v>
      </c>
      <c r="E1068" s="128">
        <f>COUNTIF($C$15:C1068,C1068)</f>
        <v>139</v>
      </c>
      <c r="F1068" s="129">
        <f t="shared" si="153"/>
        <v>9.5125139395345393E-2</v>
      </c>
      <c r="G1068" s="129">
        <f t="shared" si="154"/>
        <v>5.5865271994531779E-3</v>
      </c>
      <c r="H1068" s="130">
        <f t="shared" si="155"/>
        <v>0.10071166659479858</v>
      </c>
    </row>
    <row r="1069" spans="1:8">
      <c r="A1069" s="108">
        <f t="shared" si="157"/>
        <v>1055</v>
      </c>
      <c r="B1069" s="109">
        <f t="shared" si="157"/>
        <v>44620</v>
      </c>
      <c r="C1069" s="127" t="str">
        <f t="shared" si="151"/>
        <v>구간6</v>
      </c>
      <c r="D1069" s="108">
        <f t="shared" si="152"/>
        <v>182</v>
      </c>
      <c r="E1069" s="128">
        <f>COUNTIF($C$15:C1069,C1069)</f>
        <v>140</v>
      </c>
      <c r="F1069" s="129">
        <f t="shared" si="153"/>
        <v>9.5125139395345393E-2</v>
      </c>
      <c r="G1069" s="129">
        <f t="shared" si="154"/>
        <v>5.6267180426147114E-3</v>
      </c>
      <c r="H1069" s="130">
        <f t="shared" si="155"/>
        <v>0.1007518574379601</v>
      </c>
    </row>
    <row r="1070" spans="1:8">
      <c r="A1070" s="108">
        <f t="shared" si="157"/>
        <v>1056</v>
      </c>
      <c r="B1070" s="109">
        <f t="shared" si="157"/>
        <v>44621</v>
      </c>
      <c r="C1070" s="127" t="str">
        <f t="shared" si="151"/>
        <v>구간6</v>
      </c>
      <c r="D1070" s="108">
        <f t="shared" si="152"/>
        <v>182</v>
      </c>
      <c r="E1070" s="128">
        <f>COUNTIF($C$15:C1070,C1070)</f>
        <v>141</v>
      </c>
      <c r="F1070" s="129">
        <f t="shared" si="153"/>
        <v>9.5125139395345393E-2</v>
      </c>
      <c r="G1070" s="129">
        <f t="shared" si="154"/>
        <v>5.6669088857762449E-3</v>
      </c>
      <c r="H1070" s="130">
        <f t="shared" si="155"/>
        <v>0.10079204828112164</v>
      </c>
    </row>
    <row r="1071" spans="1:8">
      <c r="A1071" s="108">
        <f t="shared" si="157"/>
        <v>1057</v>
      </c>
      <c r="B1071" s="109">
        <f t="shared" si="157"/>
        <v>44622</v>
      </c>
      <c r="C1071" s="127" t="str">
        <f t="shared" si="151"/>
        <v>구간6</v>
      </c>
      <c r="D1071" s="108">
        <f t="shared" si="152"/>
        <v>182</v>
      </c>
      <c r="E1071" s="128">
        <f>COUNTIF($C$15:C1071,C1071)</f>
        <v>142</v>
      </c>
      <c r="F1071" s="129">
        <f t="shared" si="153"/>
        <v>9.5125139395345393E-2</v>
      </c>
      <c r="G1071" s="129">
        <f t="shared" si="154"/>
        <v>5.7070997289377793E-3</v>
      </c>
      <c r="H1071" s="130">
        <f t="shared" si="155"/>
        <v>0.10083223912428317</v>
      </c>
    </row>
    <row r="1072" spans="1:8">
      <c r="A1072" s="108">
        <f t="shared" si="157"/>
        <v>1058</v>
      </c>
      <c r="B1072" s="109">
        <f t="shared" si="157"/>
        <v>44623</v>
      </c>
      <c r="C1072" s="127" t="str">
        <f t="shared" si="151"/>
        <v>구간6</v>
      </c>
      <c r="D1072" s="108">
        <f t="shared" si="152"/>
        <v>182</v>
      </c>
      <c r="E1072" s="128">
        <f>COUNTIF($C$15:C1072,C1072)</f>
        <v>143</v>
      </c>
      <c r="F1072" s="129">
        <f t="shared" si="153"/>
        <v>9.5125139395345393E-2</v>
      </c>
      <c r="G1072" s="129">
        <f t="shared" si="154"/>
        <v>5.7472905720993128E-3</v>
      </c>
      <c r="H1072" s="130">
        <f t="shared" si="155"/>
        <v>0.10087242996744471</v>
      </c>
    </row>
    <row r="1073" spans="1:8">
      <c r="A1073" s="108">
        <f t="shared" ref="A1073:B1088" si="158">A1072+1</f>
        <v>1059</v>
      </c>
      <c r="B1073" s="109">
        <f t="shared" si="158"/>
        <v>44624</v>
      </c>
      <c r="C1073" s="127" t="str">
        <f t="shared" si="151"/>
        <v>구간6</v>
      </c>
      <c r="D1073" s="108">
        <f t="shared" si="152"/>
        <v>182</v>
      </c>
      <c r="E1073" s="128">
        <f>COUNTIF($C$15:C1073,C1073)</f>
        <v>144</v>
      </c>
      <c r="F1073" s="129">
        <f t="shared" si="153"/>
        <v>9.5125139395345393E-2</v>
      </c>
      <c r="G1073" s="129">
        <f t="shared" si="154"/>
        <v>5.7874814152608462E-3</v>
      </c>
      <c r="H1073" s="130">
        <f t="shared" si="155"/>
        <v>0.10091262081060624</v>
      </c>
    </row>
    <row r="1074" spans="1:8">
      <c r="A1074" s="108">
        <f t="shared" si="158"/>
        <v>1060</v>
      </c>
      <c r="B1074" s="109">
        <f t="shared" si="158"/>
        <v>44625</v>
      </c>
      <c r="C1074" s="127" t="str">
        <f t="shared" si="151"/>
        <v>구간6</v>
      </c>
      <c r="D1074" s="108">
        <f t="shared" si="152"/>
        <v>182</v>
      </c>
      <c r="E1074" s="128">
        <f>COUNTIF($C$15:C1074,C1074)</f>
        <v>145</v>
      </c>
      <c r="F1074" s="129">
        <f t="shared" si="153"/>
        <v>9.5125139395345393E-2</v>
      </c>
      <c r="G1074" s="129">
        <f t="shared" si="154"/>
        <v>5.8276722584223797E-3</v>
      </c>
      <c r="H1074" s="130">
        <f t="shared" si="155"/>
        <v>0.10095281165376777</v>
      </c>
    </row>
    <row r="1075" spans="1:8">
      <c r="A1075" s="108">
        <f t="shared" si="158"/>
        <v>1061</v>
      </c>
      <c r="B1075" s="109">
        <f t="shared" si="158"/>
        <v>44626</v>
      </c>
      <c r="C1075" s="127" t="str">
        <f t="shared" si="151"/>
        <v>구간6</v>
      </c>
      <c r="D1075" s="108">
        <f t="shared" si="152"/>
        <v>182</v>
      </c>
      <c r="E1075" s="128">
        <f>COUNTIF($C$15:C1075,C1075)</f>
        <v>146</v>
      </c>
      <c r="F1075" s="129">
        <f t="shared" si="153"/>
        <v>9.5125139395345393E-2</v>
      </c>
      <c r="G1075" s="129">
        <f t="shared" si="154"/>
        <v>5.8678631015839132E-3</v>
      </c>
      <c r="H1075" s="130">
        <f t="shared" si="155"/>
        <v>0.1009930024969293</v>
      </c>
    </row>
    <row r="1076" spans="1:8">
      <c r="A1076" s="108">
        <f t="shared" si="158"/>
        <v>1062</v>
      </c>
      <c r="B1076" s="109">
        <f t="shared" si="158"/>
        <v>44627</v>
      </c>
      <c r="C1076" s="127" t="str">
        <f t="shared" si="151"/>
        <v>구간6</v>
      </c>
      <c r="D1076" s="108">
        <f t="shared" si="152"/>
        <v>182</v>
      </c>
      <c r="E1076" s="128">
        <f>COUNTIF($C$15:C1076,C1076)</f>
        <v>147</v>
      </c>
      <c r="F1076" s="129">
        <f t="shared" si="153"/>
        <v>9.5125139395345393E-2</v>
      </c>
      <c r="G1076" s="129">
        <f t="shared" si="154"/>
        <v>5.9080539447454476E-3</v>
      </c>
      <c r="H1076" s="130">
        <f t="shared" si="155"/>
        <v>0.10103319334009084</v>
      </c>
    </row>
    <row r="1077" spans="1:8">
      <c r="A1077" s="108">
        <f t="shared" si="158"/>
        <v>1063</v>
      </c>
      <c r="B1077" s="109">
        <f t="shared" si="158"/>
        <v>44628</v>
      </c>
      <c r="C1077" s="127" t="str">
        <f t="shared" si="151"/>
        <v>구간6</v>
      </c>
      <c r="D1077" s="108">
        <f t="shared" si="152"/>
        <v>182</v>
      </c>
      <c r="E1077" s="128">
        <f>COUNTIF($C$15:C1077,C1077)</f>
        <v>148</v>
      </c>
      <c r="F1077" s="129">
        <f t="shared" si="153"/>
        <v>9.5125139395345393E-2</v>
      </c>
      <c r="G1077" s="129">
        <f t="shared" si="154"/>
        <v>5.9482447879069811E-3</v>
      </c>
      <c r="H1077" s="130">
        <f t="shared" si="155"/>
        <v>0.10107338418325237</v>
      </c>
    </row>
    <row r="1078" spans="1:8">
      <c r="A1078" s="108">
        <f t="shared" si="158"/>
        <v>1064</v>
      </c>
      <c r="B1078" s="109">
        <f t="shared" si="158"/>
        <v>44629</v>
      </c>
      <c r="C1078" s="127" t="str">
        <f t="shared" si="151"/>
        <v>구간6</v>
      </c>
      <c r="D1078" s="108">
        <f t="shared" si="152"/>
        <v>182</v>
      </c>
      <c r="E1078" s="128">
        <f>COUNTIF($C$15:C1078,C1078)</f>
        <v>149</v>
      </c>
      <c r="F1078" s="129">
        <f t="shared" si="153"/>
        <v>9.5125139395345393E-2</v>
      </c>
      <c r="G1078" s="129">
        <f t="shared" si="154"/>
        <v>5.9884356310685146E-3</v>
      </c>
      <c r="H1078" s="130">
        <f t="shared" si="155"/>
        <v>0.10111357502641391</v>
      </c>
    </row>
    <row r="1079" spans="1:8">
      <c r="A1079" s="108">
        <f t="shared" si="158"/>
        <v>1065</v>
      </c>
      <c r="B1079" s="109">
        <f t="shared" si="158"/>
        <v>44630</v>
      </c>
      <c r="C1079" s="127" t="str">
        <f t="shared" si="151"/>
        <v>구간6</v>
      </c>
      <c r="D1079" s="108">
        <f t="shared" si="152"/>
        <v>182</v>
      </c>
      <c r="E1079" s="128">
        <f>COUNTIF($C$15:C1079,C1079)</f>
        <v>150</v>
      </c>
      <c r="F1079" s="129">
        <f t="shared" si="153"/>
        <v>9.5125139395345393E-2</v>
      </c>
      <c r="G1079" s="129">
        <f t="shared" si="154"/>
        <v>6.0286264742300481E-3</v>
      </c>
      <c r="H1079" s="130">
        <f t="shared" si="155"/>
        <v>0.10115376586957545</v>
      </c>
    </row>
    <row r="1080" spans="1:8">
      <c r="A1080" s="108">
        <f t="shared" si="158"/>
        <v>1066</v>
      </c>
      <c r="B1080" s="109">
        <f t="shared" si="158"/>
        <v>44631</v>
      </c>
      <c r="C1080" s="127" t="str">
        <f t="shared" si="151"/>
        <v>구간6</v>
      </c>
      <c r="D1080" s="108">
        <f t="shared" si="152"/>
        <v>182</v>
      </c>
      <c r="E1080" s="128">
        <f>COUNTIF($C$15:C1080,C1080)</f>
        <v>151</v>
      </c>
      <c r="F1080" s="129">
        <f t="shared" si="153"/>
        <v>9.5125139395345393E-2</v>
      </c>
      <c r="G1080" s="129">
        <f t="shared" si="154"/>
        <v>6.0688173173915816E-3</v>
      </c>
      <c r="H1080" s="130">
        <f t="shared" si="155"/>
        <v>0.10119395671273697</v>
      </c>
    </row>
    <row r="1081" spans="1:8">
      <c r="A1081" s="108">
        <f t="shared" si="158"/>
        <v>1067</v>
      </c>
      <c r="B1081" s="109">
        <f t="shared" si="158"/>
        <v>44632</v>
      </c>
      <c r="C1081" s="127" t="str">
        <f t="shared" si="151"/>
        <v>구간6</v>
      </c>
      <c r="D1081" s="108">
        <f t="shared" si="152"/>
        <v>182</v>
      </c>
      <c r="E1081" s="128">
        <f>COUNTIF($C$15:C1081,C1081)</f>
        <v>152</v>
      </c>
      <c r="F1081" s="129">
        <f t="shared" si="153"/>
        <v>9.5125139395345393E-2</v>
      </c>
      <c r="G1081" s="129">
        <f t="shared" si="154"/>
        <v>6.109008160553115E-3</v>
      </c>
      <c r="H1081" s="130">
        <f t="shared" si="155"/>
        <v>0.1012341475558985</v>
      </c>
    </row>
    <row r="1082" spans="1:8">
      <c r="A1082" s="108">
        <f t="shared" si="158"/>
        <v>1068</v>
      </c>
      <c r="B1082" s="109">
        <f t="shared" si="158"/>
        <v>44633</v>
      </c>
      <c r="C1082" s="127" t="str">
        <f t="shared" si="151"/>
        <v>구간6</v>
      </c>
      <c r="D1082" s="108">
        <f t="shared" si="152"/>
        <v>182</v>
      </c>
      <c r="E1082" s="128">
        <f>COUNTIF($C$15:C1082,C1082)</f>
        <v>153</v>
      </c>
      <c r="F1082" s="129">
        <f t="shared" si="153"/>
        <v>9.5125139395345393E-2</v>
      </c>
      <c r="G1082" s="129">
        <f t="shared" si="154"/>
        <v>6.1491990037146494E-3</v>
      </c>
      <c r="H1082" s="130">
        <f t="shared" si="155"/>
        <v>0.10127433839906004</v>
      </c>
    </row>
    <row r="1083" spans="1:8">
      <c r="A1083" s="108">
        <f t="shared" si="158"/>
        <v>1069</v>
      </c>
      <c r="B1083" s="109">
        <f t="shared" si="158"/>
        <v>44634</v>
      </c>
      <c r="C1083" s="127" t="str">
        <f t="shared" si="151"/>
        <v>구간6</v>
      </c>
      <c r="D1083" s="108">
        <f t="shared" si="152"/>
        <v>182</v>
      </c>
      <c r="E1083" s="128">
        <f>COUNTIF($C$15:C1083,C1083)</f>
        <v>154</v>
      </c>
      <c r="F1083" s="129">
        <f t="shared" si="153"/>
        <v>9.5125139395345393E-2</v>
      </c>
      <c r="G1083" s="129">
        <f t="shared" si="154"/>
        <v>6.1893898468761829E-3</v>
      </c>
      <c r="H1083" s="130">
        <f t="shared" si="155"/>
        <v>0.10131452924222158</v>
      </c>
    </row>
    <row r="1084" spans="1:8">
      <c r="A1084" s="108">
        <f t="shared" si="158"/>
        <v>1070</v>
      </c>
      <c r="B1084" s="109">
        <f t="shared" si="158"/>
        <v>44635</v>
      </c>
      <c r="C1084" s="127" t="str">
        <f t="shared" si="151"/>
        <v>구간6</v>
      </c>
      <c r="D1084" s="108">
        <f t="shared" si="152"/>
        <v>182</v>
      </c>
      <c r="E1084" s="128">
        <f>COUNTIF($C$15:C1084,C1084)</f>
        <v>155</v>
      </c>
      <c r="F1084" s="129">
        <f t="shared" si="153"/>
        <v>9.5125139395345393E-2</v>
      </c>
      <c r="G1084" s="129">
        <f t="shared" si="154"/>
        <v>6.2295806900377164E-3</v>
      </c>
      <c r="H1084" s="130">
        <f t="shared" si="155"/>
        <v>0.10135472008538311</v>
      </c>
    </row>
    <row r="1085" spans="1:8">
      <c r="A1085" s="108">
        <f t="shared" si="158"/>
        <v>1071</v>
      </c>
      <c r="B1085" s="109">
        <f t="shared" si="158"/>
        <v>44636</v>
      </c>
      <c r="C1085" s="127" t="str">
        <f t="shared" si="151"/>
        <v>구간6</v>
      </c>
      <c r="D1085" s="108">
        <f t="shared" si="152"/>
        <v>182</v>
      </c>
      <c r="E1085" s="128">
        <f>COUNTIF($C$15:C1085,C1085)</f>
        <v>156</v>
      </c>
      <c r="F1085" s="129">
        <f t="shared" si="153"/>
        <v>9.5125139395345393E-2</v>
      </c>
      <c r="G1085" s="129">
        <f t="shared" si="154"/>
        <v>6.2697715331992499E-3</v>
      </c>
      <c r="H1085" s="130">
        <f t="shared" si="155"/>
        <v>0.10139491092854465</v>
      </c>
    </row>
    <row r="1086" spans="1:8">
      <c r="A1086" s="108">
        <f t="shared" si="158"/>
        <v>1072</v>
      </c>
      <c r="B1086" s="109">
        <f t="shared" si="158"/>
        <v>44637</v>
      </c>
      <c r="C1086" s="127" t="str">
        <f t="shared" si="151"/>
        <v>구간6</v>
      </c>
      <c r="D1086" s="108">
        <f t="shared" si="152"/>
        <v>182</v>
      </c>
      <c r="E1086" s="128">
        <f>COUNTIF($C$15:C1086,C1086)</f>
        <v>157</v>
      </c>
      <c r="F1086" s="129">
        <f t="shared" si="153"/>
        <v>9.5125139395345393E-2</v>
      </c>
      <c r="G1086" s="129">
        <f t="shared" si="154"/>
        <v>6.3099623763607834E-3</v>
      </c>
      <c r="H1086" s="130">
        <f t="shared" si="155"/>
        <v>0.10143510177170617</v>
      </c>
    </row>
    <row r="1087" spans="1:8">
      <c r="A1087" s="108">
        <f t="shared" si="158"/>
        <v>1073</v>
      </c>
      <c r="B1087" s="109">
        <f t="shared" si="158"/>
        <v>44638</v>
      </c>
      <c r="C1087" s="127" t="str">
        <f t="shared" si="151"/>
        <v>구간6</v>
      </c>
      <c r="D1087" s="108">
        <f t="shared" si="152"/>
        <v>182</v>
      </c>
      <c r="E1087" s="128">
        <f>COUNTIF($C$15:C1087,C1087)</f>
        <v>158</v>
      </c>
      <c r="F1087" s="129">
        <f t="shared" si="153"/>
        <v>9.5125139395345393E-2</v>
      </c>
      <c r="G1087" s="129">
        <f t="shared" si="154"/>
        <v>6.3501532195223177E-3</v>
      </c>
      <c r="H1087" s="130">
        <f t="shared" si="155"/>
        <v>0.10147529261486771</v>
      </c>
    </row>
    <row r="1088" spans="1:8">
      <c r="A1088" s="108">
        <f t="shared" si="158"/>
        <v>1074</v>
      </c>
      <c r="B1088" s="109">
        <f t="shared" si="158"/>
        <v>44639</v>
      </c>
      <c r="C1088" s="127" t="str">
        <f t="shared" si="151"/>
        <v>구간6</v>
      </c>
      <c r="D1088" s="108">
        <f t="shared" si="152"/>
        <v>182</v>
      </c>
      <c r="E1088" s="128">
        <f>COUNTIF($C$15:C1088,C1088)</f>
        <v>159</v>
      </c>
      <c r="F1088" s="129">
        <f t="shared" si="153"/>
        <v>9.5125139395345393E-2</v>
      </c>
      <c r="G1088" s="129">
        <f t="shared" si="154"/>
        <v>6.3903440626838512E-3</v>
      </c>
      <c r="H1088" s="130">
        <f t="shared" si="155"/>
        <v>0.10151548345802924</v>
      </c>
    </row>
    <row r="1089" spans="1:8">
      <c r="A1089" s="108">
        <f t="shared" ref="A1089:B1104" si="159">A1088+1</f>
        <v>1075</v>
      </c>
      <c r="B1089" s="109">
        <f t="shared" si="159"/>
        <v>44640</v>
      </c>
      <c r="C1089" s="127" t="str">
        <f t="shared" si="151"/>
        <v>구간6</v>
      </c>
      <c r="D1089" s="108">
        <f t="shared" si="152"/>
        <v>182</v>
      </c>
      <c r="E1089" s="128">
        <f>COUNTIF($C$15:C1089,C1089)</f>
        <v>160</v>
      </c>
      <c r="F1089" s="129">
        <f t="shared" si="153"/>
        <v>9.5125139395345393E-2</v>
      </c>
      <c r="G1089" s="129">
        <f t="shared" si="154"/>
        <v>6.4305349058453847E-3</v>
      </c>
      <c r="H1089" s="130">
        <f t="shared" si="155"/>
        <v>0.10155567430119078</v>
      </c>
    </row>
    <row r="1090" spans="1:8">
      <c r="A1090" s="108">
        <f t="shared" si="159"/>
        <v>1076</v>
      </c>
      <c r="B1090" s="109">
        <f t="shared" si="159"/>
        <v>44641</v>
      </c>
      <c r="C1090" s="127" t="str">
        <f t="shared" si="151"/>
        <v>구간6</v>
      </c>
      <c r="D1090" s="108">
        <f t="shared" si="152"/>
        <v>182</v>
      </c>
      <c r="E1090" s="128">
        <f>COUNTIF($C$15:C1090,C1090)</f>
        <v>161</v>
      </c>
      <c r="F1090" s="129">
        <f t="shared" si="153"/>
        <v>9.5125139395345393E-2</v>
      </c>
      <c r="G1090" s="129">
        <f t="shared" si="154"/>
        <v>6.4707257490069182E-3</v>
      </c>
      <c r="H1090" s="130">
        <f t="shared" si="155"/>
        <v>0.10159586514435232</v>
      </c>
    </row>
    <row r="1091" spans="1:8">
      <c r="A1091" s="108">
        <f t="shared" si="159"/>
        <v>1077</v>
      </c>
      <c r="B1091" s="109">
        <f t="shared" si="159"/>
        <v>44642</v>
      </c>
      <c r="C1091" s="127" t="str">
        <f t="shared" si="151"/>
        <v>구간6</v>
      </c>
      <c r="D1091" s="108">
        <f t="shared" si="152"/>
        <v>182</v>
      </c>
      <c r="E1091" s="128">
        <f>COUNTIF($C$15:C1091,C1091)</f>
        <v>162</v>
      </c>
      <c r="F1091" s="129">
        <f t="shared" si="153"/>
        <v>9.5125139395345393E-2</v>
      </c>
      <c r="G1091" s="129">
        <f t="shared" si="154"/>
        <v>6.5109165921684517E-3</v>
      </c>
      <c r="H1091" s="130">
        <f t="shared" si="155"/>
        <v>0.10163605598751385</v>
      </c>
    </row>
    <row r="1092" spans="1:8">
      <c r="A1092" s="108">
        <f t="shared" si="159"/>
        <v>1078</v>
      </c>
      <c r="B1092" s="109">
        <f t="shared" si="159"/>
        <v>44643</v>
      </c>
      <c r="C1092" s="127" t="str">
        <f t="shared" si="151"/>
        <v>구간6</v>
      </c>
      <c r="D1092" s="108">
        <f t="shared" si="152"/>
        <v>182</v>
      </c>
      <c r="E1092" s="128">
        <f>COUNTIF($C$15:C1092,C1092)</f>
        <v>163</v>
      </c>
      <c r="F1092" s="129">
        <f t="shared" si="153"/>
        <v>9.5125139395345393E-2</v>
      </c>
      <c r="G1092" s="129">
        <f t="shared" si="154"/>
        <v>6.5511074353299861E-3</v>
      </c>
      <c r="H1092" s="130">
        <f t="shared" si="155"/>
        <v>0.10167624683067537</v>
      </c>
    </row>
    <row r="1093" spans="1:8">
      <c r="A1093" s="108">
        <f t="shared" si="159"/>
        <v>1079</v>
      </c>
      <c r="B1093" s="109">
        <f t="shared" si="159"/>
        <v>44644</v>
      </c>
      <c r="C1093" s="127" t="str">
        <f t="shared" si="151"/>
        <v>구간6</v>
      </c>
      <c r="D1093" s="108">
        <f t="shared" si="152"/>
        <v>182</v>
      </c>
      <c r="E1093" s="128">
        <f>COUNTIF($C$15:C1093,C1093)</f>
        <v>164</v>
      </c>
      <c r="F1093" s="129">
        <f t="shared" si="153"/>
        <v>9.5125139395345393E-2</v>
      </c>
      <c r="G1093" s="129">
        <f t="shared" si="154"/>
        <v>6.5912982784915196E-3</v>
      </c>
      <c r="H1093" s="130">
        <f t="shared" si="155"/>
        <v>0.10171643767383691</v>
      </c>
    </row>
    <row r="1094" spans="1:8">
      <c r="A1094" s="108">
        <f t="shared" si="159"/>
        <v>1080</v>
      </c>
      <c r="B1094" s="109">
        <f t="shared" si="159"/>
        <v>44645</v>
      </c>
      <c r="C1094" s="127" t="str">
        <f t="shared" si="151"/>
        <v>구간6</v>
      </c>
      <c r="D1094" s="108">
        <f t="shared" si="152"/>
        <v>182</v>
      </c>
      <c r="E1094" s="128">
        <f>COUNTIF($C$15:C1094,C1094)</f>
        <v>165</v>
      </c>
      <c r="F1094" s="129">
        <f t="shared" si="153"/>
        <v>9.5125139395345393E-2</v>
      </c>
      <c r="G1094" s="129">
        <f t="shared" si="154"/>
        <v>6.631489121653053E-3</v>
      </c>
      <c r="H1094" s="130">
        <f t="shared" si="155"/>
        <v>0.10175662851699845</v>
      </c>
    </row>
    <row r="1095" spans="1:8">
      <c r="A1095" s="108">
        <f t="shared" si="159"/>
        <v>1081</v>
      </c>
      <c r="B1095" s="109">
        <f t="shared" si="159"/>
        <v>44646</v>
      </c>
      <c r="C1095" s="127" t="str">
        <f t="shared" si="151"/>
        <v>구간6</v>
      </c>
      <c r="D1095" s="108">
        <f t="shared" si="152"/>
        <v>182</v>
      </c>
      <c r="E1095" s="128">
        <f>COUNTIF($C$15:C1095,C1095)</f>
        <v>166</v>
      </c>
      <c r="F1095" s="129">
        <f t="shared" si="153"/>
        <v>9.5125139395345393E-2</v>
      </c>
      <c r="G1095" s="129">
        <f t="shared" si="154"/>
        <v>6.6716799648145865E-3</v>
      </c>
      <c r="H1095" s="130">
        <f t="shared" si="155"/>
        <v>0.10179681936015998</v>
      </c>
    </row>
    <row r="1096" spans="1:8">
      <c r="A1096" s="108">
        <f t="shared" si="159"/>
        <v>1082</v>
      </c>
      <c r="B1096" s="109">
        <f t="shared" si="159"/>
        <v>44647</v>
      </c>
      <c r="C1096" s="127" t="str">
        <f t="shared" si="151"/>
        <v>구간6</v>
      </c>
      <c r="D1096" s="108">
        <f t="shared" si="152"/>
        <v>182</v>
      </c>
      <c r="E1096" s="128">
        <f>COUNTIF($C$15:C1096,C1096)</f>
        <v>167</v>
      </c>
      <c r="F1096" s="129">
        <f t="shared" si="153"/>
        <v>9.5125139395345393E-2</v>
      </c>
      <c r="G1096" s="129">
        <f t="shared" si="154"/>
        <v>6.71187080797612E-3</v>
      </c>
      <c r="H1096" s="130">
        <f t="shared" si="155"/>
        <v>0.10183701020332152</v>
      </c>
    </row>
    <row r="1097" spans="1:8">
      <c r="A1097" s="108">
        <f t="shared" si="159"/>
        <v>1083</v>
      </c>
      <c r="B1097" s="109">
        <f t="shared" si="159"/>
        <v>44648</v>
      </c>
      <c r="C1097" s="127" t="str">
        <f t="shared" si="151"/>
        <v>구간6</v>
      </c>
      <c r="D1097" s="108">
        <f t="shared" si="152"/>
        <v>182</v>
      </c>
      <c r="E1097" s="128">
        <f>COUNTIF($C$15:C1097,C1097)</f>
        <v>168</v>
      </c>
      <c r="F1097" s="129">
        <f t="shared" si="153"/>
        <v>9.5125139395345393E-2</v>
      </c>
      <c r="G1097" s="129">
        <f t="shared" si="154"/>
        <v>6.7520616511376544E-3</v>
      </c>
      <c r="H1097" s="130">
        <f t="shared" si="155"/>
        <v>0.10187720104648304</v>
      </c>
    </row>
    <row r="1098" spans="1:8">
      <c r="A1098" s="108">
        <f t="shared" si="159"/>
        <v>1084</v>
      </c>
      <c r="B1098" s="109">
        <f t="shared" si="159"/>
        <v>44649</v>
      </c>
      <c r="C1098" s="127" t="str">
        <f t="shared" si="151"/>
        <v>구간6</v>
      </c>
      <c r="D1098" s="108">
        <f t="shared" si="152"/>
        <v>182</v>
      </c>
      <c r="E1098" s="128">
        <f>COUNTIF($C$15:C1098,C1098)</f>
        <v>169</v>
      </c>
      <c r="F1098" s="129">
        <f t="shared" si="153"/>
        <v>9.5125139395345393E-2</v>
      </c>
      <c r="G1098" s="129">
        <f t="shared" si="154"/>
        <v>6.7922524942991879E-3</v>
      </c>
      <c r="H1098" s="130">
        <f t="shared" si="155"/>
        <v>0.10191739188964458</v>
      </c>
    </row>
    <row r="1099" spans="1:8">
      <c r="A1099" s="108">
        <f t="shared" si="159"/>
        <v>1085</v>
      </c>
      <c r="B1099" s="109">
        <f t="shared" si="159"/>
        <v>44650</v>
      </c>
      <c r="C1099" s="127" t="str">
        <f t="shared" si="151"/>
        <v>구간6</v>
      </c>
      <c r="D1099" s="108">
        <f t="shared" si="152"/>
        <v>182</v>
      </c>
      <c r="E1099" s="128">
        <f>COUNTIF($C$15:C1099,C1099)</f>
        <v>170</v>
      </c>
      <c r="F1099" s="129">
        <f t="shared" si="153"/>
        <v>9.5125139395345393E-2</v>
      </c>
      <c r="G1099" s="129">
        <f t="shared" si="154"/>
        <v>6.8324433374607214E-3</v>
      </c>
      <c r="H1099" s="130">
        <f t="shared" si="155"/>
        <v>0.10195758273280611</v>
      </c>
    </row>
    <row r="1100" spans="1:8">
      <c r="A1100" s="108">
        <f t="shared" si="159"/>
        <v>1086</v>
      </c>
      <c r="B1100" s="109">
        <f t="shared" si="159"/>
        <v>44651</v>
      </c>
      <c r="C1100" s="127" t="str">
        <f t="shared" si="151"/>
        <v>구간6</v>
      </c>
      <c r="D1100" s="108">
        <f t="shared" si="152"/>
        <v>182</v>
      </c>
      <c r="E1100" s="128">
        <f>COUNTIF($C$15:C1100,C1100)</f>
        <v>171</v>
      </c>
      <c r="F1100" s="129">
        <f t="shared" si="153"/>
        <v>9.5125139395345393E-2</v>
      </c>
      <c r="G1100" s="129">
        <f t="shared" si="154"/>
        <v>6.8726341806222549E-3</v>
      </c>
      <c r="H1100" s="130">
        <f t="shared" si="155"/>
        <v>0.10199777357596765</v>
      </c>
    </row>
    <row r="1101" spans="1:8">
      <c r="A1101" s="108">
        <f t="shared" si="159"/>
        <v>1087</v>
      </c>
      <c r="B1101" s="109">
        <f t="shared" si="159"/>
        <v>44652</v>
      </c>
      <c r="C1101" s="127" t="str">
        <f t="shared" si="151"/>
        <v>구간6</v>
      </c>
      <c r="D1101" s="108">
        <f t="shared" si="152"/>
        <v>182</v>
      </c>
      <c r="E1101" s="128">
        <f>COUNTIF($C$15:C1101,C1101)</f>
        <v>172</v>
      </c>
      <c r="F1101" s="129">
        <f t="shared" si="153"/>
        <v>9.5125139395345393E-2</v>
      </c>
      <c r="G1101" s="129">
        <f t="shared" si="154"/>
        <v>6.9128250237837884E-3</v>
      </c>
      <c r="H1101" s="130">
        <f t="shared" si="155"/>
        <v>0.10203796441912918</v>
      </c>
    </row>
    <row r="1102" spans="1:8">
      <c r="A1102" s="108">
        <f t="shared" si="159"/>
        <v>1088</v>
      </c>
      <c r="B1102" s="109">
        <f t="shared" si="159"/>
        <v>44653</v>
      </c>
      <c r="C1102" s="127" t="str">
        <f t="shared" si="151"/>
        <v>구간6</v>
      </c>
      <c r="D1102" s="108">
        <f t="shared" si="152"/>
        <v>182</v>
      </c>
      <c r="E1102" s="128">
        <f>COUNTIF($C$15:C1102,C1102)</f>
        <v>173</v>
      </c>
      <c r="F1102" s="129">
        <f t="shared" si="153"/>
        <v>9.5125139395345393E-2</v>
      </c>
      <c r="G1102" s="129">
        <f t="shared" si="154"/>
        <v>6.9530158669453218E-3</v>
      </c>
      <c r="H1102" s="130">
        <f t="shared" si="155"/>
        <v>0.10207815526229072</v>
      </c>
    </row>
    <row r="1103" spans="1:8">
      <c r="A1103" s="108">
        <f t="shared" si="159"/>
        <v>1089</v>
      </c>
      <c r="B1103" s="109">
        <f t="shared" si="159"/>
        <v>44654</v>
      </c>
      <c r="C1103" s="127" t="str">
        <f t="shared" si="151"/>
        <v>구간6</v>
      </c>
      <c r="D1103" s="108">
        <f t="shared" si="152"/>
        <v>182</v>
      </c>
      <c r="E1103" s="128">
        <f>COUNTIF($C$15:C1103,C1103)</f>
        <v>174</v>
      </c>
      <c r="F1103" s="129">
        <f t="shared" si="153"/>
        <v>9.5125139395345393E-2</v>
      </c>
      <c r="G1103" s="129">
        <f t="shared" si="154"/>
        <v>6.9932067101068562E-3</v>
      </c>
      <c r="H1103" s="130">
        <f t="shared" si="155"/>
        <v>0.10211834610545224</v>
      </c>
    </row>
    <row r="1104" spans="1:8">
      <c r="A1104" s="108">
        <f t="shared" si="159"/>
        <v>1090</v>
      </c>
      <c r="B1104" s="109">
        <f t="shared" si="159"/>
        <v>44655</v>
      </c>
      <c r="C1104" s="127" t="str">
        <f t="shared" ref="C1104:C1167" si="160">IF(IFERROR(HLOOKUP(B1104,$D$5:$W$7,2,FALSE),"")="",C1105,HLOOKUP(B1104,$D$5:$W$7,2,FALSE))</f>
        <v>구간6</v>
      </c>
      <c r="D1104" s="108">
        <f t="shared" ref="D1104:D1167" si="161">COUNTIF($C$15:$C$49928,C1104)</f>
        <v>182</v>
      </c>
      <c r="E1104" s="128">
        <f>COUNTIF($C$15:C1104,C1104)</f>
        <v>175</v>
      </c>
      <c r="F1104" s="129">
        <f t="shared" ref="F1104:F1167" si="162">HLOOKUP($C1104,$D$6:$W$11,6,FALSE)</f>
        <v>9.5125139395345393E-2</v>
      </c>
      <c r="G1104" s="129">
        <f t="shared" ref="G1104:G1167" si="163">HLOOKUP($C1104,$D$6:$W$11,5,FALSE)*(E1104)</f>
        <v>7.0333975532683897E-3</v>
      </c>
      <c r="H1104" s="130">
        <f t="shared" ref="H1104:H1167" si="164">F1104+G1104</f>
        <v>0.10215853694861378</v>
      </c>
    </row>
    <row r="1105" spans="1:8">
      <c r="A1105" s="108">
        <f t="shared" ref="A1105:B1120" si="165">A1104+1</f>
        <v>1091</v>
      </c>
      <c r="B1105" s="109">
        <f t="shared" si="165"/>
        <v>44656</v>
      </c>
      <c r="C1105" s="127" t="str">
        <f t="shared" si="160"/>
        <v>구간6</v>
      </c>
      <c r="D1105" s="108">
        <f t="shared" si="161"/>
        <v>182</v>
      </c>
      <c r="E1105" s="128">
        <f>COUNTIF($C$15:C1105,C1105)</f>
        <v>176</v>
      </c>
      <c r="F1105" s="129">
        <f t="shared" si="162"/>
        <v>9.5125139395345393E-2</v>
      </c>
      <c r="G1105" s="129">
        <f t="shared" si="163"/>
        <v>7.0735883964299232E-3</v>
      </c>
      <c r="H1105" s="130">
        <f t="shared" si="164"/>
        <v>0.10219872779177532</v>
      </c>
    </row>
    <row r="1106" spans="1:8">
      <c r="A1106" s="108">
        <f t="shared" si="165"/>
        <v>1092</v>
      </c>
      <c r="B1106" s="109">
        <f t="shared" si="165"/>
        <v>44657</v>
      </c>
      <c r="C1106" s="127" t="str">
        <f t="shared" si="160"/>
        <v>구간6</v>
      </c>
      <c r="D1106" s="108">
        <f t="shared" si="161"/>
        <v>182</v>
      </c>
      <c r="E1106" s="128">
        <f>COUNTIF($C$15:C1106,C1106)</f>
        <v>177</v>
      </c>
      <c r="F1106" s="129">
        <f t="shared" si="162"/>
        <v>9.5125139395345393E-2</v>
      </c>
      <c r="G1106" s="129">
        <f t="shared" si="163"/>
        <v>7.1137792395914567E-3</v>
      </c>
      <c r="H1106" s="130">
        <f t="shared" si="164"/>
        <v>0.10223891863493685</v>
      </c>
    </row>
    <row r="1107" spans="1:8">
      <c r="A1107" s="108">
        <f t="shared" si="165"/>
        <v>1093</v>
      </c>
      <c r="B1107" s="109">
        <f t="shared" si="165"/>
        <v>44658</v>
      </c>
      <c r="C1107" s="127" t="str">
        <f t="shared" si="160"/>
        <v>구간6</v>
      </c>
      <c r="D1107" s="108">
        <f t="shared" si="161"/>
        <v>182</v>
      </c>
      <c r="E1107" s="128">
        <f>COUNTIF($C$15:C1107,C1107)</f>
        <v>178</v>
      </c>
      <c r="F1107" s="129">
        <f t="shared" si="162"/>
        <v>9.5125139395345393E-2</v>
      </c>
      <c r="G1107" s="129">
        <f t="shared" si="163"/>
        <v>7.1539700827529902E-3</v>
      </c>
      <c r="H1107" s="130">
        <f t="shared" si="164"/>
        <v>0.10227910947809839</v>
      </c>
    </row>
    <row r="1108" spans="1:8">
      <c r="A1108" s="108">
        <f t="shared" si="165"/>
        <v>1094</v>
      </c>
      <c r="B1108" s="109">
        <f t="shared" si="165"/>
        <v>44659</v>
      </c>
      <c r="C1108" s="127" t="str">
        <f t="shared" si="160"/>
        <v>구간6</v>
      </c>
      <c r="D1108" s="108">
        <f t="shared" si="161"/>
        <v>182</v>
      </c>
      <c r="E1108" s="128">
        <f>COUNTIF($C$15:C1108,C1108)</f>
        <v>179</v>
      </c>
      <c r="F1108" s="129">
        <f t="shared" si="162"/>
        <v>9.5125139395345393E-2</v>
      </c>
      <c r="G1108" s="129">
        <f t="shared" si="163"/>
        <v>7.1941609259145245E-3</v>
      </c>
      <c r="H1108" s="130">
        <f t="shared" si="164"/>
        <v>0.10231930032125992</v>
      </c>
    </row>
    <row r="1109" spans="1:8">
      <c r="A1109" s="108">
        <f t="shared" si="165"/>
        <v>1095</v>
      </c>
      <c r="B1109" s="109">
        <f t="shared" si="165"/>
        <v>44660</v>
      </c>
      <c r="C1109" s="127" t="str">
        <f t="shared" si="160"/>
        <v>구간6</v>
      </c>
      <c r="D1109" s="108">
        <f t="shared" si="161"/>
        <v>182</v>
      </c>
      <c r="E1109" s="128">
        <f>COUNTIF($C$15:C1109,C1109)</f>
        <v>180</v>
      </c>
      <c r="F1109" s="129">
        <f t="shared" si="162"/>
        <v>9.5125139395345393E-2</v>
      </c>
      <c r="G1109" s="129">
        <f t="shared" si="163"/>
        <v>7.234351769076058E-3</v>
      </c>
      <c r="H1109" s="130">
        <f t="shared" si="164"/>
        <v>0.10235949116442145</v>
      </c>
    </row>
    <row r="1110" spans="1:8">
      <c r="A1110" s="108">
        <f t="shared" si="165"/>
        <v>1096</v>
      </c>
      <c r="B1110" s="109">
        <f t="shared" si="165"/>
        <v>44661</v>
      </c>
      <c r="C1110" s="127" t="str">
        <f t="shared" si="160"/>
        <v>구간6</v>
      </c>
      <c r="D1110" s="108">
        <f t="shared" si="161"/>
        <v>182</v>
      </c>
      <c r="E1110" s="128">
        <f>COUNTIF($C$15:C1110,C1110)</f>
        <v>181</v>
      </c>
      <c r="F1110" s="129">
        <f t="shared" si="162"/>
        <v>9.5125139395345393E-2</v>
      </c>
      <c r="G1110" s="129">
        <f t="shared" si="163"/>
        <v>7.2745426122375915E-3</v>
      </c>
      <c r="H1110" s="130">
        <f t="shared" si="164"/>
        <v>0.10239968200758298</v>
      </c>
    </row>
    <row r="1111" spans="1:8">
      <c r="A1111" s="108">
        <f t="shared" si="165"/>
        <v>1097</v>
      </c>
      <c r="B1111" s="109">
        <f t="shared" si="165"/>
        <v>44662</v>
      </c>
      <c r="C1111" s="127" t="str">
        <f t="shared" si="160"/>
        <v>구간6</v>
      </c>
      <c r="D1111" s="108">
        <f t="shared" si="161"/>
        <v>182</v>
      </c>
      <c r="E1111" s="128">
        <f>COUNTIF($C$15:C1111,C1111)</f>
        <v>182</v>
      </c>
      <c r="F1111" s="129">
        <f t="shared" si="162"/>
        <v>9.5125139395345393E-2</v>
      </c>
      <c r="G1111" s="129">
        <f t="shared" si="163"/>
        <v>7.314733455399125E-3</v>
      </c>
      <c r="H1111" s="130">
        <f t="shared" si="164"/>
        <v>0.10243987285074452</v>
      </c>
    </row>
    <row r="1112" spans="1:8">
      <c r="A1112" s="108">
        <f t="shared" si="165"/>
        <v>1098</v>
      </c>
      <c r="B1112" s="109">
        <f t="shared" si="165"/>
        <v>44663</v>
      </c>
      <c r="C1112" s="127" t="str">
        <f t="shared" si="160"/>
        <v>구간7</v>
      </c>
      <c r="D1112" s="108">
        <f t="shared" si="161"/>
        <v>183</v>
      </c>
      <c r="E1112" s="128">
        <f>COUNTIF($C$15:C1112,C1112)</f>
        <v>1</v>
      </c>
      <c r="F1112" s="129">
        <f t="shared" si="162"/>
        <v>0.10243987285074452</v>
      </c>
      <c r="G1112" s="129">
        <f t="shared" si="163"/>
        <v>1.1543628575094843E-5</v>
      </c>
      <c r="H1112" s="130">
        <f t="shared" si="164"/>
        <v>0.10245141647931962</v>
      </c>
    </row>
    <row r="1113" spans="1:8">
      <c r="A1113" s="108">
        <f t="shared" si="165"/>
        <v>1099</v>
      </c>
      <c r="B1113" s="109">
        <f t="shared" si="165"/>
        <v>44664</v>
      </c>
      <c r="C1113" s="127" t="str">
        <f t="shared" si="160"/>
        <v>구간7</v>
      </c>
      <c r="D1113" s="108">
        <f t="shared" si="161"/>
        <v>183</v>
      </c>
      <c r="E1113" s="128">
        <f>COUNTIF($C$15:C1113,C1113)</f>
        <v>2</v>
      </c>
      <c r="F1113" s="129">
        <f t="shared" si="162"/>
        <v>0.10243987285074452</v>
      </c>
      <c r="G1113" s="129">
        <f t="shared" si="163"/>
        <v>2.3087257150189686E-5</v>
      </c>
      <c r="H1113" s="130">
        <f t="shared" si="164"/>
        <v>0.10246296010789471</v>
      </c>
    </row>
    <row r="1114" spans="1:8">
      <c r="A1114" s="108">
        <f t="shared" si="165"/>
        <v>1100</v>
      </c>
      <c r="B1114" s="109">
        <f t="shared" si="165"/>
        <v>44665</v>
      </c>
      <c r="C1114" s="127" t="str">
        <f t="shared" si="160"/>
        <v>구간7</v>
      </c>
      <c r="D1114" s="108">
        <f t="shared" si="161"/>
        <v>183</v>
      </c>
      <c r="E1114" s="128">
        <f>COUNTIF($C$15:C1114,C1114)</f>
        <v>3</v>
      </c>
      <c r="F1114" s="129">
        <f t="shared" si="162"/>
        <v>0.10243987285074452</v>
      </c>
      <c r="G1114" s="129">
        <f t="shared" si="163"/>
        <v>3.4630885725284531E-5</v>
      </c>
      <c r="H1114" s="130">
        <f t="shared" si="164"/>
        <v>0.1024745037364698</v>
      </c>
    </row>
    <row r="1115" spans="1:8">
      <c r="A1115" s="108">
        <f t="shared" si="165"/>
        <v>1101</v>
      </c>
      <c r="B1115" s="109">
        <f t="shared" si="165"/>
        <v>44666</v>
      </c>
      <c r="C1115" s="127" t="str">
        <f t="shared" si="160"/>
        <v>구간7</v>
      </c>
      <c r="D1115" s="108">
        <f t="shared" si="161"/>
        <v>183</v>
      </c>
      <c r="E1115" s="128">
        <f>COUNTIF($C$15:C1115,C1115)</f>
        <v>4</v>
      </c>
      <c r="F1115" s="129">
        <f t="shared" si="162"/>
        <v>0.10243987285074452</v>
      </c>
      <c r="G1115" s="129">
        <f t="shared" si="163"/>
        <v>4.6174514300379372E-5</v>
      </c>
      <c r="H1115" s="130">
        <f t="shared" si="164"/>
        <v>0.10248604736504489</v>
      </c>
    </row>
    <row r="1116" spans="1:8">
      <c r="A1116" s="108">
        <f t="shared" si="165"/>
        <v>1102</v>
      </c>
      <c r="B1116" s="109">
        <f t="shared" si="165"/>
        <v>44667</v>
      </c>
      <c r="C1116" s="127" t="str">
        <f t="shared" si="160"/>
        <v>구간7</v>
      </c>
      <c r="D1116" s="108">
        <f t="shared" si="161"/>
        <v>183</v>
      </c>
      <c r="E1116" s="128">
        <f>COUNTIF($C$15:C1116,C1116)</f>
        <v>5</v>
      </c>
      <c r="F1116" s="129">
        <f t="shared" si="162"/>
        <v>0.10243987285074452</v>
      </c>
      <c r="G1116" s="129">
        <f t="shared" si="163"/>
        <v>5.7718142875474213E-5</v>
      </c>
      <c r="H1116" s="130">
        <f t="shared" si="164"/>
        <v>0.10249759099361999</v>
      </c>
    </row>
    <row r="1117" spans="1:8">
      <c r="A1117" s="108">
        <f t="shared" si="165"/>
        <v>1103</v>
      </c>
      <c r="B1117" s="109">
        <f t="shared" si="165"/>
        <v>44668</v>
      </c>
      <c r="C1117" s="127" t="str">
        <f t="shared" si="160"/>
        <v>구간7</v>
      </c>
      <c r="D1117" s="108">
        <f t="shared" si="161"/>
        <v>183</v>
      </c>
      <c r="E1117" s="128">
        <f>COUNTIF($C$15:C1117,C1117)</f>
        <v>6</v>
      </c>
      <c r="F1117" s="129">
        <f t="shared" si="162"/>
        <v>0.10243987285074452</v>
      </c>
      <c r="G1117" s="129">
        <f t="shared" si="163"/>
        <v>6.9261771450569062E-5</v>
      </c>
      <c r="H1117" s="130">
        <f t="shared" si="164"/>
        <v>0.10250913462219509</v>
      </c>
    </row>
    <row r="1118" spans="1:8">
      <c r="A1118" s="108">
        <f t="shared" si="165"/>
        <v>1104</v>
      </c>
      <c r="B1118" s="109">
        <f t="shared" si="165"/>
        <v>44669</v>
      </c>
      <c r="C1118" s="127" t="str">
        <f t="shared" si="160"/>
        <v>구간7</v>
      </c>
      <c r="D1118" s="108">
        <f t="shared" si="161"/>
        <v>183</v>
      </c>
      <c r="E1118" s="128">
        <f>COUNTIF($C$15:C1118,C1118)</f>
        <v>7</v>
      </c>
      <c r="F1118" s="129">
        <f t="shared" si="162"/>
        <v>0.10243987285074452</v>
      </c>
      <c r="G1118" s="129">
        <f t="shared" si="163"/>
        <v>8.0805400025663903E-5</v>
      </c>
      <c r="H1118" s="130">
        <f t="shared" si="164"/>
        <v>0.10252067825077019</v>
      </c>
    </row>
    <row r="1119" spans="1:8">
      <c r="A1119" s="108">
        <f t="shared" si="165"/>
        <v>1105</v>
      </c>
      <c r="B1119" s="109">
        <f t="shared" si="165"/>
        <v>44670</v>
      </c>
      <c r="C1119" s="127" t="str">
        <f t="shared" si="160"/>
        <v>구간7</v>
      </c>
      <c r="D1119" s="108">
        <f t="shared" si="161"/>
        <v>183</v>
      </c>
      <c r="E1119" s="128">
        <f>COUNTIF($C$15:C1119,C1119)</f>
        <v>8</v>
      </c>
      <c r="F1119" s="129">
        <f t="shared" si="162"/>
        <v>0.10243987285074452</v>
      </c>
      <c r="G1119" s="129">
        <f t="shared" si="163"/>
        <v>9.2349028600758744E-5</v>
      </c>
      <c r="H1119" s="130">
        <f t="shared" si="164"/>
        <v>0.10253222187934527</v>
      </c>
    </row>
    <row r="1120" spans="1:8">
      <c r="A1120" s="108">
        <f t="shared" si="165"/>
        <v>1106</v>
      </c>
      <c r="B1120" s="109">
        <f t="shared" si="165"/>
        <v>44671</v>
      </c>
      <c r="C1120" s="127" t="str">
        <f t="shared" si="160"/>
        <v>구간7</v>
      </c>
      <c r="D1120" s="108">
        <f t="shared" si="161"/>
        <v>183</v>
      </c>
      <c r="E1120" s="128">
        <f>COUNTIF($C$15:C1120,C1120)</f>
        <v>9</v>
      </c>
      <c r="F1120" s="129">
        <f t="shared" si="162"/>
        <v>0.10243987285074452</v>
      </c>
      <c r="G1120" s="129">
        <f t="shared" si="163"/>
        <v>1.0389265717585359E-4</v>
      </c>
      <c r="H1120" s="130">
        <f t="shared" si="164"/>
        <v>0.10254376550792037</v>
      </c>
    </row>
    <row r="1121" spans="1:8">
      <c r="A1121" s="108">
        <f t="shared" ref="A1121:B1136" si="166">A1120+1</f>
        <v>1107</v>
      </c>
      <c r="B1121" s="109">
        <f t="shared" si="166"/>
        <v>44672</v>
      </c>
      <c r="C1121" s="127" t="str">
        <f t="shared" si="160"/>
        <v>구간7</v>
      </c>
      <c r="D1121" s="108">
        <f t="shared" si="161"/>
        <v>183</v>
      </c>
      <c r="E1121" s="128">
        <f>COUNTIF($C$15:C1121,C1121)</f>
        <v>10</v>
      </c>
      <c r="F1121" s="129">
        <f t="shared" si="162"/>
        <v>0.10243987285074452</v>
      </c>
      <c r="G1121" s="129">
        <f t="shared" si="163"/>
        <v>1.1543628575094843E-4</v>
      </c>
      <c r="H1121" s="130">
        <f t="shared" si="164"/>
        <v>0.10255530913649546</v>
      </c>
    </row>
    <row r="1122" spans="1:8">
      <c r="A1122" s="108">
        <f t="shared" si="166"/>
        <v>1108</v>
      </c>
      <c r="B1122" s="109">
        <f t="shared" si="166"/>
        <v>44673</v>
      </c>
      <c r="C1122" s="127" t="str">
        <f t="shared" si="160"/>
        <v>구간7</v>
      </c>
      <c r="D1122" s="108">
        <f t="shared" si="161"/>
        <v>183</v>
      </c>
      <c r="E1122" s="128">
        <f>COUNTIF($C$15:C1122,C1122)</f>
        <v>11</v>
      </c>
      <c r="F1122" s="129">
        <f t="shared" si="162"/>
        <v>0.10243987285074452</v>
      </c>
      <c r="G1122" s="129">
        <f t="shared" si="163"/>
        <v>1.2697991432604328E-4</v>
      </c>
      <c r="H1122" s="130">
        <f t="shared" si="164"/>
        <v>0.10256685276507056</v>
      </c>
    </row>
    <row r="1123" spans="1:8">
      <c r="A1123" s="108">
        <f t="shared" si="166"/>
        <v>1109</v>
      </c>
      <c r="B1123" s="109">
        <f t="shared" si="166"/>
        <v>44674</v>
      </c>
      <c r="C1123" s="127" t="str">
        <f t="shared" si="160"/>
        <v>구간7</v>
      </c>
      <c r="D1123" s="108">
        <f t="shared" si="161"/>
        <v>183</v>
      </c>
      <c r="E1123" s="128">
        <f>COUNTIF($C$15:C1123,C1123)</f>
        <v>12</v>
      </c>
      <c r="F1123" s="129">
        <f t="shared" si="162"/>
        <v>0.10243987285074452</v>
      </c>
      <c r="G1123" s="129">
        <f t="shared" si="163"/>
        <v>1.3852354290113812E-4</v>
      </c>
      <c r="H1123" s="130">
        <f t="shared" si="164"/>
        <v>0.10257839639364566</v>
      </c>
    </row>
    <row r="1124" spans="1:8">
      <c r="A1124" s="108">
        <f t="shared" si="166"/>
        <v>1110</v>
      </c>
      <c r="B1124" s="109">
        <f t="shared" si="166"/>
        <v>44675</v>
      </c>
      <c r="C1124" s="127" t="str">
        <f t="shared" si="160"/>
        <v>구간7</v>
      </c>
      <c r="D1124" s="108">
        <f t="shared" si="161"/>
        <v>183</v>
      </c>
      <c r="E1124" s="128">
        <f>COUNTIF($C$15:C1124,C1124)</f>
        <v>13</v>
      </c>
      <c r="F1124" s="129">
        <f t="shared" si="162"/>
        <v>0.10243987285074452</v>
      </c>
      <c r="G1124" s="129">
        <f t="shared" si="163"/>
        <v>1.5006717147623296E-4</v>
      </c>
      <c r="H1124" s="130">
        <f t="shared" si="164"/>
        <v>0.10258994002222076</v>
      </c>
    </row>
    <row r="1125" spans="1:8">
      <c r="A1125" s="108">
        <f t="shared" si="166"/>
        <v>1111</v>
      </c>
      <c r="B1125" s="109">
        <f t="shared" si="166"/>
        <v>44676</v>
      </c>
      <c r="C1125" s="127" t="str">
        <f t="shared" si="160"/>
        <v>구간7</v>
      </c>
      <c r="D1125" s="108">
        <f t="shared" si="161"/>
        <v>183</v>
      </c>
      <c r="E1125" s="128">
        <f>COUNTIF($C$15:C1125,C1125)</f>
        <v>14</v>
      </c>
      <c r="F1125" s="129">
        <f t="shared" si="162"/>
        <v>0.10243987285074452</v>
      </c>
      <c r="G1125" s="129">
        <f t="shared" si="163"/>
        <v>1.6161080005132781E-4</v>
      </c>
      <c r="H1125" s="130">
        <f t="shared" si="164"/>
        <v>0.10260148365079584</v>
      </c>
    </row>
    <row r="1126" spans="1:8">
      <c r="A1126" s="108">
        <f t="shared" si="166"/>
        <v>1112</v>
      </c>
      <c r="B1126" s="109">
        <f t="shared" si="166"/>
        <v>44677</v>
      </c>
      <c r="C1126" s="127" t="str">
        <f t="shared" si="160"/>
        <v>구간7</v>
      </c>
      <c r="D1126" s="108">
        <f t="shared" si="161"/>
        <v>183</v>
      </c>
      <c r="E1126" s="128">
        <f>COUNTIF($C$15:C1126,C1126)</f>
        <v>15</v>
      </c>
      <c r="F1126" s="129">
        <f t="shared" si="162"/>
        <v>0.10243987285074452</v>
      </c>
      <c r="G1126" s="129">
        <f t="shared" si="163"/>
        <v>1.7315442862642265E-4</v>
      </c>
      <c r="H1126" s="130">
        <f t="shared" si="164"/>
        <v>0.10261302727937094</v>
      </c>
    </row>
    <row r="1127" spans="1:8">
      <c r="A1127" s="108">
        <f t="shared" si="166"/>
        <v>1113</v>
      </c>
      <c r="B1127" s="109">
        <f t="shared" si="166"/>
        <v>44678</v>
      </c>
      <c r="C1127" s="127" t="str">
        <f t="shared" si="160"/>
        <v>구간7</v>
      </c>
      <c r="D1127" s="108">
        <f t="shared" si="161"/>
        <v>183</v>
      </c>
      <c r="E1127" s="128">
        <f>COUNTIF($C$15:C1127,C1127)</f>
        <v>16</v>
      </c>
      <c r="F1127" s="129">
        <f t="shared" si="162"/>
        <v>0.10243987285074452</v>
      </c>
      <c r="G1127" s="129">
        <f t="shared" si="163"/>
        <v>1.8469805720151749E-4</v>
      </c>
      <c r="H1127" s="130">
        <f t="shared" si="164"/>
        <v>0.10262457090794604</v>
      </c>
    </row>
    <row r="1128" spans="1:8">
      <c r="A1128" s="108">
        <f t="shared" si="166"/>
        <v>1114</v>
      </c>
      <c r="B1128" s="109">
        <f t="shared" si="166"/>
        <v>44679</v>
      </c>
      <c r="C1128" s="127" t="str">
        <f t="shared" si="160"/>
        <v>구간7</v>
      </c>
      <c r="D1128" s="108">
        <f t="shared" si="161"/>
        <v>183</v>
      </c>
      <c r="E1128" s="128">
        <f>COUNTIF($C$15:C1128,C1128)</f>
        <v>17</v>
      </c>
      <c r="F1128" s="129">
        <f t="shared" si="162"/>
        <v>0.10243987285074452</v>
      </c>
      <c r="G1128" s="129">
        <f t="shared" si="163"/>
        <v>1.9624168577661233E-4</v>
      </c>
      <c r="H1128" s="130">
        <f t="shared" si="164"/>
        <v>0.10263611453652113</v>
      </c>
    </row>
    <row r="1129" spans="1:8">
      <c r="A1129" s="108">
        <f t="shared" si="166"/>
        <v>1115</v>
      </c>
      <c r="B1129" s="109">
        <f t="shared" si="166"/>
        <v>44680</v>
      </c>
      <c r="C1129" s="127" t="str">
        <f t="shared" si="160"/>
        <v>구간7</v>
      </c>
      <c r="D1129" s="108">
        <f t="shared" si="161"/>
        <v>183</v>
      </c>
      <c r="E1129" s="128">
        <f>COUNTIF($C$15:C1129,C1129)</f>
        <v>18</v>
      </c>
      <c r="F1129" s="129">
        <f t="shared" si="162"/>
        <v>0.10243987285074452</v>
      </c>
      <c r="G1129" s="129">
        <f t="shared" si="163"/>
        <v>2.0778531435170717E-4</v>
      </c>
      <c r="H1129" s="130">
        <f t="shared" si="164"/>
        <v>0.10264765816509623</v>
      </c>
    </row>
    <row r="1130" spans="1:8">
      <c r="A1130" s="108">
        <f t="shared" si="166"/>
        <v>1116</v>
      </c>
      <c r="B1130" s="109">
        <f t="shared" si="166"/>
        <v>44681</v>
      </c>
      <c r="C1130" s="127" t="str">
        <f t="shared" si="160"/>
        <v>구간7</v>
      </c>
      <c r="D1130" s="108">
        <f t="shared" si="161"/>
        <v>183</v>
      </c>
      <c r="E1130" s="128">
        <f>COUNTIF($C$15:C1130,C1130)</f>
        <v>19</v>
      </c>
      <c r="F1130" s="129">
        <f t="shared" si="162"/>
        <v>0.10243987285074452</v>
      </c>
      <c r="G1130" s="129">
        <f t="shared" si="163"/>
        <v>2.1932894292680201E-4</v>
      </c>
      <c r="H1130" s="130">
        <f t="shared" si="164"/>
        <v>0.10265920179367131</v>
      </c>
    </row>
    <row r="1131" spans="1:8">
      <c r="A1131" s="108">
        <f t="shared" si="166"/>
        <v>1117</v>
      </c>
      <c r="B1131" s="109">
        <f t="shared" si="166"/>
        <v>44682</v>
      </c>
      <c r="C1131" s="127" t="str">
        <f t="shared" si="160"/>
        <v>구간7</v>
      </c>
      <c r="D1131" s="108">
        <f t="shared" si="161"/>
        <v>183</v>
      </c>
      <c r="E1131" s="128">
        <f>COUNTIF($C$15:C1131,C1131)</f>
        <v>20</v>
      </c>
      <c r="F1131" s="129">
        <f t="shared" si="162"/>
        <v>0.10243987285074452</v>
      </c>
      <c r="G1131" s="129">
        <f t="shared" si="163"/>
        <v>2.3087257150189685E-4</v>
      </c>
      <c r="H1131" s="130">
        <f t="shared" si="164"/>
        <v>0.10267074542224641</v>
      </c>
    </row>
    <row r="1132" spans="1:8">
      <c r="A1132" s="108">
        <f t="shared" si="166"/>
        <v>1118</v>
      </c>
      <c r="B1132" s="109">
        <f t="shared" si="166"/>
        <v>44683</v>
      </c>
      <c r="C1132" s="127" t="str">
        <f t="shared" si="160"/>
        <v>구간7</v>
      </c>
      <c r="D1132" s="108">
        <f t="shared" si="161"/>
        <v>183</v>
      </c>
      <c r="E1132" s="128">
        <f>COUNTIF($C$15:C1132,C1132)</f>
        <v>21</v>
      </c>
      <c r="F1132" s="129">
        <f t="shared" si="162"/>
        <v>0.10243987285074452</v>
      </c>
      <c r="G1132" s="129">
        <f t="shared" si="163"/>
        <v>2.424162000769917E-4</v>
      </c>
      <c r="H1132" s="130">
        <f t="shared" si="164"/>
        <v>0.10268228905082151</v>
      </c>
    </row>
    <row r="1133" spans="1:8">
      <c r="A1133" s="108">
        <f t="shared" si="166"/>
        <v>1119</v>
      </c>
      <c r="B1133" s="109">
        <f t="shared" si="166"/>
        <v>44684</v>
      </c>
      <c r="C1133" s="127" t="str">
        <f t="shared" si="160"/>
        <v>구간7</v>
      </c>
      <c r="D1133" s="108">
        <f t="shared" si="161"/>
        <v>183</v>
      </c>
      <c r="E1133" s="128">
        <f>COUNTIF($C$15:C1133,C1133)</f>
        <v>22</v>
      </c>
      <c r="F1133" s="129">
        <f t="shared" si="162"/>
        <v>0.10243987285074452</v>
      </c>
      <c r="G1133" s="129">
        <f t="shared" si="163"/>
        <v>2.5395982865208656E-4</v>
      </c>
      <c r="H1133" s="130">
        <f t="shared" si="164"/>
        <v>0.10269383267939661</v>
      </c>
    </row>
    <row r="1134" spans="1:8">
      <c r="A1134" s="108">
        <f t="shared" si="166"/>
        <v>1120</v>
      </c>
      <c r="B1134" s="109">
        <f t="shared" si="166"/>
        <v>44685</v>
      </c>
      <c r="C1134" s="127" t="str">
        <f t="shared" si="160"/>
        <v>구간7</v>
      </c>
      <c r="D1134" s="108">
        <f t="shared" si="161"/>
        <v>183</v>
      </c>
      <c r="E1134" s="128">
        <f>COUNTIF($C$15:C1134,C1134)</f>
        <v>23</v>
      </c>
      <c r="F1134" s="129">
        <f t="shared" si="162"/>
        <v>0.10243987285074452</v>
      </c>
      <c r="G1134" s="129">
        <f t="shared" si="163"/>
        <v>2.655034572271814E-4</v>
      </c>
      <c r="H1134" s="130">
        <f t="shared" si="164"/>
        <v>0.1027053763079717</v>
      </c>
    </row>
    <row r="1135" spans="1:8">
      <c r="A1135" s="108">
        <f t="shared" si="166"/>
        <v>1121</v>
      </c>
      <c r="B1135" s="109">
        <f t="shared" si="166"/>
        <v>44686</v>
      </c>
      <c r="C1135" s="127" t="str">
        <f t="shared" si="160"/>
        <v>구간7</v>
      </c>
      <c r="D1135" s="108">
        <f t="shared" si="161"/>
        <v>183</v>
      </c>
      <c r="E1135" s="128">
        <f>COUNTIF($C$15:C1135,C1135)</f>
        <v>24</v>
      </c>
      <c r="F1135" s="129">
        <f t="shared" si="162"/>
        <v>0.10243987285074452</v>
      </c>
      <c r="G1135" s="129">
        <f t="shared" si="163"/>
        <v>2.7704708580227625E-4</v>
      </c>
      <c r="H1135" s="130">
        <f t="shared" si="164"/>
        <v>0.10271691993654679</v>
      </c>
    </row>
    <row r="1136" spans="1:8">
      <c r="A1136" s="108">
        <f t="shared" si="166"/>
        <v>1122</v>
      </c>
      <c r="B1136" s="109">
        <f t="shared" si="166"/>
        <v>44687</v>
      </c>
      <c r="C1136" s="127" t="str">
        <f t="shared" si="160"/>
        <v>구간7</v>
      </c>
      <c r="D1136" s="108">
        <f t="shared" si="161"/>
        <v>183</v>
      </c>
      <c r="E1136" s="128">
        <f>COUNTIF($C$15:C1136,C1136)</f>
        <v>25</v>
      </c>
      <c r="F1136" s="129">
        <f t="shared" si="162"/>
        <v>0.10243987285074452</v>
      </c>
      <c r="G1136" s="129">
        <f t="shared" si="163"/>
        <v>2.8859071437737109E-4</v>
      </c>
      <c r="H1136" s="130">
        <f t="shared" si="164"/>
        <v>0.10272846356512189</v>
      </c>
    </row>
    <row r="1137" spans="1:8">
      <c r="A1137" s="108">
        <f t="shared" ref="A1137:B1152" si="167">A1136+1</f>
        <v>1123</v>
      </c>
      <c r="B1137" s="109">
        <f t="shared" si="167"/>
        <v>44688</v>
      </c>
      <c r="C1137" s="127" t="str">
        <f t="shared" si="160"/>
        <v>구간7</v>
      </c>
      <c r="D1137" s="108">
        <f t="shared" si="161"/>
        <v>183</v>
      </c>
      <c r="E1137" s="128">
        <f>COUNTIF($C$15:C1137,C1137)</f>
        <v>26</v>
      </c>
      <c r="F1137" s="129">
        <f t="shared" si="162"/>
        <v>0.10243987285074452</v>
      </c>
      <c r="G1137" s="129">
        <f t="shared" si="163"/>
        <v>3.0013434295246593E-4</v>
      </c>
      <c r="H1137" s="130">
        <f t="shared" si="164"/>
        <v>0.10274000719369698</v>
      </c>
    </row>
    <row r="1138" spans="1:8">
      <c r="A1138" s="108">
        <f t="shared" si="167"/>
        <v>1124</v>
      </c>
      <c r="B1138" s="109">
        <f t="shared" si="167"/>
        <v>44689</v>
      </c>
      <c r="C1138" s="127" t="str">
        <f t="shared" si="160"/>
        <v>구간7</v>
      </c>
      <c r="D1138" s="108">
        <f t="shared" si="161"/>
        <v>183</v>
      </c>
      <c r="E1138" s="128">
        <f>COUNTIF($C$15:C1138,C1138)</f>
        <v>27</v>
      </c>
      <c r="F1138" s="129">
        <f t="shared" si="162"/>
        <v>0.10243987285074452</v>
      </c>
      <c r="G1138" s="129">
        <f t="shared" si="163"/>
        <v>3.1167797152756077E-4</v>
      </c>
      <c r="H1138" s="130">
        <f t="shared" si="164"/>
        <v>0.10275155082227208</v>
      </c>
    </row>
    <row r="1139" spans="1:8">
      <c r="A1139" s="108">
        <f t="shared" si="167"/>
        <v>1125</v>
      </c>
      <c r="B1139" s="109">
        <f t="shared" si="167"/>
        <v>44690</v>
      </c>
      <c r="C1139" s="127" t="str">
        <f t="shared" si="160"/>
        <v>구간7</v>
      </c>
      <c r="D1139" s="108">
        <f t="shared" si="161"/>
        <v>183</v>
      </c>
      <c r="E1139" s="128">
        <f>COUNTIF($C$15:C1139,C1139)</f>
        <v>28</v>
      </c>
      <c r="F1139" s="129">
        <f t="shared" si="162"/>
        <v>0.10243987285074452</v>
      </c>
      <c r="G1139" s="129">
        <f t="shared" si="163"/>
        <v>3.2322160010265561E-4</v>
      </c>
      <c r="H1139" s="130">
        <f t="shared" si="164"/>
        <v>0.10276309445084718</v>
      </c>
    </row>
    <row r="1140" spans="1:8">
      <c r="A1140" s="108">
        <f t="shared" si="167"/>
        <v>1126</v>
      </c>
      <c r="B1140" s="109">
        <f t="shared" si="167"/>
        <v>44691</v>
      </c>
      <c r="C1140" s="127" t="str">
        <f t="shared" si="160"/>
        <v>구간7</v>
      </c>
      <c r="D1140" s="108">
        <f t="shared" si="161"/>
        <v>183</v>
      </c>
      <c r="E1140" s="128">
        <f>COUNTIF($C$15:C1140,C1140)</f>
        <v>29</v>
      </c>
      <c r="F1140" s="129">
        <f t="shared" si="162"/>
        <v>0.10243987285074452</v>
      </c>
      <c r="G1140" s="129">
        <f t="shared" si="163"/>
        <v>3.3476522867775045E-4</v>
      </c>
      <c r="H1140" s="130">
        <f t="shared" si="164"/>
        <v>0.10277463807942226</v>
      </c>
    </row>
    <row r="1141" spans="1:8">
      <c r="A1141" s="108">
        <f t="shared" si="167"/>
        <v>1127</v>
      </c>
      <c r="B1141" s="109">
        <f t="shared" si="167"/>
        <v>44692</v>
      </c>
      <c r="C1141" s="127" t="str">
        <f t="shared" si="160"/>
        <v>구간7</v>
      </c>
      <c r="D1141" s="108">
        <f t="shared" si="161"/>
        <v>183</v>
      </c>
      <c r="E1141" s="128">
        <f>COUNTIF($C$15:C1141,C1141)</f>
        <v>30</v>
      </c>
      <c r="F1141" s="129">
        <f t="shared" si="162"/>
        <v>0.10243987285074452</v>
      </c>
      <c r="G1141" s="129">
        <f t="shared" si="163"/>
        <v>3.4630885725284529E-4</v>
      </c>
      <c r="H1141" s="130">
        <f t="shared" si="164"/>
        <v>0.10278618170799736</v>
      </c>
    </row>
    <row r="1142" spans="1:8">
      <c r="A1142" s="108">
        <f t="shared" si="167"/>
        <v>1128</v>
      </c>
      <c r="B1142" s="109">
        <f t="shared" si="167"/>
        <v>44693</v>
      </c>
      <c r="C1142" s="127" t="str">
        <f t="shared" si="160"/>
        <v>구간7</v>
      </c>
      <c r="D1142" s="108">
        <f t="shared" si="161"/>
        <v>183</v>
      </c>
      <c r="E1142" s="128">
        <f>COUNTIF($C$15:C1142,C1142)</f>
        <v>31</v>
      </c>
      <c r="F1142" s="129">
        <f t="shared" si="162"/>
        <v>0.10243987285074452</v>
      </c>
      <c r="G1142" s="129">
        <f t="shared" si="163"/>
        <v>3.5785248582794014E-4</v>
      </c>
      <c r="H1142" s="130">
        <f t="shared" si="164"/>
        <v>0.10279772533657246</v>
      </c>
    </row>
    <row r="1143" spans="1:8">
      <c r="A1143" s="108">
        <f t="shared" si="167"/>
        <v>1129</v>
      </c>
      <c r="B1143" s="109">
        <f t="shared" si="167"/>
        <v>44694</v>
      </c>
      <c r="C1143" s="127" t="str">
        <f t="shared" si="160"/>
        <v>구간7</v>
      </c>
      <c r="D1143" s="108">
        <f t="shared" si="161"/>
        <v>183</v>
      </c>
      <c r="E1143" s="128">
        <f>COUNTIF($C$15:C1143,C1143)</f>
        <v>32</v>
      </c>
      <c r="F1143" s="129">
        <f t="shared" si="162"/>
        <v>0.10243987285074452</v>
      </c>
      <c r="G1143" s="129">
        <f t="shared" si="163"/>
        <v>3.6939611440303498E-4</v>
      </c>
      <c r="H1143" s="130">
        <f t="shared" si="164"/>
        <v>0.10280926896514755</v>
      </c>
    </row>
    <row r="1144" spans="1:8">
      <c r="A1144" s="108">
        <f t="shared" si="167"/>
        <v>1130</v>
      </c>
      <c r="B1144" s="109">
        <f t="shared" si="167"/>
        <v>44695</v>
      </c>
      <c r="C1144" s="127" t="str">
        <f t="shared" si="160"/>
        <v>구간7</v>
      </c>
      <c r="D1144" s="108">
        <f t="shared" si="161"/>
        <v>183</v>
      </c>
      <c r="E1144" s="128">
        <f>COUNTIF($C$15:C1144,C1144)</f>
        <v>33</v>
      </c>
      <c r="F1144" s="129">
        <f t="shared" si="162"/>
        <v>0.10243987285074452</v>
      </c>
      <c r="G1144" s="129">
        <f t="shared" si="163"/>
        <v>3.8093974297812982E-4</v>
      </c>
      <c r="H1144" s="130">
        <f t="shared" si="164"/>
        <v>0.10282081259372265</v>
      </c>
    </row>
    <row r="1145" spans="1:8">
      <c r="A1145" s="108">
        <f t="shared" si="167"/>
        <v>1131</v>
      </c>
      <c r="B1145" s="109">
        <f t="shared" si="167"/>
        <v>44696</v>
      </c>
      <c r="C1145" s="127" t="str">
        <f t="shared" si="160"/>
        <v>구간7</v>
      </c>
      <c r="D1145" s="108">
        <f t="shared" si="161"/>
        <v>183</v>
      </c>
      <c r="E1145" s="128">
        <f>COUNTIF($C$15:C1145,C1145)</f>
        <v>34</v>
      </c>
      <c r="F1145" s="129">
        <f t="shared" si="162"/>
        <v>0.10243987285074452</v>
      </c>
      <c r="G1145" s="129">
        <f t="shared" si="163"/>
        <v>3.9248337155322466E-4</v>
      </c>
      <c r="H1145" s="130">
        <f t="shared" si="164"/>
        <v>0.10283235622229774</v>
      </c>
    </row>
    <row r="1146" spans="1:8">
      <c r="A1146" s="108">
        <f t="shared" si="167"/>
        <v>1132</v>
      </c>
      <c r="B1146" s="109">
        <f t="shared" si="167"/>
        <v>44697</v>
      </c>
      <c r="C1146" s="127" t="str">
        <f t="shared" si="160"/>
        <v>구간7</v>
      </c>
      <c r="D1146" s="108">
        <f t="shared" si="161"/>
        <v>183</v>
      </c>
      <c r="E1146" s="128">
        <f>COUNTIF($C$15:C1146,C1146)</f>
        <v>35</v>
      </c>
      <c r="F1146" s="129">
        <f t="shared" si="162"/>
        <v>0.10243987285074452</v>
      </c>
      <c r="G1146" s="129">
        <f t="shared" si="163"/>
        <v>4.040270001283195E-4</v>
      </c>
      <c r="H1146" s="130">
        <f t="shared" si="164"/>
        <v>0.10284389985087283</v>
      </c>
    </row>
    <row r="1147" spans="1:8">
      <c r="A1147" s="108">
        <f t="shared" si="167"/>
        <v>1133</v>
      </c>
      <c r="B1147" s="109">
        <f t="shared" si="167"/>
        <v>44698</v>
      </c>
      <c r="C1147" s="127" t="str">
        <f t="shared" si="160"/>
        <v>구간7</v>
      </c>
      <c r="D1147" s="108">
        <f t="shared" si="161"/>
        <v>183</v>
      </c>
      <c r="E1147" s="128">
        <f>COUNTIF($C$15:C1147,C1147)</f>
        <v>36</v>
      </c>
      <c r="F1147" s="129">
        <f t="shared" si="162"/>
        <v>0.10243987285074452</v>
      </c>
      <c r="G1147" s="129">
        <f t="shared" si="163"/>
        <v>4.1557062870341434E-4</v>
      </c>
      <c r="H1147" s="130">
        <f t="shared" si="164"/>
        <v>0.10285544347944793</v>
      </c>
    </row>
    <row r="1148" spans="1:8">
      <c r="A1148" s="108">
        <f t="shared" si="167"/>
        <v>1134</v>
      </c>
      <c r="B1148" s="109">
        <f t="shared" si="167"/>
        <v>44699</v>
      </c>
      <c r="C1148" s="127" t="str">
        <f t="shared" si="160"/>
        <v>구간7</v>
      </c>
      <c r="D1148" s="108">
        <f t="shared" si="161"/>
        <v>183</v>
      </c>
      <c r="E1148" s="128">
        <f>COUNTIF($C$15:C1148,C1148)</f>
        <v>37</v>
      </c>
      <c r="F1148" s="129">
        <f t="shared" si="162"/>
        <v>0.10243987285074452</v>
      </c>
      <c r="G1148" s="129">
        <f t="shared" si="163"/>
        <v>4.2711425727850918E-4</v>
      </c>
      <c r="H1148" s="130">
        <f t="shared" si="164"/>
        <v>0.10286698710802303</v>
      </c>
    </row>
    <row r="1149" spans="1:8">
      <c r="A1149" s="108">
        <f t="shared" si="167"/>
        <v>1135</v>
      </c>
      <c r="B1149" s="109">
        <f t="shared" si="167"/>
        <v>44700</v>
      </c>
      <c r="C1149" s="127" t="str">
        <f t="shared" si="160"/>
        <v>구간7</v>
      </c>
      <c r="D1149" s="108">
        <f t="shared" si="161"/>
        <v>183</v>
      </c>
      <c r="E1149" s="128">
        <f>COUNTIF($C$15:C1149,C1149)</f>
        <v>38</v>
      </c>
      <c r="F1149" s="129">
        <f t="shared" si="162"/>
        <v>0.10243987285074452</v>
      </c>
      <c r="G1149" s="129">
        <f t="shared" si="163"/>
        <v>4.3865788585360402E-4</v>
      </c>
      <c r="H1149" s="130">
        <f t="shared" si="164"/>
        <v>0.10287853073659813</v>
      </c>
    </row>
    <row r="1150" spans="1:8">
      <c r="A1150" s="108">
        <f t="shared" si="167"/>
        <v>1136</v>
      </c>
      <c r="B1150" s="109">
        <f t="shared" si="167"/>
        <v>44701</v>
      </c>
      <c r="C1150" s="127" t="str">
        <f t="shared" si="160"/>
        <v>구간7</v>
      </c>
      <c r="D1150" s="108">
        <f t="shared" si="161"/>
        <v>183</v>
      </c>
      <c r="E1150" s="128">
        <f>COUNTIF($C$15:C1150,C1150)</f>
        <v>39</v>
      </c>
      <c r="F1150" s="129">
        <f t="shared" si="162"/>
        <v>0.10243987285074452</v>
      </c>
      <c r="G1150" s="129">
        <f t="shared" si="163"/>
        <v>4.5020151442869887E-4</v>
      </c>
      <c r="H1150" s="130">
        <f t="shared" si="164"/>
        <v>0.10289007436517322</v>
      </c>
    </row>
    <row r="1151" spans="1:8">
      <c r="A1151" s="108">
        <f t="shared" si="167"/>
        <v>1137</v>
      </c>
      <c r="B1151" s="109">
        <f t="shared" si="167"/>
        <v>44702</v>
      </c>
      <c r="C1151" s="127" t="str">
        <f t="shared" si="160"/>
        <v>구간7</v>
      </c>
      <c r="D1151" s="108">
        <f t="shared" si="161"/>
        <v>183</v>
      </c>
      <c r="E1151" s="128">
        <f>COUNTIF($C$15:C1151,C1151)</f>
        <v>40</v>
      </c>
      <c r="F1151" s="129">
        <f t="shared" si="162"/>
        <v>0.10243987285074452</v>
      </c>
      <c r="G1151" s="129">
        <f t="shared" si="163"/>
        <v>4.6174514300379371E-4</v>
      </c>
      <c r="H1151" s="130">
        <f t="shared" si="164"/>
        <v>0.10290161799374831</v>
      </c>
    </row>
    <row r="1152" spans="1:8">
      <c r="A1152" s="108">
        <f t="shared" si="167"/>
        <v>1138</v>
      </c>
      <c r="B1152" s="109">
        <f t="shared" si="167"/>
        <v>44703</v>
      </c>
      <c r="C1152" s="127" t="str">
        <f t="shared" si="160"/>
        <v>구간7</v>
      </c>
      <c r="D1152" s="108">
        <f t="shared" si="161"/>
        <v>183</v>
      </c>
      <c r="E1152" s="128">
        <f>COUNTIF($C$15:C1152,C1152)</f>
        <v>41</v>
      </c>
      <c r="F1152" s="129">
        <f t="shared" si="162"/>
        <v>0.10243987285074452</v>
      </c>
      <c r="G1152" s="129">
        <f t="shared" si="163"/>
        <v>4.7328877157888855E-4</v>
      </c>
      <c r="H1152" s="130">
        <f t="shared" si="164"/>
        <v>0.1029131616223234</v>
      </c>
    </row>
    <row r="1153" spans="1:8">
      <c r="A1153" s="108">
        <f t="shared" ref="A1153:B1168" si="168">A1152+1</f>
        <v>1139</v>
      </c>
      <c r="B1153" s="109">
        <f t="shared" si="168"/>
        <v>44704</v>
      </c>
      <c r="C1153" s="127" t="str">
        <f t="shared" si="160"/>
        <v>구간7</v>
      </c>
      <c r="D1153" s="108">
        <f t="shared" si="161"/>
        <v>183</v>
      </c>
      <c r="E1153" s="128">
        <f>COUNTIF($C$15:C1153,C1153)</f>
        <v>42</v>
      </c>
      <c r="F1153" s="129">
        <f t="shared" si="162"/>
        <v>0.10243987285074452</v>
      </c>
      <c r="G1153" s="129">
        <f t="shared" si="163"/>
        <v>4.8483240015398339E-4</v>
      </c>
      <c r="H1153" s="130">
        <f t="shared" si="164"/>
        <v>0.1029247052508985</v>
      </c>
    </row>
    <row r="1154" spans="1:8">
      <c r="A1154" s="108">
        <f t="shared" si="168"/>
        <v>1140</v>
      </c>
      <c r="B1154" s="109">
        <f t="shared" si="168"/>
        <v>44705</v>
      </c>
      <c r="C1154" s="127" t="str">
        <f t="shared" si="160"/>
        <v>구간7</v>
      </c>
      <c r="D1154" s="108">
        <f t="shared" si="161"/>
        <v>183</v>
      </c>
      <c r="E1154" s="128">
        <f>COUNTIF($C$15:C1154,C1154)</f>
        <v>43</v>
      </c>
      <c r="F1154" s="129">
        <f t="shared" si="162"/>
        <v>0.10243987285074452</v>
      </c>
      <c r="G1154" s="129">
        <f t="shared" si="163"/>
        <v>4.9637602872907823E-4</v>
      </c>
      <c r="H1154" s="130">
        <f t="shared" si="164"/>
        <v>0.1029362488794736</v>
      </c>
    </row>
    <row r="1155" spans="1:8">
      <c r="A1155" s="108">
        <f t="shared" si="168"/>
        <v>1141</v>
      </c>
      <c r="B1155" s="109">
        <f t="shared" si="168"/>
        <v>44706</v>
      </c>
      <c r="C1155" s="127" t="str">
        <f t="shared" si="160"/>
        <v>구간7</v>
      </c>
      <c r="D1155" s="108">
        <f t="shared" si="161"/>
        <v>183</v>
      </c>
      <c r="E1155" s="128">
        <f>COUNTIF($C$15:C1155,C1155)</f>
        <v>44</v>
      </c>
      <c r="F1155" s="129">
        <f t="shared" si="162"/>
        <v>0.10243987285074452</v>
      </c>
      <c r="G1155" s="129">
        <f t="shared" si="163"/>
        <v>5.0791965730417313E-4</v>
      </c>
      <c r="H1155" s="130">
        <f t="shared" si="164"/>
        <v>0.1029477925080487</v>
      </c>
    </row>
    <row r="1156" spans="1:8">
      <c r="A1156" s="108">
        <f t="shared" si="168"/>
        <v>1142</v>
      </c>
      <c r="B1156" s="109">
        <f t="shared" si="168"/>
        <v>44707</v>
      </c>
      <c r="C1156" s="127" t="str">
        <f t="shared" si="160"/>
        <v>구간7</v>
      </c>
      <c r="D1156" s="108">
        <f t="shared" si="161"/>
        <v>183</v>
      </c>
      <c r="E1156" s="128">
        <f>COUNTIF($C$15:C1156,C1156)</f>
        <v>45</v>
      </c>
      <c r="F1156" s="129">
        <f t="shared" si="162"/>
        <v>0.10243987285074452</v>
      </c>
      <c r="G1156" s="129">
        <f t="shared" si="163"/>
        <v>5.1946328587926791E-4</v>
      </c>
      <c r="H1156" s="130">
        <f t="shared" si="164"/>
        <v>0.10295933613662378</v>
      </c>
    </row>
    <row r="1157" spans="1:8">
      <c r="A1157" s="108">
        <f t="shared" si="168"/>
        <v>1143</v>
      </c>
      <c r="B1157" s="109">
        <f t="shared" si="168"/>
        <v>44708</v>
      </c>
      <c r="C1157" s="127" t="str">
        <f t="shared" si="160"/>
        <v>구간7</v>
      </c>
      <c r="D1157" s="108">
        <f t="shared" si="161"/>
        <v>183</v>
      </c>
      <c r="E1157" s="128">
        <f>COUNTIF($C$15:C1157,C1157)</f>
        <v>46</v>
      </c>
      <c r="F1157" s="129">
        <f t="shared" si="162"/>
        <v>0.10243987285074452</v>
      </c>
      <c r="G1157" s="129">
        <f t="shared" si="163"/>
        <v>5.3100691445436281E-4</v>
      </c>
      <c r="H1157" s="130">
        <f t="shared" si="164"/>
        <v>0.10297087976519888</v>
      </c>
    </row>
    <row r="1158" spans="1:8">
      <c r="A1158" s="108">
        <f t="shared" si="168"/>
        <v>1144</v>
      </c>
      <c r="B1158" s="109">
        <f t="shared" si="168"/>
        <v>44709</v>
      </c>
      <c r="C1158" s="127" t="str">
        <f t="shared" si="160"/>
        <v>구간7</v>
      </c>
      <c r="D1158" s="108">
        <f t="shared" si="161"/>
        <v>183</v>
      </c>
      <c r="E1158" s="128">
        <f>COUNTIF($C$15:C1158,C1158)</f>
        <v>47</v>
      </c>
      <c r="F1158" s="129">
        <f t="shared" si="162"/>
        <v>0.10243987285074452</v>
      </c>
      <c r="G1158" s="129">
        <f t="shared" si="163"/>
        <v>5.425505430294576E-4</v>
      </c>
      <c r="H1158" s="130">
        <f t="shared" si="164"/>
        <v>0.10298242339377398</v>
      </c>
    </row>
    <row r="1159" spans="1:8">
      <c r="A1159" s="108">
        <f t="shared" si="168"/>
        <v>1145</v>
      </c>
      <c r="B1159" s="109">
        <f t="shared" si="168"/>
        <v>44710</v>
      </c>
      <c r="C1159" s="127" t="str">
        <f t="shared" si="160"/>
        <v>구간7</v>
      </c>
      <c r="D1159" s="108">
        <f t="shared" si="161"/>
        <v>183</v>
      </c>
      <c r="E1159" s="128">
        <f>COUNTIF($C$15:C1159,C1159)</f>
        <v>48</v>
      </c>
      <c r="F1159" s="129">
        <f t="shared" si="162"/>
        <v>0.10243987285074452</v>
      </c>
      <c r="G1159" s="129">
        <f t="shared" si="163"/>
        <v>5.5409417160455249E-4</v>
      </c>
      <c r="H1159" s="130">
        <f t="shared" si="164"/>
        <v>0.10299396702234907</v>
      </c>
    </row>
    <row r="1160" spans="1:8">
      <c r="A1160" s="108">
        <f t="shared" si="168"/>
        <v>1146</v>
      </c>
      <c r="B1160" s="109">
        <f t="shared" si="168"/>
        <v>44711</v>
      </c>
      <c r="C1160" s="127" t="str">
        <f t="shared" si="160"/>
        <v>구간7</v>
      </c>
      <c r="D1160" s="108">
        <f t="shared" si="161"/>
        <v>183</v>
      </c>
      <c r="E1160" s="128">
        <f>COUNTIF($C$15:C1160,C1160)</f>
        <v>49</v>
      </c>
      <c r="F1160" s="129">
        <f t="shared" si="162"/>
        <v>0.10243987285074452</v>
      </c>
      <c r="G1160" s="129">
        <f t="shared" si="163"/>
        <v>5.6563780017964728E-4</v>
      </c>
      <c r="H1160" s="130">
        <f t="shared" si="164"/>
        <v>0.10300551065092417</v>
      </c>
    </row>
    <row r="1161" spans="1:8">
      <c r="A1161" s="108">
        <f t="shared" si="168"/>
        <v>1147</v>
      </c>
      <c r="B1161" s="109">
        <f t="shared" si="168"/>
        <v>44712</v>
      </c>
      <c r="C1161" s="127" t="str">
        <f t="shared" si="160"/>
        <v>구간7</v>
      </c>
      <c r="D1161" s="108">
        <f t="shared" si="161"/>
        <v>183</v>
      </c>
      <c r="E1161" s="128">
        <f>COUNTIF($C$15:C1161,C1161)</f>
        <v>50</v>
      </c>
      <c r="F1161" s="129">
        <f t="shared" si="162"/>
        <v>0.10243987285074452</v>
      </c>
      <c r="G1161" s="129">
        <f t="shared" si="163"/>
        <v>5.7718142875474217E-4</v>
      </c>
      <c r="H1161" s="130">
        <f t="shared" si="164"/>
        <v>0.10301705427949925</v>
      </c>
    </row>
    <row r="1162" spans="1:8">
      <c r="A1162" s="108">
        <f t="shared" si="168"/>
        <v>1148</v>
      </c>
      <c r="B1162" s="109">
        <f t="shared" si="168"/>
        <v>44713</v>
      </c>
      <c r="C1162" s="127" t="str">
        <f t="shared" si="160"/>
        <v>구간7</v>
      </c>
      <c r="D1162" s="108">
        <f t="shared" si="161"/>
        <v>183</v>
      </c>
      <c r="E1162" s="128">
        <f>COUNTIF($C$15:C1162,C1162)</f>
        <v>51</v>
      </c>
      <c r="F1162" s="129">
        <f t="shared" si="162"/>
        <v>0.10243987285074452</v>
      </c>
      <c r="G1162" s="129">
        <f t="shared" si="163"/>
        <v>5.8872505732983696E-4</v>
      </c>
      <c r="H1162" s="130">
        <f t="shared" si="164"/>
        <v>0.10302859790807435</v>
      </c>
    </row>
    <row r="1163" spans="1:8">
      <c r="A1163" s="108">
        <f t="shared" si="168"/>
        <v>1149</v>
      </c>
      <c r="B1163" s="109">
        <f t="shared" si="168"/>
        <v>44714</v>
      </c>
      <c r="C1163" s="127" t="str">
        <f t="shared" si="160"/>
        <v>구간7</v>
      </c>
      <c r="D1163" s="108">
        <f t="shared" si="161"/>
        <v>183</v>
      </c>
      <c r="E1163" s="128">
        <f>COUNTIF($C$15:C1163,C1163)</f>
        <v>52</v>
      </c>
      <c r="F1163" s="129">
        <f t="shared" si="162"/>
        <v>0.10243987285074452</v>
      </c>
      <c r="G1163" s="129">
        <f t="shared" si="163"/>
        <v>6.0026868590493186E-4</v>
      </c>
      <c r="H1163" s="130">
        <f t="shared" si="164"/>
        <v>0.10304014153664945</v>
      </c>
    </row>
    <row r="1164" spans="1:8">
      <c r="A1164" s="108">
        <f t="shared" si="168"/>
        <v>1150</v>
      </c>
      <c r="B1164" s="109">
        <f t="shared" si="168"/>
        <v>44715</v>
      </c>
      <c r="C1164" s="127" t="str">
        <f t="shared" si="160"/>
        <v>구간7</v>
      </c>
      <c r="D1164" s="108">
        <f t="shared" si="161"/>
        <v>183</v>
      </c>
      <c r="E1164" s="128">
        <f>COUNTIF($C$15:C1164,C1164)</f>
        <v>53</v>
      </c>
      <c r="F1164" s="129">
        <f t="shared" si="162"/>
        <v>0.10243987285074452</v>
      </c>
      <c r="G1164" s="129">
        <f t="shared" si="163"/>
        <v>6.1181231448002664E-4</v>
      </c>
      <c r="H1164" s="130">
        <f t="shared" si="164"/>
        <v>0.10305168516522455</v>
      </c>
    </row>
    <row r="1165" spans="1:8">
      <c r="A1165" s="108">
        <f t="shared" si="168"/>
        <v>1151</v>
      </c>
      <c r="B1165" s="109">
        <f t="shared" si="168"/>
        <v>44716</v>
      </c>
      <c r="C1165" s="127" t="str">
        <f t="shared" si="160"/>
        <v>구간7</v>
      </c>
      <c r="D1165" s="108">
        <f t="shared" si="161"/>
        <v>183</v>
      </c>
      <c r="E1165" s="128">
        <f>COUNTIF($C$15:C1165,C1165)</f>
        <v>54</v>
      </c>
      <c r="F1165" s="129">
        <f t="shared" si="162"/>
        <v>0.10243987285074452</v>
      </c>
      <c r="G1165" s="129">
        <f t="shared" si="163"/>
        <v>6.2335594305512154E-4</v>
      </c>
      <c r="H1165" s="130">
        <f t="shared" si="164"/>
        <v>0.10306322879379964</v>
      </c>
    </row>
    <row r="1166" spans="1:8">
      <c r="A1166" s="108">
        <f t="shared" si="168"/>
        <v>1152</v>
      </c>
      <c r="B1166" s="109">
        <f t="shared" si="168"/>
        <v>44717</v>
      </c>
      <c r="C1166" s="127" t="str">
        <f t="shared" si="160"/>
        <v>구간7</v>
      </c>
      <c r="D1166" s="108">
        <f t="shared" si="161"/>
        <v>183</v>
      </c>
      <c r="E1166" s="128">
        <f>COUNTIF($C$15:C1166,C1166)</f>
        <v>55</v>
      </c>
      <c r="F1166" s="129">
        <f t="shared" si="162"/>
        <v>0.10243987285074452</v>
      </c>
      <c r="G1166" s="129">
        <f t="shared" si="163"/>
        <v>6.3489957163021633E-4</v>
      </c>
      <c r="H1166" s="130">
        <f t="shared" si="164"/>
        <v>0.10307477242237473</v>
      </c>
    </row>
    <row r="1167" spans="1:8">
      <c r="A1167" s="108">
        <f t="shared" si="168"/>
        <v>1153</v>
      </c>
      <c r="B1167" s="109">
        <f t="shared" si="168"/>
        <v>44718</v>
      </c>
      <c r="C1167" s="127" t="str">
        <f t="shared" si="160"/>
        <v>구간7</v>
      </c>
      <c r="D1167" s="108">
        <f t="shared" si="161"/>
        <v>183</v>
      </c>
      <c r="E1167" s="128">
        <f>COUNTIF($C$15:C1167,C1167)</f>
        <v>56</v>
      </c>
      <c r="F1167" s="129">
        <f t="shared" si="162"/>
        <v>0.10243987285074452</v>
      </c>
      <c r="G1167" s="129">
        <f t="shared" si="163"/>
        <v>6.4644320020531122E-4</v>
      </c>
      <c r="H1167" s="130">
        <f t="shared" si="164"/>
        <v>0.10308631605094982</v>
      </c>
    </row>
    <row r="1168" spans="1:8">
      <c r="A1168" s="108">
        <f t="shared" si="168"/>
        <v>1154</v>
      </c>
      <c r="B1168" s="109">
        <f t="shared" si="168"/>
        <v>44719</v>
      </c>
      <c r="C1168" s="127" t="str">
        <f t="shared" ref="C1168:C1231" si="169">IF(IFERROR(HLOOKUP(B1168,$D$5:$W$7,2,FALSE),"")="",C1169,HLOOKUP(B1168,$D$5:$W$7,2,FALSE))</f>
        <v>구간7</v>
      </c>
      <c r="D1168" s="108">
        <f t="shared" ref="D1168:D1231" si="170">COUNTIF($C$15:$C$49928,C1168)</f>
        <v>183</v>
      </c>
      <c r="E1168" s="128">
        <f>COUNTIF($C$15:C1168,C1168)</f>
        <v>57</v>
      </c>
      <c r="F1168" s="129">
        <f t="shared" ref="F1168:F1231" si="171">HLOOKUP($C1168,$D$6:$W$11,6,FALSE)</f>
        <v>0.10243987285074452</v>
      </c>
      <c r="G1168" s="129">
        <f t="shared" ref="G1168:G1231" si="172">HLOOKUP($C1168,$D$6:$W$11,5,FALSE)*(E1168)</f>
        <v>6.5798682878040601E-4</v>
      </c>
      <c r="H1168" s="130">
        <f t="shared" ref="H1168:H1231" si="173">F1168+G1168</f>
        <v>0.10309785967952492</v>
      </c>
    </row>
    <row r="1169" spans="1:8">
      <c r="A1169" s="108">
        <f t="shared" ref="A1169:B1184" si="174">A1168+1</f>
        <v>1155</v>
      </c>
      <c r="B1169" s="109">
        <f t="shared" si="174"/>
        <v>44720</v>
      </c>
      <c r="C1169" s="127" t="str">
        <f t="shared" si="169"/>
        <v>구간7</v>
      </c>
      <c r="D1169" s="108">
        <f t="shared" si="170"/>
        <v>183</v>
      </c>
      <c r="E1169" s="128">
        <f>COUNTIF($C$15:C1169,C1169)</f>
        <v>58</v>
      </c>
      <c r="F1169" s="129">
        <f t="shared" si="171"/>
        <v>0.10243987285074452</v>
      </c>
      <c r="G1169" s="129">
        <f t="shared" si="172"/>
        <v>6.6953045735550091E-4</v>
      </c>
      <c r="H1169" s="130">
        <f t="shared" si="173"/>
        <v>0.10310940330810002</v>
      </c>
    </row>
    <row r="1170" spans="1:8">
      <c r="A1170" s="108">
        <f t="shared" si="174"/>
        <v>1156</v>
      </c>
      <c r="B1170" s="109">
        <f t="shared" si="174"/>
        <v>44721</v>
      </c>
      <c r="C1170" s="127" t="str">
        <f t="shared" si="169"/>
        <v>구간7</v>
      </c>
      <c r="D1170" s="108">
        <f t="shared" si="170"/>
        <v>183</v>
      </c>
      <c r="E1170" s="128">
        <f>COUNTIF($C$15:C1170,C1170)</f>
        <v>59</v>
      </c>
      <c r="F1170" s="129">
        <f t="shared" si="171"/>
        <v>0.10243987285074452</v>
      </c>
      <c r="G1170" s="129">
        <f t="shared" si="172"/>
        <v>6.8107408593059569E-4</v>
      </c>
      <c r="H1170" s="130">
        <f t="shared" si="173"/>
        <v>0.10312094693667512</v>
      </c>
    </row>
    <row r="1171" spans="1:8">
      <c r="A1171" s="108">
        <f t="shared" si="174"/>
        <v>1157</v>
      </c>
      <c r="B1171" s="109">
        <f t="shared" si="174"/>
        <v>44722</v>
      </c>
      <c r="C1171" s="127" t="str">
        <f t="shared" si="169"/>
        <v>구간7</v>
      </c>
      <c r="D1171" s="108">
        <f t="shared" si="170"/>
        <v>183</v>
      </c>
      <c r="E1171" s="128">
        <f>COUNTIF($C$15:C1171,C1171)</f>
        <v>60</v>
      </c>
      <c r="F1171" s="129">
        <f t="shared" si="171"/>
        <v>0.10243987285074452</v>
      </c>
      <c r="G1171" s="129">
        <f t="shared" si="172"/>
        <v>6.9261771450569059E-4</v>
      </c>
      <c r="H1171" s="130">
        <f t="shared" si="173"/>
        <v>0.10313249056525021</v>
      </c>
    </row>
    <row r="1172" spans="1:8">
      <c r="A1172" s="108">
        <f t="shared" si="174"/>
        <v>1158</v>
      </c>
      <c r="B1172" s="109">
        <f t="shared" si="174"/>
        <v>44723</v>
      </c>
      <c r="C1172" s="127" t="str">
        <f t="shared" si="169"/>
        <v>구간7</v>
      </c>
      <c r="D1172" s="108">
        <f t="shared" si="170"/>
        <v>183</v>
      </c>
      <c r="E1172" s="128">
        <f>COUNTIF($C$15:C1172,C1172)</f>
        <v>61</v>
      </c>
      <c r="F1172" s="129">
        <f t="shared" si="171"/>
        <v>0.10243987285074452</v>
      </c>
      <c r="G1172" s="129">
        <f t="shared" si="172"/>
        <v>7.0416134308078538E-4</v>
      </c>
      <c r="H1172" s="130">
        <f t="shared" si="173"/>
        <v>0.1031440341938253</v>
      </c>
    </row>
    <row r="1173" spans="1:8">
      <c r="A1173" s="108">
        <f t="shared" si="174"/>
        <v>1159</v>
      </c>
      <c r="B1173" s="109">
        <f t="shared" si="174"/>
        <v>44724</v>
      </c>
      <c r="C1173" s="127" t="str">
        <f t="shared" si="169"/>
        <v>구간7</v>
      </c>
      <c r="D1173" s="108">
        <f t="shared" si="170"/>
        <v>183</v>
      </c>
      <c r="E1173" s="128">
        <f>COUNTIF($C$15:C1173,C1173)</f>
        <v>62</v>
      </c>
      <c r="F1173" s="129">
        <f t="shared" si="171"/>
        <v>0.10243987285074452</v>
      </c>
      <c r="G1173" s="129">
        <f t="shared" si="172"/>
        <v>7.1570497165588027E-4</v>
      </c>
      <c r="H1173" s="130">
        <f t="shared" si="173"/>
        <v>0.1031555778224004</v>
      </c>
    </row>
    <row r="1174" spans="1:8">
      <c r="A1174" s="108">
        <f t="shared" si="174"/>
        <v>1160</v>
      </c>
      <c r="B1174" s="109">
        <f t="shared" si="174"/>
        <v>44725</v>
      </c>
      <c r="C1174" s="127" t="str">
        <f t="shared" si="169"/>
        <v>구간7</v>
      </c>
      <c r="D1174" s="108">
        <f t="shared" si="170"/>
        <v>183</v>
      </c>
      <c r="E1174" s="128">
        <f>COUNTIF($C$15:C1174,C1174)</f>
        <v>63</v>
      </c>
      <c r="F1174" s="129">
        <f t="shared" si="171"/>
        <v>0.10243987285074452</v>
      </c>
      <c r="G1174" s="129">
        <f t="shared" si="172"/>
        <v>7.2724860023097506E-4</v>
      </c>
      <c r="H1174" s="130">
        <f t="shared" si="173"/>
        <v>0.10316712145097549</v>
      </c>
    </row>
    <row r="1175" spans="1:8">
      <c r="A1175" s="108">
        <f t="shared" si="174"/>
        <v>1161</v>
      </c>
      <c r="B1175" s="109">
        <f t="shared" si="174"/>
        <v>44726</v>
      </c>
      <c r="C1175" s="127" t="str">
        <f t="shared" si="169"/>
        <v>구간7</v>
      </c>
      <c r="D1175" s="108">
        <f t="shared" si="170"/>
        <v>183</v>
      </c>
      <c r="E1175" s="128">
        <f>COUNTIF($C$15:C1175,C1175)</f>
        <v>64</v>
      </c>
      <c r="F1175" s="129">
        <f t="shared" si="171"/>
        <v>0.10243987285074452</v>
      </c>
      <c r="G1175" s="129">
        <f t="shared" si="172"/>
        <v>7.3879222880606995E-4</v>
      </c>
      <c r="H1175" s="130">
        <f t="shared" si="173"/>
        <v>0.10317866507955059</v>
      </c>
    </row>
    <row r="1176" spans="1:8">
      <c r="A1176" s="108">
        <f t="shared" si="174"/>
        <v>1162</v>
      </c>
      <c r="B1176" s="109">
        <f t="shared" si="174"/>
        <v>44727</v>
      </c>
      <c r="C1176" s="127" t="str">
        <f t="shared" si="169"/>
        <v>구간7</v>
      </c>
      <c r="D1176" s="108">
        <f t="shared" si="170"/>
        <v>183</v>
      </c>
      <c r="E1176" s="128">
        <f>COUNTIF($C$15:C1176,C1176)</f>
        <v>65</v>
      </c>
      <c r="F1176" s="129">
        <f t="shared" si="171"/>
        <v>0.10243987285074452</v>
      </c>
      <c r="G1176" s="129">
        <f t="shared" si="172"/>
        <v>7.5033585738116485E-4</v>
      </c>
      <c r="H1176" s="130">
        <f t="shared" si="173"/>
        <v>0.10319020870812569</v>
      </c>
    </row>
    <row r="1177" spans="1:8">
      <c r="A1177" s="108">
        <f t="shared" si="174"/>
        <v>1163</v>
      </c>
      <c r="B1177" s="109">
        <f t="shared" si="174"/>
        <v>44728</v>
      </c>
      <c r="C1177" s="127" t="str">
        <f t="shared" si="169"/>
        <v>구간7</v>
      </c>
      <c r="D1177" s="108">
        <f t="shared" si="170"/>
        <v>183</v>
      </c>
      <c r="E1177" s="128">
        <f>COUNTIF($C$15:C1177,C1177)</f>
        <v>66</v>
      </c>
      <c r="F1177" s="129">
        <f t="shared" si="171"/>
        <v>0.10243987285074452</v>
      </c>
      <c r="G1177" s="129">
        <f t="shared" si="172"/>
        <v>7.6187948595625964E-4</v>
      </c>
      <c r="H1177" s="130">
        <f t="shared" si="173"/>
        <v>0.10320175233670077</v>
      </c>
    </row>
    <row r="1178" spans="1:8">
      <c r="A1178" s="108">
        <f t="shared" si="174"/>
        <v>1164</v>
      </c>
      <c r="B1178" s="109">
        <f t="shared" si="174"/>
        <v>44729</v>
      </c>
      <c r="C1178" s="127" t="str">
        <f t="shared" si="169"/>
        <v>구간7</v>
      </c>
      <c r="D1178" s="108">
        <f t="shared" si="170"/>
        <v>183</v>
      </c>
      <c r="E1178" s="128">
        <f>COUNTIF($C$15:C1178,C1178)</f>
        <v>67</v>
      </c>
      <c r="F1178" s="129">
        <f t="shared" si="171"/>
        <v>0.10243987285074452</v>
      </c>
      <c r="G1178" s="129">
        <f t="shared" si="172"/>
        <v>7.7342311453135453E-4</v>
      </c>
      <c r="H1178" s="130">
        <f t="shared" si="173"/>
        <v>0.10321329596527587</v>
      </c>
    </row>
    <row r="1179" spans="1:8">
      <c r="A1179" s="108">
        <f t="shared" si="174"/>
        <v>1165</v>
      </c>
      <c r="B1179" s="109">
        <f t="shared" si="174"/>
        <v>44730</v>
      </c>
      <c r="C1179" s="127" t="str">
        <f t="shared" si="169"/>
        <v>구간7</v>
      </c>
      <c r="D1179" s="108">
        <f t="shared" si="170"/>
        <v>183</v>
      </c>
      <c r="E1179" s="128">
        <f>COUNTIF($C$15:C1179,C1179)</f>
        <v>68</v>
      </c>
      <c r="F1179" s="129">
        <f t="shared" si="171"/>
        <v>0.10243987285074452</v>
      </c>
      <c r="G1179" s="129">
        <f t="shared" si="172"/>
        <v>7.8496674310644932E-4</v>
      </c>
      <c r="H1179" s="130">
        <f t="shared" si="173"/>
        <v>0.10322483959385097</v>
      </c>
    </row>
    <row r="1180" spans="1:8">
      <c r="A1180" s="108">
        <f t="shared" si="174"/>
        <v>1166</v>
      </c>
      <c r="B1180" s="109">
        <f t="shared" si="174"/>
        <v>44731</v>
      </c>
      <c r="C1180" s="127" t="str">
        <f t="shared" si="169"/>
        <v>구간7</v>
      </c>
      <c r="D1180" s="108">
        <f t="shared" si="170"/>
        <v>183</v>
      </c>
      <c r="E1180" s="128">
        <f>COUNTIF($C$15:C1180,C1180)</f>
        <v>69</v>
      </c>
      <c r="F1180" s="129">
        <f t="shared" si="171"/>
        <v>0.10243987285074452</v>
      </c>
      <c r="G1180" s="129">
        <f t="shared" si="172"/>
        <v>7.9651037168154421E-4</v>
      </c>
      <c r="H1180" s="130">
        <f t="shared" si="173"/>
        <v>0.10323638322242606</v>
      </c>
    </row>
    <row r="1181" spans="1:8">
      <c r="A1181" s="108">
        <f t="shared" si="174"/>
        <v>1167</v>
      </c>
      <c r="B1181" s="109">
        <f t="shared" si="174"/>
        <v>44732</v>
      </c>
      <c r="C1181" s="127" t="str">
        <f t="shared" si="169"/>
        <v>구간7</v>
      </c>
      <c r="D1181" s="108">
        <f t="shared" si="170"/>
        <v>183</v>
      </c>
      <c r="E1181" s="128">
        <f>COUNTIF($C$15:C1181,C1181)</f>
        <v>70</v>
      </c>
      <c r="F1181" s="129">
        <f t="shared" si="171"/>
        <v>0.10243987285074452</v>
      </c>
      <c r="G1181" s="129">
        <f t="shared" si="172"/>
        <v>8.08054000256639E-4</v>
      </c>
      <c r="H1181" s="130">
        <f t="shared" si="173"/>
        <v>0.10324792685100116</v>
      </c>
    </row>
    <row r="1182" spans="1:8">
      <c r="A1182" s="108">
        <f t="shared" si="174"/>
        <v>1168</v>
      </c>
      <c r="B1182" s="109">
        <f t="shared" si="174"/>
        <v>44733</v>
      </c>
      <c r="C1182" s="127" t="str">
        <f t="shared" si="169"/>
        <v>구간7</v>
      </c>
      <c r="D1182" s="108">
        <f t="shared" si="170"/>
        <v>183</v>
      </c>
      <c r="E1182" s="128">
        <f>COUNTIF($C$15:C1182,C1182)</f>
        <v>71</v>
      </c>
      <c r="F1182" s="129">
        <f t="shared" si="171"/>
        <v>0.10243987285074452</v>
      </c>
      <c r="G1182" s="129">
        <f t="shared" si="172"/>
        <v>8.195976288317339E-4</v>
      </c>
      <c r="H1182" s="130">
        <f t="shared" si="173"/>
        <v>0.10325947047957625</v>
      </c>
    </row>
    <row r="1183" spans="1:8">
      <c r="A1183" s="108">
        <f t="shared" si="174"/>
        <v>1169</v>
      </c>
      <c r="B1183" s="109">
        <f t="shared" si="174"/>
        <v>44734</v>
      </c>
      <c r="C1183" s="127" t="str">
        <f t="shared" si="169"/>
        <v>구간7</v>
      </c>
      <c r="D1183" s="108">
        <f t="shared" si="170"/>
        <v>183</v>
      </c>
      <c r="E1183" s="128">
        <f>COUNTIF($C$15:C1183,C1183)</f>
        <v>72</v>
      </c>
      <c r="F1183" s="129">
        <f t="shared" si="171"/>
        <v>0.10243987285074452</v>
      </c>
      <c r="G1183" s="129">
        <f t="shared" si="172"/>
        <v>8.3114125740682868E-4</v>
      </c>
      <c r="H1183" s="130">
        <f t="shared" si="173"/>
        <v>0.10327101410815134</v>
      </c>
    </row>
    <row r="1184" spans="1:8">
      <c r="A1184" s="108">
        <f t="shared" si="174"/>
        <v>1170</v>
      </c>
      <c r="B1184" s="109">
        <f t="shared" si="174"/>
        <v>44735</v>
      </c>
      <c r="C1184" s="127" t="str">
        <f t="shared" si="169"/>
        <v>구간7</v>
      </c>
      <c r="D1184" s="108">
        <f t="shared" si="170"/>
        <v>183</v>
      </c>
      <c r="E1184" s="128">
        <f>COUNTIF($C$15:C1184,C1184)</f>
        <v>73</v>
      </c>
      <c r="F1184" s="129">
        <f t="shared" si="171"/>
        <v>0.10243987285074452</v>
      </c>
      <c r="G1184" s="129">
        <f t="shared" si="172"/>
        <v>8.4268488598192358E-4</v>
      </c>
      <c r="H1184" s="130">
        <f t="shared" si="173"/>
        <v>0.10328255773672644</v>
      </c>
    </row>
    <row r="1185" spans="1:8">
      <c r="A1185" s="108">
        <f t="shared" ref="A1185:B1200" si="175">A1184+1</f>
        <v>1171</v>
      </c>
      <c r="B1185" s="109">
        <f t="shared" si="175"/>
        <v>44736</v>
      </c>
      <c r="C1185" s="127" t="str">
        <f t="shared" si="169"/>
        <v>구간7</v>
      </c>
      <c r="D1185" s="108">
        <f t="shared" si="170"/>
        <v>183</v>
      </c>
      <c r="E1185" s="128">
        <f>COUNTIF($C$15:C1185,C1185)</f>
        <v>74</v>
      </c>
      <c r="F1185" s="129">
        <f t="shared" si="171"/>
        <v>0.10243987285074452</v>
      </c>
      <c r="G1185" s="129">
        <f t="shared" si="172"/>
        <v>8.5422851455701837E-4</v>
      </c>
      <c r="H1185" s="130">
        <f t="shared" si="173"/>
        <v>0.10329410136530154</v>
      </c>
    </row>
    <row r="1186" spans="1:8">
      <c r="A1186" s="108">
        <f t="shared" si="175"/>
        <v>1172</v>
      </c>
      <c r="B1186" s="109">
        <f t="shared" si="175"/>
        <v>44737</v>
      </c>
      <c r="C1186" s="127" t="str">
        <f t="shared" si="169"/>
        <v>구간7</v>
      </c>
      <c r="D1186" s="108">
        <f t="shared" si="170"/>
        <v>183</v>
      </c>
      <c r="E1186" s="128">
        <f>COUNTIF($C$15:C1186,C1186)</f>
        <v>75</v>
      </c>
      <c r="F1186" s="129">
        <f t="shared" si="171"/>
        <v>0.10243987285074452</v>
      </c>
      <c r="G1186" s="129">
        <f t="shared" si="172"/>
        <v>8.6577214313211326E-4</v>
      </c>
      <c r="H1186" s="130">
        <f t="shared" si="173"/>
        <v>0.10330564499387664</v>
      </c>
    </row>
    <row r="1187" spans="1:8">
      <c r="A1187" s="108">
        <f t="shared" si="175"/>
        <v>1173</v>
      </c>
      <c r="B1187" s="109">
        <f t="shared" si="175"/>
        <v>44738</v>
      </c>
      <c r="C1187" s="127" t="str">
        <f t="shared" si="169"/>
        <v>구간7</v>
      </c>
      <c r="D1187" s="108">
        <f t="shared" si="170"/>
        <v>183</v>
      </c>
      <c r="E1187" s="128">
        <f>COUNTIF($C$15:C1187,C1187)</f>
        <v>76</v>
      </c>
      <c r="F1187" s="129">
        <f t="shared" si="171"/>
        <v>0.10243987285074452</v>
      </c>
      <c r="G1187" s="129">
        <f t="shared" si="172"/>
        <v>8.7731577170720805E-4</v>
      </c>
      <c r="H1187" s="130">
        <f t="shared" si="173"/>
        <v>0.10331718862245172</v>
      </c>
    </row>
    <row r="1188" spans="1:8">
      <c r="A1188" s="108">
        <f t="shared" si="175"/>
        <v>1174</v>
      </c>
      <c r="B1188" s="109">
        <f t="shared" si="175"/>
        <v>44739</v>
      </c>
      <c r="C1188" s="127" t="str">
        <f t="shared" si="169"/>
        <v>구간7</v>
      </c>
      <c r="D1188" s="108">
        <f t="shared" si="170"/>
        <v>183</v>
      </c>
      <c r="E1188" s="128">
        <f>COUNTIF($C$15:C1188,C1188)</f>
        <v>77</v>
      </c>
      <c r="F1188" s="129">
        <f t="shared" si="171"/>
        <v>0.10243987285074452</v>
      </c>
      <c r="G1188" s="129">
        <f t="shared" si="172"/>
        <v>8.8885940028230294E-4</v>
      </c>
      <c r="H1188" s="130">
        <f t="shared" si="173"/>
        <v>0.10332873225102682</v>
      </c>
    </row>
    <row r="1189" spans="1:8">
      <c r="A1189" s="108">
        <f t="shared" si="175"/>
        <v>1175</v>
      </c>
      <c r="B1189" s="109">
        <f t="shared" si="175"/>
        <v>44740</v>
      </c>
      <c r="C1189" s="127" t="str">
        <f t="shared" si="169"/>
        <v>구간7</v>
      </c>
      <c r="D1189" s="108">
        <f t="shared" si="170"/>
        <v>183</v>
      </c>
      <c r="E1189" s="128">
        <f>COUNTIF($C$15:C1189,C1189)</f>
        <v>78</v>
      </c>
      <c r="F1189" s="129">
        <f t="shared" si="171"/>
        <v>0.10243987285074452</v>
      </c>
      <c r="G1189" s="129">
        <f t="shared" si="172"/>
        <v>9.0040302885739773E-4</v>
      </c>
      <c r="H1189" s="130">
        <f t="shared" si="173"/>
        <v>0.10334027587960191</v>
      </c>
    </row>
    <row r="1190" spans="1:8">
      <c r="A1190" s="108">
        <f t="shared" si="175"/>
        <v>1176</v>
      </c>
      <c r="B1190" s="109">
        <f t="shared" si="175"/>
        <v>44741</v>
      </c>
      <c r="C1190" s="127" t="str">
        <f t="shared" si="169"/>
        <v>구간7</v>
      </c>
      <c r="D1190" s="108">
        <f t="shared" si="170"/>
        <v>183</v>
      </c>
      <c r="E1190" s="128">
        <f>COUNTIF($C$15:C1190,C1190)</f>
        <v>79</v>
      </c>
      <c r="F1190" s="129">
        <f t="shared" si="171"/>
        <v>0.10243987285074452</v>
      </c>
      <c r="G1190" s="129">
        <f t="shared" si="172"/>
        <v>9.1194665743249263E-4</v>
      </c>
      <c r="H1190" s="130">
        <f t="shared" si="173"/>
        <v>0.10335181950817701</v>
      </c>
    </row>
    <row r="1191" spans="1:8">
      <c r="A1191" s="108">
        <f t="shared" si="175"/>
        <v>1177</v>
      </c>
      <c r="B1191" s="109">
        <f t="shared" si="175"/>
        <v>44742</v>
      </c>
      <c r="C1191" s="127" t="str">
        <f t="shared" si="169"/>
        <v>구간7</v>
      </c>
      <c r="D1191" s="108">
        <f t="shared" si="170"/>
        <v>183</v>
      </c>
      <c r="E1191" s="128">
        <f>COUNTIF($C$15:C1191,C1191)</f>
        <v>80</v>
      </c>
      <c r="F1191" s="129">
        <f t="shared" si="171"/>
        <v>0.10243987285074452</v>
      </c>
      <c r="G1191" s="129">
        <f t="shared" si="172"/>
        <v>9.2349028600758741E-4</v>
      </c>
      <c r="H1191" s="130">
        <f t="shared" si="173"/>
        <v>0.10336336313675211</v>
      </c>
    </row>
    <row r="1192" spans="1:8">
      <c r="A1192" s="108">
        <f t="shared" si="175"/>
        <v>1178</v>
      </c>
      <c r="B1192" s="109">
        <f t="shared" si="175"/>
        <v>44743</v>
      </c>
      <c r="C1192" s="127" t="str">
        <f t="shared" si="169"/>
        <v>구간7</v>
      </c>
      <c r="D1192" s="108">
        <f t="shared" si="170"/>
        <v>183</v>
      </c>
      <c r="E1192" s="128">
        <f>COUNTIF($C$15:C1192,C1192)</f>
        <v>81</v>
      </c>
      <c r="F1192" s="129">
        <f t="shared" si="171"/>
        <v>0.10243987285074452</v>
      </c>
      <c r="G1192" s="129">
        <f t="shared" si="172"/>
        <v>9.3503391458268231E-4</v>
      </c>
      <c r="H1192" s="130">
        <f t="shared" si="173"/>
        <v>0.10337490676532721</v>
      </c>
    </row>
    <row r="1193" spans="1:8">
      <c r="A1193" s="108">
        <f t="shared" si="175"/>
        <v>1179</v>
      </c>
      <c r="B1193" s="109">
        <f t="shared" si="175"/>
        <v>44744</v>
      </c>
      <c r="C1193" s="127" t="str">
        <f t="shared" si="169"/>
        <v>구간7</v>
      </c>
      <c r="D1193" s="108">
        <f t="shared" si="170"/>
        <v>183</v>
      </c>
      <c r="E1193" s="128">
        <f>COUNTIF($C$15:C1193,C1193)</f>
        <v>82</v>
      </c>
      <c r="F1193" s="129">
        <f t="shared" si="171"/>
        <v>0.10243987285074452</v>
      </c>
      <c r="G1193" s="129">
        <f t="shared" si="172"/>
        <v>9.465775431577771E-4</v>
      </c>
      <c r="H1193" s="130">
        <f t="shared" si="173"/>
        <v>0.10338645039390229</v>
      </c>
    </row>
    <row r="1194" spans="1:8">
      <c r="A1194" s="108">
        <f t="shared" si="175"/>
        <v>1180</v>
      </c>
      <c r="B1194" s="109">
        <f t="shared" si="175"/>
        <v>44745</v>
      </c>
      <c r="C1194" s="127" t="str">
        <f t="shared" si="169"/>
        <v>구간7</v>
      </c>
      <c r="D1194" s="108">
        <f t="shared" si="170"/>
        <v>183</v>
      </c>
      <c r="E1194" s="128">
        <f>COUNTIF($C$15:C1194,C1194)</f>
        <v>83</v>
      </c>
      <c r="F1194" s="129">
        <f t="shared" si="171"/>
        <v>0.10243987285074452</v>
      </c>
      <c r="G1194" s="129">
        <f t="shared" si="172"/>
        <v>9.5812117173287199E-4</v>
      </c>
      <c r="H1194" s="130">
        <f t="shared" si="173"/>
        <v>0.10339799402247739</v>
      </c>
    </row>
    <row r="1195" spans="1:8">
      <c r="A1195" s="108">
        <f t="shared" si="175"/>
        <v>1181</v>
      </c>
      <c r="B1195" s="109">
        <f t="shared" si="175"/>
        <v>44746</v>
      </c>
      <c r="C1195" s="127" t="str">
        <f t="shared" si="169"/>
        <v>구간7</v>
      </c>
      <c r="D1195" s="108">
        <f t="shared" si="170"/>
        <v>183</v>
      </c>
      <c r="E1195" s="128">
        <f>COUNTIF($C$15:C1195,C1195)</f>
        <v>84</v>
      </c>
      <c r="F1195" s="129">
        <f t="shared" si="171"/>
        <v>0.10243987285074452</v>
      </c>
      <c r="G1195" s="129">
        <f t="shared" si="172"/>
        <v>9.6966480030796678E-4</v>
      </c>
      <c r="H1195" s="130">
        <f t="shared" si="173"/>
        <v>0.10340953765105249</v>
      </c>
    </row>
    <row r="1196" spans="1:8">
      <c r="A1196" s="108">
        <f t="shared" si="175"/>
        <v>1182</v>
      </c>
      <c r="B1196" s="109">
        <f t="shared" si="175"/>
        <v>44747</v>
      </c>
      <c r="C1196" s="127" t="str">
        <f t="shared" si="169"/>
        <v>구간7</v>
      </c>
      <c r="D1196" s="108">
        <f t="shared" si="170"/>
        <v>183</v>
      </c>
      <c r="E1196" s="128">
        <f>COUNTIF($C$15:C1196,C1196)</f>
        <v>85</v>
      </c>
      <c r="F1196" s="129">
        <f t="shared" si="171"/>
        <v>0.10243987285074452</v>
      </c>
      <c r="G1196" s="129">
        <f t="shared" si="172"/>
        <v>9.8120842888306157E-4</v>
      </c>
      <c r="H1196" s="130">
        <f t="shared" si="173"/>
        <v>0.10342108127962758</v>
      </c>
    </row>
    <row r="1197" spans="1:8">
      <c r="A1197" s="108">
        <f t="shared" si="175"/>
        <v>1183</v>
      </c>
      <c r="B1197" s="109">
        <f t="shared" si="175"/>
        <v>44748</v>
      </c>
      <c r="C1197" s="127" t="str">
        <f t="shared" si="169"/>
        <v>구간7</v>
      </c>
      <c r="D1197" s="108">
        <f t="shared" si="170"/>
        <v>183</v>
      </c>
      <c r="E1197" s="128">
        <f>COUNTIF($C$15:C1197,C1197)</f>
        <v>86</v>
      </c>
      <c r="F1197" s="129">
        <f t="shared" si="171"/>
        <v>0.10243987285074452</v>
      </c>
      <c r="G1197" s="129">
        <f t="shared" si="172"/>
        <v>9.9275205745815646E-4</v>
      </c>
      <c r="H1197" s="130">
        <f t="shared" si="173"/>
        <v>0.10343262490820268</v>
      </c>
    </row>
    <row r="1198" spans="1:8">
      <c r="A1198" s="108">
        <f t="shared" si="175"/>
        <v>1184</v>
      </c>
      <c r="B1198" s="109">
        <f t="shared" si="175"/>
        <v>44749</v>
      </c>
      <c r="C1198" s="127" t="str">
        <f t="shared" si="169"/>
        <v>구간7</v>
      </c>
      <c r="D1198" s="108">
        <f t="shared" si="170"/>
        <v>183</v>
      </c>
      <c r="E1198" s="128">
        <f>COUNTIF($C$15:C1198,C1198)</f>
        <v>87</v>
      </c>
      <c r="F1198" s="129">
        <f t="shared" si="171"/>
        <v>0.10243987285074452</v>
      </c>
      <c r="G1198" s="129">
        <f t="shared" si="172"/>
        <v>1.0042956860332514E-3</v>
      </c>
      <c r="H1198" s="130">
        <f t="shared" si="173"/>
        <v>0.10344416853677776</v>
      </c>
    </row>
    <row r="1199" spans="1:8">
      <c r="A1199" s="108">
        <f t="shared" si="175"/>
        <v>1185</v>
      </c>
      <c r="B1199" s="109">
        <f t="shared" si="175"/>
        <v>44750</v>
      </c>
      <c r="C1199" s="127" t="str">
        <f t="shared" si="169"/>
        <v>구간7</v>
      </c>
      <c r="D1199" s="108">
        <f t="shared" si="170"/>
        <v>183</v>
      </c>
      <c r="E1199" s="128">
        <f>COUNTIF($C$15:C1199,C1199)</f>
        <v>88</v>
      </c>
      <c r="F1199" s="129">
        <f t="shared" si="171"/>
        <v>0.10243987285074452</v>
      </c>
      <c r="G1199" s="129">
        <f t="shared" si="172"/>
        <v>1.0158393146083463E-3</v>
      </c>
      <c r="H1199" s="130">
        <f t="shared" si="173"/>
        <v>0.10345571216535286</v>
      </c>
    </row>
    <row r="1200" spans="1:8">
      <c r="A1200" s="108">
        <f t="shared" si="175"/>
        <v>1186</v>
      </c>
      <c r="B1200" s="109">
        <f t="shared" si="175"/>
        <v>44751</v>
      </c>
      <c r="C1200" s="127" t="str">
        <f t="shared" si="169"/>
        <v>구간7</v>
      </c>
      <c r="D1200" s="108">
        <f t="shared" si="170"/>
        <v>183</v>
      </c>
      <c r="E1200" s="128">
        <f>COUNTIF($C$15:C1200,C1200)</f>
        <v>89</v>
      </c>
      <c r="F1200" s="129">
        <f t="shared" si="171"/>
        <v>0.10243987285074452</v>
      </c>
      <c r="G1200" s="129">
        <f t="shared" si="172"/>
        <v>1.0273829431834409E-3</v>
      </c>
      <c r="H1200" s="130">
        <f t="shared" si="173"/>
        <v>0.10346725579392796</v>
      </c>
    </row>
    <row r="1201" spans="1:8">
      <c r="A1201" s="108">
        <f t="shared" ref="A1201:B1216" si="176">A1200+1</f>
        <v>1187</v>
      </c>
      <c r="B1201" s="109">
        <f t="shared" si="176"/>
        <v>44752</v>
      </c>
      <c r="C1201" s="127" t="str">
        <f t="shared" si="169"/>
        <v>구간7</v>
      </c>
      <c r="D1201" s="108">
        <f t="shared" si="170"/>
        <v>183</v>
      </c>
      <c r="E1201" s="128">
        <f>COUNTIF($C$15:C1201,C1201)</f>
        <v>90</v>
      </c>
      <c r="F1201" s="129">
        <f t="shared" si="171"/>
        <v>0.10243987285074452</v>
      </c>
      <c r="G1201" s="129">
        <f t="shared" si="172"/>
        <v>1.0389265717585358E-3</v>
      </c>
      <c r="H1201" s="130">
        <f t="shared" si="173"/>
        <v>0.10347879942250306</v>
      </c>
    </row>
    <row r="1202" spans="1:8">
      <c r="A1202" s="108">
        <f t="shared" si="176"/>
        <v>1188</v>
      </c>
      <c r="B1202" s="109">
        <f t="shared" si="176"/>
        <v>44753</v>
      </c>
      <c r="C1202" s="127" t="str">
        <f t="shared" si="169"/>
        <v>구간7</v>
      </c>
      <c r="D1202" s="108">
        <f t="shared" si="170"/>
        <v>183</v>
      </c>
      <c r="E1202" s="128">
        <f>COUNTIF($C$15:C1202,C1202)</f>
        <v>91</v>
      </c>
      <c r="F1202" s="129">
        <f t="shared" si="171"/>
        <v>0.10243987285074452</v>
      </c>
      <c r="G1202" s="129">
        <f t="shared" si="172"/>
        <v>1.0504702003336307E-3</v>
      </c>
      <c r="H1202" s="130">
        <f t="shared" si="173"/>
        <v>0.10349034305107815</v>
      </c>
    </row>
    <row r="1203" spans="1:8">
      <c r="A1203" s="108">
        <f t="shared" si="176"/>
        <v>1189</v>
      </c>
      <c r="B1203" s="109">
        <f t="shared" si="176"/>
        <v>44754</v>
      </c>
      <c r="C1203" s="127" t="str">
        <f t="shared" si="169"/>
        <v>구간7</v>
      </c>
      <c r="D1203" s="108">
        <f t="shared" si="170"/>
        <v>183</v>
      </c>
      <c r="E1203" s="128">
        <f>COUNTIF($C$15:C1203,C1203)</f>
        <v>92</v>
      </c>
      <c r="F1203" s="129">
        <f t="shared" si="171"/>
        <v>0.10243987285074452</v>
      </c>
      <c r="G1203" s="129">
        <f t="shared" si="172"/>
        <v>1.0620138289087256E-3</v>
      </c>
      <c r="H1203" s="130">
        <f t="shared" si="173"/>
        <v>0.10350188667965324</v>
      </c>
    </row>
    <row r="1204" spans="1:8">
      <c r="A1204" s="108">
        <f t="shared" si="176"/>
        <v>1190</v>
      </c>
      <c r="B1204" s="109">
        <f t="shared" si="176"/>
        <v>44755</v>
      </c>
      <c r="C1204" s="127" t="str">
        <f t="shared" si="169"/>
        <v>구간7</v>
      </c>
      <c r="D1204" s="108">
        <f t="shared" si="170"/>
        <v>183</v>
      </c>
      <c r="E1204" s="128">
        <f>COUNTIF($C$15:C1204,C1204)</f>
        <v>93</v>
      </c>
      <c r="F1204" s="129">
        <f t="shared" si="171"/>
        <v>0.10243987285074452</v>
      </c>
      <c r="G1204" s="129">
        <f t="shared" si="172"/>
        <v>1.0735574574838203E-3</v>
      </c>
      <c r="H1204" s="130">
        <f t="shared" si="173"/>
        <v>0.10351343030822834</v>
      </c>
    </row>
    <row r="1205" spans="1:8">
      <c r="A1205" s="108">
        <f t="shared" si="176"/>
        <v>1191</v>
      </c>
      <c r="B1205" s="109">
        <f t="shared" si="176"/>
        <v>44756</v>
      </c>
      <c r="C1205" s="127" t="str">
        <f t="shared" si="169"/>
        <v>구간7</v>
      </c>
      <c r="D1205" s="108">
        <f t="shared" si="170"/>
        <v>183</v>
      </c>
      <c r="E1205" s="128">
        <f>COUNTIF($C$15:C1205,C1205)</f>
        <v>94</v>
      </c>
      <c r="F1205" s="129">
        <f t="shared" si="171"/>
        <v>0.10243987285074452</v>
      </c>
      <c r="G1205" s="129">
        <f t="shared" si="172"/>
        <v>1.0851010860589152E-3</v>
      </c>
      <c r="H1205" s="130">
        <f t="shared" si="173"/>
        <v>0.10352497393680343</v>
      </c>
    </row>
    <row r="1206" spans="1:8">
      <c r="A1206" s="108">
        <f t="shared" si="176"/>
        <v>1192</v>
      </c>
      <c r="B1206" s="109">
        <f t="shared" si="176"/>
        <v>44757</v>
      </c>
      <c r="C1206" s="127" t="str">
        <f t="shared" si="169"/>
        <v>구간7</v>
      </c>
      <c r="D1206" s="108">
        <f t="shared" si="170"/>
        <v>183</v>
      </c>
      <c r="E1206" s="128">
        <f>COUNTIF($C$15:C1206,C1206)</f>
        <v>95</v>
      </c>
      <c r="F1206" s="129">
        <f t="shared" si="171"/>
        <v>0.10243987285074452</v>
      </c>
      <c r="G1206" s="129">
        <f t="shared" si="172"/>
        <v>1.0966447146340101E-3</v>
      </c>
      <c r="H1206" s="130">
        <f t="shared" si="173"/>
        <v>0.10353651756537853</v>
      </c>
    </row>
    <row r="1207" spans="1:8">
      <c r="A1207" s="108">
        <f t="shared" si="176"/>
        <v>1193</v>
      </c>
      <c r="B1207" s="109">
        <f t="shared" si="176"/>
        <v>44758</v>
      </c>
      <c r="C1207" s="127" t="str">
        <f t="shared" si="169"/>
        <v>구간7</v>
      </c>
      <c r="D1207" s="108">
        <f t="shared" si="170"/>
        <v>183</v>
      </c>
      <c r="E1207" s="128">
        <f>COUNTIF($C$15:C1207,C1207)</f>
        <v>96</v>
      </c>
      <c r="F1207" s="129">
        <f t="shared" si="171"/>
        <v>0.10243987285074452</v>
      </c>
      <c r="G1207" s="129">
        <f t="shared" si="172"/>
        <v>1.108188343209105E-3</v>
      </c>
      <c r="H1207" s="130">
        <f t="shared" si="173"/>
        <v>0.10354806119395363</v>
      </c>
    </row>
    <row r="1208" spans="1:8">
      <c r="A1208" s="108">
        <f t="shared" si="176"/>
        <v>1194</v>
      </c>
      <c r="B1208" s="109">
        <f t="shared" si="176"/>
        <v>44759</v>
      </c>
      <c r="C1208" s="127" t="str">
        <f t="shared" si="169"/>
        <v>구간7</v>
      </c>
      <c r="D1208" s="108">
        <f t="shared" si="170"/>
        <v>183</v>
      </c>
      <c r="E1208" s="128">
        <f>COUNTIF($C$15:C1208,C1208)</f>
        <v>97</v>
      </c>
      <c r="F1208" s="129">
        <f t="shared" si="171"/>
        <v>0.10243987285074452</v>
      </c>
      <c r="G1208" s="129">
        <f t="shared" si="172"/>
        <v>1.1197319717841999E-3</v>
      </c>
      <c r="H1208" s="130">
        <f t="shared" si="173"/>
        <v>0.10355960482252871</v>
      </c>
    </row>
    <row r="1209" spans="1:8">
      <c r="A1209" s="108">
        <f t="shared" si="176"/>
        <v>1195</v>
      </c>
      <c r="B1209" s="109">
        <f t="shared" si="176"/>
        <v>44760</v>
      </c>
      <c r="C1209" s="127" t="str">
        <f t="shared" si="169"/>
        <v>구간7</v>
      </c>
      <c r="D1209" s="108">
        <f t="shared" si="170"/>
        <v>183</v>
      </c>
      <c r="E1209" s="128">
        <f>COUNTIF($C$15:C1209,C1209)</f>
        <v>98</v>
      </c>
      <c r="F1209" s="129">
        <f t="shared" si="171"/>
        <v>0.10243987285074452</v>
      </c>
      <c r="G1209" s="129">
        <f t="shared" si="172"/>
        <v>1.1312756003592946E-3</v>
      </c>
      <c r="H1209" s="130">
        <f t="shared" si="173"/>
        <v>0.10357114845110381</v>
      </c>
    </row>
    <row r="1210" spans="1:8">
      <c r="A1210" s="108">
        <f t="shared" si="176"/>
        <v>1196</v>
      </c>
      <c r="B1210" s="109">
        <f t="shared" si="176"/>
        <v>44761</v>
      </c>
      <c r="C1210" s="127" t="str">
        <f t="shared" si="169"/>
        <v>구간7</v>
      </c>
      <c r="D1210" s="108">
        <f t="shared" si="170"/>
        <v>183</v>
      </c>
      <c r="E1210" s="128">
        <f>COUNTIF($C$15:C1210,C1210)</f>
        <v>99</v>
      </c>
      <c r="F1210" s="129">
        <f t="shared" si="171"/>
        <v>0.10243987285074452</v>
      </c>
      <c r="G1210" s="129">
        <f t="shared" si="172"/>
        <v>1.1428192289343895E-3</v>
      </c>
      <c r="H1210" s="130">
        <f t="shared" si="173"/>
        <v>0.10358269207967891</v>
      </c>
    </row>
    <row r="1211" spans="1:8">
      <c r="A1211" s="108">
        <f t="shared" si="176"/>
        <v>1197</v>
      </c>
      <c r="B1211" s="109">
        <f t="shared" si="176"/>
        <v>44762</v>
      </c>
      <c r="C1211" s="127" t="str">
        <f t="shared" si="169"/>
        <v>구간7</v>
      </c>
      <c r="D1211" s="108">
        <f t="shared" si="170"/>
        <v>183</v>
      </c>
      <c r="E1211" s="128">
        <f>COUNTIF($C$15:C1211,C1211)</f>
        <v>100</v>
      </c>
      <c r="F1211" s="129">
        <f t="shared" si="171"/>
        <v>0.10243987285074452</v>
      </c>
      <c r="G1211" s="129">
        <f t="shared" si="172"/>
        <v>1.1543628575094843E-3</v>
      </c>
      <c r="H1211" s="130">
        <f t="shared" si="173"/>
        <v>0.103594235708254</v>
      </c>
    </row>
    <row r="1212" spans="1:8">
      <c r="A1212" s="108">
        <f t="shared" si="176"/>
        <v>1198</v>
      </c>
      <c r="B1212" s="109">
        <f t="shared" si="176"/>
        <v>44763</v>
      </c>
      <c r="C1212" s="127" t="str">
        <f t="shared" si="169"/>
        <v>구간7</v>
      </c>
      <c r="D1212" s="108">
        <f t="shared" si="170"/>
        <v>183</v>
      </c>
      <c r="E1212" s="128">
        <f>COUNTIF($C$15:C1212,C1212)</f>
        <v>101</v>
      </c>
      <c r="F1212" s="129">
        <f t="shared" si="171"/>
        <v>0.10243987285074452</v>
      </c>
      <c r="G1212" s="129">
        <f t="shared" si="172"/>
        <v>1.1659064860845792E-3</v>
      </c>
      <c r="H1212" s="130">
        <f t="shared" si="173"/>
        <v>0.1036057793368291</v>
      </c>
    </row>
    <row r="1213" spans="1:8">
      <c r="A1213" s="108">
        <f t="shared" si="176"/>
        <v>1199</v>
      </c>
      <c r="B1213" s="109">
        <f t="shared" si="176"/>
        <v>44764</v>
      </c>
      <c r="C1213" s="127" t="str">
        <f t="shared" si="169"/>
        <v>구간7</v>
      </c>
      <c r="D1213" s="108">
        <f t="shared" si="170"/>
        <v>183</v>
      </c>
      <c r="E1213" s="128">
        <f>COUNTIF($C$15:C1213,C1213)</f>
        <v>102</v>
      </c>
      <c r="F1213" s="129">
        <f t="shared" si="171"/>
        <v>0.10243987285074452</v>
      </c>
      <c r="G1213" s="129">
        <f t="shared" si="172"/>
        <v>1.1774501146596739E-3</v>
      </c>
      <c r="H1213" s="130">
        <f t="shared" si="173"/>
        <v>0.10361732296540418</v>
      </c>
    </row>
    <row r="1214" spans="1:8">
      <c r="A1214" s="108">
        <f t="shared" si="176"/>
        <v>1200</v>
      </c>
      <c r="B1214" s="109">
        <f t="shared" si="176"/>
        <v>44765</v>
      </c>
      <c r="C1214" s="127" t="str">
        <f t="shared" si="169"/>
        <v>구간7</v>
      </c>
      <c r="D1214" s="108">
        <f t="shared" si="170"/>
        <v>183</v>
      </c>
      <c r="E1214" s="128">
        <f>COUNTIF($C$15:C1214,C1214)</f>
        <v>103</v>
      </c>
      <c r="F1214" s="129">
        <f t="shared" si="171"/>
        <v>0.10243987285074452</v>
      </c>
      <c r="G1214" s="129">
        <f t="shared" si="172"/>
        <v>1.1889937432347688E-3</v>
      </c>
      <c r="H1214" s="130">
        <f t="shared" si="173"/>
        <v>0.10362886659397928</v>
      </c>
    </row>
    <row r="1215" spans="1:8">
      <c r="A1215" s="108">
        <f t="shared" si="176"/>
        <v>1201</v>
      </c>
      <c r="B1215" s="109">
        <f t="shared" si="176"/>
        <v>44766</v>
      </c>
      <c r="C1215" s="127" t="str">
        <f t="shared" si="169"/>
        <v>구간7</v>
      </c>
      <c r="D1215" s="108">
        <f t="shared" si="170"/>
        <v>183</v>
      </c>
      <c r="E1215" s="128">
        <f>COUNTIF($C$15:C1215,C1215)</f>
        <v>104</v>
      </c>
      <c r="F1215" s="129">
        <f t="shared" si="171"/>
        <v>0.10243987285074452</v>
      </c>
      <c r="G1215" s="129">
        <f t="shared" si="172"/>
        <v>1.2005373718098637E-3</v>
      </c>
      <c r="H1215" s="130">
        <f t="shared" si="173"/>
        <v>0.10364041022255438</v>
      </c>
    </row>
    <row r="1216" spans="1:8">
      <c r="A1216" s="108">
        <f t="shared" si="176"/>
        <v>1202</v>
      </c>
      <c r="B1216" s="109">
        <f t="shared" si="176"/>
        <v>44767</v>
      </c>
      <c r="C1216" s="127" t="str">
        <f t="shared" si="169"/>
        <v>구간7</v>
      </c>
      <c r="D1216" s="108">
        <f t="shared" si="170"/>
        <v>183</v>
      </c>
      <c r="E1216" s="128">
        <f>COUNTIF($C$15:C1216,C1216)</f>
        <v>105</v>
      </c>
      <c r="F1216" s="129">
        <f t="shared" si="171"/>
        <v>0.10243987285074452</v>
      </c>
      <c r="G1216" s="129">
        <f t="shared" si="172"/>
        <v>1.2120810003849586E-3</v>
      </c>
      <c r="H1216" s="130">
        <f t="shared" si="173"/>
        <v>0.10365195385112948</v>
      </c>
    </row>
    <row r="1217" spans="1:8">
      <c r="A1217" s="108">
        <f t="shared" ref="A1217:B1232" si="177">A1216+1</f>
        <v>1203</v>
      </c>
      <c r="B1217" s="109">
        <f t="shared" si="177"/>
        <v>44768</v>
      </c>
      <c r="C1217" s="127" t="str">
        <f t="shared" si="169"/>
        <v>구간7</v>
      </c>
      <c r="D1217" s="108">
        <f t="shared" si="170"/>
        <v>183</v>
      </c>
      <c r="E1217" s="128">
        <f>COUNTIF($C$15:C1217,C1217)</f>
        <v>106</v>
      </c>
      <c r="F1217" s="129">
        <f t="shared" si="171"/>
        <v>0.10243987285074452</v>
      </c>
      <c r="G1217" s="129">
        <f t="shared" si="172"/>
        <v>1.2236246289600533E-3</v>
      </c>
      <c r="H1217" s="130">
        <f t="shared" si="173"/>
        <v>0.10366349747970457</v>
      </c>
    </row>
    <row r="1218" spans="1:8">
      <c r="A1218" s="108">
        <f t="shared" si="177"/>
        <v>1204</v>
      </c>
      <c r="B1218" s="109">
        <f t="shared" si="177"/>
        <v>44769</v>
      </c>
      <c r="C1218" s="127" t="str">
        <f t="shared" si="169"/>
        <v>구간7</v>
      </c>
      <c r="D1218" s="108">
        <f t="shared" si="170"/>
        <v>183</v>
      </c>
      <c r="E1218" s="128">
        <f>COUNTIF($C$15:C1218,C1218)</f>
        <v>107</v>
      </c>
      <c r="F1218" s="129">
        <f t="shared" si="171"/>
        <v>0.10243987285074452</v>
      </c>
      <c r="G1218" s="129">
        <f t="shared" si="172"/>
        <v>1.2351682575351482E-3</v>
      </c>
      <c r="H1218" s="130">
        <f t="shared" si="173"/>
        <v>0.10367504110827967</v>
      </c>
    </row>
    <row r="1219" spans="1:8">
      <c r="A1219" s="108">
        <f t="shared" si="177"/>
        <v>1205</v>
      </c>
      <c r="B1219" s="109">
        <f t="shared" si="177"/>
        <v>44770</v>
      </c>
      <c r="C1219" s="127" t="str">
        <f t="shared" si="169"/>
        <v>구간7</v>
      </c>
      <c r="D1219" s="108">
        <f t="shared" si="170"/>
        <v>183</v>
      </c>
      <c r="E1219" s="128">
        <f>COUNTIF($C$15:C1219,C1219)</f>
        <v>108</v>
      </c>
      <c r="F1219" s="129">
        <f t="shared" si="171"/>
        <v>0.10243987285074452</v>
      </c>
      <c r="G1219" s="129">
        <f t="shared" si="172"/>
        <v>1.2467118861102431E-3</v>
      </c>
      <c r="H1219" s="130">
        <f t="shared" si="173"/>
        <v>0.10368658473685476</v>
      </c>
    </row>
    <row r="1220" spans="1:8">
      <c r="A1220" s="108">
        <f t="shared" si="177"/>
        <v>1206</v>
      </c>
      <c r="B1220" s="109">
        <f t="shared" si="177"/>
        <v>44771</v>
      </c>
      <c r="C1220" s="127" t="str">
        <f t="shared" si="169"/>
        <v>구간7</v>
      </c>
      <c r="D1220" s="108">
        <f t="shared" si="170"/>
        <v>183</v>
      </c>
      <c r="E1220" s="128">
        <f>COUNTIF($C$15:C1220,C1220)</f>
        <v>109</v>
      </c>
      <c r="F1220" s="129">
        <f t="shared" si="171"/>
        <v>0.10243987285074452</v>
      </c>
      <c r="G1220" s="129">
        <f t="shared" si="172"/>
        <v>1.258255514685338E-3</v>
      </c>
      <c r="H1220" s="130">
        <f t="shared" si="173"/>
        <v>0.10369812836542985</v>
      </c>
    </row>
    <row r="1221" spans="1:8">
      <c r="A1221" s="108">
        <f t="shared" si="177"/>
        <v>1207</v>
      </c>
      <c r="B1221" s="109">
        <f t="shared" si="177"/>
        <v>44772</v>
      </c>
      <c r="C1221" s="127" t="str">
        <f t="shared" si="169"/>
        <v>구간7</v>
      </c>
      <c r="D1221" s="108">
        <f t="shared" si="170"/>
        <v>183</v>
      </c>
      <c r="E1221" s="128">
        <f>COUNTIF($C$15:C1221,C1221)</f>
        <v>110</v>
      </c>
      <c r="F1221" s="129">
        <f t="shared" si="171"/>
        <v>0.10243987285074452</v>
      </c>
      <c r="G1221" s="129">
        <f t="shared" si="172"/>
        <v>1.2697991432604327E-3</v>
      </c>
      <c r="H1221" s="130">
        <f t="shared" si="173"/>
        <v>0.10370967199400495</v>
      </c>
    </row>
    <row r="1222" spans="1:8">
      <c r="A1222" s="108">
        <f t="shared" si="177"/>
        <v>1208</v>
      </c>
      <c r="B1222" s="109">
        <f t="shared" si="177"/>
        <v>44773</v>
      </c>
      <c r="C1222" s="127" t="str">
        <f t="shared" si="169"/>
        <v>구간7</v>
      </c>
      <c r="D1222" s="108">
        <f t="shared" si="170"/>
        <v>183</v>
      </c>
      <c r="E1222" s="128">
        <f>COUNTIF($C$15:C1222,C1222)</f>
        <v>111</v>
      </c>
      <c r="F1222" s="129">
        <f t="shared" si="171"/>
        <v>0.10243987285074452</v>
      </c>
      <c r="G1222" s="129">
        <f t="shared" si="172"/>
        <v>1.2813427718355276E-3</v>
      </c>
      <c r="H1222" s="130">
        <f t="shared" si="173"/>
        <v>0.10372121562258005</v>
      </c>
    </row>
    <row r="1223" spans="1:8">
      <c r="A1223" s="108">
        <f t="shared" si="177"/>
        <v>1209</v>
      </c>
      <c r="B1223" s="109">
        <f t="shared" si="177"/>
        <v>44774</v>
      </c>
      <c r="C1223" s="127" t="str">
        <f t="shared" si="169"/>
        <v>구간7</v>
      </c>
      <c r="D1223" s="108">
        <f t="shared" si="170"/>
        <v>183</v>
      </c>
      <c r="E1223" s="128">
        <f>COUNTIF($C$15:C1223,C1223)</f>
        <v>112</v>
      </c>
      <c r="F1223" s="129">
        <f t="shared" si="171"/>
        <v>0.10243987285074452</v>
      </c>
      <c r="G1223" s="129">
        <f t="shared" si="172"/>
        <v>1.2928864004106224E-3</v>
      </c>
      <c r="H1223" s="130">
        <f t="shared" si="173"/>
        <v>0.10373275925115515</v>
      </c>
    </row>
    <row r="1224" spans="1:8">
      <c r="A1224" s="108">
        <f t="shared" si="177"/>
        <v>1210</v>
      </c>
      <c r="B1224" s="109">
        <f t="shared" si="177"/>
        <v>44775</v>
      </c>
      <c r="C1224" s="127" t="str">
        <f t="shared" si="169"/>
        <v>구간7</v>
      </c>
      <c r="D1224" s="108">
        <f t="shared" si="170"/>
        <v>183</v>
      </c>
      <c r="E1224" s="128">
        <f>COUNTIF($C$15:C1224,C1224)</f>
        <v>113</v>
      </c>
      <c r="F1224" s="129">
        <f t="shared" si="171"/>
        <v>0.10243987285074452</v>
      </c>
      <c r="G1224" s="129">
        <f t="shared" si="172"/>
        <v>1.3044300289857173E-3</v>
      </c>
      <c r="H1224" s="130">
        <f t="shared" si="173"/>
        <v>0.10374430287973023</v>
      </c>
    </row>
    <row r="1225" spans="1:8">
      <c r="A1225" s="108">
        <f t="shared" si="177"/>
        <v>1211</v>
      </c>
      <c r="B1225" s="109">
        <f t="shared" si="177"/>
        <v>44776</v>
      </c>
      <c r="C1225" s="127" t="str">
        <f t="shared" si="169"/>
        <v>구간7</v>
      </c>
      <c r="D1225" s="108">
        <f t="shared" si="170"/>
        <v>183</v>
      </c>
      <c r="E1225" s="128">
        <f>COUNTIF($C$15:C1225,C1225)</f>
        <v>114</v>
      </c>
      <c r="F1225" s="129">
        <f t="shared" si="171"/>
        <v>0.10243987285074452</v>
      </c>
      <c r="G1225" s="129">
        <f t="shared" si="172"/>
        <v>1.315973657560812E-3</v>
      </c>
      <c r="H1225" s="130">
        <f t="shared" si="173"/>
        <v>0.10375584650830533</v>
      </c>
    </row>
    <row r="1226" spans="1:8">
      <c r="A1226" s="108">
        <f t="shared" si="177"/>
        <v>1212</v>
      </c>
      <c r="B1226" s="109">
        <f t="shared" si="177"/>
        <v>44777</v>
      </c>
      <c r="C1226" s="127" t="str">
        <f t="shared" si="169"/>
        <v>구간7</v>
      </c>
      <c r="D1226" s="108">
        <f t="shared" si="170"/>
        <v>183</v>
      </c>
      <c r="E1226" s="128">
        <f>COUNTIF($C$15:C1226,C1226)</f>
        <v>115</v>
      </c>
      <c r="F1226" s="129">
        <f t="shared" si="171"/>
        <v>0.10243987285074452</v>
      </c>
      <c r="G1226" s="129">
        <f t="shared" si="172"/>
        <v>1.3275172861359069E-3</v>
      </c>
      <c r="H1226" s="130">
        <f t="shared" si="173"/>
        <v>0.10376739013688042</v>
      </c>
    </row>
    <row r="1227" spans="1:8">
      <c r="A1227" s="108">
        <f t="shared" si="177"/>
        <v>1213</v>
      </c>
      <c r="B1227" s="109">
        <f t="shared" si="177"/>
        <v>44778</v>
      </c>
      <c r="C1227" s="127" t="str">
        <f t="shared" si="169"/>
        <v>구간7</v>
      </c>
      <c r="D1227" s="108">
        <f t="shared" si="170"/>
        <v>183</v>
      </c>
      <c r="E1227" s="128">
        <f>COUNTIF($C$15:C1227,C1227)</f>
        <v>116</v>
      </c>
      <c r="F1227" s="129">
        <f t="shared" si="171"/>
        <v>0.10243987285074452</v>
      </c>
      <c r="G1227" s="129">
        <f t="shared" si="172"/>
        <v>1.3390609147110018E-3</v>
      </c>
      <c r="H1227" s="130">
        <f t="shared" si="173"/>
        <v>0.10377893376545552</v>
      </c>
    </row>
    <row r="1228" spans="1:8">
      <c r="A1228" s="108">
        <f t="shared" si="177"/>
        <v>1214</v>
      </c>
      <c r="B1228" s="109">
        <f t="shared" si="177"/>
        <v>44779</v>
      </c>
      <c r="C1228" s="127" t="str">
        <f t="shared" si="169"/>
        <v>구간7</v>
      </c>
      <c r="D1228" s="108">
        <f t="shared" si="170"/>
        <v>183</v>
      </c>
      <c r="E1228" s="128">
        <f>COUNTIF($C$15:C1228,C1228)</f>
        <v>117</v>
      </c>
      <c r="F1228" s="129">
        <f t="shared" si="171"/>
        <v>0.10243987285074452</v>
      </c>
      <c r="G1228" s="129">
        <f t="shared" si="172"/>
        <v>1.3506045432860967E-3</v>
      </c>
      <c r="H1228" s="130">
        <f t="shared" si="173"/>
        <v>0.10379047739403062</v>
      </c>
    </row>
    <row r="1229" spans="1:8">
      <c r="A1229" s="108">
        <f t="shared" si="177"/>
        <v>1215</v>
      </c>
      <c r="B1229" s="109">
        <f t="shared" si="177"/>
        <v>44780</v>
      </c>
      <c r="C1229" s="127" t="str">
        <f t="shared" si="169"/>
        <v>구간7</v>
      </c>
      <c r="D1229" s="108">
        <f t="shared" si="170"/>
        <v>183</v>
      </c>
      <c r="E1229" s="128">
        <f>COUNTIF($C$15:C1229,C1229)</f>
        <v>118</v>
      </c>
      <c r="F1229" s="129">
        <f t="shared" si="171"/>
        <v>0.10243987285074452</v>
      </c>
      <c r="G1229" s="129">
        <f t="shared" si="172"/>
        <v>1.3621481718611914E-3</v>
      </c>
      <c r="H1229" s="130">
        <f t="shared" si="173"/>
        <v>0.1038020210226057</v>
      </c>
    </row>
    <row r="1230" spans="1:8">
      <c r="A1230" s="108">
        <f t="shared" si="177"/>
        <v>1216</v>
      </c>
      <c r="B1230" s="109">
        <f t="shared" si="177"/>
        <v>44781</v>
      </c>
      <c r="C1230" s="127" t="str">
        <f t="shared" si="169"/>
        <v>구간7</v>
      </c>
      <c r="D1230" s="108">
        <f t="shared" si="170"/>
        <v>183</v>
      </c>
      <c r="E1230" s="128">
        <f>COUNTIF($C$15:C1230,C1230)</f>
        <v>119</v>
      </c>
      <c r="F1230" s="129">
        <f t="shared" si="171"/>
        <v>0.10243987285074452</v>
      </c>
      <c r="G1230" s="129">
        <f t="shared" si="172"/>
        <v>1.3736918004362863E-3</v>
      </c>
      <c r="H1230" s="130">
        <f t="shared" si="173"/>
        <v>0.1038135646511808</v>
      </c>
    </row>
    <row r="1231" spans="1:8">
      <c r="A1231" s="108">
        <f t="shared" si="177"/>
        <v>1217</v>
      </c>
      <c r="B1231" s="109">
        <f t="shared" si="177"/>
        <v>44782</v>
      </c>
      <c r="C1231" s="127" t="str">
        <f t="shared" si="169"/>
        <v>구간7</v>
      </c>
      <c r="D1231" s="108">
        <f t="shared" si="170"/>
        <v>183</v>
      </c>
      <c r="E1231" s="128">
        <f>COUNTIF($C$15:C1231,C1231)</f>
        <v>120</v>
      </c>
      <c r="F1231" s="129">
        <f t="shared" si="171"/>
        <v>0.10243987285074452</v>
      </c>
      <c r="G1231" s="129">
        <f t="shared" si="172"/>
        <v>1.3852354290113812E-3</v>
      </c>
      <c r="H1231" s="130">
        <f t="shared" si="173"/>
        <v>0.1038251082797559</v>
      </c>
    </row>
    <row r="1232" spans="1:8">
      <c r="A1232" s="108">
        <f t="shared" si="177"/>
        <v>1218</v>
      </c>
      <c r="B1232" s="109">
        <f t="shared" si="177"/>
        <v>44783</v>
      </c>
      <c r="C1232" s="127" t="str">
        <f t="shared" ref="C1232:C1295" si="178">IF(IFERROR(HLOOKUP(B1232,$D$5:$W$7,2,FALSE),"")="",C1233,HLOOKUP(B1232,$D$5:$W$7,2,FALSE))</f>
        <v>구간7</v>
      </c>
      <c r="D1232" s="108">
        <f t="shared" ref="D1232:D1295" si="179">COUNTIF($C$15:$C$49928,C1232)</f>
        <v>183</v>
      </c>
      <c r="E1232" s="128">
        <f>COUNTIF($C$15:C1232,C1232)</f>
        <v>121</v>
      </c>
      <c r="F1232" s="129">
        <f t="shared" ref="F1232:F1295" si="180">HLOOKUP($C1232,$D$6:$W$11,6,FALSE)</f>
        <v>0.10243987285074452</v>
      </c>
      <c r="G1232" s="129">
        <f t="shared" ref="G1232:G1295" si="181">HLOOKUP($C1232,$D$6:$W$11,5,FALSE)*(E1232)</f>
        <v>1.3967790575864761E-3</v>
      </c>
      <c r="H1232" s="130">
        <f t="shared" ref="H1232:H1295" si="182">F1232+G1232</f>
        <v>0.103836651908331</v>
      </c>
    </row>
    <row r="1233" spans="1:8">
      <c r="A1233" s="108">
        <f t="shared" ref="A1233:B1248" si="183">A1232+1</f>
        <v>1219</v>
      </c>
      <c r="B1233" s="109">
        <f t="shared" si="183"/>
        <v>44784</v>
      </c>
      <c r="C1233" s="127" t="str">
        <f t="shared" si="178"/>
        <v>구간7</v>
      </c>
      <c r="D1233" s="108">
        <f t="shared" si="179"/>
        <v>183</v>
      </c>
      <c r="E1233" s="128">
        <f>COUNTIF($C$15:C1233,C1233)</f>
        <v>122</v>
      </c>
      <c r="F1233" s="129">
        <f t="shared" si="180"/>
        <v>0.10243987285074452</v>
      </c>
      <c r="G1233" s="129">
        <f t="shared" si="181"/>
        <v>1.4083226861615708E-3</v>
      </c>
      <c r="H1233" s="130">
        <f t="shared" si="182"/>
        <v>0.10384819553690609</v>
      </c>
    </row>
    <row r="1234" spans="1:8">
      <c r="A1234" s="108">
        <f t="shared" si="183"/>
        <v>1220</v>
      </c>
      <c r="B1234" s="109">
        <f t="shared" si="183"/>
        <v>44785</v>
      </c>
      <c r="C1234" s="127" t="str">
        <f t="shared" si="178"/>
        <v>구간7</v>
      </c>
      <c r="D1234" s="108">
        <f t="shared" si="179"/>
        <v>183</v>
      </c>
      <c r="E1234" s="128">
        <f>COUNTIF($C$15:C1234,C1234)</f>
        <v>123</v>
      </c>
      <c r="F1234" s="129">
        <f t="shared" si="180"/>
        <v>0.10243987285074452</v>
      </c>
      <c r="G1234" s="129">
        <f t="shared" si="181"/>
        <v>1.4198663147366656E-3</v>
      </c>
      <c r="H1234" s="130">
        <f t="shared" si="182"/>
        <v>0.10385973916548118</v>
      </c>
    </row>
    <row r="1235" spans="1:8">
      <c r="A1235" s="108">
        <f t="shared" si="183"/>
        <v>1221</v>
      </c>
      <c r="B1235" s="109">
        <f t="shared" si="183"/>
        <v>44786</v>
      </c>
      <c r="C1235" s="127" t="str">
        <f t="shared" si="178"/>
        <v>구간7</v>
      </c>
      <c r="D1235" s="108">
        <f t="shared" si="179"/>
        <v>183</v>
      </c>
      <c r="E1235" s="128">
        <f>COUNTIF($C$15:C1235,C1235)</f>
        <v>124</v>
      </c>
      <c r="F1235" s="129">
        <f t="shared" si="180"/>
        <v>0.10243987285074452</v>
      </c>
      <c r="G1235" s="129">
        <f t="shared" si="181"/>
        <v>1.4314099433117605E-3</v>
      </c>
      <c r="H1235" s="130">
        <f t="shared" si="182"/>
        <v>0.10387128279405627</v>
      </c>
    </row>
    <row r="1236" spans="1:8">
      <c r="A1236" s="108">
        <f t="shared" si="183"/>
        <v>1222</v>
      </c>
      <c r="B1236" s="109">
        <f t="shared" si="183"/>
        <v>44787</v>
      </c>
      <c r="C1236" s="127" t="str">
        <f t="shared" si="178"/>
        <v>구간7</v>
      </c>
      <c r="D1236" s="108">
        <f t="shared" si="179"/>
        <v>183</v>
      </c>
      <c r="E1236" s="128">
        <f>COUNTIF($C$15:C1236,C1236)</f>
        <v>125</v>
      </c>
      <c r="F1236" s="129">
        <f t="shared" si="180"/>
        <v>0.10243987285074452</v>
      </c>
      <c r="G1236" s="129">
        <f t="shared" si="181"/>
        <v>1.4429535718868554E-3</v>
      </c>
      <c r="H1236" s="130">
        <f t="shared" si="182"/>
        <v>0.10388282642263137</v>
      </c>
    </row>
    <row r="1237" spans="1:8">
      <c r="A1237" s="108">
        <f t="shared" si="183"/>
        <v>1223</v>
      </c>
      <c r="B1237" s="109">
        <f t="shared" si="183"/>
        <v>44788</v>
      </c>
      <c r="C1237" s="127" t="str">
        <f t="shared" si="178"/>
        <v>구간7</v>
      </c>
      <c r="D1237" s="108">
        <f t="shared" si="179"/>
        <v>183</v>
      </c>
      <c r="E1237" s="128">
        <f>COUNTIF($C$15:C1237,C1237)</f>
        <v>126</v>
      </c>
      <c r="F1237" s="129">
        <f t="shared" si="180"/>
        <v>0.10243987285074452</v>
      </c>
      <c r="G1237" s="129">
        <f t="shared" si="181"/>
        <v>1.4544972004619501E-3</v>
      </c>
      <c r="H1237" s="130">
        <f t="shared" si="182"/>
        <v>0.10389437005120647</v>
      </c>
    </row>
    <row r="1238" spans="1:8">
      <c r="A1238" s="108">
        <f t="shared" si="183"/>
        <v>1224</v>
      </c>
      <c r="B1238" s="109">
        <f t="shared" si="183"/>
        <v>44789</v>
      </c>
      <c r="C1238" s="127" t="str">
        <f t="shared" si="178"/>
        <v>구간7</v>
      </c>
      <c r="D1238" s="108">
        <f t="shared" si="179"/>
        <v>183</v>
      </c>
      <c r="E1238" s="128">
        <f>COUNTIF($C$15:C1238,C1238)</f>
        <v>127</v>
      </c>
      <c r="F1238" s="129">
        <f t="shared" si="180"/>
        <v>0.10243987285074452</v>
      </c>
      <c r="G1238" s="129">
        <f t="shared" si="181"/>
        <v>1.466040829037045E-3</v>
      </c>
      <c r="H1238" s="130">
        <f t="shared" si="182"/>
        <v>0.10390591367978157</v>
      </c>
    </row>
    <row r="1239" spans="1:8">
      <c r="A1239" s="108">
        <f t="shared" si="183"/>
        <v>1225</v>
      </c>
      <c r="B1239" s="109">
        <f t="shared" si="183"/>
        <v>44790</v>
      </c>
      <c r="C1239" s="127" t="str">
        <f t="shared" si="178"/>
        <v>구간7</v>
      </c>
      <c r="D1239" s="108">
        <f t="shared" si="179"/>
        <v>183</v>
      </c>
      <c r="E1239" s="128">
        <f>COUNTIF($C$15:C1239,C1239)</f>
        <v>128</v>
      </c>
      <c r="F1239" s="129">
        <f t="shared" si="180"/>
        <v>0.10243987285074452</v>
      </c>
      <c r="G1239" s="129">
        <f t="shared" si="181"/>
        <v>1.4775844576121399E-3</v>
      </c>
      <c r="H1239" s="130">
        <f t="shared" si="182"/>
        <v>0.10391745730835666</v>
      </c>
    </row>
    <row r="1240" spans="1:8">
      <c r="A1240" s="108">
        <f t="shared" si="183"/>
        <v>1226</v>
      </c>
      <c r="B1240" s="109">
        <f t="shared" si="183"/>
        <v>44791</v>
      </c>
      <c r="C1240" s="127" t="str">
        <f t="shared" si="178"/>
        <v>구간7</v>
      </c>
      <c r="D1240" s="108">
        <f t="shared" si="179"/>
        <v>183</v>
      </c>
      <c r="E1240" s="128">
        <f>COUNTIF($C$15:C1240,C1240)</f>
        <v>129</v>
      </c>
      <c r="F1240" s="129">
        <f t="shared" si="180"/>
        <v>0.10243987285074452</v>
      </c>
      <c r="G1240" s="129">
        <f t="shared" si="181"/>
        <v>1.4891280861872348E-3</v>
      </c>
      <c r="H1240" s="130">
        <f t="shared" si="182"/>
        <v>0.10392900093693175</v>
      </c>
    </row>
    <row r="1241" spans="1:8">
      <c r="A1241" s="108">
        <f t="shared" si="183"/>
        <v>1227</v>
      </c>
      <c r="B1241" s="109">
        <f t="shared" si="183"/>
        <v>44792</v>
      </c>
      <c r="C1241" s="127" t="str">
        <f t="shared" si="178"/>
        <v>구간7</v>
      </c>
      <c r="D1241" s="108">
        <f t="shared" si="179"/>
        <v>183</v>
      </c>
      <c r="E1241" s="128">
        <f>COUNTIF($C$15:C1241,C1241)</f>
        <v>130</v>
      </c>
      <c r="F1241" s="129">
        <f t="shared" si="180"/>
        <v>0.10243987285074452</v>
      </c>
      <c r="G1241" s="129">
        <f t="shared" si="181"/>
        <v>1.5006717147623297E-3</v>
      </c>
      <c r="H1241" s="130">
        <f t="shared" si="182"/>
        <v>0.10394054456550685</v>
      </c>
    </row>
    <row r="1242" spans="1:8">
      <c r="A1242" s="108">
        <f t="shared" si="183"/>
        <v>1228</v>
      </c>
      <c r="B1242" s="109">
        <f t="shared" si="183"/>
        <v>44793</v>
      </c>
      <c r="C1242" s="127" t="str">
        <f t="shared" si="178"/>
        <v>구간7</v>
      </c>
      <c r="D1242" s="108">
        <f t="shared" si="179"/>
        <v>183</v>
      </c>
      <c r="E1242" s="128">
        <f>COUNTIF($C$15:C1242,C1242)</f>
        <v>131</v>
      </c>
      <c r="F1242" s="129">
        <f t="shared" si="180"/>
        <v>0.10243987285074452</v>
      </c>
      <c r="G1242" s="129">
        <f t="shared" si="181"/>
        <v>1.5122153433374244E-3</v>
      </c>
      <c r="H1242" s="130">
        <f t="shared" si="182"/>
        <v>0.10395208819408194</v>
      </c>
    </row>
    <row r="1243" spans="1:8">
      <c r="A1243" s="108">
        <f t="shared" si="183"/>
        <v>1229</v>
      </c>
      <c r="B1243" s="109">
        <f t="shared" si="183"/>
        <v>44794</v>
      </c>
      <c r="C1243" s="127" t="str">
        <f t="shared" si="178"/>
        <v>구간7</v>
      </c>
      <c r="D1243" s="108">
        <f t="shared" si="179"/>
        <v>183</v>
      </c>
      <c r="E1243" s="128">
        <f>COUNTIF($C$15:C1243,C1243)</f>
        <v>132</v>
      </c>
      <c r="F1243" s="129">
        <f t="shared" si="180"/>
        <v>0.10243987285074452</v>
      </c>
      <c r="G1243" s="129">
        <f t="shared" si="181"/>
        <v>1.5237589719125193E-3</v>
      </c>
      <c r="H1243" s="130">
        <f t="shared" si="182"/>
        <v>0.10396363182265704</v>
      </c>
    </row>
    <row r="1244" spans="1:8">
      <c r="A1244" s="108">
        <f t="shared" si="183"/>
        <v>1230</v>
      </c>
      <c r="B1244" s="109">
        <f t="shared" si="183"/>
        <v>44795</v>
      </c>
      <c r="C1244" s="127" t="str">
        <f t="shared" si="178"/>
        <v>구간7</v>
      </c>
      <c r="D1244" s="108">
        <f t="shared" si="179"/>
        <v>183</v>
      </c>
      <c r="E1244" s="128">
        <f>COUNTIF($C$15:C1244,C1244)</f>
        <v>133</v>
      </c>
      <c r="F1244" s="129">
        <f t="shared" si="180"/>
        <v>0.10243987285074452</v>
      </c>
      <c r="G1244" s="129">
        <f t="shared" si="181"/>
        <v>1.5353026004876142E-3</v>
      </c>
      <c r="H1244" s="130">
        <f t="shared" si="182"/>
        <v>0.10397517545123214</v>
      </c>
    </row>
    <row r="1245" spans="1:8">
      <c r="A1245" s="108">
        <f t="shared" si="183"/>
        <v>1231</v>
      </c>
      <c r="B1245" s="109">
        <f t="shared" si="183"/>
        <v>44796</v>
      </c>
      <c r="C1245" s="127" t="str">
        <f t="shared" si="178"/>
        <v>구간7</v>
      </c>
      <c r="D1245" s="108">
        <f t="shared" si="179"/>
        <v>183</v>
      </c>
      <c r="E1245" s="128">
        <f>COUNTIF($C$15:C1245,C1245)</f>
        <v>134</v>
      </c>
      <c r="F1245" s="129">
        <f t="shared" si="180"/>
        <v>0.10243987285074452</v>
      </c>
      <c r="G1245" s="129">
        <f t="shared" si="181"/>
        <v>1.5468462290627091E-3</v>
      </c>
      <c r="H1245" s="130">
        <f t="shared" si="182"/>
        <v>0.10398671907980722</v>
      </c>
    </row>
    <row r="1246" spans="1:8">
      <c r="A1246" s="108">
        <f t="shared" si="183"/>
        <v>1232</v>
      </c>
      <c r="B1246" s="109">
        <f t="shared" si="183"/>
        <v>44797</v>
      </c>
      <c r="C1246" s="127" t="str">
        <f t="shared" si="178"/>
        <v>구간7</v>
      </c>
      <c r="D1246" s="108">
        <f t="shared" si="179"/>
        <v>183</v>
      </c>
      <c r="E1246" s="128">
        <f>COUNTIF($C$15:C1246,C1246)</f>
        <v>135</v>
      </c>
      <c r="F1246" s="129">
        <f t="shared" si="180"/>
        <v>0.10243987285074452</v>
      </c>
      <c r="G1246" s="129">
        <f t="shared" si="181"/>
        <v>1.5583898576378037E-3</v>
      </c>
      <c r="H1246" s="130">
        <f t="shared" si="182"/>
        <v>0.10399826270838232</v>
      </c>
    </row>
    <row r="1247" spans="1:8">
      <c r="A1247" s="108">
        <f t="shared" si="183"/>
        <v>1233</v>
      </c>
      <c r="B1247" s="109">
        <f t="shared" si="183"/>
        <v>44798</v>
      </c>
      <c r="C1247" s="127" t="str">
        <f t="shared" si="178"/>
        <v>구간7</v>
      </c>
      <c r="D1247" s="108">
        <f t="shared" si="179"/>
        <v>183</v>
      </c>
      <c r="E1247" s="128">
        <f>COUNTIF($C$15:C1247,C1247)</f>
        <v>136</v>
      </c>
      <c r="F1247" s="129">
        <f t="shared" si="180"/>
        <v>0.10243987285074452</v>
      </c>
      <c r="G1247" s="129">
        <f t="shared" si="181"/>
        <v>1.5699334862128986E-3</v>
      </c>
      <c r="H1247" s="130">
        <f t="shared" si="182"/>
        <v>0.10400980633695742</v>
      </c>
    </row>
    <row r="1248" spans="1:8">
      <c r="A1248" s="108">
        <f t="shared" si="183"/>
        <v>1234</v>
      </c>
      <c r="B1248" s="109">
        <f t="shared" si="183"/>
        <v>44799</v>
      </c>
      <c r="C1248" s="127" t="str">
        <f t="shared" si="178"/>
        <v>구간7</v>
      </c>
      <c r="D1248" s="108">
        <f t="shared" si="179"/>
        <v>183</v>
      </c>
      <c r="E1248" s="128">
        <f>COUNTIF($C$15:C1248,C1248)</f>
        <v>137</v>
      </c>
      <c r="F1248" s="129">
        <f t="shared" si="180"/>
        <v>0.10243987285074452</v>
      </c>
      <c r="G1248" s="129">
        <f t="shared" si="181"/>
        <v>1.5814771147879935E-3</v>
      </c>
      <c r="H1248" s="130">
        <f t="shared" si="182"/>
        <v>0.10402134996553251</v>
      </c>
    </row>
    <row r="1249" spans="1:8">
      <c r="A1249" s="108">
        <f t="shared" ref="A1249:B1264" si="184">A1248+1</f>
        <v>1235</v>
      </c>
      <c r="B1249" s="109">
        <f t="shared" si="184"/>
        <v>44800</v>
      </c>
      <c r="C1249" s="127" t="str">
        <f t="shared" si="178"/>
        <v>구간7</v>
      </c>
      <c r="D1249" s="108">
        <f t="shared" si="179"/>
        <v>183</v>
      </c>
      <c r="E1249" s="128">
        <f>COUNTIF($C$15:C1249,C1249)</f>
        <v>138</v>
      </c>
      <c r="F1249" s="129">
        <f t="shared" si="180"/>
        <v>0.10243987285074452</v>
      </c>
      <c r="G1249" s="129">
        <f t="shared" si="181"/>
        <v>1.5930207433630884E-3</v>
      </c>
      <c r="H1249" s="130">
        <f t="shared" si="182"/>
        <v>0.10403289359410761</v>
      </c>
    </row>
    <row r="1250" spans="1:8">
      <c r="A1250" s="108">
        <f t="shared" si="184"/>
        <v>1236</v>
      </c>
      <c r="B1250" s="109">
        <f t="shared" si="184"/>
        <v>44801</v>
      </c>
      <c r="C1250" s="127" t="str">
        <f t="shared" si="178"/>
        <v>구간7</v>
      </c>
      <c r="D1250" s="108">
        <f t="shared" si="179"/>
        <v>183</v>
      </c>
      <c r="E1250" s="128">
        <f>COUNTIF($C$15:C1250,C1250)</f>
        <v>139</v>
      </c>
      <c r="F1250" s="129">
        <f t="shared" si="180"/>
        <v>0.10243987285074452</v>
      </c>
      <c r="G1250" s="129">
        <f t="shared" si="181"/>
        <v>1.6045643719381831E-3</v>
      </c>
      <c r="H1250" s="130">
        <f t="shared" si="182"/>
        <v>0.1040444372226827</v>
      </c>
    </row>
    <row r="1251" spans="1:8">
      <c r="A1251" s="108">
        <f t="shared" si="184"/>
        <v>1237</v>
      </c>
      <c r="B1251" s="109">
        <f t="shared" si="184"/>
        <v>44802</v>
      </c>
      <c r="C1251" s="127" t="str">
        <f t="shared" si="178"/>
        <v>구간7</v>
      </c>
      <c r="D1251" s="108">
        <f t="shared" si="179"/>
        <v>183</v>
      </c>
      <c r="E1251" s="128">
        <f>COUNTIF($C$15:C1251,C1251)</f>
        <v>140</v>
      </c>
      <c r="F1251" s="129">
        <f t="shared" si="180"/>
        <v>0.10243987285074452</v>
      </c>
      <c r="G1251" s="129">
        <f t="shared" si="181"/>
        <v>1.616108000513278E-3</v>
      </c>
      <c r="H1251" s="130">
        <f t="shared" si="182"/>
        <v>0.10405598085125779</v>
      </c>
    </row>
    <row r="1252" spans="1:8">
      <c r="A1252" s="108">
        <f t="shared" si="184"/>
        <v>1238</v>
      </c>
      <c r="B1252" s="109">
        <f t="shared" si="184"/>
        <v>44803</v>
      </c>
      <c r="C1252" s="127" t="str">
        <f t="shared" si="178"/>
        <v>구간7</v>
      </c>
      <c r="D1252" s="108">
        <f t="shared" si="179"/>
        <v>183</v>
      </c>
      <c r="E1252" s="128">
        <f>COUNTIF($C$15:C1252,C1252)</f>
        <v>141</v>
      </c>
      <c r="F1252" s="129">
        <f t="shared" si="180"/>
        <v>0.10243987285074452</v>
      </c>
      <c r="G1252" s="129">
        <f t="shared" si="181"/>
        <v>1.6276516290883729E-3</v>
      </c>
      <c r="H1252" s="130">
        <f t="shared" si="182"/>
        <v>0.10406752447983289</v>
      </c>
    </row>
    <row r="1253" spans="1:8">
      <c r="A1253" s="108">
        <f t="shared" si="184"/>
        <v>1239</v>
      </c>
      <c r="B1253" s="109">
        <f t="shared" si="184"/>
        <v>44804</v>
      </c>
      <c r="C1253" s="127" t="str">
        <f t="shared" si="178"/>
        <v>구간7</v>
      </c>
      <c r="D1253" s="108">
        <f t="shared" si="179"/>
        <v>183</v>
      </c>
      <c r="E1253" s="128">
        <f>COUNTIF($C$15:C1253,C1253)</f>
        <v>142</v>
      </c>
      <c r="F1253" s="129">
        <f t="shared" si="180"/>
        <v>0.10243987285074452</v>
      </c>
      <c r="G1253" s="129">
        <f t="shared" si="181"/>
        <v>1.6391952576634678E-3</v>
      </c>
      <c r="H1253" s="130">
        <f t="shared" si="182"/>
        <v>0.10407906810840799</v>
      </c>
    </row>
    <row r="1254" spans="1:8">
      <c r="A1254" s="108">
        <f t="shared" si="184"/>
        <v>1240</v>
      </c>
      <c r="B1254" s="109">
        <f t="shared" si="184"/>
        <v>44805</v>
      </c>
      <c r="C1254" s="127" t="str">
        <f t="shared" si="178"/>
        <v>구간7</v>
      </c>
      <c r="D1254" s="108">
        <f t="shared" si="179"/>
        <v>183</v>
      </c>
      <c r="E1254" s="128">
        <f>COUNTIF($C$15:C1254,C1254)</f>
        <v>143</v>
      </c>
      <c r="F1254" s="129">
        <f t="shared" si="180"/>
        <v>0.10243987285074452</v>
      </c>
      <c r="G1254" s="129">
        <f t="shared" si="181"/>
        <v>1.6507388862385625E-3</v>
      </c>
      <c r="H1254" s="130">
        <f t="shared" si="182"/>
        <v>0.10409061173698309</v>
      </c>
    </row>
    <row r="1255" spans="1:8">
      <c r="A1255" s="108">
        <f t="shared" si="184"/>
        <v>1241</v>
      </c>
      <c r="B1255" s="109">
        <f t="shared" si="184"/>
        <v>44806</v>
      </c>
      <c r="C1255" s="127" t="str">
        <f t="shared" si="178"/>
        <v>구간7</v>
      </c>
      <c r="D1255" s="108">
        <f t="shared" si="179"/>
        <v>183</v>
      </c>
      <c r="E1255" s="128">
        <f>COUNTIF($C$15:C1255,C1255)</f>
        <v>144</v>
      </c>
      <c r="F1255" s="129">
        <f t="shared" si="180"/>
        <v>0.10243987285074452</v>
      </c>
      <c r="G1255" s="129">
        <f t="shared" si="181"/>
        <v>1.6622825148136574E-3</v>
      </c>
      <c r="H1255" s="130">
        <f t="shared" si="182"/>
        <v>0.10410215536555817</v>
      </c>
    </row>
    <row r="1256" spans="1:8">
      <c r="A1256" s="108">
        <f t="shared" si="184"/>
        <v>1242</v>
      </c>
      <c r="B1256" s="109">
        <f t="shared" si="184"/>
        <v>44807</v>
      </c>
      <c r="C1256" s="127" t="str">
        <f t="shared" si="178"/>
        <v>구간7</v>
      </c>
      <c r="D1256" s="108">
        <f t="shared" si="179"/>
        <v>183</v>
      </c>
      <c r="E1256" s="128">
        <f>COUNTIF($C$15:C1256,C1256)</f>
        <v>145</v>
      </c>
      <c r="F1256" s="129">
        <f t="shared" si="180"/>
        <v>0.10243987285074452</v>
      </c>
      <c r="G1256" s="129">
        <f t="shared" si="181"/>
        <v>1.6738261433887523E-3</v>
      </c>
      <c r="H1256" s="130">
        <f t="shared" si="182"/>
        <v>0.10411369899413327</v>
      </c>
    </row>
    <row r="1257" spans="1:8">
      <c r="A1257" s="108">
        <f t="shared" si="184"/>
        <v>1243</v>
      </c>
      <c r="B1257" s="109">
        <f t="shared" si="184"/>
        <v>44808</v>
      </c>
      <c r="C1257" s="127" t="str">
        <f t="shared" si="178"/>
        <v>구간7</v>
      </c>
      <c r="D1257" s="108">
        <f t="shared" si="179"/>
        <v>183</v>
      </c>
      <c r="E1257" s="128">
        <f>COUNTIF($C$15:C1257,C1257)</f>
        <v>146</v>
      </c>
      <c r="F1257" s="129">
        <f t="shared" si="180"/>
        <v>0.10243987285074452</v>
      </c>
      <c r="G1257" s="129">
        <f t="shared" si="181"/>
        <v>1.6853697719638472E-3</v>
      </c>
      <c r="H1257" s="130">
        <f t="shared" si="182"/>
        <v>0.10412524262270836</v>
      </c>
    </row>
    <row r="1258" spans="1:8">
      <c r="A1258" s="108">
        <f t="shared" si="184"/>
        <v>1244</v>
      </c>
      <c r="B1258" s="109">
        <f t="shared" si="184"/>
        <v>44809</v>
      </c>
      <c r="C1258" s="127" t="str">
        <f t="shared" si="178"/>
        <v>구간7</v>
      </c>
      <c r="D1258" s="108">
        <f t="shared" si="179"/>
        <v>183</v>
      </c>
      <c r="E1258" s="128">
        <f>COUNTIF($C$15:C1258,C1258)</f>
        <v>147</v>
      </c>
      <c r="F1258" s="129">
        <f t="shared" si="180"/>
        <v>0.10243987285074452</v>
      </c>
      <c r="G1258" s="129">
        <f t="shared" si="181"/>
        <v>1.6969134005389418E-3</v>
      </c>
      <c r="H1258" s="130">
        <f t="shared" si="182"/>
        <v>0.10413678625128346</v>
      </c>
    </row>
    <row r="1259" spans="1:8">
      <c r="A1259" s="108">
        <f t="shared" si="184"/>
        <v>1245</v>
      </c>
      <c r="B1259" s="109">
        <f t="shared" si="184"/>
        <v>44810</v>
      </c>
      <c r="C1259" s="127" t="str">
        <f t="shared" si="178"/>
        <v>구간7</v>
      </c>
      <c r="D1259" s="108">
        <f t="shared" si="179"/>
        <v>183</v>
      </c>
      <c r="E1259" s="128">
        <f>COUNTIF($C$15:C1259,C1259)</f>
        <v>148</v>
      </c>
      <c r="F1259" s="129">
        <f t="shared" si="180"/>
        <v>0.10243987285074452</v>
      </c>
      <c r="G1259" s="129">
        <f t="shared" si="181"/>
        <v>1.7084570291140367E-3</v>
      </c>
      <c r="H1259" s="130">
        <f t="shared" si="182"/>
        <v>0.10414832987985856</v>
      </c>
    </row>
    <row r="1260" spans="1:8">
      <c r="A1260" s="108">
        <f t="shared" si="184"/>
        <v>1246</v>
      </c>
      <c r="B1260" s="109">
        <f t="shared" si="184"/>
        <v>44811</v>
      </c>
      <c r="C1260" s="127" t="str">
        <f t="shared" si="178"/>
        <v>구간7</v>
      </c>
      <c r="D1260" s="108">
        <f t="shared" si="179"/>
        <v>183</v>
      </c>
      <c r="E1260" s="128">
        <f>COUNTIF($C$15:C1260,C1260)</f>
        <v>149</v>
      </c>
      <c r="F1260" s="129">
        <f t="shared" si="180"/>
        <v>0.10243987285074452</v>
      </c>
      <c r="G1260" s="129">
        <f t="shared" si="181"/>
        <v>1.7200006576891316E-3</v>
      </c>
      <c r="H1260" s="130">
        <f t="shared" si="182"/>
        <v>0.10415987350843364</v>
      </c>
    </row>
    <row r="1261" spans="1:8">
      <c r="A1261" s="108">
        <f t="shared" si="184"/>
        <v>1247</v>
      </c>
      <c r="B1261" s="109">
        <f t="shared" si="184"/>
        <v>44812</v>
      </c>
      <c r="C1261" s="127" t="str">
        <f t="shared" si="178"/>
        <v>구간7</v>
      </c>
      <c r="D1261" s="108">
        <f t="shared" si="179"/>
        <v>183</v>
      </c>
      <c r="E1261" s="128">
        <f>COUNTIF($C$15:C1261,C1261)</f>
        <v>150</v>
      </c>
      <c r="F1261" s="129">
        <f t="shared" si="180"/>
        <v>0.10243987285074452</v>
      </c>
      <c r="G1261" s="129">
        <f t="shared" si="181"/>
        <v>1.7315442862642265E-3</v>
      </c>
      <c r="H1261" s="130">
        <f t="shared" si="182"/>
        <v>0.10417141713700874</v>
      </c>
    </row>
    <row r="1262" spans="1:8">
      <c r="A1262" s="108">
        <f t="shared" si="184"/>
        <v>1248</v>
      </c>
      <c r="B1262" s="109">
        <f t="shared" si="184"/>
        <v>44813</v>
      </c>
      <c r="C1262" s="127" t="str">
        <f t="shared" si="178"/>
        <v>구간7</v>
      </c>
      <c r="D1262" s="108">
        <f t="shared" si="179"/>
        <v>183</v>
      </c>
      <c r="E1262" s="128">
        <f>COUNTIF($C$15:C1262,C1262)</f>
        <v>151</v>
      </c>
      <c r="F1262" s="129">
        <f t="shared" si="180"/>
        <v>0.10243987285074452</v>
      </c>
      <c r="G1262" s="129">
        <f t="shared" si="181"/>
        <v>1.7430879148393212E-3</v>
      </c>
      <c r="H1262" s="130">
        <f t="shared" si="182"/>
        <v>0.10418296076558384</v>
      </c>
    </row>
    <row r="1263" spans="1:8">
      <c r="A1263" s="108">
        <f t="shared" si="184"/>
        <v>1249</v>
      </c>
      <c r="B1263" s="109">
        <f t="shared" si="184"/>
        <v>44814</v>
      </c>
      <c r="C1263" s="127" t="str">
        <f t="shared" si="178"/>
        <v>구간7</v>
      </c>
      <c r="D1263" s="108">
        <f t="shared" si="179"/>
        <v>183</v>
      </c>
      <c r="E1263" s="128">
        <f>COUNTIF($C$15:C1263,C1263)</f>
        <v>152</v>
      </c>
      <c r="F1263" s="129">
        <f t="shared" si="180"/>
        <v>0.10243987285074452</v>
      </c>
      <c r="G1263" s="129">
        <f t="shared" si="181"/>
        <v>1.7546315434144161E-3</v>
      </c>
      <c r="H1263" s="130">
        <f t="shared" si="182"/>
        <v>0.10419450439415893</v>
      </c>
    </row>
    <row r="1264" spans="1:8">
      <c r="A1264" s="108">
        <f t="shared" si="184"/>
        <v>1250</v>
      </c>
      <c r="B1264" s="109">
        <f t="shared" si="184"/>
        <v>44815</v>
      </c>
      <c r="C1264" s="127" t="str">
        <f t="shared" si="178"/>
        <v>구간7</v>
      </c>
      <c r="D1264" s="108">
        <f t="shared" si="179"/>
        <v>183</v>
      </c>
      <c r="E1264" s="128">
        <f>COUNTIF($C$15:C1264,C1264)</f>
        <v>153</v>
      </c>
      <c r="F1264" s="129">
        <f t="shared" si="180"/>
        <v>0.10243987285074452</v>
      </c>
      <c r="G1264" s="129">
        <f t="shared" si="181"/>
        <v>1.766175171989511E-3</v>
      </c>
      <c r="H1264" s="130">
        <f t="shared" si="182"/>
        <v>0.10420604802273403</v>
      </c>
    </row>
    <row r="1265" spans="1:8">
      <c r="A1265" s="108">
        <f t="shared" ref="A1265:B1280" si="185">A1264+1</f>
        <v>1251</v>
      </c>
      <c r="B1265" s="109">
        <f t="shared" si="185"/>
        <v>44816</v>
      </c>
      <c r="C1265" s="127" t="str">
        <f t="shared" si="178"/>
        <v>구간7</v>
      </c>
      <c r="D1265" s="108">
        <f t="shared" si="179"/>
        <v>183</v>
      </c>
      <c r="E1265" s="128">
        <f>COUNTIF($C$15:C1265,C1265)</f>
        <v>154</v>
      </c>
      <c r="F1265" s="129">
        <f t="shared" si="180"/>
        <v>0.10243987285074452</v>
      </c>
      <c r="G1265" s="129">
        <f t="shared" si="181"/>
        <v>1.7777188005646059E-3</v>
      </c>
      <c r="H1265" s="130">
        <f t="shared" si="182"/>
        <v>0.10421759165130913</v>
      </c>
    </row>
    <row r="1266" spans="1:8">
      <c r="A1266" s="108">
        <f t="shared" si="185"/>
        <v>1252</v>
      </c>
      <c r="B1266" s="109">
        <f t="shared" si="185"/>
        <v>44817</v>
      </c>
      <c r="C1266" s="127" t="str">
        <f t="shared" si="178"/>
        <v>구간7</v>
      </c>
      <c r="D1266" s="108">
        <f t="shared" si="179"/>
        <v>183</v>
      </c>
      <c r="E1266" s="128">
        <f>COUNTIF($C$15:C1266,C1266)</f>
        <v>155</v>
      </c>
      <c r="F1266" s="129">
        <f t="shared" si="180"/>
        <v>0.10243987285074452</v>
      </c>
      <c r="G1266" s="129">
        <f t="shared" si="181"/>
        <v>1.7892624291397006E-3</v>
      </c>
      <c r="H1266" s="130">
        <f t="shared" si="182"/>
        <v>0.10422913527988421</v>
      </c>
    </row>
    <row r="1267" spans="1:8">
      <c r="A1267" s="108">
        <f t="shared" si="185"/>
        <v>1253</v>
      </c>
      <c r="B1267" s="109">
        <f t="shared" si="185"/>
        <v>44818</v>
      </c>
      <c r="C1267" s="127" t="str">
        <f t="shared" si="178"/>
        <v>구간7</v>
      </c>
      <c r="D1267" s="108">
        <f t="shared" si="179"/>
        <v>183</v>
      </c>
      <c r="E1267" s="128">
        <f>COUNTIF($C$15:C1267,C1267)</f>
        <v>156</v>
      </c>
      <c r="F1267" s="129">
        <f t="shared" si="180"/>
        <v>0.10243987285074452</v>
      </c>
      <c r="G1267" s="129">
        <f t="shared" si="181"/>
        <v>1.8008060577147955E-3</v>
      </c>
      <c r="H1267" s="130">
        <f t="shared" si="182"/>
        <v>0.10424067890845931</v>
      </c>
    </row>
    <row r="1268" spans="1:8">
      <c r="A1268" s="108">
        <f t="shared" si="185"/>
        <v>1254</v>
      </c>
      <c r="B1268" s="109">
        <f t="shared" si="185"/>
        <v>44819</v>
      </c>
      <c r="C1268" s="127" t="str">
        <f t="shared" si="178"/>
        <v>구간7</v>
      </c>
      <c r="D1268" s="108">
        <f t="shared" si="179"/>
        <v>183</v>
      </c>
      <c r="E1268" s="128">
        <f>COUNTIF($C$15:C1268,C1268)</f>
        <v>157</v>
      </c>
      <c r="F1268" s="129">
        <f t="shared" si="180"/>
        <v>0.10243987285074452</v>
      </c>
      <c r="G1268" s="129">
        <f t="shared" si="181"/>
        <v>1.8123496862898904E-3</v>
      </c>
      <c r="H1268" s="130">
        <f t="shared" si="182"/>
        <v>0.10425222253703441</v>
      </c>
    </row>
    <row r="1269" spans="1:8">
      <c r="A1269" s="108">
        <f t="shared" si="185"/>
        <v>1255</v>
      </c>
      <c r="B1269" s="109">
        <f t="shared" si="185"/>
        <v>44820</v>
      </c>
      <c r="C1269" s="127" t="str">
        <f t="shared" si="178"/>
        <v>구간7</v>
      </c>
      <c r="D1269" s="108">
        <f t="shared" si="179"/>
        <v>183</v>
      </c>
      <c r="E1269" s="128">
        <f>COUNTIF($C$15:C1269,C1269)</f>
        <v>158</v>
      </c>
      <c r="F1269" s="129">
        <f t="shared" si="180"/>
        <v>0.10243987285074452</v>
      </c>
      <c r="G1269" s="129">
        <f t="shared" si="181"/>
        <v>1.8238933148649853E-3</v>
      </c>
      <c r="H1269" s="130">
        <f t="shared" si="182"/>
        <v>0.10426376616560951</v>
      </c>
    </row>
    <row r="1270" spans="1:8">
      <c r="A1270" s="108">
        <f t="shared" si="185"/>
        <v>1256</v>
      </c>
      <c r="B1270" s="109">
        <f t="shared" si="185"/>
        <v>44821</v>
      </c>
      <c r="C1270" s="127" t="str">
        <f t="shared" si="178"/>
        <v>구간7</v>
      </c>
      <c r="D1270" s="108">
        <f t="shared" si="179"/>
        <v>183</v>
      </c>
      <c r="E1270" s="128">
        <f>COUNTIF($C$15:C1270,C1270)</f>
        <v>159</v>
      </c>
      <c r="F1270" s="129">
        <f t="shared" si="180"/>
        <v>0.10243987285074452</v>
      </c>
      <c r="G1270" s="129">
        <f t="shared" si="181"/>
        <v>1.8354369434400799E-3</v>
      </c>
      <c r="H1270" s="130">
        <f t="shared" si="182"/>
        <v>0.1042753097941846</v>
      </c>
    </row>
    <row r="1271" spans="1:8">
      <c r="A1271" s="108">
        <f t="shared" si="185"/>
        <v>1257</v>
      </c>
      <c r="B1271" s="109">
        <f t="shared" si="185"/>
        <v>44822</v>
      </c>
      <c r="C1271" s="127" t="str">
        <f t="shared" si="178"/>
        <v>구간7</v>
      </c>
      <c r="D1271" s="108">
        <f t="shared" si="179"/>
        <v>183</v>
      </c>
      <c r="E1271" s="128">
        <f>COUNTIF($C$15:C1271,C1271)</f>
        <v>160</v>
      </c>
      <c r="F1271" s="129">
        <f t="shared" si="180"/>
        <v>0.10243987285074452</v>
      </c>
      <c r="G1271" s="129">
        <f t="shared" si="181"/>
        <v>1.8469805720151748E-3</v>
      </c>
      <c r="H1271" s="130">
        <f t="shared" si="182"/>
        <v>0.10428685342275969</v>
      </c>
    </row>
    <row r="1272" spans="1:8">
      <c r="A1272" s="108">
        <f t="shared" si="185"/>
        <v>1258</v>
      </c>
      <c r="B1272" s="109">
        <f t="shared" si="185"/>
        <v>44823</v>
      </c>
      <c r="C1272" s="127" t="str">
        <f t="shared" si="178"/>
        <v>구간7</v>
      </c>
      <c r="D1272" s="108">
        <f t="shared" si="179"/>
        <v>183</v>
      </c>
      <c r="E1272" s="128">
        <f>COUNTIF($C$15:C1272,C1272)</f>
        <v>161</v>
      </c>
      <c r="F1272" s="129">
        <f t="shared" si="180"/>
        <v>0.10243987285074452</v>
      </c>
      <c r="G1272" s="129">
        <f t="shared" si="181"/>
        <v>1.8585242005902697E-3</v>
      </c>
      <c r="H1272" s="130">
        <f t="shared" si="182"/>
        <v>0.10429839705133478</v>
      </c>
    </row>
    <row r="1273" spans="1:8">
      <c r="A1273" s="108">
        <f t="shared" si="185"/>
        <v>1259</v>
      </c>
      <c r="B1273" s="109">
        <f t="shared" si="185"/>
        <v>44824</v>
      </c>
      <c r="C1273" s="127" t="str">
        <f t="shared" si="178"/>
        <v>구간7</v>
      </c>
      <c r="D1273" s="108">
        <f t="shared" si="179"/>
        <v>183</v>
      </c>
      <c r="E1273" s="128">
        <f>COUNTIF($C$15:C1273,C1273)</f>
        <v>162</v>
      </c>
      <c r="F1273" s="129">
        <f t="shared" si="180"/>
        <v>0.10243987285074452</v>
      </c>
      <c r="G1273" s="129">
        <f t="shared" si="181"/>
        <v>1.8700678291653646E-3</v>
      </c>
      <c r="H1273" s="130">
        <f t="shared" si="182"/>
        <v>0.10430994067990988</v>
      </c>
    </row>
    <row r="1274" spans="1:8">
      <c r="A1274" s="108">
        <f t="shared" si="185"/>
        <v>1260</v>
      </c>
      <c r="B1274" s="109">
        <f t="shared" si="185"/>
        <v>44825</v>
      </c>
      <c r="C1274" s="127" t="str">
        <f t="shared" si="178"/>
        <v>구간7</v>
      </c>
      <c r="D1274" s="108">
        <f t="shared" si="179"/>
        <v>183</v>
      </c>
      <c r="E1274" s="128">
        <f>COUNTIF($C$15:C1274,C1274)</f>
        <v>163</v>
      </c>
      <c r="F1274" s="129">
        <f t="shared" si="180"/>
        <v>0.10243987285074452</v>
      </c>
      <c r="G1274" s="129">
        <f t="shared" si="181"/>
        <v>1.8816114577404595E-3</v>
      </c>
      <c r="H1274" s="130">
        <f t="shared" si="182"/>
        <v>0.10432148430848498</v>
      </c>
    </row>
    <row r="1275" spans="1:8">
      <c r="A1275" s="108">
        <f t="shared" si="185"/>
        <v>1261</v>
      </c>
      <c r="B1275" s="109">
        <f t="shared" si="185"/>
        <v>44826</v>
      </c>
      <c r="C1275" s="127" t="str">
        <f t="shared" si="178"/>
        <v>구간7</v>
      </c>
      <c r="D1275" s="108">
        <f t="shared" si="179"/>
        <v>183</v>
      </c>
      <c r="E1275" s="128">
        <f>COUNTIF($C$15:C1275,C1275)</f>
        <v>164</v>
      </c>
      <c r="F1275" s="129">
        <f t="shared" si="180"/>
        <v>0.10243987285074452</v>
      </c>
      <c r="G1275" s="129">
        <f t="shared" si="181"/>
        <v>1.8931550863155542E-3</v>
      </c>
      <c r="H1275" s="130">
        <f t="shared" si="182"/>
        <v>0.10433302793706008</v>
      </c>
    </row>
    <row r="1276" spans="1:8">
      <c r="A1276" s="108">
        <f t="shared" si="185"/>
        <v>1262</v>
      </c>
      <c r="B1276" s="109">
        <f t="shared" si="185"/>
        <v>44827</v>
      </c>
      <c r="C1276" s="127" t="str">
        <f t="shared" si="178"/>
        <v>구간7</v>
      </c>
      <c r="D1276" s="108">
        <f t="shared" si="179"/>
        <v>183</v>
      </c>
      <c r="E1276" s="128">
        <f>COUNTIF($C$15:C1276,C1276)</f>
        <v>165</v>
      </c>
      <c r="F1276" s="129">
        <f t="shared" si="180"/>
        <v>0.10243987285074452</v>
      </c>
      <c r="G1276" s="129">
        <f t="shared" si="181"/>
        <v>1.9046987148906491E-3</v>
      </c>
      <c r="H1276" s="130">
        <f t="shared" si="182"/>
        <v>0.10434457156563516</v>
      </c>
    </row>
    <row r="1277" spans="1:8">
      <c r="A1277" s="108">
        <f t="shared" si="185"/>
        <v>1263</v>
      </c>
      <c r="B1277" s="109">
        <f t="shared" si="185"/>
        <v>44828</v>
      </c>
      <c r="C1277" s="127" t="str">
        <f t="shared" si="178"/>
        <v>구간7</v>
      </c>
      <c r="D1277" s="108">
        <f t="shared" si="179"/>
        <v>183</v>
      </c>
      <c r="E1277" s="128">
        <f>COUNTIF($C$15:C1277,C1277)</f>
        <v>166</v>
      </c>
      <c r="F1277" s="129">
        <f t="shared" si="180"/>
        <v>0.10243987285074452</v>
      </c>
      <c r="G1277" s="129">
        <f t="shared" si="181"/>
        <v>1.916242343465744E-3</v>
      </c>
      <c r="H1277" s="130">
        <f t="shared" si="182"/>
        <v>0.10435611519421026</v>
      </c>
    </row>
    <row r="1278" spans="1:8">
      <c r="A1278" s="108">
        <f t="shared" si="185"/>
        <v>1264</v>
      </c>
      <c r="B1278" s="109">
        <f t="shared" si="185"/>
        <v>44829</v>
      </c>
      <c r="C1278" s="127" t="str">
        <f t="shared" si="178"/>
        <v>구간7</v>
      </c>
      <c r="D1278" s="108">
        <f t="shared" si="179"/>
        <v>183</v>
      </c>
      <c r="E1278" s="128">
        <f>COUNTIF($C$15:C1278,C1278)</f>
        <v>167</v>
      </c>
      <c r="F1278" s="129">
        <f t="shared" si="180"/>
        <v>0.10243987285074452</v>
      </c>
      <c r="G1278" s="129">
        <f t="shared" si="181"/>
        <v>1.9277859720408389E-3</v>
      </c>
      <c r="H1278" s="130">
        <f t="shared" si="182"/>
        <v>0.10436765882278536</v>
      </c>
    </row>
    <row r="1279" spans="1:8">
      <c r="A1279" s="108">
        <f t="shared" si="185"/>
        <v>1265</v>
      </c>
      <c r="B1279" s="109">
        <f t="shared" si="185"/>
        <v>44830</v>
      </c>
      <c r="C1279" s="127" t="str">
        <f t="shared" si="178"/>
        <v>구간7</v>
      </c>
      <c r="D1279" s="108">
        <f t="shared" si="179"/>
        <v>183</v>
      </c>
      <c r="E1279" s="128">
        <f>COUNTIF($C$15:C1279,C1279)</f>
        <v>168</v>
      </c>
      <c r="F1279" s="129">
        <f t="shared" si="180"/>
        <v>0.10243987285074452</v>
      </c>
      <c r="G1279" s="129">
        <f t="shared" si="181"/>
        <v>1.9393296006159336E-3</v>
      </c>
      <c r="H1279" s="130">
        <f t="shared" si="182"/>
        <v>0.10437920245136045</v>
      </c>
    </row>
    <row r="1280" spans="1:8">
      <c r="A1280" s="108">
        <f t="shared" si="185"/>
        <v>1266</v>
      </c>
      <c r="B1280" s="109">
        <f t="shared" si="185"/>
        <v>44831</v>
      </c>
      <c r="C1280" s="127" t="str">
        <f t="shared" si="178"/>
        <v>구간7</v>
      </c>
      <c r="D1280" s="108">
        <f t="shared" si="179"/>
        <v>183</v>
      </c>
      <c r="E1280" s="128">
        <f>COUNTIF($C$15:C1280,C1280)</f>
        <v>169</v>
      </c>
      <c r="F1280" s="129">
        <f t="shared" si="180"/>
        <v>0.10243987285074452</v>
      </c>
      <c r="G1280" s="129">
        <f t="shared" si="181"/>
        <v>1.9508732291910285E-3</v>
      </c>
      <c r="H1280" s="130">
        <f t="shared" si="182"/>
        <v>0.10439074607993555</v>
      </c>
    </row>
    <row r="1281" spans="1:8">
      <c r="A1281" s="108">
        <f t="shared" ref="A1281:B1296" si="186">A1280+1</f>
        <v>1267</v>
      </c>
      <c r="B1281" s="109">
        <f t="shared" si="186"/>
        <v>44832</v>
      </c>
      <c r="C1281" s="127" t="str">
        <f t="shared" si="178"/>
        <v>구간7</v>
      </c>
      <c r="D1281" s="108">
        <f t="shared" si="179"/>
        <v>183</v>
      </c>
      <c r="E1281" s="128">
        <f>COUNTIF($C$15:C1281,C1281)</f>
        <v>170</v>
      </c>
      <c r="F1281" s="129">
        <f t="shared" si="180"/>
        <v>0.10243987285074452</v>
      </c>
      <c r="G1281" s="129">
        <f t="shared" si="181"/>
        <v>1.9624168577661231E-3</v>
      </c>
      <c r="H1281" s="130">
        <f t="shared" si="182"/>
        <v>0.10440228970851063</v>
      </c>
    </row>
    <row r="1282" spans="1:8">
      <c r="A1282" s="108">
        <f t="shared" si="186"/>
        <v>1268</v>
      </c>
      <c r="B1282" s="109">
        <f t="shared" si="186"/>
        <v>44833</v>
      </c>
      <c r="C1282" s="127" t="str">
        <f t="shared" si="178"/>
        <v>구간7</v>
      </c>
      <c r="D1282" s="108">
        <f t="shared" si="179"/>
        <v>183</v>
      </c>
      <c r="E1282" s="128">
        <f>COUNTIF($C$15:C1282,C1282)</f>
        <v>171</v>
      </c>
      <c r="F1282" s="129">
        <f t="shared" si="180"/>
        <v>0.10243987285074452</v>
      </c>
      <c r="G1282" s="129">
        <f t="shared" si="181"/>
        <v>1.973960486341218E-3</v>
      </c>
      <c r="H1282" s="130">
        <f t="shared" si="182"/>
        <v>0.10441383333708573</v>
      </c>
    </row>
    <row r="1283" spans="1:8">
      <c r="A1283" s="108">
        <f t="shared" si="186"/>
        <v>1269</v>
      </c>
      <c r="B1283" s="109">
        <f t="shared" si="186"/>
        <v>44834</v>
      </c>
      <c r="C1283" s="127" t="str">
        <f t="shared" si="178"/>
        <v>구간7</v>
      </c>
      <c r="D1283" s="108">
        <f t="shared" si="179"/>
        <v>183</v>
      </c>
      <c r="E1283" s="128">
        <f>COUNTIF($C$15:C1283,C1283)</f>
        <v>172</v>
      </c>
      <c r="F1283" s="129">
        <f t="shared" si="180"/>
        <v>0.10243987285074452</v>
      </c>
      <c r="G1283" s="129">
        <f t="shared" si="181"/>
        <v>1.9855041149163129E-3</v>
      </c>
      <c r="H1283" s="130">
        <f t="shared" si="182"/>
        <v>0.10442537696566083</v>
      </c>
    </row>
    <row r="1284" spans="1:8">
      <c r="A1284" s="108">
        <f t="shared" si="186"/>
        <v>1270</v>
      </c>
      <c r="B1284" s="109">
        <f t="shared" si="186"/>
        <v>44835</v>
      </c>
      <c r="C1284" s="127" t="str">
        <f t="shared" si="178"/>
        <v>구간7</v>
      </c>
      <c r="D1284" s="108">
        <f t="shared" si="179"/>
        <v>183</v>
      </c>
      <c r="E1284" s="128">
        <f>COUNTIF($C$15:C1284,C1284)</f>
        <v>173</v>
      </c>
      <c r="F1284" s="129">
        <f t="shared" si="180"/>
        <v>0.10243987285074452</v>
      </c>
      <c r="G1284" s="129">
        <f t="shared" si="181"/>
        <v>1.9970477434914078E-3</v>
      </c>
      <c r="H1284" s="130">
        <f t="shared" si="182"/>
        <v>0.10443692059423593</v>
      </c>
    </row>
    <row r="1285" spans="1:8">
      <c r="A1285" s="108">
        <f t="shared" si="186"/>
        <v>1271</v>
      </c>
      <c r="B1285" s="109">
        <f t="shared" si="186"/>
        <v>44836</v>
      </c>
      <c r="C1285" s="127" t="str">
        <f t="shared" si="178"/>
        <v>구간7</v>
      </c>
      <c r="D1285" s="108">
        <f t="shared" si="179"/>
        <v>183</v>
      </c>
      <c r="E1285" s="128">
        <f>COUNTIF($C$15:C1285,C1285)</f>
        <v>174</v>
      </c>
      <c r="F1285" s="129">
        <f t="shared" si="180"/>
        <v>0.10243987285074452</v>
      </c>
      <c r="G1285" s="129">
        <f t="shared" si="181"/>
        <v>2.0085913720665027E-3</v>
      </c>
      <c r="H1285" s="130">
        <f t="shared" si="182"/>
        <v>0.10444846422281102</v>
      </c>
    </row>
    <row r="1286" spans="1:8">
      <c r="A1286" s="108">
        <f t="shared" si="186"/>
        <v>1272</v>
      </c>
      <c r="B1286" s="109">
        <f t="shared" si="186"/>
        <v>44837</v>
      </c>
      <c r="C1286" s="127" t="str">
        <f t="shared" si="178"/>
        <v>구간7</v>
      </c>
      <c r="D1286" s="108">
        <f t="shared" si="179"/>
        <v>183</v>
      </c>
      <c r="E1286" s="128">
        <f>COUNTIF($C$15:C1286,C1286)</f>
        <v>175</v>
      </c>
      <c r="F1286" s="129">
        <f t="shared" si="180"/>
        <v>0.10243987285074452</v>
      </c>
      <c r="G1286" s="129">
        <f t="shared" si="181"/>
        <v>2.0201350006415976E-3</v>
      </c>
      <c r="H1286" s="130">
        <f t="shared" si="182"/>
        <v>0.10446000785138612</v>
      </c>
    </row>
    <row r="1287" spans="1:8">
      <c r="A1287" s="108">
        <f t="shared" si="186"/>
        <v>1273</v>
      </c>
      <c r="B1287" s="109">
        <f t="shared" si="186"/>
        <v>44838</v>
      </c>
      <c r="C1287" s="127" t="str">
        <f t="shared" si="178"/>
        <v>구간7</v>
      </c>
      <c r="D1287" s="108">
        <f t="shared" si="179"/>
        <v>183</v>
      </c>
      <c r="E1287" s="128">
        <f>COUNTIF($C$15:C1287,C1287)</f>
        <v>176</v>
      </c>
      <c r="F1287" s="129">
        <f t="shared" si="180"/>
        <v>0.10243987285074452</v>
      </c>
      <c r="G1287" s="129">
        <f t="shared" si="181"/>
        <v>2.0316786292166925E-3</v>
      </c>
      <c r="H1287" s="130">
        <f t="shared" si="182"/>
        <v>0.10447155147996121</v>
      </c>
    </row>
    <row r="1288" spans="1:8">
      <c r="A1288" s="108">
        <f t="shared" si="186"/>
        <v>1274</v>
      </c>
      <c r="B1288" s="109">
        <f t="shared" si="186"/>
        <v>44839</v>
      </c>
      <c r="C1288" s="127" t="str">
        <f t="shared" si="178"/>
        <v>구간7</v>
      </c>
      <c r="D1288" s="108">
        <f t="shared" si="179"/>
        <v>183</v>
      </c>
      <c r="E1288" s="128">
        <f>COUNTIF($C$15:C1288,C1288)</f>
        <v>177</v>
      </c>
      <c r="F1288" s="129">
        <f t="shared" si="180"/>
        <v>0.10243987285074452</v>
      </c>
      <c r="G1288" s="129">
        <f t="shared" si="181"/>
        <v>2.0432222577917874E-3</v>
      </c>
      <c r="H1288" s="130">
        <f t="shared" si="182"/>
        <v>0.1044830951085363</v>
      </c>
    </row>
    <row r="1289" spans="1:8">
      <c r="A1289" s="108">
        <f t="shared" si="186"/>
        <v>1275</v>
      </c>
      <c r="B1289" s="109">
        <f t="shared" si="186"/>
        <v>44840</v>
      </c>
      <c r="C1289" s="127" t="str">
        <f t="shared" si="178"/>
        <v>구간7</v>
      </c>
      <c r="D1289" s="108">
        <f t="shared" si="179"/>
        <v>183</v>
      </c>
      <c r="E1289" s="128">
        <f>COUNTIF($C$15:C1289,C1289)</f>
        <v>178</v>
      </c>
      <c r="F1289" s="129">
        <f t="shared" si="180"/>
        <v>0.10243987285074452</v>
      </c>
      <c r="G1289" s="129">
        <f t="shared" si="181"/>
        <v>2.0547658863668819E-3</v>
      </c>
      <c r="H1289" s="130">
        <f t="shared" si="182"/>
        <v>0.1044946387371114</v>
      </c>
    </row>
    <row r="1290" spans="1:8">
      <c r="A1290" s="108">
        <f t="shared" si="186"/>
        <v>1276</v>
      </c>
      <c r="B1290" s="109">
        <f t="shared" si="186"/>
        <v>44841</v>
      </c>
      <c r="C1290" s="127" t="str">
        <f t="shared" si="178"/>
        <v>구간7</v>
      </c>
      <c r="D1290" s="108">
        <f t="shared" si="179"/>
        <v>183</v>
      </c>
      <c r="E1290" s="128">
        <f>COUNTIF($C$15:C1290,C1290)</f>
        <v>179</v>
      </c>
      <c r="F1290" s="129">
        <f t="shared" si="180"/>
        <v>0.10243987285074452</v>
      </c>
      <c r="G1290" s="129">
        <f t="shared" si="181"/>
        <v>2.0663095149419768E-3</v>
      </c>
      <c r="H1290" s="130">
        <f t="shared" si="182"/>
        <v>0.1045061823656865</v>
      </c>
    </row>
    <row r="1291" spans="1:8">
      <c r="A1291" s="108">
        <f t="shared" si="186"/>
        <v>1277</v>
      </c>
      <c r="B1291" s="109">
        <f t="shared" si="186"/>
        <v>44842</v>
      </c>
      <c r="C1291" s="127" t="str">
        <f t="shared" si="178"/>
        <v>구간7</v>
      </c>
      <c r="D1291" s="108">
        <f t="shared" si="179"/>
        <v>183</v>
      </c>
      <c r="E1291" s="128">
        <f>COUNTIF($C$15:C1291,C1291)</f>
        <v>180</v>
      </c>
      <c r="F1291" s="129">
        <f t="shared" si="180"/>
        <v>0.10243987285074452</v>
      </c>
      <c r="G1291" s="129">
        <f t="shared" si="181"/>
        <v>2.0778531435170717E-3</v>
      </c>
      <c r="H1291" s="130">
        <f t="shared" si="182"/>
        <v>0.1045177259942616</v>
      </c>
    </row>
    <row r="1292" spans="1:8">
      <c r="A1292" s="108">
        <f t="shared" si="186"/>
        <v>1278</v>
      </c>
      <c r="B1292" s="109">
        <f t="shared" si="186"/>
        <v>44843</v>
      </c>
      <c r="C1292" s="127" t="str">
        <f t="shared" si="178"/>
        <v>구간7</v>
      </c>
      <c r="D1292" s="108">
        <f t="shared" si="179"/>
        <v>183</v>
      </c>
      <c r="E1292" s="128">
        <f>COUNTIF($C$15:C1292,C1292)</f>
        <v>181</v>
      </c>
      <c r="F1292" s="129">
        <f t="shared" si="180"/>
        <v>0.10243987285074452</v>
      </c>
      <c r="G1292" s="129">
        <f t="shared" si="181"/>
        <v>2.0893967720921666E-3</v>
      </c>
      <c r="H1292" s="130">
        <f t="shared" si="182"/>
        <v>0.10452926962283668</v>
      </c>
    </row>
    <row r="1293" spans="1:8">
      <c r="A1293" s="108">
        <f t="shared" si="186"/>
        <v>1279</v>
      </c>
      <c r="B1293" s="109">
        <f t="shared" si="186"/>
        <v>44844</v>
      </c>
      <c r="C1293" s="127" t="str">
        <f t="shared" si="178"/>
        <v>구간7</v>
      </c>
      <c r="D1293" s="108">
        <f t="shared" si="179"/>
        <v>183</v>
      </c>
      <c r="E1293" s="128">
        <f>COUNTIF($C$15:C1293,C1293)</f>
        <v>182</v>
      </c>
      <c r="F1293" s="129">
        <f t="shared" si="180"/>
        <v>0.10243987285074452</v>
      </c>
      <c r="G1293" s="129">
        <f t="shared" si="181"/>
        <v>2.1009404006672614E-3</v>
      </c>
      <c r="H1293" s="130">
        <f t="shared" si="182"/>
        <v>0.10454081325141178</v>
      </c>
    </row>
    <row r="1294" spans="1:8">
      <c r="A1294" s="108">
        <f t="shared" si="186"/>
        <v>1280</v>
      </c>
      <c r="B1294" s="109">
        <f t="shared" si="186"/>
        <v>44845</v>
      </c>
      <c r="C1294" s="127" t="str">
        <f t="shared" si="178"/>
        <v>구간7</v>
      </c>
      <c r="D1294" s="108">
        <f t="shared" si="179"/>
        <v>183</v>
      </c>
      <c r="E1294" s="128">
        <f>COUNTIF($C$15:C1294,C1294)</f>
        <v>183</v>
      </c>
      <c r="F1294" s="129">
        <f t="shared" si="180"/>
        <v>0.10243987285074452</v>
      </c>
      <c r="G1294" s="129">
        <f t="shared" si="181"/>
        <v>2.1124840292423563E-3</v>
      </c>
      <c r="H1294" s="130">
        <f t="shared" si="182"/>
        <v>0.10455235687998687</v>
      </c>
    </row>
    <row r="1295" spans="1:8">
      <c r="A1295" s="108">
        <f t="shared" si="186"/>
        <v>1281</v>
      </c>
      <c r="B1295" s="109">
        <f t="shared" si="186"/>
        <v>44846</v>
      </c>
      <c r="C1295" s="127" t="str">
        <f t="shared" si="178"/>
        <v>구간8</v>
      </c>
      <c r="D1295" s="108">
        <f t="shared" si="179"/>
        <v>182</v>
      </c>
      <c r="E1295" s="128">
        <f>COUNTIF($C$15:C1295,C1295)</f>
        <v>1</v>
      </c>
      <c r="F1295" s="129">
        <f t="shared" si="180"/>
        <v>0.10455235687998687</v>
      </c>
      <c r="G1295" s="129">
        <f t="shared" si="181"/>
        <v>1.218523806311168E-5</v>
      </c>
      <c r="H1295" s="130">
        <f t="shared" si="182"/>
        <v>0.10456454211804998</v>
      </c>
    </row>
    <row r="1296" spans="1:8">
      <c r="A1296" s="108">
        <f t="shared" si="186"/>
        <v>1282</v>
      </c>
      <c r="B1296" s="109">
        <f t="shared" si="186"/>
        <v>44847</v>
      </c>
      <c r="C1296" s="127" t="str">
        <f t="shared" ref="C1296:C1359" si="187">IF(IFERROR(HLOOKUP(B1296,$D$5:$W$7,2,FALSE),"")="",C1297,HLOOKUP(B1296,$D$5:$W$7,2,FALSE))</f>
        <v>구간8</v>
      </c>
      <c r="D1296" s="108">
        <f t="shared" ref="D1296:D1359" si="188">COUNTIF($C$15:$C$49928,C1296)</f>
        <v>182</v>
      </c>
      <c r="E1296" s="128">
        <f>COUNTIF($C$15:C1296,C1296)</f>
        <v>2</v>
      </c>
      <c r="F1296" s="129">
        <f t="shared" ref="F1296:F1359" si="189">HLOOKUP($C1296,$D$6:$W$11,6,FALSE)</f>
        <v>0.10455235687998687</v>
      </c>
      <c r="G1296" s="129">
        <f t="shared" ref="G1296:G1359" si="190">HLOOKUP($C1296,$D$6:$W$11,5,FALSE)*(E1296)</f>
        <v>2.437047612622336E-5</v>
      </c>
      <c r="H1296" s="130">
        <f t="shared" ref="H1296:H1359" si="191">F1296+G1296</f>
        <v>0.10457672735611309</v>
      </c>
    </row>
    <row r="1297" spans="1:8">
      <c r="A1297" s="108">
        <f t="shared" ref="A1297:B1312" si="192">A1296+1</f>
        <v>1283</v>
      </c>
      <c r="B1297" s="109">
        <f t="shared" si="192"/>
        <v>44848</v>
      </c>
      <c r="C1297" s="127" t="str">
        <f t="shared" si="187"/>
        <v>구간8</v>
      </c>
      <c r="D1297" s="108">
        <f t="shared" si="188"/>
        <v>182</v>
      </c>
      <c r="E1297" s="128">
        <f>COUNTIF($C$15:C1297,C1297)</f>
        <v>3</v>
      </c>
      <c r="F1297" s="129">
        <f t="shared" si="189"/>
        <v>0.10455235687998687</v>
      </c>
      <c r="G1297" s="129">
        <f t="shared" si="190"/>
        <v>3.6555714189335036E-5</v>
      </c>
      <c r="H1297" s="130">
        <f t="shared" si="191"/>
        <v>0.10458891259417621</v>
      </c>
    </row>
    <row r="1298" spans="1:8">
      <c r="A1298" s="108">
        <f t="shared" si="192"/>
        <v>1284</v>
      </c>
      <c r="B1298" s="109">
        <f t="shared" si="192"/>
        <v>44849</v>
      </c>
      <c r="C1298" s="127" t="str">
        <f t="shared" si="187"/>
        <v>구간8</v>
      </c>
      <c r="D1298" s="108">
        <f t="shared" si="188"/>
        <v>182</v>
      </c>
      <c r="E1298" s="128">
        <f>COUNTIF($C$15:C1298,C1298)</f>
        <v>4</v>
      </c>
      <c r="F1298" s="129">
        <f t="shared" si="189"/>
        <v>0.10455235687998687</v>
      </c>
      <c r="G1298" s="129">
        <f t="shared" si="190"/>
        <v>4.874095225244672E-5</v>
      </c>
      <c r="H1298" s="130">
        <f t="shared" si="191"/>
        <v>0.10460109783223932</v>
      </c>
    </row>
    <row r="1299" spans="1:8">
      <c r="A1299" s="108">
        <f t="shared" si="192"/>
        <v>1285</v>
      </c>
      <c r="B1299" s="109">
        <f t="shared" si="192"/>
        <v>44850</v>
      </c>
      <c r="C1299" s="127" t="str">
        <f t="shared" si="187"/>
        <v>구간8</v>
      </c>
      <c r="D1299" s="108">
        <f t="shared" si="188"/>
        <v>182</v>
      </c>
      <c r="E1299" s="128">
        <f>COUNTIF($C$15:C1299,C1299)</f>
        <v>5</v>
      </c>
      <c r="F1299" s="129">
        <f t="shared" si="189"/>
        <v>0.10455235687998687</v>
      </c>
      <c r="G1299" s="129">
        <f t="shared" si="190"/>
        <v>6.0926190315558403E-5</v>
      </c>
      <c r="H1299" s="130">
        <f t="shared" si="191"/>
        <v>0.10461328307030243</v>
      </c>
    </row>
    <row r="1300" spans="1:8">
      <c r="A1300" s="108">
        <f t="shared" si="192"/>
        <v>1286</v>
      </c>
      <c r="B1300" s="109">
        <f t="shared" si="192"/>
        <v>44851</v>
      </c>
      <c r="C1300" s="127" t="str">
        <f t="shared" si="187"/>
        <v>구간8</v>
      </c>
      <c r="D1300" s="108">
        <f t="shared" si="188"/>
        <v>182</v>
      </c>
      <c r="E1300" s="128">
        <f>COUNTIF($C$15:C1300,C1300)</f>
        <v>6</v>
      </c>
      <c r="F1300" s="129">
        <f t="shared" si="189"/>
        <v>0.10455235687998687</v>
      </c>
      <c r="G1300" s="129">
        <f t="shared" si="190"/>
        <v>7.3111428378670073E-5</v>
      </c>
      <c r="H1300" s="130">
        <f t="shared" si="191"/>
        <v>0.10462546830836554</v>
      </c>
    </row>
    <row r="1301" spans="1:8">
      <c r="A1301" s="108">
        <f t="shared" si="192"/>
        <v>1287</v>
      </c>
      <c r="B1301" s="109">
        <f t="shared" si="192"/>
        <v>44852</v>
      </c>
      <c r="C1301" s="127" t="str">
        <f t="shared" si="187"/>
        <v>구간8</v>
      </c>
      <c r="D1301" s="108">
        <f t="shared" si="188"/>
        <v>182</v>
      </c>
      <c r="E1301" s="128">
        <f>COUNTIF($C$15:C1301,C1301)</f>
        <v>7</v>
      </c>
      <c r="F1301" s="129">
        <f t="shared" si="189"/>
        <v>0.10455235687998687</v>
      </c>
      <c r="G1301" s="129">
        <f t="shared" si="190"/>
        <v>8.5296666441781756E-5</v>
      </c>
      <c r="H1301" s="130">
        <f t="shared" si="191"/>
        <v>0.10463765354642865</v>
      </c>
    </row>
    <row r="1302" spans="1:8">
      <c r="A1302" s="108">
        <f t="shared" si="192"/>
        <v>1288</v>
      </c>
      <c r="B1302" s="109">
        <f t="shared" si="192"/>
        <v>44853</v>
      </c>
      <c r="C1302" s="127" t="str">
        <f t="shared" si="187"/>
        <v>구간8</v>
      </c>
      <c r="D1302" s="108">
        <f t="shared" si="188"/>
        <v>182</v>
      </c>
      <c r="E1302" s="128">
        <f>COUNTIF($C$15:C1302,C1302)</f>
        <v>8</v>
      </c>
      <c r="F1302" s="129">
        <f t="shared" si="189"/>
        <v>0.10455235687998687</v>
      </c>
      <c r="G1302" s="129">
        <f t="shared" si="190"/>
        <v>9.748190450489344E-5</v>
      </c>
      <c r="H1302" s="130">
        <f t="shared" si="191"/>
        <v>0.10464983878449177</v>
      </c>
    </row>
    <row r="1303" spans="1:8">
      <c r="A1303" s="108">
        <f t="shared" si="192"/>
        <v>1289</v>
      </c>
      <c r="B1303" s="109">
        <f t="shared" si="192"/>
        <v>44854</v>
      </c>
      <c r="C1303" s="127" t="str">
        <f t="shared" si="187"/>
        <v>구간8</v>
      </c>
      <c r="D1303" s="108">
        <f t="shared" si="188"/>
        <v>182</v>
      </c>
      <c r="E1303" s="128">
        <f>COUNTIF($C$15:C1303,C1303)</f>
        <v>9</v>
      </c>
      <c r="F1303" s="129">
        <f t="shared" si="189"/>
        <v>0.10455235687998687</v>
      </c>
      <c r="G1303" s="129">
        <f t="shared" si="190"/>
        <v>1.0966714256800512E-4</v>
      </c>
      <c r="H1303" s="130">
        <f t="shared" si="191"/>
        <v>0.10466202402255488</v>
      </c>
    </row>
    <row r="1304" spans="1:8">
      <c r="A1304" s="108">
        <f t="shared" si="192"/>
        <v>1290</v>
      </c>
      <c r="B1304" s="109">
        <f t="shared" si="192"/>
        <v>44855</v>
      </c>
      <c r="C1304" s="127" t="str">
        <f t="shared" si="187"/>
        <v>구간8</v>
      </c>
      <c r="D1304" s="108">
        <f t="shared" si="188"/>
        <v>182</v>
      </c>
      <c r="E1304" s="128">
        <f>COUNTIF($C$15:C1304,C1304)</f>
        <v>10</v>
      </c>
      <c r="F1304" s="129">
        <f t="shared" si="189"/>
        <v>0.10455235687998687</v>
      </c>
      <c r="G1304" s="129">
        <f t="shared" si="190"/>
        <v>1.2185238063111681E-4</v>
      </c>
      <c r="H1304" s="130">
        <f t="shared" si="191"/>
        <v>0.10467420926061799</v>
      </c>
    </row>
    <row r="1305" spans="1:8">
      <c r="A1305" s="108">
        <f t="shared" si="192"/>
        <v>1291</v>
      </c>
      <c r="B1305" s="109">
        <f t="shared" si="192"/>
        <v>44856</v>
      </c>
      <c r="C1305" s="127" t="str">
        <f t="shared" si="187"/>
        <v>구간8</v>
      </c>
      <c r="D1305" s="108">
        <f t="shared" si="188"/>
        <v>182</v>
      </c>
      <c r="E1305" s="128">
        <f>COUNTIF($C$15:C1305,C1305)</f>
        <v>11</v>
      </c>
      <c r="F1305" s="129">
        <f t="shared" si="189"/>
        <v>0.10455235687998687</v>
      </c>
      <c r="G1305" s="129">
        <f t="shared" si="190"/>
        <v>1.3403761869422849E-4</v>
      </c>
      <c r="H1305" s="130">
        <f t="shared" si="191"/>
        <v>0.1046863944986811</v>
      </c>
    </row>
    <row r="1306" spans="1:8">
      <c r="A1306" s="108">
        <f t="shared" si="192"/>
        <v>1292</v>
      </c>
      <c r="B1306" s="109">
        <f t="shared" si="192"/>
        <v>44857</v>
      </c>
      <c r="C1306" s="127" t="str">
        <f t="shared" si="187"/>
        <v>구간8</v>
      </c>
      <c r="D1306" s="108">
        <f t="shared" si="188"/>
        <v>182</v>
      </c>
      <c r="E1306" s="128">
        <f>COUNTIF($C$15:C1306,C1306)</f>
        <v>12</v>
      </c>
      <c r="F1306" s="129">
        <f t="shared" si="189"/>
        <v>0.10455235687998687</v>
      </c>
      <c r="G1306" s="129">
        <f t="shared" si="190"/>
        <v>1.4622285675734015E-4</v>
      </c>
      <c r="H1306" s="130">
        <f t="shared" si="191"/>
        <v>0.10469857973674422</v>
      </c>
    </row>
    <row r="1307" spans="1:8">
      <c r="A1307" s="108">
        <f t="shared" si="192"/>
        <v>1293</v>
      </c>
      <c r="B1307" s="109">
        <f t="shared" si="192"/>
        <v>44858</v>
      </c>
      <c r="C1307" s="127" t="str">
        <f t="shared" si="187"/>
        <v>구간8</v>
      </c>
      <c r="D1307" s="108">
        <f t="shared" si="188"/>
        <v>182</v>
      </c>
      <c r="E1307" s="128">
        <f>COUNTIF($C$15:C1307,C1307)</f>
        <v>13</v>
      </c>
      <c r="F1307" s="129">
        <f t="shared" si="189"/>
        <v>0.10455235687998687</v>
      </c>
      <c r="G1307" s="129">
        <f t="shared" si="190"/>
        <v>1.5840809482045183E-4</v>
      </c>
      <c r="H1307" s="130">
        <f t="shared" si="191"/>
        <v>0.10471076497480733</v>
      </c>
    </row>
    <row r="1308" spans="1:8">
      <c r="A1308" s="108">
        <f t="shared" si="192"/>
        <v>1294</v>
      </c>
      <c r="B1308" s="109">
        <f t="shared" si="192"/>
        <v>44859</v>
      </c>
      <c r="C1308" s="127" t="str">
        <f t="shared" si="187"/>
        <v>구간8</v>
      </c>
      <c r="D1308" s="108">
        <f t="shared" si="188"/>
        <v>182</v>
      </c>
      <c r="E1308" s="128">
        <f>COUNTIF($C$15:C1308,C1308)</f>
        <v>14</v>
      </c>
      <c r="F1308" s="129">
        <f t="shared" si="189"/>
        <v>0.10455235687998687</v>
      </c>
      <c r="G1308" s="129">
        <f t="shared" si="190"/>
        <v>1.7059333288356351E-4</v>
      </c>
      <c r="H1308" s="130">
        <f t="shared" si="191"/>
        <v>0.10472295021287044</v>
      </c>
    </row>
    <row r="1309" spans="1:8">
      <c r="A1309" s="108">
        <f t="shared" si="192"/>
        <v>1295</v>
      </c>
      <c r="B1309" s="109">
        <f t="shared" si="192"/>
        <v>44860</v>
      </c>
      <c r="C1309" s="127" t="str">
        <f t="shared" si="187"/>
        <v>구간8</v>
      </c>
      <c r="D1309" s="108">
        <f t="shared" si="188"/>
        <v>182</v>
      </c>
      <c r="E1309" s="128">
        <f>COUNTIF($C$15:C1309,C1309)</f>
        <v>15</v>
      </c>
      <c r="F1309" s="129">
        <f t="shared" si="189"/>
        <v>0.10455235687998687</v>
      </c>
      <c r="G1309" s="129">
        <f t="shared" si="190"/>
        <v>1.827785709466752E-4</v>
      </c>
      <c r="H1309" s="130">
        <f t="shared" si="191"/>
        <v>0.10473513545093355</v>
      </c>
    </row>
    <row r="1310" spans="1:8">
      <c r="A1310" s="108">
        <f t="shared" si="192"/>
        <v>1296</v>
      </c>
      <c r="B1310" s="109">
        <f t="shared" si="192"/>
        <v>44861</v>
      </c>
      <c r="C1310" s="127" t="str">
        <f t="shared" si="187"/>
        <v>구간8</v>
      </c>
      <c r="D1310" s="108">
        <f t="shared" si="188"/>
        <v>182</v>
      </c>
      <c r="E1310" s="128">
        <f>COUNTIF($C$15:C1310,C1310)</f>
        <v>16</v>
      </c>
      <c r="F1310" s="129">
        <f t="shared" si="189"/>
        <v>0.10455235687998687</v>
      </c>
      <c r="G1310" s="129">
        <f t="shared" si="190"/>
        <v>1.9496380900978688E-4</v>
      </c>
      <c r="H1310" s="130">
        <f t="shared" si="191"/>
        <v>0.10474732068899666</v>
      </c>
    </row>
    <row r="1311" spans="1:8">
      <c r="A1311" s="108">
        <f t="shared" si="192"/>
        <v>1297</v>
      </c>
      <c r="B1311" s="109">
        <f t="shared" si="192"/>
        <v>44862</v>
      </c>
      <c r="C1311" s="127" t="str">
        <f t="shared" si="187"/>
        <v>구간8</v>
      </c>
      <c r="D1311" s="108">
        <f t="shared" si="188"/>
        <v>182</v>
      </c>
      <c r="E1311" s="128">
        <f>COUNTIF($C$15:C1311,C1311)</f>
        <v>17</v>
      </c>
      <c r="F1311" s="129">
        <f t="shared" si="189"/>
        <v>0.10455235687998687</v>
      </c>
      <c r="G1311" s="129">
        <f t="shared" si="190"/>
        <v>2.0714904707289856E-4</v>
      </c>
      <c r="H1311" s="130">
        <f t="shared" si="191"/>
        <v>0.10475950592705978</v>
      </c>
    </row>
    <row r="1312" spans="1:8">
      <c r="A1312" s="108">
        <f t="shared" si="192"/>
        <v>1298</v>
      </c>
      <c r="B1312" s="109">
        <f t="shared" si="192"/>
        <v>44863</v>
      </c>
      <c r="C1312" s="127" t="str">
        <f t="shared" si="187"/>
        <v>구간8</v>
      </c>
      <c r="D1312" s="108">
        <f t="shared" si="188"/>
        <v>182</v>
      </c>
      <c r="E1312" s="128">
        <f>COUNTIF($C$15:C1312,C1312)</f>
        <v>18</v>
      </c>
      <c r="F1312" s="129">
        <f t="shared" si="189"/>
        <v>0.10455235687998687</v>
      </c>
      <c r="G1312" s="129">
        <f t="shared" si="190"/>
        <v>2.1933428513601025E-4</v>
      </c>
      <c r="H1312" s="130">
        <f t="shared" si="191"/>
        <v>0.10477169116512289</v>
      </c>
    </row>
    <row r="1313" spans="1:8">
      <c r="A1313" s="108">
        <f t="shared" ref="A1313:B1328" si="193">A1312+1</f>
        <v>1299</v>
      </c>
      <c r="B1313" s="109">
        <f t="shared" si="193"/>
        <v>44864</v>
      </c>
      <c r="C1313" s="127" t="str">
        <f t="shared" si="187"/>
        <v>구간8</v>
      </c>
      <c r="D1313" s="108">
        <f t="shared" si="188"/>
        <v>182</v>
      </c>
      <c r="E1313" s="128">
        <f>COUNTIF($C$15:C1313,C1313)</f>
        <v>19</v>
      </c>
      <c r="F1313" s="129">
        <f t="shared" si="189"/>
        <v>0.10455235687998687</v>
      </c>
      <c r="G1313" s="129">
        <f t="shared" si="190"/>
        <v>2.3151952319912193E-4</v>
      </c>
      <c r="H1313" s="130">
        <f t="shared" si="191"/>
        <v>0.104783876403186</v>
      </c>
    </row>
    <row r="1314" spans="1:8">
      <c r="A1314" s="108">
        <f t="shared" si="193"/>
        <v>1300</v>
      </c>
      <c r="B1314" s="109">
        <f t="shared" si="193"/>
        <v>44865</v>
      </c>
      <c r="C1314" s="127" t="str">
        <f t="shared" si="187"/>
        <v>구간8</v>
      </c>
      <c r="D1314" s="108">
        <f t="shared" si="188"/>
        <v>182</v>
      </c>
      <c r="E1314" s="128">
        <f>COUNTIF($C$15:C1314,C1314)</f>
        <v>20</v>
      </c>
      <c r="F1314" s="129">
        <f t="shared" si="189"/>
        <v>0.10455235687998687</v>
      </c>
      <c r="G1314" s="129">
        <f t="shared" si="190"/>
        <v>2.4370476126223361E-4</v>
      </c>
      <c r="H1314" s="130">
        <f t="shared" si="191"/>
        <v>0.10479606164124911</v>
      </c>
    </row>
    <row r="1315" spans="1:8">
      <c r="A1315" s="108">
        <f t="shared" si="193"/>
        <v>1301</v>
      </c>
      <c r="B1315" s="109">
        <f t="shared" si="193"/>
        <v>44866</v>
      </c>
      <c r="C1315" s="127" t="str">
        <f t="shared" si="187"/>
        <v>구간8</v>
      </c>
      <c r="D1315" s="108">
        <f t="shared" si="188"/>
        <v>182</v>
      </c>
      <c r="E1315" s="128">
        <f>COUNTIF($C$15:C1315,C1315)</f>
        <v>21</v>
      </c>
      <c r="F1315" s="129">
        <f t="shared" si="189"/>
        <v>0.10455235687998687</v>
      </c>
      <c r="G1315" s="129">
        <f t="shared" si="190"/>
        <v>2.5588999932534527E-4</v>
      </c>
      <c r="H1315" s="130">
        <f t="shared" si="191"/>
        <v>0.10480824687931221</v>
      </c>
    </row>
    <row r="1316" spans="1:8">
      <c r="A1316" s="108">
        <f t="shared" si="193"/>
        <v>1302</v>
      </c>
      <c r="B1316" s="109">
        <f t="shared" si="193"/>
        <v>44867</v>
      </c>
      <c r="C1316" s="127" t="str">
        <f t="shared" si="187"/>
        <v>구간8</v>
      </c>
      <c r="D1316" s="108">
        <f t="shared" si="188"/>
        <v>182</v>
      </c>
      <c r="E1316" s="128">
        <f>COUNTIF($C$15:C1316,C1316)</f>
        <v>22</v>
      </c>
      <c r="F1316" s="129">
        <f t="shared" si="189"/>
        <v>0.10455235687998687</v>
      </c>
      <c r="G1316" s="129">
        <f t="shared" si="190"/>
        <v>2.6807523738845698E-4</v>
      </c>
      <c r="H1316" s="130">
        <f t="shared" si="191"/>
        <v>0.10482043211737534</v>
      </c>
    </row>
    <row r="1317" spans="1:8">
      <c r="A1317" s="108">
        <f t="shared" si="193"/>
        <v>1303</v>
      </c>
      <c r="B1317" s="109">
        <f t="shared" si="193"/>
        <v>44868</v>
      </c>
      <c r="C1317" s="127" t="str">
        <f t="shared" si="187"/>
        <v>구간8</v>
      </c>
      <c r="D1317" s="108">
        <f t="shared" si="188"/>
        <v>182</v>
      </c>
      <c r="E1317" s="128">
        <f>COUNTIF($C$15:C1317,C1317)</f>
        <v>23</v>
      </c>
      <c r="F1317" s="129">
        <f t="shared" si="189"/>
        <v>0.10455235687998687</v>
      </c>
      <c r="G1317" s="129">
        <f t="shared" si="190"/>
        <v>2.8026047545156864E-4</v>
      </c>
      <c r="H1317" s="130">
        <f t="shared" si="191"/>
        <v>0.10483261735543845</v>
      </c>
    </row>
    <row r="1318" spans="1:8">
      <c r="A1318" s="108">
        <f t="shared" si="193"/>
        <v>1304</v>
      </c>
      <c r="B1318" s="109">
        <f t="shared" si="193"/>
        <v>44869</v>
      </c>
      <c r="C1318" s="127" t="str">
        <f t="shared" si="187"/>
        <v>구간8</v>
      </c>
      <c r="D1318" s="108">
        <f t="shared" si="188"/>
        <v>182</v>
      </c>
      <c r="E1318" s="128">
        <f>COUNTIF($C$15:C1318,C1318)</f>
        <v>24</v>
      </c>
      <c r="F1318" s="129">
        <f t="shared" si="189"/>
        <v>0.10455235687998687</v>
      </c>
      <c r="G1318" s="129">
        <f t="shared" si="190"/>
        <v>2.9244571351468029E-4</v>
      </c>
      <c r="H1318" s="130">
        <f t="shared" si="191"/>
        <v>0.10484480259350155</v>
      </c>
    </row>
    <row r="1319" spans="1:8">
      <c r="A1319" s="108">
        <f t="shared" si="193"/>
        <v>1305</v>
      </c>
      <c r="B1319" s="109">
        <f t="shared" si="193"/>
        <v>44870</v>
      </c>
      <c r="C1319" s="127" t="str">
        <f t="shared" si="187"/>
        <v>구간8</v>
      </c>
      <c r="D1319" s="108">
        <f t="shared" si="188"/>
        <v>182</v>
      </c>
      <c r="E1319" s="128">
        <f>COUNTIF($C$15:C1319,C1319)</f>
        <v>25</v>
      </c>
      <c r="F1319" s="129">
        <f t="shared" si="189"/>
        <v>0.10455235687998687</v>
      </c>
      <c r="G1319" s="129">
        <f t="shared" si="190"/>
        <v>3.04630951577792E-4</v>
      </c>
      <c r="H1319" s="130">
        <f t="shared" si="191"/>
        <v>0.10485698783156466</v>
      </c>
    </row>
    <row r="1320" spans="1:8">
      <c r="A1320" s="108">
        <f t="shared" si="193"/>
        <v>1306</v>
      </c>
      <c r="B1320" s="109">
        <f t="shared" si="193"/>
        <v>44871</v>
      </c>
      <c r="C1320" s="127" t="str">
        <f t="shared" si="187"/>
        <v>구간8</v>
      </c>
      <c r="D1320" s="108">
        <f t="shared" si="188"/>
        <v>182</v>
      </c>
      <c r="E1320" s="128">
        <f>COUNTIF($C$15:C1320,C1320)</f>
        <v>26</v>
      </c>
      <c r="F1320" s="129">
        <f t="shared" si="189"/>
        <v>0.10455235687998687</v>
      </c>
      <c r="G1320" s="129">
        <f t="shared" si="190"/>
        <v>3.1681618964090366E-4</v>
      </c>
      <c r="H1320" s="130">
        <f t="shared" si="191"/>
        <v>0.10486917306962777</v>
      </c>
    </row>
    <row r="1321" spans="1:8">
      <c r="A1321" s="108">
        <f t="shared" si="193"/>
        <v>1307</v>
      </c>
      <c r="B1321" s="109">
        <f t="shared" si="193"/>
        <v>44872</v>
      </c>
      <c r="C1321" s="127" t="str">
        <f t="shared" si="187"/>
        <v>구간8</v>
      </c>
      <c r="D1321" s="108">
        <f t="shared" si="188"/>
        <v>182</v>
      </c>
      <c r="E1321" s="128">
        <f>COUNTIF($C$15:C1321,C1321)</f>
        <v>27</v>
      </c>
      <c r="F1321" s="129">
        <f t="shared" si="189"/>
        <v>0.10455235687998687</v>
      </c>
      <c r="G1321" s="129">
        <f t="shared" si="190"/>
        <v>3.2900142770401537E-4</v>
      </c>
      <c r="H1321" s="130">
        <f t="shared" si="191"/>
        <v>0.10488135830769089</v>
      </c>
    </row>
    <row r="1322" spans="1:8">
      <c r="A1322" s="108">
        <f t="shared" si="193"/>
        <v>1308</v>
      </c>
      <c r="B1322" s="109">
        <f t="shared" si="193"/>
        <v>44873</v>
      </c>
      <c r="C1322" s="127" t="str">
        <f t="shared" si="187"/>
        <v>구간8</v>
      </c>
      <c r="D1322" s="108">
        <f t="shared" si="188"/>
        <v>182</v>
      </c>
      <c r="E1322" s="128">
        <f>COUNTIF($C$15:C1322,C1322)</f>
        <v>28</v>
      </c>
      <c r="F1322" s="129">
        <f t="shared" si="189"/>
        <v>0.10455235687998687</v>
      </c>
      <c r="G1322" s="129">
        <f t="shared" si="190"/>
        <v>3.4118666576712703E-4</v>
      </c>
      <c r="H1322" s="130">
        <f t="shared" si="191"/>
        <v>0.104893543545754</v>
      </c>
    </row>
    <row r="1323" spans="1:8">
      <c r="A1323" s="108">
        <f t="shared" si="193"/>
        <v>1309</v>
      </c>
      <c r="B1323" s="109">
        <f t="shared" si="193"/>
        <v>44874</v>
      </c>
      <c r="C1323" s="127" t="str">
        <f t="shared" si="187"/>
        <v>구간8</v>
      </c>
      <c r="D1323" s="108">
        <f t="shared" si="188"/>
        <v>182</v>
      </c>
      <c r="E1323" s="128">
        <f>COUNTIF($C$15:C1323,C1323)</f>
        <v>29</v>
      </c>
      <c r="F1323" s="129">
        <f t="shared" si="189"/>
        <v>0.10455235687998687</v>
      </c>
      <c r="G1323" s="129">
        <f t="shared" si="190"/>
        <v>3.5337190383023874E-4</v>
      </c>
      <c r="H1323" s="130">
        <f t="shared" si="191"/>
        <v>0.10490572878381711</v>
      </c>
    </row>
    <row r="1324" spans="1:8">
      <c r="A1324" s="108">
        <f t="shared" si="193"/>
        <v>1310</v>
      </c>
      <c r="B1324" s="109">
        <f t="shared" si="193"/>
        <v>44875</v>
      </c>
      <c r="C1324" s="127" t="str">
        <f t="shared" si="187"/>
        <v>구간8</v>
      </c>
      <c r="D1324" s="108">
        <f t="shared" si="188"/>
        <v>182</v>
      </c>
      <c r="E1324" s="128">
        <f>COUNTIF($C$15:C1324,C1324)</f>
        <v>30</v>
      </c>
      <c r="F1324" s="129">
        <f t="shared" si="189"/>
        <v>0.10455235687998687</v>
      </c>
      <c r="G1324" s="129">
        <f t="shared" si="190"/>
        <v>3.6555714189335039E-4</v>
      </c>
      <c r="H1324" s="130">
        <f t="shared" si="191"/>
        <v>0.10491791402188022</v>
      </c>
    </row>
    <row r="1325" spans="1:8">
      <c r="A1325" s="108">
        <f t="shared" si="193"/>
        <v>1311</v>
      </c>
      <c r="B1325" s="109">
        <f t="shared" si="193"/>
        <v>44876</v>
      </c>
      <c r="C1325" s="127" t="str">
        <f t="shared" si="187"/>
        <v>구간8</v>
      </c>
      <c r="D1325" s="108">
        <f t="shared" si="188"/>
        <v>182</v>
      </c>
      <c r="E1325" s="128">
        <f>COUNTIF($C$15:C1325,C1325)</f>
        <v>31</v>
      </c>
      <c r="F1325" s="129">
        <f t="shared" si="189"/>
        <v>0.10455235687998687</v>
      </c>
      <c r="G1325" s="129">
        <f t="shared" si="190"/>
        <v>3.777423799564621E-4</v>
      </c>
      <c r="H1325" s="130">
        <f t="shared" si="191"/>
        <v>0.10493009925994333</v>
      </c>
    </row>
    <row r="1326" spans="1:8">
      <c r="A1326" s="108">
        <f t="shared" si="193"/>
        <v>1312</v>
      </c>
      <c r="B1326" s="109">
        <f t="shared" si="193"/>
        <v>44877</v>
      </c>
      <c r="C1326" s="127" t="str">
        <f t="shared" si="187"/>
        <v>구간8</v>
      </c>
      <c r="D1326" s="108">
        <f t="shared" si="188"/>
        <v>182</v>
      </c>
      <c r="E1326" s="128">
        <f>COUNTIF($C$15:C1326,C1326)</f>
        <v>32</v>
      </c>
      <c r="F1326" s="129">
        <f t="shared" si="189"/>
        <v>0.10455235687998687</v>
      </c>
      <c r="G1326" s="129">
        <f t="shared" si="190"/>
        <v>3.8992761801957376E-4</v>
      </c>
      <c r="H1326" s="130">
        <f t="shared" si="191"/>
        <v>0.10494228449800645</v>
      </c>
    </row>
    <row r="1327" spans="1:8">
      <c r="A1327" s="108">
        <f t="shared" si="193"/>
        <v>1313</v>
      </c>
      <c r="B1327" s="109">
        <f t="shared" si="193"/>
        <v>44878</v>
      </c>
      <c r="C1327" s="127" t="str">
        <f t="shared" si="187"/>
        <v>구간8</v>
      </c>
      <c r="D1327" s="108">
        <f t="shared" si="188"/>
        <v>182</v>
      </c>
      <c r="E1327" s="128">
        <f>COUNTIF($C$15:C1327,C1327)</f>
        <v>33</v>
      </c>
      <c r="F1327" s="129">
        <f t="shared" si="189"/>
        <v>0.10455235687998687</v>
      </c>
      <c r="G1327" s="129">
        <f t="shared" si="190"/>
        <v>4.0211285608268541E-4</v>
      </c>
      <c r="H1327" s="130">
        <f t="shared" si="191"/>
        <v>0.10495446973606956</v>
      </c>
    </row>
    <row r="1328" spans="1:8">
      <c r="A1328" s="108">
        <f t="shared" si="193"/>
        <v>1314</v>
      </c>
      <c r="B1328" s="109">
        <f t="shared" si="193"/>
        <v>44879</v>
      </c>
      <c r="C1328" s="127" t="str">
        <f t="shared" si="187"/>
        <v>구간8</v>
      </c>
      <c r="D1328" s="108">
        <f t="shared" si="188"/>
        <v>182</v>
      </c>
      <c r="E1328" s="128">
        <f>COUNTIF($C$15:C1328,C1328)</f>
        <v>34</v>
      </c>
      <c r="F1328" s="129">
        <f t="shared" si="189"/>
        <v>0.10455235687998687</v>
      </c>
      <c r="G1328" s="129">
        <f t="shared" si="190"/>
        <v>4.1429809414579713E-4</v>
      </c>
      <c r="H1328" s="130">
        <f t="shared" si="191"/>
        <v>0.10496665497413267</v>
      </c>
    </row>
    <row r="1329" spans="1:8">
      <c r="A1329" s="108">
        <f t="shared" ref="A1329:B1344" si="194">A1328+1</f>
        <v>1315</v>
      </c>
      <c r="B1329" s="109">
        <f t="shared" si="194"/>
        <v>44880</v>
      </c>
      <c r="C1329" s="127" t="str">
        <f t="shared" si="187"/>
        <v>구간8</v>
      </c>
      <c r="D1329" s="108">
        <f t="shared" si="188"/>
        <v>182</v>
      </c>
      <c r="E1329" s="128">
        <f>COUNTIF($C$15:C1329,C1329)</f>
        <v>35</v>
      </c>
      <c r="F1329" s="129">
        <f t="shared" si="189"/>
        <v>0.10455235687998687</v>
      </c>
      <c r="G1329" s="129">
        <f t="shared" si="190"/>
        <v>4.2648333220890878E-4</v>
      </c>
      <c r="H1329" s="130">
        <f t="shared" si="191"/>
        <v>0.10497884021219578</v>
      </c>
    </row>
    <row r="1330" spans="1:8">
      <c r="A1330" s="108">
        <f t="shared" si="194"/>
        <v>1316</v>
      </c>
      <c r="B1330" s="109">
        <f t="shared" si="194"/>
        <v>44881</v>
      </c>
      <c r="C1330" s="127" t="str">
        <f t="shared" si="187"/>
        <v>구간8</v>
      </c>
      <c r="D1330" s="108">
        <f t="shared" si="188"/>
        <v>182</v>
      </c>
      <c r="E1330" s="128">
        <f>COUNTIF($C$15:C1330,C1330)</f>
        <v>36</v>
      </c>
      <c r="F1330" s="129">
        <f t="shared" si="189"/>
        <v>0.10455235687998687</v>
      </c>
      <c r="G1330" s="129">
        <f t="shared" si="190"/>
        <v>4.3866857027202049E-4</v>
      </c>
      <c r="H1330" s="130">
        <f t="shared" si="191"/>
        <v>0.1049910254502589</v>
      </c>
    </row>
    <row r="1331" spans="1:8">
      <c r="A1331" s="108">
        <f t="shared" si="194"/>
        <v>1317</v>
      </c>
      <c r="B1331" s="109">
        <f t="shared" si="194"/>
        <v>44882</v>
      </c>
      <c r="C1331" s="127" t="str">
        <f t="shared" si="187"/>
        <v>구간8</v>
      </c>
      <c r="D1331" s="108">
        <f t="shared" si="188"/>
        <v>182</v>
      </c>
      <c r="E1331" s="128">
        <f>COUNTIF($C$15:C1331,C1331)</f>
        <v>37</v>
      </c>
      <c r="F1331" s="129">
        <f t="shared" si="189"/>
        <v>0.10455235687998687</v>
      </c>
      <c r="G1331" s="129">
        <f t="shared" si="190"/>
        <v>4.5085380833513215E-4</v>
      </c>
      <c r="H1331" s="130">
        <f t="shared" si="191"/>
        <v>0.10500321068832201</v>
      </c>
    </row>
    <row r="1332" spans="1:8">
      <c r="A1332" s="108">
        <f t="shared" si="194"/>
        <v>1318</v>
      </c>
      <c r="B1332" s="109">
        <f t="shared" si="194"/>
        <v>44883</v>
      </c>
      <c r="C1332" s="127" t="str">
        <f t="shared" si="187"/>
        <v>구간8</v>
      </c>
      <c r="D1332" s="108">
        <f t="shared" si="188"/>
        <v>182</v>
      </c>
      <c r="E1332" s="128">
        <f>COUNTIF($C$15:C1332,C1332)</f>
        <v>38</v>
      </c>
      <c r="F1332" s="129">
        <f t="shared" si="189"/>
        <v>0.10455235687998687</v>
      </c>
      <c r="G1332" s="129">
        <f t="shared" si="190"/>
        <v>4.6303904639824386E-4</v>
      </c>
      <c r="H1332" s="130">
        <f t="shared" si="191"/>
        <v>0.10501539592638512</v>
      </c>
    </row>
    <row r="1333" spans="1:8">
      <c r="A1333" s="108">
        <f t="shared" si="194"/>
        <v>1319</v>
      </c>
      <c r="B1333" s="109">
        <f t="shared" si="194"/>
        <v>44884</v>
      </c>
      <c r="C1333" s="127" t="str">
        <f t="shared" si="187"/>
        <v>구간8</v>
      </c>
      <c r="D1333" s="108">
        <f t="shared" si="188"/>
        <v>182</v>
      </c>
      <c r="E1333" s="128">
        <f>COUNTIF($C$15:C1333,C1333)</f>
        <v>39</v>
      </c>
      <c r="F1333" s="129">
        <f t="shared" si="189"/>
        <v>0.10455235687998687</v>
      </c>
      <c r="G1333" s="129">
        <f t="shared" si="190"/>
        <v>4.7522428446135551E-4</v>
      </c>
      <c r="H1333" s="130">
        <f t="shared" si="191"/>
        <v>0.10502758116444823</v>
      </c>
    </row>
    <row r="1334" spans="1:8">
      <c r="A1334" s="108">
        <f t="shared" si="194"/>
        <v>1320</v>
      </c>
      <c r="B1334" s="109">
        <f t="shared" si="194"/>
        <v>44885</v>
      </c>
      <c r="C1334" s="127" t="str">
        <f t="shared" si="187"/>
        <v>구간8</v>
      </c>
      <c r="D1334" s="108">
        <f t="shared" si="188"/>
        <v>182</v>
      </c>
      <c r="E1334" s="128">
        <f>COUNTIF($C$15:C1334,C1334)</f>
        <v>40</v>
      </c>
      <c r="F1334" s="129">
        <f t="shared" si="189"/>
        <v>0.10455235687998687</v>
      </c>
      <c r="G1334" s="129">
        <f t="shared" si="190"/>
        <v>4.8740952252446723E-4</v>
      </c>
      <c r="H1334" s="130">
        <f t="shared" si="191"/>
        <v>0.10503976640251134</v>
      </c>
    </row>
    <row r="1335" spans="1:8">
      <c r="A1335" s="108">
        <f t="shared" si="194"/>
        <v>1321</v>
      </c>
      <c r="B1335" s="109">
        <f t="shared" si="194"/>
        <v>44886</v>
      </c>
      <c r="C1335" s="127" t="str">
        <f t="shared" si="187"/>
        <v>구간8</v>
      </c>
      <c r="D1335" s="108">
        <f t="shared" si="188"/>
        <v>182</v>
      </c>
      <c r="E1335" s="128">
        <f>COUNTIF($C$15:C1335,C1335)</f>
        <v>41</v>
      </c>
      <c r="F1335" s="129">
        <f t="shared" si="189"/>
        <v>0.10455235687998687</v>
      </c>
      <c r="G1335" s="129">
        <f t="shared" si="190"/>
        <v>4.9959476058757883E-4</v>
      </c>
      <c r="H1335" s="130">
        <f t="shared" si="191"/>
        <v>0.10505195164057446</v>
      </c>
    </row>
    <row r="1336" spans="1:8">
      <c r="A1336" s="108">
        <f t="shared" si="194"/>
        <v>1322</v>
      </c>
      <c r="B1336" s="109">
        <f t="shared" si="194"/>
        <v>44887</v>
      </c>
      <c r="C1336" s="127" t="str">
        <f t="shared" si="187"/>
        <v>구간8</v>
      </c>
      <c r="D1336" s="108">
        <f t="shared" si="188"/>
        <v>182</v>
      </c>
      <c r="E1336" s="128">
        <f>COUNTIF($C$15:C1336,C1336)</f>
        <v>42</v>
      </c>
      <c r="F1336" s="129">
        <f t="shared" si="189"/>
        <v>0.10455235687998687</v>
      </c>
      <c r="G1336" s="129">
        <f t="shared" si="190"/>
        <v>5.1177999865069054E-4</v>
      </c>
      <c r="H1336" s="130">
        <f t="shared" si="191"/>
        <v>0.10506413687863757</v>
      </c>
    </row>
    <row r="1337" spans="1:8">
      <c r="A1337" s="108">
        <f t="shared" si="194"/>
        <v>1323</v>
      </c>
      <c r="B1337" s="109">
        <f t="shared" si="194"/>
        <v>44888</v>
      </c>
      <c r="C1337" s="127" t="str">
        <f t="shared" si="187"/>
        <v>구간8</v>
      </c>
      <c r="D1337" s="108">
        <f t="shared" si="188"/>
        <v>182</v>
      </c>
      <c r="E1337" s="128">
        <f>COUNTIF($C$15:C1337,C1337)</f>
        <v>43</v>
      </c>
      <c r="F1337" s="129">
        <f t="shared" si="189"/>
        <v>0.10455235687998687</v>
      </c>
      <c r="G1337" s="129">
        <f t="shared" si="190"/>
        <v>5.2396523671380225E-4</v>
      </c>
      <c r="H1337" s="130">
        <f t="shared" si="191"/>
        <v>0.10507632211670068</v>
      </c>
    </row>
    <row r="1338" spans="1:8">
      <c r="A1338" s="108">
        <f t="shared" si="194"/>
        <v>1324</v>
      </c>
      <c r="B1338" s="109">
        <f t="shared" si="194"/>
        <v>44889</v>
      </c>
      <c r="C1338" s="127" t="str">
        <f t="shared" si="187"/>
        <v>구간8</v>
      </c>
      <c r="D1338" s="108">
        <f t="shared" si="188"/>
        <v>182</v>
      </c>
      <c r="E1338" s="128">
        <f>COUNTIF($C$15:C1338,C1338)</f>
        <v>44</v>
      </c>
      <c r="F1338" s="129">
        <f t="shared" si="189"/>
        <v>0.10455235687998687</v>
      </c>
      <c r="G1338" s="129">
        <f t="shared" si="190"/>
        <v>5.3615047477691396E-4</v>
      </c>
      <c r="H1338" s="130">
        <f t="shared" si="191"/>
        <v>0.10508850735476379</v>
      </c>
    </row>
    <row r="1339" spans="1:8">
      <c r="A1339" s="108">
        <f t="shared" si="194"/>
        <v>1325</v>
      </c>
      <c r="B1339" s="109">
        <f t="shared" si="194"/>
        <v>44890</v>
      </c>
      <c r="C1339" s="127" t="str">
        <f t="shared" si="187"/>
        <v>구간8</v>
      </c>
      <c r="D1339" s="108">
        <f t="shared" si="188"/>
        <v>182</v>
      </c>
      <c r="E1339" s="128">
        <f>COUNTIF($C$15:C1339,C1339)</f>
        <v>45</v>
      </c>
      <c r="F1339" s="129">
        <f t="shared" si="189"/>
        <v>0.10455235687998687</v>
      </c>
      <c r="G1339" s="129">
        <f t="shared" si="190"/>
        <v>5.4833571284002556E-4</v>
      </c>
      <c r="H1339" s="130">
        <f t="shared" si="191"/>
        <v>0.10510069259282689</v>
      </c>
    </row>
    <row r="1340" spans="1:8">
      <c r="A1340" s="108">
        <f t="shared" si="194"/>
        <v>1326</v>
      </c>
      <c r="B1340" s="109">
        <f t="shared" si="194"/>
        <v>44891</v>
      </c>
      <c r="C1340" s="127" t="str">
        <f t="shared" si="187"/>
        <v>구간8</v>
      </c>
      <c r="D1340" s="108">
        <f t="shared" si="188"/>
        <v>182</v>
      </c>
      <c r="E1340" s="128">
        <f>COUNTIF($C$15:C1340,C1340)</f>
        <v>46</v>
      </c>
      <c r="F1340" s="129">
        <f t="shared" si="189"/>
        <v>0.10455235687998687</v>
      </c>
      <c r="G1340" s="129">
        <f t="shared" si="190"/>
        <v>5.6052095090313727E-4</v>
      </c>
      <c r="H1340" s="130">
        <f t="shared" si="191"/>
        <v>0.10511287783089002</v>
      </c>
    </row>
    <row r="1341" spans="1:8">
      <c r="A1341" s="108">
        <f t="shared" si="194"/>
        <v>1327</v>
      </c>
      <c r="B1341" s="109">
        <f t="shared" si="194"/>
        <v>44892</v>
      </c>
      <c r="C1341" s="127" t="str">
        <f t="shared" si="187"/>
        <v>구간8</v>
      </c>
      <c r="D1341" s="108">
        <f t="shared" si="188"/>
        <v>182</v>
      </c>
      <c r="E1341" s="128">
        <f>COUNTIF($C$15:C1341,C1341)</f>
        <v>47</v>
      </c>
      <c r="F1341" s="129">
        <f t="shared" si="189"/>
        <v>0.10455235687998687</v>
      </c>
      <c r="G1341" s="129">
        <f t="shared" si="190"/>
        <v>5.7270618896624898E-4</v>
      </c>
      <c r="H1341" s="130">
        <f t="shared" si="191"/>
        <v>0.10512506306895313</v>
      </c>
    </row>
    <row r="1342" spans="1:8">
      <c r="A1342" s="108">
        <f t="shared" si="194"/>
        <v>1328</v>
      </c>
      <c r="B1342" s="109">
        <f t="shared" si="194"/>
        <v>44893</v>
      </c>
      <c r="C1342" s="127" t="str">
        <f t="shared" si="187"/>
        <v>구간8</v>
      </c>
      <c r="D1342" s="108">
        <f t="shared" si="188"/>
        <v>182</v>
      </c>
      <c r="E1342" s="128">
        <f>COUNTIF($C$15:C1342,C1342)</f>
        <v>48</v>
      </c>
      <c r="F1342" s="129">
        <f t="shared" si="189"/>
        <v>0.10455235687998687</v>
      </c>
      <c r="G1342" s="129">
        <f t="shared" si="190"/>
        <v>5.8489142702936058E-4</v>
      </c>
      <c r="H1342" s="130">
        <f t="shared" si="191"/>
        <v>0.10513724830701623</v>
      </c>
    </row>
    <row r="1343" spans="1:8">
      <c r="A1343" s="108">
        <f t="shared" si="194"/>
        <v>1329</v>
      </c>
      <c r="B1343" s="109">
        <f t="shared" si="194"/>
        <v>44894</v>
      </c>
      <c r="C1343" s="127" t="str">
        <f t="shared" si="187"/>
        <v>구간8</v>
      </c>
      <c r="D1343" s="108">
        <f t="shared" si="188"/>
        <v>182</v>
      </c>
      <c r="E1343" s="128">
        <f>COUNTIF($C$15:C1343,C1343)</f>
        <v>49</v>
      </c>
      <c r="F1343" s="129">
        <f t="shared" si="189"/>
        <v>0.10455235687998687</v>
      </c>
      <c r="G1343" s="129">
        <f t="shared" si="190"/>
        <v>5.9707666509247229E-4</v>
      </c>
      <c r="H1343" s="130">
        <f t="shared" si="191"/>
        <v>0.10514943354507934</v>
      </c>
    </row>
    <row r="1344" spans="1:8">
      <c r="A1344" s="108">
        <f t="shared" si="194"/>
        <v>1330</v>
      </c>
      <c r="B1344" s="109">
        <f t="shared" si="194"/>
        <v>44895</v>
      </c>
      <c r="C1344" s="127" t="str">
        <f t="shared" si="187"/>
        <v>구간8</v>
      </c>
      <c r="D1344" s="108">
        <f t="shared" si="188"/>
        <v>182</v>
      </c>
      <c r="E1344" s="128">
        <f>COUNTIF($C$15:C1344,C1344)</f>
        <v>50</v>
      </c>
      <c r="F1344" s="129">
        <f t="shared" si="189"/>
        <v>0.10455235687998687</v>
      </c>
      <c r="G1344" s="129">
        <f t="shared" si="190"/>
        <v>6.09261903155584E-4</v>
      </c>
      <c r="H1344" s="130">
        <f t="shared" si="191"/>
        <v>0.10516161878314245</v>
      </c>
    </row>
    <row r="1345" spans="1:8">
      <c r="A1345" s="108">
        <f t="shared" ref="A1345:B1360" si="195">A1344+1</f>
        <v>1331</v>
      </c>
      <c r="B1345" s="109">
        <f t="shared" si="195"/>
        <v>44896</v>
      </c>
      <c r="C1345" s="127" t="str">
        <f t="shared" si="187"/>
        <v>구간8</v>
      </c>
      <c r="D1345" s="108">
        <f t="shared" si="188"/>
        <v>182</v>
      </c>
      <c r="E1345" s="128">
        <f>COUNTIF($C$15:C1345,C1345)</f>
        <v>51</v>
      </c>
      <c r="F1345" s="129">
        <f t="shared" si="189"/>
        <v>0.10455235687998687</v>
      </c>
      <c r="G1345" s="129">
        <f t="shared" si="190"/>
        <v>6.2144714121869571E-4</v>
      </c>
      <c r="H1345" s="130">
        <f t="shared" si="191"/>
        <v>0.10517380402120557</v>
      </c>
    </row>
    <row r="1346" spans="1:8">
      <c r="A1346" s="108">
        <f t="shared" si="195"/>
        <v>1332</v>
      </c>
      <c r="B1346" s="109">
        <f t="shared" si="195"/>
        <v>44897</v>
      </c>
      <c r="C1346" s="127" t="str">
        <f t="shared" si="187"/>
        <v>구간8</v>
      </c>
      <c r="D1346" s="108">
        <f t="shared" si="188"/>
        <v>182</v>
      </c>
      <c r="E1346" s="128">
        <f>COUNTIF($C$15:C1346,C1346)</f>
        <v>52</v>
      </c>
      <c r="F1346" s="129">
        <f t="shared" si="189"/>
        <v>0.10455235687998687</v>
      </c>
      <c r="G1346" s="129">
        <f t="shared" si="190"/>
        <v>6.3363237928180732E-4</v>
      </c>
      <c r="H1346" s="130">
        <f t="shared" si="191"/>
        <v>0.10518598925926868</v>
      </c>
    </row>
    <row r="1347" spans="1:8">
      <c r="A1347" s="108">
        <f t="shared" si="195"/>
        <v>1333</v>
      </c>
      <c r="B1347" s="109">
        <f t="shared" si="195"/>
        <v>44898</v>
      </c>
      <c r="C1347" s="127" t="str">
        <f t="shared" si="187"/>
        <v>구간8</v>
      </c>
      <c r="D1347" s="108">
        <f t="shared" si="188"/>
        <v>182</v>
      </c>
      <c r="E1347" s="128">
        <f>COUNTIF($C$15:C1347,C1347)</f>
        <v>53</v>
      </c>
      <c r="F1347" s="129">
        <f t="shared" si="189"/>
        <v>0.10455235687998687</v>
      </c>
      <c r="G1347" s="129">
        <f t="shared" si="190"/>
        <v>6.4581761734491903E-4</v>
      </c>
      <c r="H1347" s="130">
        <f t="shared" si="191"/>
        <v>0.10519817449733179</v>
      </c>
    </row>
    <row r="1348" spans="1:8">
      <c r="A1348" s="108">
        <f t="shared" si="195"/>
        <v>1334</v>
      </c>
      <c r="B1348" s="109">
        <f t="shared" si="195"/>
        <v>44899</v>
      </c>
      <c r="C1348" s="127" t="str">
        <f t="shared" si="187"/>
        <v>구간8</v>
      </c>
      <c r="D1348" s="108">
        <f t="shared" si="188"/>
        <v>182</v>
      </c>
      <c r="E1348" s="128">
        <f>COUNTIF($C$15:C1348,C1348)</f>
        <v>54</v>
      </c>
      <c r="F1348" s="129">
        <f t="shared" si="189"/>
        <v>0.10455235687998687</v>
      </c>
      <c r="G1348" s="129">
        <f t="shared" si="190"/>
        <v>6.5800285540803074E-4</v>
      </c>
      <c r="H1348" s="130">
        <f t="shared" si="191"/>
        <v>0.1052103597353949</v>
      </c>
    </row>
    <row r="1349" spans="1:8">
      <c r="A1349" s="108">
        <f t="shared" si="195"/>
        <v>1335</v>
      </c>
      <c r="B1349" s="109">
        <f t="shared" si="195"/>
        <v>44900</v>
      </c>
      <c r="C1349" s="127" t="str">
        <f t="shared" si="187"/>
        <v>구간8</v>
      </c>
      <c r="D1349" s="108">
        <f t="shared" si="188"/>
        <v>182</v>
      </c>
      <c r="E1349" s="128">
        <f>COUNTIF($C$15:C1349,C1349)</f>
        <v>55</v>
      </c>
      <c r="F1349" s="129">
        <f t="shared" si="189"/>
        <v>0.10455235687998687</v>
      </c>
      <c r="G1349" s="129">
        <f t="shared" si="190"/>
        <v>6.7018809347114245E-4</v>
      </c>
      <c r="H1349" s="130">
        <f t="shared" si="191"/>
        <v>0.10522254497345801</v>
      </c>
    </row>
    <row r="1350" spans="1:8">
      <c r="A1350" s="108">
        <f t="shared" si="195"/>
        <v>1336</v>
      </c>
      <c r="B1350" s="109">
        <f t="shared" si="195"/>
        <v>44901</v>
      </c>
      <c r="C1350" s="127" t="str">
        <f t="shared" si="187"/>
        <v>구간8</v>
      </c>
      <c r="D1350" s="108">
        <f t="shared" si="188"/>
        <v>182</v>
      </c>
      <c r="E1350" s="128">
        <f>COUNTIF($C$15:C1350,C1350)</f>
        <v>56</v>
      </c>
      <c r="F1350" s="129">
        <f t="shared" si="189"/>
        <v>0.10455235687998687</v>
      </c>
      <c r="G1350" s="129">
        <f t="shared" si="190"/>
        <v>6.8237333153425405E-4</v>
      </c>
      <c r="H1350" s="130">
        <f t="shared" si="191"/>
        <v>0.10523473021152113</v>
      </c>
    </row>
    <row r="1351" spans="1:8">
      <c r="A1351" s="108">
        <f t="shared" si="195"/>
        <v>1337</v>
      </c>
      <c r="B1351" s="109">
        <f t="shared" si="195"/>
        <v>44902</v>
      </c>
      <c r="C1351" s="127" t="str">
        <f t="shared" si="187"/>
        <v>구간8</v>
      </c>
      <c r="D1351" s="108">
        <f t="shared" si="188"/>
        <v>182</v>
      </c>
      <c r="E1351" s="128">
        <f>COUNTIF($C$15:C1351,C1351)</f>
        <v>57</v>
      </c>
      <c r="F1351" s="129">
        <f t="shared" si="189"/>
        <v>0.10455235687998687</v>
      </c>
      <c r="G1351" s="129">
        <f t="shared" si="190"/>
        <v>6.9455856959736576E-4</v>
      </c>
      <c r="H1351" s="130">
        <f t="shared" si="191"/>
        <v>0.10524691544958424</v>
      </c>
    </row>
    <row r="1352" spans="1:8">
      <c r="A1352" s="108">
        <f t="shared" si="195"/>
        <v>1338</v>
      </c>
      <c r="B1352" s="109">
        <f t="shared" si="195"/>
        <v>44903</v>
      </c>
      <c r="C1352" s="127" t="str">
        <f t="shared" si="187"/>
        <v>구간8</v>
      </c>
      <c r="D1352" s="108">
        <f t="shared" si="188"/>
        <v>182</v>
      </c>
      <c r="E1352" s="128">
        <f>COUNTIF($C$15:C1352,C1352)</f>
        <v>58</v>
      </c>
      <c r="F1352" s="129">
        <f t="shared" si="189"/>
        <v>0.10455235687998687</v>
      </c>
      <c r="G1352" s="129">
        <f t="shared" si="190"/>
        <v>7.0674380766047747E-4</v>
      </c>
      <c r="H1352" s="130">
        <f t="shared" si="191"/>
        <v>0.10525910068764735</v>
      </c>
    </row>
    <row r="1353" spans="1:8">
      <c r="A1353" s="108">
        <f t="shared" si="195"/>
        <v>1339</v>
      </c>
      <c r="B1353" s="109">
        <f t="shared" si="195"/>
        <v>44904</v>
      </c>
      <c r="C1353" s="127" t="str">
        <f t="shared" si="187"/>
        <v>구간8</v>
      </c>
      <c r="D1353" s="108">
        <f t="shared" si="188"/>
        <v>182</v>
      </c>
      <c r="E1353" s="128">
        <f>COUNTIF($C$15:C1353,C1353)</f>
        <v>59</v>
      </c>
      <c r="F1353" s="129">
        <f t="shared" si="189"/>
        <v>0.10455235687998687</v>
      </c>
      <c r="G1353" s="129">
        <f t="shared" si="190"/>
        <v>7.1892904572358907E-4</v>
      </c>
      <c r="H1353" s="130">
        <f t="shared" si="191"/>
        <v>0.10527128592571046</v>
      </c>
    </row>
    <row r="1354" spans="1:8">
      <c r="A1354" s="108">
        <f t="shared" si="195"/>
        <v>1340</v>
      </c>
      <c r="B1354" s="109">
        <f t="shared" si="195"/>
        <v>44905</v>
      </c>
      <c r="C1354" s="127" t="str">
        <f t="shared" si="187"/>
        <v>구간8</v>
      </c>
      <c r="D1354" s="108">
        <f t="shared" si="188"/>
        <v>182</v>
      </c>
      <c r="E1354" s="128">
        <f>COUNTIF($C$15:C1354,C1354)</f>
        <v>60</v>
      </c>
      <c r="F1354" s="129">
        <f t="shared" si="189"/>
        <v>0.10455235687998687</v>
      </c>
      <c r="G1354" s="129">
        <f t="shared" si="190"/>
        <v>7.3111428378670078E-4</v>
      </c>
      <c r="H1354" s="130">
        <f t="shared" si="191"/>
        <v>0.10528347116377358</v>
      </c>
    </row>
    <row r="1355" spans="1:8">
      <c r="A1355" s="108">
        <f t="shared" si="195"/>
        <v>1341</v>
      </c>
      <c r="B1355" s="109">
        <f t="shared" si="195"/>
        <v>44906</v>
      </c>
      <c r="C1355" s="127" t="str">
        <f t="shared" si="187"/>
        <v>구간8</v>
      </c>
      <c r="D1355" s="108">
        <f t="shared" si="188"/>
        <v>182</v>
      </c>
      <c r="E1355" s="128">
        <f>COUNTIF($C$15:C1355,C1355)</f>
        <v>61</v>
      </c>
      <c r="F1355" s="129">
        <f t="shared" si="189"/>
        <v>0.10455235687998687</v>
      </c>
      <c r="G1355" s="129">
        <f t="shared" si="190"/>
        <v>7.4329952184981249E-4</v>
      </c>
      <c r="H1355" s="130">
        <f t="shared" si="191"/>
        <v>0.10529565640183669</v>
      </c>
    </row>
    <row r="1356" spans="1:8">
      <c r="A1356" s="108">
        <f t="shared" si="195"/>
        <v>1342</v>
      </c>
      <c r="B1356" s="109">
        <f t="shared" si="195"/>
        <v>44907</v>
      </c>
      <c r="C1356" s="127" t="str">
        <f t="shared" si="187"/>
        <v>구간8</v>
      </c>
      <c r="D1356" s="108">
        <f t="shared" si="188"/>
        <v>182</v>
      </c>
      <c r="E1356" s="128">
        <f>COUNTIF($C$15:C1356,C1356)</f>
        <v>62</v>
      </c>
      <c r="F1356" s="129">
        <f t="shared" si="189"/>
        <v>0.10455235687998687</v>
      </c>
      <c r="G1356" s="129">
        <f t="shared" si="190"/>
        <v>7.554847599129242E-4</v>
      </c>
      <c r="H1356" s="130">
        <f t="shared" si="191"/>
        <v>0.1053078416398998</v>
      </c>
    </row>
    <row r="1357" spans="1:8">
      <c r="A1357" s="108">
        <f t="shared" si="195"/>
        <v>1343</v>
      </c>
      <c r="B1357" s="109">
        <f t="shared" si="195"/>
        <v>44908</v>
      </c>
      <c r="C1357" s="127" t="str">
        <f t="shared" si="187"/>
        <v>구간8</v>
      </c>
      <c r="D1357" s="108">
        <f t="shared" si="188"/>
        <v>182</v>
      </c>
      <c r="E1357" s="128">
        <f>COUNTIF($C$15:C1357,C1357)</f>
        <v>63</v>
      </c>
      <c r="F1357" s="129">
        <f t="shared" si="189"/>
        <v>0.10455235687998687</v>
      </c>
      <c r="G1357" s="129">
        <f t="shared" si="190"/>
        <v>7.6766999797603581E-4</v>
      </c>
      <c r="H1357" s="130">
        <f t="shared" si="191"/>
        <v>0.10532002687796291</v>
      </c>
    </row>
    <row r="1358" spans="1:8">
      <c r="A1358" s="108">
        <f t="shared" si="195"/>
        <v>1344</v>
      </c>
      <c r="B1358" s="109">
        <f t="shared" si="195"/>
        <v>44909</v>
      </c>
      <c r="C1358" s="127" t="str">
        <f t="shared" si="187"/>
        <v>구간8</v>
      </c>
      <c r="D1358" s="108">
        <f t="shared" si="188"/>
        <v>182</v>
      </c>
      <c r="E1358" s="128">
        <f>COUNTIF($C$15:C1358,C1358)</f>
        <v>64</v>
      </c>
      <c r="F1358" s="129">
        <f t="shared" si="189"/>
        <v>0.10455235687998687</v>
      </c>
      <c r="G1358" s="129">
        <f t="shared" si="190"/>
        <v>7.7985523603914752E-4</v>
      </c>
      <c r="H1358" s="130">
        <f t="shared" si="191"/>
        <v>0.10533221211602602</v>
      </c>
    </row>
    <row r="1359" spans="1:8">
      <c r="A1359" s="108">
        <f t="shared" si="195"/>
        <v>1345</v>
      </c>
      <c r="B1359" s="109">
        <f t="shared" si="195"/>
        <v>44910</v>
      </c>
      <c r="C1359" s="127" t="str">
        <f t="shared" si="187"/>
        <v>구간8</v>
      </c>
      <c r="D1359" s="108">
        <f t="shared" si="188"/>
        <v>182</v>
      </c>
      <c r="E1359" s="128">
        <f>COUNTIF($C$15:C1359,C1359)</f>
        <v>65</v>
      </c>
      <c r="F1359" s="129">
        <f t="shared" si="189"/>
        <v>0.10455235687998687</v>
      </c>
      <c r="G1359" s="129">
        <f t="shared" si="190"/>
        <v>7.9204047410225923E-4</v>
      </c>
      <c r="H1359" s="130">
        <f t="shared" si="191"/>
        <v>0.10534439735408914</v>
      </c>
    </row>
    <row r="1360" spans="1:8">
      <c r="A1360" s="108">
        <f t="shared" si="195"/>
        <v>1346</v>
      </c>
      <c r="B1360" s="109">
        <f t="shared" si="195"/>
        <v>44911</v>
      </c>
      <c r="C1360" s="127" t="str">
        <f t="shared" ref="C1360:C1423" si="196">IF(IFERROR(HLOOKUP(B1360,$D$5:$W$7,2,FALSE),"")="",C1361,HLOOKUP(B1360,$D$5:$W$7,2,FALSE))</f>
        <v>구간8</v>
      </c>
      <c r="D1360" s="108">
        <f t="shared" ref="D1360:D1423" si="197">COUNTIF($C$15:$C$49928,C1360)</f>
        <v>182</v>
      </c>
      <c r="E1360" s="128">
        <f>COUNTIF($C$15:C1360,C1360)</f>
        <v>66</v>
      </c>
      <c r="F1360" s="129">
        <f t="shared" ref="F1360:F1423" si="198">HLOOKUP($C1360,$D$6:$W$11,6,FALSE)</f>
        <v>0.10455235687998687</v>
      </c>
      <c r="G1360" s="129">
        <f t="shared" ref="G1360:G1423" si="199">HLOOKUP($C1360,$D$6:$W$11,5,FALSE)*(E1360)</f>
        <v>8.0422571216537083E-4</v>
      </c>
      <c r="H1360" s="130">
        <f t="shared" ref="H1360:H1423" si="200">F1360+G1360</f>
        <v>0.10535658259215225</v>
      </c>
    </row>
    <row r="1361" spans="1:8">
      <c r="A1361" s="108">
        <f t="shared" ref="A1361:B1376" si="201">A1360+1</f>
        <v>1347</v>
      </c>
      <c r="B1361" s="109">
        <f t="shared" si="201"/>
        <v>44912</v>
      </c>
      <c r="C1361" s="127" t="str">
        <f t="shared" si="196"/>
        <v>구간8</v>
      </c>
      <c r="D1361" s="108">
        <f t="shared" si="197"/>
        <v>182</v>
      </c>
      <c r="E1361" s="128">
        <f>COUNTIF($C$15:C1361,C1361)</f>
        <v>67</v>
      </c>
      <c r="F1361" s="129">
        <f t="shared" si="198"/>
        <v>0.10455235687998687</v>
      </c>
      <c r="G1361" s="129">
        <f t="shared" si="199"/>
        <v>8.1641095022848254E-4</v>
      </c>
      <c r="H1361" s="130">
        <f t="shared" si="200"/>
        <v>0.10536876783021536</v>
      </c>
    </row>
    <row r="1362" spans="1:8">
      <c r="A1362" s="108">
        <f t="shared" si="201"/>
        <v>1348</v>
      </c>
      <c r="B1362" s="109">
        <f t="shared" si="201"/>
        <v>44913</v>
      </c>
      <c r="C1362" s="127" t="str">
        <f t="shared" si="196"/>
        <v>구간8</v>
      </c>
      <c r="D1362" s="108">
        <f t="shared" si="197"/>
        <v>182</v>
      </c>
      <c r="E1362" s="128">
        <f>COUNTIF($C$15:C1362,C1362)</f>
        <v>68</v>
      </c>
      <c r="F1362" s="129">
        <f t="shared" si="198"/>
        <v>0.10455235687998687</v>
      </c>
      <c r="G1362" s="129">
        <f t="shared" si="199"/>
        <v>8.2859618829159425E-4</v>
      </c>
      <c r="H1362" s="130">
        <f t="shared" si="200"/>
        <v>0.10538095306827847</v>
      </c>
    </row>
    <row r="1363" spans="1:8">
      <c r="A1363" s="108">
        <f t="shared" si="201"/>
        <v>1349</v>
      </c>
      <c r="B1363" s="109">
        <f t="shared" si="201"/>
        <v>44914</v>
      </c>
      <c r="C1363" s="127" t="str">
        <f t="shared" si="196"/>
        <v>구간8</v>
      </c>
      <c r="D1363" s="108">
        <f t="shared" si="197"/>
        <v>182</v>
      </c>
      <c r="E1363" s="128">
        <f>COUNTIF($C$15:C1363,C1363)</f>
        <v>69</v>
      </c>
      <c r="F1363" s="129">
        <f t="shared" si="198"/>
        <v>0.10455235687998687</v>
      </c>
      <c r="G1363" s="129">
        <f t="shared" si="199"/>
        <v>8.4078142635470596E-4</v>
      </c>
      <c r="H1363" s="130">
        <f t="shared" si="200"/>
        <v>0.10539313830634157</v>
      </c>
    </row>
    <row r="1364" spans="1:8">
      <c r="A1364" s="108">
        <f t="shared" si="201"/>
        <v>1350</v>
      </c>
      <c r="B1364" s="109">
        <f t="shared" si="201"/>
        <v>44915</v>
      </c>
      <c r="C1364" s="127" t="str">
        <f t="shared" si="196"/>
        <v>구간8</v>
      </c>
      <c r="D1364" s="108">
        <f t="shared" si="197"/>
        <v>182</v>
      </c>
      <c r="E1364" s="128">
        <f>COUNTIF($C$15:C1364,C1364)</f>
        <v>70</v>
      </c>
      <c r="F1364" s="129">
        <f t="shared" si="198"/>
        <v>0.10455235687998687</v>
      </c>
      <c r="G1364" s="129">
        <f t="shared" si="199"/>
        <v>8.5296666441781756E-4</v>
      </c>
      <c r="H1364" s="130">
        <f t="shared" si="200"/>
        <v>0.1054053235444047</v>
      </c>
    </row>
    <row r="1365" spans="1:8">
      <c r="A1365" s="108">
        <f t="shared" si="201"/>
        <v>1351</v>
      </c>
      <c r="B1365" s="109">
        <f t="shared" si="201"/>
        <v>44916</v>
      </c>
      <c r="C1365" s="127" t="str">
        <f t="shared" si="196"/>
        <v>구간8</v>
      </c>
      <c r="D1365" s="108">
        <f t="shared" si="197"/>
        <v>182</v>
      </c>
      <c r="E1365" s="128">
        <f>COUNTIF($C$15:C1365,C1365)</f>
        <v>71</v>
      </c>
      <c r="F1365" s="129">
        <f t="shared" si="198"/>
        <v>0.10455235687998687</v>
      </c>
      <c r="G1365" s="129">
        <f t="shared" si="199"/>
        <v>8.6515190248092927E-4</v>
      </c>
      <c r="H1365" s="130">
        <f t="shared" si="200"/>
        <v>0.10541750878246781</v>
      </c>
    </row>
    <row r="1366" spans="1:8">
      <c r="A1366" s="108">
        <f t="shared" si="201"/>
        <v>1352</v>
      </c>
      <c r="B1366" s="109">
        <f t="shared" si="201"/>
        <v>44917</v>
      </c>
      <c r="C1366" s="127" t="str">
        <f t="shared" si="196"/>
        <v>구간8</v>
      </c>
      <c r="D1366" s="108">
        <f t="shared" si="197"/>
        <v>182</v>
      </c>
      <c r="E1366" s="128">
        <f>COUNTIF($C$15:C1366,C1366)</f>
        <v>72</v>
      </c>
      <c r="F1366" s="129">
        <f t="shared" si="198"/>
        <v>0.10455235687998687</v>
      </c>
      <c r="G1366" s="129">
        <f t="shared" si="199"/>
        <v>8.7733714054404098E-4</v>
      </c>
      <c r="H1366" s="130">
        <f t="shared" si="200"/>
        <v>0.10542969402053091</v>
      </c>
    </row>
    <row r="1367" spans="1:8">
      <c r="A1367" s="108">
        <f t="shared" si="201"/>
        <v>1353</v>
      </c>
      <c r="B1367" s="109">
        <f t="shared" si="201"/>
        <v>44918</v>
      </c>
      <c r="C1367" s="127" t="str">
        <f t="shared" si="196"/>
        <v>구간8</v>
      </c>
      <c r="D1367" s="108">
        <f t="shared" si="197"/>
        <v>182</v>
      </c>
      <c r="E1367" s="128">
        <f>COUNTIF($C$15:C1367,C1367)</f>
        <v>73</v>
      </c>
      <c r="F1367" s="129">
        <f t="shared" si="198"/>
        <v>0.10455235687998687</v>
      </c>
      <c r="G1367" s="129">
        <f t="shared" si="199"/>
        <v>8.8952237860715259E-4</v>
      </c>
      <c r="H1367" s="130">
        <f t="shared" si="200"/>
        <v>0.10544187925859402</v>
      </c>
    </row>
    <row r="1368" spans="1:8">
      <c r="A1368" s="108">
        <f t="shared" si="201"/>
        <v>1354</v>
      </c>
      <c r="B1368" s="109">
        <f t="shared" si="201"/>
        <v>44919</v>
      </c>
      <c r="C1368" s="127" t="str">
        <f t="shared" si="196"/>
        <v>구간8</v>
      </c>
      <c r="D1368" s="108">
        <f t="shared" si="197"/>
        <v>182</v>
      </c>
      <c r="E1368" s="128">
        <f>COUNTIF($C$15:C1368,C1368)</f>
        <v>74</v>
      </c>
      <c r="F1368" s="129">
        <f t="shared" si="198"/>
        <v>0.10455235687998687</v>
      </c>
      <c r="G1368" s="129">
        <f t="shared" si="199"/>
        <v>9.017076166702643E-4</v>
      </c>
      <c r="H1368" s="130">
        <f t="shared" si="200"/>
        <v>0.10545406449665713</v>
      </c>
    </row>
    <row r="1369" spans="1:8">
      <c r="A1369" s="108">
        <f t="shared" si="201"/>
        <v>1355</v>
      </c>
      <c r="B1369" s="109">
        <f t="shared" si="201"/>
        <v>44920</v>
      </c>
      <c r="C1369" s="127" t="str">
        <f t="shared" si="196"/>
        <v>구간8</v>
      </c>
      <c r="D1369" s="108">
        <f t="shared" si="197"/>
        <v>182</v>
      </c>
      <c r="E1369" s="128">
        <f>COUNTIF($C$15:C1369,C1369)</f>
        <v>75</v>
      </c>
      <c r="F1369" s="129">
        <f t="shared" si="198"/>
        <v>0.10455235687998687</v>
      </c>
      <c r="G1369" s="129">
        <f t="shared" si="199"/>
        <v>9.1389285473337601E-4</v>
      </c>
      <c r="H1369" s="130">
        <f t="shared" si="200"/>
        <v>0.10546624973472025</v>
      </c>
    </row>
    <row r="1370" spans="1:8">
      <c r="A1370" s="108">
        <f t="shared" si="201"/>
        <v>1356</v>
      </c>
      <c r="B1370" s="109">
        <f t="shared" si="201"/>
        <v>44921</v>
      </c>
      <c r="C1370" s="127" t="str">
        <f t="shared" si="196"/>
        <v>구간8</v>
      </c>
      <c r="D1370" s="108">
        <f t="shared" si="197"/>
        <v>182</v>
      </c>
      <c r="E1370" s="128">
        <f>COUNTIF($C$15:C1370,C1370)</f>
        <v>76</v>
      </c>
      <c r="F1370" s="129">
        <f t="shared" si="198"/>
        <v>0.10455235687998687</v>
      </c>
      <c r="G1370" s="129">
        <f t="shared" si="199"/>
        <v>9.2607809279648772E-4</v>
      </c>
      <c r="H1370" s="130">
        <f t="shared" si="200"/>
        <v>0.10547843497278336</v>
      </c>
    </row>
    <row r="1371" spans="1:8">
      <c r="A1371" s="108">
        <f t="shared" si="201"/>
        <v>1357</v>
      </c>
      <c r="B1371" s="109">
        <f t="shared" si="201"/>
        <v>44922</v>
      </c>
      <c r="C1371" s="127" t="str">
        <f t="shared" si="196"/>
        <v>구간8</v>
      </c>
      <c r="D1371" s="108">
        <f t="shared" si="197"/>
        <v>182</v>
      </c>
      <c r="E1371" s="128">
        <f>COUNTIF($C$15:C1371,C1371)</f>
        <v>77</v>
      </c>
      <c r="F1371" s="129">
        <f t="shared" si="198"/>
        <v>0.10455235687998687</v>
      </c>
      <c r="G1371" s="129">
        <f t="shared" si="199"/>
        <v>9.3826333085959932E-4</v>
      </c>
      <c r="H1371" s="130">
        <f t="shared" si="200"/>
        <v>0.10549062021084647</v>
      </c>
    </row>
    <row r="1372" spans="1:8">
      <c r="A1372" s="108">
        <f t="shared" si="201"/>
        <v>1358</v>
      </c>
      <c r="B1372" s="109">
        <f t="shared" si="201"/>
        <v>44923</v>
      </c>
      <c r="C1372" s="127" t="str">
        <f t="shared" si="196"/>
        <v>구간8</v>
      </c>
      <c r="D1372" s="108">
        <f t="shared" si="197"/>
        <v>182</v>
      </c>
      <c r="E1372" s="128">
        <f>COUNTIF($C$15:C1372,C1372)</f>
        <v>78</v>
      </c>
      <c r="F1372" s="129">
        <f t="shared" si="198"/>
        <v>0.10455235687998687</v>
      </c>
      <c r="G1372" s="129">
        <f t="shared" si="199"/>
        <v>9.5044856892271103E-4</v>
      </c>
      <c r="H1372" s="130">
        <f t="shared" si="200"/>
        <v>0.10550280544890958</v>
      </c>
    </row>
    <row r="1373" spans="1:8">
      <c r="A1373" s="108">
        <f t="shared" si="201"/>
        <v>1359</v>
      </c>
      <c r="B1373" s="109">
        <f t="shared" si="201"/>
        <v>44924</v>
      </c>
      <c r="C1373" s="127" t="str">
        <f t="shared" si="196"/>
        <v>구간8</v>
      </c>
      <c r="D1373" s="108">
        <f t="shared" si="197"/>
        <v>182</v>
      </c>
      <c r="E1373" s="128">
        <f>COUNTIF($C$15:C1373,C1373)</f>
        <v>79</v>
      </c>
      <c r="F1373" s="129">
        <f t="shared" si="198"/>
        <v>0.10455235687998687</v>
      </c>
      <c r="G1373" s="129">
        <f t="shared" si="199"/>
        <v>9.6263380698582274E-4</v>
      </c>
      <c r="H1373" s="130">
        <f t="shared" si="200"/>
        <v>0.10551499068697269</v>
      </c>
    </row>
    <row r="1374" spans="1:8">
      <c r="A1374" s="108">
        <f t="shared" si="201"/>
        <v>1360</v>
      </c>
      <c r="B1374" s="109">
        <f t="shared" si="201"/>
        <v>44925</v>
      </c>
      <c r="C1374" s="127" t="str">
        <f t="shared" si="196"/>
        <v>구간8</v>
      </c>
      <c r="D1374" s="108">
        <f t="shared" si="197"/>
        <v>182</v>
      </c>
      <c r="E1374" s="128">
        <f>COUNTIF($C$15:C1374,C1374)</f>
        <v>80</v>
      </c>
      <c r="F1374" s="129">
        <f t="shared" si="198"/>
        <v>0.10455235687998687</v>
      </c>
      <c r="G1374" s="129">
        <f t="shared" si="199"/>
        <v>9.7481904504893445E-4</v>
      </c>
      <c r="H1374" s="130">
        <f t="shared" si="200"/>
        <v>0.10552717592503581</v>
      </c>
    </row>
    <row r="1375" spans="1:8">
      <c r="A1375" s="108">
        <f t="shared" si="201"/>
        <v>1361</v>
      </c>
      <c r="B1375" s="109">
        <f t="shared" si="201"/>
        <v>44926</v>
      </c>
      <c r="C1375" s="127" t="str">
        <f t="shared" si="196"/>
        <v>구간8</v>
      </c>
      <c r="D1375" s="108">
        <f t="shared" si="197"/>
        <v>182</v>
      </c>
      <c r="E1375" s="128">
        <f>COUNTIF($C$15:C1375,C1375)</f>
        <v>81</v>
      </c>
      <c r="F1375" s="129">
        <f t="shared" si="198"/>
        <v>0.10455235687998687</v>
      </c>
      <c r="G1375" s="129">
        <f t="shared" si="199"/>
        <v>9.8700428311204605E-4</v>
      </c>
      <c r="H1375" s="130">
        <f t="shared" si="200"/>
        <v>0.10553936116309892</v>
      </c>
    </row>
    <row r="1376" spans="1:8">
      <c r="A1376" s="108">
        <f t="shared" si="201"/>
        <v>1362</v>
      </c>
      <c r="B1376" s="109">
        <f t="shared" si="201"/>
        <v>44927</v>
      </c>
      <c r="C1376" s="127" t="str">
        <f t="shared" si="196"/>
        <v>구간8</v>
      </c>
      <c r="D1376" s="108">
        <f t="shared" si="197"/>
        <v>182</v>
      </c>
      <c r="E1376" s="128">
        <f>COUNTIF($C$15:C1376,C1376)</f>
        <v>82</v>
      </c>
      <c r="F1376" s="129">
        <f t="shared" si="198"/>
        <v>0.10455235687998687</v>
      </c>
      <c r="G1376" s="129">
        <f t="shared" si="199"/>
        <v>9.9918952117515765E-4</v>
      </c>
      <c r="H1376" s="130">
        <f t="shared" si="200"/>
        <v>0.10555154640116203</v>
      </c>
    </row>
    <row r="1377" spans="1:8">
      <c r="A1377" s="108">
        <f t="shared" ref="A1377:B1392" si="202">A1376+1</f>
        <v>1363</v>
      </c>
      <c r="B1377" s="109">
        <f t="shared" si="202"/>
        <v>44928</v>
      </c>
      <c r="C1377" s="127" t="str">
        <f t="shared" si="196"/>
        <v>구간8</v>
      </c>
      <c r="D1377" s="108">
        <f t="shared" si="197"/>
        <v>182</v>
      </c>
      <c r="E1377" s="128">
        <f>COUNTIF($C$15:C1377,C1377)</f>
        <v>83</v>
      </c>
      <c r="F1377" s="129">
        <f t="shared" si="198"/>
        <v>0.10455235687998687</v>
      </c>
      <c r="G1377" s="129">
        <f t="shared" si="199"/>
        <v>1.0113747592382695E-3</v>
      </c>
      <c r="H1377" s="130">
        <f t="shared" si="200"/>
        <v>0.10556373163922514</v>
      </c>
    </row>
    <row r="1378" spans="1:8">
      <c r="A1378" s="108">
        <f t="shared" si="202"/>
        <v>1364</v>
      </c>
      <c r="B1378" s="109">
        <f t="shared" si="202"/>
        <v>44929</v>
      </c>
      <c r="C1378" s="127" t="str">
        <f t="shared" si="196"/>
        <v>구간8</v>
      </c>
      <c r="D1378" s="108">
        <f t="shared" si="197"/>
        <v>182</v>
      </c>
      <c r="E1378" s="128">
        <f>COUNTIF($C$15:C1378,C1378)</f>
        <v>84</v>
      </c>
      <c r="F1378" s="129">
        <f t="shared" si="198"/>
        <v>0.10455235687998687</v>
      </c>
      <c r="G1378" s="129">
        <f t="shared" si="199"/>
        <v>1.0235599973013811E-3</v>
      </c>
      <c r="H1378" s="130">
        <f t="shared" si="200"/>
        <v>0.10557591687728826</v>
      </c>
    </row>
    <row r="1379" spans="1:8">
      <c r="A1379" s="108">
        <f t="shared" si="202"/>
        <v>1365</v>
      </c>
      <c r="B1379" s="109">
        <f t="shared" si="202"/>
        <v>44930</v>
      </c>
      <c r="C1379" s="127" t="str">
        <f t="shared" si="196"/>
        <v>구간8</v>
      </c>
      <c r="D1379" s="108">
        <f t="shared" si="197"/>
        <v>182</v>
      </c>
      <c r="E1379" s="128">
        <f>COUNTIF($C$15:C1379,C1379)</f>
        <v>85</v>
      </c>
      <c r="F1379" s="129">
        <f t="shared" si="198"/>
        <v>0.10455235687998687</v>
      </c>
      <c r="G1379" s="129">
        <f t="shared" si="199"/>
        <v>1.0357452353644929E-3</v>
      </c>
      <c r="H1379" s="130">
        <f t="shared" si="200"/>
        <v>0.10558810211535137</v>
      </c>
    </row>
    <row r="1380" spans="1:8">
      <c r="A1380" s="108">
        <f t="shared" si="202"/>
        <v>1366</v>
      </c>
      <c r="B1380" s="109">
        <f t="shared" si="202"/>
        <v>44931</v>
      </c>
      <c r="C1380" s="127" t="str">
        <f t="shared" si="196"/>
        <v>구간8</v>
      </c>
      <c r="D1380" s="108">
        <f t="shared" si="197"/>
        <v>182</v>
      </c>
      <c r="E1380" s="128">
        <f>COUNTIF($C$15:C1380,C1380)</f>
        <v>86</v>
      </c>
      <c r="F1380" s="129">
        <f t="shared" si="198"/>
        <v>0.10455235687998687</v>
      </c>
      <c r="G1380" s="129">
        <f t="shared" si="199"/>
        <v>1.0479304734276045E-3</v>
      </c>
      <c r="H1380" s="130">
        <f t="shared" si="200"/>
        <v>0.10560028735341448</v>
      </c>
    </row>
    <row r="1381" spans="1:8">
      <c r="A1381" s="108">
        <f t="shared" si="202"/>
        <v>1367</v>
      </c>
      <c r="B1381" s="109">
        <f t="shared" si="202"/>
        <v>44932</v>
      </c>
      <c r="C1381" s="127" t="str">
        <f t="shared" si="196"/>
        <v>구간8</v>
      </c>
      <c r="D1381" s="108">
        <f t="shared" si="197"/>
        <v>182</v>
      </c>
      <c r="E1381" s="128">
        <f>COUNTIF($C$15:C1381,C1381)</f>
        <v>87</v>
      </c>
      <c r="F1381" s="129">
        <f t="shared" si="198"/>
        <v>0.10455235687998687</v>
      </c>
      <c r="G1381" s="129">
        <f t="shared" si="199"/>
        <v>1.0601157114907161E-3</v>
      </c>
      <c r="H1381" s="130">
        <f t="shared" si="200"/>
        <v>0.10561247259147759</v>
      </c>
    </row>
    <row r="1382" spans="1:8">
      <c r="A1382" s="108">
        <f t="shared" si="202"/>
        <v>1368</v>
      </c>
      <c r="B1382" s="109">
        <f t="shared" si="202"/>
        <v>44933</v>
      </c>
      <c r="C1382" s="127" t="str">
        <f t="shared" si="196"/>
        <v>구간8</v>
      </c>
      <c r="D1382" s="108">
        <f t="shared" si="197"/>
        <v>182</v>
      </c>
      <c r="E1382" s="128">
        <f>COUNTIF($C$15:C1382,C1382)</f>
        <v>88</v>
      </c>
      <c r="F1382" s="129">
        <f t="shared" si="198"/>
        <v>0.10455235687998687</v>
      </c>
      <c r="G1382" s="129">
        <f t="shared" si="199"/>
        <v>1.0723009495538279E-3</v>
      </c>
      <c r="H1382" s="130">
        <f t="shared" si="200"/>
        <v>0.1056246578295407</v>
      </c>
    </row>
    <row r="1383" spans="1:8">
      <c r="A1383" s="108">
        <f t="shared" si="202"/>
        <v>1369</v>
      </c>
      <c r="B1383" s="109">
        <f t="shared" si="202"/>
        <v>44934</v>
      </c>
      <c r="C1383" s="127" t="str">
        <f t="shared" si="196"/>
        <v>구간8</v>
      </c>
      <c r="D1383" s="108">
        <f t="shared" si="197"/>
        <v>182</v>
      </c>
      <c r="E1383" s="128">
        <f>COUNTIF($C$15:C1383,C1383)</f>
        <v>89</v>
      </c>
      <c r="F1383" s="129">
        <f t="shared" si="198"/>
        <v>0.10455235687998687</v>
      </c>
      <c r="G1383" s="129">
        <f t="shared" si="199"/>
        <v>1.0844861876169395E-3</v>
      </c>
      <c r="H1383" s="130">
        <f t="shared" si="200"/>
        <v>0.10563684306760382</v>
      </c>
    </row>
    <row r="1384" spans="1:8">
      <c r="A1384" s="108">
        <f t="shared" si="202"/>
        <v>1370</v>
      </c>
      <c r="B1384" s="109">
        <f t="shared" si="202"/>
        <v>44935</v>
      </c>
      <c r="C1384" s="127" t="str">
        <f t="shared" si="196"/>
        <v>구간8</v>
      </c>
      <c r="D1384" s="108">
        <f t="shared" si="197"/>
        <v>182</v>
      </c>
      <c r="E1384" s="128">
        <f>COUNTIF($C$15:C1384,C1384)</f>
        <v>90</v>
      </c>
      <c r="F1384" s="129">
        <f t="shared" si="198"/>
        <v>0.10455235687998687</v>
      </c>
      <c r="G1384" s="129">
        <f t="shared" si="199"/>
        <v>1.0966714256800511E-3</v>
      </c>
      <c r="H1384" s="130">
        <f t="shared" si="200"/>
        <v>0.10564902830566693</v>
      </c>
    </row>
    <row r="1385" spans="1:8">
      <c r="A1385" s="108">
        <f t="shared" si="202"/>
        <v>1371</v>
      </c>
      <c r="B1385" s="109">
        <f t="shared" si="202"/>
        <v>44936</v>
      </c>
      <c r="C1385" s="127" t="str">
        <f t="shared" si="196"/>
        <v>구간8</v>
      </c>
      <c r="D1385" s="108">
        <f t="shared" si="197"/>
        <v>182</v>
      </c>
      <c r="E1385" s="128">
        <f>COUNTIF($C$15:C1385,C1385)</f>
        <v>91</v>
      </c>
      <c r="F1385" s="129">
        <f t="shared" si="198"/>
        <v>0.10455235687998687</v>
      </c>
      <c r="G1385" s="129">
        <f t="shared" si="199"/>
        <v>1.1088566637431629E-3</v>
      </c>
      <c r="H1385" s="130">
        <f t="shared" si="200"/>
        <v>0.10566121354373004</v>
      </c>
    </row>
    <row r="1386" spans="1:8">
      <c r="A1386" s="108">
        <f t="shared" si="202"/>
        <v>1372</v>
      </c>
      <c r="B1386" s="109">
        <f t="shared" si="202"/>
        <v>44937</v>
      </c>
      <c r="C1386" s="127" t="str">
        <f t="shared" si="196"/>
        <v>구간8</v>
      </c>
      <c r="D1386" s="108">
        <f t="shared" si="197"/>
        <v>182</v>
      </c>
      <c r="E1386" s="128">
        <f>COUNTIF($C$15:C1386,C1386)</f>
        <v>92</v>
      </c>
      <c r="F1386" s="129">
        <f t="shared" si="198"/>
        <v>0.10455235687998687</v>
      </c>
      <c r="G1386" s="129">
        <f t="shared" si="199"/>
        <v>1.1210419018062745E-3</v>
      </c>
      <c r="H1386" s="130">
        <f t="shared" si="200"/>
        <v>0.10567339878179315</v>
      </c>
    </row>
    <row r="1387" spans="1:8">
      <c r="A1387" s="108">
        <f t="shared" si="202"/>
        <v>1373</v>
      </c>
      <c r="B1387" s="109">
        <f t="shared" si="202"/>
        <v>44938</v>
      </c>
      <c r="C1387" s="127" t="str">
        <f t="shared" si="196"/>
        <v>구간8</v>
      </c>
      <c r="D1387" s="108">
        <f t="shared" si="197"/>
        <v>182</v>
      </c>
      <c r="E1387" s="128">
        <f>COUNTIF($C$15:C1387,C1387)</f>
        <v>93</v>
      </c>
      <c r="F1387" s="129">
        <f t="shared" si="198"/>
        <v>0.10455235687998687</v>
      </c>
      <c r="G1387" s="129">
        <f t="shared" si="199"/>
        <v>1.1332271398693861E-3</v>
      </c>
      <c r="H1387" s="130">
        <f t="shared" si="200"/>
        <v>0.10568558401985625</v>
      </c>
    </row>
    <row r="1388" spans="1:8">
      <c r="A1388" s="108">
        <f t="shared" si="202"/>
        <v>1374</v>
      </c>
      <c r="B1388" s="109">
        <f t="shared" si="202"/>
        <v>44939</v>
      </c>
      <c r="C1388" s="127" t="str">
        <f t="shared" si="196"/>
        <v>구간8</v>
      </c>
      <c r="D1388" s="108">
        <f t="shared" si="197"/>
        <v>182</v>
      </c>
      <c r="E1388" s="128">
        <f>COUNTIF($C$15:C1388,C1388)</f>
        <v>94</v>
      </c>
      <c r="F1388" s="129">
        <f t="shared" si="198"/>
        <v>0.10455235687998687</v>
      </c>
      <c r="G1388" s="129">
        <f t="shared" si="199"/>
        <v>1.145412377932498E-3</v>
      </c>
      <c r="H1388" s="130">
        <f t="shared" si="200"/>
        <v>0.10569776925791938</v>
      </c>
    </row>
    <row r="1389" spans="1:8">
      <c r="A1389" s="108">
        <f t="shared" si="202"/>
        <v>1375</v>
      </c>
      <c r="B1389" s="109">
        <f t="shared" si="202"/>
        <v>44940</v>
      </c>
      <c r="C1389" s="127" t="str">
        <f t="shared" si="196"/>
        <v>구간8</v>
      </c>
      <c r="D1389" s="108">
        <f t="shared" si="197"/>
        <v>182</v>
      </c>
      <c r="E1389" s="128">
        <f>COUNTIF($C$15:C1389,C1389)</f>
        <v>95</v>
      </c>
      <c r="F1389" s="129">
        <f t="shared" si="198"/>
        <v>0.10455235687998687</v>
      </c>
      <c r="G1389" s="129">
        <f t="shared" si="199"/>
        <v>1.1575976159956096E-3</v>
      </c>
      <c r="H1389" s="130">
        <f t="shared" si="200"/>
        <v>0.10570995449598249</v>
      </c>
    </row>
    <row r="1390" spans="1:8">
      <c r="A1390" s="108">
        <f t="shared" si="202"/>
        <v>1376</v>
      </c>
      <c r="B1390" s="109">
        <f t="shared" si="202"/>
        <v>44941</v>
      </c>
      <c r="C1390" s="127" t="str">
        <f t="shared" si="196"/>
        <v>구간8</v>
      </c>
      <c r="D1390" s="108">
        <f t="shared" si="197"/>
        <v>182</v>
      </c>
      <c r="E1390" s="128">
        <f>COUNTIF($C$15:C1390,C1390)</f>
        <v>96</v>
      </c>
      <c r="F1390" s="129">
        <f t="shared" si="198"/>
        <v>0.10455235687998687</v>
      </c>
      <c r="G1390" s="129">
        <f t="shared" si="199"/>
        <v>1.1697828540587212E-3</v>
      </c>
      <c r="H1390" s="130">
        <f t="shared" si="200"/>
        <v>0.10572213973404559</v>
      </c>
    </row>
    <row r="1391" spans="1:8">
      <c r="A1391" s="108">
        <f t="shared" si="202"/>
        <v>1377</v>
      </c>
      <c r="B1391" s="109">
        <f t="shared" si="202"/>
        <v>44942</v>
      </c>
      <c r="C1391" s="127" t="str">
        <f t="shared" si="196"/>
        <v>구간8</v>
      </c>
      <c r="D1391" s="108">
        <f t="shared" si="197"/>
        <v>182</v>
      </c>
      <c r="E1391" s="128">
        <f>COUNTIF($C$15:C1391,C1391)</f>
        <v>97</v>
      </c>
      <c r="F1391" s="129">
        <f t="shared" si="198"/>
        <v>0.10455235687998687</v>
      </c>
      <c r="G1391" s="129">
        <f t="shared" si="199"/>
        <v>1.181968092121833E-3</v>
      </c>
      <c r="H1391" s="130">
        <f t="shared" si="200"/>
        <v>0.1057343249721087</v>
      </c>
    </row>
    <row r="1392" spans="1:8">
      <c r="A1392" s="108">
        <f t="shared" si="202"/>
        <v>1378</v>
      </c>
      <c r="B1392" s="109">
        <f t="shared" si="202"/>
        <v>44943</v>
      </c>
      <c r="C1392" s="127" t="str">
        <f t="shared" si="196"/>
        <v>구간8</v>
      </c>
      <c r="D1392" s="108">
        <f t="shared" si="197"/>
        <v>182</v>
      </c>
      <c r="E1392" s="128">
        <f>COUNTIF($C$15:C1392,C1392)</f>
        <v>98</v>
      </c>
      <c r="F1392" s="129">
        <f t="shared" si="198"/>
        <v>0.10455235687998687</v>
      </c>
      <c r="G1392" s="129">
        <f t="shared" si="199"/>
        <v>1.1941533301849446E-3</v>
      </c>
      <c r="H1392" s="130">
        <f t="shared" si="200"/>
        <v>0.10574651021017181</v>
      </c>
    </row>
    <row r="1393" spans="1:8">
      <c r="A1393" s="108">
        <f t="shared" ref="A1393:B1408" si="203">A1392+1</f>
        <v>1379</v>
      </c>
      <c r="B1393" s="109">
        <f t="shared" si="203"/>
        <v>44944</v>
      </c>
      <c r="C1393" s="127" t="str">
        <f t="shared" si="196"/>
        <v>구간8</v>
      </c>
      <c r="D1393" s="108">
        <f t="shared" si="197"/>
        <v>182</v>
      </c>
      <c r="E1393" s="128">
        <f>COUNTIF($C$15:C1393,C1393)</f>
        <v>99</v>
      </c>
      <c r="F1393" s="129">
        <f t="shared" si="198"/>
        <v>0.10455235687998687</v>
      </c>
      <c r="G1393" s="129">
        <f t="shared" si="199"/>
        <v>1.2063385682480564E-3</v>
      </c>
      <c r="H1393" s="130">
        <f t="shared" si="200"/>
        <v>0.10575869544823494</v>
      </c>
    </row>
    <row r="1394" spans="1:8">
      <c r="A1394" s="108">
        <f t="shared" si="203"/>
        <v>1380</v>
      </c>
      <c r="B1394" s="109">
        <f t="shared" si="203"/>
        <v>44945</v>
      </c>
      <c r="C1394" s="127" t="str">
        <f t="shared" si="196"/>
        <v>구간8</v>
      </c>
      <c r="D1394" s="108">
        <f t="shared" si="197"/>
        <v>182</v>
      </c>
      <c r="E1394" s="128">
        <f>COUNTIF($C$15:C1394,C1394)</f>
        <v>100</v>
      </c>
      <c r="F1394" s="129">
        <f t="shared" si="198"/>
        <v>0.10455235687998687</v>
      </c>
      <c r="G1394" s="129">
        <f t="shared" si="199"/>
        <v>1.218523806311168E-3</v>
      </c>
      <c r="H1394" s="130">
        <f t="shared" si="200"/>
        <v>0.10577088068629804</v>
      </c>
    </row>
    <row r="1395" spans="1:8">
      <c r="A1395" s="108">
        <f t="shared" si="203"/>
        <v>1381</v>
      </c>
      <c r="B1395" s="109">
        <f t="shared" si="203"/>
        <v>44946</v>
      </c>
      <c r="C1395" s="127" t="str">
        <f t="shared" si="196"/>
        <v>구간8</v>
      </c>
      <c r="D1395" s="108">
        <f t="shared" si="197"/>
        <v>182</v>
      </c>
      <c r="E1395" s="128">
        <f>COUNTIF($C$15:C1395,C1395)</f>
        <v>101</v>
      </c>
      <c r="F1395" s="129">
        <f t="shared" si="198"/>
        <v>0.10455235687998687</v>
      </c>
      <c r="G1395" s="129">
        <f t="shared" si="199"/>
        <v>1.2307090443742796E-3</v>
      </c>
      <c r="H1395" s="130">
        <f t="shared" si="200"/>
        <v>0.10578306592436115</v>
      </c>
    </row>
    <row r="1396" spans="1:8">
      <c r="A1396" s="108">
        <f t="shared" si="203"/>
        <v>1382</v>
      </c>
      <c r="B1396" s="109">
        <f t="shared" si="203"/>
        <v>44947</v>
      </c>
      <c r="C1396" s="127" t="str">
        <f t="shared" si="196"/>
        <v>구간8</v>
      </c>
      <c r="D1396" s="108">
        <f t="shared" si="197"/>
        <v>182</v>
      </c>
      <c r="E1396" s="128">
        <f>COUNTIF($C$15:C1396,C1396)</f>
        <v>102</v>
      </c>
      <c r="F1396" s="129">
        <f t="shared" si="198"/>
        <v>0.10455235687998687</v>
      </c>
      <c r="G1396" s="129">
        <f t="shared" si="199"/>
        <v>1.2428942824373914E-3</v>
      </c>
      <c r="H1396" s="130">
        <f t="shared" si="200"/>
        <v>0.10579525116242426</v>
      </c>
    </row>
    <row r="1397" spans="1:8">
      <c r="A1397" s="108">
        <f t="shared" si="203"/>
        <v>1383</v>
      </c>
      <c r="B1397" s="109">
        <f t="shared" si="203"/>
        <v>44948</v>
      </c>
      <c r="C1397" s="127" t="str">
        <f t="shared" si="196"/>
        <v>구간8</v>
      </c>
      <c r="D1397" s="108">
        <f t="shared" si="197"/>
        <v>182</v>
      </c>
      <c r="E1397" s="128">
        <f>COUNTIF($C$15:C1397,C1397)</f>
        <v>103</v>
      </c>
      <c r="F1397" s="129">
        <f t="shared" si="198"/>
        <v>0.10455235687998687</v>
      </c>
      <c r="G1397" s="129">
        <f t="shared" si="199"/>
        <v>1.255079520500503E-3</v>
      </c>
      <c r="H1397" s="130">
        <f t="shared" si="200"/>
        <v>0.10580743640048737</v>
      </c>
    </row>
    <row r="1398" spans="1:8">
      <c r="A1398" s="108">
        <f t="shared" si="203"/>
        <v>1384</v>
      </c>
      <c r="B1398" s="109">
        <f t="shared" si="203"/>
        <v>44949</v>
      </c>
      <c r="C1398" s="127" t="str">
        <f t="shared" si="196"/>
        <v>구간8</v>
      </c>
      <c r="D1398" s="108">
        <f t="shared" si="197"/>
        <v>182</v>
      </c>
      <c r="E1398" s="128">
        <f>COUNTIF($C$15:C1398,C1398)</f>
        <v>104</v>
      </c>
      <c r="F1398" s="129">
        <f t="shared" si="198"/>
        <v>0.10455235687998687</v>
      </c>
      <c r="G1398" s="129">
        <f t="shared" si="199"/>
        <v>1.2672647585636146E-3</v>
      </c>
      <c r="H1398" s="130">
        <f t="shared" si="200"/>
        <v>0.10581962163855049</v>
      </c>
    </row>
    <row r="1399" spans="1:8">
      <c r="A1399" s="108">
        <f t="shared" si="203"/>
        <v>1385</v>
      </c>
      <c r="B1399" s="109">
        <f t="shared" si="203"/>
        <v>44950</v>
      </c>
      <c r="C1399" s="127" t="str">
        <f t="shared" si="196"/>
        <v>구간8</v>
      </c>
      <c r="D1399" s="108">
        <f t="shared" si="197"/>
        <v>182</v>
      </c>
      <c r="E1399" s="128">
        <f>COUNTIF($C$15:C1399,C1399)</f>
        <v>105</v>
      </c>
      <c r="F1399" s="129">
        <f t="shared" si="198"/>
        <v>0.10455235687998687</v>
      </c>
      <c r="G1399" s="129">
        <f t="shared" si="199"/>
        <v>1.2794499966267265E-3</v>
      </c>
      <c r="H1399" s="130">
        <f t="shared" si="200"/>
        <v>0.1058318068766136</v>
      </c>
    </row>
    <row r="1400" spans="1:8">
      <c r="A1400" s="108">
        <f t="shared" si="203"/>
        <v>1386</v>
      </c>
      <c r="B1400" s="109">
        <f t="shared" si="203"/>
        <v>44951</v>
      </c>
      <c r="C1400" s="127" t="str">
        <f t="shared" si="196"/>
        <v>구간8</v>
      </c>
      <c r="D1400" s="108">
        <f t="shared" si="197"/>
        <v>182</v>
      </c>
      <c r="E1400" s="128">
        <f>COUNTIF($C$15:C1400,C1400)</f>
        <v>106</v>
      </c>
      <c r="F1400" s="129">
        <f t="shared" si="198"/>
        <v>0.10455235687998687</v>
      </c>
      <c r="G1400" s="129">
        <f t="shared" si="199"/>
        <v>1.2916352346898381E-3</v>
      </c>
      <c r="H1400" s="130">
        <f t="shared" si="200"/>
        <v>0.10584399211467671</v>
      </c>
    </row>
    <row r="1401" spans="1:8">
      <c r="A1401" s="108">
        <f t="shared" si="203"/>
        <v>1387</v>
      </c>
      <c r="B1401" s="109">
        <f t="shared" si="203"/>
        <v>44952</v>
      </c>
      <c r="C1401" s="127" t="str">
        <f t="shared" si="196"/>
        <v>구간8</v>
      </c>
      <c r="D1401" s="108">
        <f t="shared" si="197"/>
        <v>182</v>
      </c>
      <c r="E1401" s="128">
        <f>COUNTIF($C$15:C1401,C1401)</f>
        <v>107</v>
      </c>
      <c r="F1401" s="129">
        <f t="shared" si="198"/>
        <v>0.10455235687998687</v>
      </c>
      <c r="G1401" s="129">
        <f t="shared" si="199"/>
        <v>1.3038204727529497E-3</v>
      </c>
      <c r="H1401" s="130">
        <f t="shared" si="200"/>
        <v>0.10585617735273982</v>
      </c>
    </row>
    <row r="1402" spans="1:8">
      <c r="A1402" s="108">
        <f t="shared" si="203"/>
        <v>1388</v>
      </c>
      <c r="B1402" s="109">
        <f t="shared" si="203"/>
        <v>44953</v>
      </c>
      <c r="C1402" s="127" t="str">
        <f t="shared" si="196"/>
        <v>구간8</v>
      </c>
      <c r="D1402" s="108">
        <f t="shared" si="197"/>
        <v>182</v>
      </c>
      <c r="E1402" s="128">
        <f>COUNTIF($C$15:C1402,C1402)</f>
        <v>108</v>
      </c>
      <c r="F1402" s="129">
        <f t="shared" si="198"/>
        <v>0.10455235687998687</v>
      </c>
      <c r="G1402" s="129">
        <f t="shared" si="199"/>
        <v>1.3160057108160615E-3</v>
      </c>
      <c r="H1402" s="130">
        <f t="shared" si="200"/>
        <v>0.10586836259080294</v>
      </c>
    </row>
    <row r="1403" spans="1:8">
      <c r="A1403" s="108">
        <f t="shared" si="203"/>
        <v>1389</v>
      </c>
      <c r="B1403" s="109">
        <f t="shared" si="203"/>
        <v>44954</v>
      </c>
      <c r="C1403" s="127" t="str">
        <f t="shared" si="196"/>
        <v>구간8</v>
      </c>
      <c r="D1403" s="108">
        <f t="shared" si="197"/>
        <v>182</v>
      </c>
      <c r="E1403" s="128">
        <f>COUNTIF($C$15:C1403,C1403)</f>
        <v>109</v>
      </c>
      <c r="F1403" s="129">
        <f t="shared" si="198"/>
        <v>0.10455235687998687</v>
      </c>
      <c r="G1403" s="129">
        <f t="shared" si="199"/>
        <v>1.3281909488791731E-3</v>
      </c>
      <c r="H1403" s="130">
        <f t="shared" si="200"/>
        <v>0.10588054782886605</v>
      </c>
    </row>
    <row r="1404" spans="1:8">
      <c r="A1404" s="108">
        <f t="shared" si="203"/>
        <v>1390</v>
      </c>
      <c r="B1404" s="109">
        <f t="shared" si="203"/>
        <v>44955</v>
      </c>
      <c r="C1404" s="127" t="str">
        <f t="shared" si="196"/>
        <v>구간8</v>
      </c>
      <c r="D1404" s="108">
        <f t="shared" si="197"/>
        <v>182</v>
      </c>
      <c r="E1404" s="128">
        <f>COUNTIF($C$15:C1404,C1404)</f>
        <v>110</v>
      </c>
      <c r="F1404" s="129">
        <f t="shared" si="198"/>
        <v>0.10455235687998687</v>
      </c>
      <c r="G1404" s="129">
        <f t="shared" si="199"/>
        <v>1.3403761869422849E-3</v>
      </c>
      <c r="H1404" s="130">
        <f t="shared" si="200"/>
        <v>0.10589273306692916</v>
      </c>
    </row>
    <row r="1405" spans="1:8">
      <c r="A1405" s="108">
        <f t="shared" si="203"/>
        <v>1391</v>
      </c>
      <c r="B1405" s="109">
        <f t="shared" si="203"/>
        <v>44956</v>
      </c>
      <c r="C1405" s="127" t="str">
        <f t="shared" si="196"/>
        <v>구간8</v>
      </c>
      <c r="D1405" s="108">
        <f t="shared" si="197"/>
        <v>182</v>
      </c>
      <c r="E1405" s="128">
        <f>COUNTIF($C$15:C1405,C1405)</f>
        <v>111</v>
      </c>
      <c r="F1405" s="129">
        <f t="shared" si="198"/>
        <v>0.10455235687998687</v>
      </c>
      <c r="G1405" s="129">
        <f t="shared" si="199"/>
        <v>1.3525614250053965E-3</v>
      </c>
      <c r="H1405" s="130">
        <f t="shared" si="200"/>
        <v>0.10590491830499227</v>
      </c>
    </row>
    <row r="1406" spans="1:8">
      <c r="A1406" s="108">
        <f t="shared" si="203"/>
        <v>1392</v>
      </c>
      <c r="B1406" s="109">
        <f t="shared" si="203"/>
        <v>44957</v>
      </c>
      <c r="C1406" s="127" t="str">
        <f t="shared" si="196"/>
        <v>구간8</v>
      </c>
      <c r="D1406" s="108">
        <f t="shared" si="197"/>
        <v>182</v>
      </c>
      <c r="E1406" s="128">
        <f>COUNTIF($C$15:C1406,C1406)</f>
        <v>112</v>
      </c>
      <c r="F1406" s="129">
        <f t="shared" si="198"/>
        <v>0.10455235687998687</v>
      </c>
      <c r="G1406" s="129">
        <f t="shared" si="199"/>
        <v>1.3647466630685081E-3</v>
      </c>
      <c r="H1406" s="130">
        <f t="shared" si="200"/>
        <v>0.10591710354305538</v>
      </c>
    </row>
    <row r="1407" spans="1:8">
      <c r="A1407" s="108">
        <f t="shared" si="203"/>
        <v>1393</v>
      </c>
      <c r="B1407" s="109">
        <f t="shared" si="203"/>
        <v>44958</v>
      </c>
      <c r="C1407" s="127" t="str">
        <f t="shared" si="196"/>
        <v>구간8</v>
      </c>
      <c r="D1407" s="108">
        <f t="shared" si="197"/>
        <v>182</v>
      </c>
      <c r="E1407" s="128">
        <f>COUNTIF($C$15:C1407,C1407)</f>
        <v>113</v>
      </c>
      <c r="F1407" s="129">
        <f t="shared" si="198"/>
        <v>0.10455235687998687</v>
      </c>
      <c r="G1407" s="129">
        <f t="shared" si="199"/>
        <v>1.3769319011316199E-3</v>
      </c>
      <c r="H1407" s="130">
        <f t="shared" si="200"/>
        <v>0.1059292887811185</v>
      </c>
    </row>
    <row r="1408" spans="1:8">
      <c r="A1408" s="108">
        <f t="shared" si="203"/>
        <v>1394</v>
      </c>
      <c r="B1408" s="109">
        <f t="shared" si="203"/>
        <v>44959</v>
      </c>
      <c r="C1408" s="127" t="str">
        <f t="shared" si="196"/>
        <v>구간8</v>
      </c>
      <c r="D1408" s="108">
        <f t="shared" si="197"/>
        <v>182</v>
      </c>
      <c r="E1408" s="128">
        <f>COUNTIF($C$15:C1408,C1408)</f>
        <v>114</v>
      </c>
      <c r="F1408" s="129">
        <f t="shared" si="198"/>
        <v>0.10455235687998687</v>
      </c>
      <c r="G1408" s="129">
        <f t="shared" si="199"/>
        <v>1.3891171391947315E-3</v>
      </c>
      <c r="H1408" s="130">
        <f t="shared" si="200"/>
        <v>0.10594147401918161</v>
      </c>
    </row>
    <row r="1409" spans="1:8">
      <c r="A1409" s="108">
        <f t="shared" ref="A1409:B1424" si="204">A1408+1</f>
        <v>1395</v>
      </c>
      <c r="B1409" s="109">
        <f t="shared" si="204"/>
        <v>44960</v>
      </c>
      <c r="C1409" s="127" t="str">
        <f t="shared" si="196"/>
        <v>구간8</v>
      </c>
      <c r="D1409" s="108">
        <f t="shared" si="197"/>
        <v>182</v>
      </c>
      <c r="E1409" s="128">
        <f>COUNTIF($C$15:C1409,C1409)</f>
        <v>115</v>
      </c>
      <c r="F1409" s="129">
        <f t="shared" si="198"/>
        <v>0.10455235687998687</v>
      </c>
      <c r="G1409" s="129">
        <f t="shared" si="199"/>
        <v>1.4013023772578431E-3</v>
      </c>
      <c r="H1409" s="130">
        <f t="shared" si="200"/>
        <v>0.10595365925724472</v>
      </c>
    </row>
    <row r="1410" spans="1:8">
      <c r="A1410" s="108">
        <f t="shared" si="204"/>
        <v>1396</v>
      </c>
      <c r="B1410" s="109">
        <f t="shared" si="204"/>
        <v>44961</v>
      </c>
      <c r="C1410" s="127" t="str">
        <f t="shared" si="196"/>
        <v>구간8</v>
      </c>
      <c r="D1410" s="108">
        <f t="shared" si="197"/>
        <v>182</v>
      </c>
      <c r="E1410" s="128">
        <f>COUNTIF($C$15:C1410,C1410)</f>
        <v>116</v>
      </c>
      <c r="F1410" s="129">
        <f t="shared" si="198"/>
        <v>0.10455235687998687</v>
      </c>
      <c r="G1410" s="129">
        <f t="shared" si="199"/>
        <v>1.4134876153209549E-3</v>
      </c>
      <c r="H1410" s="130">
        <f t="shared" si="200"/>
        <v>0.10596584449530783</v>
      </c>
    </row>
    <row r="1411" spans="1:8">
      <c r="A1411" s="108">
        <f t="shared" si="204"/>
        <v>1397</v>
      </c>
      <c r="B1411" s="109">
        <f t="shared" si="204"/>
        <v>44962</v>
      </c>
      <c r="C1411" s="127" t="str">
        <f t="shared" si="196"/>
        <v>구간8</v>
      </c>
      <c r="D1411" s="108">
        <f t="shared" si="197"/>
        <v>182</v>
      </c>
      <c r="E1411" s="128">
        <f>COUNTIF($C$15:C1411,C1411)</f>
        <v>117</v>
      </c>
      <c r="F1411" s="129">
        <f t="shared" si="198"/>
        <v>0.10455235687998687</v>
      </c>
      <c r="G1411" s="129">
        <f t="shared" si="199"/>
        <v>1.4256728533840665E-3</v>
      </c>
      <c r="H1411" s="130">
        <f t="shared" si="200"/>
        <v>0.10597802973337093</v>
      </c>
    </row>
    <row r="1412" spans="1:8">
      <c r="A1412" s="108">
        <f t="shared" si="204"/>
        <v>1398</v>
      </c>
      <c r="B1412" s="109">
        <f t="shared" si="204"/>
        <v>44963</v>
      </c>
      <c r="C1412" s="127" t="str">
        <f t="shared" si="196"/>
        <v>구간8</v>
      </c>
      <c r="D1412" s="108">
        <f t="shared" si="197"/>
        <v>182</v>
      </c>
      <c r="E1412" s="128">
        <f>COUNTIF($C$15:C1412,C1412)</f>
        <v>118</v>
      </c>
      <c r="F1412" s="129">
        <f t="shared" si="198"/>
        <v>0.10455235687998687</v>
      </c>
      <c r="G1412" s="129">
        <f t="shared" si="199"/>
        <v>1.4378580914471781E-3</v>
      </c>
      <c r="H1412" s="130">
        <f t="shared" si="200"/>
        <v>0.10599021497143406</v>
      </c>
    </row>
    <row r="1413" spans="1:8">
      <c r="A1413" s="108">
        <f t="shared" si="204"/>
        <v>1399</v>
      </c>
      <c r="B1413" s="109">
        <f t="shared" si="204"/>
        <v>44964</v>
      </c>
      <c r="C1413" s="127" t="str">
        <f t="shared" si="196"/>
        <v>구간8</v>
      </c>
      <c r="D1413" s="108">
        <f t="shared" si="197"/>
        <v>182</v>
      </c>
      <c r="E1413" s="128">
        <f>COUNTIF($C$15:C1413,C1413)</f>
        <v>119</v>
      </c>
      <c r="F1413" s="129">
        <f t="shared" si="198"/>
        <v>0.10455235687998687</v>
      </c>
      <c r="G1413" s="129">
        <f t="shared" si="199"/>
        <v>1.45004332951029E-3</v>
      </c>
      <c r="H1413" s="130">
        <f t="shared" si="200"/>
        <v>0.10600240020949717</v>
      </c>
    </row>
    <row r="1414" spans="1:8">
      <c r="A1414" s="108">
        <f t="shared" si="204"/>
        <v>1400</v>
      </c>
      <c r="B1414" s="109">
        <f t="shared" si="204"/>
        <v>44965</v>
      </c>
      <c r="C1414" s="127" t="str">
        <f t="shared" si="196"/>
        <v>구간8</v>
      </c>
      <c r="D1414" s="108">
        <f t="shared" si="197"/>
        <v>182</v>
      </c>
      <c r="E1414" s="128">
        <f>COUNTIF($C$15:C1414,C1414)</f>
        <v>120</v>
      </c>
      <c r="F1414" s="129">
        <f t="shared" si="198"/>
        <v>0.10455235687998687</v>
      </c>
      <c r="G1414" s="129">
        <f t="shared" si="199"/>
        <v>1.4622285675734016E-3</v>
      </c>
      <c r="H1414" s="130">
        <f t="shared" si="200"/>
        <v>0.10601458544756028</v>
      </c>
    </row>
    <row r="1415" spans="1:8">
      <c r="A1415" s="108">
        <f t="shared" si="204"/>
        <v>1401</v>
      </c>
      <c r="B1415" s="109">
        <f t="shared" si="204"/>
        <v>44966</v>
      </c>
      <c r="C1415" s="127" t="str">
        <f t="shared" si="196"/>
        <v>구간8</v>
      </c>
      <c r="D1415" s="108">
        <f t="shared" si="197"/>
        <v>182</v>
      </c>
      <c r="E1415" s="128">
        <f>COUNTIF($C$15:C1415,C1415)</f>
        <v>121</v>
      </c>
      <c r="F1415" s="129">
        <f t="shared" si="198"/>
        <v>0.10455235687998687</v>
      </c>
      <c r="G1415" s="129">
        <f t="shared" si="199"/>
        <v>1.4744138056365132E-3</v>
      </c>
      <c r="H1415" s="130">
        <f t="shared" si="200"/>
        <v>0.10602677068562338</v>
      </c>
    </row>
    <row r="1416" spans="1:8">
      <c r="A1416" s="108">
        <f t="shared" si="204"/>
        <v>1402</v>
      </c>
      <c r="B1416" s="109">
        <f t="shared" si="204"/>
        <v>44967</v>
      </c>
      <c r="C1416" s="127" t="str">
        <f t="shared" si="196"/>
        <v>구간8</v>
      </c>
      <c r="D1416" s="108">
        <f t="shared" si="197"/>
        <v>182</v>
      </c>
      <c r="E1416" s="128">
        <f>COUNTIF($C$15:C1416,C1416)</f>
        <v>122</v>
      </c>
      <c r="F1416" s="129">
        <f t="shared" si="198"/>
        <v>0.10455235687998687</v>
      </c>
      <c r="G1416" s="129">
        <f t="shared" si="199"/>
        <v>1.486599043699625E-3</v>
      </c>
      <c r="H1416" s="130">
        <f t="shared" si="200"/>
        <v>0.10603895592368649</v>
      </c>
    </row>
    <row r="1417" spans="1:8">
      <c r="A1417" s="108">
        <f t="shared" si="204"/>
        <v>1403</v>
      </c>
      <c r="B1417" s="109">
        <f t="shared" si="204"/>
        <v>44968</v>
      </c>
      <c r="C1417" s="127" t="str">
        <f t="shared" si="196"/>
        <v>구간8</v>
      </c>
      <c r="D1417" s="108">
        <f t="shared" si="197"/>
        <v>182</v>
      </c>
      <c r="E1417" s="128">
        <f>COUNTIF($C$15:C1417,C1417)</f>
        <v>123</v>
      </c>
      <c r="F1417" s="129">
        <f t="shared" si="198"/>
        <v>0.10455235687998687</v>
      </c>
      <c r="G1417" s="129">
        <f t="shared" si="199"/>
        <v>1.4987842817627366E-3</v>
      </c>
      <c r="H1417" s="130">
        <f t="shared" si="200"/>
        <v>0.10605114116174962</v>
      </c>
    </row>
    <row r="1418" spans="1:8">
      <c r="A1418" s="108">
        <f t="shared" si="204"/>
        <v>1404</v>
      </c>
      <c r="B1418" s="109">
        <f t="shared" si="204"/>
        <v>44969</v>
      </c>
      <c r="C1418" s="127" t="str">
        <f t="shared" si="196"/>
        <v>구간8</v>
      </c>
      <c r="D1418" s="108">
        <f t="shared" si="197"/>
        <v>182</v>
      </c>
      <c r="E1418" s="128">
        <f>COUNTIF($C$15:C1418,C1418)</f>
        <v>124</v>
      </c>
      <c r="F1418" s="129">
        <f t="shared" si="198"/>
        <v>0.10455235687998687</v>
      </c>
      <c r="G1418" s="129">
        <f t="shared" si="199"/>
        <v>1.5109695198258484E-3</v>
      </c>
      <c r="H1418" s="130">
        <f t="shared" si="200"/>
        <v>0.10606332639981272</v>
      </c>
    </row>
    <row r="1419" spans="1:8">
      <c r="A1419" s="108">
        <f t="shared" si="204"/>
        <v>1405</v>
      </c>
      <c r="B1419" s="109">
        <f t="shared" si="204"/>
        <v>44970</v>
      </c>
      <c r="C1419" s="127" t="str">
        <f t="shared" si="196"/>
        <v>구간8</v>
      </c>
      <c r="D1419" s="108">
        <f t="shared" si="197"/>
        <v>182</v>
      </c>
      <c r="E1419" s="128">
        <f>COUNTIF($C$15:C1419,C1419)</f>
        <v>125</v>
      </c>
      <c r="F1419" s="129">
        <f t="shared" si="198"/>
        <v>0.10455235687998687</v>
      </c>
      <c r="G1419" s="129">
        <f t="shared" si="199"/>
        <v>1.52315475788896E-3</v>
      </c>
      <c r="H1419" s="130">
        <f t="shared" si="200"/>
        <v>0.10607551163787583</v>
      </c>
    </row>
    <row r="1420" spans="1:8">
      <c r="A1420" s="108">
        <f t="shared" si="204"/>
        <v>1406</v>
      </c>
      <c r="B1420" s="109">
        <f t="shared" si="204"/>
        <v>44971</v>
      </c>
      <c r="C1420" s="127" t="str">
        <f t="shared" si="196"/>
        <v>구간8</v>
      </c>
      <c r="D1420" s="108">
        <f t="shared" si="197"/>
        <v>182</v>
      </c>
      <c r="E1420" s="128">
        <f>COUNTIF($C$15:C1420,C1420)</f>
        <v>126</v>
      </c>
      <c r="F1420" s="129">
        <f t="shared" si="198"/>
        <v>0.10455235687998687</v>
      </c>
      <c r="G1420" s="129">
        <f t="shared" si="199"/>
        <v>1.5353399959520716E-3</v>
      </c>
      <c r="H1420" s="130">
        <f t="shared" si="200"/>
        <v>0.10608769687593894</v>
      </c>
    </row>
    <row r="1421" spans="1:8">
      <c r="A1421" s="108">
        <f t="shared" si="204"/>
        <v>1407</v>
      </c>
      <c r="B1421" s="109">
        <f t="shared" si="204"/>
        <v>44972</v>
      </c>
      <c r="C1421" s="127" t="str">
        <f t="shared" si="196"/>
        <v>구간8</v>
      </c>
      <c r="D1421" s="108">
        <f t="shared" si="197"/>
        <v>182</v>
      </c>
      <c r="E1421" s="128">
        <f>COUNTIF($C$15:C1421,C1421)</f>
        <v>127</v>
      </c>
      <c r="F1421" s="129">
        <f t="shared" si="198"/>
        <v>0.10455235687998687</v>
      </c>
      <c r="G1421" s="129">
        <f t="shared" si="199"/>
        <v>1.5475252340151834E-3</v>
      </c>
      <c r="H1421" s="130">
        <f t="shared" si="200"/>
        <v>0.10609988211400206</v>
      </c>
    </row>
    <row r="1422" spans="1:8">
      <c r="A1422" s="108">
        <f t="shared" si="204"/>
        <v>1408</v>
      </c>
      <c r="B1422" s="109">
        <f t="shared" si="204"/>
        <v>44973</v>
      </c>
      <c r="C1422" s="127" t="str">
        <f t="shared" si="196"/>
        <v>구간8</v>
      </c>
      <c r="D1422" s="108">
        <f t="shared" si="197"/>
        <v>182</v>
      </c>
      <c r="E1422" s="128">
        <f>COUNTIF($C$15:C1422,C1422)</f>
        <v>128</v>
      </c>
      <c r="F1422" s="129">
        <f t="shared" si="198"/>
        <v>0.10455235687998687</v>
      </c>
      <c r="G1422" s="129">
        <f t="shared" si="199"/>
        <v>1.559710472078295E-3</v>
      </c>
      <c r="H1422" s="130">
        <f t="shared" si="200"/>
        <v>0.10611206735206517</v>
      </c>
    </row>
    <row r="1423" spans="1:8">
      <c r="A1423" s="108">
        <f t="shared" si="204"/>
        <v>1409</v>
      </c>
      <c r="B1423" s="109">
        <f t="shared" si="204"/>
        <v>44974</v>
      </c>
      <c r="C1423" s="127" t="str">
        <f t="shared" si="196"/>
        <v>구간8</v>
      </c>
      <c r="D1423" s="108">
        <f t="shared" si="197"/>
        <v>182</v>
      </c>
      <c r="E1423" s="128">
        <f>COUNTIF($C$15:C1423,C1423)</f>
        <v>129</v>
      </c>
      <c r="F1423" s="129">
        <f t="shared" si="198"/>
        <v>0.10455235687998687</v>
      </c>
      <c r="G1423" s="129">
        <f t="shared" si="199"/>
        <v>1.5718957101414066E-3</v>
      </c>
      <c r="H1423" s="130">
        <f t="shared" si="200"/>
        <v>0.10612425259012828</v>
      </c>
    </row>
    <row r="1424" spans="1:8">
      <c r="A1424" s="108">
        <f t="shared" si="204"/>
        <v>1410</v>
      </c>
      <c r="B1424" s="109">
        <f t="shared" si="204"/>
        <v>44975</v>
      </c>
      <c r="C1424" s="127" t="str">
        <f t="shared" ref="C1424:C1487" si="205">IF(IFERROR(HLOOKUP(B1424,$D$5:$W$7,2,FALSE),"")="",C1425,HLOOKUP(B1424,$D$5:$W$7,2,FALSE))</f>
        <v>구간8</v>
      </c>
      <c r="D1424" s="108">
        <f t="shared" ref="D1424:D1487" si="206">COUNTIF($C$15:$C$49928,C1424)</f>
        <v>182</v>
      </c>
      <c r="E1424" s="128">
        <f>COUNTIF($C$15:C1424,C1424)</f>
        <v>130</v>
      </c>
      <c r="F1424" s="129">
        <f t="shared" ref="F1424:F1487" si="207">HLOOKUP($C1424,$D$6:$W$11,6,FALSE)</f>
        <v>0.10455235687998687</v>
      </c>
      <c r="G1424" s="129">
        <f t="shared" ref="G1424:G1487" si="208">HLOOKUP($C1424,$D$6:$W$11,5,FALSE)*(E1424)</f>
        <v>1.5840809482045185E-3</v>
      </c>
      <c r="H1424" s="130">
        <f t="shared" ref="H1424:H1487" si="209">F1424+G1424</f>
        <v>0.10613643782819139</v>
      </c>
    </row>
    <row r="1425" spans="1:8">
      <c r="A1425" s="108">
        <f t="shared" ref="A1425:B1440" si="210">A1424+1</f>
        <v>1411</v>
      </c>
      <c r="B1425" s="109">
        <f t="shared" si="210"/>
        <v>44976</v>
      </c>
      <c r="C1425" s="127" t="str">
        <f t="shared" si="205"/>
        <v>구간8</v>
      </c>
      <c r="D1425" s="108">
        <f t="shared" si="206"/>
        <v>182</v>
      </c>
      <c r="E1425" s="128">
        <f>COUNTIF($C$15:C1425,C1425)</f>
        <v>131</v>
      </c>
      <c r="F1425" s="129">
        <f t="shared" si="207"/>
        <v>0.10455235687998687</v>
      </c>
      <c r="G1425" s="129">
        <f t="shared" si="208"/>
        <v>1.5962661862676301E-3</v>
      </c>
      <c r="H1425" s="130">
        <f t="shared" si="209"/>
        <v>0.1061486230662545</v>
      </c>
    </row>
    <row r="1426" spans="1:8">
      <c r="A1426" s="108">
        <f t="shared" si="210"/>
        <v>1412</v>
      </c>
      <c r="B1426" s="109">
        <f t="shared" si="210"/>
        <v>44977</v>
      </c>
      <c r="C1426" s="127" t="str">
        <f t="shared" si="205"/>
        <v>구간8</v>
      </c>
      <c r="D1426" s="108">
        <f t="shared" si="206"/>
        <v>182</v>
      </c>
      <c r="E1426" s="128">
        <f>COUNTIF($C$15:C1426,C1426)</f>
        <v>132</v>
      </c>
      <c r="F1426" s="129">
        <f t="shared" si="207"/>
        <v>0.10455235687998687</v>
      </c>
      <c r="G1426" s="129">
        <f t="shared" si="208"/>
        <v>1.6084514243307417E-3</v>
      </c>
      <c r="H1426" s="130">
        <f t="shared" si="209"/>
        <v>0.10616080830431762</v>
      </c>
    </row>
    <row r="1427" spans="1:8">
      <c r="A1427" s="108">
        <f t="shared" si="210"/>
        <v>1413</v>
      </c>
      <c r="B1427" s="109">
        <f t="shared" si="210"/>
        <v>44978</v>
      </c>
      <c r="C1427" s="127" t="str">
        <f t="shared" si="205"/>
        <v>구간8</v>
      </c>
      <c r="D1427" s="108">
        <f t="shared" si="206"/>
        <v>182</v>
      </c>
      <c r="E1427" s="128">
        <f>COUNTIF($C$15:C1427,C1427)</f>
        <v>133</v>
      </c>
      <c r="F1427" s="129">
        <f t="shared" si="207"/>
        <v>0.10455235687998687</v>
      </c>
      <c r="G1427" s="129">
        <f t="shared" si="208"/>
        <v>1.6206366623938535E-3</v>
      </c>
      <c r="H1427" s="130">
        <f t="shared" si="209"/>
        <v>0.10617299354238073</v>
      </c>
    </row>
    <row r="1428" spans="1:8">
      <c r="A1428" s="108">
        <f t="shared" si="210"/>
        <v>1414</v>
      </c>
      <c r="B1428" s="109">
        <f t="shared" si="210"/>
        <v>44979</v>
      </c>
      <c r="C1428" s="127" t="str">
        <f t="shared" si="205"/>
        <v>구간8</v>
      </c>
      <c r="D1428" s="108">
        <f t="shared" si="206"/>
        <v>182</v>
      </c>
      <c r="E1428" s="128">
        <f>COUNTIF($C$15:C1428,C1428)</f>
        <v>134</v>
      </c>
      <c r="F1428" s="129">
        <f t="shared" si="207"/>
        <v>0.10455235687998687</v>
      </c>
      <c r="G1428" s="129">
        <f t="shared" si="208"/>
        <v>1.6328219004569651E-3</v>
      </c>
      <c r="H1428" s="130">
        <f t="shared" si="209"/>
        <v>0.10618517878044384</v>
      </c>
    </row>
    <row r="1429" spans="1:8">
      <c r="A1429" s="108">
        <f t="shared" si="210"/>
        <v>1415</v>
      </c>
      <c r="B1429" s="109">
        <f t="shared" si="210"/>
        <v>44980</v>
      </c>
      <c r="C1429" s="127" t="str">
        <f t="shared" si="205"/>
        <v>구간8</v>
      </c>
      <c r="D1429" s="108">
        <f t="shared" si="206"/>
        <v>182</v>
      </c>
      <c r="E1429" s="128">
        <f>COUNTIF($C$15:C1429,C1429)</f>
        <v>135</v>
      </c>
      <c r="F1429" s="129">
        <f t="shared" si="207"/>
        <v>0.10455235687998687</v>
      </c>
      <c r="G1429" s="129">
        <f t="shared" si="208"/>
        <v>1.6450071385200769E-3</v>
      </c>
      <c r="H1429" s="130">
        <f t="shared" si="209"/>
        <v>0.10619736401850695</v>
      </c>
    </row>
    <row r="1430" spans="1:8">
      <c r="A1430" s="108">
        <f t="shared" si="210"/>
        <v>1416</v>
      </c>
      <c r="B1430" s="109">
        <f t="shared" si="210"/>
        <v>44981</v>
      </c>
      <c r="C1430" s="127" t="str">
        <f t="shared" si="205"/>
        <v>구간8</v>
      </c>
      <c r="D1430" s="108">
        <f t="shared" si="206"/>
        <v>182</v>
      </c>
      <c r="E1430" s="128">
        <f>COUNTIF($C$15:C1430,C1430)</f>
        <v>136</v>
      </c>
      <c r="F1430" s="129">
        <f t="shared" si="207"/>
        <v>0.10455235687998687</v>
      </c>
      <c r="G1430" s="129">
        <f t="shared" si="208"/>
        <v>1.6571923765831885E-3</v>
      </c>
      <c r="H1430" s="130">
        <f t="shared" si="209"/>
        <v>0.10620954925657006</v>
      </c>
    </row>
    <row r="1431" spans="1:8">
      <c r="A1431" s="108">
        <f t="shared" si="210"/>
        <v>1417</v>
      </c>
      <c r="B1431" s="109">
        <f t="shared" si="210"/>
        <v>44982</v>
      </c>
      <c r="C1431" s="127" t="str">
        <f t="shared" si="205"/>
        <v>구간8</v>
      </c>
      <c r="D1431" s="108">
        <f t="shared" si="206"/>
        <v>182</v>
      </c>
      <c r="E1431" s="128">
        <f>COUNTIF($C$15:C1431,C1431)</f>
        <v>137</v>
      </c>
      <c r="F1431" s="129">
        <f t="shared" si="207"/>
        <v>0.10455235687998687</v>
      </c>
      <c r="G1431" s="129">
        <f t="shared" si="208"/>
        <v>1.6693776146463001E-3</v>
      </c>
      <c r="H1431" s="130">
        <f t="shared" si="209"/>
        <v>0.10622173449463318</v>
      </c>
    </row>
    <row r="1432" spans="1:8">
      <c r="A1432" s="108">
        <f t="shared" si="210"/>
        <v>1418</v>
      </c>
      <c r="B1432" s="109">
        <f t="shared" si="210"/>
        <v>44983</v>
      </c>
      <c r="C1432" s="127" t="str">
        <f t="shared" si="205"/>
        <v>구간8</v>
      </c>
      <c r="D1432" s="108">
        <f t="shared" si="206"/>
        <v>182</v>
      </c>
      <c r="E1432" s="128">
        <f>COUNTIF($C$15:C1432,C1432)</f>
        <v>138</v>
      </c>
      <c r="F1432" s="129">
        <f t="shared" si="207"/>
        <v>0.10455235687998687</v>
      </c>
      <c r="G1432" s="129">
        <f t="shared" si="208"/>
        <v>1.6815628527094119E-3</v>
      </c>
      <c r="H1432" s="130">
        <f t="shared" si="209"/>
        <v>0.10623391973269629</v>
      </c>
    </row>
    <row r="1433" spans="1:8">
      <c r="A1433" s="108">
        <f t="shared" si="210"/>
        <v>1419</v>
      </c>
      <c r="B1433" s="109">
        <f t="shared" si="210"/>
        <v>44984</v>
      </c>
      <c r="C1433" s="127" t="str">
        <f t="shared" si="205"/>
        <v>구간8</v>
      </c>
      <c r="D1433" s="108">
        <f t="shared" si="206"/>
        <v>182</v>
      </c>
      <c r="E1433" s="128">
        <f>COUNTIF($C$15:C1433,C1433)</f>
        <v>139</v>
      </c>
      <c r="F1433" s="129">
        <f t="shared" si="207"/>
        <v>0.10455235687998687</v>
      </c>
      <c r="G1433" s="129">
        <f t="shared" si="208"/>
        <v>1.6937480907725235E-3</v>
      </c>
      <c r="H1433" s="130">
        <f t="shared" si="209"/>
        <v>0.1062461049707594</v>
      </c>
    </row>
    <row r="1434" spans="1:8">
      <c r="A1434" s="108">
        <f t="shared" si="210"/>
        <v>1420</v>
      </c>
      <c r="B1434" s="109">
        <f t="shared" si="210"/>
        <v>44985</v>
      </c>
      <c r="C1434" s="127" t="str">
        <f t="shared" si="205"/>
        <v>구간8</v>
      </c>
      <c r="D1434" s="108">
        <f t="shared" si="206"/>
        <v>182</v>
      </c>
      <c r="E1434" s="128">
        <f>COUNTIF($C$15:C1434,C1434)</f>
        <v>140</v>
      </c>
      <c r="F1434" s="129">
        <f t="shared" si="207"/>
        <v>0.10455235687998687</v>
      </c>
      <c r="G1434" s="129">
        <f t="shared" si="208"/>
        <v>1.7059333288356351E-3</v>
      </c>
      <c r="H1434" s="130">
        <f t="shared" si="209"/>
        <v>0.10625829020882251</v>
      </c>
    </row>
    <row r="1435" spans="1:8">
      <c r="A1435" s="108">
        <f t="shared" si="210"/>
        <v>1421</v>
      </c>
      <c r="B1435" s="109">
        <f t="shared" si="210"/>
        <v>44986</v>
      </c>
      <c r="C1435" s="127" t="str">
        <f t="shared" si="205"/>
        <v>구간8</v>
      </c>
      <c r="D1435" s="108">
        <f t="shared" si="206"/>
        <v>182</v>
      </c>
      <c r="E1435" s="128">
        <f>COUNTIF($C$15:C1435,C1435)</f>
        <v>141</v>
      </c>
      <c r="F1435" s="129">
        <f t="shared" si="207"/>
        <v>0.10455235687998687</v>
      </c>
      <c r="G1435" s="129">
        <f t="shared" si="208"/>
        <v>1.7181185668987469E-3</v>
      </c>
      <c r="H1435" s="130">
        <f t="shared" si="209"/>
        <v>0.10627047544688561</v>
      </c>
    </row>
    <row r="1436" spans="1:8">
      <c r="A1436" s="108">
        <f t="shared" si="210"/>
        <v>1422</v>
      </c>
      <c r="B1436" s="109">
        <f t="shared" si="210"/>
        <v>44987</v>
      </c>
      <c r="C1436" s="127" t="str">
        <f t="shared" si="205"/>
        <v>구간8</v>
      </c>
      <c r="D1436" s="108">
        <f t="shared" si="206"/>
        <v>182</v>
      </c>
      <c r="E1436" s="128">
        <f>COUNTIF($C$15:C1436,C1436)</f>
        <v>142</v>
      </c>
      <c r="F1436" s="129">
        <f t="shared" si="207"/>
        <v>0.10455235687998687</v>
      </c>
      <c r="G1436" s="129">
        <f t="shared" si="208"/>
        <v>1.7303038049618585E-3</v>
      </c>
      <c r="H1436" s="130">
        <f t="shared" si="209"/>
        <v>0.10628266068494874</v>
      </c>
    </row>
    <row r="1437" spans="1:8">
      <c r="A1437" s="108">
        <f t="shared" si="210"/>
        <v>1423</v>
      </c>
      <c r="B1437" s="109">
        <f t="shared" si="210"/>
        <v>44988</v>
      </c>
      <c r="C1437" s="127" t="str">
        <f t="shared" si="205"/>
        <v>구간8</v>
      </c>
      <c r="D1437" s="108">
        <f t="shared" si="206"/>
        <v>182</v>
      </c>
      <c r="E1437" s="128">
        <f>COUNTIF($C$15:C1437,C1437)</f>
        <v>143</v>
      </c>
      <c r="F1437" s="129">
        <f t="shared" si="207"/>
        <v>0.10455235687998687</v>
      </c>
      <c r="G1437" s="129">
        <f t="shared" si="208"/>
        <v>1.7424890430249701E-3</v>
      </c>
      <c r="H1437" s="130">
        <f t="shared" si="209"/>
        <v>0.10629484592301185</v>
      </c>
    </row>
    <row r="1438" spans="1:8">
      <c r="A1438" s="108">
        <f t="shared" si="210"/>
        <v>1424</v>
      </c>
      <c r="B1438" s="109">
        <f t="shared" si="210"/>
        <v>44989</v>
      </c>
      <c r="C1438" s="127" t="str">
        <f t="shared" si="205"/>
        <v>구간8</v>
      </c>
      <c r="D1438" s="108">
        <f t="shared" si="206"/>
        <v>182</v>
      </c>
      <c r="E1438" s="128">
        <f>COUNTIF($C$15:C1438,C1438)</f>
        <v>144</v>
      </c>
      <c r="F1438" s="129">
        <f t="shared" si="207"/>
        <v>0.10455235687998687</v>
      </c>
      <c r="G1438" s="129">
        <f t="shared" si="208"/>
        <v>1.754674281088082E-3</v>
      </c>
      <c r="H1438" s="130">
        <f t="shared" si="209"/>
        <v>0.10630703116107496</v>
      </c>
    </row>
    <row r="1439" spans="1:8">
      <c r="A1439" s="108">
        <f t="shared" si="210"/>
        <v>1425</v>
      </c>
      <c r="B1439" s="109">
        <f t="shared" si="210"/>
        <v>44990</v>
      </c>
      <c r="C1439" s="127" t="str">
        <f t="shared" si="205"/>
        <v>구간8</v>
      </c>
      <c r="D1439" s="108">
        <f t="shared" si="206"/>
        <v>182</v>
      </c>
      <c r="E1439" s="128">
        <f>COUNTIF($C$15:C1439,C1439)</f>
        <v>145</v>
      </c>
      <c r="F1439" s="129">
        <f t="shared" si="207"/>
        <v>0.10455235687998687</v>
      </c>
      <c r="G1439" s="129">
        <f t="shared" si="208"/>
        <v>1.7668595191511936E-3</v>
      </c>
      <c r="H1439" s="130">
        <f t="shared" si="209"/>
        <v>0.10631921639913806</v>
      </c>
    </row>
    <row r="1440" spans="1:8">
      <c r="A1440" s="108">
        <f t="shared" si="210"/>
        <v>1426</v>
      </c>
      <c r="B1440" s="109">
        <f t="shared" si="210"/>
        <v>44991</v>
      </c>
      <c r="C1440" s="127" t="str">
        <f t="shared" si="205"/>
        <v>구간8</v>
      </c>
      <c r="D1440" s="108">
        <f t="shared" si="206"/>
        <v>182</v>
      </c>
      <c r="E1440" s="128">
        <f>COUNTIF($C$15:C1440,C1440)</f>
        <v>146</v>
      </c>
      <c r="F1440" s="129">
        <f t="shared" si="207"/>
        <v>0.10455235687998687</v>
      </c>
      <c r="G1440" s="129">
        <f t="shared" si="208"/>
        <v>1.7790447572143052E-3</v>
      </c>
      <c r="H1440" s="130">
        <f t="shared" si="209"/>
        <v>0.10633140163720117</v>
      </c>
    </row>
    <row r="1441" spans="1:8">
      <c r="A1441" s="108">
        <f t="shared" ref="A1441:B1456" si="211">A1440+1</f>
        <v>1427</v>
      </c>
      <c r="B1441" s="109">
        <f t="shared" si="211"/>
        <v>44992</v>
      </c>
      <c r="C1441" s="127" t="str">
        <f t="shared" si="205"/>
        <v>구간8</v>
      </c>
      <c r="D1441" s="108">
        <f t="shared" si="206"/>
        <v>182</v>
      </c>
      <c r="E1441" s="128">
        <f>COUNTIF($C$15:C1441,C1441)</f>
        <v>147</v>
      </c>
      <c r="F1441" s="129">
        <f t="shared" si="207"/>
        <v>0.10455235687998687</v>
      </c>
      <c r="G1441" s="129">
        <f t="shared" si="208"/>
        <v>1.791229995277417E-3</v>
      </c>
      <c r="H1441" s="130">
        <f t="shared" si="209"/>
        <v>0.1063435868752643</v>
      </c>
    </row>
    <row r="1442" spans="1:8">
      <c r="A1442" s="108">
        <f t="shared" si="211"/>
        <v>1428</v>
      </c>
      <c r="B1442" s="109">
        <f t="shared" si="211"/>
        <v>44993</v>
      </c>
      <c r="C1442" s="127" t="str">
        <f t="shared" si="205"/>
        <v>구간8</v>
      </c>
      <c r="D1442" s="108">
        <f t="shared" si="206"/>
        <v>182</v>
      </c>
      <c r="E1442" s="128">
        <f>COUNTIF($C$15:C1442,C1442)</f>
        <v>148</v>
      </c>
      <c r="F1442" s="129">
        <f t="shared" si="207"/>
        <v>0.10455235687998687</v>
      </c>
      <c r="G1442" s="129">
        <f t="shared" si="208"/>
        <v>1.8034152333405286E-3</v>
      </c>
      <c r="H1442" s="130">
        <f t="shared" si="209"/>
        <v>0.1063557721133274</v>
      </c>
    </row>
    <row r="1443" spans="1:8">
      <c r="A1443" s="108">
        <f t="shared" si="211"/>
        <v>1429</v>
      </c>
      <c r="B1443" s="109">
        <f t="shared" si="211"/>
        <v>44994</v>
      </c>
      <c r="C1443" s="127" t="str">
        <f t="shared" si="205"/>
        <v>구간8</v>
      </c>
      <c r="D1443" s="108">
        <f t="shared" si="206"/>
        <v>182</v>
      </c>
      <c r="E1443" s="128">
        <f>COUNTIF($C$15:C1443,C1443)</f>
        <v>149</v>
      </c>
      <c r="F1443" s="129">
        <f t="shared" si="207"/>
        <v>0.10455235687998687</v>
      </c>
      <c r="G1443" s="129">
        <f t="shared" si="208"/>
        <v>1.8156004714036404E-3</v>
      </c>
      <c r="H1443" s="130">
        <f t="shared" si="209"/>
        <v>0.10636795735139051</v>
      </c>
    </row>
    <row r="1444" spans="1:8">
      <c r="A1444" s="108">
        <f t="shared" si="211"/>
        <v>1430</v>
      </c>
      <c r="B1444" s="109">
        <f t="shared" si="211"/>
        <v>44995</v>
      </c>
      <c r="C1444" s="127" t="str">
        <f t="shared" si="205"/>
        <v>구간8</v>
      </c>
      <c r="D1444" s="108">
        <f t="shared" si="206"/>
        <v>182</v>
      </c>
      <c r="E1444" s="128">
        <f>COUNTIF($C$15:C1444,C1444)</f>
        <v>150</v>
      </c>
      <c r="F1444" s="129">
        <f t="shared" si="207"/>
        <v>0.10455235687998687</v>
      </c>
      <c r="G1444" s="129">
        <f t="shared" si="208"/>
        <v>1.827785709466752E-3</v>
      </c>
      <c r="H1444" s="130">
        <f t="shared" si="209"/>
        <v>0.10638014258945362</v>
      </c>
    </row>
    <row r="1445" spans="1:8">
      <c r="A1445" s="108">
        <f t="shared" si="211"/>
        <v>1431</v>
      </c>
      <c r="B1445" s="109">
        <f t="shared" si="211"/>
        <v>44996</v>
      </c>
      <c r="C1445" s="127" t="str">
        <f t="shared" si="205"/>
        <v>구간8</v>
      </c>
      <c r="D1445" s="108">
        <f t="shared" si="206"/>
        <v>182</v>
      </c>
      <c r="E1445" s="128">
        <f>COUNTIF($C$15:C1445,C1445)</f>
        <v>151</v>
      </c>
      <c r="F1445" s="129">
        <f t="shared" si="207"/>
        <v>0.10455235687998687</v>
      </c>
      <c r="G1445" s="129">
        <f t="shared" si="208"/>
        <v>1.8399709475298636E-3</v>
      </c>
      <c r="H1445" s="130">
        <f t="shared" si="209"/>
        <v>0.10639232782751674</v>
      </c>
    </row>
    <row r="1446" spans="1:8">
      <c r="A1446" s="108">
        <f t="shared" si="211"/>
        <v>1432</v>
      </c>
      <c r="B1446" s="109">
        <f t="shared" si="211"/>
        <v>44997</v>
      </c>
      <c r="C1446" s="127" t="str">
        <f t="shared" si="205"/>
        <v>구간8</v>
      </c>
      <c r="D1446" s="108">
        <f t="shared" si="206"/>
        <v>182</v>
      </c>
      <c r="E1446" s="128">
        <f>COUNTIF($C$15:C1446,C1446)</f>
        <v>152</v>
      </c>
      <c r="F1446" s="129">
        <f t="shared" si="207"/>
        <v>0.10455235687998687</v>
      </c>
      <c r="G1446" s="129">
        <f t="shared" si="208"/>
        <v>1.8521561855929754E-3</v>
      </c>
      <c r="H1446" s="130">
        <f t="shared" si="209"/>
        <v>0.10640451306557985</v>
      </c>
    </row>
    <row r="1447" spans="1:8">
      <c r="A1447" s="108">
        <f t="shared" si="211"/>
        <v>1433</v>
      </c>
      <c r="B1447" s="109">
        <f t="shared" si="211"/>
        <v>44998</v>
      </c>
      <c r="C1447" s="127" t="str">
        <f t="shared" si="205"/>
        <v>구간8</v>
      </c>
      <c r="D1447" s="108">
        <f t="shared" si="206"/>
        <v>182</v>
      </c>
      <c r="E1447" s="128">
        <f>COUNTIF($C$15:C1447,C1447)</f>
        <v>153</v>
      </c>
      <c r="F1447" s="129">
        <f t="shared" si="207"/>
        <v>0.10455235687998687</v>
      </c>
      <c r="G1447" s="129">
        <f t="shared" si="208"/>
        <v>1.864341423656087E-3</v>
      </c>
      <c r="H1447" s="130">
        <f t="shared" si="209"/>
        <v>0.10641669830364296</v>
      </c>
    </row>
    <row r="1448" spans="1:8">
      <c r="A1448" s="108">
        <f t="shared" si="211"/>
        <v>1434</v>
      </c>
      <c r="B1448" s="109">
        <f t="shared" si="211"/>
        <v>44999</v>
      </c>
      <c r="C1448" s="127" t="str">
        <f t="shared" si="205"/>
        <v>구간8</v>
      </c>
      <c r="D1448" s="108">
        <f t="shared" si="206"/>
        <v>182</v>
      </c>
      <c r="E1448" s="128">
        <f>COUNTIF($C$15:C1448,C1448)</f>
        <v>154</v>
      </c>
      <c r="F1448" s="129">
        <f t="shared" si="207"/>
        <v>0.10455235687998687</v>
      </c>
      <c r="G1448" s="129">
        <f t="shared" si="208"/>
        <v>1.8765266617191986E-3</v>
      </c>
      <c r="H1448" s="130">
        <f t="shared" si="209"/>
        <v>0.10642888354170607</v>
      </c>
    </row>
    <row r="1449" spans="1:8">
      <c r="A1449" s="108">
        <f t="shared" si="211"/>
        <v>1435</v>
      </c>
      <c r="B1449" s="109">
        <f t="shared" si="211"/>
        <v>45000</v>
      </c>
      <c r="C1449" s="127" t="str">
        <f t="shared" si="205"/>
        <v>구간8</v>
      </c>
      <c r="D1449" s="108">
        <f t="shared" si="206"/>
        <v>182</v>
      </c>
      <c r="E1449" s="128">
        <f>COUNTIF($C$15:C1449,C1449)</f>
        <v>155</v>
      </c>
      <c r="F1449" s="129">
        <f t="shared" si="207"/>
        <v>0.10455235687998687</v>
      </c>
      <c r="G1449" s="129">
        <f t="shared" si="208"/>
        <v>1.8887118997823105E-3</v>
      </c>
      <c r="H1449" s="130">
        <f t="shared" si="209"/>
        <v>0.10644106877976918</v>
      </c>
    </row>
    <row r="1450" spans="1:8">
      <c r="A1450" s="108">
        <f t="shared" si="211"/>
        <v>1436</v>
      </c>
      <c r="B1450" s="109">
        <f t="shared" si="211"/>
        <v>45001</v>
      </c>
      <c r="C1450" s="127" t="str">
        <f t="shared" si="205"/>
        <v>구간8</v>
      </c>
      <c r="D1450" s="108">
        <f t="shared" si="206"/>
        <v>182</v>
      </c>
      <c r="E1450" s="128">
        <f>COUNTIF($C$15:C1450,C1450)</f>
        <v>156</v>
      </c>
      <c r="F1450" s="129">
        <f t="shared" si="207"/>
        <v>0.10455235687998687</v>
      </c>
      <c r="G1450" s="129">
        <f t="shared" si="208"/>
        <v>1.9008971378454221E-3</v>
      </c>
      <c r="H1450" s="130">
        <f t="shared" si="209"/>
        <v>0.1064532540178323</v>
      </c>
    </row>
    <row r="1451" spans="1:8">
      <c r="A1451" s="108">
        <f t="shared" si="211"/>
        <v>1437</v>
      </c>
      <c r="B1451" s="109">
        <f t="shared" si="211"/>
        <v>45002</v>
      </c>
      <c r="C1451" s="127" t="str">
        <f t="shared" si="205"/>
        <v>구간8</v>
      </c>
      <c r="D1451" s="108">
        <f t="shared" si="206"/>
        <v>182</v>
      </c>
      <c r="E1451" s="128">
        <f>COUNTIF($C$15:C1451,C1451)</f>
        <v>157</v>
      </c>
      <c r="F1451" s="129">
        <f t="shared" si="207"/>
        <v>0.10455235687998687</v>
      </c>
      <c r="G1451" s="129">
        <f t="shared" si="208"/>
        <v>1.9130823759085337E-3</v>
      </c>
      <c r="H1451" s="130">
        <f t="shared" si="209"/>
        <v>0.10646543925589541</v>
      </c>
    </row>
    <row r="1452" spans="1:8">
      <c r="A1452" s="108">
        <f t="shared" si="211"/>
        <v>1438</v>
      </c>
      <c r="B1452" s="109">
        <f t="shared" si="211"/>
        <v>45003</v>
      </c>
      <c r="C1452" s="127" t="str">
        <f t="shared" si="205"/>
        <v>구간8</v>
      </c>
      <c r="D1452" s="108">
        <f t="shared" si="206"/>
        <v>182</v>
      </c>
      <c r="E1452" s="128">
        <f>COUNTIF($C$15:C1452,C1452)</f>
        <v>158</v>
      </c>
      <c r="F1452" s="129">
        <f t="shared" si="207"/>
        <v>0.10455235687998687</v>
      </c>
      <c r="G1452" s="129">
        <f t="shared" si="208"/>
        <v>1.9252676139716455E-3</v>
      </c>
      <c r="H1452" s="130">
        <f t="shared" si="209"/>
        <v>0.10647762449395852</v>
      </c>
    </row>
    <row r="1453" spans="1:8">
      <c r="A1453" s="108">
        <f t="shared" si="211"/>
        <v>1439</v>
      </c>
      <c r="B1453" s="109">
        <f t="shared" si="211"/>
        <v>45004</v>
      </c>
      <c r="C1453" s="127" t="str">
        <f t="shared" si="205"/>
        <v>구간8</v>
      </c>
      <c r="D1453" s="108">
        <f t="shared" si="206"/>
        <v>182</v>
      </c>
      <c r="E1453" s="128">
        <f>COUNTIF($C$15:C1453,C1453)</f>
        <v>159</v>
      </c>
      <c r="F1453" s="129">
        <f t="shared" si="207"/>
        <v>0.10455235687998687</v>
      </c>
      <c r="G1453" s="129">
        <f t="shared" si="208"/>
        <v>1.9374528520347571E-3</v>
      </c>
      <c r="H1453" s="130">
        <f t="shared" si="209"/>
        <v>0.10648980973202163</v>
      </c>
    </row>
    <row r="1454" spans="1:8">
      <c r="A1454" s="108">
        <f t="shared" si="211"/>
        <v>1440</v>
      </c>
      <c r="B1454" s="109">
        <f t="shared" si="211"/>
        <v>45005</v>
      </c>
      <c r="C1454" s="127" t="str">
        <f t="shared" si="205"/>
        <v>구간8</v>
      </c>
      <c r="D1454" s="108">
        <f t="shared" si="206"/>
        <v>182</v>
      </c>
      <c r="E1454" s="128">
        <f>COUNTIF($C$15:C1454,C1454)</f>
        <v>160</v>
      </c>
      <c r="F1454" s="129">
        <f t="shared" si="207"/>
        <v>0.10455235687998687</v>
      </c>
      <c r="G1454" s="129">
        <f t="shared" si="208"/>
        <v>1.9496380900978689E-3</v>
      </c>
      <c r="H1454" s="130">
        <f t="shared" si="209"/>
        <v>0.10650199497008474</v>
      </c>
    </row>
    <row r="1455" spans="1:8">
      <c r="A1455" s="108">
        <f t="shared" si="211"/>
        <v>1441</v>
      </c>
      <c r="B1455" s="109">
        <f t="shared" si="211"/>
        <v>45006</v>
      </c>
      <c r="C1455" s="127" t="str">
        <f t="shared" si="205"/>
        <v>구간8</v>
      </c>
      <c r="D1455" s="108">
        <f t="shared" si="206"/>
        <v>182</v>
      </c>
      <c r="E1455" s="128">
        <f>COUNTIF($C$15:C1455,C1455)</f>
        <v>161</v>
      </c>
      <c r="F1455" s="129">
        <f t="shared" si="207"/>
        <v>0.10455235687998687</v>
      </c>
      <c r="G1455" s="129">
        <f t="shared" si="208"/>
        <v>1.9618233281609803E-3</v>
      </c>
      <c r="H1455" s="130">
        <f t="shared" si="209"/>
        <v>0.10651418020814786</v>
      </c>
    </row>
    <row r="1456" spans="1:8">
      <c r="A1456" s="108">
        <f t="shared" si="211"/>
        <v>1442</v>
      </c>
      <c r="B1456" s="109">
        <f t="shared" si="211"/>
        <v>45007</v>
      </c>
      <c r="C1456" s="127" t="str">
        <f t="shared" si="205"/>
        <v>구간8</v>
      </c>
      <c r="D1456" s="108">
        <f t="shared" si="206"/>
        <v>182</v>
      </c>
      <c r="E1456" s="128">
        <f>COUNTIF($C$15:C1456,C1456)</f>
        <v>162</v>
      </c>
      <c r="F1456" s="129">
        <f t="shared" si="207"/>
        <v>0.10455235687998687</v>
      </c>
      <c r="G1456" s="129">
        <f t="shared" si="208"/>
        <v>1.9740085662240921E-3</v>
      </c>
      <c r="H1456" s="130">
        <f t="shared" si="209"/>
        <v>0.10652636544621097</v>
      </c>
    </row>
    <row r="1457" spans="1:8">
      <c r="A1457" s="108">
        <f t="shared" ref="A1457:B1472" si="212">A1456+1</f>
        <v>1443</v>
      </c>
      <c r="B1457" s="109">
        <f t="shared" si="212"/>
        <v>45008</v>
      </c>
      <c r="C1457" s="127" t="str">
        <f t="shared" si="205"/>
        <v>구간8</v>
      </c>
      <c r="D1457" s="108">
        <f t="shared" si="206"/>
        <v>182</v>
      </c>
      <c r="E1457" s="128">
        <f>COUNTIF($C$15:C1457,C1457)</f>
        <v>163</v>
      </c>
      <c r="F1457" s="129">
        <f t="shared" si="207"/>
        <v>0.10455235687998687</v>
      </c>
      <c r="G1457" s="129">
        <f t="shared" si="208"/>
        <v>1.9861938042872039E-3</v>
      </c>
      <c r="H1457" s="130">
        <f t="shared" si="209"/>
        <v>0.10653855068427408</v>
      </c>
    </row>
    <row r="1458" spans="1:8">
      <c r="A1458" s="108">
        <f t="shared" si="212"/>
        <v>1444</v>
      </c>
      <c r="B1458" s="109">
        <f t="shared" si="212"/>
        <v>45009</v>
      </c>
      <c r="C1458" s="127" t="str">
        <f t="shared" si="205"/>
        <v>구간8</v>
      </c>
      <c r="D1458" s="108">
        <f t="shared" si="206"/>
        <v>182</v>
      </c>
      <c r="E1458" s="128">
        <f>COUNTIF($C$15:C1458,C1458)</f>
        <v>164</v>
      </c>
      <c r="F1458" s="129">
        <f t="shared" si="207"/>
        <v>0.10455235687998687</v>
      </c>
      <c r="G1458" s="129">
        <f t="shared" si="208"/>
        <v>1.9983790423503153E-3</v>
      </c>
      <c r="H1458" s="130">
        <f t="shared" si="209"/>
        <v>0.10655073592233719</v>
      </c>
    </row>
    <row r="1459" spans="1:8">
      <c r="A1459" s="108">
        <f t="shared" si="212"/>
        <v>1445</v>
      </c>
      <c r="B1459" s="109">
        <f t="shared" si="212"/>
        <v>45010</v>
      </c>
      <c r="C1459" s="127" t="str">
        <f t="shared" si="205"/>
        <v>구간8</v>
      </c>
      <c r="D1459" s="108">
        <f t="shared" si="206"/>
        <v>182</v>
      </c>
      <c r="E1459" s="128">
        <f>COUNTIF($C$15:C1459,C1459)</f>
        <v>165</v>
      </c>
      <c r="F1459" s="129">
        <f t="shared" si="207"/>
        <v>0.10455235687998687</v>
      </c>
      <c r="G1459" s="129">
        <f t="shared" si="208"/>
        <v>2.0105642804134271E-3</v>
      </c>
      <c r="H1459" s="130">
        <f t="shared" si="209"/>
        <v>0.1065629211604003</v>
      </c>
    </row>
    <row r="1460" spans="1:8">
      <c r="A1460" s="108">
        <f t="shared" si="212"/>
        <v>1446</v>
      </c>
      <c r="B1460" s="109">
        <f t="shared" si="212"/>
        <v>45011</v>
      </c>
      <c r="C1460" s="127" t="str">
        <f t="shared" si="205"/>
        <v>구간8</v>
      </c>
      <c r="D1460" s="108">
        <f t="shared" si="206"/>
        <v>182</v>
      </c>
      <c r="E1460" s="128">
        <f>COUNTIF($C$15:C1460,C1460)</f>
        <v>166</v>
      </c>
      <c r="F1460" s="129">
        <f t="shared" si="207"/>
        <v>0.10455235687998687</v>
      </c>
      <c r="G1460" s="129">
        <f t="shared" si="208"/>
        <v>2.0227495184765389E-3</v>
      </c>
      <c r="H1460" s="130">
        <f t="shared" si="209"/>
        <v>0.10657510639846342</v>
      </c>
    </row>
    <row r="1461" spans="1:8">
      <c r="A1461" s="108">
        <f t="shared" si="212"/>
        <v>1447</v>
      </c>
      <c r="B1461" s="109">
        <f t="shared" si="212"/>
        <v>45012</v>
      </c>
      <c r="C1461" s="127" t="str">
        <f t="shared" si="205"/>
        <v>구간8</v>
      </c>
      <c r="D1461" s="108">
        <f t="shared" si="206"/>
        <v>182</v>
      </c>
      <c r="E1461" s="128">
        <f>COUNTIF($C$15:C1461,C1461)</f>
        <v>167</v>
      </c>
      <c r="F1461" s="129">
        <f t="shared" si="207"/>
        <v>0.10455235687998687</v>
      </c>
      <c r="G1461" s="129">
        <f t="shared" si="208"/>
        <v>2.0349347565396508E-3</v>
      </c>
      <c r="H1461" s="130">
        <f t="shared" si="209"/>
        <v>0.10658729163652653</v>
      </c>
    </row>
    <row r="1462" spans="1:8">
      <c r="A1462" s="108">
        <f t="shared" si="212"/>
        <v>1448</v>
      </c>
      <c r="B1462" s="109">
        <f t="shared" si="212"/>
        <v>45013</v>
      </c>
      <c r="C1462" s="127" t="str">
        <f t="shared" si="205"/>
        <v>구간8</v>
      </c>
      <c r="D1462" s="108">
        <f t="shared" si="206"/>
        <v>182</v>
      </c>
      <c r="E1462" s="128">
        <f>COUNTIF($C$15:C1462,C1462)</f>
        <v>168</v>
      </c>
      <c r="F1462" s="129">
        <f t="shared" si="207"/>
        <v>0.10455235687998687</v>
      </c>
      <c r="G1462" s="129">
        <f t="shared" si="208"/>
        <v>2.0471199946027622E-3</v>
      </c>
      <c r="H1462" s="130">
        <f t="shared" si="209"/>
        <v>0.10659947687458964</v>
      </c>
    </row>
    <row r="1463" spans="1:8">
      <c r="A1463" s="108">
        <f t="shared" si="212"/>
        <v>1449</v>
      </c>
      <c r="B1463" s="109">
        <f t="shared" si="212"/>
        <v>45014</v>
      </c>
      <c r="C1463" s="127" t="str">
        <f t="shared" si="205"/>
        <v>구간8</v>
      </c>
      <c r="D1463" s="108">
        <f t="shared" si="206"/>
        <v>182</v>
      </c>
      <c r="E1463" s="128">
        <f>COUNTIF($C$15:C1463,C1463)</f>
        <v>169</v>
      </c>
      <c r="F1463" s="129">
        <f t="shared" si="207"/>
        <v>0.10455235687998687</v>
      </c>
      <c r="G1463" s="129">
        <f t="shared" si="208"/>
        <v>2.059305232665874E-3</v>
      </c>
      <c r="H1463" s="130">
        <f t="shared" si="209"/>
        <v>0.10661166211265274</v>
      </c>
    </row>
    <row r="1464" spans="1:8">
      <c r="A1464" s="108">
        <f t="shared" si="212"/>
        <v>1450</v>
      </c>
      <c r="B1464" s="109">
        <f t="shared" si="212"/>
        <v>45015</v>
      </c>
      <c r="C1464" s="127" t="str">
        <f t="shared" si="205"/>
        <v>구간8</v>
      </c>
      <c r="D1464" s="108">
        <f t="shared" si="206"/>
        <v>182</v>
      </c>
      <c r="E1464" s="128">
        <f>COUNTIF($C$15:C1464,C1464)</f>
        <v>170</v>
      </c>
      <c r="F1464" s="129">
        <f t="shared" si="207"/>
        <v>0.10455235687998687</v>
      </c>
      <c r="G1464" s="129">
        <f t="shared" si="208"/>
        <v>2.0714904707289858E-3</v>
      </c>
      <c r="H1464" s="130">
        <f t="shared" si="209"/>
        <v>0.10662384735071587</v>
      </c>
    </row>
    <row r="1465" spans="1:8">
      <c r="A1465" s="108">
        <f t="shared" si="212"/>
        <v>1451</v>
      </c>
      <c r="B1465" s="109">
        <f t="shared" si="212"/>
        <v>45016</v>
      </c>
      <c r="C1465" s="127" t="str">
        <f t="shared" si="205"/>
        <v>구간8</v>
      </c>
      <c r="D1465" s="108">
        <f t="shared" si="206"/>
        <v>182</v>
      </c>
      <c r="E1465" s="128">
        <f>COUNTIF($C$15:C1465,C1465)</f>
        <v>171</v>
      </c>
      <c r="F1465" s="129">
        <f t="shared" si="207"/>
        <v>0.10455235687998687</v>
      </c>
      <c r="G1465" s="129">
        <f t="shared" si="208"/>
        <v>2.0836757087920972E-3</v>
      </c>
      <c r="H1465" s="130">
        <f t="shared" si="209"/>
        <v>0.10663603258877898</v>
      </c>
    </row>
    <row r="1466" spans="1:8">
      <c r="A1466" s="108">
        <f t="shared" si="212"/>
        <v>1452</v>
      </c>
      <c r="B1466" s="109">
        <f t="shared" si="212"/>
        <v>45017</v>
      </c>
      <c r="C1466" s="127" t="str">
        <f t="shared" si="205"/>
        <v>구간8</v>
      </c>
      <c r="D1466" s="108">
        <f t="shared" si="206"/>
        <v>182</v>
      </c>
      <c r="E1466" s="128">
        <f>COUNTIF($C$15:C1466,C1466)</f>
        <v>172</v>
      </c>
      <c r="F1466" s="129">
        <f t="shared" si="207"/>
        <v>0.10455235687998687</v>
      </c>
      <c r="G1466" s="129">
        <f t="shared" si="208"/>
        <v>2.095860946855209E-3</v>
      </c>
      <c r="H1466" s="130">
        <f t="shared" si="209"/>
        <v>0.10664821782684208</v>
      </c>
    </row>
    <row r="1467" spans="1:8">
      <c r="A1467" s="108">
        <f t="shared" si="212"/>
        <v>1453</v>
      </c>
      <c r="B1467" s="109">
        <f t="shared" si="212"/>
        <v>45018</v>
      </c>
      <c r="C1467" s="127" t="str">
        <f t="shared" si="205"/>
        <v>구간8</v>
      </c>
      <c r="D1467" s="108">
        <f t="shared" si="206"/>
        <v>182</v>
      </c>
      <c r="E1467" s="128">
        <f>COUNTIF($C$15:C1467,C1467)</f>
        <v>173</v>
      </c>
      <c r="F1467" s="129">
        <f t="shared" si="207"/>
        <v>0.10455235687998687</v>
      </c>
      <c r="G1467" s="129">
        <f t="shared" si="208"/>
        <v>2.1080461849183208E-3</v>
      </c>
      <c r="H1467" s="130">
        <f t="shared" si="209"/>
        <v>0.10666040306490519</v>
      </c>
    </row>
    <row r="1468" spans="1:8">
      <c r="A1468" s="108">
        <f t="shared" si="212"/>
        <v>1454</v>
      </c>
      <c r="B1468" s="109">
        <f t="shared" si="212"/>
        <v>45019</v>
      </c>
      <c r="C1468" s="127" t="str">
        <f t="shared" si="205"/>
        <v>구간8</v>
      </c>
      <c r="D1468" s="108">
        <f t="shared" si="206"/>
        <v>182</v>
      </c>
      <c r="E1468" s="128">
        <f>COUNTIF($C$15:C1468,C1468)</f>
        <v>174</v>
      </c>
      <c r="F1468" s="129">
        <f t="shared" si="207"/>
        <v>0.10455235687998687</v>
      </c>
      <c r="G1468" s="129">
        <f t="shared" si="208"/>
        <v>2.1202314229814322E-3</v>
      </c>
      <c r="H1468" s="130">
        <f t="shared" si="209"/>
        <v>0.1066725883029683</v>
      </c>
    </row>
    <row r="1469" spans="1:8">
      <c r="A1469" s="108">
        <f t="shared" si="212"/>
        <v>1455</v>
      </c>
      <c r="B1469" s="109">
        <f t="shared" si="212"/>
        <v>45020</v>
      </c>
      <c r="C1469" s="127" t="str">
        <f t="shared" si="205"/>
        <v>구간8</v>
      </c>
      <c r="D1469" s="108">
        <f t="shared" si="206"/>
        <v>182</v>
      </c>
      <c r="E1469" s="128">
        <f>COUNTIF($C$15:C1469,C1469)</f>
        <v>175</v>
      </c>
      <c r="F1469" s="129">
        <f t="shared" si="207"/>
        <v>0.10455235687998687</v>
      </c>
      <c r="G1469" s="129">
        <f t="shared" si="208"/>
        <v>2.132416661044544E-3</v>
      </c>
      <c r="H1469" s="130">
        <f t="shared" si="209"/>
        <v>0.10668477354103142</v>
      </c>
    </row>
    <row r="1470" spans="1:8">
      <c r="A1470" s="108">
        <f t="shared" si="212"/>
        <v>1456</v>
      </c>
      <c r="B1470" s="109">
        <f t="shared" si="212"/>
        <v>45021</v>
      </c>
      <c r="C1470" s="127" t="str">
        <f t="shared" si="205"/>
        <v>구간8</v>
      </c>
      <c r="D1470" s="108">
        <f t="shared" si="206"/>
        <v>182</v>
      </c>
      <c r="E1470" s="128">
        <f>COUNTIF($C$15:C1470,C1470)</f>
        <v>176</v>
      </c>
      <c r="F1470" s="129">
        <f t="shared" si="207"/>
        <v>0.10455235687998687</v>
      </c>
      <c r="G1470" s="129">
        <f t="shared" si="208"/>
        <v>2.1446018991076558E-3</v>
      </c>
      <c r="H1470" s="130">
        <f t="shared" si="209"/>
        <v>0.10669695877909453</v>
      </c>
    </row>
    <row r="1471" spans="1:8">
      <c r="A1471" s="108">
        <f t="shared" si="212"/>
        <v>1457</v>
      </c>
      <c r="B1471" s="109">
        <f t="shared" si="212"/>
        <v>45022</v>
      </c>
      <c r="C1471" s="127" t="str">
        <f t="shared" si="205"/>
        <v>구간8</v>
      </c>
      <c r="D1471" s="108">
        <f t="shared" si="206"/>
        <v>182</v>
      </c>
      <c r="E1471" s="128">
        <f>COUNTIF($C$15:C1471,C1471)</f>
        <v>177</v>
      </c>
      <c r="F1471" s="129">
        <f t="shared" si="207"/>
        <v>0.10455235687998687</v>
      </c>
      <c r="G1471" s="129">
        <f t="shared" si="208"/>
        <v>2.1567871371707672E-3</v>
      </c>
      <c r="H1471" s="130">
        <f t="shared" si="209"/>
        <v>0.10670914401715764</v>
      </c>
    </row>
    <row r="1472" spans="1:8">
      <c r="A1472" s="108">
        <f t="shared" si="212"/>
        <v>1458</v>
      </c>
      <c r="B1472" s="109">
        <f t="shared" si="212"/>
        <v>45023</v>
      </c>
      <c r="C1472" s="127" t="str">
        <f t="shared" si="205"/>
        <v>구간8</v>
      </c>
      <c r="D1472" s="108">
        <f t="shared" si="206"/>
        <v>182</v>
      </c>
      <c r="E1472" s="128">
        <f>COUNTIF($C$15:C1472,C1472)</f>
        <v>178</v>
      </c>
      <c r="F1472" s="129">
        <f t="shared" si="207"/>
        <v>0.10455235687998687</v>
      </c>
      <c r="G1472" s="129">
        <f t="shared" si="208"/>
        <v>2.168972375233879E-3</v>
      </c>
      <c r="H1472" s="130">
        <f t="shared" si="209"/>
        <v>0.10672132925522075</v>
      </c>
    </row>
    <row r="1473" spans="1:8">
      <c r="A1473" s="108">
        <f t="shared" ref="A1473:B1488" si="213">A1472+1</f>
        <v>1459</v>
      </c>
      <c r="B1473" s="109">
        <f t="shared" si="213"/>
        <v>45024</v>
      </c>
      <c r="C1473" s="127" t="str">
        <f t="shared" si="205"/>
        <v>구간8</v>
      </c>
      <c r="D1473" s="108">
        <f t="shared" si="206"/>
        <v>182</v>
      </c>
      <c r="E1473" s="128">
        <f>COUNTIF($C$15:C1473,C1473)</f>
        <v>179</v>
      </c>
      <c r="F1473" s="129">
        <f t="shared" si="207"/>
        <v>0.10455235687998687</v>
      </c>
      <c r="G1473" s="129">
        <f t="shared" si="208"/>
        <v>2.1811576132969909E-3</v>
      </c>
      <c r="H1473" s="130">
        <f t="shared" si="209"/>
        <v>0.10673351449328386</v>
      </c>
    </row>
    <row r="1474" spans="1:8">
      <c r="A1474" s="108">
        <f t="shared" si="213"/>
        <v>1460</v>
      </c>
      <c r="B1474" s="109">
        <f t="shared" si="213"/>
        <v>45025</v>
      </c>
      <c r="C1474" s="127" t="str">
        <f t="shared" si="205"/>
        <v>구간8</v>
      </c>
      <c r="D1474" s="108">
        <f t="shared" si="206"/>
        <v>182</v>
      </c>
      <c r="E1474" s="128">
        <f>COUNTIF($C$15:C1474,C1474)</f>
        <v>180</v>
      </c>
      <c r="F1474" s="129">
        <f t="shared" si="207"/>
        <v>0.10455235687998687</v>
      </c>
      <c r="G1474" s="129">
        <f t="shared" si="208"/>
        <v>2.1933428513601022E-3</v>
      </c>
      <c r="H1474" s="130">
        <f t="shared" si="209"/>
        <v>0.10674569973134698</v>
      </c>
    </row>
    <row r="1475" spans="1:8">
      <c r="A1475" s="108">
        <f t="shared" si="213"/>
        <v>1461</v>
      </c>
      <c r="B1475" s="109">
        <f t="shared" si="213"/>
        <v>45026</v>
      </c>
      <c r="C1475" s="127" t="str">
        <f t="shared" si="205"/>
        <v>구간8</v>
      </c>
      <c r="D1475" s="108">
        <f t="shared" si="206"/>
        <v>182</v>
      </c>
      <c r="E1475" s="128">
        <f>COUNTIF($C$15:C1475,C1475)</f>
        <v>181</v>
      </c>
      <c r="F1475" s="129">
        <f t="shared" si="207"/>
        <v>0.10455235687998687</v>
      </c>
      <c r="G1475" s="129">
        <f t="shared" si="208"/>
        <v>2.2055280894232141E-3</v>
      </c>
      <c r="H1475" s="130">
        <f t="shared" si="209"/>
        <v>0.10675788496941009</v>
      </c>
    </row>
    <row r="1476" spans="1:8">
      <c r="A1476" s="108">
        <f t="shared" si="213"/>
        <v>1462</v>
      </c>
      <c r="B1476" s="109">
        <f t="shared" si="213"/>
        <v>45027</v>
      </c>
      <c r="C1476" s="127" t="str">
        <f t="shared" si="205"/>
        <v>구간8</v>
      </c>
      <c r="D1476" s="108">
        <f t="shared" si="206"/>
        <v>182</v>
      </c>
      <c r="E1476" s="128">
        <f>COUNTIF($C$15:C1476,C1476)</f>
        <v>182</v>
      </c>
      <c r="F1476" s="129">
        <f t="shared" si="207"/>
        <v>0.10455235687998687</v>
      </c>
      <c r="G1476" s="129">
        <f t="shared" si="208"/>
        <v>2.2177133274863259E-3</v>
      </c>
      <c r="H1476" s="130">
        <f t="shared" si="209"/>
        <v>0.1067700702074732</v>
      </c>
    </row>
    <row r="1477" spans="1:8">
      <c r="A1477" s="108">
        <f t="shared" si="213"/>
        <v>1463</v>
      </c>
      <c r="B1477" s="109">
        <f t="shared" si="213"/>
        <v>45028</v>
      </c>
      <c r="C1477" s="127" t="str">
        <f t="shared" si="205"/>
        <v>구간9</v>
      </c>
      <c r="D1477" s="108">
        <f t="shared" si="206"/>
        <v>183</v>
      </c>
      <c r="E1477" s="128">
        <f>COUNTIF($C$15:C1477,C1477)</f>
        <v>1</v>
      </c>
      <c r="F1477" s="129">
        <f t="shared" si="207"/>
        <v>0.1067700702074732</v>
      </c>
      <c r="G1477" s="129">
        <f t="shared" si="208"/>
        <v>5.1716883710100918E-6</v>
      </c>
      <c r="H1477" s="130">
        <f t="shared" si="209"/>
        <v>0.10677524189584421</v>
      </c>
    </row>
    <row r="1478" spans="1:8">
      <c r="A1478" s="108">
        <f t="shared" si="213"/>
        <v>1464</v>
      </c>
      <c r="B1478" s="109">
        <f t="shared" si="213"/>
        <v>45029</v>
      </c>
      <c r="C1478" s="127" t="str">
        <f t="shared" si="205"/>
        <v>구간9</v>
      </c>
      <c r="D1478" s="108">
        <f t="shared" si="206"/>
        <v>183</v>
      </c>
      <c r="E1478" s="128">
        <f>COUNTIF($C$15:C1478,C1478)</f>
        <v>2</v>
      </c>
      <c r="F1478" s="129">
        <f t="shared" si="207"/>
        <v>0.1067700702074732</v>
      </c>
      <c r="G1478" s="129">
        <f t="shared" si="208"/>
        <v>1.0343376742020184E-5</v>
      </c>
      <c r="H1478" s="130">
        <f t="shared" si="209"/>
        <v>0.10678041358421522</v>
      </c>
    </row>
    <row r="1479" spans="1:8">
      <c r="A1479" s="108">
        <f t="shared" si="213"/>
        <v>1465</v>
      </c>
      <c r="B1479" s="109">
        <f t="shared" si="213"/>
        <v>45030</v>
      </c>
      <c r="C1479" s="127" t="str">
        <f t="shared" si="205"/>
        <v>구간9</v>
      </c>
      <c r="D1479" s="108">
        <f t="shared" si="206"/>
        <v>183</v>
      </c>
      <c r="E1479" s="128">
        <f>COUNTIF($C$15:C1479,C1479)</f>
        <v>3</v>
      </c>
      <c r="F1479" s="129">
        <f t="shared" si="207"/>
        <v>0.1067700702074732</v>
      </c>
      <c r="G1479" s="129">
        <f t="shared" si="208"/>
        <v>1.5515065113030276E-5</v>
      </c>
      <c r="H1479" s="130">
        <f t="shared" si="209"/>
        <v>0.10678558527258623</v>
      </c>
    </row>
    <row r="1480" spans="1:8">
      <c r="A1480" s="108">
        <f t="shared" si="213"/>
        <v>1466</v>
      </c>
      <c r="B1480" s="109">
        <f t="shared" si="213"/>
        <v>45031</v>
      </c>
      <c r="C1480" s="127" t="str">
        <f t="shared" si="205"/>
        <v>구간9</v>
      </c>
      <c r="D1480" s="108">
        <f t="shared" si="206"/>
        <v>183</v>
      </c>
      <c r="E1480" s="128">
        <f>COUNTIF($C$15:C1480,C1480)</f>
        <v>4</v>
      </c>
      <c r="F1480" s="129">
        <f t="shared" si="207"/>
        <v>0.1067700702074732</v>
      </c>
      <c r="G1480" s="129">
        <f t="shared" si="208"/>
        <v>2.0686753484040367E-5</v>
      </c>
      <c r="H1480" s="130">
        <f t="shared" si="209"/>
        <v>0.10679075696095724</v>
      </c>
    </row>
    <row r="1481" spans="1:8">
      <c r="A1481" s="108">
        <f t="shared" si="213"/>
        <v>1467</v>
      </c>
      <c r="B1481" s="109">
        <f t="shared" si="213"/>
        <v>45032</v>
      </c>
      <c r="C1481" s="127" t="str">
        <f t="shared" si="205"/>
        <v>구간9</v>
      </c>
      <c r="D1481" s="108">
        <f t="shared" si="206"/>
        <v>183</v>
      </c>
      <c r="E1481" s="128">
        <f>COUNTIF($C$15:C1481,C1481)</f>
        <v>5</v>
      </c>
      <c r="F1481" s="129">
        <f t="shared" si="207"/>
        <v>0.1067700702074732</v>
      </c>
      <c r="G1481" s="129">
        <f t="shared" si="208"/>
        <v>2.5858441855050458E-5</v>
      </c>
      <c r="H1481" s="130">
        <f t="shared" si="209"/>
        <v>0.10679592864932826</v>
      </c>
    </row>
    <row r="1482" spans="1:8">
      <c r="A1482" s="108">
        <f t="shared" si="213"/>
        <v>1468</v>
      </c>
      <c r="B1482" s="109">
        <f t="shared" si="213"/>
        <v>45033</v>
      </c>
      <c r="C1482" s="127" t="str">
        <f t="shared" si="205"/>
        <v>구간9</v>
      </c>
      <c r="D1482" s="108">
        <f t="shared" si="206"/>
        <v>183</v>
      </c>
      <c r="E1482" s="128">
        <f>COUNTIF($C$15:C1482,C1482)</f>
        <v>6</v>
      </c>
      <c r="F1482" s="129">
        <f t="shared" si="207"/>
        <v>0.1067700702074732</v>
      </c>
      <c r="G1482" s="129">
        <f t="shared" si="208"/>
        <v>3.1030130226060552E-5</v>
      </c>
      <c r="H1482" s="130">
        <f t="shared" si="209"/>
        <v>0.10680110033769927</v>
      </c>
    </row>
    <row r="1483" spans="1:8">
      <c r="A1483" s="108">
        <f t="shared" si="213"/>
        <v>1469</v>
      </c>
      <c r="B1483" s="109">
        <f t="shared" si="213"/>
        <v>45034</v>
      </c>
      <c r="C1483" s="127" t="str">
        <f t="shared" si="205"/>
        <v>구간9</v>
      </c>
      <c r="D1483" s="108">
        <f t="shared" si="206"/>
        <v>183</v>
      </c>
      <c r="E1483" s="128">
        <f>COUNTIF($C$15:C1483,C1483)</f>
        <v>7</v>
      </c>
      <c r="F1483" s="129">
        <f t="shared" si="207"/>
        <v>0.1067700702074732</v>
      </c>
      <c r="G1483" s="129">
        <f t="shared" si="208"/>
        <v>3.6201818597070643E-5</v>
      </c>
      <c r="H1483" s="130">
        <f t="shared" si="209"/>
        <v>0.10680627202607026</v>
      </c>
    </row>
    <row r="1484" spans="1:8">
      <c r="A1484" s="108">
        <f t="shared" si="213"/>
        <v>1470</v>
      </c>
      <c r="B1484" s="109">
        <f t="shared" si="213"/>
        <v>45035</v>
      </c>
      <c r="C1484" s="127" t="str">
        <f t="shared" si="205"/>
        <v>구간9</v>
      </c>
      <c r="D1484" s="108">
        <f t="shared" si="206"/>
        <v>183</v>
      </c>
      <c r="E1484" s="128">
        <f>COUNTIF($C$15:C1484,C1484)</f>
        <v>8</v>
      </c>
      <c r="F1484" s="129">
        <f t="shared" si="207"/>
        <v>0.1067700702074732</v>
      </c>
      <c r="G1484" s="129">
        <f t="shared" si="208"/>
        <v>4.1373506968080734E-5</v>
      </c>
      <c r="H1484" s="130">
        <f t="shared" si="209"/>
        <v>0.10681144371444128</v>
      </c>
    </row>
    <row r="1485" spans="1:8">
      <c r="A1485" s="108">
        <f t="shared" si="213"/>
        <v>1471</v>
      </c>
      <c r="B1485" s="109">
        <f t="shared" si="213"/>
        <v>45036</v>
      </c>
      <c r="C1485" s="127" t="str">
        <f t="shared" si="205"/>
        <v>구간9</v>
      </c>
      <c r="D1485" s="108">
        <f t="shared" si="206"/>
        <v>183</v>
      </c>
      <c r="E1485" s="128">
        <f>COUNTIF($C$15:C1485,C1485)</f>
        <v>9</v>
      </c>
      <c r="F1485" s="129">
        <f t="shared" si="207"/>
        <v>0.1067700702074732</v>
      </c>
      <c r="G1485" s="129">
        <f t="shared" si="208"/>
        <v>4.6545195339090825E-5</v>
      </c>
      <c r="H1485" s="130">
        <f t="shared" si="209"/>
        <v>0.10681661540281229</v>
      </c>
    </row>
    <row r="1486" spans="1:8">
      <c r="A1486" s="108">
        <f t="shared" si="213"/>
        <v>1472</v>
      </c>
      <c r="B1486" s="109">
        <f t="shared" si="213"/>
        <v>45037</v>
      </c>
      <c r="C1486" s="127" t="str">
        <f t="shared" si="205"/>
        <v>구간9</v>
      </c>
      <c r="D1486" s="108">
        <f t="shared" si="206"/>
        <v>183</v>
      </c>
      <c r="E1486" s="128">
        <f>COUNTIF($C$15:C1486,C1486)</f>
        <v>10</v>
      </c>
      <c r="F1486" s="129">
        <f t="shared" si="207"/>
        <v>0.1067700702074732</v>
      </c>
      <c r="G1486" s="129">
        <f t="shared" si="208"/>
        <v>5.1716883710100916E-5</v>
      </c>
      <c r="H1486" s="130">
        <f t="shared" si="209"/>
        <v>0.1068217870911833</v>
      </c>
    </row>
    <row r="1487" spans="1:8">
      <c r="A1487" s="108">
        <f t="shared" si="213"/>
        <v>1473</v>
      </c>
      <c r="B1487" s="109">
        <f t="shared" si="213"/>
        <v>45038</v>
      </c>
      <c r="C1487" s="127" t="str">
        <f t="shared" si="205"/>
        <v>구간9</v>
      </c>
      <c r="D1487" s="108">
        <f t="shared" si="206"/>
        <v>183</v>
      </c>
      <c r="E1487" s="128">
        <f>COUNTIF($C$15:C1487,C1487)</f>
        <v>11</v>
      </c>
      <c r="F1487" s="129">
        <f t="shared" si="207"/>
        <v>0.1067700702074732</v>
      </c>
      <c r="G1487" s="129">
        <f t="shared" si="208"/>
        <v>5.6888572081111007E-5</v>
      </c>
      <c r="H1487" s="130">
        <f t="shared" si="209"/>
        <v>0.10682695877955431</v>
      </c>
    </row>
    <row r="1488" spans="1:8">
      <c r="A1488" s="108">
        <f t="shared" si="213"/>
        <v>1474</v>
      </c>
      <c r="B1488" s="109">
        <f t="shared" si="213"/>
        <v>45039</v>
      </c>
      <c r="C1488" s="127" t="str">
        <f t="shared" ref="C1488:C1551" si="214">IF(IFERROR(HLOOKUP(B1488,$D$5:$W$7,2,FALSE),"")="",C1489,HLOOKUP(B1488,$D$5:$W$7,2,FALSE))</f>
        <v>구간9</v>
      </c>
      <c r="D1488" s="108">
        <f t="shared" ref="D1488:D1551" si="215">COUNTIF($C$15:$C$49928,C1488)</f>
        <v>183</v>
      </c>
      <c r="E1488" s="128">
        <f>COUNTIF($C$15:C1488,C1488)</f>
        <v>12</v>
      </c>
      <c r="F1488" s="129">
        <f t="shared" ref="F1488:F1551" si="216">HLOOKUP($C1488,$D$6:$W$11,6,FALSE)</f>
        <v>0.1067700702074732</v>
      </c>
      <c r="G1488" s="129">
        <f t="shared" ref="G1488:G1551" si="217">HLOOKUP($C1488,$D$6:$W$11,5,FALSE)*(E1488)</f>
        <v>6.2060260452121105E-5</v>
      </c>
      <c r="H1488" s="130">
        <f t="shared" ref="H1488:H1551" si="218">F1488+G1488</f>
        <v>0.10683213046792532</v>
      </c>
    </row>
    <row r="1489" spans="1:8">
      <c r="A1489" s="108">
        <f t="shared" ref="A1489:B1504" si="219">A1488+1</f>
        <v>1475</v>
      </c>
      <c r="B1489" s="109">
        <f t="shared" si="219"/>
        <v>45040</v>
      </c>
      <c r="C1489" s="127" t="str">
        <f t="shared" si="214"/>
        <v>구간9</v>
      </c>
      <c r="D1489" s="108">
        <f t="shared" si="215"/>
        <v>183</v>
      </c>
      <c r="E1489" s="128">
        <f>COUNTIF($C$15:C1489,C1489)</f>
        <v>13</v>
      </c>
      <c r="F1489" s="129">
        <f t="shared" si="216"/>
        <v>0.1067700702074732</v>
      </c>
      <c r="G1489" s="129">
        <f t="shared" si="217"/>
        <v>6.7231948823131196E-5</v>
      </c>
      <c r="H1489" s="130">
        <f t="shared" si="218"/>
        <v>0.10683730215629633</v>
      </c>
    </row>
    <row r="1490" spans="1:8">
      <c r="A1490" s="108">
        <f t="shared" si="219"/>
        <v>1476</v>
      </c>
      <c r="B1490" s="109">
        <f t="shared" si="219"/>
        <v>45041</v>
      </c>
      <c r="C1490" s="127" t="str">
        <f t="shared" si="214"/>
        <v>구간9</v>
      </c>
      <c r="D1490" s="108">
        <f t="shared" si="215"/>
        <v>183</v>
      </c>
      <c r="E1490" s="128">
        <f>COUNTIF($C$15:C1490,C1490)</f>
        <v>14</v>
      </c>
      <c r="F1490" s="129">
        <f t="shared" si="216"/>
        <v>0.1067700702074732</v>
      </c>
      <c r="G1490" s="129">
        <f t="shared" si="217"/>
        <v>7.2403637194141287E-5</v>
      </c>
      <c r="H1490" s="130">
        <f t="shared" si="218"/>
        <v>0.10684247384466734</v>
      </c>
    </row>
    <row r="1491" spans="1:8">
      <c r="A1491" s="108">
        <f t="shared" si="219"/>
        <v>1477</v>
      </c>
      <c r="B1491" s="109">
        <f t="shared" si="219"/>
        <v>45042</v>
      </c>
      <c r="C1491" s="127" t="str">
        <f t="shared" si="214"/>
        <v>구간9</v>
      </c>
      <c r="D1491" s="108">
        <f t="shared" si="215"/>
        <v>183</v>
      </c>
      <c r="E1491" s="128">
        <f>COUNTIF($C$15:C1491,C1491)</f>
        <v>15</v>
      </c>
      <c r="F1491" s="129">
        <f t="shared" si="216"/>
        <v>0.1067700702074732</v>
      </c>
      <c r="G1491" s="129">
        <f t="shared" si="217"/>
        <v>7.7575325565151378E-5</v>
      </c>
      <c r="H1491" s="130">
        <f t="shared" si="218"/>
        <v>0.10684764553303835</v>
      </c>
    </row>
    <row r="1492" spans="1:8">
      <c r="A1492" s="108">
        <f t="shared" si="219"/>
        <v>1478</v>
      </c>
      <c r="B1492" s="109">
        <f t="shared" si="219"/>
        <v>45043</v>
      </c>
      <c r="C1492" s="127" t="str">
        <f t="shared" si="214"/>
        <v>구간9</v>
      </c>
      <c r="D1492" s="108">
        <f t="shared" si="215"/>
        <v>183</v>
      </c>
      <c r="E1492" s="128">
        <f>COUNTIF($C$15:C1492,C1492)</f>
        <v>16</v>
      </c>
      <c r="F1492" s="129">
        <f t="shared" si="216"/>
        <v>0.1067700702074732</v>
      </c>
      <c r="G1492" s="129">
        <f t="shared" si="217"/>
        <v>8.2747013936161469E-5</v>
      </c>
      <c r="H1492" s="130">
        <f t="shared" si="218"/>
        <v>0.10685281722140937</v>
      </c>
    </row>
    <row r="1493" spans="1:8">
      <c r="A1493" s="108">
        <f t="shared" si="219"/>
        <v>1479</v>
      </c>
      <c r="B1493" s="109">
        <f t="shared" si="219"/>
        <v>45044</v>
      </c>
      <c r="C1493" s="127" t="str">
        <f t="shared" si="214"/>
        <v>구간9</v>
      </c>
      <c r="D1493" s="108">
        <f t="shared" si="215"/>
        <v>183</v>
      </c>
      <c r="E1493" s="128">
        <f>COUNTIF($C$15:C1493,C1493)</f>
        <v>17</v>
      </c>
      <c r="F1493" s="129">
        <f t="shared" si="216"/>
        <v>0.1067700702074732</v>
      </c>
      <c r="G1493" s="129">
        <f t="shared" si="217"/>
        <v>8.791870230717156E-5</v>
      </c>
      <c r="H1493" s="130">
        <f t="shared" si="218"/>
        <v>0.10685798890978038</v>
      </c>
    </row>
    <row r="1494" spans="1:8">
      <c r="A1494" s="108">
        <f t="shared" si="219"/>
        <v>1480</v>
      </c>
      <c r="B1494" s="109">
        <f t="shared" si="219"/>
        <v>45045</v>
      </c>
      <c r="C1494" s="127" t="str">
        <f t="shared" si="214"/>
        <v>구간9</v>
      </c>
      <c r="D1494" s="108">
        <f t="shared" si="215"/>
        <v>183</v>
      </c>
      <c r="E1494" s="128">
        <f>COUNTIF($C$15:C1494,C1494)</f>
        <v>18</v>
      </c>
      <c r="F1494" s="129">
        <f t="shared" si="216"/>
        <v>0.1067700702074732</v>
      </c>
      <c r="G1494" s="129">
        <f t="shared" si="217"/>
        <v>9.3090390678181651E-5</v>
      </c>
      <c r="H1494" s="130">
        <f t="shared" si="218"/>
        <v>0.10686316059815139</v>
      </c>
    </row>
    <row r="1495" spans="1:8">
      <c r="A1495" s="108">
        <f t="shared" si="219"/>
        <v>1481</v>
      </c>
      <c r="B1495" s="109">
        <f t="shared" si="219"/>
        <v>45046</v>
      </c>
      <c r="C1495" s="127" t="str">
        <f t="shared" si="214"/>
        <v>구간9</v>
      </c>
      <c r="D1495" s="108">
        <f t="shared" si="215"/>
        <v>183</v>
      </c>
      <c r="E1495" s="128">
        <f>COUNTIF($C$15:C1495,C1495)</f>
        <v>19</v>
      </c>
      <c r="F1495" s="129">
        <f t="shared" si="216"/>
        <v>0.1067700702074732</v>
      </c>
      <c r="G1495" s="129">
        <f t="shared" si="217"/>
        <v>9.8262079049191742E-5</v>
      </c>
      <c r="H1495" s="130">
        <f t="shared" si="218"/>
        <v>0.10686833228652239</v>
      </c>
    </row>
    <row r="1496" spans="1:8">
      <c r="A1496" s="108">
        <f t="shared" si="219"/>
        <v>1482</v>
      </c>
      <c r="B1496" s="109">
        <f t="shared" si="219"/>
        <v>45047</v>
      </c>
      <c r="C1496" s="127" t="str">
        <f t="shared" si="214"/>
        <v>구간9</v>
      </c>
      <c r="D1496" s="108">
        <f t="shared" si="215"/>
        <v>183</v>
      </c>
      <c r="E1496" s="128">
        <f>COUNTIF($C$15:C1496,C1496)</f>
        <v>20</v>
      </c>
      <c r="F1496" s="129">
        <f t="shared" si="216"/>
        <v>0.1067700702074732</v>
      </c>
      <c r="G1496" s="129">
        <f t="shared" si="217"/>
        <v>1.0343376742020183E-4</v>
      </c>
      <c r="H1496" s="130">
        <f t="shared" si="218"/>
        <v>0.1068735039748934</v>
      </c>
    </row>
    <row r="1497" spans="1:8">
      <c r="A1497" s="108">
        <f t="shared" si="219"/>
        <v>1483</v>
      </c>
      <c r="B1497" s="109">
        <f t="shared" si="219"/>
        <v>45048</v>
      </c>
      <c r="C1497" s="127" t="str">
        <f t="shared" si="214"/>
        <v>구간9</v>
      </c>
      <c r="D1497" s="108">
        <f t="shared" si="215"/>
        <v>183</v>
      </c>
      <c r="E1497" s="128">
        <f>COUNTIF($C$15:C1497,C1497)</f>
        <v>21</v>
      </c>
      <c r="F1497" s="129">
        <f t="shared" si="216"/>
        <v>0.1067700702074732</v>
      </c>
      <c r="G1497" s="129">
        <f t="shared" si="217"/>
        <v>1.0860545579121192E-4</v>
      </c>
      <c r="H1497" s="130">
        <f t="shared" si="218"/>
        <v>0.10687867566326441</v>
      </c>
    </row>
    <row r="1498" spans="1:8">
      <c r="A1498" s="108">
        <f t="shared" si="219"/>
        <v>1484</v>
      </c>
      <c r="B1498" s="109">
        <f t="shared" si="219"/>
        <v>45049</v>
      </c>
      <c r="C1498" s="127" t="str">
        <f t="shared" si="214"/>
        <v>구간9</v>
      </c>
      <c r="D1498" s="108">
        <f t="shared" si="215"/>
        <v>183</v>
      </c>
      <c r="E1498" s="128">
        <f>COUNTIF($C$15:C1498,C1498)</f>
        <v>22</v>
      </c>
      <c r="F1498" s="129">
        <f t="shared" si="216"/>
        <v>0.1067700702074732</v>
      </c>
      <c r="G1498" s="129">
        <f t="shared" si="217"/>
        <v>1.1377714416222201E-4</v>
      </c>
      <c r="H1498" s="130">
        <f t="shared" si="218"/>
        <v>0.10688384735163542</v>
      </c>
    </row>
    <row r="1499" spans="1:8">
      <c r="A1499" s="108">
        <f t="shared" si="219"/>
        <v>1485</v>
      </c>
      <c r="B1499" s="109">
        <f t="shared" si="219"/>
        <v>45050</v>
      </c>
      <c r="C1499" s="127" t="str">
        <f t="shared" si="214"/>
        <v>구간9</v>
      </c>
      <c r="D1499" s="108">
        <f t="shared" si="215"/>
        <v>183</v>
      </c>
      <c r="E1499" s="128">
        <f>COUNTIF($C$15:C1499,C1499)</f>
        <v>23</v>
      </c>
      <c r="F1499" s="129">
        <f t="shared" si="216"/>
        <v>0.1067700702074732</v>
      </c>
      <c r="G1499" s="129">
        <f t="shared" si="217"/>
        <v>1.1894883253323211E-4</v>
      </c>
      <c r="H1499" s="130">
        <f t="shared" si="218"/>
        <v>0.10688901904000643</v>
      </c>
    </row>
    <row r="1500" spans="1:8">
      <c r="A1500" s="108">
        <f t="shared" si="219"/>
        <v>1486</v>
      </c>
      <c r="B1500" s="109">
        <f t="shared" si="219"/>
        <v>45051</v>
      </c>
      <c r="C1500" s="127" t="str">
        <f t="shared" si="214"/>
        <v>구간9</v>
      </c>
      <c r="D1500" s="108">
        <f t="shared" si="215"/>
        <v>183</v>
      </c>
      <c r="E1500" s="128">
        <f>COUNTIF($C$15:C1500,C1500)</f>
        <v>24</v>
      </c>
      <c r="F1500" s="129">
        <f t="shared" si="216"/>
        <v>0.1067700702074732</v>
      </c>
      <c r="G1500" s="129">
        <f t="shared" si="217"/>
        <v>1.2412052090424221E-4</v>
      </c>
      <c r="H1500" s="130">
        <f t="shared" si="218"/>
        <v>0.10689419072837744</v>
      </c>
    </row>
    <row r="1501" spans="1:8">
      <c r="A1501" s="108">
        <f t="shared" si="219"/>
        <v>1487</v>
      </c>
      <c r="B1501" s="109">
        <f t="shared" si="219"/>
        <v>45052</v>
      </c>
      <c r="C1501" s="127" t="str">
        <f t="shared" si="214"/>
        <v>구간9</v>
      </c>
      <c r="D1501" s="108">
        <f t="shared" si="215"/>
        <v>183</v>
      </c>
      <c r="E1501" s="128">
        <f>COUNTIF($C$15:C1501,C1501)</f>
        <v>25</v>
      </c>
      <c r="F1501" s="129">
        <f t="shared" si="216"/>
        <v>0.1067700702074732</v>
      </c>
      <c r="G1501" s="129">
        <f t="shared" si="217"/>
        <v>1.292922092752523E-4</v>
      </c>
      <c r="H1501" s="130">
        <f t="shared" si="218"/>
        <v>0.10689936241674845</v>
      </c>
    </row>
    <row r="1502" spans="1:8">
      <c r="A1502" s="108">
        <f t="shared" si="219"/>
        <v>1488</v>
      </c>
      <c r="B1502" s="109">
        <f t="shared" si="219"/>
        <v>45053</v>
      </c>
      <c r="C1502" s="127" t="str">
        <f t="shared" si="214"/>
        <v>구간9</v>
      </c>
      <c r="D1502" s="108">
        <f t="shared" si="215"/>
        <v>183</v>
      </c>
      <c r="E1502" s="128">
        <f>COUNTIF($C$15:C1502,C1502)</f>
        <v>26</v>
      </c>
      <c r="F1502" s="129">
        <f t="shared" si="216"/>
        <v>0.1067700702074732</v>
      </c>
      <c r="G1502" s="129">
        <f t="shared" si="217"/>
        <v>1.3446389764626239E-4</v>
      </c>
      <c r="H1502" s="130">
        <f t="shared" si="218"/>
        <v>0.10690453410511946</v>
      </c>
    </row>
    <row r="1503" spans="1:8">
      <c r="A1503" s="108">
        <f t="shared" si="219"/>
        <v>1489</v>
      </c>
      <c r="B1503" s="109">
        <f t="shared" si="219"/>
        <v>45054</v>
      </c>
      <c r="C1503" s="127" t="str">
        <f t="shared" si="214"/>
        <v>구간9</v>
      </c>
      <c r="D1503" s="108">
        <f t="shared" si="215"/>
        <v>183</v>
      </c>
      <c r="E1503" s="128">
        <f>COUNTIF($C$15:C1503,C1503)</f>
        <v>27</v>
      </c>
      <c r="F1503" s="129">
        <f t="shared" si="216"/>
        <v>0.1067700702074732</v>
      </c>
      <c r="G1503" s="129">
        <f t="shared" si="217"/>
        <v>1.3963558601727248E-4</v>
      </c>
      <c r="H1503" s="130">
        <f t="shared" si="218"/>
        <v>0.10690970579349048</v>
      </c>
    </row>
    <row r="1504" spans="1:8">
      <c r="A1504" s="108">
        <f t="shared" si="219"/>
        <v>1490</v>
      </c>
      <c r="B1504" s="109">
        <f t="shared" si="219"/>
        <v>45055</v>
      </c>
      <c r="C1504" s="127" t="str">
        <f t="shared" si="214"/>
        <v>구간9</v>
      </c>
      <c r="D1504" s="108">
        <f t="shared" si="215"/>
        <v>183</v>
      </c>
      <c r="E1504" s="128">
        <f>COUNTIF($C$15:C1504,C1504)</f>
        <v>28</v>
      </c>
      <c r="F1504" s="129">
        <f t="shared" si="216"/>
        <v>0.1067700702074732</v>
      </c>
      <c r="G1504" s="129">
        <f t="shared" si="217"/>
        <v>1.4480727438828257E-4</v>
      </c>
      <c r="H1504" s="130">
        <f t="shared" si="218"/>
        <v>0.10691487748186149</v>
      </c>
    </row>
    <row r="1505" spans="1:8">
      <c r="A1505" s="108">
        <f t="shared" ref="A1505:B1520" si="220">A1504+1</f>
        <v>1491</v>
      </c>
      <c r="B1505" s="109">
        <f t="shared" si="220"/>
        <v>45056</v>
      </c>
      <c r="C1505" s="127" t="str">
        <f t="shared" si="214"/>
        <v>구간9</v>
      </c>
      <c r="D1505" s="108">
        <f t="shared" si="215"/>
        <v>183</v>
      </c>
      <c r="E1505" s="128">
        <f>COUNTIF($C$15:C1505,C1505)</f>
        <v>29</v>
      </c>
      <c r="F1505" s="129">
        <f t="shared" si="216"/>
        <v>0.1067700702074732</v>
      </c>
      <c r="G1505" s="129">
        <f t="shared" si="217"/>
        <v>1.4997896275929266E-4</v>
      </c>
      <c r="H1505" s="130">
        <f t="shared" si="218"/>
        <v>0.1069200491702325</v>
      </c>
    </row>
    <row r="1506" spans="1:8">
      <c r="A1506" s="108">
        <f t="shared" si="220"/>
        <v>1492</v>
      </c>
      <c r="B1506" s="109">
        <f t="shared" si="220"/>
        <v>45057</v>
      </c>
      <c r="C1506" s="127" t="str">
        <f t="shared" si="214"/>
        <v>구간9</v>
      </c>
      <c r="D1506" s="108">
        <f t="shared" si="215"/>
        <v>183</v>
      </c>
      <c r="E1506" s="128">
        <f>COUNTIF($C$15:C1506,C1506)</f>
        <v>30</v>
      </c>
      <c r="F1506" s="129">
        <f t="shared" si="216"/>
        <v>0.1067700702074732</v>
      </c>
      <c r="G1506" s="129">
        <f t="shared" si="217"/>
        <v>1.5515065113030276E-4</v>
      </c>
      <c r="H1506" s="130">
        <f t="shared" si="218"/>
        <v>0.10692522085860351</v>
      </c>
    </row>
    <row r="1507" spans="1:8">
      <c r="A1507" s="108">
        <f t="shared" si="220"/>
        <v>1493</v>
      </c>
      <c r="B1507" s="109">
        <f t="shared" si="220"/>
        <v>45058</v>
      </c>
      <c r="C1507" s="127" t="str">
        <f t="shared" si="214"/>
        <v>구간9</v>
      </c>
      <c r="D1507" s="108">
        <f t="shared" si="215"/>
        <v>183</v>
      </c>
      <c r="E1507" s="128">
        <f>COUNTIF($C$15:C1507,C1507)</f>
        <v>31</v>
      </c>
      <c r="F1507" s="129">
        <f t="shared" si="216"/>
        <v>0.1067700702074732</v>
      </c>
      <c r="G1507" s="129">
        <f t="shared" si="217"/>
        <v>1.6032233950131285E-4</v>
      </c>
      <c r="H1507" s="130">
        <f t="shared" si="218"/>
        <v>0.10693039254697451</v>
      </c>
    </row>
    <row r="1508" spans="1:8">
      <c r="A1508" s="108">
        <f t="shared" si="220"/>
        <v>1494</v>
      </c>
      <c r="B1508" s="109">
        <f t="shared" si="220"/>
        <v>45059</v>
      </c>
      <c r="C1508" s="127" t="str">
        <f t="shared" si="214"/>
        <v>구간9</v>
      </c>
      <c r="D1508" s="108">
        <f t="shared" si="215"/>
        <v>183</v>
      </c>
      <c r="E1508" s="128">
        <f>COUNTIF($C$15:C1508,C1508)</f>
        <v>32</v>
      </c>
      <c r="F1508" s="129">
        <f t="shared" si="216"/>
        <v>0.1067700702074732</v>
      </c>
      <c r="G1508" s="129">
        <f t="shared" si="217"/>
        <v>1.6549402787232294E-4</v>
      </c>
      <c r="H1508" s="130">
        <f t="shared" si="218"/>
        <v>0.10693556423534552</v>
      </c>
    </row>
    <row r="1509" spans="1:8">
      <c r="A1509" s="108">
        <f t="shared" si="220"/>
        <v>1495</v>
      </c>
      <c r="B1509" s="109">
        <f t="shared" si="220"/>
        <v>45060</v>
      </c>
      <c r="C1509" s="127" t="str">
        <f t="shared" si="214"/>
        <v>구간9</v>
      </c>
      <c r="D1509" s="108">
        <f t="shared" si="215"/>
        <v>183</v>
      </c>
      <c r="E1509" s="128">
        <f>COUNTIF($C$15:C1509,C1509)</f>
        <v>33</v>
      </c>
      <c r="F1509" s="129">
        <f t="shared" si="216"/>
        <v>0.1067700702074732</v>
      </c>
      <c r="G1509" s="129">
        <f t="shared" si="217"/>
        <v>1.7066571624333303E-4</v>
      </c>
      <c r="H1509" s="130">
        <f t="shared" si="218"/>
        <v>0.10694073592371653</v>
      </c>
    </row>
    <row r="1510" spans="1:8">
      <c r="A1510" s="108">
        <f t="shared" si="220"/>
        <v>1496</v>
      </c>
      <c r="B1510" s="109">
        <f t="shared" si="220"/>
        <v>45061</v>
      </c>
      <c r="C1510" s="127" t="str">
        <f t="shared" si="214"/>
        <v>구간9</v>
      </c>
      <c r="D1510" s="108">
        <f t="shared" si="215"/>
        <v>183</v>
      </c>
      <c r="E1510" s="128">
        <f>COUNTIF($C$15:C1510,C1510)</f>
        <v>34</v>
      </c>
      <c r="F1510" s="129">
        <f t="shared" si="216"/>
        <v>0.1067700702074732</v>
      </c>
      <c r="G1510" s="129">
        <f t="shared" si="217"/>
        <v>1.7583740461434312E-4</v>
      </c>
      <c r="H1510" s="130">
        <f t="shared" si="218"/>
        <v>0.10694590761208754</v>
      </c>
    </row>
    <row r="1511" spans="1:8">
      <c r="A1511" s="108">
        <f t="shared" si="220"/>
        <v>1497</v>
      </c>
      <c r="B1511" s="109">
        <f t="shared" si="220"/>
        <v>45062</v>
      </c>
      <c r="C1511" s="127" t="str">
        <f t="shared" si="214"/>
        <v>구간9</v>
      </c>
      <c r="D1511" s="108">
        <f t="shared" si="215"/>
        <v>183</v>
      </c>
      <c r="E1511" s="128">
        <f>COUNTIF($C$15:C1511,C1511)</f>
        <v>35</v>
      </c>
      <c r="F1511" s="129">
        <f t="shared" si="216"/>
        <v>0.1067700702074732</v>
      </c>
      <c r="G1511" s="129">
        <f t="shared" si="217"/>
        <v>1.8100909298535321E-4</v>
      </c>
      <c r="H1511" s="130">
        <f t="shared" si="218"/>
        <v>0.10695107930045855</v>
      </c>
    </row>
    <row r="1512" spans="1:8">
      <c r="A1512" s="108">
        <f t="shared" si="220"/>
        <v>1498</v>
      </c>
      <c r="B1512" s="109">
        <f t="shared" si="220"/>
        <v>45063</v>
      </c>
      <c r="C1512" s="127" t="str">
        <f t="shared" si="214"/>
        <v>구간9</v>
      </c>
      <c r="D1512" s="108">
        <f t="shared" si="215"/>
        <v>183</v>
      </c>
      <c r="E1512" s="128">
        <f>COUNTIF($C$15:C1512,C1512)</f>
        <v>36</v>
      </c>
      <c r="F1512" s="129">
        <f t="shared" si="216"/>
        <v>0.1067700702074732</v>
      </c>
      <c r="G1512" s="129">
        <f t="shared" si="217"/>
        <v>1.861807813563633E-4</v>
      </c>
      <c r="H1512" s="130">
        <f t="shared" si="218"/>
        <v>0.10695625098882956</v>
      </c>
    </row>
    <row r="1513" spans="1:8">
      <c r="A1513" s="108">
        <f t="shared" si="220"/>
        <v>1499</v>
      </c>
      <c r="B1513" s="109">
        <f t="shared" si="220"/>
        <v>45064</v>
      </c>
      <c r="C1513" s="127" t="str">
        <f t="shared" si="214"/>
        <v>구간9</v>
      </c>
      <c r="D1513" s="108">
        <f t="shared" si="215"/>
        <v>183</v>
      </c>
      <c r="E1513" s="128">
        <f>COUNTIF($C$15:C1513,C1513)</f>
        <v>37</v>
      </c>
      <c r="F1513" s="129">
        <f t="shared" si="216"/>
        <v>0.1067700702074732</v>
      </c>
      <c r="G1513" s="129">
        <f t="shared" si="217"/>
        <v>1.9135246972737339E-4</v>
      </c>
      <c r="H1513" s="130">
        <f t="shared" si="218"/>
        <v>0.10696142267720057</v>
      </c>
    </row>
    <row r="1514" spans="1:8">
      <c r="A1514" s="108">
        <f t="shared" si="220"/>
        <v>1500</v>
      </c>
      <c r="B1514" s="109">
        <f t="shared" si="220"/>
        <v>45065</v>
      </c>
      <c r="C1514" s="127" t="str">
        <f t="shared" si="214"/>
        <v>구간9</v>
      </c>
      <c r="D1514" s="108">
        <f t="shared" si="215"/>
        <v>183</v>
      </c>
      <c r="E1514" s="128">
        <f>COUNTIF($C$15:C1514,C1514)</f>
        <v>38</v>
      </c>
      <c r="F1514" s="129">
        <f t="shared" si="216"/>
        <v>0.1067700702074732</v>
      </c>
      <c r="G1514" s="129">
        <f t="shared" si="217"/>
        <v>1.9652415809838348E-4</v>
      </c>
      <c r="H1514" s="130">
        <f t="shared" si="218"/>
        <v>0.10696659436557159</v>
      </c>
    </row>
    <row r="1515" spans="1:8">
      <c r="A1515" s="108">
        <f t="shared" si="220"/>
        <v>1501</v>
      </c>
      <c r="B1515" s="109">
        <f t="shared" si="220"/>
        <v>45066</v>
      </c>
      <c r="C1515" s="127" t="str">
        <f t="shared" si="214"/>
        <v>구간9</v>
      </c>
      <c r="D1515" s="108">
        <f t="shared" si="215"/>
        <v>183</v>
      </c>
      <c r="E1515" s="128">
        <f>COUNTIF($C$15:C1515,C1515)</f>
        <v>39</v>
      </c>
      <c r="F1515" s="129">
        <f t="shared" si="216"/>
        <v>0.1067700702074732</v>
      </c>
      <c r="G1515" s="129">
        <f t="shared" si="217"/>
        <v>2.0169584646939357E-4</v>
      </c>
      <c r="H1515" s="130">
        <f t="shared" si="218"/>
        <v>0.1069717660539426</v>
      </c>
    </row>
    <row r="1516" spans="1:8">
      <c r="A1516" s="108">
        <f t="shared" si="220"/>
        <v>1502</v>
      </c>
      <c r="B1516" s="109">
        <f t="shared" si="220"/>
        <v>45067</v>
      </c>
      <c r="C1516" s="127" t="str">
        <f t="shared" si="214"/>
        <v>구간9</v>
      </c>
      <c r="D1516" s="108">
        <f t="shared" si="215"/>
        <v>183</v>
      </c>
      <c r="E1516" s="128">
        <f>COUNTIF($C$15:C1516,C1516)</f>
        <v>40</v>
      </c>
      <c r="F1516" s="129">
        <f t="shared" si="216"/>
        <v>0.1067700702074732</v>
      </c>
      <c r="G1516" s="129">
        <f t="shared" si="217"/>
        <v>2.0686753484040366E-4</v>
      </c>
      <c r="H1516" s="130">
        <f t="shared" si="218"/>
        <v>0.10697693774231361</v>
      </c>
    </row>
    <row r="1517" spans="1:8">
      <c r="A1517" s="108">
        <f t="shared" si="220"/>
        <v>1503</v>
      </c>
      <c r="B1517" s="109">
        <f t="shared" si="220"/>
        <v>45068</v>
      </c>
      <c r="C1517" s="127" t="str">
        <f t="shared" si="214"/>
        <v>구간9</v>
      </c>
      <c r="D1517" s="108">
        <f t="shared" si="215"/>
        <v>183</v>
      </c>
      <c r="E1517" s="128">
        <f>COUNTIF($C$15:C1517,C1517)</f>
        <v>41</v>
      </c>
      <c r="F1517" s="129">
        <f t="shared" si="216"/>
        <v>0.1067700702074732</v>
      </c>
      <c r="G1517" s="129">
        <f t="shared" si="217"/>
        <v>2.1203922321141376E-4</v>
      </c>
      <c r="H1517" s="130">
        <f t="shared" si="218"/>
        <v>0.10698210943068462</v>
      </c>
    </row>
    <row r="1518" spans="1:8">
      <c r="A1518" s="108">
        <f t="shared" si="220"/>
        <v>1504</v>
      </c>
      <c r="B1518" s="109">
        <f t="shared" si="220"/>
        <v>45069</v>
      </c>
      <c r="C1518" s="127" t="str">
        <f t="shared" si="214"/>
        <v>구간9</v>
      </c>
      <c r="D1518" s="108">
        <f t="shared" si="215"/>
        <v>183</v>
      </c>
      <c r="E1518" s="128">
        <f>COUNTIF($C$15:C1518,C1518)</f>
        <v>42</v>
      </c>
      <c r="F1518" s="129">
        <f t="shared" si="216"/>
        <v>0.1067700702074732</v>
      </c>
      <c r="G1518" s="129">
        <f t="shared" si="217"/>
        <v>2.1721091158242385E-4</v>
      </c>
      <c r="H1518" s="130">
        <f t="shared" si="218"/>
        <v>0.10698728111905563</v>
      </c>
    </row>
    <row r="1519" spans="1:8">
      <c r="A1519" s="108">
        <f t="shared" si="220"/>
        <v>1505</v>
      </c>
      <c r="B1519" s="109">
        <f t="shared" si="220"/>
        <v>45070</v>
      </c>
      <c r="C1519" s="127" t="str">
        <f t="shared" si="214"/>
        <v>구간9</v>
      </c>
      <c r="D1519" s="108">
        <f t="shared" si="215"/>
        <v>183</v>
      </c>
      <c r="E1519" s="128">
        <f>COUNTIF($C$15:C1519,C1519)</f>
        <v>43</v>
      </c>
      <c r="F1519" s="129">
        <f t="shared" si="216"/>
        <v>0.1067700702074732</v>
      </c>
      <c r="G1519" s="129">
        <f t="shared" si="217"/>
        <v>2.2238259995343394E-4</v>
      </c>
      <c r="H1519" s="130">
        <f t="shared" si="218"/>
        <v>0.10699245280742663</v>
      </c>
    </row>
    <row r="1520" spans="1:8">
      <c r="A1520" s="108">
        <f t="shared" si="220"/>
        <v>1506</v>
      </c>
      <c r="B1520" s="109">
        <f t="shared" si="220"/>
        <v>45071</v>
      </c>
      <c r="C1520" s="127" t="str">
        <f t="shared" si="214"/>
        <v>구간9</v>
      </c>
      <c r="D1520" s="108">
        <f t="shared" si="215"/>
        <v>183</v>
      </c>
      <c r="E1520" s="128">
        <f>COUNTIF($C$15:C1520,C1520)</f>
        <v>44</v>
      </c>
      <c r="F1520" s="129">
        <f t="shared" si="216"/>
        <v>0.1067700702074732</v>
      </c>
      <c r="G1520" s="129">
        <f t="shared" si="217"/>
        <v>2.2755428832444403E-4</v>
      </c>
      <c r="H1520" s="130">
        <f t="shared" si="218"/>
        <v>0.10699762449579764</v>
      </c>
    </row>
    <row r="1521" spans="1:8">
      <c r="A1521" s="108">
        <f t="shared" ref="A1521:B1536" si="221">A1520+1</f>
        <v>1507</v>
      </c>
      <c r="B1521" s="109">
        <f t="shared" si="221"/>
        <v>45072</v>
      </c>
      <c r="C1521" s="127" t="str">
        <f t="shared" si="214"/>
        <v>구간9</v>
      </c>
      <c r="D1521" s="108">
        <f t="shared" si="215"/>
        <v>183</v>
      </c>
      <c r="E1521" s="128">
        <f>COUNTIF($C$15:C1521,C1521)</f>
        <v>45</v>
      </c>
      <c r="F1521" s="129">
        <f t="shared" si="216"/>
        <v>0.1067700702074732</v>
      </c>
      <c r="G1521" s="129">
        <f t="shared" si="217"/>
        <v>2.3272597669545412E-4</v>
      </c>
      <c r="H1521" s="130">
        <f t="shared" si="218"/>
        <v>0.10700279618416865</v>
      </c>
    </row>
    <row r="1522" spans="1:8">
      <c r="A1522" s="108">
        <f t="shared" si="221"/>
        <v>1508</v>
      </c>
      <c r="B1522" s="109">
        <f t="shared" si="221"/>
        <v>45073</v>
      </c>
      <c r="C1522" s="127" t="str">
        <f t="shared" si="214"/>
        <v>구간9</v>
      </c>
      <c r="D1522" s="108">
        <f t="shared" si="215"/>
        <v>183</v>
      </c>
      <c r="E1522" s="128">
        <f>COUNTIF($C$15:C1522,C1522)</f>
        <v>46</v>
      </c>
      <c r="F1522" s="129">
        <f t="shared" si="216"/>
        <v>0.1067700702074732</v>
      </c>
      <c r="G1522" s="129">
        <f t="shared" si="217"/>
        <v>2.3789766506646421E-4</v>
      </c>
      <c r="H1522" s="130">
        <f t="shared" si="218"/>
        <v>0.10700796787253966</v>
      </c>
    </row>
    <row r="1523" spans="1:8">
      <c r="A1523" s="108">
        <f t="shared" si="221"/>
        <v>1509</v>
      </c>
      <c r="B1523" s="109">
        <f t="shared" si="221"/>
        <v>45074</v>
      </c>
      <c r="C1523" s="127" t="str">
        <f t="shared" si="214"/>
        <v>구간9</v>
      </c>
      <c r="D1523" s="108">
        <f t="shared" si="215"/>
        <v>183</v>
      </c>
      <c r="E1523" s="128">
        <f>COUNTIF($C$15:C1523,C1523)</f>
        <v>47</v>
      </c>
      <c r="F1523" s="129">
        <f t="shared" si="216"/>
        <v>0.1067700702074732</v>
      </c>
      <c r="G1523" s="129">
        <f t="shared" si="217"/>
        <v>2.430693534374743E-4</v>
      </c>
      <c r="H1523" s="130">
        <f t="shared" si="218"/>
        <v>0.10701313956091067</v>
      </c>
    </row>
    <row r="1524" spans="1:8">
      <c r="A1524" s="108">
        <f t="shared" si="221"/>
        <v>1510</v>
      </c>
      <c r="B1524" s="109">
        <f t="shared" si="221"/>
        <v>45075</v>
      </c>
      <c r="C1524" s="127" t="str">
        <f t="shared" si="214"/>
        <v>구간9</v>
      </c>
      <c r="D1524" s="108">
        <f t="shared" si="215"/>
        <v>183</v>
      </c>
      <c r="E1524" s="128">
        <f>COUNTIF($C$15:C1524,C1524)</f>
        <v>48</v>
      </c>
      <c r="F1524" s="129">
        <f t="shared" si="216"/>
        <v>0.1067700702074732</v>
      </c>
      <c r="G1524" s="129">
        <f t="shared" si="217"/>
        <v>2.4824104180848442E-4</v>
      </c>
      <c r="H1524" s="130">
        <f t="shared" si="218"/>
        <v>0.10701831124928168</v>
      </c>
    </row>
    <row r="1525" spans="1:8">
      <c r="A1525" s="108">
        <f t="shared" si="221"/>
        <v>1511</v>
      </c>
      <c r="B1525" s="109">
        <f t="shared" si="221"/>
        <v>45076</v>
      </c>
      <c r="C1525" s="127" t="str">
        <f t="shared" si="214"/>
        <v>구간9</v>
      </c>
      <c r="D1525" s="108">
        <f t="shared" si="215"/>
        <v>183</v>
      </c>
      <c r="E1525" s="128">
        <f>COUNTIF($C$15:C1525,C1525)</f>
        <v>49</v>
      </c>
      <c r="F1525" s="129">
        <f t="shared" si="216"/>
        <v>0.1067700702074732</v>
      </c>
      <c r="G1525" s="129">
        <f t="shared" si="217"/>
        <v>2.5341273017949451E-4</v>
      </c>
      <c r="H1525" s="130">
        <f t="shared" si="218"/>
        <v>0.10702348293765269</v>
      </c>
    </row>
    <row r="1526" spans="1:8">
      <c r="A1526" s="108">
        <f t="shared" si="221"/>
        <v>1512</v>
      </c>
      <c r="B1526" s="109">
        <f t="shared" si="221"/>
        <v>45077</v>
      </c>
      <c r="C1526" s="127" t="str">
        <f t="shared" si="214"/>
        <v>구간9</v>
      </c>
      <c r="D1526" s="108">
        <f t="shared" si="215"/>
        <v>183</v>
      </c>
      <c r="E1526" s="128">
        <f>COUNTIF($C$15:C1526,C1526)</f>
        <v>50</v>
      </c>
      <c r="F1526" s="129">
        <f t="shared" si="216"/>
        <v>0.1067700702074732</v>
      </c>
      <c r="G1526" s="129">
        <f t="shared" si="217"/>
        <v>2.585844185505046E-4</v>
      </c>
      <c r="H1526" s="130">
        <f t="shared" si="218"/>
        <v>0.10702865462602371</v>
      </c>
    </row>
    <row r="1527" spans="1:8">
      <c r="A1527" s="108">
        <f t="shared" si="221"/>
        <v>1513</v>
      </c>
      <c r="B1527" s="109">
        <f t="shared" si="221"/>
        <v>45078</v>
      </c>
      <c r="C1527" s="127" t="str">
        <f t="shared" si="214"/>
        <v>구간9</v>
      </c>
      <c r="D1527" s="108">
        <f t="shared" si="215"/>
        <v>183</v>
      </c>
      <c r="E1527" s="128">
        <f>COUNTIF($C$15:C1527,C1527)</f>
        <v>51</v>
      </c>
      <c r="F1527" s="129">
        <f t="shared" si="216"/>
        <v>0.1067700702074732</v>
      </c>
      <c r="G1527" s="129">
        <f t="shared" si="217"/>
        <v>2.6375610692151469E-4</v>
      </c>
      <c r="H1527" s="130">
        <f t="shared" si="218"/>
        <v>0.10703382631439472</v>
      </c>
    </row>
    <row r="1528" spans="1:8">
      <c r="A1528" s="108">
        <f t="shared" si="221"/>
        <v>1514</v>
      </c>
      <c r="B1528" s="109">
        <f t="shared" si="221"/>
        <v>45079</v>
      </c>
      <c r="C1528" s="127" t="str">
        <f t="shared" si="214"/>
        <v>구간9</v>
      </c>
      <c r="D1528" s="108">
        <f t="shared" si="215"/>
        <v>183</v>
      </c>
      <c r="E1528" s="128">
        <f>COUNTIF($C$15:C1528,C1528)</f>
        <v>52</v>
      </c>
      <c r="F1528" s="129">
        <f t="shared" si="216"/>
        <v>0.1067700702074732</v>
      </c>
      <c r="G1528" s="129">
        <f t="shared" si="217"/>
        <v>2.6892779529252478E-4</v>
      </c>
      <c r="H1528" s="130">
        <f t="shared" si="218"/>
        <v>0.10703899800276573</v>
      </c>
    </row>
    <row r="1529" spans="1:8">
      <c r="A1529" s="108">
        <f t="shared" si="221"/>
        <v>1515</v>
      </c>
      <c r="B1529" s="109">
        <f t="shared" si="221"/>
        <v>45080</v>
      </c>
      <c r="C1529" s="127" t="str">
        <f t="shared" si="214"/>
        <v>구간9</v>
      </c>
      <c r="D1529" s="108">
        <f t="shared" si="215"/>
        <v>183</v>
      </c>
      <c r="E1529" s="128">
        <f>COUNTIF($C$15:C1529,C1529)</f>
        <v>53</v>
      </c>
      <c r="F1529" s="129">
        <f t="shared" si="216"/>
        <v>0.1067700702074732</v>
      </c>
      <c r="G1529" s="129">
        <f t="shared" si="217"/>
        <v>2.7409948366353487E-4</v>
      </c>
      <c r="H1529" s="130">
        <f t="shared" si="218"/>
        <v>0.10704416969113674</v>
      </c>
    </row>
    <row r="1530" spans="1:8">
      <c r="A1530" s="108">
        <f t="shared" si="221"/>
        <v>1516</v>
      </c>
      <c r="B1530" s="109">
        <f t="shared" si="221"/>
        <v>45081</v>
      </c>
      <c r="C1530" s="127" t="str">
        <f t="shared" si="214"/>
        <v>구간9</v>
      </c>
      <c r="D1530" s="108">
        <f t="shared" si="215"/>
        <v>183</v>
      </c>
      <c r="E1530" s="128">
        <f>COUNTIF($C$15:C1530,C1530)</f>
        <v>54</v>
      </c>
      <c r="F1530" s="129">
        <f t="shared" si="216"/>
        <v>0.1067700702074732</v>
      </c>
      <c r="G1530" s="129">
        <f t="shared" si="217"/>
        <v>2.7927117203454497E-4</v>
      </c>
      <c r="H1530" s="130">
        <f t="shared" si="218"/>
        <v>0.10704934137950775</v>
      </c>
    </row>
    <row r="1531" spans="1:8">
      <c r="A1531" s="108">
        <f t="shared" si="221"/>
        <v>1517</v>
      </c>
      <c r="B1531" s="109">
        <f t="shared" si="221"/>
        <v>45082</v>
      </c>
      <c r="C1531" s="127" t="str">
        <f t="shared" si="214"/>
        <v>구간9</v>
      </c>
      <c r="D1531" s="108">
        <f t="shared" si="215"/>
        <v>183</v>
      </c>
      <c r="E1531" s="128">
        <f>COUNTIF($C$15:C1531,C1531)</f>
        <v>55</v>
      </c>
      <c r="F1531" s="129">
        <f t="shared" si="216"/>
        <v>0.1067700702074732</v>
      </c>
      <c r="G1531" s="129">
        <f t="shared" si="217"/>
        <v>2.8444286040555506E-4</v>
      </c>
      <c r="H1531" s="130">
        <f t="shared" si="218"/>
        <v>0.10705451306787875</v>
      </c>
    </row>
    <row r="1532" spans="1:8">
      <c r="A1532" s="108">
        <f t="shared" si="221"/>
        <v>1518</v>
      </c>
      <c r="B1532" s="109">
        <f t="shared" si="221"/>
        <v>45083</v>
      </c>
      <c r="C1532" s="127" t="str">
        <f t="shared" si="214"/>
        <v>구간9</v>
      </c>
      <c r="D1532" s="108">
        <f t="shared" si="215"/>
        <v>183</v>
      </c>
      <c r="E1532" s="128">
        <f>COUNTIF($C$15:C1532,C1532)</f>
        <v>56</v>
      </c>
      <c r="F1532" s="129">
        <f t="shared" si="216"/>
        <v>0.1067700702074732</v>
      </c>
      <c r="G1532" s="129">
        <f t="shared" si="217"/>
        <v>2.8961454877656515E-4</v>
      </c>
      <c r="H1532" s="130">
        <f t="shared" si="218"/>
        <v>0.10705968475624976</v>
      </c>
    </row>
    <row r="1533" spans="1:8">
      <c r="A1533" s="108">
        <f t="shared" si="221"/>
        <v>1519</v>
      </c>
      <c r="B1533" s="109">
        <f t="shared" si="221"/>
        <v>45084</v>
      </c>
      <c r="C1533" s="127" t="str">
        <f t="shared" si="214"/>
        <v>구간9</v>
      </c>
      <c r="D1533" s="108">
        <f t="shared" si="215"/>
        <v>183</v>
      </c>
      <c r="E1533" s="128">
        <f>COUNTIF($C$15:C1533,C1533)</f>
        <v>57</v>
      </c>
      <c r="F1533" s="129">
        <f t="shared" si="216"/>
        <v>0.1067700702074732</v>
      </c>
      <c r="G1533" s="129">
        <f t="shared" si="217"/>
        <v>2.9478623714757524E-4</v>
      </c>
      <c r="H1533" s="130">
        <f t="shared" si="218"/>
        <v>0.10706485644462077</v>
      </c>
    </row>
    <row r="1534" spans="1:8">
      <c r="A1534" s="108">
        <f t="shared" si="221"/>
        <v>1520</v>
      </c>
      <c r="B1534" s="109">
        <f t="shared" si="221"/>
        <v>45085</v>
      </c>
      <c r="C1534" s="127" t="str">
        <f t="shared" si="214"/>
        <v>구간9</v>
      </c>
      <c r="D1534" s="108">
        <f t="shared" si="215"/>
        <v>183</v>
      </c>
      <c r="E1534" s="128">
        <f>COUNTIF($C$15:C1534,C1534)</f>
        <v>58</v>
      </c>
      <c r="F1534" s="129">
        <f t="shared" si="216"/>
        <v>0.1067700702074732</v>
      </c>
      <c r="G1534" s="129">
        <f t="shared" si="217"/>
        <v>2.9995792551858533E-4</v>
      </c>
      <c r="H1534" s="130">
        <f t="shared" si="218"/>
        <v>0.10707002813299178</v>
      </c>
    </row>
    <row r="1535" spans="1:8">
      <c r="A1535" s="108">
        <f t="shared" si="221"/>
        <v>1521</v>
      </c>
      <c r="B1535" s="109">
        <f t="shared" si="221"/>
        <v>45086</v>
      </c>
      <c r="C1535" s="127" t="str">
        <f t="shared" si="214"/>
        <v>구간9</v>
      </c>
      <c r="D1535" s="108">
        <f t="shared" si="215"/>
        <v>183</v>
      </c>
      <c r="E1535" s="128">
        <f>COUNTIF($C$15:C1535,C1535)</f>
        <v>59</v>
      </c>
      <c r="F1535" s="129">
        <f t="shared" si="216"/>
        <v>0.1067700702074732</v>
      </c>
      <c r="G1535" s="129">
        <f t="shared" si="217"/>
        <v>3.0512961388959542E-4</v>
      </c>
      <c r="H1535" s="130">
        <f t="shared" si="218"/>
        <v>0.10707519982136279</v>
      </c>
    </row>
    <row r="1536" spans="1:8">
      <c r="A1536" s="108">
        <f t="shared" si="221"/>
        <v>1522</v>
      </c>
      <c r="B1536" s="109">
        <f t="shared" si="221"/>
        <v>45087</v>
      </c>
      <c r="C1536" s="127" t="str">
        <f t="shared" si="214"/>
        <v>구간9</v>
      </c>
      <c r="D1536" s="108">
        <f t="shared" si="215"/>
        <v>183</v>
      </c>
      <c r="E1536" s="128">
        <f>COUNTIF($C$15:C1536,C1536)</f>
        <v>60</v>
      </c>
      <c r="F1536" s="129">
        <f t="shared" si="216"/>
        <v>0.1067700702074732</v>
      </c>
      <c r="G1536" s="129">
        <f t="shared" si="217"/>
        <v>3.1030130226060551E-4</v>
      </c>
      <c r="H1536" s="130">
        <f t="shared" si="218"/>
        <v>0.1070803715097338</v>
      </c>
    </row>
    <row r="1537" spans="1:8">
      <c r="A1537" s="108">
        <f t="shared" ref="A1537:B1552" si="222">A1536+1</f>
        <v>1523</v>
      </c>
      <c r="B1537" s="109">
        <f t="shared" si="222"/>
        <v>45088</v>
      </c>
      <c r="C1537" s="127" t="str">
        <f t="shared" si="214"/>
        <v>구간9</v>
      </c>
      <c r="D1537" s="108">
        <f t="shared" si="215"/>
        <v>183</v>
      </c>
      <c r="E1537" s="128">
        <f>COUNTIF($C$15:C1537,C1537)</f>
        <v>61</v>
      </c>
      <c r="F1537" s="129">
        <f t="shared" si="216"/>
        <v>0.1067700702074732</v>
      </c>
      <c r="G1537" s="129">
        <f t="shared" si="217"/>
        <v>3.154729906316156E-4</v>
      </c>
      <c r="H1537" s="130">
        <f t="shared" si="218"/>
        <v>0.10708554319810482</v>
      </c>
    </row>
    <row r="1538" spans="1:8">
      <c r="A1538" s="108">
        <f t="shared" si="222"/>
        <v>1524</v>
      </c>
      <c r="B1538" s="109">
        <f t="shared" si="222"/>
        <v>45089</v>
      </c>
      <c r="C1538" s="127" t="str">
        <f t="shared" si="214"/>
        <v>구간9</v>
      </c>
      <c r="D1538" s="108">
        <f t="shared" si="215"/>
        <v>183</v>
      </c>
      <c r="E1538" s="128">
        <f>COUNTIF($C$15:C1538,C1538)</f>
        <v>62</v>
      </c>
      <c r="F1538" s="129">
        <f t="shared" si="216"/>
        <v>0.1067700702074732</v>
      </c>
      <c r="G1538" s="129">
        <f t="shared" si="217"/>
        <v>3.2064467900262569E-4</v>
      </c>
      <c r="H1538" s="130">
        <f t="shared" si="218"/>
        <v>0.10709071488647583</v>
      </c>
    </row>
    <row r="1539" spans="1:8">
      <c r="A1539" s="108">
        <f t="shared" si="222"/>
        <v>1525</v>
      </c>
      <c r="B1539" s="109">
        <f t="shared" si="222"/>
        <v>45090</v>
      </c>
      <c r="C1539" s="127" t="str">
        <f t="shared" si="214"/>
        <v>구간9</v>
      </c>
      <c r="D1539" s="108">
        <f t="shared" si="215"/>
        <v>183</v>
      </c>
      <c r="E1539" s="128">
        <f>COUNTIF($C$15:C1539,C1539)</f>
        <v>63</v>
      </c>
      <c r="F1539" s="129">
        <f t="shared" si="216"/>
        <v>0.1067700702074732</v>
      </c>
      <c r="G1539" s="129">
        <f t="shared" si="217"/>
        <v>3.2581636737363578E-4</v>
      </c>
      <c r="H1539" s="130">
        <f t="shared" si="218"/>
        <v>0.10709588657484684</v>
      </c>
    </row>
    <row r="1540" spans="1:8">
      <c r="A1540" s="108">
        <f t="shared" si="222"/>
        <v>1526</v>
      </c>
      <c r="B1540" s="109">
        <f t="shared" si="222"/>
        <v>45091</v>
      </c>
      <c r="C1540" s="127" t="str">
        <f t="shared" si="214"/>
        <v>구간9</v>
      </c>
      <c r="D1540" s="108">
        <f t="shared" si="215"/>
        <v>183</v>
      </c>
      <c r="E1540" s="128">
        <f>COUNTIF($C$15:C1540,C1540)</f>
        <v>64</v>
      </c>
      <c r="F1540" s="129">
        <f t="shared" si="216"/>
        <v>0.1067700702074732</v>
      </c>
      <c r="G1540" s="129">
        <f t="shared" si="217"/>
        <v>3.3098805574464587E-4</v>
      </c>
      <c r="H1540" s="130">
        <f t="shared" si="218"/>
        <v>0.10710105826321785</v>
      </c>
    </row>
    <row r="1541" spans="1:8">
      <c r="A1541" s="108">
        <f t="shared" si="222"/>
        <v>1527</v>
      </c>
      <c r="B1541" s="109">
        <f t="shared" si="222"/>
        <v>45092</v>
      </c>
      <c r="C1541" s="127" t="str">
        <f t="shared" si="214"/>
        <v>구간9</v>
      </c>
      <c r="D1541" s="108">
        <f t="shared" si="215"/>
        <v>183</v>
      </c>
      <c r="E1541" s="128">
        <f>COUNTIF($C$15:C1541,C1541)</f>
        <v>65</v>
      </c>
      <c r="F1541" s="129">
        <f t="shared" si="216"/>
        <v>0.1067700702074732</v>
      </c>
      <c r="G1541" s="129">
        <f t="shared" si="217"/>
        <v>3.3615974411565597E-4</v>
      </c>
      <c r="H1541" s="130">
        <f t="shared" si="218"/>
        <v>0.10710622995158886</v>
      </c>
    </row>
    <row r="1542" spans="1:8">
      <c r="A1542" s="108">
        <f t="shared" si="222"/>
        <v>1528</v>
      </c>
      <c r="B1542" s="109">
        <f t="shared" si="222"/>
        <v>45093</v>
      </c>
      <c r="C1542" s="127" t="str">
        <f t="shared" si="214"/>
        <v>구간9</v>
      </c>
      <c r="D1542" s="108">
        <f t="shared" si="215"/>
        <v>183</v>
      </c>
      <c r="E1542" s="128">
        <f>COUNTIF($C$15:C1542,C1542)</f>
        <v>66</v>
      </c>
      <c r="F1542" s="129">
        <f t="shared" si="216"/>
        <v>0.1067700702074732</v>
      </c>
      <c r="G1542" s="129">
        <f t="shared" si="217"/>
        <v>3.4133143248666606E-4</v>
      </c>
      <c r="H1542" s="130">
        <f t="shared" si="218"/>
        <v>0.10711140163995987</v>
      </c>
    </row>
    <row r="1543" spans="1:8">
      <c r="A1543" s="108">
        <f t="shared" si="222"/>
        <v>1529</v>
      </c>
      <c r="B1543" s="109">
        <f t="shared" si="222"/>
        <v>45094</v>
      </c>
      <c r="C1543" s="127" t="str">
        <f t="shared" si="214"/>
        <v>구간9</v>
      </c>
      <c r="D1543" s="108">
        <f t="shared" si="215"/>
        <v>183</v>
      </c>
      <c r="E1543" s="128">
        <f>COUNTIF($C$15:C1543,C1543)</f>
        <v>67</v>
      </c>
      <c r="F1543" s="129">
        <f t="shared" si="216"/>
        <v>0.1067700702074732</v>
      </c>
      <c r="G1543" s="129">
        <f t="shared" si="217"/>
        <v>3.4650312085767615E-4</v>
      </c>
      <c r="H1543" s="130">
        <f t="shared" si="218"/>
        <v>0.10711657332833088</v>
      </c>
    </row>
    <row r="1544" spans="1:8">
      <c r="A1544" s="108">
        <f t="shared" si="222"/>
        <v>1530</v>
      </c>
      <c r="B1544" s="109">
        <f t="shared" si="222"/>
        <v>45095</v>
      </c>
      <c r="C1544" s="127" t="str">
        <f t="shared" si="214"/>
        <v>구간9</v>
      </c>
      <c r="D1544" s="108">
        <f t="shared" si="215"/>
        <v>183</v>
      </c>
      <c r="E1544" s="128">
        <f>COUNTIF($C$15:C1544,C1544)</f>
        <v>68</v>
      </c>
      <c r="F1544" s="129">
        <f t="shared" si="216"/>
        <v>0.1067700702074732</v>
      </c>
      <c r="G1544" s="129">
        <f t="shared" si="217"/>
        <v>3.5167480922868624E-4</v>
      </c>
      <c r="H1544" s="130">
        <f t="shared" si="218"/>
        <v>0.10712174501670188</v>
      </c>
    </row>
    <row r="1545" spans="1:8">
      <c r="A1545" s="108">
        <f t="shared" si="222"/>
        <v>1531</v>
      </c>
      <c r="B1545" s="109">
        <f t="shared" si="222"/>
        <v>45096</v>
      </c>
      <c r="C1545" s="127" t="str">
        <f t="shared" si="214"/>
        <v>구간9</v>
      </c>
      <c r="D1545" s="108">
        <f t="shared" si="215"/>
        <v>183</v>
      </c>
      <c r="E1545" s="128">
        <f>COUNTIF($C$15:C1545,C1545)</f>
        <v>69</v>
      </c>
      <c r="F1545" s="129">
        <f t="shared" si="216"/>
        <v>0.1067700702074732</v>
      </c>
      <c r="G1545" s="129">
        <f t="shared" si="217"/>
        <v>3.5684649759969633E-4</v>
      </c>
      <c r="H1545" s="130">
        <f t="shared" si="218"/>
        <v>0.10712691670507289</v>
      </c>
    </row>
    <row r="1546" spans="1:8">
      <c r="A1546" s="108">
        <f t="shared" si="222"/>
        <v>1532</v>
      </c>
      <c r="B1546" s="109">
        <f t="shared" si="222"/>
        <v>45097</v>
      </c>
      <c r="C1546" s="127" t="str">
        <f t="shared" si="214"/>
        <v>구간9</v>
      </c>
      <c r="D1546" s="108">
        <f t="shared" si="215"/>
        <v>183</v>
      </c>
      <c r="E1546" s="128">
        <f>COUNTIF($C$15:C1546,C1546)</f>
        <v>70</v>
      </c>
      <c r="F1546" s="129">
        <f t="shared" si="216"/>
        <v>0.1067700702074732</v>
      </c>
      <c r="G1546" s="129">
        <f t="shared" si="217"/>
        <v>3.6201818597070642E-4</v>
      </c>
      <c r="H1546" s="130">
        <f t="shared" si="218"/>
        <v>0.1071320883934439</v>
      </c>
    </row>
    <row r="1547" spans="1:8">
      <c r="A1547" s="108">
        <f t="shared" si="222"/>
        <v>1533</v>
      </c>
      <c r="B1547" s="109">
        <f t="shared" si="222"/>
        <v>45098</v>
      </c>
      <c r="C1547" s="127" t="str">
        <f t="shared" si="214"/>
        <v>구간9</v>
      </c>
      <c r="D1547" s="108">
        <f t="shared" si="215"/>
        <v>183</v>
      </c>
      <c r="E1547" s="128">
        <f>COUNTIF($C$15:C1547,C1547)</f>
        <v>71</v>
      </c>
      <c r="F1547" s="129">
        <f t="shared" si="216"/>
        <v>0.1067700702074732</v>
      </c>
      <c r="G1547" s="129">
        <f t="shared" si="217"/>
        <v>3.6718987434171651E-4</v>
      </c>
      <c r="H1547" s="130">
        <f t="shared" si="218"/>
        <v>0.10713726008181491</v>
      </c>
    </row>
    <row r="1548" spans="1:8">
      <c r="A1548" s="108">
        <f t="shared" si="222"/>
        <v>1534</v>
      </c>
      <c r="B1548" s="109">
        <f t="shared" si="222"/>
        <v>45099</v>
      </c>
      <c r="C1548" s="127" t="str">
        <f t="shared" si="214"/>
        <v>구간9</v>
      </c>
      <c r="D1548" s="108">
        <f t="shared" si="215"/>
        <v>183</v>
      </c>
      <c r="E1548" s="128">
        <f>COUNTIF($C$15:C1548,C1548)</f>
        <v>72</v>
      </c>
      <c r="F1548" s="129">
        <f t="shared" si="216"/>
        <v>0.1067700702074732</v>
      </c>
      <c r="G1548" s="129">
        <f t="shared" si="217"/>
        <v>3.723615627127266E-4</v>
      </c>
      <c r="H1548" s="130">
        <f t="shared" si="218"/>
        <v>0.10714243177018593</v>
      </c>
    </row>
    <row r="1549" spans="1:8">
      <c r="A1549" s="108">
        <f t="shared" si="222"/>
        <v>1535</v>
      </c>
      <c r="B1549" s="109">
        <f t="shared" si="222"/>
        <v>45100</v>
      </c>
      <c r="C1549" s="127" t="str">
        <f t="shared" si="214"/>
        <v>구간9</v>
      </c>
      <c r="D1549" s="108">
        <f t="shared" si="215"/>
        <v>183</v>
      </c>
      <c r="E1549" s="128">
        <f>COUNTIF($C$15:C1549,C1549)</f>
        <v>73</v>
      </c>
      <c r="F1549" s="129">
        <f t="shared" si="216"/>
        <v>0.1067700702074732</v>
      </c>
      <c r="G1549" s="129">
        <f t="shared" si="217"/>
        <v>3.7753325108373669E-4</v>
      </c>
      <c r="H1549" s="130">
        <f t="shared" si="218"/>
        <v>0.10714760345855694</v>
      </c>
    </row>
    <row r="1550" spans="1:8">
      <c r="A1550" s="108">
        <f t="shared" si="222"/>
        <v>1536</v>
      </c>
      <c r="B1550" s="109">
        <f t="shared" si="222"/>
        <v>45101</v>
      </c>
      <c r="C1550" s="127" t="str">
        <f t="shared" si="214"/>
        <v>구간9</v>
      </c>
      <c r="D1550" s="108">
        <f t="shared" si="215"/>
        <v>183</v>
      </c>
      <c r="E1550" s="128">
        <f>COUNTIF($C$15:C1550,C1550)</f>
        <v>74</v>
      </c>
      <c r="F1550" s="129">
        <f t="shared" si="216"/>
        <v>0.1067700702074732</v>
      </c>
      <c r="G1550" s="129">
        <f t="shared" si="217"/>
        <v>3.8270493945474678E-4</v>
      </c>
      <c r="H1550" s="130">
        <f t="shared" si="218"/>
        <v>0.10715277514692795</v>
      </c>
    </row>
    <row r="1551" spans="1:8">
      <c r="A1551" s="108">
        <f t="shared" si="222"/>
        <v>1537</v>
      </c>
      <c r="B1551" s="109">
        <f t="shared" si="222"/>
        <v>45102</v>
      </c>
      <c r="C1551" s="127" t="str">
        <f t="shared" si="214"/>
        <v>구간9</v>
      </c>
      <c r="D1551" s="108">
        <f t="shared" si="215"/>
        <v>183</v>
      </c>
      <c r="E1551" s="128">
        <f>COUNTIF($C$15:C1551,C1551)</f>
        <v>75</v>
      </c>
      <c r="F1551" s="129">
        <f t="shared" si="216"/>
        <v>0.1067700702074732</v>
      </c>
      <c r="G1551" s="129">
        <f t="shared" si="217"/>
        <v>3.8787662782575688E-4</v>
      </c>
      <c r="H1551" s="130">
        <f t="shared" si="218"/>
        <v>0.10715794683529896</v>
      </c>
    </row>
    <row r="1552" spans="1:8">
      <c r="A1552" s="108">
        <f t="shared" si="222"/>
        <v>1538</v>
      </c>
      <c r="B1552" s="109">
        <f t="shared" si="222"/>
        <v>45103</v>
      </c>
      <c r="C1552" s="127" t="str">
        <f t="shared" ref="C1552:C1615" si="223">IF(IFERROR(HLOOKUP(B1552,$D$5:$W$7,2,FALSE),"")="",C1553,HLOOKUP(B1552,$D$5:$W$7,2,FALSE))</f>
        <v>구간9</v>
      </c>
      <c r="D1552" s="108">
        <f t="shared" ref="D1552:D1615" si="224">COUNTIF($C$15:$C$49928,C1552)</f>
        <v>183</v>
      </c>
      <c r="E1552" s="128">
        <f>COUNTIF($C$15:C1552,C1552)</f>
        <v>76</v>
      </c>
      <c r="F1552" s="129">
        <f t="shared" ref="F1552:F1615" si="225">HLOOKUP($C1552,$D$6:$W$11,6,FALSE)</f>
        <v>0.1067700702074732</v>
      </c>
      <c r="G1552" s="129">
        <f t="shared" ref="G1552:G1615" si="226">HLOOKUP($C1552,$D$6:$W$11,5,FALSE)*(E1552)</f>
        <v>3.9304831619676697E-4</v>
      </c>
      <c r="H1552" s="130">
        <f t="shared" ref="H1552:H1615" si="227">F1552+G1552</f>
        <v>0.10716311852366997</v>
      </c>
    </row>
    <row r="1553" spans="1:8">
      <c r="A1553" s="108">
        <f t="shared" ref="A1553:B1568" si="228">A1552+1</f>
        <v>1539</v>
      </c>
      <c r="B1553" s="109">
        <f t="shared" si="228"/>
        <v>45104</v>
      </c>
      <c r="C1553" s="127" t="str">
        <f t="shared" si="223"/>
        <v>구간9</v>
      </c>
      <c r="D1553" s="108">
        <f t="shared" si="224"/>
        <v>183</v>
      </c>
      <c r="E1553" s="128">
        <f>COUNTIF($C$15:C1553,C1553)</f>
        <v>77</v>
      </c>
      <c r="F1553" s="129">
        <f t="shared" si="225"/>
        <v>0.1067700702074732</v>
      </c>
      <c r="G1553" s="129">
        <f t="shared" si="226"/>
        <v>3.9822000456777706E-4</v>
      </c>
      <c r="H1553" s="130">
        <f t="shared" si="227"/>
        <v>0.10716829021204098</v>
      </c>
    </row>
    <row r="1554" spans="1:8">
      <c r="A1554" s="108">
        <f t="shared" si="228"/>
        <v>1540</v>
      </c>
      <c r="B1554" s="109">
        <f t="shared" si="228"/>
        <v>45105</v>
      </c>
      <c r="C1554" s="127" t="str">
        <f t="shared" si="223"/>
        <v>구간9</v>
      </c>
      <c r="D1554" s="108">
        <f t="shared" si="224"/>
        <v>183</v>
      </c>
      <c r="E1554" s="128">
        <f>COUNTIF($C$15:C1554,C1554)</f>
        <v>78</v>
      </c>
      <c r="F1554" s="129">
        <f t="shared" si="225"/>
        <v>0.1067700702074732</v>
      </c>
      <c r="G1554" s="129">
        <f t="shared" si="226"/>
        <v>4.0339169293878715E-4</v>
      </c>
      <c r="H1554" s="130">
        <f t="shared" si="227"/>
        <v>0.10717346190041199</v>
      </c>
    </row>
    <row r="1555" spans="1:8">
      <c r="A1555" s="108">
        <f t="shared" si="228"/>
        <v>1541</v>
      </c>
      <c r="B1555" s="109">
        <f t="shared" si="228"/>
        <v>45106</v>
      </c>
      <c r="C1555" s="127" t="str">
        <f t="shared" si="223"/>
        <v>구간9</v>
      </c>
      <c r="D1555" s="108">
        <f t="shared" si="224"/>
        <v>183</v>
      </c>
      <c r="E1555" s="128">
        <f>COUNTIF($C$15:C1555,C1555)</f>
        <v>79</v>
      </c>
      <c r="F1555" s="129">
        <f t="shared" si="225"/>
        <v>0.1067700702074732</v>
      </c>
      <c r="G1555" s="129">
        <f t="shared" si="226"/>
        <v>4.0856338130979724E-4</v>
      </c>
      <c r="H1555" s="130">
        <f t="shared" si="227"/>
        <v>0.107178633588783</v>
      </c>
    </row>
    <row r="1556" spans="1:8">
      <c r="A1556" s="108">
        <f t="shared" si="228"/>
        <v>1542</v>
      </c>
      <c r="B1556" s="109">
        <f t="shared" si="228"/>
        <v>45107</v>
      </c>
      <c r="C1556" s="127" t="str">
        <f t="shared" si="223"/>
        <v>구간9</v>
      </c>
      <c r="D1556" s="108">
        <f t="shared" si="224"/>
        <v>183</v>
      </c>
      <c r="E1556" s="128">
        <f>COUNTIF($C$15:C1556,C1556)</f>
        <v>80</v>
      </c>
      <c r="F1556" s="129">
        <f t="shared" si="225"/>
        <v>0.1067700702074732</v>
      </c>
      <c r="G1556" s="129">
        <f t="shared" si="226"/>
        <v>4.1373506968080733E-4</v>
      </c>
      <c r="H1556" s="130">
        <f t="shared" si="227"/>
        <v>0.107183805277154</v>
      </c>
    </row>
    <row r="1557" spans="1:8">
      <c r="A1557" s="108">
        <f t="shared" si="228"/>
        <v>1543</v>
      </c>
      <c r="B1557" s="109">
        <f t="shared" si="228"/>
        <v>45108</v>
      </c>
      <c r="C1557" s="127" t="str">
        <f t="shared" si="223"/>
        <v>구간9</v>
      </c>
      <c r="D1557" s="108">
        <f t="shared" si="224"/>
        <v>183</v>
      </c>
      <c r="E1557" s="128">
        <f>COUNTIF($C$15:C1557,C1557)</f>
        <v>81</v>
      </c>
      <c r="F1557" s="129">
        <f t="shared" si="225"/>
        <v>0.1067700702074732</v>
      </c>
      <c r="G1557" s="129">
        <f t="shared" si="226"/>
        <v>4.1890675805181742E-4</v>
      </c>
      <c r="H1557" s="130">
        <f t="shared" si="227"/>
        <v>0.10718897696552501</v>
      </c>
    </row>
    <row r="1558" spans="1:8">
      <c r="A1558" s="108">
        <f t="shared" si="228"/>
        <v>1544</v>
      </c>
      <c r="B1558" s="109">
        <f t="shared" si="228"/>
        <v>45109</v>
      </c>
      <c r="C1558" s="127" t="str">
        <f t="shared" si="223"/>
        <v>구간9</v>
      </c>
      <c r="D1558" s="108">
        <f t="shared" si="224"/>
        <v>183</v>
      </c>
      <c r="E1558" s="128">
        <f>COUNTIF($C$15:C1558,C1558)</f>
        <v>82</v>
      </c>
      <c r="F1558" s="129">
        <f t="shared" si="225"/>
        <v>0.1067700702074732</v>
      </c>
      <c r="G1558" s="129">
        <f t="shared" si="226"/>
        <v>4.2407844642282751E-4</v>
      </c>
      <c r="H1558" s="130">
        <f t="shared" si="227"/>
        <v>0.10719414865389602</v>
      </c>
    </row>
    <row r="1559" spans="1:8">
      <c r="A1559" s="108">
        <f t="shared" si="228"/>
        <v>1545</v>
      </c>
      <c r="B1559" s="109">
        <f t="shared" si="228"/>
        <v>45110</v>
      </c>
      <c r="C1559" s="127" t="str">
        <f t="shared" si="223"/>
        <v>구간9</v>
      </c>
      <c r="D1559" s="108">
        <f t="shared" si="224"/>
        <v>183</v>
      </c>
      <c r="E1559" s="128">
        <f>COUNTIF($C$15:C1559,C1559)</f>
        <v>83</v>
      </c>
      <c r="F1559" s="129">
        <f t="shared" si="225"/>
        <v>0.1067700702074732</v>
      </c>
      <c r="G1559" s="129">
        <f t="shared" si="226"/>
        <v>4.292501347938376E-4</v>
      </c>
      <c r="H1559" s="130">
        <f t="shared" si="227"/>
        <v>0.10719932034226703</v>
      </c>
    </row>
    <row r="1560" spans="1:8">
      <c r="A1560" s="108">
        <f t="shared" si="228"/>
        <v>1546</v>
      </c>
      <c r="B1560" s="109">
        <f t="shared" si="228"/>
        <v>45111</v>
      </c>
      <c r="C1560" s="127" t="str">
        <f t="shared" si="223"/>
        <v>구간9</v>
      </c>
      <c r="D1560" s="108">
        <f t="shared" si="224"/>
        <v>183</v>
      </c>
      <c r="E1560" s="128">
        <f>COUNTIF($C$15:C1560,C1560)</f>
        <v>84</v>
      </c>
      <c r="F1560" s="129">
        <f t="shared" si="225"/>
        <v>0.1067700702074732</v>
      </c>
      <c r="G1560" s="129">
        <f t="shared" si="226"/>
        <v>4.3442182316484769E-4</v>
      </c>
      <c r="H1560" s="130">
        <f t="shared" si="227"/>
        <v>0.10720449203063805</v>
      </c>
    </row>
    <row r="1561" spans="1:8">
      <c r="A1561" s="108">
        <f t="shared" si="228"/>
        <v>1547</v>
      </c>
      <c r="B1561" s="109">
        <f t="shared" si="228"/>
        <v>45112</v>
      </c>
      <c r="C1561" s="127" t="str">
        <f t="shared" si="223"/>
        <v>구간9</v>
      </c>
      <c r="D1561" s="108">
        <f t="shared" si="224"/>
        <v>183</v>
      </c>
      <c r="E1561" s="128">
        <f>COUNTIF($C$15:C1561,C1561)</f>
        <v>85</v>
      </c>
      <c r="F1561" s="129">
        <f t="shared" si="225"/>
        <v>0.1067700702074732</v>
      </c>
      <c r="G1561" s="129">
        <f t="shared" si="226"/>
        <v>4.3959351153585778E-4</v>
      </c>
      <c r="H1561" s="130">
        <f t="shared" si="227"/>
        <v>0.10720966371900906</v>
      </c>
    </row>
    <row r="1562" spans="1:8">
      <c r="A1562" s="108">
        <f t="shared" si="228"/>
        <v>1548</v>
      </c>
      <c r="B1562" s="109">
        <f t="shared" si="228"/>
        <v>45113</v>
      </c>
      <c r="C1562" s="127" t="str">
        <f t="shared" si="223"/>
        <v>구간9</v>
      </c>
      <c r="D1562" s="108">
        <f t="shared" si="224"/>
        <v>183</v>
      </c>
      <c r="E1562" s="128">
        <f>COUNTIF($C$15:C1562,C1562)</f>
        <v>86</v>
      </c>
      <c r="F1562" s="129">
        <f t="shared" si="225"/>
        <v>0.1067700702074732</v>
      </c>
      <c r="G1562" s="129">
        <f t="shared" si="226"/>
        <v>4.4476519990686788E-4</v>
      </c>
      <c r="H1562" s="130">
        <f t="shared" si="227"/>
        <v>0.10721483540738007</v>
      </c>
    </row>
    <row r="1563" spans="1:8">
      <c r="A1563" s="108">
        <f t="shared" si="228"/>
        <v>1549</v>
      </c>
      <c r="B1563" s="109">
        <f t="shared" si="228"/>
        <v>45114</v>
      </c>
      <c r="C1563" s="127" t="str">
        <f t="shared" si="223"/>
        <v>구간9</v>
      </c>
      <c r="D1563" s="108">
        <f t="shared" si="224"/>
        <v>183</v>
      </c>
      <c r="E1563" s="128">
        <f>COUNTIF($C$15:C1563,C1563)</f>
        <v>87</v>
      </c>
      <c r="F1563" s="129">
        <f t="shared" si="225"/>
        <v>0.1067700702074732</v>
      </c>
      <c r="G1563" s="129">
        <f t="shared" si="226"/>
        <v>4.4993688827787797E-4</v>
      </c>
      <c r="H1563" s="130">
        <f t="shared" si="227"/>
        <v>0.10722000709575108</v>
      </c>
    </row>
    <row r="1564" spans="1:8">
      <c r="A1564" s="108">
        <f t="shared" si="228"/>
        <v>1550</v>
      </c>
      <c r="B1564" s="109">
        <f t="shared" si="228"/>
        <v>45115</v>
      </c>
      <c r="C1564" s="127" t="str">
        <f t="shared" si="223"/>
        <v>구간9</v>
      </c>
      <c r="D1564" s="108">
        <f t="shared" si="224"/>
        <v>183</v>
      </c>
      <c r="E1564" s="128">
        <f>COUNTIF($C$15:C1564,C1564)</f>
        <v>88</v>
      </c>
      <c r="F1564" s="129">
        <f t="shared" si="225"/>
        <v>0.1067700702074732</v>
      </c>
      <c r="G1564" s="129">
        <f t="shared" si="226"/>
        <v>4.5510857664888806E-4</v>
      </c>
      <c r="H1564" s="130">
        <f t="shared" si="227"/>
        <v>0.10722517878412209</v>
      </c>
    </row>
    <row r="1565" spans="1:8">
      <c r="A1565" s="108">
        <f t="shared" si="228"/>
        <v>1551</v>
      </c>
      <c r="B1565" s="109">
        <f t="shared" si="228"/>
        <v>45116</v>
      </c>
      <c r="C1565" s="127" t="str">
        <f t="shared" si="223"/>
        <v>구간9</v>
      </c>
      <c r="D1565" s="108">
        <f t="shared" si="224"/>
        <v>183</v>
      </c>
      <c r="E1565" s="128">
        <f>COUNTIF($C$15:C1565,C1565)</f>
        <v>89</v>
      </c>
      <c r="F1565" s="129">
        <f t="shared" si="225"/>
        <v>0.1067700702074732</v>
      </c>
      <c r="G1565" s="129">
        <f t="shared" si="226"/>
        <v>4.6028026501989815E-4</v>
      </c>
      <c r="H1565" s="130">
        <f t="shared" si="227"/>
        <v>0.1072303504724931</v>
      </c>
    </row>
    <row r="1566" spans="1:8">
      <c r="A1566" s="108">
        <f t="shared" si="228"/>
        <v>1552</v>
      </c>
      <c r="B1566" s="109">
        <f t="shared" si="228"/>
        <v>45117</v>
      </c>
      <c r="C1566" s="127" t="str">
        <f t="shared" si="223"/>
        <v>구간9</v>
      </c>
      <c r="D1566" s="108">
        <f t="shared" si="224"/>
        <v>183</v>
      </c>
      <c r="E1566" s="128">
        <f>COUNTIF($C$15:C1566,C1566)</f>
        <v>90</v>
      </c>
      <c r="F1566" s="129">
        <f t="shared" si="225"/>
        <v>0.1067700702074732</v>
      </c>
      <c r="G1566" s="129">
        <f t="shared" si="226"/>
        <v>4.6545195339090824E-4</v>
      </c>
      <c r="H1566" s="130">
        <f t="shared" si="227"/>
        <v>0.10723552216086411</v>
      </c>
    </row>
    <row r="1567" spans="1:8">
      <c r="A1567" s="108">
        <f t="shared" si="228"/>
        <v>1553</v>
      </c>
      <c r="B1567" s="109">
        <f t="shared" si="228"/>
        <v>45118</v>
      </c>
      <c r="C1567" s="127" t="str">
        <f t="shared" si="223"/>
        <v>구간9</v>
      </c>
      <c r="D1567" s="108">
        <f t="shared" si="224"/>
        <v>183</v>
      </c>
      <c r="E1567" s="128">
        <f>COUNTIF($C$15:C1567,C1567)</f>
        <v>91</v>
      </c>
      <c r="F1567" s="129">
        <f t="shared" si="225"/>
        <v>0.1067700702074732</v>
      </c>
      <c r="G1567" s="129">
        <f t="shared" si="226"/>
        <v>4.7062364176191833E-4</v>
      </c>
      <c r="H1567" s="130">
        <f t="shared" si="227"/>
        <v>0.10724069384923512</v>
      </c>
    </row>
    <row r="1568" spans="1:8">
      <c r="A1568" s="108">
        <f t="shared" si="228"/>
        <v>1554</v>
      </c>
      <c r="B1568" s="109">
        <f t="shared" si="228"/>
        <v>45119</v>
      </c>
      <c r="C1568" s="127" t="str">
        <f t="shared" si="223"/>
        <v>구간9</v>
      </c>
      <c r="D1568" s="108">
        <f t="shared" si="224"/>
        <v>183</v>
      </c>
      <c r="E1568" s="128">
        <f>COUNTIF($C$15:C1568,C1568)</f>
        <v>92</v>
      </c>
      <c r="F1568" s="129">
        <f t="shared" si="225"/>
        <v>0.1067700702074732</v>
      </c>
      <c r="G1568" s="129">
        <f t="shared" si="226"/>
        <v>4.7579533013292842E-4</v>
      </c>
      <c r="H1568" s="130">
        <f t="shared" si="227"/>
        <v>0.10724586553760612</v>
      </c>
    </row>
    <row r="1569" spans="1:8">
      <c r="A1569" s="108">
        <f t="shared" ref="A1569:B1584" si="229">A1568+1</f>
        <v>1555</v>
      </c>
      <c r="B1569" s="109">
        <f t="shared" si="229"/>
        <v>45120</v>
      </c>
      <c r="C1569" s="127" t="str">
        <f t="shared" si="223"/>
        <v>구간9</v>
      </c>
      <c r="D1569" s="108">
        <f t="shared" si="224"/>
        <v>183</v>
      </c>
      <c r="E1569" s="128">
        <f>COUNTIF($C$15:C1569,C1569)</f>
        <v>93</v>
      </c>
      <c r="F1569" s="129">
        <f t="shared" si="225"/>
        <v>0.1067700702074732</v>
      </c>
      <c r="G1569" s="129">
        <f t="shared" si="226"/>
        <v>4.8096701850393851E-4</v>
      </c>
      <c r="H1569" s="130">
        <f t="shared" si="227"/>
        <v>0.10725103722597713</v>
      </c>
    </row>
    <row r="1570" spans="1:8">
      <c r="A1570" s="108">
        <f t="shared" si="229"/>
        <v>1556</v>
      </c>
      <c r="B1570" s="109">
        <f t="shared" si="229"/>
        <v>45121</v>
      </c>
      <c r="C1570" s="127" t="str">
        <f t="shared" si="223"/>
        <v>구간9</v>
      </c>
      <c r="D1570" s="108">
        <f t="shared" si="224"/>
        <v>183</v>
      </c>
      <c r="E1570" s="128">
        <f>COUNTIF($C$15:C1570,C1570)</f>
        <v>94</v>
      </c>
      <c r="F1570" s="129">
        <f t="shared" si="225"/>
        <v>0.1067700702074732</v>
      </c>
      <c r="G1570" s="129">
        <f t="shared" si="226"/>
        <v>4.861387068749486E-4</v>
      </c>
      <c r="H1570" s="130">
        <f t="shared" si="227"/>
        <v>0.10725620891434814</v>
      </c>
    </row>
    <row r="1571" spans="1:8">
      <c r="A1571" s="108">
        <f t="shared" si="229"/>
        <v>1557</v>
      </c>
      <c r="B1571" s="109">
        <f t="shared" si="229"/>
        <v>45122</v>
      </c>
      <c r="C1571" s="127" t="str">
        <f t="shared" si="223"/>
        <v>구간9</v>
      </c>
      <c r="D1571" s="108">
        <f t="shared" si="224"/>
        <v>183</v>
      </c>
      <c r="E1571" s="128">
        <f>COUNTIF($C$15:C1571,C1571)</f>
        <v>95</v>
      </c>
      <c r="F1571" s="129">
        <f t="shared" si="225"/>
        <v>0.1067700702074732</v>
      </c>
      <c r="G1571" s="129">
        <f t="shared" si="226"/>
        <v>4.9131039524595869E-4</v>
      </c>
      <c r="H1571" s="130">
        <f t="shared" si="227"/>
        <v>0.10726138060271916</v>
      </c>
    </row>
    <row r="1572" spans="1:8">
      <c r="A1572" s="108">
        <f t="shared" si="229"/>
        <v>1558</v>
      </c>
      <c r="B1572" s="109">
        <f t="shared" si="229"/>
        <v>45123</v>
      </c>
      <c r="C1572" s="127" t="str">
        <f t="shared" si="223"/>
        <v>구간9</v>
      </c>
      <c r="D1572" s="108">
        <f t="shared" si="224"/>
        <v>183</v>
      </c>
      <c r="E1572" s="128">
        <f>COUNTIF($C$15:C1572,C1572)</f>
        <v>96</v>
      </c>
      <c r="F1572" s="129">
        <f t="shared" si="225"/>
        <v>0.1067700702074732</v>
      </c>
      <c r="G1572" s="129">
        <f t="shared" si="226"/>
        <v>4.9648208361696884E-4</v>
      </c>
      <c r="H1572" s="130">
        <f t="shared" si="227"/>
        <v>0.10726655229109017</v>
      </c>
    </row>
    <row r="1573" spans="1:8">
      <c r="A1573" s="108">
        <f t="shared" si="229"/>
        <v>1559</v>
      </c>
      <c r="B1573" s="109">
        <f t="shared" si="229"/>
        <v>45124</v>
      </c>
      <c r="C1573" s="127" t="str">
        <f t="shared" si="223"/>
        <v>구간9</v>
      </c>
      <c r="D1573" s="108">
        <f t="shared" si="224"/>
        <v>183</v>
      </c>
      <c r="E1573" s="128">
        <f>COUNTIF($C$15:C1573,C1573)</f>
        <v>97</v>
      </c>
      <c r="F1573" s="129">
        <f t="shared" si="225"/>
        <v>0.1067700702074732</v>
      </c>
      <c r="G1573" s="129">
        <f t="shared" si="226"/>
        <v>5.0165377198797888E-4</v>
      </c>
      <c r="H1573" s="130">
        <f t="shared" si="227"/>
        <v>0.10727172397946118</v>
      </c>
    </row>
    <row r="1574" spans="1:8">
      <c r="A1574" s="108">
        <f t="shared" si="229"/>
        <v>1560</v>
      </c>
      <c r="B1574" s="109">
        <f t="shared" si="229"/>
        <v>45125</v>
      </c>
      <c r="C1574" s="127" t="str">
        <f t="shared" si="223"/>
        <v>구간9</v>
      </c>
      <c r="D1574" s="108">
        <f t="shared" si="224"/>
        <v>183</v>
      </c>
      <c r="E1574" s="128">
        <f>COUNTIF($C$15:C1574,C1574)</f>
        <v>98</v>
      </c>
      <c r="F1574" s="129">
        <f t="shared" si="225"/>
        <v>0.1067700702074732</v>
      </c>
      <c r="G1574" s="129">
        <f t="shared" si="226"/>
        <v>5.0682546035898902E-4</v>
      </c>
      <c r="H1574" s="130">
        <f t="shared" si="227"/>
        <v>0.10727689566783219</v>
      </c>
    </row>
    <row r="1575" spans="1:8">
      <c r="A1575" s="108">
        <f t="shared" si="229"/>
        <v>1561</v>
      </c>
      <c r="B1575" s="109">
        <f t="shared" si="229"/>
        <v>45126</v>
      </c>
      <c r="C1575" s="127" t="str">
        <f t="shared" si="223"/>
        <v>구간9</v>
      </c>
      <c r="D1575" s="108">
        <f t="shared" si="224"/>
        <v>183</v>
      </c>
      <c r="E1575" s="128">
        <f>COUNTIF($C$15:C1575,C1575)</f>
        <v>99</v>
      </c>
      <c r="F1575" s="129">
        <f t="shared" si="225"/>
        <v>0.1067700702074732</v>
      </c>
      <c r="G1575" s="129">
        <f t="shared" si="226"/>
        <v>5.1199714872999906E-4</v>
      </c>
      <c r="H1575" s="130">
        <f t="shared" si="227"/>
        <v>0.1072820673562032</v>
      </c>
    </row>
    <row r="1576" spans="1:8">
      <c r="A1576" s="108">
        <f t="shared" si="229"/>
        <v>1562</v>
      </c>
      <c r="B1576" s="109">
        <f t="shared" si="229"/>
        <v>45127</v>
      </c>
      <c r="C1576" s="127" t="str">
        <f t="shared" si="223"/>
        <v>구간9</v>
      </c>
      <c r="D1576" s="108">
        <f t="shared" si="224"/>
        <v>183</v>
      </c>
      <c r="E1576" s="128">
        <f>COUNTIF($C$15:C1576,C1576)</f>
        <v>100</v>
      </c>
      <c r="F1576" s="129">
        <f t="shared" si="225"/>
        <v>0.1067700702074732</v>
      </c>
      <c r="G1576" s="129">
        <f t="shared" si="226"/>
        <v>5.171688371010092E-4</v>
      </c>
      <c r="H1576" s="130">
        <f t="shared" si="227"/>
        <v>0.10728723904457421</v>
      </c>
    </row>
    <row r="1577" spans="1:8">
      <c r="A1577" s="108">
        <f t="shared" si="229"/>
        <v>1563</v>
      </c>
      <c r="B1577" s="109">
        <f t="shared" si="229"/>
        <v>45128</v>
      </c>
      <c r="C1577" s="127" t="str">
        <f t="shared" si="223"/>
        <v>구간9</v>
      </c>
      <c r="D1577" s="108">
        <f t="shared" si="224"/>
        <v>183</v>
      </c>
      <c r="E1577" s="128">
        <f>COUNTIF($C$15:C1577,C1577)</f>
        <v>101</v>
      </c>
      <c r="F1577" s="129">
        <f t="shared" si="225"/>
        <v>0.1067700702074732</v>
      </c>
      <c r="G1577" s="129">
        <f t="shared" si="226"/>
        <v>5.2234052547201924E-4</v>
      </c>
      <c r="H1577" s="130">
        <f t="shared" si="227"/>
        <v>0.10729241073294522</v>
      </c>
    </row>
    <row r="1578" spans="1:8">
      <c r="A1578" s="108">
        <f t="shared" si="229"/>
        <v>1564</v>
      </c>
      <c r="B1578" s="109">
        <f t="shared" si="229"/>
        <v>45129</v>
      </c>
      <c r="C1578" s="127" t="str">
        <f t="shared" si="223"/>
        <v>구간9</v>
      </c>
      <c r="D1578" s="108">
        <f t="shared" si="224"/>
        <v>183</v>
      </c>
      <c r="E1578" s="128">
        <f>COUNTIF($C$15:C1578,C1578)</f>
        <v>102</v>
      </c>
      <c r="F1578" s="129">
        <f t="shared" si="225"/>
        <v>0.1067700702074732</v>
      </c>
      <c r="G1578" s="129">
        <f t="shared" si="226"/>
        <v>5.2751221384302938E-4</v>
      </c>
      <c r="H1578" s="130">
        <f t="shared" si="227"/>
        <v>0.10729758242131623</v>
      </c>
    </row>
    <row r="1579" spans="1:8">
      <c r="A1579" s="108">
        <f t="shared" si="229"/>
        <v>1565</v>
      </c>
      <c r="B1579" s="109">
        <f t="shared" si="229"/>
        <v>45130</v>
      </c>
      <c r="C1579" s="127" t="str">
        <f t="shared" si="223"/>
        <v>구간9</v>
      </c>
      <c r="D1579" s="108">
        <f t="shared" si="224"/>
        <v>183</v>
      </c>
      <c r="E1579" s="128">
        <f>COUNTIF($C$15:C1579,C1579)</f>
        <v>103</v>
      </c>
      <c r="F1579" s="129">
        <f t="shared" si="225"/>
        <v>0.1067700702074732</v>
      </c>
      <c r="G1579" s="129">
        <f t="shared" si="226"/>
        <v>5.3268390221403942E-4</v>
      </c>
      <c r="H1579" s="130">
        <f t="shared" si="227"/>
        <v>0.10730275410968725</v>
      </c>
    </row>
    <row r="1580" spans="1:8">
      <c r="A1580" s="108">
        <f t="shared" si="229"/>
        <v>1566</v>
      </c>
      <c r="B1580" s="109">
        <f t="shared" si="229"/>
        <v>45131</v>
      </c>
      <c r="C1580" s="127" t="str">
        <f t="shared" si="223"/>
        <v>구간9</v>
      </c>
      <c r="D1580" s="108">
        <f t="shared" si="224"/>
        <v>183</v>
      </c>
      <c r="E1580" s="128">
        <f>COUNTIF($C$15:C1580,C1580)</f>
        <v>104</v>
      </c>
      <c r="F1580" s="129">
        <f t="shared" si="225"/>
        <v>0.1067700702074732</v>
      </c>
      <c r="G1580" s="129">
        <f t="shared" si="226"/>
        <v>5.3785559058504957E-4</v>
      </c>
      <c r="H1580" s="130">
        <f t="shared" si="227"/>
        <v>0.10730792579805824</v>
      </c>
    </row>
    <row r="1581" spans="1:8">
      <c r="A1581" s="108">
        <f t="shared" si="229"/>
        <v>1567</v>
      </c>
      <c r="B1581" s="109">
        <f t="shared" si="229"/>
        <v>45132</v>
      </c>
      <c r="C1581" s="127" t="str">
        <f t="shared" si="223"/>
        <v>구간9</v>
      </c>
      <c r="D1581" s="108">
        <f t="shared" si="224"/>
        <v>183</v>
      </c>
      <c r="E1581" s="128">
        <f>COUNTIF($C$15:C1581,C1581)</f>
        <v>105</v>
      </c>
      <c r="F1581" s="129">
        <f t="shared" si="225"/>
        <v>0.1067700702074732</v>
      </c>
      <c r="G1581" s="129">
        <f t="shared" si="226"/>
        <v>5.430272789560596E-4</v>
      </c>
      <c r="H1581" s="130">
        <f t="shared" si="227"/>
        <v>0.10731309748642925</v>
      </c>
    </row>
    <row r="1582" spans="1:8">
      <c r="A1582" s="108">
        <f t="shared" si="229"/>
        <v>1568</v>
      </c>
      <c r="B1582" s="109">
        <f t="shared" si="229"/>
        <v>45133</v>
      </c>
      <c r="C1582" s="127" t="str">
        <f t="shared" si="223"/>
        <v>구간9</v>
      </c>
      <c r="D1582" s="108">
        <f t="shared" si="224"/>
        <v>183</v>
      </c>
      <c r="E1582" s="128">
        <f>COUNTIF($C$15:C1582,C1582)</f>
        <v>106</v>
      </c>
      <c r="F1582" s="129">
        <f t="shared" si="225"/>
        <v>0.1067700702074732</v>
      </c>
      <c r="G1582" s="129">
        <f t="shared" si="226"/>
        <v>5.4819896732706975E-4</v>
      </c>
      <c r="H1582" s="130">
        <f t="shared" si="227"/>
        <v>0.10731826917480027</v>
      </c>
    </row>
    <row r="1583" spans="1:8">
      <c r="A1583" s="108">
        <f t="shared" si="229"/>
        <v>1569</v>
      </c>
      <c r="B1583" s="109">
        <f t="shared" si="229"/>
        <v>45134</v>
      </c>
      <c r="C1583" s="127" t="str">
        <f t="shared" si="223"/>
        <v>구간9</v>
      </c>
      <c r="D1583" s="108">
        <f t="shared" si="224"/>
        <v>183</v>
      </c>
      <c r="E1583" s="128">
        <f>COUNTIF($C$15:C1583,C1583)</f>
        <v>107</v>
      </c>
      <c r="F1583" s="129">
        <f t="shared" si="225"/>
        <v>0.1067700702074732</v>
      </c>
      <c r="G1583" s="129">
        <f t="shared" si="226"/>
        <v>5.5337065569807979E-4</v>
      </c>
      <c r="H1583" s="130">
        <f t="shared" si="227"/>
        <v>0.10732344086317128</v>
      </c>
    </row>
    <row r="1584" spans="1:8">
      <c r="A1584" s="108">
        <f t="shared" si="229"/>
        <v>1570</v>
      </c>
      <c r="B1584" s="109">
        <f t="shared" si="229"/>
        <v>45135</v>
      </c>
      <c r="C1584" s="127" t="str">
        <f t="shared" si="223"/>
        <v>구간9</v>
      </c>
      <c r="D1584" s="108">
        <f t="shared" si="224"/>
        <v>183</v>
      </c>
      <c r="E1584" s="128">
        <f>COUNTIF($C$15:C1584,C1584)</f>
        <v>108</v>
      </c>
      <c r="F1584" s="129">
        <f t="shared" si="225"/>
        <v>0.1067700702074732</v>
      </c>
      <c r="G1584" s="129">
        <f t="shared" si="226"/>
        <v>5.5854234406908993E-4</v>
      </c>
      <c r="H1584" s="130">
        <f t="shared" si="227"/>
        <v>0.10732861255154229</v>
      </c>
    </row>
    <row r="1585" spans="1:8">
      <c r="A1585" s="108">
        <f t="shared" ref="A1585:B1600" si="230">A1584+1</f>
        <v>1571</v>
      </c>
      <c r="B1585" s="109">
        <f t="shared" si="230"/>
        <v>45136</v>
      </c>
      <c r="C1585" s="127" t="str">
        <f t="shared" si="223"/>
        <v>구간9</v>
      </c>
      <c r="D1585" s="108">
        <f t="shared" si="224"/>
        <v>183</v>
      </c>
      <c r="E1585" s="128">
        <f>COUNTIF($C$15:C1585,C1585)</f>
        <v>109</v>
      </c>
      <c r="F1585" s="129">
        <f t="shared" si="225"/>
        <v>0.1067700702074732</v>
      </c>
      <c r="G1585" s="129">
        <f t="shared" si="226"/>
        <v>5.6371403244009997E-4</v>
      </c>
      <c r="H1585" s="130">
        <f t="shared" si="227"/>
        <v>0.1073337842399133</v>
      </c>
    </row>
    <row r="1586" spans="1:8">
      <c r="A1586" s="108">
        <f t="shared" si="230"/>
        <v>1572</v>
      </c>
      <c r="B1586" s="109">
        <f t="shared" si="230"/>
        <v>45137</v>
      </c>
      <c r="C1586" s="127" t="str">
        <f t="shared" si="223"/>
        <v>구간9</v>
      </c>
      <c r="D1586" s="108">
        <f t="shared" si="224"/>
        <v>183</v>
      </c>
      <c r="E1586" s="128">
        <f>COUNTIF($C$15:C1586,C1586)</f>
        <v>110</v>
      </c>
      <c r="F1586" s="129">
        <f t="shared" si="225"/>
        <v>0.1067700702074732</v>
      </c>
      <c r="G1586" s="129">
        <f t="shared" si="226"/>
        <v>5.6888572081111011E-4</v>
      </c>
      <c r="H1586" s="130">
        <f t="shared" si="227"/>
        <v>0.10733895592828431</v>
      </c>
    </row>
    <row r="1587" spans="1:8">
      <c r="A1587" s="108">
        <f t="shared" si="230"/>
        <v>1573</v>
      </c>
      <c r="B1587" s="109">
        <f t="shared" si="230"/>
        <v>45138</v>
      </c>
      <c r="C1587" s="127" t="str">
        <f t="shared" si="223"/>
        <v>구간9</v>
      </c>
      <c r="D1587" s="108">
        <f t="shared" si="224"/>
        <v>183</v>
      </c>
      <c r="E1587" s="128">
        <f>COUNTIF($C$15:C1587,C1587)</f>
        <v>111</v>
      </c>
      <c r="F1587" s="129">
        <f t="shared" si="225"/>
        <v>0.1067700702074732</v>
      </c>
      <c r="G1587" s="129">
        <f t="shared" si="226"/>
        <v>5.7405740918212015E-4</v>
      </c>
      <c r="H1587" s="130">
        <f t="shared" si="227"/>
        <v>0.10734412761665532</v>
      </c>
    </row>
    <row r="1588" spans="1:8">
      <c r="A1588" s="108">
        <f t="shared" si="230"/>
        <v>1574</v>
      </c>
      <c r="B1588" s="109">
        <f t="shared" si="230"/>
        <v>45139</v>
      </c>
      <c r="C1588" s="127" t="str">
        <f t="shared" si="223"/>
        <v>구간9</v>
      </c>
      <c r="D1588" s="108">
        <f t="shared" si="224"/>
        <v>183</v>
      </c>
      <c r="E1588" s="128">
        <f>COUNTIF($C$15:C1588,C1588)</f>
        <v>112</v>
      </c>
      <c r="F1588" s="129">
        <f t="shared" si="225"/>
        <v>0.1067700702074732</v>
      </c>
      <c r="G1588" s="129">
        <f t="shared" si="226"/>
        <v>5.7922909755313029E-4</v>
      </c>
      <c r="H1588" s="130">
        <f t="shared" si="227"/>
        <v>0.10734929930502633</v>
      </c>
    </row>
    <row r="1589" spans="1:8">
      <c r="A1589" s="108">
        <f t="shared" si="230"/>
        <v>1575</v>
      </c>
      <c r="B1589" s="109">
        <f t="shared" si="230"/>
        <v>45140</v>
      </c>
      <c r="C1589" s="127" t="str">
        <f t="shared" si="223"/>
        <v>구간9</v>
      </c>
      <c r="D1589" s="108">
        <f t="shared" si="224"/>
        <v>183</v>
      </c>
      <c r="E1589" s="128">
        <f>COUNTIF($C$15:C1589,C1589)</f>
        <v>113</v>
      </c>
      <c r="F1589" s="129">
        <f t="shared" si="225"/>
        <v>0.1067700702074732</v>
      </c>
      <c r="G1589" s="129">
        <f t="shared" si="226"/>
        <v>5.8440078592414033E-4</v>
      </c>
      <c r="H1589" s="130">
        <f t="shared" si="227"/>
        <v>0.10735447099339734</v>
      </c>
    </row>
    <row r="1590" spans="1:8">
      <c r="A1590" s="108">
        <f t="shared" si="230"/>
        <v>1576</v>
      </c>
      <c r="B1590" s="109">
        <f t="shared" si="230"/>
        <v>45141</v>
      </c>
      <c r="C1590" s="127" t="str">
        <f t="shared" si="223"/>
        <v>구간9</v>
      </c>
      <c r="D1590" s="108">
        <f t="shared" si="224"/>
        <v>183</v>
      </c>
      <c r="E1590" s="128">
        <f>COUNTIF($C$15:C1590,C1590)</f>
        <v>114</v>
      </c>
      <c r="F1590" s="129">
        <f t="shared" si="225"/>
        <v>0.1067700702074732</v>
      </c>
      <c r="G1590" s="129">
        <f t="shared" si="226"/>
        <v>5.8957247429515048E-4</v>
      </c>
      <c r="H1590" s="130">
        <f t="shared" si="227"/>
        <v>0.10735964268176836</v>
      </c>
    </row>
    <row r="1591" spans="1:8">
      <c r="A1591" s="108">
        <f t="shared" si="230"/>
        <v>1577</v>
      </c>
      <c r="B1591" s="109">
        <f t="shared" si="230"/>
        <v>45142</v>
      </c>
      <c r="C1591" s="127" t="str">
        <f t="shared" si="223"/>
        <v>구간9</v>
      </c>
      <c r="D1591" s="108">
        <f t="shared" si="224"/>
        <v>183</v>
      </c>
      <c r="E1591" s="128">
        <f>COUNTIF($C$15:C1591,C1591)</f>
        <v>115</v>
      </c>
      <c r="F1591" s="129">
        <f t="shared" si="225"/>
        <v>0.1067700702074732</v>
      </c>
      <c r="G1591" s="129">
        <f t="shared" si="226"/>
        <v>5.9474416266616051E-4</v>
      </c>
      <c r="H1591" s="130">
        <f t="shared" si="227"/>
        <v>0.10736481437013937</v>
      </c>
    </row>
    <row r="1592" spans="1:8">
      <c r="A1592" s="108">
        <f t="shared" si="230"/>
        <v>1578</v>
      </c>
      <c r="B1592" s="109">
        <f t="shared" si="230"/>
        <v>45143</v>
      </c>
      <c r="C1592" s="127" t="str">
        <f t="shared" si="223"/>
        <v>구간9</v>
      </c>
      <c r="D1592" s="108">
        <f t="shared" si="224"/>
        <v>183</v>
      </c>
      <c r="E1592" s="128">
        <f>COUNTIF($C$15:C1592,C1592)</f>
        <v>116</v>
      </c>
      <c r="F1592" s="129">
        <f t="shared" si="225"/>
        <v>0.1067700702074732</v>
      </c>
      <c r="G1592" s="129">
        <f t="shared" si="226"/>
        <v>5.9991585103717066E-4</v>
      </c>
      <c r="H1592" s="130">
        <f t="shared" si="227"/>
        <v>0.10736998605851036</v>
      </c>
    </row>
    <row r="1593" spans="1:8">
      <c r="A1593" s="108">
        <f t="shared" si="230"/>
        <v>1579</v>
      </c>
      <c r="B1593" s="109">
        <f t="shared" si="230"/>
        <v>45144</v>
      </c>
      <c r="C1593" s="127" t="str">
        <f t="shared" si="223"/>
        <v>구간9</v>
      </c>
      <c r="D1593" s="108">
        <f t="shared" si="224"/>
        <v>183</v>
      </c>
      <c r="E1593" s="128">
        <f>COUNTIF($C$15:C1593,C1593)</f>
        <v>117</v>
      </c>
      <c r="F1593" s="129">
        <f t="shared" si="225"/>
        <v>0.1067700702074732</v>
      </c>
      <c r="G1593" s="129">
        <f t="shared" si="226"/>
        <v>6.0508753940818069E-4</v>
      </c>
      <c r="H1593" s="130">
        <f t="shared" si="227"/>
        <v>0.10737515774688138</v>
      </c>
    </row>
    <row r="1594" spans="1:8">
      <c r="A1594" s="108">
        <f t="shared" si="230"/>
        <v>1580</v>
      </c>
      <c r="B1594" s="109">
        <f t="shared" si="230"/>
        <v>45145</v>
      </c>
      <c r="C1594" s="127" t="str">
        <f t="shared" si="223"/>
        <v>구간9</v>
      </c>
      <c r="D1594" s="108">
        <f t="shared" si="224"/>
        <v>183</v>
      </c>
      <c r="E1594" s="128">
        <f>COUNTIF($C$15:C1594,C1594)</f>
        <v>118</v>
      </c>
      <c r="F1594" s="129">
        <f t="shared" si="225"/>
        <v>0.1067700702074732</v>
      </c>
      <c r="G1594" s="129">
        <f t="shared" si="226"/>
        <v>6.1025922777919084E-4</v>
      </c>
      <c r="H1594" s="130">
        <f t="shared" si="227"/>
        <v>0.10738032943525239</v>
      </c>
    </row>
    <row r="1595" spans="1:8">
      <c r="A1595" s="108">
        <f t="shared" si="230"/>
        <v>1581</v>
      </c>
      <c r="B1595" s="109">
        <f t="shared" si="230"/>
        <v>45146</v>
      </c>
      <c r="C1595" s="127" t="str">
        <f t="shared" si="223"/>
        <v>구간9</v>
      </c>
      <c r="D1595" s="108">
        <f t="shared" si="224"/>
        <v>183</v>
      </c>
      <c r="E1595" s="128">
        <f>COUNTIF($C$15:C1595,C1595)</f>
        <v>119</v>
      </c>
      <c r="F1595" s="129">
        <f t="shared" si="225"/>
        <v>0.1067700702074732</v>
      </c>
      <c r="G1595" s="129">
        <f t="shared" si="226"/>
        <v>6.1543091615020088E-4</v>
      </c>
      <c r="H1595" s="130">
        <f t="shared" si="227"/>
        <v>0.1073855011236234</v>
      </c>
    </row>
    <row r="1596" spans="1:8">
      <c r="A1596" s="108">
        <f t="shared" si="230"/>
        <v>1582</v>
      </c>
      <c r="B1596" s="109">
        <f t="shared" si="230"/>
        <v>45147</v>
      </c>
      <c r="C1596" s="127" t="str">
        <f t="shared" si="223"/>
        <v>구간9</v>
      </c>
      <c r="D1596" s="108">
        <f t="shared" si="224"/>
        <v>183</v>
      </c>
      <c r="E1596" s="128">
        <f>COUNTIF($C$15:C1596,C1596)</f>
        <v>120</v>
      </c>
      <c r="F1596" s="129">
        <f t="shared" si="225"/>
        <v>0.1067700702074732</v>
      </c>
      <c r="G1596" s="129">
        <f t="shared" si="226"/>
        <v>6.2060260452121102E-4</v>
      </c>
      <c r="H1596" s="130">
        <f t="shared" si="227"/>
        <v>0.10739067281199441</v>
      </c>
    </row>
    <row r="1597" spans="1:8">
      <c r="A1597" s="108">
        <f t="shared" si="230"/>
        <v>1583</v>
      </c>
      <c r="B1597" s="109">
        <f t="shared" si="230"/>
        <v>45148</v>
      </c>
      <c r="C1597" s="127" t="str">
        <f t="shared" si="223"/>
        <v>구간9</v>
      </c>
      <c r="D1597" s="108">
        <f t="shared" si="224"/>
        <v>183</v>
      </c>
      <c r="E1597" s="128">
        <f>COUNTIF($C$15:C1597,C1597)</f>
        <v>121</v>
      </c>
      <c r="F1597" s="129">
        <f t="shared" si="225"/>
        <v>0.1067700702074732</v>
      </c>
      <c r="G1597" s="129">
        <f t="shared" si="226"/>
        <v>6.2577429289222106E-4</v>
      </c>
      <c r="H1597" s="130">
        <f t="shared" si="227"/>
        <v>0.10739584450036542</v>
      </c>
    </row>
    <row r="1598" spans="1:8">
      <c r="A1598" s="108">
        <f t="shared" si="230"/>
        <v>1584</v>
      </c>
      <c r="B1598" s="109">
        <f t="shared" si="230"/>
        <v>45149</v>
      </c>
      <c r="C1598" s="127" t="str">
        <f t="shared" si="223"/>
        <v>구간9</v>
      </c>
      <c r="D1598" s="108">
        <f t="shared" si="224"/>
        <v>183</v>
      </c>
      <c r="E1598" s="128">
        <f>COUNTIF($C$15:C1598,C1598)</f>
        <v>122</v>
      </c>
      <c r="F1598" s="129">
        <f t="shared" si="225"/>
        <v>0.1067700702074732</v>
      </c>
      <c r="G1598" s="129">
        <f t="shared" si="226"/>
        <v>6.309459812632312E-4</v>
      </c>
      <c r="H1598" s="130">
        <f t="shared" si="227"/>
        <v>0.10740101618873643</v>
      </c>
    </row>
    <row r="1599" spans="1:8">
      <c r="A1599" s="108">
        <f t="shared" si="230"/>
        <v>1585</v>
      </c>
      <c r="B1599" s="109">
        <f t="shared" si="230"/>
        <v>45150</v>
      </c>
      <c r="C1599" s="127" t="str">
        <f t="shared" si="223"/>
        <v>구간9</v>
      </c>
      <c r="D1599" s="108">
        <f t="shared" si="224"/>
        <v>183</v>
      </c>
      <c r="E1599" s="128">
        <f>COUNTIF($C$15:C1599,C1599)</f>
        <v>123</v>
      </c>
      <c r="F1599" s="129">
        <f t="shared" si="225"/>
        <v>0.1067700702074732</v>
      </c>
      <c r="G1599" s="129">
        <f t="shared" si="226"/>
        <v>6.3611766963424124E-4</v>
      </c>
      <c r="H1599" s="130">
        <f t="shared" si="227"/>
        <v>0.10740618787710744</v>
      </c>
    </row>
    <row r="1600" spans="1:8">
      <c r="A1600" s="108">
        <f t="shared" si="230"/>
        <v>1586</v>
      </c>
      <c r="B1600" s="109">
        <f t="shared" si="230"/>
        <v>45151</v>
      </c>
      <c r="C1600" s="127" t="str">
        <f t="shared" si="223"/>
        <v>구간9</v>
      </c>
      <c r="D1600" s="108">
        <f t="shared" si="224"/>
        <v>183</v>
      </c>
      <c r="E1600" s="128">
        <f>COUNTIF($C$15:C1600,C1600)</f>
        <v>124</v>
      </c>
      <c r="F1600" s="129">
        <f t="shared" si="225"/>
        <v>0.1067700702074732</v>
      </c>
      <c r="G1600" s="129">
        <f t="shared" si="226"/>
        <v>6.4128935800525139E-4</v>
      </c>
      <c r="H1600" s="130">
        <f t="shared" si="227"/>
        <v>0.10741135956547845</v>
      </c>
    </row>
    <row r="1601" spans="1:8">
      <c r="A1601" s="108">
        <f t="shared" ref="A1601:B1616" si="231">A1600+1</f>
        <v>1587</v>
      </c>
      <c r="B1601" s="109">
        <f t="shared" si="231"/>
        <v>45152</v>
      </c>
      <c r="C1601" s="127" t="str">
        <f t="shared" si="223"/>
        <v>구간9</v>
      </c>
      <c r="D1601" s="108">
        <f t="shared" si="224"/>
        <v>183</v>
      </c>
      <c r="E1601" s="128">
        <f>COUNTIF($C$15:C1601,C1601)</f>
        <v>125</v>
      </c>
      <c r="F1601" s="129">
        <f t="shared" si="225"/>
        <v>0.1067700702074732</v>
      </c>
      <c r="G1601" s="129">
        <f t="shared" si="226"/>
        <v>6.4646104637626142E-4</v>
      </c>
      <c r="H1601" s="130">
        <f t="shared" si="227"/>
        <v>0.10741653125384946</v>
      </c>
    </row>
    <row r="1602" spans="1:8">
      <c r="A1602" s="108">
        <f t="shared" si="231"/>
        <v>1588</v>
      </c>
      <c r="B1602" s="109">
        <f t="shared" si="231"/>
        <v>45153</v>
      </c>
      <c r="C1602" s="127" t="str">
        <f t="shared" si="223"/>
        <v>구간9</v>
      </c>
      <c r="D1602" s="108">
        <f t="shared" si="224"/>
        <v>183</v>
      </c>
      <c r="E1602" s="128">
        <f>COUNTIF($C$15:C1602,C1602)</f>
        <v>126</v>
      </c>
      <c r="F1602" s="129">
        <f t="shared" si="225"/>
        <v>0.1067700702074732</v>
      </c>
      <c r="G1602" s="129">
        <f t="shared" si="226"/>
        <v>6.5163273474727157E-4</v>
      </c>
      <c r="H1602" s="130">
        <f t="shared" si="227"/>
        <v>0.10742170294222048</v>
      </c>
    </row>
    <row r="1603" spans="1:8">
      <c r="A1603" s="108">
        <f t="shared" si="231"/>
        <v>1589</v>
      </c>
      <c r="B1603" s="109">
        <f t="shared" si="231"/>
        <v>45154</v>
      </c>
      <c r="C1603" s="127" t="str">
        <f t="shared" si="223"/>
        <v>구간9</v>
      </c>
      <c r="D1603" s="108">
        <f t="shared" si="224"/>
        <v>183</v>
      </c>
      <c r="E1603" s="128">
        <f>COUNTIF($C$15:C1603,C1603)</f>
        <v>127</v>
      </c>
      <c r="F1603" s="129">
        <f t="shared" si="225"/>
        <v>0.1067700702074732</v>
      </c>
      <c r="G1603" s="129">
        <f t="shared" si="226"/>
        <v>6.568044231182816E-4</v>
      </c>
      <c r="H1603" s="130">
        <f t="shared" si="227"/>
        <v>0.10742687463059149</v>
      </c>
    </row>
    <row r="1604" spans="1:8">
      <c r="A1604" s="108">
        <f t="shared" si="231"/>
        <v>1590</v>
      </c>
      <c r="B1604" s="109">
        <f t="shared" si="231"/>
        <v>45155</v>
      </c>
      <c r="C1604" s="127" t="str">
        <f t="shared" si="223"/>
        <v>구간9</v>
      </c>
      <c r="D1604" s="108">
        <f t="shared" si="224"/>
        <v>183</v>
      </c>
      <c r="E1604" s="128">
        <f>COUNTIF($C$15:C1604,C1604)</f>
        <v>128</v>
      </c>
      <c r="F1604" s="129">
        <f t="shared" si="225"/>
        <v>0.1067700702074732</v>
      </c>
      <c r="G1604" s="129">
        <f t="shared" si="226"/>
        <v>6.6197611148929175E-4</v>
      </c>
      <c r="H1604" s="130">
        <f t="shared" si="227"/>
        <v>0.1074320463189625</v>
      </c>
    </row>
    <row r="1605" spans="1:8">
      <c r="A1605" s="108">
        <f t="shared" si="231"/>
        <v>1591</v>
      </c>
      <c r="B1605" s="109">
        <f t="shared" si="231"/>
        <v>45156</v>
      </c>
      <c r="C1605" s="127" t="str">
        <f t="shared" si="223"/>
        <v>구간9</v>
      </c>
      <c r="D1605" s="108">
        <f t="shared" si="224"/>
        <v>183</v>
      </c>
      <c r="E1605" s="128">
        <f>COUNTIF($C$15:C1605,C1605)</f>
        <v>129</v>
      </c>
      <c r="F1605" s="129">
        <f t="shared" si="225"/>
        <v>0.1067700702074732</v>
      </c>
      <c r="G1605" s="129">
        <f t="shared" si="226"/>
        <v>6.6714779986030189E-4</v>
      </c>
      <c r="H1605" s="130">
        <f t="shared" si="227"/>
        <v>0.1074372180073335</v>
      </c>
    </row>
    <row r="1606" spans="1:8">
      <c r="A1606" s="108">
        <f t="shared" si="231"/>
        <v>1592</v>
      </c>
      <c r="B1606" s="109">
        <f t="shared" si="231"/>
        <v>45157</v>
      </c>
      <c r="C1606" s="127" t="str">
        <f t="shared" si="223"/>
        <v>구간9</v>
      </c>
      <c r="D1606" s="108">
        <f t="shared" si="224"/>
        <v>183</v>
      </c>
      <c r="E1606" s="128">
        <f>COUNTIF($C$15:C1606,C1606)</f>
        <v>130</v>
      </c>
      <c r="F1606" s="129">
        <f t="shared" si="225"/>
        <v>0.1067700702074732</v>
      </c>
      <c r="G1606" s="129">
        <f t="shared" si="226"/>
        <v>6.7231948823131193E-4</v>
      </c>
      <c r="H1606" s="130">
        <f t="shared" si="227"/>
        <v>0.10744238969570451</v>
      </c>
    </row>
    <row r="1607" spans="1:8">
      <c r="A1607" s="108">
        <f t="shared" si="231"/>
        <v>1593</v>
      </c>
      <c r="B1607" s="109">
        <f t="shared" si="231"/>
        <v>45158</v>
      </c>
      <c r="C1607" s="127" t="str">
        <f t="shared" si="223"/>
        <v>구간9</v>
      </c>
      <c r="D1607" s="108">
        <f t="shared" si="224"/>
        <v>183</v>
      </c>
      <c r="E1607" s="128">
        <f>COUNTIF($C$15:C1607,C1607)</f>
        <v>131</v>
      </c>
      <c r="F1607" s="129">
        <f t="shared" si="225"/>
        <v>0.1067700702074732</v>
      </c>
      <c r="G1607" s="129">
        <f t="shared" si="226"/>
        <v>6.7749117660232208E-4</v>
      </c>
      <c r="H1607" s="130">
        <f t="shared" si="227"/>
        <v>0.10744756138407552</v>
      </c>
    </row>
    <row r="1608" spans="1:8">
      <c r="A1608" s="108">
        <f t="shared" si="231"/>
        <v>1594</v>
      </c>
      <c r="B1608" s="109">
        <f t="shared" si="231"/>
        <v>45159</v>
      </c>
      <c r="C1608" s="127" t="str">
        <f t="shared" si="223"/>
        <v>구간9</v>
      </c>
      <c r="D1608" s="108">
        <f t="shared" si="224"/>
        <v>183</v>
      </c>
      <c r="E1608" s="128">
        <f>COUNTIF($C$15:C1608,C1608)</f>
        <v>132</v>
      </c>
      <c r="F1608" s="129">
        <f t="shared" si="225"/>
        <v>0.1067700702074732</v>
      </c>
      <c r="G1608" s="129">
        <f t="shared" si="226"/>
        <v>6.8266286497333211E-4</v>
      </c>
      <c r="H1608" s="130">
        <f t="shared" si="227"/>
        <v>0.10745273307244653</v>
      </c>
    </row>
    <row r="1609" spans="1:8">
      <c r="A1609" s="108">
        <f t="shared" si="231"/>
        <v>1595</v>
      </c>
      <c r="B1609" s="109">
        <f t="shared" si="231"/>
        <v>45160</v>
      </c>
      <c r="C1609" s="127" t="str">
        <f t="shared" si="223"/>
        <v>구간9</v>
      </c>
      <c r="D1609" s="108">
        <f t="shared" si="224"/>
        <v>183</v>
      </c>
      <c r="E1609" s="128">
        <f>COUNTIF($C$15:C1609,C1609)</f>
        <v>133</v>
      </c>
      <c r="F1609" s="129">
        <f t="shared" si="225"/>
        <v>0.1067700702074732</v>
      </c>
      <c r="G1609" s="129">
        <f t="shared" si="226"/>
        <v>6.8783455334434226E-4</v>
      </c>
      <c r="H1609" s="130">
        <f t="shared" si="227"/>
        <v>0.10745790476081754</v>
      </c>
    </row>
    <row r="1610" spans="1:8">
      <c r="A1610" s="108">
        <f t="shared" si="231"/>
        <v>1596</v>
      </c>
      <c r="B1610" s="109">
        <f t="shared" si="231"/>
        <v>45161</v>
      </c>
      <c r="C1610" s="127" t="str">
        <f t="shared" si="223"/>
        <v>구간9</v>
      </c>
      <c r="D1610" s="108">
        <f t="shared" si="224"/>
        <v>183</v>
      </c>
      <c r="E1610" s="128">
        <f>COUNTIF($C$15:C1610,C1610)</f>
        <v>134</v>
      </c>
      <c r="F1610" s="129">
        <f t="shared" si="225"/>
        <v>0.1067700702074732</v>
      </c>
      <c r="G1610" s="129">
        <f t="shared" si="226"/>
        <v>6.930062417153523E-4</v>
      </c>
      <c r="H1610" s="130">
        <f t="shared" si="227"/>
        <v>0.10746307644918855</v>
      </c>
    </row>
    <row r="1611" spans="1:8">
      <c r="A1611" s="108">
        <f t="shared" si="231"/>
        <v>1597</v>
      </c>
      <c r="B1611" s="109">
        <f t="shared" si="231"/>
        <v>45162</v>
      </c>
      <c r="C1611" s="127" t="str">
        <f t="shared" si="223"/>
        <v>구간9</v>
      </c>
      <c r="D1611" s="108">
        <f t="shared" si="224"/>
        <v>183</v>
      </c>
      <c r="E1611" s="128">
        <f>COUNTIF($C$15:C1611,C1611)</f>
        <v>135</v>
      </c>
      <c r="F1611" s="129">
        <f t="shared" si="225"/>
        <v>0.1067700702074732</v>
      </c>
      <c r="G1611" s="129">
        <f t="shared" si="226"/>
        <v>6.9817793008636244E-4</v>
      </c>
      <c r="H1611" s="130">
        <f t="shared" si="227"/>
        <v>0.10746824813755956</v>
      </c>
    </row>
    <row r="1612" spans="1:8">
      <c r="A1612" s="108">
        <f t="shared" si="231"/>
        <v>1598</v>
      </c>
      <c r="B1612" s="109">
        <f t="shared" si="231"/>
        <v>45163</v>
      </c>
      <c r="C1612" s="127" t="str">
        <f t="shared" si="223"/>
        <v>구간9</v>
      </c>
      <c r="D1612" s="108">
        <f t="shared" si="224"/>
        <v>183</v>
      </c>
      <c r="E1612" s="128">
        <f>COUNTIF($C$15:C1612,C1612)</f>
        <v>136</v>
      </c>
      <c r="F1612" s="129">
        <f t="shared" si="225"/>
        <v>0.1067700702074732</v>
      </c>
      <c r="G1612" s="129">
        <f t="shared" si="226"/>
        <v>7.0334961845737248E-4</v>
      </c>
      <c r="H1612" s="130">
        <f t="shared" si="227"/>
        <v>0.10747341982593057</v>
      </c>
    </row>
    <row r="1613" spans="1:8">
      <c r="A1613" s="108">
        <f t="shared" si="231"/>
        <v>1599</v>
      </c>
      <c r="B1613" s="109">
        <f t="shared" si="231"/>
        <v>45164</v>
      </c>
      <c r="C1613" s="127" t="str">
        <f t="shared" si="223"/>
        <v>구간9</v>
      </c>
      <c r="D1613" s="108">
        <f t="shared" si="224"/>
        <v>183</v>
      </c>
      <c r="E1613" s="128">
        <f>COUNTIF($C$15:C1613,C1613)</f>
        <v>137</v>
      </c>
      <c r="F1613" s="129">
        <f t="shared" si="225"/>
        <v>0.1067700702074732</v>
      </c>
      <c r="G1613" s="129">
        <f t="shared" si="226"/>
        <v>7.0852130682838262E-4</v>
      </c>
      <c r="H1613" s="130">
        <f t="shared" si="227"/>
        <v>0.10747859151430159</v>
      </c>
    </row>
    <row r="1614" spans="1:8">
      <c r="A1614" s="108">
        <f t="shared" si="231"/>
        <v>1600</v>
      </c>
      <c r="B1614" s="109">
        <f t="shared" si="231"/>
        <v>45165</v>
      </c>
      <c r="C1614" s="127" t="str">
        <f t="shared" si="223"/>
        <v>구간9</v>
      </c>
      <c r="D1614" s="108">
        <f t="shared" si="224"/>
        <v>183</v>
      </c>
      <c r="E1614" s="128">
        <f>COUNTIF($C$15:C1614,C1614)</f>
        <v>138</v>
      </c>
      <c r="F1614" s="129">
        <f t="shared" si="225"/>
        <v>0.1067700702074732</v>
      </c>
      <c r="G1614" s="129">
        <f t="shared" si="226"/>
        <v>7.1369299519939266E-4</v>
      </c>
      <c r="H1614" s="130">
        <f t="shared" si="227"/>
        <v>0.1074837632026726</v>
      </c>
    </row>
    <row r="1615" spans="1:8">
      <c r="A1615" s="108">
        <f t="shared" si="231"/>
        <v>1601</v>
      </c>
      <c r="B1615" s="109">
        <f t="shared" si="231"/>
        <v>45166</v>
      </c>
      <c r="C1615" s="127" t="str">
        <f t="shared" si="223"/>
        <v>구간9</v>
      </c>
      <c r="D1615" s="108">
        <f t="shared" si="224"/>
        <v>183</v>
      </c>
      <c r="E1615" s="128">
        <f>COUNTIF($C$15:C1615,C1615)</f>
        <v>139</v>
      </c>
      <c r="F1615" s="129">
        <f t="shared" si="225"/>
        <v>0.1067700702074732</v>
      </c>
      <c r="G1615" s="129">
        <f t="shared" si="226"/>
        <v>7.188646835704028E-4</v>
      </c>
      <c r="H1615" s="130">
        <f t="shared" si="227"/>
        <v>0.10748893489104361</v>
      </c>
    </row>
    <row r="1616" spans="1:8">
      <c r="A1616" s="108">
        <f t="shared" si="231"/>
        <v>1602</v>
      </c>
      <c r="B1616" s="109">
        <f t="shared" si="231"/>
        <v>45167</v>
      </c>
      <c r="C1616" s="127" t="str">
        <f t="shared" ref="C1616:C1679" si="232">IF(IFERROR(HLOOKUP(B1616,$D$5:$W$7,2,FALSE),"")="",C1617,HLOOKUP(B1616,$D$5:$W$7,2,FALSE))</f>
        <v>구간9</v>
      </c>
      <c r="D1616" s="108">
        <f t="shared" ref="D1616:D1679" si="233">COUNTIF($C$15:$C$49928,C1616)</f>
        <v>183</v>
      </c>
      <c r="E1616" s="128">
        <f>COUNTIF($C$15:C1616,C1616)</f>
        <v>140</v>
      </c>
      <c r="F1616" s="129">
        <f t="shared" ref="F1616:F1679" si="234">HLOOKUP($C1616,$D$6:$W$11,6,FALSE)</f>
        <v>0.1067700702074732</v>
      </c>
      <c r="G1616" s="129">
        <f t="shared" ref="G1616:G1679" si="235">HLOOKUP($C1616,$D$6:$W$11,5,FALSE)*(E1616)</f>
        <v>7.2403637194141284E-4</v>
      </c>
      <c r="H1616" s="130">
        <f t="shared" ref="H1616:H1679" si="236">F1616+G1616</f>
        <v>0.10749410657941462</v>
      </c>
    </row>
    <row r="1617" spans="1:8">
      <c r="A1617" s="108">
        <f t="shared" ref="A1617:B1632" si="237">A1616+1</f>
        <v>1603</v>
      </c>
      <c r="B1617" s="109">
        <f t="shared" si="237"/>
        <v>45168</v>
      </c>
      <c r="C1617" s="127" t="str">
        <f t="shared" si="232"/>
        <v>구간9</v>
      </c>
      <c r="D1617" s="108">
        <f t="shared" si="233"/>
        <v>183</v>
      </c>
      <c r="E1617" s="128">
        <f>COUNTIF($C$15:C1617,C1617)</f>
        <v>141</v>
      </c>
      <c r="F1617" s="129">
        <f t="shared" si="234"/>
        <v>0.1067700702074732</v>
      </c>
      <c r="G1617" s="129">
        <f t="shared" si="235"/>
        <v>7.2920806031242299E-4</v>
      </c>
      <c r="H1617" s="130">
        <f t="shared" si="236"/>
        <v>0.10749927826778562</v>
      </c>
    </row>
    <row r="1618" spans="1:8">
      <c r="A1618" s="108">
        <f t="shared" si="237"/>
        <v>1604</v>
      </c>
      <c r="B1618" s="109">
        <f t="shared" si="237"/>
        <v>45169</v>
      </c>
      <c r="C1618" s="127" t="str">
        <f t="shared" si="232"/>
        <v>구간9</v>
      </c>
      <c r="D1618" s="108">
        <f t="shared" si="233"/>
        <v>183</v>
      </c>
      <c r="E1618" s="128">
        <f>COUNTIF($C$15:C1618,C1618)</f>
        <v>142</v>
      </c>
      <c r="F1618" s="129">
        <f t="shared" si="234"/>
        <v>0.1067700702074732</v>
      </c>
      <c r="G1618" s="129">
        <f t="shared" si="235"/>
        <v>7.3437974868343302E-4</v>
      </c>
      <c r="H1618" s="130">
        <f t="shared" si="236"/>
        <v>0.10750444995615663</v>
      </c>
    </row>
    <row r="1619" spans="1:8">
      <c r="A1619" s="108">
        <f t="shared" si="237"/>
        <v>1605</v>
      </c>
      <c r="B1619" s="109">
        <f t="shared" si="237"/>
        <v>45170</v>
      </c>
      <c r="C1619" s="127" t="str">
        <f t="shared" si="232"/>
        <v>구간9</v>
      </c>
      <c r="D1619" s="108">
        <f t="shared" si="233"/>
        <v>183</v>
      </c>
      <c r="E1619" s="128">
        <f>COUNTIF($C$15:C1619,C1619)</f>
        <v>143</v>
      </c>
      <c r="F1619" s="129">
        <f t="shared" si="234"/>
        <v>0.1067700702074732</v>
      </c>
      <c r="G1619" s="129">
        <f t="shared" si="235"/>
        <v>7.3955143705444317E-4</v>
      </c>
      <c r="H1619" s="130">
        <f t="shared" si="236"/>
        <v>0.10750962164452764</v>
      </c>
    </row>
    <row r="1620" spans="1:8">
      <c r="A1620" s="108">
        <f t="shared" si="237"/>
        <v>1606</v>
      </c>
      <c r="B1620" s="109">
        <f t="shared" si="237"/>
        <v>45171</v>
      </c>
      <c r="C1620" s="127" t="str">
        <f t="shared" si="232"/>
        <v>구간9</v>
      </c>
      <c r="D1620" s="108">
        <f t="shared" si="233"/>
        <v>183</v>
      </c>
      <c r="E1620" s="128">
        <f>COUNTIF($C$15:C1620,C1620)</f>
        <v>144</v>
      </c>
      <c r="F1620" s="129">
        <f t="shared" si="234"/>
        <v>0.1067700702074732</v>
      </c>
      <c r="G1620" s="129">
        <f t="shared" si="235"/>
        <v>7.447231254254532E-4</v>
      </c>
      <c r="H1620" s="130">
        <f t="shared" si="236"/>
        <v>0.10751479333289865</v>
      </c>
    </row>
    <row r="1621" spans="1:8">
      <c r="A1621" s="108">
        <f t="shared" si="237"/>
        <v>1607</v>
      </c>
      <c r="B1621" s="109">
        <f t="shared" si="237"/>
        <v>45172</v>
      </c>
      <c r="C1621" s="127" t="str">
        <f t="shared" si="232"/>
        <v>구간9</v>
      </c>
      <c r="D1621" s="108">
        <f t="shared" si="233"/>
        <v>183</v>
      </c>
      <c r="E1621" s="128">
        <f>COUNTIF($C$15:C1621,C1621)</f>
        <v>145</v>
      </c>
      <c r="F1621" s="129">
        <f t="shared" si="234"/>
        <v>0.1067700702074732</v>
      </c>
      <c r="G1621" s="129">
        <f t="shared" si="235"/>
        <v>7.4989481379646335E-4</v>
      </c>
      <c r="H1621" s="130">
        <f t="shared" si="236"/>
        <v>0.10751996502126966</v>
      </c>
    </row>
    <row r="1622" spans="1:8">
      <c r="A1622" s="108">
        <f t="shared" si="237"/>
        <v>1608</v>
      </c>
      <c r="B1622" s="109">
        <f t="shared" si="237"/>
        <v>45173</v>
      </c>
      <c r="C1622" s="127" t="str">
        <f t="shared" si="232"/>
        <v>구간9</v>
      </c>
      <c r="D1622" s="108">
        <f t="shared" si="233"/>
        <v>183</v>
      </c>
      <c r="E1622" s="128">
        <f>COUNTIF($C$15:C1622,C1622)</f>
        <v>146</v>
      </c>
      <c r="F1622" s="129">
        <f t="shared" si="234"/>
        <v>0.1067700702074732</v>
      </c>
      <c r="G1622" s="129">
        <f t="shared" si="235"/>
        <v>7.5506650216747339E-4</v>
      </c>
      <c r="H1622" s="130">
        <f t="shared" si="236"/>
        <v>0.10752513670964067</v>
      </c>
    </row>
    <row r="1623" spans="1:8">
      <c r="A1623" s="108">
        <f t="shared" si="237"/>
        <v>1609</v>
      </c>
      <c r="B1623" s="109">
        <f t="shared" si="237"/>
        <v>45174</v>
      </c>
      <c r="C1623" s="127" t="str">
        <f t="shared" si="232"/>
        <v>구간9</v>
      </c>
      <c r="D1623" s="108">
        <f t="shared" si="233"/>
        <v>183</v>
      </c>
      <c r="E1623" s="128">
        <f>COUNTIF($C$15:C1623,C1623)</f>
        <v>147</v>
      </c>
      <c r="F1623" s="129">
        <f t="shared" si="234"/>
        <v>0.1067700702074732</v>
      </c>
      <c r="G1623" s="129">
        <f t="shared" si="235"/>
        <v>7.6023819053848353E-4</v>
      </c>
      <c r="H1623" s="130">
        <f t="shared" si="236"/>
        <v>0.10753030839801168</v>
      </c>
    </row>
    <row r="1624" spans="1:8">
      <c r="A1624" s="108">
        <f t="shared" si="237"/>
        <v>1610</v>
      </c>
      <c r="B1624" s="109">
        <f t="shared" si="237"/>
        <v>45175</v>
      </c>
      <c r="C1624" s="127" t="str">
        <f t="shared" si="232"/>
        <v>구간9</v>
      </c>
      <c r="D1624" s="108">
        <f t="shared" si="233"/>
        <v>183</v>
      </c>
      <c r="E1624" s="128">
        <f>COUNTIF($C$15:C1624,C1624)</f>
        <v>148</v>
      </c>
      <c r="F1624" s="129">
        <f t="shared" si="234"/>
        <v>0.1067700702074732</v>
      </c>
      <c r="G1624" s="129">
        <f t="shared" si="235"/>
        <v>7.6540987890949357E-4</v>
      </c>
      <c r="H1624" s="130">
        <f t="shared" si="236"/>
        <v>0.1075354800863827</v>
      </c>
    </row>
    <row r="1625" spans="1:8">
      <c r="A1625" s="108">
        <f t="shared" si="237"/>
        <v>1611</v>
      </c>
      <c r="B1625" s="109">
        <f t="shared" si="237"/>
        <v>45176</v>
      </c>
      <c r="C1625" s="127" t="str">
        <f t="shared" si="232"/>
        <v>구간9</v>
      </c>
      <c r="D1625" s="108">
        <f t="shared" si="233"/>
        <v>183</v>
      </c>
      <c r="E1625" s="128">
        <f>COUNTIF($C$15:C1625,C1625)</f>
        <v>149</v>
      </c>
      <c r="F1625" s="129">
        <f t="shared" si="234"/>
        <v>0.1067700702074732</v>
      </c>
      <c r="G1625" s="129">
        <f t="shared" si="235"/>
        <v>7.7058156728050371E-4</v>
      </c>
      <c r="H1625" s="130">
        <f t="shared" si="236"/>
        <v>0.10754065177475371</v>
      </c>
    </row>
    <row r="1626" spans="1:8">
      <c r="A1626" s="108">
        <f t="shared" si="237"/>
        <v>1612</v>
      </c>
      <c r="B1626" s="109">
        <f t="shared" si="237"/>
        <v>45177</v>
      </c>
      <c r="C1626" s="127" t="str">
        <f t="shared" si="232"/>
        <v>구간9</v>
      </c>
      <c r="D1626" s="108">
        <f t="shared" si="233"/>
        <v>183</v>
      </c>
      <c r="E1626" s="128">
        <f>COUNTIF($C$15:C1626,C1626)</f>
        <v>150</v>
      </c>
      <c r="F1626" s="129">
        <f t="shared" si="234"/>
        <v>0.1067700702074732</v>
      </c>
      <c r="G1626" s="129">
        <f t="shared" si="235"/>
        <v>7.7575325565151375E-4</v>
      </c>
      <c r="H1626" s="130">
        <f t="shared" si="236"/>
        <v>0.10754582346312472</v>
      </c>
    </row>
    <row r="1627" spans="1:8">
      <c r="A1627" s="108">
        <f t="shared" si="237"/>
        <v>1613</v>
      </c>
      <c r="B1627" s="109">
        <f t="shared" si="237"/>
        <v>45178</v>
      </c>
      <c r="C1627" s="127" t="str">
        <f t="shared" si="232"/>
        <v>구간9</v>
      </c>
      <c r="D1627" s="108">
        <f t="shared" si="233"/>
        <v>183</v>
      </c>
      <c r="E1627" s="128">
        <f>COUNTIF($C$15:C1627,C1627)</f>
        <v>151</v>
      </c>
      <c r="F1627" s="129">
        <f t="shared" si="234"/>
        <v>0.1067700702074732</v>
      </c>
      <c r="G1627" s="129">
        <f t="shared" si="235"/>
        <v>7.809249440225239E-4</v>
      </c>
      <c r="H1627" s="130">
        <f t="shared" si="236"/>
        <v>0.10755099515149573</v>
      </c>
    </row>
    <row r="1628" spans="1:8">
      <c r="A1628" s="108">
        <f t="shared" si="237"/>
        <v>1614</v>
      </c>
      <c r="B1628" s="109">
        <f t="shared" si="237"/>
        <v>45179</v>
      </c>
      <c r="C1628" s="127" t="str">
        <f t="shared" si="232"/>
        <v>구간9</v>
      </c>
      <c r="D1628" s="108">
        <f t="shared" si="233"/>
        <v>183</v>
      </c>
      <c r="E1628" s="128">
        <f>COUNTIF($C$15:C1628,C1628)</f>
        <v>152</v>
      </c>
      <c r="F1628" s="129">
        <f t="shared" si="234"/>
        <v>0.1067700702074732</v>
      </c>
      <c r="G1628" s="129">
        <f t="shared" si="235"/>
        <v>7.8609663239353393E-4</v>
      </c>
      <c r="H1628" s="130">
        <f t="shared" si="236"/>
        <v>0.10755616683986674</v>
      </c>
    </row>
    <row r="1629" spans="1:8">
      <c r="A1629" s="108">
        <f t="shared" si="237"/>
        <v>1615</v>
      </c>
      <c r="B1629" s="109">
        <f t="shared" si="237"/>
        <v>45180</v>
      </c>
      <c r="C1629" s="127" t="str">
        <f t="shared" si="232"/>
        <v>구간9</v>
      </c>
      <c r="D1629" s="108">
        <f t="shared" si="233"/>
        <v>183</v>
      </c>
      <c r="E1629" s="128">
        <f>COUNTIF($C$15:C1629,C1629)</f>
        <v>153</v>
      </c>
      <c r="F1629" s="129">
        <f t="shared" si="234"/>
        <v>0.1067700702074732</v>
      </c>
      <c r="G1629" s="129">
        <f t="shared" si="235"/>
        <v>7.9126832076454408E-4</v>
      </c>
      <c r="H1629" s="130">
        <f t="shared" si="236"/>
        <v>0.10756133852823774</v>
      </c>
    </row>
    <row r="1630" spans="1:8">
      <c r="A1630" s="108">
        <f t="shared" si="237"/>
        <v>1616</v>
      </c>
      <c r="B1630" s="109">
        <f t="shared" si="237"/>
        <v>45181</v>
      </c>
      <c r="C1630" s="127" t="str">
        <f t="shared" si="232"/>
        <v>구간9</v>
      </c>
      <c r="D1630" s="108">
        <f t="shared" si="233"/>
        <v>183</v>
      </c>
      <c r="E1630" s="128">
        <f>COUNTIF($C$15:C1630,C1630)</f>
        <v>154</v>
      </c>
      <c r="F1630" s="129">
        <f t="shared" si="234"/>
        <v>0.1067700702074732</v>
      </c>
      <c r="G1630" s="129">
        <f t="shared" si="235"/>
        <v>7.9644000913555411E-4</v>
      </c>
      <c r="H1630" s="130">
        <f t="shared" si="236"/>
        <v>0.10756651021660875</v>
      </c>
    </row>
    <row r="1631" spans="1:8">
      <c r="A1631" s="108">
        <f t="shared" si="237"/>
        <v>1617</v>
      </c>
      <c r="B1631" s="109">
        <f t="shared" si="237"/>
        <v>45182</v>
      </c>
      <c r="C1631" s="127" t="str">
        <f t="shared" si="232"/>
        <v>구간9</v>
      </c>
      <c r="D1631" s="108">
        <f t="shared" si="233"/>
        <v>183</v>
      </c>
      <c r="E1631" s="128">
        <f>COUNTIF($C$15:C1631,C1631)</f>
        <v>155</v>
      </c>
      <c r="F1631" s="129">
        <f t="shared" si="234"/>
        <v>0.1067700702074732</v>
      </c>
      <c r="G1631" s="129">
        <f t="shared" si="235"/>
        <v>8.0161169750656426E-4</v>
      </c>
      <c r="H1631" s="130">
        <f t="shared" si="236"/>
        <v>0.10757168190497976</v>
      </c>
    </row>
    <row r="1632" spans="1:8">
      <c r="A1632" s="108">
        <f t="shared" si="237"/>
        <v>1618</v>
      </c>
      <c r="B1632" s="109">
        <f t="shared" si="237"/>
        <v>45183</v>
      </c>
      <c r="C1632" s="127" t="str">
        <f t="shared" si="232"/>
        <v>구간9</v>
      </c>
      <c r="D1632" s="108">
        <f t="shared" si="233"/>
        <v>183</v>
      </c>
      <c r="E1632" s="128">
        <f>COUNTIF($C$15:C1632,C1632)</f>
        <v>156</v>
      </c>
      <c r="F1632" s="129">
        <f t="shared" si="234"/>
        <v>0.1067700702074732</v>
      </c>
      <c r="G1632" s="129">
        <f t="shared" si="235"/>
        <v>8.067833858775743E-4</v>
      </c>
      <c r="H1632" s="130">
        <f t="shared" si="236"/>
        <v>0.10757685359335077</v>
      </c>
    </row>
    <row r="1633" spans="1:8">
      <c r="A1633" s="108">
        <f t="shared" ref="A1633:B1648" si="238">A1632+1</f>
        <v>1619</v>
      </c>
      <c r="B1633" s="109">
        <f t="shared" si="238"/>
        <v>45184</v>
      </c>
      <c r="C1633" s="127" t="str">
        <f t="shared" si="232"/>
        <v>구간9</v>
      </c>
      <c r="D1633" s="108">
        <f t="shared" si="233"/>
        <v>183</v>
      </c>
      <c r="E1633" s="128">
        <f>COUNTIF($C$15:C1633,C1633)</f>
        <v>157</v>
      </c>
      <c r="F1633" s="129">
        <f t="shared" si="234"/>
        <v>0.1067700702074732</v>
      </c>
      <c r="G1633" s="129">
        <f t="shared" si="235"/>
        <v>8.1195507424858444E-4</v>
      </c>
      <c r="H1633" s="130">
        <f t="shared" si="236"/>
        <v>0.10758202528172178</v>
      </c>
    </row>
    <row r="1634" spans="1:8">
      <c r="A1634" s="108">
        <f t="shared" si="238"/>
        <v>1620</v>
      </c>
      <c r="B1634" s="109">
        <f t="shared" si="238"/>
        <v>45185</v>
      </c>
      <c r="C1634" s="127" t="str">
        <f t="shared" si="232"/>
        <v>구간9</v>
      </c>
      <c r="D1634" s="108">
        <f t="shared" si="233"/>
        <v>183</v>
      </c>
      <c r="E1634" s="128">
        <f>COUNTIF($C$15:C1634,C1634)</f>
        <v>158</v>
      </c>
      <c r="F1634" s="129">
        <f t="shared" si="234"/>
        <v>0.1067700702074732</v>
      </c>
      <c r="G1634" s="129">
        <f t="shared" si="235"/>
        <v>8.1712676261959448E-4</v>
      </c>
      <c r="H1634" s="130">
        <f t="shared" si="236"/>
        <v>0.10758719697009279</v>
      </c>
    </row>
    <row r="1635" spans="1:8">
      <c r="A1635" s="108">
        <f t="shared" si="238"/>
        <v>1621</v>
      </c>
      <c r="B1635" s="109">
        <f t="shared" si="238"/>
        <v>45186</v>
      </c>
      <c r="C1635" s="127" t="str">
        <f t="shared" si="232"/>
        <v>구간9</v>
      </c>
      <c r="D1635" s="108">
        <f t="shared" si="233"/>
        <v>183</v>
      </c>
      <c r="E1635" s="128">
        <f>COUNTIF($C$15:C1635,C1635)</f>
        <v>159</v>
      </c>
      <c r="F1635" s="129">
        <f t="shared" si="234"/>
        <v>0.1067700702074732</v>
      </c>
      <c r="G1635" s="129">
        <f t="shared" si="235"/>
        <v>8.2229845099060462E-4</v>
      </c>
      <c r="H1635" s="130">
        <f t="shared" si="236"/>
        <v>0.10759236865846381</v>
      </c>
    </row>
    <row r="1636" spans="1:8">
      <c r="A1636" s="108">
        <f t="shared" si="238"/>
        <v>1622</v>
      </c>
      <c r="B1636" s="109">
        <f t="shared" si="238"/>
        <v>45187</v>
      </c>
      <c r="C1636" s="127" t="str">
        <f t="shared" si="232"/>
        <v>구간9</v>
      </c>
      <c r="D1636" s="108">
        <f t="shared" si="233"/>
        <v>183</v>
      </c>
      <c r="E1636" s="128">
        <f>COUNTIF($C$15:C1636,C1636)</f>
        <v>160</v>
      </c>
      <c r="F1636" s="129">
        <f t="shared" si="234"/>
        <v>0.1067700702074732</v>
      </c>
      <c r="G1636" s="129">
        <f t="shared" si="235"/>
        <v>8.2747013936161466E-4</v>
      </c>
      <c r="H1636" s="130">
        <f t="shared" si="236"/>
        <v>0.10759754034683482</v>
      </c>
    </row>
    <row r="1637" spans="1:8">
      <c r="A1637" s="108">
        <f t="shared" si="238"/>
        <v>1623</v>
      </c>
      <c r="B1637" s="109">
        <f t="shared" si="238"/>
        <v>45188</v>
      </c>
      <c r="C1637" s="127" t="str">
        <f t="shared" si="232"/>
        <v>구간9</v>
      </c>
      <c r="D1637" s="108">
        <f t="shared" si="233"/>
        <v>183</v>
      </c>
      <c r="E1637" s="128">
        <f>COUNTIF($C$15:C1637,C1637)</f>
        <v>161</v>
      </c>
      <c r="F1637" s="129">
        <f t="shared" si="234"/>
        <v>0.1067700702074732</v>
      </c>
      <c r="G1637" s="129">
        <f t="shared" si="235"/>
        <v>8.326418277326248E-4</v>
      </c>
      <c r="H1637" s="130">
        <f t="shared" si="236"/>
        <v>0.10760271203520583</v>
      </c>
    </row>
    <row r="1638" spans="1:8">
      <c r="A1638" s="108">
        <f t="shared" si="238"/>
        <v>1624</v>
      </c>
      <c r="B1638" s="109">
        <f t="shared" si="238"/>
        <v>45189</v>
      </c>
      <c r="C1638" s="127" t="str">
        <f t="shared" si="232"/>
        <v>구간9</v>
      </c>
      <c r="D1638" s="108">
        <f t="shared" si="233"/>
        <v>183</v>
      </c>
      <c r="E1638" s="128">
        <f>COUNTIF($C$15:C1638,C1638)</f>
        <v>162</v>
      </c>
      <c r="F1638" s="129">
        <f t="shared" si="234"/>
        <v>0.1067700702074732</v>
      </c>
      <c r="G1638" s="129">
        <f t="shared" si="235"/>
        <v>8.3781351610363484E-4</v>
      </c>
      <c r="H1638" s="130">
        <f t="shared" si="236"/>
        <v>0.10760788372357684</v>
      </c>
    </row>
    <row r="1639" spans="1:8">
      <c r="A1639" s="108">
        <f t="shared" si="238"/>
        <v>1625</v>
      </c>
      <c r="B1639" s="109">
        <f t="shared" si="238"/>
        <v>45190</v>
      </c>
      <c r="C1639" s="127" t="str">
        <f t="shared" si="232"/>
        <v>구간9</v>
      </c>
      <c r="D1639" s="108">
        <f t="shared" si="233"/>
        <v>183</v>
      </c>
      <c r="E1639" s="128">
        <f>COUNTIF($C$15:C1639,C1639)</f>
        <v>163</v>
      </c>
      <c r="F1639" s="129">
        <f t="shared" si="234"/>
        <v>0.1067700702074732</v>
      </c>
      <c r="G1639" s="129">
        <f t="shared" si="235"/>
        <v>8.4298520447464499E-4</v>
      </c>
      <c r="H1639" s="130">
        <f t="shared" si="236"/>
        <v>0.10761305541194785</v>
      </c>
    </row>
    <row r="1640" spans="1:8">
      <c r="A1640" s="108">
        <f t="shared" si="238"/>
        <v>1626</v>
      </c>
      <c r="B1640" s="109">
        <f t="shared" si="238"/>
        <v>45191</v>
      </c>
      <c r="C1640" s="127" t="str">
        <f t="shared" si="232"/>
        <v>구간9</v>
      </c>
      <c r="D1640" s="108">
        <f t="shared" si="233"/>
        <v>183</v>
      </c>
      <c r="E1640" s="128">
        <f>COUNTIF($C$15:C1640,C1640)</f>
        <v>164</v>
      </c>
      <c r="F1640" s="129">
        <f t="shared" si="234"/>
        <v>0.1067700702074732</v>
      </c>
      <c r="G1640" s="129">
        <f t="shared" si="235"/>
        <v>8.4815689284565502E-4</v>
      </c>
      <c r="H1640" s="130">
        <f t="shared" si="236"/>
        <v>0.10761822710031886</v>
      </c>
    </row>
    <row r="1641" spans="1:8">
      <c r="A1641" s="108">
        <f t="shared" si="238"/>
        <v>1627</v>
      </c>
      <c r="B1641" s="109">
        <f t="shared" si="238"/>
        <v>45192</v>
      </c>
      <c r="C1641" s="127" t="str">
        <f t="shared" si="232"/>
        <v>구간9</v>
      </c>
      <c r="D1641" s="108">
        <f t="shared" si="233"/>
        <v>183</v>
      </c>
      <c r="E1641" s="128">
        <f>COUNTIF($C$15:C1641,C1641)</f>
        <v>165</v>
      </c>
      <c r="F1641" s="129">
        <f t="shared" si="234"/>
        <v>0.1067700702074732</v>
      </c>
      <c r="G1641" s="129">
        <f t="shared" si="235"/>
        <v>8.5332858121666517E-4</v>
      </c>
      <c r="H1641" s="130">
        <f t="shared" si="236"/>
        <v>0.10762339878868986</v>
      </c>
    </row>
    <row r="1642" spans="1:8">
      <c r="A1642" s="108">
        <f t="shared" si="238"/>
        <v>1628</v>
      </c>
      <c r="B1642" s="109">
        <f t="shared" si="238"/>
        <v>45193</v>
      </c>
      <c r="C1642" s="127" t="str">
        <f t="shared" si="232"/>
        <v>구간9</v>
      </c>
      <c r="D1642" s="108">
        <f t="shared" si="233"/>
        <v>183</v>
      </c>
      <c r="E1642" s="128">
        <f>COUNTIF($C$15:C1642,C1642)</f>
        <v>166</v>
      </c>
      <c r="F1642" s="129">
        <f t="shared" si="234"/>
        <v>0.1067700702074732</v>
      </c>
      <c r="G1642" s="129">
        <f t="shared" si="235"/>
        <v>8.5850026958767521E-4</v>
      </c>
      <c r="H1642" s="130">
        <f t="shared" si="236"/>
        <v>0.10762857047706087</v>
      </c>
    </row>
    <row r="1643" spans="1:8">
      <c r="A1643" s="108">
        <f t="shared" si="238"/>
        <v>1629</v>
      </c>
      <c r="B1643" s="109">
        <f t="shared" si="238"/>
        <v>45194</v>
      </c>
      <c r="C1643" s="127" t="str">
        <f t="shared" si="232"/>
        <v>구간9</v>
      </c>
      <c r="D1643" s="108">
        <f t="shared" si="233"/>
        <v>183</v>
      </c>
      <c r="E1643" s="128">
        <f>COUNTIF($C$15:C1643,C1643)</f>
        <v>167</v>
      </c>
      <c r="F1643" s="129">
        <f t="shared" si="234"/>
        <v>0.1067700702074732</v>
      </c>
      <c r="G1643" s="129">
        <f t="shared" si="235"/>
        <v>8.6367195795868535E-4</v>
      </c>
      <c r="H1643" s="130">
        <f t="shared" si="236"/>
        <v>0.10763374216543188</v>
      </c>
    </row>
    <row r="1644" spans="1:8">
      <c r="A1644" s="108">
        <f t="shared" si="238"/>
        <v>1630</v>
      </c>
      <c r="B1644" s="109">
        <f t="shared" si="238"/>
        <v>45195</v>
      </c>
      <c r="C1644" s="127" t="str">
        <f t="shared" si="232"/>
        <v>구간9</v>
      </c>
      <c r="D1644" s="108">
        <f t="shared" si="233"/>
        <v>183</v>
      </c>
      <c r="E1644" s="128">
        <f>COUNTIF($C$15:C1644,C1644)</f>
        <v>168</v>
      </c>
      <c r="F1644" s="129">
        <f t="shared" si="234"/>
        <v>0.1067700702074732</v>
      </c>
      <c r="G1644" s="129">
        <f t="shared" si="235"/>
        <v>8.6884364632969539E-4</v>
      </c>
      <c r="H1644" s="130">
        <f t="shared" si="236"/>
        <v>0.10763891385380289</v>
      </c>
    </row>
    <row r="1645" spans="1:8">
      <c r="A1645" s="108">
        <f t="shared" si="238"/>
        <v>1631</v>
      </c>
      <c r="B1645" s="109">
        <f t="shared" si="238"/>
        <v>45196</v>
      </c>
      <c r="C1645" s="127" t="str">
        <f t="shared" si="232"/>
        <v>구간9</v>
      </c>
      <c r="D1645" s="108">
        <f t="shared" si="233"/>
        <v>183</v>
      </c>
      <c r="E1645" s="128">
        <f>COUNTIF($C$15:C1645,C1645)</f>
        <v>169</v>
      </c>
      <c r="F1645" s="129">
        <f t="shared" si="234"/>
        <v>0.1067700702074732</v>
      </c>
      <c r="G1645" s="129">
        <f t="shared" si="235"/>
        <v>8.7401533470070553E-4</v>
      </c>
      <c r="H1645" s="130">
        <f t="shared" si="236"/>
        <v>0.1076440855421739</v>
      </c>
    </row>
    <row r="1646" spans="1:8">
      <c r="A1646" s="108">
        <f t="shared" si="238"/>
        <v>1632</v>
      </c>
      <c r="B1646" s="109">
        <f t="shared" si="238"/>
        <v>45197</v>
      </c>
      <c r="C1646" s="127" t="str">
        <f t="shared" si="232"/>
        <v>구간9</v>
      </c>
      <c r="D1646" s="108">
        <f t="shared" si="233"/>
        <v>183</v>
      </c>
      <c r="E1646" s="128">
        <f>COUNTIF($C$15:C1646,C1646)</f>
        <v>170</v>
      </c>
      <c r="F1646" s="129">
        <f t="shared" si="234"/>
        <v>0.1067700702074732</v>
      </c>
      <c r="G1646" s="129">
        <f t="shared" si="235"/>
        <v>8.7918702307171557E-4</v>
      </c>
      <c r="H1646" s="130">
        <f t="shared" si="236"/>
        <v>0.10764925723054491</v>
      </c>
    </row>
    <row r="1647" spans="1:8">
      <c r="A1647" s="108">
        <f t="shared" si="238"/>
        <v>1633</v>
      </c>
      <c r="B1647" s="109">
        <f t="shared" si="238"/>
        <v>45198</v>
      </c>
      <c r="C1647" s="127" t="str">
        <f t="shared" si="232"/>
        <v>구간9</v>
      </c>
      <c r="D1647" s="108">
        <f t="shared" si="233"/>
        <v>183</v>
      </c>
      <c r="E1647" s="128">
        <f>COUNTIF($C$15:C1647,C1647)</f>
        <v>171</v>
      </c>
      <c r="F1647" s="129">
        <f t="shared" si="234"/>
        <v>0.1067700702074732</v>
      </c>
      <c r="G1647" s="129">
        <f t="shared" si="235"/>
        <v>8.8435871144272571E-4</v>
      </c>
      <c r="H1647" s="130">
        <f t="shared" si="236"/>
        <v>0.10765442891891593</v>
      </c>
    </row>
    <row r="1648" spans="1:8">
      <c r="A1648" s="108">
        <f t="shared" si="238"/>
        <v>1634</v>
      </c>
      <c r="B1648" s="109">
        <f t="shared" si="238"/>
        <v>45199</v>
      </c>
      <c r="C1648" s="127" t="str">
        <f t="shared" si="232"/>
        <v>구간9</v>
      </c>
      <c r="D1648" s="108">
        <f t="shared" si="233"/>
        <v>183</v>
      </c>
      <c r="E1648" s="128">
        <f>COUNTIF($C$15:C1648,C1648)</f>
        <v>172</v>
      </c>
      <c r="F1648" s="129">
        <f t="shared" si="234"/>
        <v>0.1067700702074732</v>
      </c>
      <c r="G1648" s="129">
        <f t="shared" si="235"/>
        <v>8.8953039981373575E-4</v>
      </c>
      <c r="H1648" s="130">
        <f t="shared" si="236"/>
        <v>0.10765960060728694</v>
      </c>
    </row>
    <row r="1649" spans="1:8">
      <c r="A1649" s="108">
        <f t="shared" ref="A1649:B1664" si="239">A1648+1</f>
        <v>1635</v>
      </c>
      <c r="B1649" s="109">
        <f t="shared" si="239"/>
        <v>45200</v>
      </c>
      <c r="C1649" s="127" t="str">
        <f t="shared" si="232"/>
        <v>구간9</v>
      </c>
      <c r="D1649" s="108">
        <f t="shared" si="233"/>
        <v>183</v>
      </c>
      <c r="E1649" s="128">
        <f>COUNTIF($C$15:C1649,C1649)</f>
        <v>173</v>
      </c>
      <c r="F1649" s="129">
        <f t="shared" si="234"/>
        <v>0.1067700702074732</v>
      </c>
      <c r="G1649" s="129">
        <f t="shared" si="235"/>
        <v>8.947020881847459E-4</v>
      </c>
      <c r="H1649" s="130">
        <f t="shared" si="236"/>
        <v>0.10766477229565795</v>
      </c>
    </row>
    <row r="1650" spans="1:8">
      <c r="A1650" s="108">
        <f t="shared" si="239"/>
        <v>1636</v>
      </c>
      <c r="B1650" s="109">
        <f t="shared" si="239"/>
        <v>45201</v>
      </c>
      <c r="C1650" s="127" t="str">
        <f t="shared" si="232"/>
        <v>구간9</v>
      </c>
      <c r="D1650" s="108">
        <f t="shared" si="233"/>
        <v>183</v>
      </c>
      <c r="E1650" s="128">
        <f>COUNTIF($C$15:C1650,C1650)</f>
        <v>174</v>
      </c>
      <c r="F1650" s="129">
        <f t="shared" si="234"/>
        <v>0.1067700702074732</v>
      </c>
      <c r="G1650" s="129">
        <f t="shared" si="235"/>
        <v>8.9987377655575593E-4</v>
      </c>
      <c r="H1650" s="130">
        <f t="shared" si="236"/>
        <v>0.10766994398402896</v>
      </c>
    </row>
    <row r="1651" spans="1:8">
      <c r="A1651" s="108">
        <f t="shared" si="239"/>
        <v>1637</v>
      </c>
      <c r="B1651" s="109">
        <f t="shared" si="239"/>
        <v>45202</v>
      </c>
      <c r="C1651" s="127" t="str">
        <f t="shared" si="232"/>
        <v>구간9</v>
      </c>
      <c r="D1651" s="108">
        <f t="shared" si="233"/>
        <v>183</v>
      </c>
      <c r="E1651" s="128">
        <f>COUNTIF($C$15:C1651,C1651)</f>
        <v>175</v>
      </c>
      <c r="F1651" s="129">
        <f t="shared" si="234"/>
        <v>0.1067700702074732</v>
      </c>
      <c r="G1651" s="129">
        <f t="shared" si="235"/>
        <v>9.0504546492676608E-4</v>
      </c>
      <c r="H1651" s="130">
        <f t="shared" si="236"/>
        <v>0.10767511567239997</v>
      </c>
    </row>
    <row r="1652" spans="1:8">
      <c r="A1652" s="108">
        <f t="shared" si="239"/>
        <v>1638</v>
      </c>
      <c r="B1652" s="109">
        <f t="shared" si="239"/>
        <v>45203</v>
      </c>
      <c r="C1652" s="127" t="str">
        <f t="shared" si="232"/>
        <v>구간9</v>
      </c>
      <c r="D1652" s="108">
        <f t="shared" si="233"/>
        <v>183</v>
      </c>
      <c r="E1652" s="128">
        <f>COUNTIF($C$15:C1652,C1652)</f>
        <v>176</v>
      </c>
      <c r="F1652" s="129">
        <f t="shared" si="234"/>
        <v>0.1067700702074732</v>
      </c>
      <c r="G1652" s="129">
        <f t="shared" si="235"/>
        <v>9.1021715329777611E-4</v>
      </c>
      <c r="H1652" s="130">
        <f t="shared" si="236"/>
        <v>0.10768028736077098</v>
      </c>
    </row>
    <row r="1653" spans="1:8">
      <c r="A1653" s="108">
        <f t="shared" si="239"/>
        <v>1639</v>
      </c>
      <c r="B1653" s="109">
        <f t="shared" si="239"/>
        <v>45204</v>
      </c>
      <c r="C1653" s="127" t="str">
        <f t="shared" si="232"/>
        <v>구간9</v>
      </c>
      <c r="D1653" s="108">
        <f t="shared" si="233"/>
        <v>183</v>
      </c>
      <c r="E1653" s="128">
        <f>COUNTIF($C$15:C1653,C1653)</f>
        <v>177</v>
      </c>
      <c r="F1653" s="129">
        <f t="shared" si="234"/>
        <v>0.1067700702074732</v>
      </c>
      <c r="G1653" s="129">
        <f t="shared" si="235"/>
        <v>9.1538884166878626E-4</v>
      </c>
      <c r="H1653" s="130">
        <f t="shared" si="236"/>
        <v>0.10768545904914198</v>
      </c>
    </row>
    <row r="1654" spans="1:8">
      <c r="A1654" s="108">
        <f t="shared" si="239"/>
        <v>1640</v>
      </c>
      <c r="B1654" s="109">
        <f t="shared" si="239"/>
        <v>45205</v>
      </c>
      <c r="C1654" s="127" t="str">
        <f t="shared" si="232"/>
        <v>구간9</v>
      </c>
      <c r="D1654" s="108">
        <f t="shared" si="233"/>
        <v>183</v>
      </c>
      <c r="E1654" s="128">
        <f>COUNTIF($C$15:C1654,C1654)</f>
        <v>178</v>
      </c>
      <c r="F1654" s="129">
        <f t="shared" si="234"/>
        <v>0.1067700702074732</v>
      </c>
      <c r="G1654" s="129">
        <f t="shared" si="235"/>
        <v>9.205605300397963E-4</v>
      </c>
      <c r="H1654" s="130">
        <f t="shared" si="236"/>
        <v>0.10769063073751299</v>
      </c>
    </row>
    <row r="1655" spans="1:8">
      <c r="A1655" s="108">
        <f t="shared" si="239"/>
        <v>1641</v>
      </c>
      <c r="B1655" s="109">
        <f t="shared" si="239"/>
        <v>45206</v>
      </c>
      <c r="C1655" s="127" t="str">
        <f t="shared" si="232"/>
        <v>구간9</v>
      </c>
      <c r="D1655" s="108">
        <f t="shared" si="233"/>
        <v>183</v>
      </c>
      <c r="E1655" s="128">
        <f>COUNTIF($C$15:C1655,C1655)</f>
        <v>179</v>
      </c>
      <c r="F1655" s="129">
        <f t="shared" si="234"/>
        <v>0.1067700702074732</v>
      </c>
      <c r="G1655" s="129">
        <f t="shared" si="235"/>
        <v>9.2573221841080644E-4</v>
      </c>
      <c r="H1655" s="130">
        <f t="shared" si="236"/>
        <v>0.107695802425884</v>
      </c>
    </row>
    <row r="1656" spans="1:8">
      <c r="A1656" s="108">
        <f t="shared" si="239"/>
        <v>1642</v>
      </c>
      <c r="B1656" s="109">
        <f t="shared" si="239"/>
        <v>45207</v>
      </c>
      <c r="C1656" s="127" t="str">
        <f t="shared" si="232"/>
        <v>구간9</v>
      </c>
      <c r="D1656" s="108">
        <f t="shared" si="233"/>
        <v>183</v>
      </c>
      <c r="E1656" s="128">
        <f>COUNTIF($C$15:C1656,C1656)</f>
        <v>180</v>
      </c>
      <c r="F1656" s="129">
        <f t="shared" si="234"/>
        <v>0.1067700702074732</v>
      </c>
      <c r="G1656" s="129">
        <f t="shared" si="235"/>
        <v>9.3090390678181648E-4</v>
      </c>
      <c r="H1656" s="130">
        <f t="shared" si="236"/>
        <v>0.10770097411425501</v>
      </c>
    </row>
    <row r="1657" spans="1:8">
      <c r="A1657" s="108">
        <f t="shared" si="239"/>
        <v>1643</v>
      </c>
      <c r="B1657" s="109">
        <f t="shared" si="239"/>
        <v>45208</v>
      </c>
      <c r="C1657" s="127" t="str">
        <f t="shared" si="232"/>
        <v>구간9</v>
      </c>
      <c r="D1657" s="108">
        <f t="shared" si="233"/>
        <v>183</v>
      </c>
      <c r="E1657" s="128">
        <f>COUNTIF($C$15:C1657,C1657)</f>
        <v>181</v>
      </c>
      <c r="F1657" s="129">
        <f t="shared" si="234"/>
        <v>0.1067700702074732</v>
      </c>
      <c r="G1657" s="129">
        <f t="shared" si="235"/>
        <v>9.3607559515282662E-4</v>
      </c>
      <c r="H1657" s="130">
        <f t="shared" si="236"/>
        <v>0.10770614580262602</v>
      </c>
    </row>
    <row r="1658" spans="1:8">
      <c r="A1658" s="108">
        <f t="shared" si="239"/>
        <v>1644</v>
      </c>
      <c r="B1658" s="109">
        <f t="shared" si="239"/>
        <v>45209</v>
      </c>
      <c r="C1658" s="127" t="str">
        <f t="shared" si="232"/>
        <v>구간9</v>
      </c>
      <c r="D1658" s="108">
        <f t="shared" si="233"/>
        <v>183</v>
      </c>
      <c r="E1658" s="128">
        <f>COUNTIF($C$15:C1658,C1658)</f>
        <v>182</v>
      </c>
      <c r="F1658" s="129">
        <f t="shared" si="234"/>
        <v>0.1067700702074732</v>
      </c>
      <c r="G1658" s="129">
        <f t="shared" si="235"/>
        <v>9.4124728352383666E-4</v>
      </c>
      <c r="H1658" s="130">
        <f t="shared" si="236"/>
        <v>0.10771131749099704</v>
      </c>
    </row>
    <row r="1659" spans="1:8">
      <c r="A1659" s="108">
        <f t="shared" si="239"/>
        <v>1645</v>
      </c>
      <c r="B1659" s="109">
        <f t="shared" si="239"/>
        <v>45210</v>
      </c>
      <c r="C1659" s="127" t="str">
        <f t="shared" si="232"/>
        <v>구간9</v>
      </c>
      <c r="D1659" s="108">
        <f t="shared" si="233"/>
        <v>183</v>
      </c>
      <c r="E1659" s="128">
        <f>COUNTIF($C$15:C1659,C1659)</f>
        <v>183</v>
      </c>
      <c r="F1659" s="129">
        <f t="shared" si="234"/>
        <v>0.1067700702074732</v>
      </c>
      <c r="G1659" s="129">
        <f t="shared" si="235"/>
        <v>9.4641897189484681E-4</v>
      </c>
      <c r="H1659" s="130">
        <f t="shared" si="236"/>
        <v>0.10771648917936805</v>
      </c>
    </row>
    <row r="1660" spans="1:8">
      <c r="A1660" s="108">
        <f t="shared" si="239"/>
        <v>1646</v>
      </c>
      <c r="B1660" s="109">
        <f t="shared" si="239"/>
        <v>45211</v>
      </c>
      <c r="C1660" s="127" t="str">
        <f t="shared" si="232"/>
        <v>구간10</v>
      </c>
      <c r="D1660" s="108">
        <f t="shared" si="233"/>
        <v>183</v>
      </c>
      <c r="E1660" s="128">
        <f>COUNTIF($C$15:C1660,C1660)</f>
        <v>1</v>
      </c>
      <c r="F1660" s="129">
        <f t="shared" si="234"/>
        <v>0.10771648917936805</v>
      </c>
      <c r="G1660" s="129">
        <f t="shared" si="235"/>
        <v>5.5298640435096499E-6</v>
      </c>
      <c r="H1660" s="130">
        <f t="shared" si="236"/>
        <v>0.10772201904341155</v>
      </c>
    </row>
    <row r="1661" spans="1:8">
      <c r="A1661" s="108">
        <f t="shared" si="239"/>
        <v>1647</v>
      </c>
      <c r="B1661" s="109">
        <f t="shared" si="239"/>
        <v>45212</v>
      </c>
      <c r="C1661" s="127" t="str">
        <f t="shared" si="232"/>
        <v>구간10</v>
      </c>
      <c r="D1661" s="108">
        <f t="shared" si="233"/>
        <v>183</v>
      </c>
      <c r="E1661" s="128">
        <f>COUNTIF($C$15:C1661,C1661)</f>
        <v>2</v>
      </c>
      <c r="F1661" s="129">
        <f t="shared" si="234"/>
        <v>0.10771648917936805</v>
      </c>
      <c r="G1661" s="129">
        <f t="shared" si="235"/>
        <v>1.10597280870193E-5</v>
      </c>
      <c r="H1661" s="130">
        <f t="shared" si="236"/>
        <v>0.10772754890745506</v>
      </c>
    </row>
    <row r="1662" spans="1:8">
      <c r="A1662" s="108">
        <f t="shared" si="239"/>
        <v>1648</v>
      </c>
      <c r="B1662" s="109">
        <f t="shared" si="239"/>
        <v>45213</v>
      </c>
      <c r="C1662" s="127" t="str">
        <f t="shared" si="232"/>
        <v>구간10</v>
      </c>
      <c r="D1662" s="108">
        <f t="shared" si="233"/>
        <v>183</v>
      </c>
      <c r="E1662" s="128">
        <f>COUNTIF($C$15:C1662,C1662)</f>
        <v>3</v>
      </c>
      <c r="F1662" s="129">
        <f t="shared" si="234"/>
        <v>0.10771648917936805</v>
      </c>
      <c r="G1662" s="129">
        <f t="shared" si="235"/>
        <v>1.6589592130528949E-5</v>
      </c>
      <c r="H1662" s="130">
        <f t="shared" si="236"/>
        <v>0.10773307877149857</v>
      </c>
    </row>
    <row r="1663" spans="1:8">
      <c r="A1663" s="108">
        <f t="shared" si="239"/>
        <v>1649</v>
      </c>
      <c r="B1663" s="109">
        <f t="shared" si="239"/>
        <v>45214</v>
      </c>
      <c r="C1663" s="127" t="str">
        <f t="shared" si="232"/>
        <v>구간10</v>
      </c>
      <c r="D1663" s="108">
        <f t="shared" si="233"/>
        <v>183</v>
      </c>
      <c r="E1663" s="128">
        <f>COUNTIF($C$15:C1663,C1663)</f>
        <v>4</v>
      </c>
      <c r="F1663" s="129">
        <f t="shared" si="234"/>
        <v>0.10771648917936805</v>
      </c>
      <c r="G1663" s="129">
        <f t="shared" si="235"/>
        <v>2.2119456174038599E-5</v>
      </c>
      <c r="H1663" s="130">
        <f t="shared" si="236"/>
        <v>0.10773860863554209</v>
      </c>
    </row>
    <row r="1664" spans="1:8">
      <c r="A1664" s="108">
        <f t="shared" si="239"/>
        <v>1650</v>
      </c>
      <c r="B1664" s="109">
        <f t="shared" si="239"/>
        <v>45215</v>
      </c>
      <c r="C1664" s="127" t="str">
        <f t="shared" si="232"/>
        <v>구간10</v>
      </c>
      <c r="D1664" s="108">
        <f t="shared" si="233"/>
        <v>183</v>
      </c>
      <c r="E1664" s="128">
        <f>COUNTIF($C$15:C1664,C1664)</f>
        <v>5</v>
      </c>
      <c r="F1664" s="129">
        <f t="shared" si="234"/>
        <v>0.10771648917936805</v>
      </c>
      <c r="G1664" s="129">
        <f t="shared" si="235"/>
        <v>2.764932021754825E-5</v>
      </c>
      <c r="H1664" s="130">
        <f t="shared" si="236"/>
        <v>0.1077441384995856</v>
      </c>
    </row>
    <row r="1665" spans="1:8">
      <c r="A1665" s="108">
        <f t="shared" ref="A1665:B1680" si="240">A1664+1</f>
        <v>1651</v>
      </c>
      <c r="B1665" s="109">
        <f t="shared" si="240"/>
        <v>45216</v>
      </c>
      <c r="C1665" s="127" t="str">
        <f t="shared" si="232"/>
        <v>구간10</v>
      </c>
      <c r="D1665" s="108">
        <f t="shared" si="233"/>
        <v>183</v>
      </c>
      <c r="E1665" s="128">
        <f>COUNTIF($C$15:C1665,C1665)</f>
        <v>6</v>
      </c>
      <c r="F1665" s="129">
        <f t="shared" si="234"/>
        <v>0.10771648917936805</v>
      </c>
      <c r="G1665" s="129">
        <f t="shared" si="235"/>
        <v>3.3179184261057898E-5</v>
      </c>
      <c r="H1665" s="130">
        <f t="shared" si="236"/>
        <v>0.10774966836362911</v>
      </c>
    </row>
    <row r="1666" spans="1:8">
      <c r="A1666" s="108">
        <f t="shared" si="240"/>
        <v>1652</v>
      </c>
      <c r="B1666" s="109">
        <f t="shared" si="240"/>
        <v>45217</v>
      </c>
      <c r="C1666" s="127" t="str">
        <f t="shared" si="232"/>
        <v>구간10</v>
      </c>
      <c r="D1666" s="108">
        <f t="shared" si="233"/>
        <v>183</v>
      </c>
      <c r="E1666" s="128">
        <f>COUNTIF($C$15:C1666,C1666)</f>
        <v>7</v>
      </c>
      <c r="F1666" s="129">
        <f t="shared" si="234"/>
        <v>0.10771648917936805</v>
      </c>
      <c r="G1666" s="129">
        <f t="shared" si="235"/>
        <v>3.8709048304567552E-5</v>
      </c>
      <c r="H1666" s="130">
        <f t="shared" si="236"/>
        <v>0.10775519822767261</v>
      </c>
    </row>
    <row r="1667" spans="1:8">
      <c r="A1667" s="108">
        <f t="shared" si="240"/>
        <v>1653</v>
      </c>
      <c r="B1667" s="109">
        <f t="shared" si="240"/>
        <v>45218</v>
      </c>
      <c r="C1667" s="127" t="str">
        <f t="shared" si="232"/>
        <v>구간10</v>
      </c>
      <c r="D1667" s="108">
        <f t="shared" si="233"/>
        <v>183</v>
      </c>
      <c r="E1667" s="128">
        <f>COUNTIF($C$15:C1667,C1667)</f>
        <v>8</v>
      </c>
      <c r="F1667" s="129">
        <f t="shared" si="234"/>
        <v>0.10771648917936805</v>
      </c>
      <c r="G1667" s="129">
        <f t="shared" si="235"/>
        <v>4.4238912348077199E-5</v>
      </c>
      <c r="H1667" s="130">
        <f t="shared" si="236"/>
        <v>0.10776072809171612</v>
      </c>
    </row>
    <row r="1668" spans="1:8">
      <c r="A1668" s="108">
        <f t="shared" si="240"/>
        <v>1654</v>
      </c>
      <c r="B1668" s="109">
        <f t="shared" si="240"/>
        <v>45219</v>
      </c>
      <c r="C1668" s="127" t="str">
        <f t="shared" si="232"/>
        <v>구간10</v>
      </c>
      <c r="D1668" s="108">
        <f t="shared" si="233"/>
        <v>183</v>
      </c>
      <c r="E1668" s="128">
        <f>COUNTIF($C$15:C1668,C1668)</f>
        <v>9</v>
      </c>
      <c r="F1668" s="129">
        <f t="shared" si="234"/>
        <v>0.10771648917936805</v>
      </c>
      <c r="G1668" s="129">
        <f t="shared" si="235"/>
        <v>4.9768776391586846E-5</v>
      </c>
      <c r="H1668" s="130">
        <f t="shared" si="236"/>
        <v>0.10776625795575963</v>
      </c>
    </row>
    <row r="1669" spans="1:8">
      <c r="A1669" s="108">
        <f t="shared" si="240"/>
        <v>1655</v>
      </c>
      <c r="B1669" s="109">
        <f t="shared" si="240"/>
        <v>45220</v>
      </c>
      <c r="C1669" s="127" t="str">
        <f t="shared" si="232"/>
        <v>구간10</v>
      </c>
      <c r="D1669" s="108">
        <f t="shared" si="233"/>
        <v>183</v>
      </c>
      <c r="E1669" s="128">
        <f>COUNTIF($C$15:C1669,C1669)</f>
        <v>10</v>
      </c>
      <c r="F1669" s="129">
        <f t="shared" si="234"/>
        <v>0.10771648917936805</v>
      </c>
      <c r="G1669" s="129">
        <f t="shared" si="235"/>
        <v>5.52986404350965E-5</v>
      </c>
      <c r="H1669" s="130">
        <f t="shared" si="236"/>
        <v>0.10777178781980315</v>
      </c>
    </row>
    <row r="1670" spans="1:8">
      <c r="A1670" s="108">
        <f t="shared" si="240"/>
        <v>1656</v>
      </c>
      <c r="B1670" s="109">
        <f t="shared" si="240"/>
        <v>45221</v>
      </c>
      <c r="C1670" s="127" t="str">
        <f t="shared" si="232"/>
        <v>구간10</v>
      </c>
      <c r="D1670" s="108">
        <f t="shared" si="233"/>
        <v>183</v>
      </c>
      <c r="E1670" s="128">
        <f>COUNTIF($C$15:C1670,C1670)</f>
        <v>11</v>
      </c>
      <c r="F1670" s="129">
        <f t="shared" si="234"/>
        <v>0.10771648917936805</v>
      </c>
      <c r="G1670" s="129">
        <f t="shared" si="235"/>
        <v>6.0828504478606148E-5</v>
      </c>
      <c r="H1670" s="130">
        <f t="shared" si="236"/>
        <v>0.10777731768384666</v>
      </c>
    </row>
    <row r="1671" spans="1:8">
      <c r="A1671" s="108">
        <f t="shared" si="240"/>
        <v>1657</v>
      </c>
      <c r="B1671" s="109">
        <f t="shared" si="240"/>
        <v>45222</v>
      </c>
      <c r="C1671" s="127" t="str">
        <f t="shared" si="232"/>
        <v>구간10</v>
      </c>
      <c r="D1671" s="108">
        <f t="shared" si="233"/>
        <v>183</v>
      </c>
      <c r="E1671" s="128">
        <f>COUNTIF($C$15:C1671,C1671)</f>
        <v>12</v>
      </c>
      <c r="F1671" s="129">
        <f t="shared" si="234"/>
        <v>0.10771648917936805</v>
      </c>
      <c r="G1671" s="129">
        <f t="shared" si="235"/>
        <v>6.6358368522115795E-5</v>
      </c>
      <c r="H1671" s="130">
        <f t="shared" si="236"/>
        <v>0.10778284754789016</v>
      </c>
    </row>
    <row r="1672" spans="1:8">
      <c r="A1672" s="108">
        <f t="shared" si="240"/>
        <v>1658</v>
      </c>
      <c r="B1672" s="109">
        <f t="shared" si="240"/>
        <v>45223</v>
      </c>
      <c r="C1672" s="127" t="str">
        <f t="shared" si="232"/>
        <v>구간10</v>
      </c>
      <c r="D1672" s="108">
        <f t="shared" si="233"/>
        <v>183</v>
      </c>
      <c r="E1672" s="128">
        <f>COUNTIF($C$15:C1672,C1672)</f>
        <v>13</v>
      </c>
      <c r="F1672" s="129">
        <f t="shared" si="234"/>
        <v>0.10771648917936805</v>
      </c>
      <c r="G1672" s="129">
        <f t="shared" si="235"/>
        <v>7.1888232565625449E-5</v>
      </c>
      <c r="H1672" s="130">
        <f t="shared" si="236"/>
        <v>0.10778837741193367</v>
      </c>
    </row>
    <row r="1673" spans="1:8">
      <c r="A1673" s="108">
        <f t="shared" si="240"/>
        <v>1659</v>
      </c>
      <c r="B1673" s="109">
        <f t="shared" si="240"/>
        <v>45224</v>
      </c>
      <c r="C1673" s="127" t="str">
        <f t="shared" si="232"/>
        <v>구간10</v>
      </c>
      <c r="D1673" s="108">
        <f t="shared" si="233"/>
        <v>183</v>
      </c>
      <c r="E1673" s="128">
        <f>COUNTIF($C$15:C1673,C1673)</f>
        <v>14</v>
      </c>
      <c r="F1673" s="129">
        <f t="shared" si="234"/>
        <v>0.10771648917936805</v>
      </c>
      <c r="G1673" s="129">
        <f t="shared" si="235"/>
        <v>7.7418096609135103E-5</v>
      </c>
      <c r="H1673" s="130">
        <f t="shared" si="236"/>
        <v>0.10779390727597718</v>
      </c>
    </row>
    <row r="1674" spans="1:8">
      <c r="A1674" s="108">
        <f t="shared" si="240"/>
        <v>1660</v>
      </c>
      <c r="B1674" s="109">
        <f t="shared" si="240"/>
        <v>45225</v>
      </c>
      <c r="C1674" s="127" t="str">
        <f t="shared" si="232"/>
        <v>구간10</v>
      </c>
      <c r="D1674" s="108">
        <f t="shared" si="233"/>
        <v>183</v>
      </c>
      <c r="E1674" s="128">
        <f>COUNTIF($C$15:C1674,C1674)</f>
        <v>15</v>
      </c>
      <c r="F1674" s="129">
        <f t="shared" si="234"/>
        <v>0.10771648917936805</v>
      </c>
      <c r="G1674" s="129">
        <f t="shared" si="235"/>
        <v>8.2947960652644744E-5</v>
      </c>
      <c r="H1674" s="130">
        <f t="shared" si="236"/>
        <v>0.10779943714002069</v>
      </c>
    </row>
    <row r="1675" spans="1:8">
      <c r="A1675" s="108">
        <f t="shared" si="240"/>
        <v>1661</v>
      </c>
      <c r="B1675" s="109">
        <f t="shared" si="240"/>
        <v>45226</v>
      </c>
      <c r="C1675" s="127" t="str">
        <f t="shared" si="232"/>
        <v>구간10</v>
      </c>
      <c r="D1675" s="108">
        <f t="shared" si="233"/>
        <v>183</v>
      </c>
      <c r="E1675" s="128">
        <f>COUNTIF($C$15:C1675,C1675)</f>
        <v>16</v>
      </c>
      <c r="F1675" s="129">
        <f t="shared" si="234"/>
        <v>0.10771648917936805</v>
      </c>
      <c r="G1675" s="129">
        <f t="shared" si="235"/>
        <v>8.8477824696154398E-5</v>
      </c>
      <c r="H1675" s="130">
        <f t="shared" si="236"/>
        <v>0.10780496700406419</v>
      </c>
    </row>
    <row r="1676" spans="1:8">
      <c r="A1676" s="108">
        <f t="shared" si="240"/>
        <v>1662</v>
      </c>
      <c r="B1676" s="109">
        <f t="shared" si="240"/>
        <v>45227</v>
      </c>
      <c r="C1676" s="127" t="str">
        <f t="shared" si="232"/>
        <v>구간10</v>
      </c>
      <c r="D1676" s="108">
        <f t="shared" si="233"/>
        <v>183</v>
      </c>
      <c r="E1676" s="128">
        <f>COUNTIF($C$15:C1676,C1676)</f>
        <v>17</v>
      </c>
      <c r="F1676" s="129">
        <f t="shared" si="234"/>
        <v>0.10771648917936805</v>
      </c>
      <c r="G1676" s="129">
        <f t="shared" si="235"/>
        <v>9.4007688739664052E-5</v>
      </c>
      <c r="H1676" s="130">
        <f t="shared" si="236"/>
        <v>0.10781049686810772</v>
      </c>
    </row>
    <row r="1677" spans="1:8">
      <c r="A1677" s="108">
        <f t="shared" si="240"/>
        <v>1663</v>
      </c>
      <c r="B1677" s="109">
        <f t="shared" si="240"/>
        <v>45228</v>
      </c>
      <c r="C1677" s="127" t="str">
        <f t="shared" si="232"/>
        <v>구간10</v>
      </c>
      <c r="D1677" s="108">
        <f t="shared" si="233"/>
        <v>183</v>
      </c>
      <c r="E1677" s="128">
        <f>COUNTIF($C$15:C1677,C1677)</f>
        <v>18</v>
      </c>
      <c r="F1677" s="129">
        <f t="shared" si="234"/>
        <v>0.10771648917936805</v>
      </c>
      <c r="G1677" s="129">
        <f t="shared" si="235"/>
        <v>9.9537552783173693E-5</v>
      </c>
      <c r="H1677" s="130">
        <f t="shared" si="236"/>
        <v>0.10781602673215122</v>
      </c>
    </row>
    <row r="1678" spans="1:8">
      <c r="A1678" s="108">
        <f t="shared" si="240"/>
        <v>1664</v>
      </c>
      <c r="B1678" s="109">
        <f t="shared" si="240"/>
        <v>45229</v>
      </c>
      <c r="C1678" s="127" t="str">
        <f t="shared" si="232"/>
        <v>구간10</v>
      </c>
      <c r="D1678" s="108">
        <f t="shared" si="233"/>
        <v>183</v>
      </c>
      <c r="E1678" s="128">
        <f>COUNTIF($C$15:C1678,C1678)</f>
        <v>19</v>
      </c>
      <c r="F1678" s="129">
        <f t="shared" si="234"/>
        <v>0.10771648917936805</v>
      </c>
      <c r="G1678" s="129">
        <f t="shared" si="235"/>
        <v>1.0506741682668335E-4</v>
      </c>
      <c r="H1678" s="130">
        <f t="shared" si="236"/>
        <v>0.10782155659619473</v>
      </c>
    </row>
    <row r="1679" spans="1:8">
      <c r="A1679" s="108">
        <f t="shared" si="240"/>
        <v>1665</v>
      </c>
      <c r="B1679" s="109">
        <f t="shared" si="240"/>
        <v>45230</v>
      </c>
      <c r="C1679" s="127" t="str">
        <f t="shared" si="232"/>
        <v>구간10</v>
      </c>
      <c r="D1679" s="108">
        <f t="shared" si="233"/>
        <v>183</v>
      </c>
      <c r="E1679" s="128">
        <f>COUNTIF($C$15:C1679,C1679)</f>
        <v>20</v>
      </c>
      <c r="F1679" s="129">
        <f t="shared" si="234"/>
        <v>0.10771648917936805</v>
      </c>
      <c r="G1679" s="129">
        <f t="shared" si="235"/>
        <v>1.10597280870193E-4</v>
      </c>
      <c r="H1679" s="130">
        <f t="shared" si="236"/>
        <v>0.10782708646023824</v>
      </c>
    </row>
    <row r="1680" spans="1:8">
      <c r="A1680" s="108">
        <f t="shared" si="240"/>
        <v>1666</v>
      </c>
      <c r="B1680" s="109">
        <f t="shared" si="240"/>
        <v>45231</v>
      </c>
      <c r="C1680" s="127" t="str">
        <f t="shared" ref="C1680:C1743" si="241">IF(IFERROR(HLOOKUP(B1680,$D$5:$W$7,2,FALSE),"")="",C1681,HLOOKUP(B1680,$D$5:$W$7,2,FALSE))</f>
        <v>구간10</v>
      </c>
      <c r="D1680" s="108">
        <f t="shared" ref="D1680:D1743" si="242">COUNTIF($C$15:$C$49928,C1680)</f>
        <v>183</v>
      </c>
      <c r="E1680" s="128">
        <f>COUNTIF($C$15:C1680,C1680)</f>
        <v>21</v>
      </c>
      <c r="F1680" s="129">
        <f t="shared" ref="F1680:F1743" si="243">HLOOKUP($C1680,$D$6:$W$11,6,FALSE)</f>
        <v>0.10771648917936805</v>
      </c>
      <c r="G1680" s="129">
        <f t="shared" ref="G1680:G1743" si="244">HLOOKUP($C1680,$D$6:$W$11,5,FALSE)*(E1680)</f>
        <v>1.1612714491370264E-4</v>
      </c>
      <c r="H1680" s="130">
        <f t="shared" ref="H1680:H1743" si="245">F1680+G1680</f>
        <v>0.10783261632428175</v>
      </c>
    </row>
    <row r="1681" spans="1:8">
      <c r="A1681" s="108">
        <f t="shared" ref="A1681:B1696" si="246">A1680+1</f>
        <v>1667</v>
      </c>
      <c r="B1681" s="109">
        <f t="shared" si="246"/>
        <v>45232</v>
      </c>
      <c r="C1681" s="127" t="str">
        <f t="shared" si="241"/>
        <v>구간10</v>
      </c>
      <c r="D1681" s="108">
        <f t="shared" si="242"/>
        <v>183</v>
      </c>
      <c r="E1681" s="128">
        <f>COUNTIF($C$15:C1681,C1681)</f>
        <v>22</v>
      </c>
      <c r="F1681" s="129">
        <f t="shared" si="243"/>
        <v>0.10771648917936805</v>
      </c>
      <c r="G1681" s="129">
        <f t="shared" si="244"/>
        <v>1.216570089572123E-4</v>
      </c>
      <c r="H1681" s="130">
        <f t="shared" si="245"/>
        <v>0.10783814618832525</v>
      </c>
    </row>
    <row r="1682" spans="1:8">
      <c r="A1682" s="108">
        <f t="shared" si="246"/>
        <v>1668</v>
      </c>
      <c r="B1682" s="109">
        <f t="shared" si="246"/>
        <v>45233</v>
      </c>
      <c r="C1682" s="127" t="str">
        <f t="shared" si="241"/>
        <v>구간10</v>
      </c>
      <c r="D1682" s="108">
        <f t="shared" si="242"/>
        <v>183</v>
      </c>
      <c r="E1682" s="128">
        <f>COUNTIF($C$15:C1682,C1682)</f>
        <v>23</v>
      </c>
      <c r="F1682" s="129">
        <f t="shared" si="243"/>
        <v>0.10771648917936805</v>
      </c>
      <c r="G1682" s="129">
        <f t="shared" si="244"/>
        <v>1.2718687300072195E-4</v>
      </c>
      <c r="H1682" s="130">
        <f t="shared" si="245"/>
        <v>0.10784367605236878</v>
      </c>
    </row>
    <row r="1683" spans="1:8">
      <c r="A1683" s="108">
        <f t="shared" si="246"/>
        <v>1669</v>
      </c>
      <c r="B1683" s="109">
        <f t="shared" si="246"/>
        <v>45234</v>
      </c>
      <c r="C1683" s="127" t="str">
        <f t="shared" si="241"/>
        <v>구간10</v>
      </c>
      <c r="D1683" s="108">
        <f t="shared" si="242"/>
        <v>183</v>
      </c>
      <c r="E1683" s="128">
        <f>COUNTIF($C$15:C1683,C1683)</f>
        <v>24</v>
      </c>
      <c r="F1683" s="129">
        <f t="shared" si="243"/>
        <v>0.10771648917936805</v>
      </c>
      <c r="G1683" s="129">
        <f t="shared" si="244"/>
        <v>1.3271673704423159E-4</v>
      </c>
      <c r="H1683" s="130">
        <f t="shared" si="245"/>
        <v>0.10784920591641228</v>
      </c>
    </row>
    <row r="1684" spans="1:8">
      <c r="A1684" s="108">
        <f t="shared" si="246"/>
        <v>1670</v>
      </c>
      <c r="B1684" s="109">
        <f t="shared" si="246"/>
        <v>45235</v>
      </c>
      <c r="C1684" s="127" t="str">
        <f t="shared" si="241"/>
        <v>구간10</v>
      </c>
      <c r="D1684" s="108">
        <f t="shared" si="242"/>
        <v>183</v>
      </c>
      <c r="E1684" s="128">
        <f>COUNTIF($C$15:C1684,C1684)</f>
        <v>25</v>
      </c>
      <c r="F1684" s="129">
        <f t="shared" si="243"/>
        <v>0.10771648917936805</v>
      </c>
      <c r="G1684" s="129">
        <f t="shared" si="244"/>
        <v>1.3824660108774126E-4</v>
      </c>
      <c r="H1684" s="130">
        <f t="shared" si="245"/>
        <v>0.10785473578045579</v>
      </c>
    </row>
    <row r="1685" spans="1:8">
      <c r="A1685" s="108">
        <f t="shared" si="246"/>
        <v>1671</v>
      </c>
      <c r="B1685" s="109">
        <f t="shared" si="246"/>
        <v>45236</v>
      </c>
      <c r="C1685" s="127" t="str">
        <f t="shared" si="241"/>
        <v>구간10</v>
      </c>
      <c r="D1685" s="108">
        <f t="shared" si="242"/>
        <v>183</v>
      </c>
      <c r="E1685" s="128">
        <f>COUNTIF($C$15:C1685,C1685)</f>
        <v>26</v>
      </c>
      <c r="F1685" s="129">
        <f t="shared" si="243"/>
        <v>0.10771648917936805</v>
      </c>
      <c r="G1685" s="129">
        <f t="shared" si="244"/>
        <v>1.437764651312509E-4</v>
      </c>
      <c r="H1685" s="130">
        <f t="shared" si="245"/>
        <v>0.1078602656444993</v>
      </c>
    </row>
    <row r="1686" spans="1:8">
      <c r="A1686" s="108">
        <f t="shared" si="246"/>
        <v>1672</v>
      </c>
      <c r="B1686" s="109">
        <f t="shared" si="246"/>
        <v>45237</v>
      </c>
      <c r="C1686" s="127" t="str">
        <f t="shared" si="241"/>
        <v>구간10</v>
      </c>
      <c r="D1686" s="108">
        <f t="shared" si="242"/>
        <v>183</v>
      </c>
      <c r="E1686" s="128">
        <f>COUNTIF($C$15:C1686,C1686)</f>
        <v>27</v>
      </c>
      <c r="F1686" s="129">
        <f t="shared" si="243"/>
        <v>0.10771648917936805</v>
      </c>
      <c r="G1686" s="129">
        <f t="shared" si="244"/>
        <v>1.4930632917476054E-4</v>
      </c>
      <c r="H1686" s="130">
        <f t="shared" si="245"/>
        <v>0.10786579550854281</v>
      </c>
    </row>
    <row r="1687" spans="1:8">
      <c r="A1687" s="108">
        <f t="shared" si="246"/>
        <v>1673</v>
      </c>
      <c r="B1687" s="109">
        <f t="shared" si="246"/>
        <v>45238</v>
      </c>
      <c r="C1687" s="127" t="str">
        <f t="shared" si="241"/>
        <v>구간10</v>
      </c>
      <c r="D1687" s="108">
        <f t="shared" si="242"/>
        <v>183</v>
      </c>
      <c r="E1687" s="128">
        <f>COUNTIF($C$15:C1687,C1687)</f>
        <v>28</v>
      </c>
      <c r="F1687" s="129">
        <f t="shared" si="243"/>
        <v>0.10771648917936805</v>
      </c>
      <c r="G1687" s="129">
        <f t="shared" si="244"/>
        <v>1.5483619321827021E-4</v>
      </c>
      <c r="H1687" s="130">
        <f t="shared" si="245"/>
        <v>0.10787132537258631</v>
      </c>
    </row>
    <row r="1688" spans="1:8">
      <c r="A1688" s="108">
        <f t="shared" si="246"/>
        <v>1674</v>
      </c>
      <c r="B1688" s="109">
        <f t="shared" si="246"/>
        <v>45239</v>
      </c>
      <c r="C1688" s="127" t="str">
        <f t="shared" si="241"/>
        <v>구간10</v>
      </c>
      <c r="D1688" s="108">
        <f t="shared" si="242"/>
        <v>183</v>
      </c>
      <c r="E1688" s="128">
        <f>COUNTIF($C$15:C1688,C1688)</f>
        <v>29</v>
      </c>
      <c r="F1688" s="129">
        <f t="shared" si="243"/>
        <v>0.10771648917936805</v>
      </c>
      <c r="G1688" s="129">
        <f t="shared" si="244"/>
        <v>1.6036605726177985E-4</v>
      </c>
      <c r="H1688" s="130">
        <f t="shared" si="245"/>
        <v>0.10787685523662982</v>
      </c>
    </row>
    <row r="1689" spans="1:8">
      <c r="A1689" s="108">
        <f t="shared" si="246"/>
        <v>1675</v>
      </c>
      <c r="B1689" s="109">
        <f t="shared" si="246"/>
        <v>45240</v>
      </c>
      <c r="C1689" s="127" t="str">
        <f t="shared" si="241"/>
        <v>구간10</v>
      </c>
      <c r="D1689" s="108">
        <f t="shared" si="242"/>
        <v>183</v>
      </c>
      <c r="E1689" s="128">
        <f>COUNTIF($C$15:C1689,C1689)</f>
        <v>30</v>
      </c>
      <c r="F1689" s="129">
        <f t="shared" si="243"/>
        <v>0.10771648917936805</v>
      </c>
      <c r="G1689" s="129">
        <f t="shared" si="244"/>
        <v>1.6589592130528949E-4</v>
      </c>
      <c r="H1689" s="130">
        <f t="shared" si="245"/>
        <v>0.10788238510067334</v>
      </c>
    </row>
    <row r="1690" spans="1:8">
      <c r="A1690" s="108">
        <f t="shared" si="246"/>
        <v>1676</v>
      </c>
      <c r="B1690" s="109">
        <f t="shared" si="246"/>
        <v>45241</v>
      </c>
      <c r="C1690" s="127" t="str">
        <f t="shared" si="241"/>
        <v>구간10</v>
      </c>
      <c r="D1690" s="108">
        <f t="shared" si="242"/>
        <v>183</v>
      </c>
      <c r="E1690" s="128">
        <f>COUNTIF($C$15:C1690,C1690)</f>
        <v>31</v>
      </c>
      <c r="F1690" s="129">
        <f t="shared" si="243"/>
        <v>0.10771648917936805</v>
      </c>
      <c r="G1690" s="129">
        <f t="shared" si="244"/>
        <v>1.7142578534879916E-4</v>
      </c>
      <c r="H1690" s="130">
        <f t="shared" si="245"/>
        <v>0.10788791496471685</v>
      </c>
    </row>
    <row r="1691" spans="1:8">
      <c r="A1691" s="108">
        <f t="shared" si="246"/>
        <v>1677</v>
      </c>
      <c r="B1691" s="109">
        <f t="shared" si="246"/>
        <v>45242</v>
      </c>
      <c r="C1691" s="127" t="str">
        <f t="shared" si="241"/>
        <v>구간10</v>
      </c>
      <c r="D1691" s="108">
        <f t="shared" si="242"/>
        <v>183</v>
      </c>
      <c r="E1691" s="128">
        <f>COUNTIF($C$15:C1691,C1691)</f>
        <v>32</v>
      </c>
      <c r="F1691" s="129">
        <f t="shared" si="243"/>
        <v>0.10771648917936805</v>
      </c>
      <c r="G1691" s="129">
        <f t="shared" si="244"/>
        <v>1.769556493923088E-4</v>
      </c>
      <c r="H1691" s="130">
        <f t="shared" si="245"/>
        <v>0.10789344482876036</v>
      </c>
    </row>
    <row r="1692" spans="1:8">
      <c r="A1692" s="108">
        <f t="shared" si="246"/>
        <v>1678</v>
      </c>
      <c r="B1692" s="109">
        <f t="shared" si="246"/>
        <v>45243</v>
      </c>
      <c r="C1692" s="127" t="str">
        <f t="shared" si="241"/>
        <v>구간10</v>
      </c>
      <c r="D1692" s="108">
        <f t="shared" si="242"/>
        <v>183</v>
      </c>
      <c r="E1692" s="128">
        <f>COUNTIF($C$15:C1692,C1692)</f>
        <v>33</v>
      </c>
      <c r="F1692" s="129">
        <f t="shared" si="243"/>
        <v>0.10771648917936805</v>
      </c>
      <c r="G1692" s="129">
        <f t="shared" si="244"/>
        <v>1.8248551343581844E-4</v>
      </c>
      <c r="H1692" s="130">
        <f t="shared" si="245"/>
        <v>0.10789897469280386</v>
      </c>
    </row>
    <row r="1693" spans="1:8">
      <c r="A1693" s="108">
        <f t="shared" si="246"/>
        <v>1679</v>
      </c>
      <c r="B1693" s="109">
        <f t="shared" si="246"/>
        <v>45244</v>
      </c>
      <c r="C1693" s="127" t="str">
        <f t="shared" si="241"/>
        <v>구간10</v>
      </c>
      <c r="D1693" s="108">
        <f t="shared" si="242"/>
        <v>183</v>
      </c>
      <c r="E1693" s="128">
        <f>COUNTIF($C$15:C1693,C1693)</f>
        <v>34</v>
      </c>
      <c r="F1693" s="129">
        <f t="shared" si="243"/>
        <v>0.10771648917936805</v>
      </c>
      <c r="G1693" s="129">
        <f t="shared" si="244"/>
        <v>1.880153774793281E-4</v>
      </c>
      <c r="H1693" s="130">
        <f t="shared" si="245"/>
        <v>0.10790450455684737</v>
      </c>
    </row>
    <row r="1694" spans="1:8">
      <c r="A1694" s="108">
        <f t="shared" si="246"/>
        <v>1680</v>
      </c>
      <c r="B1694" s="109">
        <f t="shared" si="246"/>
        <v>45245</v>
      </c>
      <c r="C1694" s="127" t="str">
        <f t="shared" si="241"/>
        <v>구간10</v>
      </c>
      <c r="D1694" s="108">
        <f t="shared" si="242"/>
        <v>183</v>
      </c>
      <c r="E1694" s="128">
        <f>COUNTIF($C$15:C1694,C1694)</f>
        <v>35</v>
      </c>
      <c r="F1694" s="129">
        <f t="shared" si="243"/>
        <v>0.10771648917936805</v>
      </c>
      <c r="G1694" s="129">
        <f t="shared" si="244"/>
        <v>1.9354524152283774E-4</v>
      </c>
      <c r="H1694" s="130">
        <f t="shared" si="245"/>
        <v>0.10791003442089088</v>
      </c>
    </row>
    <row r="1695" spans="1:8">
      <c r="A1695" s="108">
        <f t="shared" si="246"/>
        <v>1681</v>
      </c>
      <c r="B1695" s="109">
        <f t="shared" si="246"/>
        <v>45246</v>
      </c>
      <c r="C1695" s="127" t="str">
        <f t="shared" si="241"/>
        <v>구간10</v>
      </c>
      <c r="D1695" s="108">
        <f t="shared" si="242"/>
        <v>183</v>
      </c>
      <c r="E1695" s="128">
        <f>COUNTIF($C$15:C1695,C1695)</f>
        <v>36</v>
      </c>
      <c r="F1695" s="129">
        <f t="shared" si="243"/>
        <v>0.10771648917936805</v>
      </c>
      <c r="G1695" s="129">
        <f t="shared" si="244"/>
        <v>1.9907510556634739E-4</v>
      </c>
      <c r="H1695" s="130">
        <f t="shared" si="245"/>
        <v>0.1079155642849344</v>
      </c>
    </row>
    <row r="1696" spans="1:8">
      <c r="A1696" s="108">
        <f t="shared" si="246"/>
        <v>1682</v>
      </c>
      <c r="B1696" s="109">
        <f t="shared" si="246"/>
        <v>45247</v>
      </c>
      <c r="C1696" s="127" t="str">
        <f t="shared" si="241"/>
        <v>구간10</v>
      </c>
      <c r="D1696" s="108">
        <f t="shared" si="242"/>
        <v>183</v>
      </c>
      <c r="E1696" s="128">
        <f>COUNTIF($C$15:C1696,C1696)</f>
        <v>37</v>
      </c>
      <c r="F1696" s="129">
        <f t="shared" si="243"/>
        <v>0.10771648917936805</v>
      </c>
      <c r="G1696" s="129">
        <f t="shared" si="244"/>
        <v>2.0460496960985705E-4</v>
      </c>
      <c r="H1696" s="130">
        <f t="shared" si="245"/>
        <v>0.10792109414897791</v>
      </c>
    </row>
    <row r="1697" spans="1:8">
      <c r="A1697" s="108">
        <f t="shared" ref="A1697:B1712" si="247">A1696+1</f>
        <v>1683</v>
      </c>
      <c r="B1697" s="109">
        <f t="shared" si="247"/>
        <v>45248</v>
      </c>
      <c r="C1697" s="127" t="str">
        <f t="shared" si="241"/>
        <v>구간10</v>
      </c>
      <c r="D1697" s="108">
        <f t="shared" si="242"/>
        <v>183</v>
      </c>
      <c r="E1697" s="128">
        <f>COUNTIF($C$15:C1697,C1697)</f>
        <v>38</v>
      </c>
      <c r="F1697" s="129">
        <f t="shared" si="243"/>
        <v>0.10771648917936805</v>
      </c>
      <c r="G1697" s="129">
        <f t="shared" si="244"/>
        <v>2.1013483365336669E-4</v>
      </c>
      <c r="H1697" s="130">
        <f t="shared" si="245"/>
        <v>0.10792662401302142</v>
      </c>
    </row>
    <row r="1698" spans="1:8">
      <c r="A1698" s="108">
        <f t="shared" si="247"/>
        <v>1684</v>
      </c>
      <c r="B1698" s="109">
        <f t="shared" si="247"/>
        <v>45249</v>
      </c>
      <c r="C1698" s="127" t="str">
        <f t="shared" si="241"/>
        <v>구간10</v>
      </c>
      <c r="D1698" s="108">
        <f t="shared" si="242"/>
        <v>183</v>
      </c>
      <c r="E1698" s="128">
        <f>COUNTIF($C$15:C1698,C1698)</f>
        <v>39</v>
      </c>
      <c r="F1698" s="129">
        <f t="shared" si="243"/>
        <v>0.10771648917936805</v>
      </c>
      <c r="G1698" s="129">
        <f t="shared" si="244"/>
        <v>2.1566469769687633E-4</v>
      </c>
      <c r="H1698" s="130">
        <f t="shared" si="245"/>
        <v>0.10793215387706492</v>
      </c>
    </row>
    <row r="1699" spans="1:8">
      <c r="A1699" s="108">
        <f t="shared" si="247"/>
        <v>1685</v>
      </c>
      <c r="B1699" s="109">
        <f t="shared" si="247"/>
        <v>45250</v>
      </c>
      <c r="C1699" s="127" t="str">
        <f t="shared" si="241"/>
        <v>구간10</v>
      </c>
      <c r="D1699" s="108">
        <f t="shared" si="242"/>
        <v>183</v>
      </c>
      <c r="E1699" s="128">
        <f>COUNTIF($C$15:C1699,C1699)</f>
        <v>40</v>
      </c>
      <c r="F1699" s="129">
        <f t="shared" si="243"/>
        <v>0.10771648917936805</v>
      </c>
      <c r="G1699" s="129">
        <f t="shared" si="244"/>
        <v>2.21194561740386E-4</v>
      </c>
      <c r="H1699" s="130">
        <f t="shared" si="245"/>
        <v>0.10793768374110843</v>
      </c>
    </row>
    <row r="1700" spans="1:8">
      <c r="A1700" s="108">
        <f t="shared" si="247"/>
        <v>1686</v>
      </c>
      <c r="B1700" s="109">
        <f t="shared" si="247"/>
        <v>45251</v>
      </c>
      <c r="C1700" s="127" t="str">
        <f t="shared" si="241"/>
        <v>구간10</v>
      </c>
      <c r="D1700" s="108">
        <f t="shared" si="242"/>
        <v>183</v>
      </c>
      <c r="E1700" s="128">
        <f>COUNTIF($C$15:C1700,C1700)</f>
        <v>41</v>
      </c>
      <c r="F1700" s="129">
        <f t="shared" si="243"/>
        <v>0.10771648917936805</v>
      </c>
      <c r="G1700" s="129">
        <f t="shared" si="244"/>
        <v>2.2672442578389564E-4</v>
      </c>
      <c r="H1700" s="130">
        <f t="shared" si="245"/>
        <v>0.10794321360515194</v>
      </c>
    </row>
    <row r="1701" spans="1:8">
      <c r="A1701" s="108">
        <f t="shared" si="247"/>
        <v>1687</v>
      </c>
      <c r="B1701" s="109">
        <f t="shared" si="247"/>
        <v>45252</v>
      </c>
      <c r="C1701" s="127" t="str">
        <f t="shared" si="241"/>
        <v>구간10</v>
      </c>
      <c r="D1701" s="108">
        <f t="shared" si="242"/>
        <v>183</v>
      </c>
      <c r="E1701" s="128">
        <f>COUNTIF($C$15:C1701,C1701)</f>
        <v>42</v>
      </c>
      <c r="F1701" s="129">
        <f t="shared" si="243"/>
        <v>0.10771648917936805</v>
      </c>
      <c r="G1701" s="129">
        <f t="shared" si="244"/>
        <v>2.3225428982740528E-4</v>
      </c>
      <c r="H1701" s="130">
        <f t="shared" si="245"/>
        <v>0.10794874346919545</v>
      </c>
    </row>
    <row r="1702" spans="1:8">
      <c r="A1702" s="108">
        <f t="shared" si="247"/>
        <v>1688</v>
      </c>
      <c r="B1702" s="109">
        <f t="shared" si="247"/>
        <v>45253</v>
      </c>
      <c r="C1702" s="127" t="str">
        <f t="shared" si="241"/>
        <v>구간10</v>
      </c>
      <c r="D1702" s="108">
        <f t="shared" si="242"/>
        <v>183</v>
      </c>
      <c r="E1702" s="128">
        <f>COUNTIF($C$15:C1702,C1702)</f>
        <v>43</v>
      </c>
      <c r="F1702" s="129">
        <f t="shared" si="243"/>
        <v>0.10771648917936805</v>
      </c>
      <c r="G1702" s="129">
        <f t="shared" si="244"/>
        <v>2.3778415387091495E-4</v>
      </c>
      <c r="H1702" s="130">
        <f t="shared" si="245"/>
        <v>0.10795427333323897</v>
      </c>
    </row>
    <row r="1703" spans="1:8">
      <c r="A1703" s="108">
        <f t="shared" si="247"/>
        <v>1689</v>
      </c>
      <c r="B1703" s="109">
        <f t="shared" si="247"/>
        <v>45254</v>
      </c>
      <c r="C1703" s="127" t="str">
        <f t="shared" si="241"/>
        <v>구간10</v>
      </c>
      <c r="D1703" s="108">
        <f t="shared" si="242"/>
        <v>183</v>
      </c>
      <c r="E1703" s="128">
        <f>COUNTIF($C$15:C1703,C1703)</f>
        <v>44</v>
      </c>
      <c r="F1703" s="129">
        <f t="shared" si="243"/>
        <v>0.10771648917936805</v>
      </c>
      <c r="G1703" s="129">
        <f t="shared" si="244"/>
        <v>2.4331401791442459E-4</v>
      </c>
      <c r="H1703" s="130">
        <f t="shared" si="245"/>
        <v>0.10795980319728248</v>
      </c>
    </row>
    <row r="1704" spans="1:8">
      <c r="A1704" s="108">
        <f t="shared" si="247"/>
        <v>1690</v>
      </c>
      <c r="B1704" s="109">
        <f t="shared" si="247"/>
        <v>45255</v>
      </c>
      <c r="C1704" s="127" t="str">
        <f t="shared" si="241"/>
        <v>구간10</v>
      </c>
      <c r="D1704" s="108">
        <f t="shared" si="242"/>
        <v>183</v>
      </c>
      <c r="E1704" s="128">
        <f>COUNTIF($C$15:C1704,C1704)</f>
        <v>45</v>
      </c>
      <c r="F1704" s="129">
        <f t="shared" si="243"/>
        <v>0.10771648917936805</v>
      </c>
      <c r="G1704" s="129">
        <f t="shared" si="244"/>
        <v>2.4884388195793426E-4</v>
      </c>
      <c r="H1704" s="130">
        <f t="shared" si="245"/>
        <v>0.10796533306132598</v>
      </c>
    </row>
    <row r="1705" spans="1:8">
      <c r="A1705" s="108">
        <f t="shared" si="247"/>
        <v>1691</v>
      </c>
      <c r="B1705" s="109">
        <f t="shared" si="247"/>
        <v>45256</v>
      </c>
      <c r="C1705" s="127" t="str">
        <f t="shared" si="241"/>
        <v>구간10</v>
      </c>
      <c r="D1705" s="108">
        <f t="shared" si="242"/>
        <v>183</v>
      </c>
      <c r="E1705" s="128">
        <f>COUNTIF($C$15:C1705,C1705)</f>
        <v>46</v>
      </c>
      <c r="F1705" s="129">
        <f t="shared" si="243"/>
        <v>0.10771648917936805</v>
      </c>
      <c r="G1705" s="129">
        <f t="shared" si="244"/>
        <v>2.543737460014439E-4</v>
      </c>
      <c r="H1705" s="130">
        <f t="shared" si="245"/>
        <v>0.10797086292536949</v>
      </c>
    </row>
    <row r="1706" spans="1:8">
      <c r="A1706" s="108">
        <f t="shared" si="247"/>
        <v>1692</v>
      </c>
      <c r="B1706" s="109">
        <f t="shared" si="247"/>
        <v>45257</v>
      </c>
      <c r="C1706" s="127" t="str">
        <f t="shared" si="241"/>
        <v>구간10</v>
      </c>
      <c r="D1706" s="108">
        <f t="shared" si="242"/>
        <v>183</v>
      </c>
      <c r="E1706" s="128">
        <f>COUNTIF($C$15:C1706,C1706)</f>
        <v>47</v>
      </c>
      <c r="F1706" s="129">
        <f t="shared" si="243"/>
        <v>0.10771648917936805</v>
      </c>
      <c r="G1706" s="129">
        <f t="shared" si="244"/>
        <v>2.5990361004495354E-4</v>
      </c>
      <c r="H1706" s="130">
        <f t="shared" si="245"/>
        <v>0.107976392789413</v>
      </c>
    </row>
    <row r="1707" spans="1:8">
      <c r="A1707" s="108">
        <f t="shared" si="247"/>
        <v>1693</v>
      </c>
      <c r="B1707" s="109">
        <f t="shared" si="247"/>
        <v>45258</v>
      </c>
      <c r="C1707" s="127" t="str">
        <f t="shared" si="241"/>
        <v>구간10</v>
      </c>
      <c r="D1707" s="108">
        <f t="shared" si="242"/>
        <v>183</v>
      </c>
      <c r="E1707" s="128">
        <f>COUNTIF($C$15:C1707,C1707)</f>
        <v>48</v>
      </c>
      <c r="F1707" s="129">
        <f t="shared" si="243"/>
        <v>0.10771648917936805</v>
      </c>
      <c r="G1707" s="129">
        <f t="shared" si="244"/>
        <v>2.6543347408846318E-4</v>
      </c>
      <c r="H1707" s="130">
        <f t="shared" si="245"/>
        <v>0.10798192265345651</v>
      </c>
    </row>
    <row r="1708" spans="1:8">
      <c r="A1708" s="108">
        <f t="shared" si="247"/>
        <v>1694</v>
      </c>
      <c r="B1708" s="109">
        <f t="shared" si="247"/>
        <v>45259</v>
      </c>
      <c r="C1708" s="127" t="str">
        <f t="shared" si="241"/>
        <v>구간10</v>
      </c>
      <c r="D1708" s="108">
        <f t="shared" si="242"/>
        <v>183</v>
      </c>
      <c r="E1708" s="128">
        <f>COUNTIF($C$15:C1708,C1708)</f>
        <v>49</v>
      </c>
      <c r="F1708" s="129">
        <f t="shared" si="243"/>
        <v>0.10771648917936805</v>
      </c>
      <c r="G1708" s="129">
        <f t="shared" si="244"/>
        <v>2.7096333813197282E-4</v>
      </c>
      <c r="H1708" s="130">
        <f t="shared" si="245"/>
        <v>0.10798745251750001</v>
      </c>
    </row>
    <row r="1709" spans="1:8">
      <c r="A1709" s="108">
        <f t="shared" si="247"/>
        <v>1695</v>
      </c>
      <c r="B1709" s="109">
        <f t="shared" si="247"/>
        <v>45260</v>
      </c>
      <c r="C1709" s="127" t="str">
        <f t="shared" si="241"/>
        <v>구간10</v>
      </c>
      <c r="D1709" s="108">
        <f t="shared" si="242"/>
        <v>183</v>
      </c>
      <c r="E1709" s="128">
        <f>COUNTIF($C$15:C1709,C1709)</f>
        <v>50</v>
      </c>
      <c r="F1709" s="129">
        <f t="shared" si="243"/>
        <v>0.10771648917936805</v>
      </c>
      <c r="G1709" s="129">
        <f t="shared" si="244"/>
        <v>2.7649320217548252E-4</v>
      </c>
      <c r="H1709" s="130">
        <f t="shared" si="245"/>
        <v>0.10799298238154353</v>
      </c>
    </row>
    <row r="1710" spans="1:8">
      <c r="A1710" s="108">
        <f t="shared" si="247"/>
        <v>1696</v>
      </c>
      <c r="B1710" s="109">
        <f t="shared" si="247"/>
        <v>45261</v>
      </c>
      <c r="C1710" s="127" t="str">
        <f t="shared" si="241"/>
        <v>구간10</v>
      </c>
      <c r="D1710" s="108">
        <f t="shared" si="242"/>
        <v>183</v>
      </c>
      <c r="E1710" s="128">
        <f>COUNTIF($C$15:C1710,C1710)</f>
        <v>51</v>
      </c>
      <c r="F1710" s="129">
        <f t="shared" si="243"/>
        <v>0.10771648917936805</v>
      </c>
      <c r="G1710" s="129">
        <f t="shared" si="244"/>
        <v>2.8202306621899216E-4</v>
      </c>
      <c r="H1710" s="130">
        <f t="shared" si="245"/>
        <v>0.10799851224558704</v>
      </c>
    </row>
    <row r="1711" spans="1:8">
      <c r="A1711" s="108">
        <f t="shared" si="247"/>
        <v>1697</v>
      </c>
      <c r="B1711" s="109">
        <f t="shared" si="247"/>
        <v>45262</v>
      </c>
      <c r="C1711" s="127" t="str">
        <f t="shared" si="241"/>
        <v>구간10</v>
      </c>
      <c r="D1711" s="108">
        <f t="shared" si="242"/>
        <v>183</v>
      </c>
      <c r="E1711" s="128">
        <f>COUNTIF($C$15:C1711,C1711)</f>
        <v>52</v>
      </c>
      <c r="F1711" s="129">
        <f t="shared" si="243"/>
        <v>0.10771648917936805</v>
      </c>
      <c r="G1711" s="129">
        <f t="shared" si="244"/>
        <v>2.875529302625018E-4</v>
      </c>
      <c r="H1711" s="130">
        <f t="shared" si="245"/>
        <v>0.10800404210963055</v>
      </c>
    </row>
    <row r="1712" spans="1:8">
      <c r="A1712" s="108">
        <f t="shared" si="247"/>
        <v>1698</v>
      </c>
      <c r="B1712" s="109">
        <f t="shared" si="247"/>
        <v>45263</v>
      </c>
      <c r="C1712" s="127" t="str">
        <f t="shared" si="241"/>
        <v>구간10</v>
      </c>
      <c r="D1712" s="108">
        <f t="shared" si="242"/>
        <v>183</v>
      </c>
      <c r="E1712" s="128">
        <f>COUNTIF($C$15:C1712,C1712)</f>
        <v>53</v>
      </c>
      <c r="F1712" s="129">
        <f t="shared" si="243"/>
        <v>0.10771648917936805</v>
      </c>
      <c r="G1712" s="129">
        <f t="shared" si="244"/>
        <v>2.9308279430601144E-4</v>
      </c>
      <c r="H1712" s="130">
        <f t="shared" si="245"/>
        <v>0.10800957197367406</v>
      </c>
    </row>
    <row r="1713" spans="1:8">
      <c r="A1713" s="108">
        <f t="shared" ref="A1713:B1728" si="248">A1712+1</f>
        <v>1699</v>
      </c>
      <c r="B1713" s="109">
        <f t="shared" si="248"/>
        <v>45264</v>
      </c>
      <c r="C1713" s="127" t="str">
        <f t="shared" si="241"/>
        <v>구간10</v>
      </c>
      <c r="D1713" s="108">
        <f t="shared" si="242"/>
        <v>183</v>
      </c>
      <c r="E1713" s="128">
        <f>COUNTIF($C$15:C1713,C1713)</f>
        <v>54</v>
      </c>
      <c r="F1713" s="129">
        <f t="shared" si="243"/>
        <v>0.10771648917936805</v>
      </c>
      <c r="G1713" s="129">
        <f t="shared" si="244"/>
        <v>2.9861265834952108E-4</v>
      </c>
      <c r="H1713" s="130">
        <f t="shared" si="245"/>
        <v>0.10801510183771756</v>
      </c>
    </row>
    <row r="1714" spans="1:8">
      <c r="A1714" s="108">
        <f t="shared" si="248"/>
        <v>1700</v>
      </c>
      <c r="B1714" s="109">
        <f t="shared" si="248"/>
        <v>45265</v>
      </c>
      <c r="C1714" s="127" t="str">
        <f t="shared" si="241"/>
        <v>구간10</v>
      </c>
      <c r="D1714" s="108">
        <f t="shared" si="242"/>
        <v>183</v>
      </c>
      <c r="E1714" s="128">
        <f>COUNTIF($C$15:C1714,C1714)</f>
        <v>55</v>
      </c>
      <c r="F1714" s="129">
        <f t="shared" si="243"/>
        <v>0.10771648917936805</v>
      </c>
      <c r="G1714" s="129">
        <f t="shared" si="244"/>
        <v>3.0414252239303072E-4</v>
      </c>
      <c r="H1714" s="130">
        <f t="shared" si="245"/>
        <v>0.10802063170176107</v>
      </c>
    </row>
    <row r="1715" spans="1:8">
      <c r="A1715" s="108">
        <f t="shared" si="248"/>
        <v>1701</v>
      </c>
      <c r="B1715" s="109">
        <f t="shared" si="248"/>
        <v>45266</v>
      </c>
      <c r="C1715" s="127" t="str">
        <f t="shared" si="241"/>
        <v>구간10</v>
      </c>
      <c r="D1715" s="108">
        <f t="shared" si="242"/>
        <v>183</v>
      </c>
      <c r="E1715" s="128">
        <f>COUNTIF($C$15:C1715,C1715)</f>
        <v>56</v>
      </c>
      <c r="F1715" s="129">
        <f t="shared" si="243"/>
        <v>0.10771648917936805</v>
      </c>
      <c r="G1715" s="129">
        <f t="shared" si="244"/>
        <v>3.0967238643654041E-4</v>
      </c>
      <c r="H1715" s="130">
        <f t="shared" si="245"/>
        <v>0.10802616156580459</v>
      </c>
    </row>
    <row r="1716" spans="1:8">
      <c r="A1716" s="108">
        <f t="shared" si="248"/>
        <v>1702</v>
      </c>
      <c r="B1716" s="109">
        <f t="shared" si="248"/>
        <v>45267</v>
      </c>
      <c r="C1716" s="127" t="str">
        <f t="shared" si="241"/>
        <v>구간10</v>
      </c>
      <c r="D1716" s="108">
        <f t="shared" si="242"/>
        <v>183</v>
      </c>
      <c r="E1716" s="128">
        <f>COUNTIF($C$15:C1716,C1716)</f>
        <v>57</v>
      </c>
      <c r="F1716" s="129">
        <f t="shared" si="243"/>
        <v>0.10771648917936805</v>
      </c>
      <c r="G1716" s="129">
        <f t="shared" si="244"/>
        <v>3.1520225048005005E-4</v>
      </c>
      <c r="H1716" s="130">
        <f t="shared" si="245"/>
        <v>0.1080316914298481</v>
      </c>
    </row>
    <row r="1717" spans="1:8">
      <c r="A1717" s="108">
        <f t="shared" si="248"/>
        <v>1703</v>
      </c>
      <c r="B1717" s="109">
        <f t="shared" si="248"/>
        <v>45268</v>
      </c>
      <c r="C1717" s="127" t="str">
        <f t="shared" si="241"/>
        <v>구간10</v>
      </c>
      <c r="D1717" s="108">
        <f t="shared" si="242"/>
        <v>183</v>
      </c>
      <c r="E1717" s="128">
        <f>COUNTIF($C$15:C1717,C1717)</f>
        <v>58</v>
      </c>
      <c r="F1717" s="129">
        <f t="shared" si="243"/>
        <v>0.10771648917936805</v>
      </c>
      <c r="G1717" s="129">
        <f t="shared" si="244"/>
        <v>3.2073211452355969E-4</v>
      </c>
      <c r="H1717" s="130">
        <f t="shared" si="245"/>
        <v>0.10803722129389161</v>
      </c>
    </row>
    <row r="1718" spans="1:8">
      <c r="A1718" s="108">
        <f t="shared" si="248"/>
        <v>1704</v>
      </c>
      <c r="B1718" s="109">
        <f t="shared" si="248"/>
        <v>45269</v>
      </c>
      <c r="C1718" s="127" t="str">
        <f t="shared" si="241"/>
        <v>구간10</v>
      </c>
      <c r="D1718" s="108">
        <f t="shared" si="242"/>
        <v>183</v>
      </c>
      <c r="E1718" s="128">
        <f>COUNTIF($C$15:C1718,C1718)</f>
        <v>59</v>
      </c>
      <c r="F1718" s="129">
        <f t="shared" si="243"/>
        <v>0.10771648917936805</v>
      </c>
      <c r="G1718" s="129">
        <f t="shared" si="244"/>
        <v>3.2626197856706933E-4</v>
      </c>
      <c r="H1718" s="130">
        <f t="shared" si="245"/>
        <v>0.10804275115793512</v>
      </c>
    </row>
    <row r="1719" spans="1:8">
      <c r="A1719" s="108">
        <f t="shared" si="248"/>
        <v>1705</v>
      </c>
      <c r="B1719" s="109">
        <f t="shared" si="248"/>
        <v>45270</v>
      </c>
      <c r="C1719" s="127" t="str">
        <f t="shared" si="241"/>
        <v>구간10</v>
      </c>
      <c r="D1719" s="108">
        <f t="shared" si="242"/>
        <v>183</v>
      </c>
      <c r="E1719" s="128">
        <f>COUNTIF($C$15:C1719,C1719)</f>
        <v>60</v>
      </c>
      <c r="F1719" s="129">
        <f t="shared" si="243"/>
        <v>0.10771648917936805</v>
      </c>
      <c r="G1719" s="129">
        <f t="shared" si="244"/>
        <v>3.3179184261057898E-4</v>
      </c>
      <c r="H1719" s="130">
        <f t="shared" si="245"/>
        <v>0.10804828102197862</v>
      </c>
    </row>
    <row r="1720" spans="1:8">
      <c r="A1720" s="108">
        <f t="shared" si="248"/>
        <v>1706</v>
      </c>
      <c r="B1720" s="109">
        <f t="shared" si="248"/>
        <v>45271</v>
      </c>
      <c r="C1720" s="127" t="str">
        <f t="shared" si="241"/>
        <v>구간10</v>
      </c>
      <c r="D1720" s="108">
        <f t="shared" si="242"/>
        <v>183</v>
      </c>
      <c r="E1720" s="128">
        <f>COUNTIF($C$15:C1720,C1720)</f>
        <v>61</v>
      </c>
      <c r="F1720" s="129">
        <f t="shared" si="243"/>
        <v>0.10771648917936805</v>
      </c>
      <c r="G1720" s="129">
        <f t="shared" si="244"/>
        <v>3.3732170665408862E-4</v>
      </c>
      <c r="H1720" s="130">
        <f t="shared" si="245"/>
        <v>0.10805381088602213</v>
      </c>
    </row>
    <row r="1721" spans="1:8">
      <c r="A1721" s="108">
        <f t="shared" si="248"/>
        <v>1707</v>
      </c>
      <c r="B1721" s="109">
        <f t="shared" si="248"/>
        <v>45272</v>
      </c>
      <c r="C1721" s="127" t="str">
        <f t="shared" si="241"/>
        <v>구간10</v>
      </c>
      <c r="D1721" s="108">
        <f t="shared" si="242"/>
        <v>183</v>
      </c>
      <c r="E1721" s="128">
        <f>COUNTIF($C$15:C1721,C1721)</f>
        <v>62</v>
      </c>
      <c r="F1721" s="129">
        <f t="shared" si="243"/>
        <v>0.10771648917936805</v>
      </c>
      <c r="G1721" s="129">
        <f t="shared" si="244"/>
        <v>3.4285157069759831E-4</v>
      </c>
      <c r="H1721" s="130">
        <f t="shared" si="245"/>
        <v>0.10805934075006564</v>
      </c>
    </row>
    <row r="1722" spans="1:8">
      <c r="A1722" s="108">
        <f t="shared" si="248"/>
        <v>1708</v>
      </c>
      <c r="B1722" s="109">
        <f t="shared" si="248"/>
        <v>45273</v>
      </c>
      <c r="C1722" s="127" t="str">
        <f t="shared" si="241"/>
        <v>구간10</v>
      </c>
      <c r="D1722" s="108">
        <f t="shared" si="242"/>
        <v>183</v>
      </c>
      <c r="E1722" s="128">
        <f>COUNTIF($C$15:C1722,C1722)</f>
        <v>63</v>
      </c>
      <c r="F1722" s="129">
        <f t="shared" si="243"/>
        <v>0.10771648917936805</v>
      </c>
      <c r="G1722" s="129">
        <f t="shared" si="244"/>
        <v>3.4838143474110795E-4</v>
      </c>
      <c r="H1722" s="130">
        <f t="shared" si="245"/>
        <v>0.10806487061410916</v>
      </c>
    </row>
    <row r="1723" spans="1:8">
      <c r="A1723" s="108">
        <f t="shared" si="248"/>
        <v>1709</v>
      </c>
      <c r="B1723" s="109">
        <f t="shared" si="248"/>
        <v>45274</v>
      </c>
      <c r="C1723" s="127" t="str">
        <f t="shared" si="241"/>
        <v>구간10</v>
      </c>
      <c r="D1723" s="108">
        <f t="shared" si="242"/>
        <v>183</v>
      </c>
      <c r="E1723" s="128">
        <f>COUNTIF($C$15:C1723,C1723)</f>
        <v>64</v>
      </c>
      <c r="F1723" s="129">
        <f t="shared" si="243"/>
        <v>0.10771648917936805</v>
      </c>
      <c r="G1723" s="129">
        <f t="shared" si="244"/>
        <v>3.5391129878461759E-4</v>
      </c>
      <c r="H1723" s="130">
        <f t="shared" si="245"/>
        <v>0.10807040047815267</v>
      </c>
    </row>
    <row r="1724" spans="1:8">
      <c r="A1724" s="108">
        <f t="shared" si="248"/>
        <v>1710</v>
      </c>
      <c r="B1724" s="109">
        <f t="shared" si="248"/>
        <v>45275</v>
      </c>
      <c r="C1724" s="127" t="str">
        <f t="shared" si="241"/>
        <v>구간10</v>
      </c>
      <c r="D1724" s="108">
        <f t="shared" si="242"/>
        <v>183</v>
      </c>
      <c r="E1724" s="128">
        <f>COUNTIF($C$15:C1724,C1724)</f>
        <v>65</v>
      </c>
      <c r="F1724" s="129">
        <f t="shared" si="243"/>
        <v>0.10771648917936805</v>
      </c>
      <c r="G1724" s="129">
        <f t="shared" si="244"/>
        <v>3.5944116282812723E-4</v>
      </c>
      <c r="H1724" s="130">
        <f t="shared" si="245"/>
        <v>0.10807593034219617</v>
      </c>
    </row>
    <row r="1725" spans="1:8">
      <c r="A1725" s="108">
        <f t="shared" si="248"/>
        <v>1711</v>
      </c>
      <c r="B1725" s="109">
        <f t="shared" si="248"/>
        <v>45276</v>
      </c>
      <c r="C1725" s="127" t="str">
        <f t="shared" si="241"/>
        <v>구간10</v>
      </c>
      <c r="D1725" s="108">
        <f t="shared" si="242"/>
        <v>183</v>
      </c>
      <c r="E1725" s="128">
        <f>COUNTIF($C$15:C1725,C1725)</f>
        <v>66</v>
      </c>
      <c r="F1725" s="129">
        <f t="shared" si="243"/>
        <v>0.10771648917936805</v>
      </c>
      <c r="G1725" s="129">
        <f t="shared" si="244"/>
        <v>3.6497102687163687E-4</v>
      </c>
      <c r="H1725" s="130">
        <f t="shared" si="245"/>
        <v>0.10808146020623968</v>
      </c>
    </row>
    <row r="1726" spans="1:8">
      <c r="A1726" s="108">
        <f t="shared" si="248"/>
        <v>1712</v>
      </c>
      <c r="B1726" s="109">
        <f t="shared" si="248"/>
        <v>45277</v>
      </c>
      <c r="C1726" s="127" t="str">
        <f t="shared" si="241"/>
        <v>구간10</v>
      </c>
      <c r="D1726" s="108">
        <f t="shared" si="242"/>
        <v>183</v>
      </c>
      <c r="E1726" s="128">
        <f>COUNTIF($C$15:C1726,C1726)</f>
        <v>67</v>
      </c>
      <c r="F1726" s="129">
        <f t="shared" si="243"/>
        <v>0.10771648917936805</v>
      </c>
      <c r="G1726" s="129">
        <f t="shared" si="244"/>
        <v>3.7050089091514657E-4</v>
      </c>
      <c r="H1726" s="130">
        <f t="shared" si="245"/>
        <v>0.10808699007028319</v>
      </c>
    </row>
    <row r="1727" spans="1:8">
      <c r="A1727" s="108">
        <f t="shared" si="248"/>
        <v>1713</v>
      </c>
      <c r="B1727" s="109">
        <f t="shared" si="248"/>
        <v>45278</v>
      </c>
      <c r="C1727" s="127" t="str">
        <f t="shared" si="241"/>
        <v>구간10</v>
      </c>
      <c r="D1727" s="108">
        <f t="shared" si="242"/>
        <v>183</v>
      </c>
      <c r="E1727" s="128">
        <f>COUNTIF($C$15:C1727,C1727)</f>
        <v>68</v>
      </c>
      <c r="F1727" s="129">
        <f t="shared" si="243"/>
        <v>0.10771648917936805</v>
      </c>
      <c r="G1727" s="129">
        <f t="shared" si="244"/>
        <v>3.7603075495865621E-4</v>
      </c>
      <c r="H1727" s="130">
        <f t="shared" si="245"/>
        <v>0.1080925199343267</v>
      </c>
    </row>
    <row r="1728" spans="1:8">
      <c r="A1728" s="108">
        <f t="shared" si="248"/>
        <v>1714</v>
      </c>
      <c r="B1728" s="109">
        <f t="shared" si="248"/>
        <v>45279</v>
      </c>
      <c r="C1728" s="127" t="str">
        <f t="shared" si="241"/>
        <v>구간10</v>
      </c>
      <c r="D1728" s="108">
        <f t="shared" si="242"/>
        <v>183</v>
      </c>
      <c r="E1728" s="128">
        <f>COUNTIF($C$15:C1728,C1728)</f>
        <v>69</v>
      </c>
      <c r="F1728" s="129">
        <f t="shared" si="243"/>
        <v>0.10771648917936805</v>
      </c>
      <c r="G1728" s="129">
        <f t="shared" si="244"/>
        <v>3.8156061900216585E-4</v>
      </c>
      <c r="H1728" s="130">
        <f t="shared" si="245"/>
        <v>0.10809804979837022</v>
      </c>
    </row>
    <row r="1729" spans="1:8">
      <c r="A1729" s="108">
        <f t="shared" ref="A1729:B1744" si="249">A1728+1</f>
        <v>1715</v>
      </c>
      <c r="B1729" s="109">
        <f t="shared" si="249"/>
        <v>45280</v>
      </c>
      <c r="C1729" s="127" t="str">
        <f t="shared" si="241"/>
        <v>구간10</v>
      </c>
      <c r="D1729" s="108">
        <f t="shared" si="242"/>
        <v>183</v>
      </c>
      <c r="E1729" s="128">
        <f>COUNTIF($C$15:C1729,C1729)</f>
        <v>70</v>
      </c>
      <c r="F1729" s="129">
        <f t="shared" si="243"/>
        <v>0.10771648917936805</v>
      </c>
      <c r="G1729" s="129">
        <f t="shared" si="244"/>
        <v>3.8709048304567549E-4</v>
      </c>
      <c r="H1729" s="130">
        <f t="shared" si="245"/>
        <v>0.10810357966241373</v>
      </c>
    </row>
    <row r="1730" spans="1:8">
      <c r="A1730" s="108">
        <f t="shared" si="249"/>
        <v>1716</v>
      </c>
      <c r="B1730" s="109">
        <f t="shared" si="249"/>
        <v>45281</v>
      </c>
      <c r="C1730" s="127" t="str">
        <f t="shared" si="241"/>
        <v>구간10</v>
      </c>
      <c r="D1730" s="108">
        <f t="shared" si="242"/>
        <v>183</v>
      </c>
      <c r="E1730" s="128">
        <f>COUNTIF($C$15:C1730,C1730)</f>
        <v>71</v>
      </c>
      <c r="F1730" s="129">
        <f t="shared" si="243"/>
        <v>0.10771648917936805</v>
      </c>
      <c r="G1730" s="129">
        <f t="shared" si="244"/>
        <v>3.9262034708918513E-4</v>
      </c>
      <c r="H1730" s="130">
        <f t="shared" si="245"/>
        <v>0.10810910952645723</v>
      </c>
    </row>
    <row r="1731" spans="1:8">
      <c r="A1731" s="108">
        <f t="shared" si="249"/>
        <v>1717</v>
      </c>
      <c r="B1731" s="109">
        <f t="shared" si="249"/>
        <v>45282</v>
      </c>
      <c r="C1731" s="127" t="str">
        <f t="shared" si="241"/>
        <v>구간10</v>
      </c>
      <c r="D1731" s="108">
        <f t="shared" si="242"/>
        <v>183</v>
      </c>
      <c r="E1731" s="128">
        <f>COUNTIF($C$15:C1731,C1731)</f>
        <v>72</v>
      </c>
      <c r="F1731" s="129">
        <f t="shared" si="243"/>
        <v>0.10771648917936805</v>
      </c>
      <c r="G1731" s="129">
        <f t="shared" si="244"/>
        <v>3.9815021113269477E-4</v>
      </c>
      <c r="H1731" s="130">
        <f t="shared" si="245"/>
        <v>0.10811463939050074</v>
      </c>
    </row>
    <row r="1732" spans="1:8">
      <c r="A1732" s="108">
        <f t="shared" si="249"/>
        <v>1718</v>
      </c>
      <c r="B1732" s="109">
        <f t="shared" si="249"/>
        <v>45283</v>
      </c>
      <c r="C1732" s="127" t="str">
        <f t="shared" si="241"/>
        <v>구간10</v>
      </c>
      <c r="D1732" s="108">
        <f t="shared" si="242"/>
        <v>183</v>
      </c>
      <c r="E1732" s="128">
        <f>COUNTIF($C$15:C1732,C1732)</f>
        <v>73</v>
      </c>
      <c r="F1732" s="129">
        <f t="shared" si="243"/>
        <v>0.10771648917936805</v>
      </c>
      <c r="G1732" s="129">
        <f t="shared" si="244"/>
        <v>4.0368007517620447E-4</v>
      </c>
      <c r="H1732" s="130">
        <f t="shared" si="245"/>
        <v>0.10812016925454425</v>
      </c>
    </row>
    <row r="1733" spans="1:8">
      <c r="A1733" s="108">
        <f t="shared" si="249"/>
        <v>1719</v>
      </c>
      <c r="B1733" s="109">
        <f t="shared" si="249"/>
        <v>45284</v>
      </c>
      <c r="C1733" s="127" t="str">
        <f t="shared" si="241"/>
        <v>구간10</v>
      </c>
      <c r="D1733" s="108">
        <f t="shared" si="242"/>
        <v>183</v>
      </c>
      <c r="E1733" s="128">
        <f>COUNTIF($C$15:C1733,C1733)</f>
        <v>74</v>
      </c>
      <c r="F1733" s="129">
        <f t="shared" si="243"/>
        <v>0.10771648917936805</v>
      </c>
      <c r="G1733" s="129">
        <f t="shared" si="244"/>
        <v>4.0920993921971411E-4</v>
      </c>
      <c r="H1733" s="130">
        <f t="shared" si="245"/>
        <v>0.10812569911858776</v>
      </c>
    </row>
    <row r="1734" spans="1:8">
      <c r="A1734" s="108">
        <f t="shared" si="249"/>
        <v>1720</v>
      </c>
      <c r="B1734" s="109">
        <f t="shared" si="249"/>
        <v>45285</v>
      </c>
      <c r="C1734" s="127" t="str">
        <f t="shared" si="241"/>
        <v>구간10</v>
      </c>
      <c r="D1734" s="108">
        <f t="shared" si="242"/>
        <v>183</v>
      </c>
      <c r="E1734" s="128">
        <f>COUNTIF($C$15:C1734,C1734)</f>
        <v>75</v>
      </c>
      <c r="F1734" s="129">
        <f t="shared" si="243"/>
        <v>0.10771648917936805</v>
      </c>
      <c r="G1734" s="129">
        <f t="shared" si="244"/>
        <v>4.1473980326322375E-4</v>
      </c>
      <c r="H1734" s="130">
        <f t="shared" si="245"/>
        <v>0.10813122898263126</v>
      </c>
    </row>
    <row r="1735" spans="1:8">
      <c r="A1735" s="108">
        <f t="shared" si="249"/>
        <v>1721</v>
      </c>
      <c r="B1735" s="109">
        <f t="shared" si="249"/>
        <v>45286</v>
      </c>
      <c r="C1735" s="127" t="str">
        <f t="shared" si="241"/>
        <v>구간10</v>
      </c>
      <c r="D1735" s="108">
        <f t="shared" si="242"/>
        <v>183</v>
      </c>
      <c r="E1735" s="128">
        <f>COUNTIF($C$15:C1735,C1735)</f>
        <v>76</v>
      </c>
      <c r="F1735" s="129">
        <f t="shared" si="243"/>
        <v>0.10771648917936805</v>
      </c>
      <c r="G1735" s="129">
        <f t="shared" si="244"/>
        <v>4.2026966730673339E-4</v>
      </c>
      <c r="H1735" s="130">
        <f t="shared" si="245"/>
        <v>0.10813675884667479</v>
      </c>
    </row>
    <row r="1736" spans="1:8">
      <c r="A1736" s="108">
        <f t="shared" si="249"/>
        <v>1722</v>
      </c>
      <c r="B1736" s="109">
        <f t="shared" si="249"/>
        <v>45287</v>
      </c>
      <c r="C1736" s="127" t="str">
        <f t="shared" si="241"/>
        <v>구간10</v>
      </c>
      <c r="D1736" s="108">
        <f t="shared" si="242"/>
        <v>183</v>
      </c>
      <c r="E1736" s="128">
        <f>COUNTIF($C$15:C1736,C1736)</f>
        <v>77</v>
      </c>
      <c r="F1736" s="129">
        <f t="shared" si="243"/>
        <v>0.10771648917936805</v>
      </c>
      <c r="G1736" s="129">
        <f t="shared" si="244"/>
        <v>4.2579953135024303E-4</v>
      </c>
      <c r="H1736" s="130">
        <f t="shared" si="245"/>
        <v>0.10814228871071829</v>
      </c>
    </row>
    <row r="1737" spans="1:8">
      <c r="A1737" s="108">
        <f t="shared" si="249"/>
        <v>1723</v>
      </c>
      <c r="B1737" s="109">
        <f t="shared" si="249"/>
        <v>45288</v>
      </c>
      <c r="C1737" s="127" t="str">
        <f t="shared" si="241"/>
        <v>구간10</v>
      </c>
      <c r="D1737" s="108">
        <f t="shared" si="242"/>
        <v>183</v>
      </c>
      <c r="E1737" s="128">
        <f>COUNTIF($C$15:C1737,C1737)</f>
        <v>78</v>
      </c>
      <c r="F1737" s="129">
        <f t="shared" si="243"/>
        <v>0.10771648917936805</v>
      </c>
      <c r="G1737" s="129">
        <f t="shared" si="244"/>
        <v>4.3132939539375267E-4</v>
      </c>
      <c r="H1737" s="130">
        <f t="shared" si="245"/>
        <v>0.1081478185747618</v>
      </c>
    </row>
    <row r="1738" spans="1:8">
      <c r="A1738" s="108">
        <f t="shared" si="249"/>
        <v>1724</v>
      </c>
      <c r="B1738" s="109">
        <f t="shared" si="249"/>
        <v>45289</v>
      </c>
      <c r="C1738" s="127" t="str">
        <f t="shared" si="241"/>
        <v>구간10</v>
      </c>
      <c r="D1738" s="108">
        <f t="shared" si="242"/>
        <v>183</v>
      </c>
      <c r="E1738" s="128">
        <f>COUNTIF($C$15:C1738,C1738)</f>
        <v>79</v>
      </c>
      <c r="F1738" s="129">
        <f t="shared" si="243"/>
        <v>0.10771648917936805</v>
      </c>
      <c r="G1738" s="129">
        <f t="shared" si="244"/>
        <v>4.3685925943726236E-4</v>
      </c>
      <c r="H1738" s="130">
        <f t="shared" si="245"/>
        <v>0.10815334843880531</v>
      </c>
    </row>
    <row r="1739" spans="1:8">
      <c r="A1739" s="108">
        <f t="shared" si="249"/>
        <v>1725</v>
      </c>
      <c r="B1739" s="109">
        <f t="shared" si="249"/>
        <v>45290</v>
      </c>
      <c r="C1739" s="127" t="str">
        <f t="shared" si="241"/>
        <v>구간10</v>
      </c>
      <c r="D1739" s="108">
        <f t="shared" si="242"/>
        <v>183</v>
      </c>
      <c r="E1739" s="128">
        <f>COUNTIF($C$15:C1739,C1739)</f>
        <v>80</v>
      </c>
      <c r="F1739" s="129">
        <f t="shared" si="243"/>
        <v>0.10771648917936805</v>
      </c>
      <c r="G1739" s="129">
        <f t="shared" si="244"/>
        <v>4.42389123480772E-4</v>
      </c>
      <c r="H1739" s="130">
        <f t="shared" si="245"/>
        <v>0.10815887830284882</v>
      </c>
    </row>
    <row r="1740" spans="1:8">
      <c r="A1740" s="108">
        <f t="shared" si="249"/>
        <v>1726</v>
      </c>
      <c r="B1740" s="109">
        <f t="shared" si="249"/>
        <v>45291</v>
      </c>
      <c r="C1740" s="127" t="str">
        <f t="shared" si="241"/>
        <v>구간10</v>
      </c>
      <c r="D1740" s="108">
        <f t="shared" si="242"/>
        <v>183</v>
      </c>
      <c r="E1740" s="128">
        <f>COUNTIF($C$15:C1740,C1740)</f>
        <v>81</v>
      </c>
      <c r="F1740" s="129">
        <f t="shared" si="243"/>
        <v>0.10771648917936805</v>
      </c>
      <c r="G1740" s="129">
        <f t="shared" si="244"/>
        <v>4.4791898752428164E-4</v>
      </c>
      <c r="H1740" s="130">
        <f t="shared" si="245"/>
        <v>0.10816440816689232</v>
      </c>
    </row>
    <row r="1741" spans="1:8">
      <c r="A1741" s="108">
        <f t="shared" si="249"/>
        <v>1727</v>
      </c>
      <c r="B1741" s="109">
        <f t="shared" si="249"/>
        <v>45292</v>
      </c>
      <c r="C1741" s="127" t="str">
        <f t="shared" si="241"/>
        <v>구간10</v>
      </c>
      <c r="D1741" s="108">
        <f t="shared" si="242"/>
        <v>183</v>
      </c>
      <c r="E1741" s="128">
        <f>COUNTIF($C$15:C1741,C1741)</f>
        <v>82</v>
      </c>
      <c r="F1741" s="129">
        <f t="shared" si="243"/>
        <v>0.10771648917936805</v>
      </c>
      <c r="G1741" s="129">
        <f t="shared" si="244"/>
        <v>4.5344885156779128E-4</v>
      </c>
      <c r="H1741" s="130">
        <f t="shared" si="245"/>
        <v>0.10816993803093584</v>
      </c>
    </row>
    <row r="1742" spans="1:8">
      <c r="A1742" s="108">
        <f t="shared" si="249"/>
        <v>1728</v>
      </c>
      <c r="B1742" s="109">
        <f t="shared" si="249"/>
        <v>45293</v>
      </c>
      <c r="C1742" s="127" t="str">
        <f t="shared" si="241"/>
        <v>구간10</v>
      </c>
      <c r="D1742" s="108">
        <f t="shared" si="242"/>
        <v>183</v>
      </c>
      <c r="E1742" s="128">
        <f>COUNTIF($C$15:C1742,C1742)</f>
        <v>83</v>
      </c>
      <c r="F1742" s="129">
        <f t="shared" si="243"/>
        <v>0.10771648917936805</v>
      </c>
      <c r="G1742" s="129">
        <f t="shared" si="244"/>
        <v>4.5897871561130093E-4</v>
      </c>
      <c r="H1742" s="130">
        <f t="shared" si="245"/>
        <v>0.10817546789497935</v>
      </c>
    </row>
    <row r="1743" spans="1:8">
      <c r="A1743" s="108">
        <f t="shared" si="249"/>
        <v>1729</v>
      </c>
      <c r="B1743" s="109">
        <f t="shared" si="249"/>
        <v>45294</v>
      </c>
      <c r="C1743" s="127" t="str">
        <f t="shared" si="241"/>
        <v>구간10</v>
      </c>
      <c r="D1743" s="108">
        <f t="shared" si="242"/>
        <v>183</v>
      </c>
      <c r="E1743" s="128">
        <f>COUNTIF($C$15:C1743,C1743)</f>
        <v>84</v>
      </c>
      <c r="F1743" s="129">
        <f t="shared" si="243"/>
        <v>0.10771648917936805</v>
      </c>
      <c r="G1743" s="129">
        <f t="shared" si="244"/>
        <v>4.6450857965481057E-4</v>
      </c>
      <c r="H1743" s="130">
        <f t="shared" si="245"/>
        <v>0.10818099775902286</v>
      </c>
    </row>
    <row r="1744" spans="1:8">
      <c r="A1744" s="108">
        <f t="shared" si="249"/>
        <v>1730</v>
      </c>
      <c r="B1744" s="109">
        <f t="shared" si="249"/>
        <v>45295</v>
      </c>
      <c r="C1744" s="127" t="str">
        <f t="shared" ref="C1744:C1807" si="250">IF(IFERROR(HLOOKUP(B1744,$D$5:$W$7,2,FALSE),"")="",C1745,HLOOKUP(B1744,$D$5:$W$7,2,FALSE))</f>
        <v>구간10</v>
      </c>
      <c r="D1744" s="108">
        <f t="shared" ref="D1744:D1807" si="251">COUNTIF($C$15:$C$49928,C1744)</f>
        <v>183</v>
      </c>
      <c r="E1744" s="128">
        <f>COUNTIF($C$15:C1744,C1744)</f>
        <v>85</v>
      </c>
      <c r="F1744" s="129">
        <f t="shared" ref="F1744:F1807" si="252">HLOOKUP($C1744,$D$6:$W$11,6,FALSE)</f>
        <v>0.10771648917936805</v>
      </c>
      <c r="G1744" s="129">
        <f t="shared" ref="G1744:G1807" si="253">HLOOKUP($C1744,$D$6:$W$11,5,FALSE)*(E1744)</f>
        <v>4.7003844369832026E-4</v>
      </c>
      <c r="H1744" s="130">
        <f t="shared" ref="H1744:H1807" si="254">F1744+G1744</f>
        <v>0.10818652762306637</v>
      </c>
    </row>
    <row r="1745" spans="1:8">
      <c r="A1745" s="108">
        <f t="shared" ref="A1745:B1760" si="255">A1744+1</f>
        <v>1731</v>
      </c>
      <c r="B1745" s="109">
        <f t="shared" si="255"/>
        <v>45296</v>
      </c>
      <c r="C1745" s="127" t="str">
        <f t="shared" si="250"/>
        <v>구간10</v>
      </c>
      <c r="D1745" s="108">
        <f t="shared" si="251"/>
        <v>183</v>
      </c>
      <c r="E1745" s="128">
        <f>COUNTIF($C$15:C1745,C1745)</f>
        <v>86</v>
      </c>
      <c r="F1745" s="129">
        <f t="shared" si="252"/>
        <v>0.10771648917936805</v>
      </c>
      <c r="G1745" s="129">
        <f t="shared" si="253"/>
        <v>4.755683077418299E-4</v>
      </c>
      <c r="H1745" s="130">
        <f t="shared" si="254"/>
        <v>0.10819205748710987</v>
      </c>
    </row>
    <row r="1746" spans="1:8">
      <c r="A1746" s="108">
        <f t="shared" si="255"/>
        <v>1732</v>
      </c>
      <c r="B1746" s="109">
        <f t="shared" si="255"/>
        <v>45297</v>
      </c>
      <c r="C1746" s="127" t="str">
        <f t="shared" si="250"/>
        <v>구간10</v>
      </c>
      <c r="D1746" s="108">
        <f t="shared" si="251"/>
        <v>183</v>
      </c>
      <c r="E1746" s="128">
        <f>COUNTIF($C$15:C1746,C1746)</f>
        <v>87</v>
      </c>
      <c r="F1746" s="129">
        <f t="shared" si="252"/>
        <v>0.10771648917936805</v>
      </c>
      <c r="G1746" s="129">
        <f t="shared" si="253"/>
        <v>4.8109817178533954E-4</v>
      </c>
      <c r="H1746" s="130">
        <f t="shared" si="254"/>
        <v>0.10819758735115338</v>
      </c>
    </row>
    <row r="1747" spans="1:8">
      <c r="A1747" s="108">
        <f t="shared" si="255"/>
        <v>1733</v>
      </c>
      <c r="B1747" s="109">
        <f t="shared" si="255"/>
        <v>45298</v>
      </c>
      <c r="C1747" s="127" t="str">
        <f t="shared" si="250"/>
        <v>구간10</v>
      </c>
      <c r="D1747" s="108">
        <f t="shared" si="251"/>
        <v>183</v>
      </c>
      <c r="E1747" s="128">
        <f>COUNTIF($C$15:C1747,C1747)</f>
        <v>88</v>
      </c>
      <c r="F1747" s="129">
        <f t="shared" si="252"/>
        <v>0.10771648917936805</v>
      </c>
      <c r="G1747" s="129">
        <f t="shared" si="253"/>
        <v>4.8662803582884918E-4</v>
      </c>
      <c r="H1747" s="130">
        <f t="shared" si="254"/>
        <v>0.10820311721519689</v>
      </c>
    </row>
    <row r="1748" spans="1:8">
      <c r="A1748" s="108">
        <f t="shared" si="255"/>
        <v>1734</v>
      </c>
      <c r="B1748" s="109">
        <f t="shared" si="255"/>
        <v>45299</v>
      </c>
      <c r="C1748" s="127" t="str">
        <f t="shared" si="250"/>
        <v>구간10</v>
      </c>
      <c r="D1748" s="108">
        <f t="shared" si="251"/>
        <v>183</v>
      </c>
      <c r="E1748" s="128">
        <f>COUNTIF($C$15:C1748,C1748)</f>
        <v>89</v>
      </c>
      <c r="F1748" s="129">
        <f t="shared" si="252"/>
        <v>0.10771648917936805</v>
      </c>
      <c r="G1748" s="129">
        <f t="shared" si="253"/>
        <v>4.9215789987235882E-4</v>
      </c>
      <c r="H1748" s="130">
        <f t="shared" si="254"/>
        <v>0.10820864707924041</v>
      </c>
    </row>
    <row r="1749" spans="1:8">
      <c r="A1749" s="108">
        <f t="shared" si="255"/>
        <v>1735</v>
      </c>
      <c r="B1749" s="109">
        <f t="shared" si="255"/>
        <v>45300</v>
      </c>
      <c r="C1749" s="127" t="str">
        <f t="shared" si="250"/>
        <v>구간10</v>
      </c>
      <c r="D1749" s="108">
        <f t="shared" si="251"/>
        <v>183</v>
      </c>
      <c r="E1749" s="128">
        <f>COUNTIF($C$15:C1749,C1749)</f>
        <v>90</v>
      </c>
      <c r="F1749" s="129">
        <f t="shared" si="252"/>
        <v>0.10771648917936805</v>
      </c>
      <c r="G1749" s="129">
        <f t="shared" si="253"/>
        <v>4.9768776391586852E-4</v>
      </c>
      <c r="H1749" s="130">
        <f t="shared" si="254"/>
        <v>0.10821417694328392</v>
      </c>
    </row>
    <row r="1750" spans="1:8">
      <c r="A1750" s="108">
        <f t="shared" si="255"/>
        <v>1736</v>
      </c>
      <c r="B1750" s="109">
        <f t="shared" si="255"/>
        <v>45301</v>
      </c>
      <c r="C1750" s="127" t="str">
        <f t="shared" si="250"/>
        <v>구간10</v>
      </c>
      <c r="D1750" s="108">
        <f t="shared" si="251"/>
        <v>183</v>
      </c>
      <c r="E1750" s="128">
        <f>COUNTIF($C$15:C1750,C1750)</f>
        <v>91</v>
      </c>
      <c r="F1750" s="129">
        <f t="shared" si="252"/>
        <v>0.10771648917936805</v>
      </c>
      <c r="G1750" s="129">
        <f t="shared" si="253"/>
        <v>5.032176279593781E-4</v>
      </c>
      <c r="H1750" s="130">
        <f t="shared" si="254"/>
        <v>0.10821970680732743</v>
      </c>
    </row>
    <row r="1751" spans="1:8">
      <c r="A1751" s="108">
        <f t="shared" si="255"/>
        <v>1737</v>
      </c>
      <c r="B1751" s="109">
        <f t="shared" si="255"/>
        <v>45302</v>
      </c>
      <c r="C1751" s="127" t="str">
        <f t="shared" si="250"/>
        <v>구간10</v>
      </c>
      <c r="D1751" s="108">
        <f t="shared" si="251"/>
        <v>183</v>
      </c>
      <c r="E1751" s="128">
        <f>COUNTIF($C$15:C1751,C1751)</f>
        <v>92</v>
      </c>
      <c r="F1751" s="129">
        <f t="shared" si="252"/>
        <v>0.10771648917936805</v>
      </c>
      <c r="G1751" s="129">
        <f t="shared" si="253"/>
        <v>5.087474920028878E-4</v>
      </c>
      <c r="H1751" s="130">
        <f t="shared" si="254"/>
        <v>0.10822523667137093</v>
      </c>
    </row>
    <row r="1752" spans="1:8">
      <c r="A1752" s="108">
        <f t="shared" si="255"/>
        <v>1738</v>
      </c>
      <c r="B1752" s="109">
        <f t="shared" si="255"/>
        <v>45303</v>
      </c>
      <c r="C1752" s="127" t="str">
        <f t="shared" si="250"/>
        <v>구간10</v>
      </c>
      <c r="D1752" s="108">
        <f t="shared" si="251"/>
        <v>183</v>
      </c>
      <c r="E1752" s="128">
        <f>COUNTIF($C$15:C1752,C1752)</f>
        <v>93</v>
      </c>
      <c r="F1752" s="129">
        <f t="shared" si="252"/>
        <v>0.10771648917936805</v>
      </c>
      <c r="G1752" s="129">
        <f t="shared" si="253"/>
        <v>5.1427735604639738E-4</v>
      </c>
      <c r="H1752" s="130">
        <f t="shared" si="254"/>
        <v>0.10823076653541444</v>
      </c>
    </row>
    <row r="1753" spans="1:8">
      <c r="A1753" s="108">
        <f t="shared" si="255"/>
        <v>1739</v>
      </c>
      <c r="B1753" s="109">
        <f t="shared" si="255"/>
        <v>45304</v>
      </c>
      <c r="C1753" s="127" t="str">
        <f t="shared" si="250"/>
        <v>구간10</v>
      </c>
      <c r="D1753" s="108">
        <f t="shared" si="251"/>
        <v>183</v>
      </c>
      <c r="E1753" s="128">
        <f>COUNTIF($C$15:C1753,C1753)</f>
        <v>94</v>
      </c>
      <c r="F1753" s="129">
        <f t="shared" si="252"/>
        <v>0.10771648917936805</v>
      </c>
      <c r="G1753" s="129">
        <f t="shared" si="253"/>
        <v>5.1980722008990708E-4</v>
      </c>
      <c r="H1753" s="130">
        <f t="shared" si="254"/>
        <v>0.10823629639945795</v>
      </c>
    </row>
    <row r="1754" spans="1:8">
      <c r="A1754" s="108">
        <f t="shared" si="255"/>
        <v>1740</v>
      </c>
      <c r="B1754" s="109">
        <f t="shared" si="255"/>
        <v>45305</v>
      </c>
      <c r="C1754" s="127" t="str">
        <f t="shared" si="250"/>
        <v>구간10</v>
      </c>
      <c r="D1754" s="108">
        <f t="shared" si="251"/>
        <v>183</v>
      </c>
      <c r="E1754" s="128">
        <f>COUNTIF($C$15:C1754,C1754)</f>
        <v>95</v>
      </c>
      <c r="F1754" s="129">
        <f t="shared" si="252"/>
        <v>0.10771648917936805</v>
      </c>
      <c r="G1754" s="129">
        <f t="shared" si="253"/>
        <v>5.2533708413341677E-4</v>
      </c>
      <c r="H1754" s="130">
        <f t="shared" si="254"/>
        <v>0.10824182626350147</v>
      </c>
    </row>
    <row r="1755" spans="1:8">
      <c r="A1755" s="108">
        <f t="shared" si="255"/>
        <v>1741</v>
      </c>
      <c r="B1755" s="109">
        <f t="shared" si="255"/>
        <v>45306</v>
      </c>
      <c r="C1755" s="127" t="str">
        <f t="shared" si="250"/>
        <v>구간10</v>
      </c>
      <c r="D1755" s="108">
        <f t="shared" si="251"/>
        <v>183</v>
      </c>
      <c r="E1755" s="128">
        <f>COUNTIF($C$15:C1755,C1755)</f>
        <v>96</v>
      </c>
      <c r="F1755" s="129">
        <f t="shared" si="252"/>
        <v>0.10771648917936805</v>
      </c>
      <c r="G1755" s="129">
        <f t="shared" si="253"/>
        <v>5.3086694817692636E-4</v>
      </c>
      <c r="H1755" s="130">
        <f t="shared" si="254"/>
        <v>0.10824735612754498</v>
      </c>
    </row>
    <row r="1756" spans="1:8">
      <c r="A1756" s="108">
        <f t="shared" si="255"/>
        <v>1742</v>
      </c>
      <c r="B1756" s="109">
        <f t="shared" si="255"/>
        <v>45307</v>
      </c>
      <c r="C1756" s="127" t="str">
        <f t="shared" si="250"/>
        <v>구간10</v>
      </c>
      <c r="D1756" s="108">
        <f t="shared" si="251"/>
        <v>183</v>
      </c>
      <c r="E1756" s="128">
        <f>COUNTIF($C$15:C1756,C1756)</f>
        <v>97</v>
      </c>
      <c r="F1756" s="129">
        <f t="shared" si="252"/>
        <v>0.10771648917936805</v>
      </c>
      <c r="G1756" s="129">
        <f t="shared" si="253"/>
        <v>5.3639681222043606E-4</v>
      </c>
      <c r="H1756" s="130">
        <f t="shared" si="254"/>
        <v>0.10825288599158849</v>
      </c>
    </row>
    <row r="1757" spans="1:8">
      <c r="A1757" s="108">
        <f t="shared" si="255"/>
        <v>1743</v>
      </c>
      <c r="B1757" s="109">
        <f t="shared" si="255"/>
        <v>45308</v>
      </c>
      <c r="C1757" s="127" t="str">
        <f t="shared" si="250"/>
        <v>구간10</v>
      </c>
      <c r="D1757" s="108">
        <f t="shared" si="251"/>
        <v>183</v>
      </c>
      <c r="E1757" s="128">
        <f>COUNTIF($C$15:C1757,C1757)</f>
        <v>98</v>
      </c>
      <c r="F1757" s="129">
        <f t="shared" si="252"/>
        <v>0.10771648917936805</v>
      </c>
      <c r="G1757" s="129">
        <f t="shared" si="253"/>
        <v>5.4192667626394564E-4</v>
      </c>
      <c r="H1757" s="130">
        <f t="shared" si="254"/>
        <v>0.10825841585563199</v>
      </c>
    </row>
    <row r="1758" spans="1:8">
      <c r="A1758" s="108">
        <f t="shared" si="255"/>
        <v>1744</v>
      </c>
      <c r="B1758" s="109">
        <f t="shared" si="255"/>
        <v>45309</v>
      </c>
      <c r="C1758" s="127" t="str">
        <f t="shared" si="250"/>
        <v>구간10</v>
      </c>
      <c r="D1758" s="108">
        <f t="shared" si="251"/>
        <v>183</v>
      </c>
      <c r="E1758" s="128">
        <f>COUNTIF($C$15:C1758,C1758)</f>
        <v>99</v>
      </c>
      <c r="F1758" s="129">
        <f t="shared" si="252"/>
        <v>0.10771648917936805</v>
      </c>
      <c r="G1758" s="129">
        <f t="shared" si="253"/>
        <v>5.4745654030745534E-4</v>
      </c>
      <c r="H1758" s="130">
        <f t="shared" si="254"/>
        <v>0.1082639457196755</v>
      </c>
    </row>
    <row r="1759" spans="1:8">
      <c r="A1759" s="108">
        <f t="shared" si="255"/>
        <v>1745</v>
      </c>
      <c r="B1759" s="109">
        <f t="shared" si="255"/>
        <v>45310</v>
      </c>
      <c r="C1759" s="127" t="str">
        <f t="shared" si="250"/>
        <v>구간10</v>
      </c>
      <c r="D1759" s="108">
        <f t="shared" si="251"/>
        <v>183</v>
      </c>
      <c r="E1759" s="128">
        <f>COUNTIF($C$15:C1759,C1759)</f>
        <v>100</v>
      </c>
      <c r="F1759" s="129">
        <f t="shared" si="252"/>
        <v>0.10771648917936805</v>
      </c>
      <c r="G1759" s="129">
        <f t="shared" si="253"/>
        <v>5.5298640435096503E-4</v>
      </c>
      <c r="H1759" s="130">
        <f t="shared" si="254"/>
        <v>0.10826947558371901</v>
      </c>
    </row>
    <row r="1760" spans="1:8">
      <c r="A1760" s="108">
        <f t="shared" si="255"/>
        <v>1746</v>
      </c>
      <c r="B1760" s="109">
        <f t="shared" si="255"/>
        <v>45311</v>
      </c>
      <c r="C1760" s="127" t="str">
        <f t="shared" si="250"/>
        <v>구간10</v>
      </c>
      <c r="D1760" s="108">
        <f t="shared" si="251"/>
        <v>183</v>
      </c>
      <c r="E1760" s="128">
        <f>COUNTIF($C$15:C1760,C1760)</f>
        <v>101</v>
      </c>
      <c r="F1760" s="129">
        <f t="shared" si="252"/>
        <v>0.10771648917936805</v>
      </c>
      <c r="G1760" s="129">
        <f t="shared" si="253"/>
        <v>5.5851626839447462E-4</v>
      </c>
      <c r="H1760" s="130">
        <f t="shared" si="254"/>
        <v>0.10827500544776252</v>
      </c>
    </row>
    <row r="1761" spans="1:8">
      <c r="A1761" s="108">
        <f t="shared" ref="A1761:B1776" si="256">A1760+1</f>
        <v>1747</v>
      </c>
      <c r="B1761" s="109">
        <f t="shared" si="256"/>
        <v>45312</v>
      </c>
      <c r="C1761" s="127" t="str">
        <f t="shared" si="250"/>
        <v>구간10</v>
      </c>
      <c r="D1761" s="108">
        <f t="shared" si="251"/>
        <v>183</v>
      </c>
      <c r="E1761" s="128">
        <f>COUNTIF($C$15:C1761,C1761)</f>
        <v>102</v>
      </c>
      <c r="F1761" s="129">
        <f t="shared" si="252"/>
        <v>0.10771648917936805</v>
      </c>
      <c r="G1761" s="129">
        <f t="shared" si="253"/>
        <v>5.6404613243798431E-4</v>
      </c>
      <c r="H1761" s="130">
        <f t="shared" si="254"/>
        <v>0.10828053531180604</v>
      </c>
    </row>
    <row r="1762" spans="1:8">
      <c r="A1762" s="108">
        <f t="shared" si="256"/>
        <v>1748</v>
      </c>
      <c r="B1762" s="109">
        <f t="shared" si="256"/>
        <v>45313</v>
      </c>
      <c r="C1762" s="127" t="str">
        <f t="shared" si="250"/>
        <v>구간10</v>
      </c>
      <c r="D1762" s="108">
        <f t="shared" si="251"/>
        <v>183</v>
      </c>
      <c r="E1762" s="128">
        <f>COUNTIF($C$15:C1762,C1762)</f>
        <v>103</v>
      </c>
      <c r="F1762" s="129">
        <f t="shared" si="252"/>
        <v>0.10771648917936805</v>
      </c>
      <c r="G1762" s="129">
        <f t="shared" si="253"/>
        <v>5.695759964814939E-4</v>
      </c>
      <c r="H1762" s="130">
        <f t="shared" si="254"/>
        <v>0.10828606517584954</v>
      </c>
    </row>
    <row r="1763" spans="1:8">
      <c r="A1763" s="108">
        <f t="shared" si="256"/>
        <v>1749</v>
      </c>
      <c r="B1763" s="109">
        <f t="shared" si="256"/>
        <v>45314</v>
      </c>
      <c r="C1763" s="127" t="str">
        <f t="shared" si="250"/>
        <v>구간10</v>
      </c>
      <c r="D1763" s="108">
        <f t="shared" si="251"/>
        <v>183</v>
      </c>
      <c r="E1763" s="128">
        <f>COUNTIF($C$15:C1763,C1763)</f>
        <v>104</v>
      </c>
      <c r="F1763" s="129">
        <f t="shared" si="252"/>
        <v>0.10771648917936805</v>
      </c>
      <c r="G1763" s="129">
        <f t="shared" si="253"/>
        <v>5.7510586052500359E-4</v>
      </c>
      <c r="H1763" s="130">
        <f t="shared" si="254"/>
        <v>0.10829159503989305</v>
      </c>
    </row>
    <row r="1764" spans="1:8">
      <c r="A1764" s="108">
        <f t="shared" si="256"/>
        <v>1750</v>
      </c>
      <c r="B1764" s="109">
        <f t="shared" si="256"/>
        <v>45315</v>
      </c>
      <c r="C1764" s="127" t="str">
        <f t="shared" si="250"/>
        <v>구간10</v>
      </c>
      <c r="D1764" s="108">
        <f t="shared" si="251"/>
        <v>183</v>
      </c>
      <c r="E1764" s="128">
        <f>COUNTIF($C$15:C1764,C1764)</f>
        <v>105</v>
      </c>
      <c r="F1764" s="129">
        <f t="shared" si="252"/>
        <v>0.10771648917936805</v>
      </c>
      <c r="G1764" s="129">
        <f t="shared" si="253"/>
        <v>5.8063572456851329E-4</v>
      </c>
      <c r="H1764" s="130">
        <f t="shared" si="254"/>
        <v>0.10829712490393656</v>
      </c>
    </row>
    <row r="1765" spans="1:8">
      <c r="A1765" s="108">
        <f t="shared" si="256"/>
        <v>1751</v>
      </c>
      <c r="B1765" s="109">
        <f t="shared" si="256"/>
        <v>45316</v>
      </c>
      <c r="C1765" s="127" t="str">
        <f t="shared" si="250"/>
        <v>구간10</v>
      </c>
      <c r="D1765" s="108">
        <f t="shared" si="251"/>
        <v>183</v>
      </c>
      <c r="E1765" s="128">
        <f>COUNTIF($C$15:C1765,C1765)</f>
        <v>106</v>
      </c>
      <c r="F1765" s="129">
        <f t="shared" si="252"/>
        <v>0.10771648917936805</v>
      </c>
      <c r="G1765" s="129">
        <f t="shared" si="253"/>
        <v>5.8616558861202287E-4</v>
      </c>
      <c r="H1765" s="130">
        <f t="shared" si="254"/>
        <v>0.10830265476798007</v>
      </c>
    </row>
    <row r="1766" spans="1:8">
      <c r="A1766" s="108">
        <f t="shared" si="256"/>
        <v>1752</v>
      </c>
      <c r="B1766" s="109">
        <f t="shared" si="256"/>
        <v>45317</v>
      </c>
      <c r="C1766" s="127" t="str">
        <f t="shared" si="250"/>
        <v>구간10</v>
      </c>
      <c r="D1766" s="108">
        <f t="shared" si="251"/>
        <v>183</v>
      </c>
      <c r="E1766" s="128">
        <f>COUNTIF($C$15:C1766,C1766)</f>
        <v>107</v>
      </c>
      <c r="F1766" s="129">
        <f t="shared" si="252"/>
        <v>0.10771648917936805</v>
      </c>
      <c r="G1766" s="129">
        <f t="shared" si="253"/>
        <v>5.9169545265553257E-4</v>
      </c>
      <c r="H1766" s="130">
        <f t="shared" si="254"/>
        <v>0.10830818463202357</v>
      </c>
    </row>
    <row r="1767" spans="1:8">
      <c r="A1767" s="108">
        <f t="shared" si="256"/>
        <v>1753</v>
      </c>
      <c r="B1767" s="109">
        <f t="shared" si="256"/>
        <v>45318</v>
      </c>
      <c r="C1767" s="127" t="str">
        <f t="shared" si="250"/>
        <v>구간10</v>
      </c>
      <c r="D1767" s="108">
        <f t="shared" si="251"/>
        <v>183</v>
      </c>
      <c r="E1767" s="128">
        <f>COUNTIF($C$15:C1767,C1767)</f>
        <v>108</v>
      </c>
      <c r="F1767" s="129">
        <f t="shared" si="252"/>
        <v>0.10771648917936805</v>
      </c>
      <c r="G1767" s="129">
        <f t="shared" si="253"/>
        <v>5.9722531669904216E-4</v>
      </c>
      <c r="H1767" s="130">
        <f t="shared" si="254"/>
        <v>0.1083137144960671</v>
      </c>
    </row>
    <row r="1768" spans="1:8">
      <c r="A1768" s="108">
        <f t="shared" si="256"/>
        <v>1754</v>
      </c>
      <c r="B1768" s="109">
        <f t="shared" si="256"/>
        <v>45319</v>
      </c>
      <c r="C1768" s="127" t="str">
        <f t="shared" si="250"/>
        <v>구간10</v>
      </c>
      <c r="D1768" s="108">
        <f t="shared" si="251"/>
        <v>183</v>
      </c>
      <c r="E1768" s="128">
        <f>COUNTIF($C$15:C1768,C1768)</f>
        <v>109</v>
      </c>
      <c r="F1768" s="129">
        <f t="shared" si="252"/>
        <v>0.10771648917936805</v>
      </c>
      <c r="G1768" s="129">
        <f t="shared" si="253"/>
        <v>6.0275518074255185E-4</v>
      </c>
      <c r="H1768" s="130">
        <f t="shared" si="254"/>
        <v>0.1083192443601106</v>
      </c>
    </row>
    <row r="1769" spans="1:8">
      <c r="A1769" s="108">
        <f t="shared" si="256"/>
        <v>1755</v>
      </c>
      <c r="B1769" s="109">
        <f t="shared" si="256"/>
        <v>45320</v>
      </c>
      <c r="C1769" s="127" t="str">
        <f t="shared" si="250"/>
        <v>구간10</v>
      </c>
      <c r="D1769" s="108">
        <f t="shared" si="251"/>
        <v>183</v>
      </c>
      <c r="E1769" s="128">
        <f>COUNTIF($C$15:C1769,C1769)</f>
        <v>110</v>
      </c>
      <c r="F1769" s="129">
        <f t="shared" si="252"/>
        <v>0.10771648917936805</v>
      </c>
      <c r="G1769" s="129">
        <f t="shared" si="253"/>
        <v>6.0828504478606144E-4</v>
      </c>
      <c r="H1769" s="130">
        <f t="shared" si="254"/>
        <v>0.10832477422415411</v>
      </c>
    </row>
    <row r="1770" spans="1:8">
      <c r="A1770" s="108">
        <f t="shared" si="256"/>
        <v>1756</v>
      </c>
      <c r="B1770" s="109">
        <f t="shared" si="256"/>
        <v>45321</v>
      </c>
      <c r="C1770" s="127" t="str">
        <f t="shared" si="250"/>
        <v>구간10</v>
      </c>
      <c r="D1770" s="108">
        <f t="shared" si="251"/>
        <v>183</v>
      </c>
      <c r="E1770" s="128">
        <f>COUNTIF($C$15:C1770,C1770)</f>
        <v>111</v>
      </c>
      <c r="F1770" s="129">
        <f t="shared" si="252"/>
        <v>0.10771648917936805</v>
      </c>
      <c r="G1770" s="129">
        <f t="shared" si="253"/>
        <v>6.1381490882957113E-4</v>
      </c>
      <c r="H1770" s="130">
        <f t="shared" si="254"/>
        <v>0.10833030408819762</v>
      </c>
    </row>
    <row r="1771" spans="1:8">
      <c r="A1771" s="108">
        <f t="shared" si="256"/>
        <v>1757</v>
      </c>
      <c r="B1771" s="109">
        <f t="shared" si="256"/>
        <v>45322</v>
      </c>
      <c r="C1771" s="127" t="str">
        <f t="shared" si="250"/>
        <v>구간10</v>
      </c>
      <c r="D1771" s="108">
        <f t="shared" si="251"/>
        <v>183</v>
      </c>
      <c r="E1771" s="128">
        <f>COUNTIF($C$15:C1771,C1771)</f>
        <v>112</v>
      </c>
      <c r="F1771" s="129">
        <f t="shared" si="252"/>
        <v>0.10771648917936805</v>
      </c>
      <c r="G1771" s="129">
        <f t="shared" si="253"/>
        <v>6.1934477287308083E-4</v>
      </c>
      <c r="H1771" s="130">
        <f t="shared" si="254"/>
        <v>0.10833583395224113</v>
      </c>
    </row>
    <row r="1772" spans="1:8">
      <c r="A1772" s="108">
        <f t="shared" si="256"/>
        <v>1758</v>
      </c>
      <c r="B1772" s="109">
        <f t="shared" si="256"/>
        <v>45323</v>
      </c>
      <c r="C1772" s="127" t="str">
        <f t="shared" si="250"/>
        <v>구간10</v>
      </c>
      <c r="D1772" s="108">
        <f t="shared" si="251"/>
        <v>183</v>
      </c>
      <c r="E1772" s="128">
        <f>COUNTIF($C$15:C1772,C1772)</f>
        <v>113</v>
      </c>
      <c r="F1772" s="129">
        <f t="shared" si="252"/>
        <v>0.10771648917936805</v>
      </c>
      <c r="G1772" s="129">
        <f t="shared" si="253"/>
        <v>6.2487463691659041E-4</v>
      </c>
      <c r="H1772" s="130">
        <f t="shared" si="254"/>
        <v>0.10834136381628463</v>
      </c>
    </row>
    <row r="1773" spans="1:8">
      <c r="A1773" s="108">
        <f t="shared" si="256"/>
        <v>1759</v>
      </c>
      <c r="B1773" s="109">
        <f t="shared" si="256"/>
        <v>45324</v>
      </c>
      <c r="C1773" s="127" t="str">
        <f t="shared" si="250"/>
        <v>구간10</v>
      </c>
      <c r="D1773" s="108">
        <f t="shared" si="251"/>
        <v>183</v>
      </c>
      <c r="E1773" s="128">
        <f>COUNTIF($C$15:C1773,C1773)</f>
        <v>114</v>
      </c>
      <c r="F1773" s="129">
        <f t="shared" si="252"/>
        <v>0.10771648917936805</v>
      </c>
      <c r="G1773" s="129">
        <f t="shared" si="253"/>
        <v>6.3040450096010011E-4</v>
      </c>
      <c r="H1773" s="130">
        <f t="shared" si="254"/>
        <v>0.10834689368032814</v>
      </c>
    </row>
    <row r="1774" spans="1:8">
      <c r="A1774" s="108">
        <f t="shared" si="256"/>
        <v>1760</v>
      </c>
      <c r="B1774" s="109">
        <f t="shared" si="256"/>
        <v>45325</v>
      </c>
      <c r="C1774" s="127" t="str">
        <f t="shared" si="250"/>
        <v>구간10</v>
      </c>
      <c r="D1774" s="108">
        <f t="shared" si="251"/>
        <v>183</v>
      </c>
      <c r="E1774" s="128">
        <f>COUNTIF($C$15:C1774,C1774)</f>
        <v>115</v>
      </c>
      <c r="F1774" s="129">
        <f t="shared" si="252"/>
        <v>0.10771648917936805</v>
      </c>
      <c r="G1774" s="129">
        <f t="shared" si="253"/>
        <v>6.3593436500360969E-4</v>
      </c>
      <c r="H1774" s="130">
        <f t="shared" si="254"/>
        <v>0.10835242354437166</v>
      </c>
    </row>
    <row r="1775" spans="1:8">
      <c r="A1775" s="108">
        <f t="shared" si="256"/>
        <v>1761</v>
      </c>
      <c r="B1775" s="109">
        <f t="shared" si="256"/>
        <v>45326</v>
      </c>
      <c r="C1775" s="127" t="str">
        <f t="shared" si="250"/>
        <v>구간10</v>
      </c>
      <c r="D1775" s="108">
        <f t="shared" si="251"/>
        <v>183</v>
      </c>
      <c r="E1775" s="128">
        <f>COUNTIF($C$15:C1775,C1775)</f>
        <v>116</v>
      </c>
      <c r="F1775" s="129">
        <f t="shared" si="252"/>
        <v>0.10771648917936805</v>
      </c>
      <c r="G1775" s="129">
        <f t="shared" si="253"/>
        <v>6.4146422904711939E-4</v>
      </c>
      <c r="H1775" s="130">
        <f t="shared" si="254"/>
        <v>0.10835795340841517</v>
      </c>
    </row>
    <row r="1776" spans="1:8">
      <c r="A1776" s="108">
        <f t="shared" si="256"/>
        <v>1762</v>
      </c>
      <c r="B1776" s="109">
        <f t="shared" si="256"/>
        <v>45327</v>
      </c>
      <c r="C1776" s="127" t="str">
        <f t="shared" si="250"/>
        <v>구간10</v>
      </c>
      <c r="D1776" s="108">
        <f t="shared" si="251"/>
        <v>183</v>
      </c>
      <c r="E1776" s="128">
        <f>COUNTIF($C$15:C1776,C1776)</f>
        <v>117</v>
      </c>
      <c r="F1776" s="129">
        <f t="shared" si="252"/>
        <v>0.10771648917936805</v>
      </c>
      <c r="G1776" s="129">
        <f t="shared" si="253"/>
        <v>6.4699409309062908E-4</v>
      </c>
      <c r="H1776" s="130">
        <f t="shared" si="254"/>
        <v>0.10836348327245868</v>
      </c>
    </row>
    <row r="1777" spans="1:8">
      <c r="A1777" s="108">
        <f t="shared" ref="A1777:B1792" si="257">A1776+1</f>
        <v>1763</v>
      </c>
      <c r="B1777" s="109">
        <f t="shared" si="257"/>
        <v>45328</v>
      </c>
      <c r="C1777" s="127" t="str">
        <f t="shared" si="250"/>
        <v>구간10</v>
      </c>
      <c r="D1777" s="108">
        <f t="shared" si="251"/>
        <v>183</v>
      </c>
      <c r="E1777" s="128">
        <f>COUNTIF($C$15:C1777,C1777)</f>
        <v>118</v>
      </c>
      <c r="F1777" s="129">
        <f t="shared" si="252"/>
        <v>0.10771648917936805</v>
      </c>
      <c r="G1777" s="129">
        <f t="shared" si="253"/>
        <v>6.5252395713413867E-4</v>
      </c>
      <c r="H1777" s="130">
        <f t="shared" si="254"/>
        <v>0.10836901313650218</v>
      </c>
    </row>
    <row r="1778" spans="1:8">
      <c r="A1778" s="108">
        <f t="shared" si="257"/>
        <v>1764</v>
      </c>
      <c r="B1778" s="109">
        <f t="shared" si="257"/>
        <v>45329</v>
      </c>
      <c r="C1778" s="127" t="str">
        <f t="shared" si="250"/>
        <v>구간10</v>
      </c>
      <c r="D1778" s="108">
        <f t="shared" si="251"/>
        <v>183</v>
      </c>
      <c r="E1778" s="128">
        <f>COUNTIF($C$15:C1778,C1778)</f>
        <v>119</v>
      </c>
      <c r="F1778" s="129">
        <f t="shared" si="252"/>
        <v>0.10771648917936805</v>
      </c>
      <c r="G1778" s="129">
        <f t="shared" si="253"/>
        <v>6.5805382117764836E-4</v>
      </c>
      <c r="H1778" s="130">
        <f t="shared" si="254"/>
        <v>0.10837454300054569</v>
      </c>
    </row>
    <row r="1779" spans="1:8">
      <c r="A1779" s="108">
        <f t="shared" si="257"/>
        <v>1765</v>
      </c>
      <c r="B1779" s="109">
        <f t="shared" si="257"/>
        <v>45330</v>
      </c>
      <c r="C1779" s="127" t="str">
        <f t="shared" si="250"/>
        <v>구간10</v>
      </c>
      <c r="D1779" s="108">
        <f t="shared" si="251"/>
        <v>183</v>
      </c>
      <c r="E1779" s="128">
        <f>COUNTIF($C$15:C1779,C1779)</f>
        <v>120</v>
      </c>
      <c r="F1779" s="129">
        <f t="shared" si="252"/>
        <v>0.10771648917936805</v>
      </c>
      <c r="G1779" s="129">
        <f t="shared" si="253"/>
        <v>6.6358368522115795E-4</v>
      </c>
      <c r="H1779" s="130">
        <f t="shared" si="254"/>
        <v>0.1083800728645892</v>
      </c>
    </row>
    <row r="1780" spans="1:8">
      <c r="A1780" s="108">
        <f t="shared" si="257"/>
        <v>1766</v>
      </c>
      <c r="B1780" s="109">
        <f t="shared" si="257"/>
        <v>45331</v>
      </c>
      <c r="C1780" s="127" t="str">
        <f t="shared" si="250"/>
        <v>구간10</v>
      </c>
      <c r="D1780" s="108">
        <f t="shared" si="251"/>
        <v>183</v>
      </c>
      <c r="E1780" s="128">
        <f>COUNTIF($C$15:C1780,C1780)</f>
        <v>121</v>
      </c>
      <c r="F1780" s="129">
        <f t="shared" si="252"/>
        <v>0.10771648917936805</v>
      </c>
      <c r="G1780" s="129">
        <f t="shared" si="253"/>
        <v>6.6911354926466765E-4</v>
      </c>
      <c r="H1780" s="130">
        <f t="shared" si="254"/>
        <v>0.10838560272863272</v>
      </c>
    </row>
    <row r="1781" spans="1:8">
      <c r="A1781" s="108">
        <f t="shared" si="257"/>
        <v>1767</v>
      </c>
      <c r="B1781" s="109">
        <f t="shared" si="257"/>
        <v>45332</v>
      </c>
      <c r="C1781" s="127" t="str">
        <f t="shared" si="250"/>
        <v>구간10</v>
      </c>
      <c r="D1781" s="108">
        <f t="shared" si="251"/>
        <v>183</v>
      </c>
      <c r="E1781" s="128">
        <f>COUNTIF($C$15:C1781,C1781)</f>
        <v>122</v>
      </c>
      <c r="F1781" s="129">
        <f t="shared" si="252"/>
        <v>0.10771648917936805</v>
      </c>
      <c r="G1781" s="129">
        <f t="shared" si="253"/>
        <v>6.7464341330817723E-4</v>
      </c>
      <c r="H1781" s="130">
        <f t="shared" si="254"/>
        <v>0.10839113259267623</v>
      </c>
    </row>
    <row r="1782" spans="1:8">
      <c r="A1782" s="108">
        <f t="shared" si="257"/>
        <v>1768</v>
      </c>
      <c r="B1782" s="109">
        <f t="shared" si="257"/>
        <v>45333</v>
      </c>
      <c r="C1782" s="127" t="str">
        <f t="shared" si="250"/>
        <v>구간10</v>
      </c>
      <c r="D1782" s="108">
        <f t="shared" si="251"/>
        <v>183</v>
      </c>
      <c r="E1782" s="128">
        <f>COUNTIF($C$15:C1782,C1782)</f>
        <v>123</v>
      </c>
      <c r="F1782" s="129">
        <f t="shared" si="252"/>
        <v>0.10771648917936805</v>
      </c>
      <c r="G1782" s="129">
        <f t="shared" si="253"/>
        <v>6.8017327735168693E-4</v>
      </c>
      <c r="H1782" s="130">
        <f t="shared" si="254"/>
        <v>0.10839666245671974</v>
      </c>
    </row>
    <row r="1783" spans="1:8">
      <c r="A1783" s="108">
        <f t="shared" si="257"/>
        <v>1769</v>
      </c>
      <c r="B1783" s="109">
        <f t="shared" si="257"/>
        <v>45334</v>
      </c>
      <c r="C1783" s="127" t="str">
        <f t="shared" si="250"/>
        <v>구간10</v>
      </c>
      <c r="D1783" s="108">
        <f t="shared" si="251"/>
        <v>183</v>
      </c>
      <c r="E1783" s="128">
        <f>COUNTIF($C$15:C1783,C1783)</f>
        <v>124</v>
      </c>
      <c r="F1783" s="129">
        <f t="shared" si="252"/>
        <v>0.10771648917936805</v>
      </c>
      <c r="G1783" s="129">
        <f t="shared" si="253"/>
        <v>6.8570314139519662E-4</v>
      </c>
      <c r="H1783" s="130">
        <f t="shared" si="254"/>
        <v>0.10840219232076324</v>
      </c>
    </row>
    <row r="1784" spans="1:8">
      <c r="A1784" s="108">
        <f t="shared" si="257"/>
        <v>1770</v>
      </c>
      <c r="B1784" s="109">
        <f t="shared" si="257"/>
        <v>45335</v>
      </c>
      <c r="C1784" s="127" t="str">
        <f t="shared" si="250"/>
        <v>구간10</v>
      </c>
      <c r="D1784" s="108">
        <f t="shared" si="251"/>
        <v>183</v>
      </c>
      <c r="E1784" s="128">
        <f>COUNTIF($C$15:C1784,C1784)</f>
        <v>125</v>
      </c>
      <c r="F1784" s="129">
        <f t="shared" si="252"/>
        <v>0.10771648917936805</v>
      </c>
      <c r="G1784" s="129">
        <f t="shared" si="253"/>
        <v>6.9123300543870621E-4</v>
      </c>
      <c r="H1784" s="130">
        <f t="shared" si="254"/>
        <v>0.10840772218480675</v>
      </c>
    </row>
    <row r="1785" spans="1:8">
      <c r="A1785" s="108">
        <f t="shared" si="257"/>
        <v>1771</v>
      </c>
      <c r="B1785" s="109">
        <f t="shared" si="257"/>
        <v>45336</v>
      </c>
      <c r="C1785" s="127" t="str">
        <f t="shared" si="250"/>
        <v>구간10</v>
      </c>
      <c r="D1785" s="108">
        <f t="shared" si="251"/>
        <v>183</v>
      </c>
      <c r="E1785" s="128">
        <f>COUNTIF($C$15:C1785,C1785)</f>
        <v>126</v>
      </c>
      <c r="F1785" s="129">
        <f t="shared" si="252"/>
        <v>0.10771648917936805</v>
      </c>
      <c r="G1785" s="129">
        <f t="shared" si="253"/>
        <v>6.967628694822159E-4</v>
      </c>
      <c r="H1785" s="130">
        <f t="shared" si="254"/>
        <v>0.10841325204885026</v>
      </c>
    </row>
    <row r="1786" spans="1:8">
      <c r="A1786" s="108">
        <f t="shared" si="257"/>
        <v>1772</v>
      </c>
      <c r="B1786" s="109">
        <f t="shared" si="257"/>
        <v>45337</v>
      </c>
      <c r="C1786" s="127" t="str">
        <f t="shared" si="250"/>
        <v>구간10</v>
      </c>
      <c r="D1786" s="108">
        <f t="shared" si="251"/>
        <v>183</v>
      </c>
      <c r="E1786" s="128">
        <f>COUNTIF($C$15:C1786,C1786)</f>
        <v>127</v>
      </c>
      <c r="F1786" s="129">
        <f t="shared" si="252"/>
        <v>0.10771648917936805</v>
      </c>
      <c r="G1786" s="129">
        <f t="shared" si="253"/>
        <v>7.0229273352572549E-4</v>
      </c>
      <c r="H1786" s="130">
        <f t="shared" si="254"/>
        <v>0.10841878191289377</v>
      </c>
    </row>
    <row r="1787" spans="1:8">
      <c r="A1787" s="108">
        <f t="shared" si="257"/>
        <v>1773</v>
      </c>
      <c r="B1787" s="109">
        <f t="shared" si="257"/>
        <v>45338</v>
      </c>
      <c r="C1787" s="127" t="str">
        <f t="shared" si="250"/>
        <v>구간10</v>
      </c>
      <c r="D1787" s="108">
        <f t="shared" si="251"/>
        <v>183</v>
      </c>
      <c r="E1787" s="128">
        <f>COUNTIF($C$15:C1787,C1787)</f>
        <v>128</v>
      </c>
      <c r="F1787" s="129">
        <f t="shared" si="252"/>
        <v>0.10771648917936805</v>
      </c>
      <c r="G1787" s="129">
        <f t="shared" si="253"/>
        <v>7.0782259756923518E-4</v>
      </c>
      <c r="H1787" s="130">
        <f t="shared" si="254"/>
        <v>0.10842431177693729</v>
      </c>
    </row>
    <row r="1788" spans="1:8">
      <c r="A1788" s="108">
        <f t="shared" si="257"/>
        <v>1774</v>
      </c>
      <c r="B1788" s="109">
        <f t="shared" si="257"/>
        <v>45339</v>
      </c>
      <c r="C1788" s="127" t="str">
        <f t="shared" si="250"/>
        <v>구간10</v>
      </c>
      <c r="D1788" s="108">
        <f t="shared" si="251"/>
        <v>183</v>
      </c>
      <c r="E1788" s="128">
        <f>COUNTIF($C$15:C1788,C1788)</f>
        <v>129</v>
      </c>
      <c r="F1788" s="129">
        <f t="shared" si="252"/>
        <v>0.10771648917936805</v>
      </c>
      <c r="G1788" s="129">
        <f t="shared" si="253"/>
        <v>7.1335246161274488E-4</v>
      </c>
      <c r="H1788" s="130">
        <f t="shared" si="254"/>
        <v>0.1084298416409808</v>
      </c>
    </row>
    <row r="1789" spans="1:8">
      <c r="A1789" s="108">
        <f t="shared" si="257"/>
        <v>1775</v>
      </c>
      <c r="B1789" s="109">
        <f t="shared" si="257"/>
        <v>45340</v>
      </c>
      <c r="C1789" s="127" t="str">
        <f t="shared" si="250"/>
        <v>구간10</v>
      </c>
      <c r="D1789" s="108">
        <f t="shared" si="251"/>
        <v>183</v>
      </c>
      <c r="E1789" s="128">
        <f>COUNTIF($C$15:C1789,C1789)</f>
        <v>130</v>
      </c>
      <c r="F1789" s="129">
        <f t="shared" si="252"/>
        <v>0.10771648917936805</v>
      </c>
      <c r="G1789" s="129">
        <f t="shared" si="253"/>
        <v>7.1888232565625446E-4</v>
      </c>
      <c r="H1789" s="130">
        <f t="shared" si="254"/>
        <v>0.1084353715050243</v>
      </c>
    </row>
    <row r="1790" spans="1:8">
      <c r="A1790" s="108">
        <f t="shared" si="257"/>
        <v>1776</v>
      </c>
      <c r="B1790" s="109">
        <f t="shared" si="257"/>
        <v>45341</v>
      </c>
      <c r="C1790" s="127" t="str">
        <f t="shared" si="250"/>
        <v>구간10</v>
      </c>
      <c r="D1790" s="108">
        <f t="shared" si="251"/>
        <v>183</v>
      </c>
      <c r="E1790" s="128">
        <f>COUNTIF($C$15:C1790,C1790)</f>
        <v>131</v>
      </c>
      <c r="F1790" s="129">
        <f t="shared" si="252"/>
        <v>0.10771648917936805</v>
      </c>
      <c r="G1790" s="129">
        <f t="shared" si="253"/>
        <v>7.2441218969976416E-4</v>
      </c>
      <c r="H1790" s="130">
        <f t="shared" si="254"/>
        <v>0.10844090136906781</v>
      </c>
    </row>
    <row r="1791" spans="1:8">
      <c r="A1791" s="108">
        <f t="shared" si="257"/>
        <v>1777</v>
      </c>
      <c r="B1791" s="109">
        <f t="shared" si="257"/>
        <v>45342</v>
      </c>
      <c r="C1791" s="127" t="str">
        <f t="shared" si="250"/>
        <v>구간10</v>
      </c>
      <c r="D1791" s="108">
        <f t="shared" si="251"/>
        <v>183</v>
      </c>
      <c r="E1791" s="128">
        <f>COUNTIF($C$15:C1791,C1791)</f>
        <v>132</v>
      </c>
      <c r="F1791" s="129">
        <f t="shared" si="252"/>
        <v>0.10771648917936805</v>
      </c>
      <c r="G1791" s="129">
        <f t="shared" si="253"/>
        <v>7.2994205374327375E-4</v>
      </c>
      <c r="H1791" s="130">
        <f t="shared" si="254"/>
        <v>0.10844643123311132</v>
      </c>
    </row>
    <row r="1792" spans="1:8">
      <c r="A1792" s="108">
        <f t="shared" si="257"/>
        <v>1778</v>
      </c>
      <c r="B1792" s="109">
        <f t="shared" si="257"/>
        <v>45343</v>
      </c>
      <c r="C1792" s="127" t="str">
        <f t="shared" si="250"/>
        <v>구간10</v>
      </c>
      <c r="D1792" s="108">
        <f t="shared" si="251"/>
        <v>183</v>
      </c>
      <c r="E1792" s="128">
        <f>COUNTIF($C$15:C1792,C1792)</f>
        <v>133</v>
      </c>
      <c r="F1792" s="129">
        <f t="shared" si="252"/>
        <v>0.10771648917936805</v>
      </c>
      <c r="G1792" s="129">
        <f t="shared" si="253"/>
        <v>7.3547191778678344E-4</v>
      </c>
      <c r="H1792" s="130">
        <f t="shared" si="254"/>
        <v>0.10845196109715483</v>
      </c>
    </row>
    <row r="1793" spans="1:8">
      <c r="A1793" s="108">
        <f t="shared" ref="A1793:B1808" si="258">A1792+1</f>
        <v>1779</v>
      </c>
      <c r="B1793" s="109">
        <f t="shared" si="258"/>
        <v>45344</v>
      </c>
      <c r="C1793" s="127" t="str">
        <f t="shared" si="250"/>
        <v>구간10</v>
      </c>
      <c r="D1793" s="108">
        <f t="shared" si="251"/>
        <v>183</v>
      </c>
      <c r="E1793" s="128">
        <f>COUNTIF($C$15:C1793,C1793)</f>
        <v>134</v>
      </c>
      <c r="F1793" s="129">
        <f t="shared" si="252"/>
        <v>0.10771648917936805</v>
      </c>
      <c r="G1793" s="129">
        <f t="shared" si="253"/>
        <v>7.4100178183029314E-4</v>
      </c>
      <c r="H1793" s="130">
        <f t="shared" si="254"/>
        <v>0.10845749096119835</v>
      </c>
    </row>
    <row r="1794" spans="1:8">
      <c r="A1794" s="108">
        <f t="shared" si="258"/>
        <v>1780</v>
      </c>
      <c r="B1794" s="109">
        <f t="shared" si="258"/>
        <v>45345</v>
      </c>
      <c r="C1794" s="127" t="str">
        <f t="shared" si="250"/>
        <v>구간10</v>
      </c>
      <c r="D1794" s="108">
        <f t="shared" si="251"/>
        <v>183</v>
      </c>
      <c r="E1794" s="128">
        <f>COUNTIF($C$15:C1794,C1794)</f>
        <v>135</v>
      </c>
      <c r="F1794" s="129">
        <f t="shared" si="252"/>
        <v>0.10771648917936805</v>
      </c>
      <c r="G1794" s="129">
        <f t="shared" si="253"/>
        <v>7.4653164587380272E-4</v>
      </c>
      <c r="H1794" s="130">
        <f t="shared" si="254"/>
        <v>0.10846302082524185</v>
      </c>
    </row>
    <row r="1795" spans="1:8">
      <c r="A1795" s="108">
        <f t="shared" si="258"/>
        <v>1781</v>
      </c>
      <c r="B1795" s="109">
        <f t="shared" si="258"/>
        <v>45346</v>
      </c>
      <c r="C1795" s="127" t="str">
        <f t="shared" si="250"/>
        <v>구간10</v>
      </c>
      <c r="D1795" s="108">
        <f t="shared" si="251"/>
        <v>183</v>
      </c>
      <c r="E1795" s="128">
        <f>COUNTIF($C$15:C1795,C1795)</f>
        <v>136</v>
      </c>
      <c r="F1795" s="129">
        <f t="shared" si="252"/>
        <v>0.10771648917936805</v>
      </c>
      <c r="G1795" s="129">
        <f t="shared" si="253"/>
        <v>7.5206150991731242E-4</v>
      </c>
      <c r="H1795" s="130">
        <f t="shared" si="254"/>
        <v>0.10846855068928536</v>
      </c>
    </row>
    <row r="1796" spans="1:8">
      <c r="A1796" s="108">
        <f t="shared" si="258"/>
        <v>1782</v>
      </c>
      <c r="B1796" s="109">
        <f t="shared" si="258"/>
        <v>45347</v>
      </c>
      <c r="C1796" s="127" t="str">
        <f t="shared" si="250"/>
        <v>구간10</v>
      </c>
      <c r="D1796" s="108">
        <f t="shared" si="251"/>
        <v>183</v>
      </c>
      <c r="E1796" s="128">
        <f>COUNTIF($C$15:C1796,C1796)</f>
        <v>137</v>
      </c>
      <c r="F1796" s="129">
        <f t="shared" si="252"/>
        <v>0.10771648917936805</v>
      </c>
      <c r="G1796" s="129">
        <f t="shared" si="253"/>
        <v>7.57591373960822E-4</v>
      </c>
      <c r="H1796" s="130">
        <f t="shared" si="254"/>
        <v>0.10847408055332887</v>
      </c>
    </row>
    <row r="1797" spans="1:8">
      <c r="A1797" s="108">
        <f t="shared" si="258"/>
        <v>1783</v>
      </c>
      <c r="B1797" s="109">
        <f t="shared" si="258"/>
        <v>45348</v>
      </c>
      <c r="C1797" s="127" t="str">
        <f t="shared" si="250"/>
        <v>구간10</v>
      </c>
      <c r="D1797" s="108">
        <f t="shared" si="251"/>
        <v>183</v>
      </c>
      <c r="E1797" s="128">
        <f>COUNTIF($C$15:C1797,C1797)</f>
        <v>138</v>
      </c>
      <c r="F1797" s="129">
        <f t="shared" si="252"/>
        <v>0.10771648917936805</v>
      </c>
      <c r="G1797" s="129">
        <f t="shared" si="253"/>
        <v>7.631212380043317E-4</v>
      </c>
      <c r="H1797" s="130">
        <f t="shared" si="254"/>
        <v>0.10847961041737238</v>
      </c>
    </row>
    <row r="1798" spans="1:8">
      <c r="A1798" s="108">
        <f t="shared" si="258"/>
        <v>1784</v>
      </c>
      <c r="B1798" s="109">
        <f t="shared" si="258"/>
        <v>45349</v>
      </c>
      <c r="C1798" s="127" t="str">
        <f t="shared" si="250"/>
        <v>구간10</v>
      </c>
      <c r="D1798" s="108">
        <f t="shared" si="251"/>
        <v>183</v>
      </c>
      <c r="E1798" s="128">
        <f>COUNTIF($C$15:C1798,C1798)</f>
        <v>139</v>
      </c>
      <c r="F1798" s="129">
        <f t="shared" si="252"/>
        <v>0.10771648917936805</v>
      </c>
      <c r="G1798" s="129">
        <f t="shared" si="253"/>
        <v>7.6865110204784128E-4</v>
      </c>
      <c r="H1798" s="130">
        <f t="shared" si="254"/>
        <v>0.10848514028141588</v>
      </c>
    </row>
    <row r="1799" spans="1:8">
      <c r="A1799" s="108">
        <f t="shared" si="258"/>
        <v>1785</v>
      </c>
      <c r="B1799" s="109">
        <f t="shared" si="258"/>
        <v>45350</v>
      </c>
      <c r="C1799" s="127" t="str">
        <f t="shared" si="250"/>
        <v>구간10</v>
      </c>
      <c r="D1799" s="108">
        <f t="shared" si="251"/>
        <v>183</v>
      </c>
      <c r="E1799" s="128">
        <f>COUNTIF($C$15:C1799,C1799)</f>
        <v>140</v>
      </c>
      <c r="F1799" s="129">
        <f t="shared" si="252"/>
        <v>0.10771648917936805</v>
      </c>
      <c r="G1799" s="129">
        <f t="shared" si="253"/>
        <v>7.7418096609135098E-4</v>
      </c>
      <c r="H1799" s="130">
        <f t="shared" si="254"/>
        <v>0.10849067014545939</v>
      </c>
    </row>
    <row r="1800" spans="1:8">
      <c r="A1800" s="108">
        <f t="shared" si="258"/>
        <v>1786</v>
      </c>
      <c r="B1800" s="109">
        <f t="shared" si="258"/>
        <v>45351</v>
      </c>
      <c r="C1800" s="127" t="str">
        <f t="shared" si="250"/>
        <v>구간10</v>
      </c>
      <c r="D1800" s="108">
        <f t="shared" si="251"/>
        <v>183</v>
      </c>
      <c r="E1800" s="128">
        <f>COUNTIF($C$15:C1800,C1800)</f>
        <v>141</v>
      </c>
      <c r="F1800" s="129">
        <f t="shared" si="252"/>
        <v>0.10771648917936805</v>
      </c>
      <c r="G1800" s="129">
        <f t="shared" si="253"/>
        <v>7.7971083013486067E-4</v>
      </c>
      <c r="H1800" s="130">
        <f t="shared" si="254"/>
        <v>0.10849620000950291</v>
      </c>
    </row>
    <row r="1801" spans="1:8">
      <c r="A1801" s="108">
        <f t="shared" si="258"/>
        <v>1787</v>
      </c>
      <c r="B1801" s="109">
        <f t="shared" si="258"/>
        <v>45352</v>
      </c>
      <c r="C1801" s="127" t="str">
        <f t="shared" si="250"/>
        <v>구간10</v>
      </c>
      <c r="D1801" s="108">
        <f t="shared" si="251"/>
        <v>183</v>
      </c>
      <c r="E1801" s="128">
        <f>COUNTIF($C$15:C1801,C1801)</f>
        <v>142</v>
      </c>
      <c r="F1801" s="129">
        <f t="shared" si="252"/>
        <v>0.10771648917936805</v>
      </c>
      <c r="G1801" s="129">
        <f t="shared" si="253"/>
        <v>7.8524069417837026E-4</v>
      </c>
      <c r="H1801" s="130">
        <f t="shared" si="254"/>
        <v>0.10850172987354642</v>
      </c>
    </row>
    <row r="1802" spans="1:8">
      <c r="A1802" s="108">
        <f t="shared" si="258"/>
        <v>1788</v>
      </c>
      <c r="B1802" s="109">
        <f t="shared" si="258"/>
        <v>45353</v>
      </c>
      <c r="C1802" s="127" t="str">
        <f t="shared" si="250"/>
        <v>구간10</v>
      </c>
      <c r="D1802" s="108">
        <f t="shared" si="251"/>
        <v>183</v>
      </c>
      <c r="E1802" s="128">
        <f>COUNTIF($C$15:C1802,C1802)</f>
        <v>143</v>
      </c>
      <c r="F1802" s="129">
        <f t="shared" si="252"/>
        <v>0.10771648917936805</v>
      </c>
      <c r="G1802" s="129">
        <f t="shared" si="253"/>
        <v>7.9077055822187995E-4</v>
      </c>
      <c r="H1802" s="130">
        <f t="shared" si="254"/>
        <v>0.10850725973758993</v>
      </c>
    </row>
    <row r="1803" spans="1:8">
      <c r="A1803" s="108">
        <f t="shared" si="258"/>
        <v>1789</v>
      </c>
      <c r="B1803" s="109">
        <f t="shared" si="258"/>
        <v>45354</v>
      </c>
      <c r="C1803" s="127" t="str">
        <f t="shared" si="250"/>
        <v>구간10</v>
      </c>
      <c r="D1803" s="108">
        <f t="shared" si="251"/>
        <v>183</v>
      </c>
      <c r="E1803" s="128">
        <f>COUNTIF($C$15:C1803,C1803)</f>
        <v>144</v>
      </c>
      <c r="F1803" s="129">
        <f t="shared" si="252"/>
        <v>0.10771648917936805</v>
      </c>
      <c r="G1803" s="129">
        <f t="shared" si="253"/>
        <v>7.9630042226538954E-4</v>
      </c>
      <c r="H1803" s="130">
        <f t="shared" si="254"/>
        <v>0.10851278960163344</v>
      </c>
    </row>
    <row r="1804" spans="1:8">
      <c r="A1804" s="108">
        <f t="shared" si="258"/>
        <v>1790</v>
      </c>
      <c r="B1804" s="109">
        <f t="shared" si="258"/>
        <v>45355</v>
      </c>
      <c r="C1804" s="127" t="str">
        <f t="shared" si="250"/>
        <v>구간10</v>
      </c>
      <c r="D1804" s="108">
        <f t="shared" si="251"/>
        <v>183</v>
      </c>
      <c r="E1804" s="128">
        <f>COUNTIF($C$15:C1804,C1804)</f>
        <v>145</v>
      </c>
      <c r="F1804" s="129">
        <f t="shared" si="252"/>
        <v>0.10771648917936805</v>
      </c>
      <c r="G1804" s="129">
        <f t="shared" si="253"/>
        <v>8.0183028630889924E-4</v>
      </c>
      <c r="H1804" s="130">
        <f t="shared" si="254"/>
        <v>0.10851831946567694</v>
      </c>
    </row>
    <row r="1805" spans="1:8">
      <c r="A1805" s="108">
        <f t="shared" si="258"/>
        <v>1791</v>
      </c>
      <c r="B1805" s="109">
        <f t="shared" si="258"/>
        <v>45356</v>
      </c>
      <c r="C1805" s="127" t="str">
        <f t="shared" si="250"/>
        <v>구간10</v>
      </c>
      <c r="D1805" s="108">
        <f t="shared" si="251"/>
        <v>183</v>
      </c>
      <c r="E1805" s="128">
        <f>COUNTIF($C$15:C1805,C1805)</f>
        <v>146</v>
      </c>
      <c r="F1805" s="129">
        <f t="shared" si="252"/>
        <v>0.10771648917936805</v>
      </c>
      <c r="G1805" s="129">
        <f t="shared" si="253"/>
        <v>8.0736015035240893E-4</v>
      </c>
      <c r="H1805" s="130">
        <f t="shared" si="254"/>
        <v>0.10852384932972045</v>
      </c>
    </row>
    <row r="1806" spans="1:8">
      <c r="A1806" s="108">
        <f t="shared" si="258"/>
        <v>1792</v>
      </c>
      <c r="B1806" s="109">
        <f t="shared" si="258"/>
        <v>45357</v>
      </c>
      <c r="C1806" s="127" t="str">
        <f t="shared" si="250"/>
        <v>구간10</v>
      </c>
      <c r="D1806" s="108">
        <f t="shared" si="251"/>
        <v>183</v>
      </c>
      <c r="E1806" s="128">
        <f>COUNTIF($C$15:C1806,C1806)</f>
        <v>147</v>
      </c>
      <c r="F1806" s="129">
        <f t="shared" si="252"/>
        <v>0.10771648917936805</v>
      </c>
      <c r="G1806" s="129">
        <f t="shared" si="253"/>
        <v>8.1289001439591852E-4</v>
      </c>
      <c r="H1806" s="130">
        <f t="shared" si="254"/>
        <v>0.10852937919376396</v>
      </c>
    </row>
    <row r="1807" spans="1:8">
      <c r="A1807" s="108">
        <f t="shared" si="258"/>
        <v>1793</v>
      </c>
      <c r="B1807" s="109">
        <f t="shared" si="258"/>
        <v>45358</v>
      </c>
      <c r="C1807" s="127" t="str">
        <f t="shared" si="250"/>
        <v>구간10</v>
      </c>
      <c r="D1807" s="108">
        <f t="shared" si="251"/>
        <v>183</v>
      </c>
      <c r="E1807" s="128">
        <f>COUNTIF($C$15:C1807,C1807)</f>
        <v>148</v>
      </c>
      <c r="F1807" s="129">
        <f t="shared" si="252"/>
        <v>0.10771648917936805</v>
      </c>
      <c r="G1807" s="129">
        <f t="shared" si="253"/>
        <v>8.1841987843942821E-4</v>
      </c>
      <c r="H1807" s="130">
        <f t="shared" si="254"/>
        <v>0.10853490905780748</v>
      </c>
    </row>
    <row r="1808" spans="1:8">
      <c r="A1808" s="108">
        <f t="shared" si="258"/>
        <v>1794</v>
      </c>
      <c r="B1808" s="109">
        <f t="shared" si="258"/>
        <v>45359</v>
      </c>
      <c r="C1808" s="127" t="str">
        <f t="shared" ref="C1808:C1871" si="259">IF(IFERROR(HLOOKUP(B1808,$D$5:$W$7,2,FALSE),"")="",C1809,HLOOKUP(B1808,$D$5:$W$7,2,FALSE))</f>
        <v>구간10</v>
      </c>
      <c r="D1808" s="108">
        <f t="shared" ref="D1808:D1871" si="260">COUNTIF($C$15:$C$49928,C1808)</f>
        <v>183</v>
      </c>
      <c r="E1808" s="128">
        <f>COUNTIF($C$15:C1808,C1808)</f>
        <v>149</v>
      </c>
      <c r="F1808" s="129">
        <f t="shared" ref="F1808:F1871" si="261">HLOOKUP($C1808,$D$6:$W$11,6,FALSE)</f>
        <v>0.10771648917936805</v>
      </c>
      <c r="G1808" s="129">
        <f t="shared" ref="G1808:G1871" si="262">HLOOKUP($C1808,$D$6:$W$11,5,FALSE)*(E1808)</f>
        <v>8.239497424829378E-4</v>
      </c>
      <c r="H1808" s="130">
        <f t="shared" ref="H1808:H1871" si="263">F1808+G1808</f>
        <v>0.10854043892185099</v>
      </c>
    </row>
    <row r="1809" spans="1:8">
      <c r="A1809" s="108">
        <f t="shared" ref="A1809:B1824" si="264">A1808+1</f>
        <v>1795</v>
      </c>
      <c r="B1809" s="109">
        <f t="shared" si="264"/>
        <v>45360</v>
      </c>
      <c r="C1809" s="127" t="str">
        <f t="shared" si="259"/>
        <v>구간10</v>
      </c>
      <c r="D1809" s="108">
        <f t="shared" si="260"/>
        <v>183</v>
      </c>
      <c r="E1809" s="128">
        <f>COUNTIF($C$15:C1809,C1809)</f>
        <v>150</v>
      </c>
      <c r="F1809" s="129">
        <f t="shared" si="261"/>
        <v>0.10771648917936805</v>
      </c>
      <c r="G1809" s="129">
        <f t="shared" si="262"/>
        <v>8.2947960652644749E-4</v>
      </c>
      <c r="H1809" s="130">
        <f t="shared" si="263"/>
        <v>0.10854596878589449</v>
      </c>
    </row>
    <row r="1810" spans="1:8">
      <c r="A1810" s="108">
        <f t="shared" si="264"/>
        <v>1796</v>
      </c>
      <c r="B1810" s="109">
        <f t="shared" si="264"/>
        <v>45361</v>
      </c>
      <c r="C1810" s="127" t="str">
        <f t="shared" si="259"/>
        <v>구간10</v>
      </c>
      <c r="D1810" s="108">
        <f t="shared" si="260"/>
        <v>183</v>
      </c>
      <c r="E1810" s="128">
        <f>COUNTIF($C$15:C1810,C1810)</f>
        <v>151</v>
      </c>
      <c r="F1810" s="129">
        <f t="shared" si="261"/>
        <v>0.10771648917936805</v>
      </c>
      <c r="G1810" s="129">
        <f t="shared" si="262"/>
        <v>8.3500947056995708E-4</v>
      </c>
      <c r="H1810" s="130">
        <f t="shared" si="263"/>
        <v>0.108551498649938</v>
      </c>
    </row>
    <row r="1811" spans="1:8">
      <c r="A1811" s="108">
        <f t="shared" si="264"/>
        <v>1797</v>
      </c>
      <c r="B1811" s="109">
        <f t="shared" si="264"/>
        <v>45362</v>
      </c>
      <c r="C1811" s="127" t="str">
        <f t="shared" si="259"/>
        <v>구간10</v>
      </c>
      <c r="D1811" s="108">
        <f t="shared" si="260"/>
        <v>183</v>
      </c>
      <c r="E1811" s="128">
        <f>COUNTIF($C$15:C1811,C1811)</f>
        <v>152</v>
      </c>
      <c r="F1811" s="129">
        <f t="shared" si="261"/>
        <v>0.10771648917936805</v>
      </c>
      <c r="G1811" s="129">
        <f t="shared" si="262"/>
        <v>8.4053933461346677E-4</v>
      </c>
      <c r="H1811" s="130">
        <f t="shared" si="263"/>
        <v>0.10855702851398151</v>
      </c>
    </row>
    <row r="1812" spans="1:8">
      <c r="A1812" s="108">
        <f t="shared" si="264"/>
        <v>1798</v>
      </c>
      <c r="B1812" s="109">
        <f t="shared" si="264"/>
        <v>45363</v>
      </c>
      <c r="C1812" s="127" t="str">
        <f t="shared" si="259"/>
        <v>구간10</v>
      </c>
      <c r="D1812" s="108">
        <f t="shared" si="260"/>
        <v>183</v>
      </c>
      <c r="E1812" s="128">
        <f>COUNTIF($C$15:C1812,C1812)</f>
        <v>153</v>
      </c>
      <c r="F1812" s="129">
        <f t="shared" si="261"/>
        <v>0.10771648917936805</v>
      </c>
      <c r="G1812" s="129">
        <f t="shared" si="262"/>
        <v>8.4606919865697647E-4</v>
      </c>
      <c r="H1812" s="130">
        <f t="shared" si="263"/>
        <v>0.10856255837802502</v>
      </c>
    </row>
    <row r="1813" spans="1:8">
      <c r="A1813" s="108">
        <f t="shared" si="264"/>
        <v>1799</v>
      </c>
      <c r="B1813" s="109">
        <f t="shared" si="264"/>
        <v>45364</v>
      </c>
      <c r="C1813" s="127" t="str">
        <f t="shared" si="259"/>
        <v>구간10</v>
      </c>
      <c r="D1813" s="108">
        <f t="shared" si="260"/>
        <v>183</v>
      </c>
      <c r="E1813" s="128">
        <f>COUNTIF($C$15:C1813,C1813)</f>
        <v>154</v>
      </c>
      <c r="F1813" s="129">
        <f t="shared" si="261"/>
        <v>0.10771648917936805</v>
      </c>
      <c r="G1813" s="129">
        <f t="shared" si="262"/>
        <v>8.5159906270048605E-4</v>
      </c>
      <c r="H1813" s="130">
        <f t="shared" si="263"/>
        <v>0.10856808824206854</v>
      </c>
    </row>
    <row r="1814" spans="1:8">
      <c r="A1814" s="108">
        <f t="shared" si="264"/>
        <v>1800</v>
      </c>
      <c r="B1814" s="109">
        <f t="shared" si="264"/>
        <v>45365</v>
      </c>
      <c r="C1814" s="127" t="str">
        <f t="shared" si="259"/>
        <v>구간10</v>
      </c>
      <c r="D1814" s="108">
        <f t="shared" si="260"/>
        <v>183</v>
      </c>
      <c r="E1814" s="128">
        <f>COUNTIF($C$15:C1814,C1814)</f>
        <v>155</v>
      </c>
      <c r="F1814" s="129">
        <f t="shared" si="261"/>
        <v>0.10771648917936805</v>
      </c>
      <c r="G1814" s="129">
        <f t="shared" si="262"/>
        <v>8.5712892674399575E-4</v>
      </c>
      <c r="H1814" s="130">
        <f t="shared" si="263"/>
        <v>0.10857361810611205</v>
      </c>
    </row>
    <row r="1815" spans="1:8">
      <c r="A1815" s="108">
        <f t="shared" si="264"/>
        <v>1801</v>
      </c>
      <c r="B1815" s="109">
        <f t="shared" si="264"/>
        <v>45366</v>
      </c>
      <c r="C1815" s="127" t="str">
        <f t="shared" si="259"/>
        <v>구간10</v>
      </c>
      <c r="D1815" s="108">
        <f t="shared" si="260"/>
        <v>183</v>
      </c>
      <c r="E1815" s="128">
        <f>COUNTIF($C$15:C1815,C1815)</f>
        <v>156</v>
      </c>
      <c r="F1815" s="129">
        <f t="shared" si="261"/>
        <v>0.10771648917936805</v>
      </c>
      <c r="G1815" s="129">
        <f t="shared" si="262"/>
        <v>8.6265879078750534E-4</v>
      </c>
      <c r="H1815" s="130">
        <f t="shared" si="263"/>
        <v>0.10857914797015555</v>
      </c>
    </row>
    <row r="1816" spans="1:8">
      <c r="A1816" s="108">
        <f t="shared" si="264"/>
        <v>1802</v>
      </c>
      <c r="B1816" s="109">
        <f t="shared" si="264"/>
        <v>45367</v>
      </c>
      <c r="C1816" s="127" t="str">
        <f t="shared" si="259"/>
        <v>구간10</v>
      </c>
      <c r="D1816" s="108">
        <f t="shared" si="260"/>
        <v>183</v>
      </c>
      <c r="E1816" s="128">
        <f>COUNTIF($C$15:C1816,C1816)</f>
        <v>157</v>
      </c>
      <c r="F1816" s="129">
        <f t="shared" si="261"/>
        <v>0.10771648917936805</v>
      </c>
      <c r="G1816" s="129">
        <f t="shared" si="262"/>
        <v>8.6818865483101503E-4</v>
      </c>
      <c r="H1816" s="130">
        <f t="shared" si="263"/>
        <v>0.10858467783419906</v>
      </c>
    </row>
    <row r="1817" spans="1:8">
      <c r="A1817" s="108">
        <f t="shared" si="264"/>
        <v>1803</v>
      </c>
      <c r="B1817" s="109">
        <f t="shared" si="264"/>
        <v>45368</v>
      </c>
      <c r="C1817" s="127" t="str">
        <f t="shared" si="259"/>
        <v>구간10</v>
      </c>
      <c r="D1817" s="108">
        <f t="shared" si="260"/>
        <v>183</v>
      </c>
      <c r="E1817" s="128">
        <f>COUNTIF($C$15:C1817,C1817)</f>
        <v>158</v>
      </c>
      <c r="F1817" s="129">
        <f t="shared" si="261"/>
        <v>0.10771648917936805</v>
      </c>
      <c r="G1817" s="129">
        <f t="shared" si="262"/>
        <v>8.7371851887452473E-4</v>
      </c>
      <c r="H1817" s="130">
        <f t="shared" si="263"/>
        <v>0.10859020769824257</v>
      </c>
    </row>
    <row r="1818" spans="1:8">
      <c r="A1818" s="108">
        <f t="shared" si="264"/>
        <v>1804</v>
      </c>
      <c r="B1818" s="109">
        <f t="shared" si="264"/>
        <v>45369</v>
      </c>
      <c r="C1818" s="127" t="str">
        <f t="shared" si="259"/>
        <v>구간10</v>
      </c>
      <c r="D1818" s="108">
        <f t="shared" si="260"/>
        <v>183</v>
      </c>
      <c r="E1818" s="128">
        <f>COUNTIF($C$15:C1818,C1818)</f>
        <v>159</v>
      </c>
      <c r="F1818" s="129">
        <f t="shared" si="261"/>
        <v>0.10771648917936805</v>
      </c>
      <c r="G1818" s="129">
        <f t="shared" si="262"/>
        <v>8.7924838291803431E-4</v>
      </c>
      <c r="H1818" s="130">
        <f t="shared" si="263"/>
        <v>0.10859573756228608</v>
      </c>
    </row>
    <row r="1819" spans="1:8">
      <c r="A1819" s="108">
        <f t="shared" si="264"/>
        <v>1805</v>
      </c>
      <c r="B1819" s="109">
        <f t="shared" si="264"/>
        <v>45370</v>
      </c>
      <c r="C1819" s="127" t="str">
        <f t="shared" si="259"/>
        <v>구간10</v>
      </c>
      <c r="D1819" s="108">
        <f t="shared" si="260"/>
        <v>183</v>
      </c>
      <c r="E1819" s="128">
        <f>COUNTIF($C$15:C1819,C1819)</f>
        <v>160</v>
      </c>
      <c r="F1819" s="129">
        <f t="shared" si="261"/>
        <v>0.10771648917936805</v>
      </c>
      <c r="G1819" s="129">
        <f t="shared" si="262"/>
        <v>8.8477824696154401E-4</v>
      </c>
      <c r="H1819" s="130">
        <f t="shared" si="263"/>
        <v>0.10860126742632958</v>
      </c>
    </row>
    <row r="1820" spans="1:8">
      <c r="A1820" s="108">
        <f t="shared" si="264"/>
        <v>1806</v>
      </c>
      <c r="B1820" s="109">
        <f t="shared" si="264"/>
        <v>45371</v>
      </c>
      <c r="C1820" s="127" t="str">
        <f t="shared" si="259"/>
        <v>구간10</v>
      </c>
      <c r="D1820" s="108">
        <f t="shared" si="260"/>
        <v>183</v>
      </c>
      <c r="E1820" s="128">
        <f>COUNTIF($C$15:C1820,C1820)</f>
        <v>161</v>
      </c>
      <c r="F1820" s="129">
        <f t="shared" si="261"/>
        <v>0.10771648917936805</v>
      </c>
      <c r="G1820" s="129">
        <f t="shared" si="262"/>
        <v>8.9030811100505359E-4</v>
      </c>
      <c r="H1820" s="130">
        <f t="shared" si="263"/>
        <v>0.10860679729037311</v>
      </c>
    </row>
    <row r="1821" spans="1:8">
      <c r="A1821" s="108">
        <f t="shared" si="264"/>
        <v>1807</v>
      </c>
      <c r="B1821" s="109">
        <f t="shared" si="264"/>
        <v>45372</v>
      </c>
      <c r="C1821" s="127" t="str">
        <f t="shared" si="259"/>
        <v>구간10</v>
      </c>
      <c r="D1821" s="108">
        <f t="shared" si="260"/>
        <v>183</v>
      </c>
      <c r="E1821" s="128">
        <f>COUNTIF($C$15:C1821,C1821)</f>
        <v>162</v>
      </c>
      <c r="F1821" s="129">
        <f t="shared" si="261"/>
        <v>0.10771648917936805</v>
      </c>
      <c r="G1821" s="129">
        <f t="shared" si="262"/>
        <v>8.9583797504856329E-4</v>
      </c>
      <c r="H1821" s="130">
        <f t="shared" si="263"/>
        <v>0.10861232715441661</v>
      </c>
    </row>
    <row r="1822" spans="1:8">
      <c r="A1822" s="108">
        <f t="shared" si="264"/>
        <v>1808</v>
      </c>
      <c r="B1822" s="109">
        <f t="shared" si="264"/>
        <v>45373</v>
      </c>
      <c r="C1822" s="127" t="str">
        <f t="shared" si="259"/>
        <v>구간10</v>
      </c>
      <c r="D1822" s="108">
        <f t="shared" si="260"/>
        <v>183</v>
      </c>
      <c r="E1822" s="128">
        <f>COUNTIF($C$15:C1822,C1822)</f>
        <v>163</v>
      </c>
      <c r="F1822" s="129">
        <f t="shared" si="261"/>
        <v>0.10771648917936805</v>
      </c>
      <c r="G1822" s="129">
        <f t="shared" si="262"/>
        <v>9.0136783909207298E-4</v>
      </c>
      <c r="H1822" s="130">
        <f t="shared" si="263"/>
        <v>0.10861785701846012</v>
      </c>
    </row>
    <row r="1823" spans="1:8">
      <c r="A1823" s="108">
        <f t="shared" si="264"/>
        <v>1809</v>
      </c>
      <c r="B1823" s="109">
        <f t="shared" si="264"/>
        <v>45374</v>
      </c>
      <c r="C1823" s="127" t="str">
        <f t="shared" si="259"/>
        <v>구간10</v>
      </c>
      <c r="D1823" s="108">
        <f t="shared" si="260"/>
        <v>183</v>
      </c>
      <c r="E1823" s="128">
        <f>COUNTIF($C$15:C1823,C1823)</f>
        <v>164</v>
      </c>
      <c r="F1823" s="129">
        <f t="shared" si="261"/>
        <v>0.10771648917936805</v>
      </c>
      <c r="G1823" s="129">
        <f t="shared" si="262"/>
        <v>9.0689770313558257E-4</v>
      </c>
      <c r="H1823" s="130">
        <f t="shared" si="263"/>
        <v>0.10862338688250363</v>
      </c>
    </row>
    <row r="1824" spans="1:8">
      <c r="A1824" s="108">
        <f t="shared" si="264"/>
        <v>1810</v>
      </c>
      <c r="B1824" s="109">
        <f t="shared" si="264"/>
        <v>45375</v>
      </c>
      <c r="C1824" s="127" t="str">
        <f t="shared" si="259"/>
        <v>구간10</v>
      </c>
      <c r="D1824" s="108">
        <f t="shared" si="260"/>
        <v>183</v>
      </c>
      <c r="E1824" s="128">
        <f>COUNTIF($C$15:C1824,C1824)</f>
        <v>165</v>
      </c>
      <c r="F1824" s="129">
        <f t="shared" si="261"/>
        <v>0.10771648917936805</v>
      </c>
      <c r="G1824" s="129">
        <f t="shared" si="262"/>
        <v>9.1242756717909226E-4</v>
      </c>
      <c r="H1824" s="130">
        <f t="shared" si="263"/>
        <v>0.10862891674654714</v>
      </c>
    </row>
    <row r="1825" spans="1:8">
      <c r="A1825" s="108">
        <f t="shared" ref="A1825:B1840" si="265">A1824+1</f>
        <v>1811</v>
      </c>
      <c r="B1825" s="109">
        <f t="shared" si="265"/>
        <v>45376</v>
      </c>
      <c r="C1825" s="127" t="str">
        <f t="shared" si="259"/>
        <v>구간10</v>
      </c>
      <c r="D1825" s="108">
        <f t="shared" si="260"/>
        <v>183</v>
      </c>
      <c r="E1825" s="128">
        <f>COUNTIF($C$15:C1825,C1825)</f>
        <v>166</v>
      </c>
      <c r="F1825" s="129">
        <f t="shared" si="261"/>
        <v>0.10771648917936805</v>
      </c>
      <c r="G1825" s="129">
        <f t="shared" si="262"/>
        <v>9.1795743122260185E-4</v>
      </c>
      <c r="H1825" s="130">
        <f t="shared" si="263"/>
        <v>0.10863444661059064</v>
      </c>
    </row>
    <row r="1826" spans="1:8">
      <c r="A1826" s="108">
        <f t="shared" si="265"/>
        <v>1812</v>
      </c>
      <c r="B1826" s="109">
        <f t="shared" si="265"/>
        <v>45377</v>
      </c>
      <c r="C1826" s="127" t="str">
        <f t="shared" si="259"/>
        <v>구간10</v>
      </c>
      <c r="D1826" s="108">
        <f t="shared" si="260"/>
        <v>183</v>
      </c>
      <c r="E1826" s="128">
        <f>COUNTIF($C$15:C1826,C1826)</f>
        <v>167</v>
      </c>
      <c r="F1826" s="129">
        <f t="shared" si="261"/>
        <v>0.10771648917936805</v>
      </c>
      <c r="G1826" s="129">
        <f t="shared" si="262"/>
        <v>9.2348729526611154E-4</v>
      </c>
      <c r="H1826" s="130">
        <f t="shared" si="263"/>
        <v>0.10863997647463416</v>
      </c>
    </row>
    <row r="1827" spans="1:8">
      <c r="A1827" s="108">
        <f t="shared" si="265"/>
        <v>1813</v>
      </c>
      <c r="B1827" s="109">
        <f t="shared" si="265"/>
        <v>45378</v>
      </c>
      <c r="C1827" s="127" t="str">
        <f t="shared" si="259"/>
        <v>구간10</v>
      </c>
      <c r="D1827" s="108">
        <f t="shared" si="260"/>
        <v>183</v>
      </c>
      <c r="E1827" s="128">
        <f>COUNTIF($C$15:C1827,C1827)</f>
        <v>168</v>
      </c>
      <c r="F1827" s="129">
        <f t="shared" si="261"/>
        <v>0.10771648917936805</v>
      </c>
      <c r="G1827" s="129">
        <f t="shared" si="262"/>
        <v>9.2901715930962113E-4</v>
      </c>
      <c r="H1827" s="130">
        <f t="shared" si="263"/>
        <v>0.10864550633867767</v>
      </c>
    </row>
    <row r="1828" spans="1:8">
      <c r="A1828" s="108">
        <f t="shared" si="265"/>
        <v>1814</v>
      </c>
      <c r="B1828" s="109">
        <f t="shared" si="265"/>
        <v>45379</v>
      </c>
      <c r="C1828" s="127" t="str">
        <f t="shared" si="259"/>
        <v>구간10</v>
      </c>
      <c r="D1828" s="108">
        <f t="shared" si="260"/>
        <v>183</v>
      </c>
      <c r="E1828" s="128">
        <f>COUNTIF($C$15:C1828,C1828)</f>
        <v>169</v>
      </c>
      <c r="F1828" s="129">
        <f t="shared" si="261"/>
        <v>0.10771648917936805</v>
      </c>
      <c r="G1828" s="129">
        <f t="shared" si="262"/>
        <v>9.3454702335313083E-4</v>
      </c>
      <c r="H1828" s="130">
        <f t="shared" si="263"/>
        <v>0.10865103620272118</v>
      </c>
    </row>
    <row r="1829" spans="1:8">
      <c r="A1829" s="108">
        <f t="shared" si="265"/>
        <v>1815</v>
      </c>
      <c r="B1829" s="109">
        <f t="shared" si="265"/>
        <v>45380</v>
      </c>
      <c r="C1829" s="127" t="str">
        <f t="shared" si="259"/>
        <v>구간10</v>
      </c>
      <c r="D1829" s="108">
        <f t="shared" si="260"/>
        <v>183</v>
      </c>
      <c r="E1829" s="128">
        <f>COUNTIF($C$15:C1829,C1829)</f>
        <v>170</v>
      </c>
      <c r="F1829" s="129">
        <f t="shared" si="261"/>
        <v>0.10771648917936805</v>
      </c>
      <c r="G1829" s="129">
        <f t="shared" si="262"/>
        <v>9.4007688739664052E-4</v>
      </c>
      <c r="H1829" s="130">
        <f t="shared" si="263"/>
        <v>0.10865656606676469</v>
      </c>
    </row>
    <row r="1830" spans="1:8">
      <c r="A1830" s="108">
        <f t="shared" si="265"/>
        <v>1816</v>
      </c>
      <c r="B1830" s="109">
        <f t="shared" si="265"/>
        <v>45381</v>
      </c>
      <c r="C1830" s="127" t="str">
        <f t="shared" si="259"/>
        <v>구간10</v>
      </c>
      <c r="D1830" s="108">
        <f t="shared" si="260"/>
        <v>183</v>
      </c>
      <c r="E1830" s="128">
        <f>COUNTIF($C$15:C1830,C1830)</f>
        <v>171</v>
      </c>
      <c r="F1830" s="129">
        <f t="shared" si="261"/>
        <v>0.10771648917936805</v>
      </c>
      <c r="G1830" s="129">
        <f t="shared" si="262"/>
        <v>9.4560675144015011E-4</v>
      </c>
      <c r="H1830" s="130">
        <f t="shared" si="263"/>
        <v>0.10866209593080819</v>
      </c>
    </row>
    <row r="1831" spans="1:8">
      <c r="A1831" s="108">
        <f t="shared" si="265"/>
        <v>1817</v>
      </c>
      <c r="B1831" s="109">
        <f t="shared" si="265"/>
        <v>45382</v>
      </c>
      <c r="C1831" s="127" t="str">
        <f t="shared" si="259"/>
        <v>구간10</v>
      </c>
      <c r="D1831" s="108">
        <f t="shared" si="260"/>
        <v>183</v>
      </c>
      <c r="E1831" s="128">
        <f>COUNTIF($C$15:C1831,C1831)</f>
        <v>172</v>
      </c>
      <c r="F1831" s="129">
        <f t="shared" si="261"/>
        <v>0.10771648917936805</v>
      </c>
      <c r="G1831" s="129">
        <f t="shared" si="262"/>
        <v>9.511366154836598E-4</v>
      </c>
      <c r="H1831" s="130">
        <f t="shared" si="263"/>
        <v>0.1086676257948517</v>
      </c>
    </row>
    <row r="1832" spans="1:8">
      <c r="A1832" s="108">
        <f t="shared" si="265"/>
        <v>1818</v>
      </c>
      <c r="B1832" s="109">
        <f t="shared" si="265"/>
        <v>45383</v>
      </c>
      <c r="C1832" s="127" t="str">
        <f t="shared" si="259"/>
        <v>구간10</v>
      </c>
      <c r="D1832" s="108">
        <f t="shared" si="260"/>
        <v>183</v>
      </c>
      <c r="E1832" s="128">
        <f>COUNTIF($C$15:C1832,C1832)</f>
        <v>173</v>
      </c>
      <c r="F1832" s="129">
        <f t="shared" si="261"/>
        <v>0.10771648917936805</v>
      </c>
      <c r="G1832" s="129">
        <f t="shared" si="262"/>
        <v>9.5666647952716939E-4</v>
      </c>
      <c r="H1832" s="130">
        <f t="shared" si="263"/>
        <v>0.10867315565889521</v>
      </c>
    </row>
    <row r="1833" spans="1:8">
      <c r="A1833" s="108">
        <f t="shared" si="265"/>
        <v>1819</v>
      </c>
      <c r="B1833" s="109">
        <f t="shared" si="265"/>
        <v>45384</v>
      </c>
      <c r="C1833" s="127" t="str">
        <f t="shared" si="259"/>
        <v>구간10</v>
      </c>
      <c r="D1833" s="108">
        <f t="shared" si="260"/>
        <v>183</v>
      </c>
      <c r="E1833" s="128">
        <f>COUNTIF($C$15:C1833,C1833)</f>
        <v>174</v>
      </c>
      <c r="F1833" s="129">
        <f t="shared" si="261"/>
        <v>0.10771648917936805</v>
      </c>
      <c r="G1833" s="129">
        <f t="shared" si="262"/>
        <v>9.6219634357067908E-4</v>
      </c>
      <c r="H1833" s="130">
        <f t="shared" si="263"/>
        <v>0.10867868552293873</v>
      </c>
    </row>
    <row r="1834" spans="1:8">
      <c r="A1834" s="108">
        <f t="shared" si="265"/>
        <v>1820</v>
      </c>
      <c r="B1834" s="109">
        <f t="shared" si="265"/>
        <v>45385</v>
      </c>
      <c r="C1834" s="127" t="str">
        <f t="shared" si="259"/>
        <v>구간10</v>
      </c>
      <c r="D1834" s="108">
        <f t="shared" si="260"/>
        <v>183</v>
      </c>
      <c r="E1834" s="128">
        <f>COUNTIF($C$15:C1834,C1834)</f>
        <v>175</v>
      </c>
      <c r="F1834" s="129">
        <f t="shared" si="261"/>
        <v>0.10771648917936805</v>
      </c>
      <c r="G1834" s="129">
        <f t="shared" si="262"/>
        <v>9.6772620761418878E-4</v>
      </c>
      <c r="H1834" s="130">
        <f t="shared" si="263"/>
        <v>0.10868421538698224</v>
      </c>
    </row>
    <row r="1835" spans="1:8">
      <c r="A1835" s="108">
        <f t="shared" si="265"/>
        <v>1821</v>
      </c>
      <c r="B1835" s="109">
        <f t="shared" si="265"/>
        <v>45386</v>
      </c>
      <c r="C1835" s="127" t="str">
        <f t="shared" si="259"/>
        <v>구간10</v>
      </c>
      <c r="D1835" s="108">
        <f t="shared" si="260"/>
        <v>183</v>
      </c>
      <c r="E1835" s="128">
        <f>COUNTIF($C$15:C1835,C1835)</f>
        <v>176</v>
      </c>
      <c r="F1835" s="129">
        <f t="shared" si="261"/>
        <v>0.10771648917936805</v>
      </c>
      <c r="G1835" s="129">
        <f t="shared" si="262"/>
        <v>9.7325607165769836E-4</v>
      </c>
      <c r="H1835" s="130">
        <f t="shared" si="263"/>
        <v>0.10868974525102575</v>
      </c>
    </row>
    <row r="1836" spans="1:8">
      <c r="A1836" s="108">
        <f t="shared" si="265"/>
        <v>1822</v>
      </c>
      <c r="B1836" s="109">
        <f t="shared" si="265"/>
        <v>45387</v>
      </c>
      <c r="C1836" s="127" t="str">
        <f t="shared" si="259"/>
        <v>구간10</v>
      </c>
      <c r="D1836" s="108">
        <f t="shared" si="260"/>
        <v>183</v>
      </c>
      <c r="E1836" s="128">
        <f>COUNTIF($C$15:C1836,C1836)</f>
        <v>177</v>
      </c>
      <c r="F1836" s="129">
        <f t="shared" si="261"/>
        <v>0.10771648917936805</v>
      </c>
      <c r="G1836" s="129">
        <f t="shared" si="262"/>
        <v>9.7878593570120795E-4</v>
      </c>
      <c r="H1836" s="130">
        <f t="shared" si="263"/>
        <v>0.10869527511506925</v>
      </c>
    </row>
    <row r="1837" spans="1:8">
      <c r="A1837" s="108">
        <f t="shared" si="265"/>
        <v>1823</v>
      </c>
      <c r="B1837" s="109">
        <f t="shared" si="265"/>
        <v>45388</v>
      </c>
      <c r="C1837" s="127" t="str">
        <f t="shared" si="259"/>
        <v>구간10</v>
      </c>
      <c r="D1837" s="108">
        <f t="shared" si="260"/>
        <v>183</v>
      </c>
      <c r="E1837" s="128">
        <f>COUNTIF($C$15:C1837,C1837)</f>
        <v>178</v>
      </c>
      <c r="F1837" s="129">
        <f t="shared" si="261"/>
        <v>0.10771648917936805</v>
      </c>
      <c r="G1837" s="129">
        <f t="shared" si="262"/>
        <v>9.8431579974471765E-4</v>
      </c>
      <c r="H1837" s="130">
        <f t="shared" si="263"/>
        <v>0.10870080497911276</v>
      </c>
    </row>
    <row r="1838" spans="1:8">
      <c r="A1838" s="108">
        <f t="shared" si="265"/>
        <v>1824</v>
      </c>
      <c r="B1838" s="109">
        <f t="shared" si="265"/>
        <v>45389</v>
      </c>
      <c r="C1838" s="127" t="str">
        <f t="shared" si="259"/>
        <v>구간10</v>
      </c>
      <c r="D1838" s="108">
        <f t="shared" si="260"/>
        <v>183</v>
      </c>
      <c r="E1838" s="128">
        <f>COUNTIF($C$15:C1838,C1838)</f>
        <v>179</v>
      </c>
      <c r="F1838" s="129">
        <f t="shared" si="261"/>
        <v>0.10771648917936805</v>
      </c>
      <c r="G1838" s="129">
        <f t="shared" si="262"/>
        <v>9.8984566378822734E-4</v>
      </c>
      <c r="H1838" s="130">
        <f t="shared" si="263"/>
        <v>0.10870633484315627</v>
      </c>
    </row>
    <row r="1839" spans="1:8">
      <c r="A1839" s="108">
        <f t="shared" si="265"/>
        <v>1825</v>
      </c>
      <c r="B1839" s="109">
        <f t="shared" si="265"/>
        <v>45390</v>
      </c>
      <c r="C1839" s="127" t="str">
        <f t="shared" si="259"/>
        <v>구간10</v>
      </c>
      <c r="D1839" s="108">
        <f t="shared" si="260"/>
        <v>183</v>
      </c>
      <c r="E1839" s="128">
        <f>COUNTIF($C$15:C1839,C1839)</f>
        <v>180</v>
      </c>
      <c r="F1839" s="129">
        <f t="shared" si="261"/>
        <v>0.10771648917936805</v>
      </c>
      <c r="G1839" s="129">
        <f t="shared" si="262"/>
        <v>9.9537552783173703E-4</v>
      </c>
      <c r="H1839" s="130">
        <f t="shared" si="263"/>
        <v>0.10871186470719979</v>
      </c>
    </row>
    <row r="1840" spans="1:8">
      <c r="A1840" s="108">
        <f t="shared" si="265"/>
        <v>1826</v>
      </c>
      <c r="B1840" s="109">
        <f t="shared" si="265"/>
        <v>45391</v>
      </c>
      <c r="C1840" s="127" t="str">
        <f t="shared" si="259"/>
        <v>구간10</v>
      </c>
      <c r="D1840" s="108">
        <f t="shared" si="260"/>
        <v>183</v>
      </c>
      <c r="E1840" s="128">
        <f>COUNTIF($C$15:C1840,C1840)</f>
        <v>181</v>
      </c>
      <c r="F1840" s="129">
        <f t="shared" si="261"/>
        <v>0.10771648917936805</v>
      </c>
      <c r="G1840" s="129">
        <f t="shared" si="262"/>
        <v>1.0009053918752467E-3</v>
      </c>
      <c r="H1840" s="130">
        <f t="shared" si="263"/>
        <v>0.1087173945712433</v>
      </c>
    </row>
    <row r="1841" spans="1:8">
      <c r="A1841" s="108">
        <f t="shared" ref="A1841:B1856" si="266">A1840+1</f>
        <v>1827</v>
      </c>
      <c r="B1841" s="109">
        <f t="shared" si="266"/>
        <v>45392</v>
      </c>
      <c r="C1841" s="127" t="str">
        <f t="shared" si="259"/>
        <v>구간10</v>
      </c>
      <c r="D1841" s="108">
        <f t="shared" si="260"/>
        <v>183</v>
      </c>
      <c r="E1841" s="128">
        <f>COUNTIF($C$15:C1841,C1841)</f>
        <v>182</v>
      </c>
      <c r="F1841" s="129">
        <f t="shared" si="261"/>
        <v>0.10771648917936805</v>
      </c>
      <c r="G1841" s="129">
        <f t="shared" si="262"/>
        <v>1.0064352559187562E-3</v>
      </c>
      <c r="H1841" s="130">
        <f t="shared" si="263"/>
        <v>0.10872292443528681</v>
      </c>
    </row>
    <row r="1842" spans="1:8">
      <c r="A1842" s="108">
        <f t="shared" si="266"/>
        <v>1828</v>
      </c>
      <c r="B1842" s="109">
        <f t="shared" si="266"/>
        <v>45393</v>
      </c>
      <c r="C1842" s="127" t="str">
        <f t="shared" si="259"/>
        <v>구간10</v>
      </c>
      <c r="D1842" s="108">
        <f t="shared" si="260"/>
        <v>183</v>
      </c>
      <c r="E1842" s="128">
        <f>COUNTIF($C$15:C1842,C1842)</f>
        <v>183</v>
      </c>
      <c r="F1842" s="129">
        <f t="shared" si="261"/>
        <v>0.10771648917936805</v>
      </c>
      <c r="G1842" s="129">
        <f t="shared" si="262"/>
        <v>1.0119651199622659E-3</v>
      </c>
      <c r="H1842" s="130">
        <f t="shared" si="263"/>
        <v>0.10872845429933031</v>
      </c>
    </row>
    <row r="1843" spans="1:8">
      <c r="A1843" s="108">
        <f t="shared" si="266"/>
        <v>1829</v>
      </c>
      <c r="B1843" s="109">
        <f t="shared" si="266"/>
        <v>45394</v>
      </c>
      <c r="C1843" s="127" t="str">
        <f t="shared" si="259"/>
        <v>구간11</v>
      </c>
      <c r="D1843" s="108">
        <f t="shared" si="260"/>
        <v>183</v>
      </c>
      <c r="E1843" s="128">
        <f>COUNTIF($C$15:C1843,C1843)</f>
        <v>1</v>
      </c>
      <c r="F1843" s="129">
        <f t="shared" si="261"/>
        <v>0.10872845429933031</v>
      </c>
      <c r="G1843" s="129">
        <f t="shared" si="262"/>
        <v>7.3491080593066431E-6</v>
      </c>
      <c r="H1843" s="130">
        <f t="shared" si="263"/>
        <v>0.10873580340738961</v>
      </c>
    </row>
    <row r="1844" spans="1:8">
      <c r="A1844" s="108">
        <f t="shared" si="266"/>
        <v>1830</v>
      </c>
      <c r="B1844" s="109">
        <f t="shared" si="266"/>
        <v>45395</v>
      </c>
      <c r="C1844" s="127" t="str">
        <f t="shared" si="259"/>
        <v>구간11</v>
      </c>
      <c r="D1844" s="108">
        <f t="shared" si="260"/>
        <v>183</v>
      </c>
      <c r="E1844" s="128">
        <f>COUNTIF($C$15:C1844,C1844)</f>
        <v>2</v>
      </c>
      <c r="F1844" s="129">
        <f t="shared" si="261"/>
        <v>0.10872845429933031</v>
      </c>
      <c r="G1844" s="129">
        <f t="shared" si="262"/>
        <v>1.4698216118613286E-5</v>
      </c>
      <c r="H1844" s="130">
        <f t="shared" si="263"/>
        <v>0.10874315251544893</v>
      </c>
    </row>
    <row r="1845" spans="1:8">
      <c r="A1845" s="108">
        <f t="shared" si="266"/>
        <v>1831</v>
      </c>
      <c r="B1845" s="109">
        <f t="shared" si="266"/>
        <v>45396</v>
      </c>
      <c r="C1845" s="127" t="str">
        <f t="shared" si="259"/>
        <v>구간11</v>
      </c>
      <c r="D1845" s="108">
        <f t="shared" si="260"/>
        <v>183</v>
      </c>
      <c r="E1845" s="128">
        <f>COUNTIF($C$15:C1845,C1845)</f>
        <v>3</v>
      </c>
      <c r="F1845" s="129">
        <f t="shared" si="261"/>
        <v>0.10872845429933031</v>
      </c>
      <c r="G1845" s="129">
        <f t="shared" si="262"/>
        <v>2.2047324177919928E-5</v>
      </c>
      <c r="H1845" s="130">
        <f t="shared" si="263"/>
        <v>0.10875050162350823</v>
      </c>
    </row>
    <row r="1846" spans="1:8">
      <c r="A1846" s="108">
        <f t="shared" si="266"/>
        <v>1832</v>
      </c>
      <c r="B1846" s="109">
        <f t="shared" si="266"/>
        <v>45397</v>
      </c>
      <c r="C1846" s="127" t="str">
        <f t="shared" si="259"/>
        <v>구간11</v>
      </c>
      <c r="D1846" s="108">
        <f t="shared" si="260"/>
        <v>183</v>
      </c>
      <c r="E1846" s="128">
        <f>COUNTIF($C$15:C1846,C1846)</f>
        <v>4</v>
      </c>
      <c r="F1846" s="129">
        <f t="shared" si="261"/>
        <v>0.10872845429933031</v>
      </c>
      <c r="G1846" s="129">
        <f t="shared" si="262"/>
        <v>2.9396432237226572E-5</v>
      </c>
      <c r="H1846" s="130">
        <f t="shared" si="263"/>
        <v>0.10875785073156755</v>
      </c>
    </row>
    <row r="1847" spans="1:8">
      <c r="A1847" s="108">
        <f t="shared" si="266"/>
        <v>1833</v>
      </c>
      <c r="B1847" s="109">
        <f t="shared" si="266"/>
        <v>45398</v>
      </c>
      <c r="C1847" s="127" t="str">
        <f t="shared" si="259"/>
        <v>구간11</v>
      </c>
      <c r="D1847" s="108">
        <f t="shared" si="260"/>
        <v>183</v>
      </c>
      <c r="E1847" s="128">
        <f>COUNTIF($C$15:C1847,C1847)</f>
        <v>5</v>
      </c>
      <c r="F1847" s="129">
        <f t="shared" si="261"/>
        <v>0.10872845429933031</v>
      </c>
      <c r="G1847" s="129">
        <f t="shared" si="262"/>
        <v>3.6745540296533216E-5</v>
      </c>
      <c r="H1847" s="130">
        <f t="shared" si="263"/>
        <v>0.10876519983962685</v>
      </c>
    </row>
    <row r="1848" spans="1:8">
      <c r="A1848" s="108">
        <f t="shared" si="266"/>
        <v>1834</v>
      </c>
      <c r="B1848" s="109">
        <f t="shared" si="266"/>
        <v>45399</v>
      </c>
      <c r="C1848" s="127" t="str">
        <f t="shared" si="259"/>
        <v>구간11</v>
      </c>
      <c r="D1848" s="108">
        <f t="shared" si="260"/>
        <v>183</v>
      </c>
      <c r="E1848" s="128">
        <f>COUNTIF($C$15:C1848,C1848)</f>
        <v>6</v>
      </c>
      <c r="F1848" s="129">
        <f t="shared" si="261"/>
        <v>0.10872845429933031</v>
      </c>
      <c r="G1848" s="129">
        <f t="shared" si="262"/>
        <v>4.4094648355839857E-5</v>
      </c>
      <c r="H1848" s="130">
        <f t="shared" si="263"/>
        <v>0.10877254894768615</v>
      </c>
    </row>
    <row r="1849" spans="1:8">
      <c r="A1849" s="108">
        <f t="shared" si="266"/>
        <v>1835</v>
      </c>
      <c r="B1849" s="109">
        <f t="shared" si="266"/>
        <v>45400</v>
      </c>
      <c r="C1849" s="127" t="str">
        <f t="shared" si="259"/>
        <v>구간11</v>
      </c>
      <c r="D1849" s="108">
        <f t="shared" si="260"/>
        <v>183</v>
      </c>
      <c r="E1849" s="128">
        <f>COUNTIF($C$15:C1849,C1849)</f>
        <v>7</v>
      </c>
      <c r="F1849" s="129">
        <f t="shared" si="261"/>
        <v>0.10872845429933031</v>
      </c>
      <c r="G1849" s="129">
        <f t="shared" si="262"/>
        <v>5.1443756415146504E-5</v>
      </c>
      <c r="H1849" s="130">
        <f t="shared" si="263"/>
        <v>0.10877989805574546</v>
      </c>
    </row>
    <row r="1850" spans="1:8">
      <c r="A1850" s="108">
        <f t="shared" si="266"/>
        <v>1836</v>
      </c>
      <c r="B1850" s="109">
        <f t="shared" si="266"/>
        <v>45401</v>
      </c>
      <c r="C1850" s="127" t="str">
        <f t="shared" si="259"/>
        <v>구간11</v>
      </c>
      <c r="D1850" s="108">
        <f t="shared" si="260"/>
        <v>183</v>
      </c>
      <c r="E1850" s="128">
        <f>COUNTIF($C$15:C1850,C1850)</f>
        <v>8</v>
      </c>
      <c r="F1850" s="129">
        <f t="shared" si="261"/>
        <v>0.10872845429933031</v>
      </c>
      <c r="G1850" s="129">
        <f t="shared" si="262"/>
        <v>5.8792864474453144E-5</v>
      </c>
      <c r="H1850" s="130">
        <f t="shared" si="263"/>
        <v>0.10878724716380477</v>
      </c>
    </row>
    <row r="1851" spans="1:8">
      <c r="A1851" s="108">
        <f t="shared" si="266"/>
        <v>1837</v>
      </c>
      <c r="B1851" s="109">
        <f t="shared" si="266"/>
        <v>45402</v>
      </c>
      <c r="C1851" s="127" t="str">
        <f t="shared" si="259"/>
        <v>구간11</v>
      </c>
      <c r="D1851" s="108">
        <f t="shared" si="260"/>
        <v>183</v>
      </c>
      <c r="E1851" s="128">
        <f>COUNTIF($C$15:C1851,C1851)</f>
        <v>9</v>
      </c>
      <c r="F1851" s="129">
        <f t="shared" si="261"/>
        <v>0.10872845429933031</v>
      </c>
      <c r="G1851" s="129">
        <f t="shared" si="262"/>
        <v>6.6141972533759785E-5</v>
      </c>
      <c r="H1851" s="130">
        <f t="shared" si="263"/>
        <v>0.10879459627186407</v>
      </c>
    </row>
    <row r="1852" spans="1:8">
      <c r="A1852" s="108">
        <f t="shared" si="266"/>
        <v>1838</v>
      </c>
      <c r="B1852" s="109">
        <f t="shared" si="266"/>
        <v>45403</v>
      </c>
      <c r="C1852" s="127" t="str">
        <f t="shared" si="259"/>
        <v>구간11</v>
      </c>
      <c r="D1852" s="108">
        <f t="shared" si="260"/>
        <v>183</v>
      </c>
      <c r="E1852" s="128">
        <f>COUNTIF($C$15:C1852,C1852)</f>
        <v>10</v>
      </c>
      <c r="F1852" s="129">
        <f t="shared" si="261"/>
        <v>0.10872845429933031</v>
      </c>
      <c r="G1852" s="129">
        <f t="shared" si="262"/>
        <v>7.3491080593066432E-5</v>
      </c>
      <c r="H1852" s="130">
        <f t="shared" si="263"/>
        <v>0.10880194537992338</v>
      </c>
    </row>
    <row r="1853" spans="1:8">
      <c r="A1853" s="108">
        <f t="shared" si="266"/>
        <v>1839</v>
      </c>
      <c r="B1853" s="109">
        <f t="shared" si="266"/>
        <v>45404</v>
      </c>
      <c r="C1853" s="127" t="str">
        <f t="shared" si="259"/>
        <v>구간11</v>
      </c>
      <c r="D1853" s="108">
        <f t="shared" si="260"/>
        <v>183</v>
      </c>
      <c r="E1853" s="128">
        <f>COUNTIF($C$15:C1853,C1853)</f>
        <v>11</v>
      </c>
      <c r="F1853" s="129">
        <f t="shared" si="261"/>
        <v>0.10872845429933031</v>
      </c>
      <c r="G1853" s="129">
        <f t="shared" si="262"/>
        <v>8.084018865237308E-5</v>
      </c>
      <c r="H1853" s="130">
        <f t="shared" si="263"/>
        <v>0.10880929448798268</v>
      </c>
    </row>
    <row r="1854" spans="1:8">
      <c r="A1854" s="108">
        <f t="shared" si="266"/>
        <v>1840</v>
      </c>
      <c r="B1854" s="109">
        <f t="shared" si="266"/>
        <v>45405</v>
      </c>
      <c r="C1854" s="127" t="str">
        <f t="shared" si="259"/>
        <v>구간11</v>
      </c>
      <c r="D1854" s="108">
        <f t="shared" si="260"/>
        <v>183</v>
      </c>
      <c r="E1854" s="128">
        <f>COUNTIF($C$15:C1854,C1854)</f>
        <v>12</v>
      </c>
      <c r="F1854" s="129">
        <f t="shared" si="261"/>
        <v>0.10872845429933031</v>
      </c>
      <c r="G1854" s="129">
        <f t="shared" si="262"/>
        <v>8.8189296711679713E-5</v>
      </c>
      <c r="H1854" s="130">
        <f t="shared" si="263"/>
        <v>0.108816643596042</v>
      </c>
    </row>
    <row r="1855" spans="1:8">
      <c r="A1855" s="108">
        <f t="shared" si="266"/>
        <v>1841</v>
      </c>
      <c r="B1855" s="109">
        <f t="shared" si="266"/>
        <v>45406</v>
      </c>
      <c r="C1855" s="127" t="str">
        <f t="shared" si="259"/>
        <v>구간11</v>
      </c>
      <c r="D1855" s="108">
        <f t="shared" si="260"/>
        <v>183</v>
      </c>
      <c r="E1855" s="128">
        <f>COUNTIF($C$15:C1855,C1855)</f>
        <v>13</v>
      </c>
      <c r="F1855" s="129">
        <f t="shared" si="261"/>
        <v>0.10872845429933031</v>
      </c>
      <c r="G1855" s="129">
        <f t="shared" si="262"/>
        <v>9.5538404770986361E-5</v>
      </c>
      <c r="H1855" s="130">
        <f t="shared" si="263"/>
        <v>0.1088239927041013</v>
      </c>
    </row>
    <row r="1856" spans="1:8">
      <c r="A1856" s="108">
        <f t="shared" si="266"/>
        <v>1842</v>
      </c>
      <c r="B1856" s="109">
        <f t="shared" si="266"/>
        <v>45407</v>
      </c>
      <c r="C1856" s="127" t="str">
        <f t="shared" si="259"/>
        <v>구간11</v>
      </c>
      <c r="D1856" s="108">
        <f t="shared" si="260"/>
        <v>183</v>
      </c>
      <c r="E1856" s="128">
        <f>COUNTIF($C$15:C1856,C1856)</f>
        <v>14</v>
      </c>
      <c r="F1856" s="129">
        <f t="shared" si="261"/>
        <v>0.10872845429933031</v>
      </c>
      <c r="G1856" s="129">
        <f t="shared" si="262"/>
        <v>1.0288751283029301E-4</v>
      </c>
      <c r="H1856" s="130">
        <f t="shared" si="263"/>
        <v>0.1088313418121606</v>
      </c>
    </row>
    <row r="1857" spans="1:8">
      <c r="A1857" s="108">
        <f t="shared" ref="A1857:B1872" si="267">A1856+1</f>
        <v>1843</v>
      </c>
      <c r="B1857" s="109">
        <f t="shared" si="267"/>
        <v>45408</v>
      </c>
      <c r="C1857" s="127" t="str">
        <f t="shared" si="259"/>
        <v>구간11</v>
      </c>
      <c r="D1857" s="108">
        <f t="shared" si="260"/>
        <v>183</v>
      </c>
      <c r="E1857" s="128">
        <f>COUNTIF($C$15:C1857,C1857)</f>
        <v>15</v>
      </c>
      <c r="F1857" s="129">
        <f t="shared" si="261"/>
        <v>0.10872845429933031</v>
      </c>
      <c r="G1857" s="129">
        <f t="shared" si="262"/>
        <v>1.1023662088959964E-4</v>
      </c>
      <c r="H1857" s="130">
        <f t="shared" si="263"/>
        <v>0.10883869092021992</v>
      </c>
    </row>
    <row r="1858" spans="1:8">
      <c r="A1858" s="108">
        <f t="shared" si="267"/>
        <v>1844</v>
      </c>
      <c r="B1858" s="109">
        <f t="shared" si="267"/>
        <v>45409</v>
      </c>
      <c r="C1858" s="127" t="str">
        <f t="shared" si="259"/>
        <v>구간11</v>
      </c>
      <c r="D1858" s="108">
        <f t="shared" si="260"/>
        <v>183</v>
      </c>
      <c r="E1858" s="128">
        <f>COUNTIF($C$15:C1858,C1858)</f>
        <v>16</v>
      </c>
      <c r="F1858" s="129">
        <f t="shared" si="261"/>
        <v>0.10872845429933031</v>
      </c>
      <c r="G1858" s="129">
        <f t="shared" si="262"/>
        <v>1.1758572894890629E-4</v>
      </c>
      <c r="H1858" s="130">
        <f t="shared" si="263"/>
        <v>0.10884604002827922</v>
      </c>
    </row>
    <row r="1859" spans="1:8">
      <c r="A1859" s="108">
        <f t="shared" si="267"/>
        <v>1845</v>
      </c>
      <c r="B1859" s="109">
        <f t="shared" si="267"/>
        <v>45410</v>
      </c>
      <c r="C1859" s="127" t="str">
        <f t="shared" si="259"/>
        <v>구간11</v>
      </c>
      <c r="D1859" s="108">
        <f t="shared" si="260"/>
        <v>183</v>
      </c>
      <c r="E1859" s="128">
        <f>COUNTIF($C$15:C1859,C1859)</f>
        <v>17</v>
      </c>
      <c r="F1859" s="129">
        <f t="shared" si="261"/>
        <v>0.10872845429933031</v>
      </c>
      <c r="G1859" s="129">
        <f t="shared" si="262"/>
        <v>1.2493483700821292E-4</v>
      </c>
      <c r="H1859" s="130">
        <f t="shared" si="263"/>
        <v>0.10885338913633853</v>
      </c>
    </row>
    <row r="1860" spans="1:8">
      <c r="A1860" s="108">
        <f t="shared" si="267"/>
        <v>1846</v>
      </c>
      <c r="B1860" s="109">
        <f t="shared" si="267"/>
        <v>45411</v>
      </c>
      <c r="C1860" s="127" t="str">
        <f t="shared" si="259"/>
        <v>구간11</v>
      </c>
      <c r="D1860" s="108">
        <f t="shared" si="260"/>
        <v>183</v>
      </c>
      <c r="E1860" s="128">
        <f>COUNTIF($C$15:C1860,C1860)</f>
        <v>18</v>
      </c>
      <c r="F1860" s="129">
        <f t="shared" si="261"/>
        <v>0.10872845429933031</v>
      </c>
      <c r="G1860" s="129">
        <f t="shared" si="262"/>
        <v>1.3228394506751957E-4</v>
      </c>
      <c r="H1860" s="130">
        <f t="shared" si="263"/>
        <v>0.10886073824439783</v>
      </c>
    </row>
    <row r="1861" spans="1:8">
      <c r="A1861" s="108">
        <f t="shared" si="267"/>
        <v>1847</v>
      </c>
      <c r="B1861" s="109">
        <f t="shared" si="267"/>
        <v>45412</v>
      </c>
      <c r="C1861" s="127" t="str">
        <f t="shared" si="259"/>
        <v>구간11</v>
      </c>
      <c r="D1861" s="108">
        <f t="shared" si="260"/>
        <v>183</v>
      </c>
      <c r="E1861" s="128">
        <f>COUNTIF($C$15:C1861,C1861)</f>
        <v>19</v>
      </c>
      <c r="F1861" s="129">
        <f t="shared" si="261"/>
        <v>0.10872845429933031</v>
      </c>
      <c r="G1861" s="129">
        <f t="shared" si="262"/>
        <v>1.3963305312682622E-4</v>
      </c>
      <c r="H1861" s="130">
        <f t="shared" si="263"/>
        <v>0.10886808735245714</v>
      </c>
    </row>
    <row r="1862" spans="1:8">
      <c r="A1862" s="108">
        <f t="shared" si="267"/>
        <v>1848</v>
      </c>
      <c r="B1862" s="109">
        <f t="shared" si="267"/>
        <v>45413</v>
      </c>
      <c r="C1862" s="127" t="str">
        <f t="shared" si="259"/>
        <v>구간11</v>
      </c>
      <c r="D1862" s="108">
        <f t="shared" si="260"/>
        <v>183</v>
      </c>
      <c r="E1862" s="128">
        <f>COUNTIF($C$15:C1862,C1862)</f>
        <v>20</v>
      </c>
      <c r="F1862" s="129">
        <f t="shared" si="261"/>
        <v>0.10872845429933031</v>
      </c>
      <c r="G1862" s="129">
        <f t="shared" si="262"/>
        <v>1.4698216118613286E-4</v>
      </c>
      <c r="H1862" s="130">
        <f t="shared" si="263"/>
        <v>0.10887543646051645</v>
      </c>
    </row>
    <row r="1863" spans="1:8">
      <c r="A1863" s="108">
        <f t="shared" si="267"/>
        <v>1849</v>
      </c>
      <c r="B1863" s="109">
        <f t="shared" si="267"/>
        <v>45414</v>
      </c>
      <c r="C1863" s="127" t="str">
        <f t="shared" si="259"/>
        <v>구간11</v>
      </c>
      <c r="D1863" s="108">
        <f t="shared" si="260"/>
        <v>183</v>
      </c>
      <c r="E1863" s="128">
        <f>COUNTIF($C$15:C1863,C1863)</f>
        <v>21</v>
      </c>
      <c r="F1863" s="129">
        <f t="shared" si="261"/>
        <v>0.10872845429933031</v>
      </c>
      <c r="G1863" s="129">
        <f t="shared" si="262"/>
        <v>1.5433126924543951E-4</v>
      </c>
      <c r="H1863" s="130">
        <f t="shared" si="263"/>
        <v>0.10888278556857575</v>
      </c>
    </row>
    <row r="1864" spans="1:8">
      <c r="A1864" s="108">
        <f t="shared" si="267"/>
        <v>1850</v>
      </c>
      <c r="B1864" s="109">
        <f t="shared" si="267"/>
        <v>45415</v>
      </c>
      <c r="C1864" s="127" t="str">
        <f t="shared" si="259"/>
        <v>구간11</v>
      </c>
      <c r="D1864" s="108">
        <f t="shared" si="260"/>
        <v>183</v>
      </c>
      <c r="E1864" s="128">
        <f>COUNTIF($C$15:C1864,C1864)</f>
        <v>22</v>
      </c>
      <c r="F1864" s="129">
        <f t="shared" si="261"/>
        <v>0.10872845429933031</v>
      </c>
      <c r="G1864" s="129">
        <f t="shared" si="262"/>
        <v>1.6168037730474616E-4</v>
      </c>
      <c r="H1864" s="130">
        <f t="shared" si="263"/>
        <v>0.10889013467663505</v>
      </c>
    </row>
    <row r="1865" spans="1:8">
      <c r="A1865" s="108">
        <f t="shared" si="267"/>
        <v>1851</v>
      </c>
      <c r="B1865" s="109">
        <f t="shared" si="267"/>
        <v>45416</v>
      </c>
      <c r="C1865" s="127" t="str">
        <f t="shared" si="259"/>
        <v>구간11</v>
      </c>
      <c r="D1865" s="108">
        <f t="shared" si="260"/>
        <v>183</v>
      </c>
      <c r="E1865" s="128">
        <f>COUNTIF($C$15:C1865,C1865)</f>
        <v>23</v>
      </c>
      <c r="F1865" s="129">
        <f t="shared" si="261"/>
        <v>0.10872845429933031</v>
      </c>
      <c r="G1865" s="129">
        <f t="shared" si="262"/>
        <v>1.6902948536405278E-4</v>
      </c>
      <c r="H1865" s="130">
        <f t="shared" si="263"/>
        <v>0.10889748378469437</v>
      </c>
    </row>
    <row r="1866" spans="1:8">
      <c r="A1866" s="108">
        <f t="shared" si="267"/>
        <v>1852</v>
      </c>
      <c r="B1866" s="109">
        <f t="shared" si="267"/>
        <v>45417</v>
      </c>
      <c r="C1866" s="127" t="str">
        <f t="shared" si="259"/>
        <v>구간11</v>
      </c>
      <c r="D1866" s="108">
        <f t="shared" si="260"/>
        <v>183</v>
      </c>
      <c r="E1866" s="128">
        <f>COUNTIF($C$15:C1866,C1866)</f>
        <v>24</v>
      </c>
      <c r="F1866" s="129">
        <f t="shared" si="261"/>
        <v>0.10872845429933031</v>
      </c>
      <c r="G1866" s="129">
        <f t="shared" si="262"/>
        <v>1.7637859342335943E-4</v>
      </c>
      <c r="H1866" s="130">
        <f t="shared" si="263"/>
        <v>0.10890483289275367</v>
      </c>
    </row>
    <row r="1867" spans="1:8">
      <c r="A1867" s="108">
        <f t="shared" si="267"/>
        <v>1853</v>
      </c>
      <c r="B1867" s="109">
        <f t="shared" si="267"/>
        <v>45418</v>
      </c>
      <c r="C1867" s="127" t="str">
        <f t="shared" si="259"/>
        <v>구간11</v>
      </c>
      <c r="D1867" s="108">
        <f t="shared" si="260"/>
        <v>183</v>
      </c>
      <c r="E1867" s="128">
        <f>COUNTIF($C$15:C1867,C1867)</f>
        <v>25</v>
      </c>
      <c r="F1867" s="129">
        <f t="shared" si="261"/>
        <v>0.10872845429933031</v>
      </c>
      <c r="G1867" s="129">
        <f t="shared" si="262"/>
        <v>1.8372770148266607E-4</v>
      </c>
      <c r="H1867" s="130">
        <f t="shared" si="263"/>
        <v>0.10891218200081298</v>
      </c>
    </row>
    <row r="1868" spans="1:8">
      <c r="A1868" s="108">
        <f t="shared" si="267"/>
        <v>1854</v>
      </c>
      <c r="B1868" s="109">
        <f t="shared" si="267"/>
        <v>45419</v>
      </c>
      <c r="C1868" s="127" t="str">
        <f t="shared" si="259"/>
        <v>구간11</v>
      </c>
      <c r="D1868" s="108">
        <f t="shared" si="260"/>
        <v>183</v>
      </c>
      <c r="E1868" s="128">
        <f>COUNTIF($C$15:C1868,C1868)</f>
        <v>26</v>
      </c>
      <c r="F1868" s="129">
        <f t="shared" si="261"/>
        <v>0.10872845429933031</v>
      </c>
      <c r="G1868" s="129">
        <f t="shared" si="262"/>
        <v>1.9107680954197272E-4</v>
      </c>
      <c r="H1868" s="130">
        <f t="shared" si="263"/>
        <v>0.10891953110887229</v>
      </c>
    </row>
    <row r="1869" spans="1:8">
      <c r="A1869" s="108">
        <f t="shared" si="267"/>
        <v>1855</v>
      </c>
      <c r="B1869" s="109">
        <f t="shared" si="267"/>
        <v>45420</v>
      </c>
      <c r="C1869" s="127" t="str">
        <f t="shared" si="259"/>
        <v>구간11</v>
      </c>
      <c r="D1869" s="108">
        <f t="shared" si="260"/>
        <v>183</v>
      </c>
      <c r="E1869" s="128">
        <f>COUNTIF($C$15:C1869,C1869)</f>
        <v>27</v>
      </c>
      <c r="F1869" s="129">
        <f t="shared" si="261"/>
        <v>0.10872845429933031</v>
      </c>
      <c r="G1869" s="129">
        <f t="shared" si="262"/>
        <v>1.9842591760127937E-4</v>
      </c>
      <c r="H1869" s="130">
        <f t="shared" si="263"/>
        <v>0.10892688021693159</v>
      </c>
    </row>
    <row r="1870" spans="1:8">
      <c r="A1870" s="108">
        <f t="shared" si="267"/>
        <v>1856</v>
      </c>
      <c r="B1870" s="109">
        <f t="shared" si="267"/>
        <v>45421</v>
      </c>
      <c r="C1870" s="127" t="str">
        <f t="shared" si="259"/>
        <v>구간11</v>
      </c>
      <c r="D1870" s="108">
        <f t="shared" si="260"/>
        <v>183</v>
      </c>
      <c r="E1870" s="128">
        <f>COUNTIF($C$15:C1870,C1870)</f>
        <v>28</v>
      </c>
      <c r="F1870" s="129">
        <f t="shared" si="261"/>
        <v>0.10872845429933031</v>
      </c>
      <c r="G1870" s="129">
        <f t="shared" si="262"/>
        <v>2.0577502566058602E-4</v>
      </c>
      <c r="H1870" s="130">
        <f t="shared" si="263"/>
        <v>0.1089342293249909</v>
      </c>
    </row>
    <row r="1871" spans="1:8">
      <c r="A1871" s="108">
        <f t="shared" si="267"/>
        <v>1857</v>
      </c>
      <c r="B1871" s="109">
        <f t="shared" si="267"/>
        <v>45422</v>
      </c>
      <c r="C1871" s="127" t="str">
        <f t="shared" si="259"/>
        <v>구간11</v>
      </c>
      <c r="D1871" s="108">
        <f t="shared" si="260"/>
        <v>183</v>
      </c>
      <c r="E1871" s="128">
        <f>COUNTIF($C$15:C1871,C1871)</f>
        <v>29</v>
      </c>
      <c r="F1871" s="129">
        <f t="shared" si="261"/>
        <v>0.10872845429933031</v>
      </c>
      <c r="G1871" s="129">
        <f t="shared" si="262"/>
        <v>2.1312413371989264E-4</v>
      </c>
      <c r="H1871" s="130">
        <f t="shared" si="263"/>
        <v>0.1089415784330502</v>
      </c>
    </row>
    <row r="1872" spans="1:8">
      <c r="A1872" s="108">
        <f t="shared" si="267"/>
        <v>1858</v>
      </c>
      <c r="B1872" s="109">
        <f t="shared" si="267"/>
        <v>45423</v>
      </c>
      <c r="C1872" s="127" t="str">
        <f t="shared" ref="C1872:C1935" si="268">IF(IFERROR(HLOOKUP(B1872,$D$5:$W$7,2,FALSE),"")="",C1873,HLOOKUP(B1872,$D$5:$W$7,2,FALSE))</f>
        <v>구간11</v>
      </c>
      <c r="D1872" s="108">
        <f t="shared" ref="D1872:D1935" si="269">COUNTIF($C$15:$C$49928,C1872)</f>
        <v>183</v>
      </c>
      <c r="E1872" s="128">
        <f>COUNTIF($C$15:C1872,C1872)</f>
        <v>30</v>
      </c>
      <c r="F1872" s="129">
        <f t="shared" ref="F1872:F1935" si="270">HLOOKUP($C1872,$D$6:$W$11,6,FALSE)</f>
        <v>0.10872845429933031</v>
      </c>
      <c r="G1872" s="129">
        <f t="shared" ref="G1872:G1935" si="271">HLOOKUP($C1872,$D$6:$W$11,5,FALSE)*(E1872)</f>
        <v>2.2047324177919928E-4</v>
      </c>
      <c r="H1872" s="130">
        <f t="shared" ref="H1872:H1935" si="272">F1872+G1872</f>
        <v>0.10894892754110951</v>
      </c>
    </row>
    <row r="1873" spans="1:8">
      <c r="A1873" s="108">
        <f t="shared" ref="A1873:B1888" si="273">A1872+1</f>
        <v>1859</v>
      </c>
      <c r="B1873" s="109">
        <f t="shared" si="273"/>
        <v>45424</v>
      </c>
      <c r="C1873" s="127" t="str">
        <f t="shared" si="268"/>
        <v>구간11</v>
      </c>
      <c r="D1873" s="108">
        <f t="shared" si="269"/>
        <v>183</v>
      </c>
      <c r="E1873" s="128">
        <f>COUNTIF($C$15:C1873,C1873)</f>
        <v>31</v>
      </c>
      <c r="F1873" s="129">
        <f t="shared" si="270"/>
        <v>0.10872845429933031</v>
      </c>
      <c r="G1873" s="129">
        <f t="shared" si="271"/>
        <v>2.2782234983850593E-4</v>
      </c>
      <c r="H1873" s="130">
        <f t="shared" si="272"/>
        <v>0.10895627664916882</v>
      </c>
    </row>
    <row r="1874" spans="1:8">
      <c r="A1874" s="108">
        <f t="shared" si="273"/>
        <v>1860</v>
      </c>
      <c r="B1874" s="109">
        <f t="shared" si="273"/>
        <v>45425</v>
      </c>
      <c r="C1874" s="127" t="str">
        <f t="shared" si="268"/>
        <v>구간11</v>
      </c>
      <c r="D1874" s="108">
        <f t="shared" si="269"/>
        <v>183</v>
      </c>
      <c r="E1874" s="128">
        <f>COUNTIF($C$15:C1874,C1874)</f>
        <v>32</v>
      </c>
      <c r="F1874" s="129">
        <f t="shared" si="270"/>
        <v>0.10872845429933031</v>
      </c>
      <c r="G1874" s="129">
        <f t="shared" si="271"/>
        <v>2.3517145789781258E-4</v>
      </c>
      <c r="H1874" s="130">
        <f t="shared" si="272"/>
        <v>0.10896362575722812</v>
      </c>
    </row>
    <row r="1875" spans="1:8">
      <c r="A1875" s="108">
        <f t="shared" si="273"/>
        <v>1861</v>
      </c>
      <c r="B1875" s="109">
        <f t="shared" si="273"/>
        <v>45426</v>
      </c>
      <c r="C1875" s="127" t="str">
        <f t="shared" si="268"/>
        <v>구간11</v>
      </c>
      <c r="D1875" s="108">
        <f t="shared" si="269"/>
        <v>183</v>
      </c>
      <c r="E1875" s="128">
        <f>COUNTIF($C$15:C1875,C1875)</f>
        <v>33</v>
      </c>
      <c r="F1875" s="129">
        <f t="shared" si="270"/>
        <v>0.10872845429933031</v>
      </c>
      <c r="G1875" s="129">
        <f t="shared" si="271"/>
        <v>2.4252056595711923E-4</v>
      </c>
      <c r="H1875" s="130">
        <f t="shared" si="272"/>
        <v>0.10897097486528744</v>
      </c>
    </row>
    <row r="1876" spans="1:8">
      <c r="A1876" s="108">
        <f t="shared" si="273"/>
        <v>1862</v>
      </c>
      <c r="B1876" s="109">
        <f t="shared" si="273"/>
        <v>45427</v>
      </c>
      <c r="C1876" s="127" t="str">
        <f t="shared" si="268"/>
        <v>구간11</v>
      </c>
      <c r="D1876" s="108">
        <f t="shared" si="269"/>
        <v>183</v>
      </c>
      <c r="E1876" s="128">
        <f>COUNTIF($C$15:C1876,C1876)</f>
        <v>34</v>
      </c>
      <c r="F1876" s="129">
        <f t="shared" si="270"/>
        <v>0.10872845429933031</v>
      </c>
      <c r="G1876" s="129">
        <f t="shared" si="271"/>
        <v>2.4986967401642585E-4</v>
      </c>
      <c r="H1876" s="130">
        <f t="shared" si="272"/>
        <v>0.10897832397334674</v>
      </c>
    </row>
    <row r="1877" spans="1:8">
      <c r="A1877" s="108">
        <f t="shared" si="273"/>
        <v>1863</v>
      </c>
      <c r="B1877" s="109">
        <f t="shared" si="273"/>
        <v>45428</v>
      </c>
      <c r="C1877" s="127" t="str">
        <f t="shared" si="268"/>
        <v>구간11</v>
      </c>
      <c r="D1877" s="108">
        <f t="shared" si="269"/>
        <v>183</v>
      </c>
      <c r="E1877" s="128">
        <f>COUNTIF($C$15:C1877,C1877)</f>
        <v>35</v>
      </c>
      <c r="F1877" s="129">
        <f t="shared" si="270"/>
        <v>0.10872845429933031</v>
      </c>
      <c r="G1877" s="129">
        <f t="shared" si="271"/>
        <v>2.5721878207573249E-4</v>
      </c>
      <c r="H1877" s="130">
        <f t="shared" si="272"/>
        <v>0.10898567308140604</v>
      </c>
    </row>
    <row r="1878" spans="1:8">
      <c r="A1878" s="108">
        <f t="shared" si="273"/>
        <v>1864</v>
      </c>
      <c r="B1878" s="109">
        <f t="shared" si="273"/>
        <v>45429</v>
      </c>
      <c r="C1878" s="127" t="str">
        <f t="shared" si="268"/>
        <v>구간11</v>
      </c>
      <c r="D1878" s="108">
        <f t="shared" si="269"/>
        <v>183</v>
      </c>
      <c r="E1878" s="128">
        <f>COUNTIF($C$15:C1878,C1878)</f>
        <v>36</v>
      </c>
      <c r="F1878" s="129">
        <f t="shared" si="270"/>
        <v>0.10872845429933031</v>
      </c>
      <c r="G1878" s="129">
        <f t="shared" si="271"/>
        <v>2.6456789013503914E-4</v>
      </c>
      <c r="H1878" s="130">
        <f t="shared" si="272"/>
        <v>0.10899302218946536</v>
      </c>
    </row>
    <row r="1879" spans="1:8">
      <c r="A1879" s="108">
        <f t="shared" si="273"/>
        <v>1865</v>
      </c>
      <c r="B1879" s="109">
        <f t="shared" si="273"/>
        <v>45430</v>
      </c>
      <c r="C1879" s="127" t="str">
        <f t="shared" si="268"/>
        <v>구간11</v>
      </c>
      <c r="D1879" s="108">
        <f t="shared" si="269"/>
        <v>183</v>
      </c>
      <c r="E1879" s="128">
        <f>COUNTIF($C$15:C1879,C1879)</f>
        <v>37</v>
      </c>
      <c r="F1879" s="129">
        <f t="shared" si="270"/>
        <v>0.10872845429933031</v>
      </c>
      <c r="G1879" s="129">
        <f t="shared" si="271"/>
        <v>2.7191699819434579E-4</v>
      </c>
      <c r="H1879" s="130">
        <f t="shared" si="272"/>
        <v>0.10900037129752466</v>
      </c>
    </row>
    <row r="1880" spans="1:8">
      <c r="A1880" s="108">
        <f t="shared" si="273"/>
        <v>1866</v>
      </c>
      <c r="B1880" s="109">
        <f t="shared" si="273"/>
        <v>45431</v>
      </c>
      <c r="C1880" s="127" t="str">
        <f t="shared" si="268"/>
        <v>구간11</v>
      </c>
      <c r="D1880" s="108">
        <f t="shared" si="269"/>
        <v>183</v>
      </c>
      <c r="E1880" s="128">
        <f>COUNTIF($C$15:C1880,C1880)</f>
        <v>38</v>
      </c>
      <c r="F1880" s="129">
        <f t="shared" si="270"/>
        <v>0.10872845429933031</v>
      </c>
      <c r="G1880" s="129">
        <f t="shared" si="271"/>
        <v>2.7926610625365243E-4</v>
      </c>
      <c r="H1880" s="130">
        <f t="shared" si="272"/>
        <v>0.10900772040558397</v>
      </c>
    </row>
    <row r="1881" spans="1:8">
      <c r="A1881" s="108">
        <f t="shared" si="273"/>
        <v>1867</v>
      </c>
      <c r="B1881" s="109">
        <f t="shared" si="273"/>
        <v>45432</v>
      </c>
      <c r="C1881" s="127" t="str">
        <f t="shared" si="268"/>
        <v>구간11</v>
      </c>
      <c r="D1881" s="108">
        <f t="shared" si="269"/>
        <v>183</v>
      </c>
      <c r="E1881" s="128">
        <f>COUNTIF($C$15:C1881,C1881)</f>
        <v>39</v>
      </c>
      <c r="F1881" s="129">
        <f t="shared" si="270"/>
        <v>0.10872845429933031</v>
      </c>
      <c r="G1881" s="129">
        <f t="shared" si="271"/>
        <v>2.8661521431295908E-4</v>
      </c>
      <c r="H1881" s="130">
        <f t="shared" si="272"/>
        <v>0.10901506951364327</v>
      </c>
    </row>
    <row r="1882" spans="1:8">
      <c r="A1882" s="108">
        <f t="shared" si="273"/>
        <v>1868</v>
      </c>
      <c r="B1882" s="109">
        <f t="shared" si="273"/>
        <v>45433</v>
      </c>
      <c r="C1882" s="127" t="str">
        <f t="shared" si="268"/>
        <v>구간11</v>
      </c>
      <c r="D1882" s="108">
        <f t="shared" si="269"/>
        <v>183</v>
      </c>
      <c r="E1882" s="128">
        <f>COUNTIF($C$15:C1882,C1882)</f>
        <v>40</v>
      </c>
      <c r="F1882" s="129">
        <f t="shared" si="270"/>
        <v>0.10872845429933031</v>
      </c>
      <c r="G1882" s="129">
        <f t="shared" si="271"/>
        <v>2.9396432237226573E-4</v>
      </c>
      <c r="H1882" s="130">
        <f t="shared" si="272"/>
        <v>0.10902241862170257</v>
      </c>
    </row>
    <row r="1883" spans="1:8">
      <c r="A1883" s="108">
        <f t="shared" si="273"/>
        <v>1869</v>
      </c>
      <c r="B1883" s="109">
        <f t="shared" si="273"/>
        <v>45434</v>
      </c>
      <c r="C1883" s="127" t="str">
        <f t="shared" si="268"/>
        <v>구간11</v>
      </c>
      <c r="D1883" s="108">
        <f t="shared" si="269"/>
        <v>183</v>
      </c>
      <c r="E1883" s="128">
        <f>COUNTIF($C$15:C1883,C1883)</f>
        <v>41</v>
      </c>
      <c r="F1883" s="129">
        <f t="shared" si="270"/>
        <v>0.10872845429933031</v>
      </c>
      <c r="G1883" s="129">
        <f t="shared" si="271"/>
        <v>3.0131343043157238E-4</v>
      </c>
      <c r="H1883" s="130">
        <f t="shared" si="272"/>
        <v>0.10902976772976189</v>
      </c>
    </row>
    <row r="1884" spans="1:8">
      <c r="A1884" s="108">
        <f t="shared" si="273"/>
        <v>1870</v>
      </c>
      <c r="B1884" s="109">
        <f t="shared" si="273"/>
        <v>45435</v>
      </c>
      <c r="C1884" s="127" t="str">
        <f t="shared" si="268"/>
        <v>구간11</v>
      </c>
      <c r="D1884" s="108">
        <f t="shared" si="269"/>
        <v>183</v>
      </c>
      <c r="E1884" s="128">
        <f>COUNTIF($C$15:C1884,C1884)</f>
        <v>42</v>
      </c>
      <c r="F1884" s="129">
        <f t="shared" si="270"/>
        <v>0.10872845429933031</v>
      </c>
      <c r="G1884" s="129">
        <f t="shared" si="271"/>
        <v>3.0866253849087902E-4</v>
      </c>
      <c r="H1884" s="130">
        <f t="shared" si="272"/>
        <v>0.10903711683782119</v>
      </c>
    </row>
    <row r="1885" spans="1:8">
      <c r="A1885" s="108">
        <f t="shared" si="273"/>
        <v>1871</v>
      </c>
      <c r="B1885" s="109">
        <f t="shared" si="273"/>
        <v>45436</v>
      </c>
      <c r="C1885" s="127" t="str">
        <f t="shared" si="268"/>
        <v>구간11</v>
      </c>
      <c r="D1885" s="108">
        <f t="shared" si="269"/>
        <v>183</v>
      </c>
      <c r="E1885" s="128">
        <f>COUNTIF($C$15:C1885,C1885)</f>
        <v>43</v>
      </c>
      <c r="F1885" s="129">
        <f t="shared" si="270"/>
        <v>0.10872845429933031</v>
      </c>
      <c r="G1885" s="129">
        <f t="shared" si="271"/>
        <v>3.1601164655018567E-4</v>
      </c>
      <c r="H1885" s="130">
        <f t="shared" si="272"/>
        <v>0.10904446594588049</v>
      </c>
    </row>
    <row r="1886" spans="1:8">
      <c r="A1886" s="108">
        <f t="shared" si="273"/>
        <v>1872</v>
      </c>
      <c r="B1886" s="109">
        <f t="shared" si="273"/>
        <v>45437</v>
      </c>
      <c r="C1886" s="127" t="str">
        <f t="shared" si="268"/>
        <v>구간11</v>
      </c>
      <c r="D1886" s="108">
        <f t="shared" si="269"/>
        <v>183</v>
      </c>
      <c r="E1886" s="128">
        <f>COUNTIF($C$15:C1886,C1886)</f>
        <v>44</v>
      </c>
      <c r="F1886" s="129">
        <f t="shared" si="270"/>
        <v>0.10872845429933031</v>
      </c>
      <c r="G1886" s="129">
        <f t="shared" si="271"/>
        <v>3.2336075460949232E-4</v>
      </c>
      <c r="H1886" s="130">
        <f t="shared" si="272"/>
        <v>0.10905181505393981</v>
      </c>
    </row>
    <row r="1887" spans="1:8">
      <c r="A1887" s="108">
        <f t="shared" si="273"/>
        <v>1873</v>
      </c>
      <c r="B1887" s="109">
        <f t="shared" si="273"/>
        <v>45438</v>
      </c>
      <c r="C1887" s="127" t="str">
        <f t="shared" si="268"/>
        <v>구간11</v>
      </c>
      <c r="D1887" s="108">
        <f t="shared" si="269"/>
        <v>183</v>
      </c>
      <c r="E1887" s="128">
        <f>COUNTIF($C$15:C1887,C1887)</f>
        <v>45</v>
      </c>
      <c r="F1887" s="129">
        <f t="shared" si="270"/>
        <v>0.10872845429933031</v>
      </c>
      <c r="G1887" s="129">
        <f t="shared" si="271"/>
        <v>3.3070986266879891E-4</v>
      </c>
      <c r="H1887" s="130">
        <f t="shared" si="272"/>
        <v>0.10905916416199911</v>
      </c>
    </row>
    <row r="1888" spans="1:8">
      <c r="A1888" s="108">
        <f t="shared" si="273"/>
        <v>1874</v>
      </c>
      <c r="B1888" s="109">
        <f t="shared" si="273"/>
        <v>45439</v>
      </c>
      <c r="C1888" s="127" t="str">
        <f t="shared" si="268"/>
        <v>구간11</v>
      </c>
      <c r="D1888" s="108">
        <f t="shared" si="269"/>
        <v>183</v>
      </c>
      <c r="E1888" s="128">
        <f>COUNTIF($C$15:C1888,C1888)</f>
        <v>46</v>
      </c>
      <c r="F1888" s="129">
        <f t="shared" si="270"/>
        <v>0.10872845429933031</v>
      </c>
      <c r="G1888" s="129">
        <f t="shared" si="271"/>
        <v>3.3805897072810556E-4</v>
      </c>
      <c r="H1888" s="130">
        <f t="shared" si="272"/>
        <v>0.10906651327005842</v>
      </c>
    </row>
    <row r="1889" spans="1:8">
      <c r="A1889" s="108">
        <f t="shared" ref="A1889:B1904" si="274">A1888+1</f>
        <v>1875</v>
      </c>
      <c r="B1889" s="109">
        <f t="shared" si="274"/>
        <v>45440</v>
      </c>
      <c r="C1889" s="127" t="str">
        <f t="shared" si="268"/>
        <v>구간11</v>
      </c>
      <c r="D1889" s="108">
        <f t="shared" si="269"/>
        <v>183</v>
      </c>
      <c r="E1889" s="128">
        <f>COUNTIF($C$15:C1889,C1889)</f>
        <v>47</v>
      </c>
      <c r="F1889" s="129">
        <f t="shared" si="270"/>
        <v>0.10872845429933031</v>
      </c>
      <c r="G1889" s="129">
        <f t="shared" si="271"/>
        <v>3.4540807878741221E-4</v>
      </c>
      <c r="H1889" s="130">
        <f t="shared" si="272"/>
        <v>0.10907386237811773</v>
      </c>
    </row>
    <row r="1890" spans="1:8">
      <c r="A1890" s="108">
        <f t="shared" si="274"/>
        <v>1876</v>
      </c>
      <c r="B1890" s="109">
        <f t="shared" si="274"/>
        <v>45441</v>
      </c>
      <c r="C1890" s="127" t="str">
        <f t="shared" si="268"/>
        <v>구간11</v>
      </c>
      <c r="D1890" s="108">
        <f t="shared" si="269"/>
        <v>183</v>
      </c>
      <c r="E1890" s="128">
        <f>COUNTIF($C$15:C1890,C1890)</f>
        <v>48</v>
      </c>
      <c r="F1890" s="129">
        <f t="shared" si="270"/>
        <v>0.10872845429933031</v>
      </c>
      <c r="G1890" s="129">
        <f t="shared" si="271"/>
        <v>3.5275718684671885E-4</v>
      </c>
      <c r="H1890" s="130">
        <f t="shared" si="272"/>
        <v>0.10908121148617703</v>
      </c>
    </row>
    <row r="1891" spans="1:8">
      <c r="A1891" s="108">
        <f t="shared" si="274"/>
        <v>1877</v>
      </c>
      <c r="B1891" s="109">
        <f t="shared" si="274"/>
        <v>45442</v>
      </c>
      <c r="C1891" s="127" t="str">
        <f t="shared" si="268"/>
        <v>구간11</v>
      </c>
      <c r="D1891" s="108">
        <f t="shared" si="269"/>
        <v>183</v>
      </c>
      <c r="E1891" s="128">
        <f>COUNTIF($C$15:C1891,C1891)</f>
        <v>49</v>
      </c>
      <c r="F1891" s="129">
        <f t="shared" si="270"/>
        <v>0.10872845429933031</v>
      </c>
      <c r="G1891" s="129">
        <f t="shared" si="271"/>
        <v>3.601062949060255E-4</v>
      </c>
      <c r="H1891" s="130">
        <f t="shared" si="272"/>
        <v>0.10908856059423634</v>
      </c>
    </row>
    <row r="1892" spans="1:8">
      <c r="A1892" s="108">
        <f t="shared" si="274"/>
        <v>1878</v>
      </c>
      <c r="B1892" s="109">
        <f t="shared" si="274"/>
        <v>45443</v>
      </c>
      <c r="C1892" s="127" t="str">
        <f t="shared" si="268"/>
        <v>구간11</v>
      </c>
      <c r="D1892" s="108">
        <f t="shared" si="269"/>
        <v>183</v>
      </c>
      <c r="E1892" s="128">
        <f>COUNTIF($C$15:C1892,C1892)</f>
        <v>50</v>
      </c>
      <c r="F1892" s="129">
        <f t="shared" si="270"/>
        <v>0.10872845429933031</v>
      </c>
      <c r="G1892" s="129">
        <f t="shared" si="271"/>
        <v>3.6745540296533215E-4</v>
      </c>
      <c r="H1892" s="130">
        <f t="shared" si="272"/>
        <v>0.10909590970229564</v>
      </c>
    </row>
    <row r="1893" spans="1:8">
      <c r="A1893" s="108">
        <f t="shared" si="274"/>
        <v>1879</v>
      </c>
      <c r="B1893" s="109">
        <f t="shared" si="274"/>
        <v>45444</v>
      </c>
      <c r="C1893" s="127" t="str">
        <f t="shared" si="268"/>
        <v>구간11</v>
      </c>
      <c r="D1893" s="108">
        <f t="shared" si="269"/>
        <v>183</v>
      </c>
      <c r="E1893" s="128">
        <f>COUNTIF($C$15:C1893,C1893)</f>
        <v>51</v>
      </c>
      <c r="F1893" s="129">
        <f t="shared" si="270"/>
        <v>0.10872845429933031</v>
      </c>
      <c r="G1893" s="129">
        <f t="shared" si="271"/>
        <v>3.748045110246388E-4</v>
      </c>
      <c r="H1893" s="130">
        <f t="shared" si="272"/>
        <v>0.10910325881035496</v>
      </c>
    </row>
    <row r="1894" spans="1:8">
      <c r="A1894" s="108">
        <f t="shared" si="274"/>
        <v>1880</v>
      </c>
      <c r="B1894" s="109">
        <f t="shared" si="274"/>
        <v>45445</v>
      </c>
      <c r="C1894" s="127" t="str">
        <f t="shared" si="268"/>
        <v>구간11</v>
      </c>
      <c r="D1894" s="108">
        <f t="shared" si="269"/>
        <v>183</v>
      </c>
      <c r="E1894" s="128">
        <f>COUNTIF($C$15:C1894,C1894)</f>
        <v>52</v>
      </c>
      <c r="F1894" s="129">
        <f t="shared" si="270"/>
        <v>0.10872845429933031</v>
      </c>
      <c r="G1894" s="129">
        <f t="shared" si="271"/>
        <v>3.8215361908394544E-4</v>
      </c>
      <c r="H1894" s="130">
        <f t="shared" si="272"/>
        <v>0.10911060791841426</v>
      </c>
    </row>
    <row r="1895" spans="1:8">
      <c r="A1895" s="108">
        <f t="shared" si="274"/>
        <v>1881</v>
      </c>
      <c r="B1895" s="109">
        <f t="shared" si="274"/>
        <v>45446</v>
      </c>
      <c r="C1895" s="127" t="str">
        <f t="shared" si="268"/>
        <v>구간11</v>
      </c>
      <c r="D1895" s="108">
        <f t="shared" si="269"/>
        <v>183</v>
      </c>
      <c r="E1895" s="128">
        <f>COUNTIF($C$15:C1895,C1895)</f>
        <v>53</v>
      </c>
      <c r="F1895" s="129">
        <f t="shared" si="270"/>
        <v>0.10872845429933031</v>
      </c>
      <c r="G1895" s="129">
        <f t="shared" si="271"/>
        <v>3.8950272714325209E-4</v>
      </c>
      <c r="H1895" s="130">
        <f t="shared" si="272"/>
        <v>0.10911795702647356</v>
      </c>
    </row>
    <row r="1896" spans="1:8">
      <c r="A1896" s="108">
        <f t="shared" si="274"/>
        <v>1882</v>
      </c>
      <c r="B1896" s="109">
        <f t="shared" si="274"/>
        <v>45447</v>
      </c>
      <c r="C1896" s="127" t="str">
        <f t="shared" si="268"/>
        <v>구간11</v>
      </c>
      <c r="D1896" s="108">
        <f t="shared" si="269"/>
        <v>183</v>
      </c>
      <c r="E1896" s="128">
        <f>COUNTIF($C$15:C1896,C1896)</f>
        <v>54</v>
      </c>
      <c r="F1896" s="129">
        <f t="shared" si="270"/>
        <v>0.10872845429933031</v>
      </c>
      <c r="G1896" s="129">
        <f t="shared" si="271"/>
        <v>3.9685183520255874E-4</v>
      </c>
      <c r="H1896" s="130">
        <f t="shared" si="272"/>
        <v>0.10912530613453288</v>
      </c>
    </row>
    <row r="1897" spans="1:8">
      <c r="A1897" s="108">
        <f t="shared" si="274"/>
        <v>1883</v>
      </c>
      <c r="B1897" s="109">
        <f t="shared" si="274"/>
        <v>45448</v>
      </c>
      <c r="C1897" s="127" t="str">
        <f t="shared" si="268"/>
        <v>구간11</v>
      </c>
      <c r="D1897" s="108">
        <f t="shared" si="269"/>
        <v>183</v>
      </c>
      <c r="E1897" s="128">
        <f>COUNTIF($C$15:C1897,C1897)</f>
        <v>55</v>
      </c>
      <c r="F1897" s="129">
        <f t="shared" si="270"/>
        <v>0.10872845429933031</v>
      </c>
      <c r="G1897" s="129">
        <f t="shared" si="271"/>
        <v>4.0420094326186538E-4</v>
      </c>
      <c r="H1897" s="130">
        <f t="shared" si="272"/>
        <v>0.10913265524259218</v>
      </c>
    </row>
    <row r="1898" spans="1:8">
      <c r="A1898" s="108">
        <f t="shared" si="274"/>
        <v>1884</v>
      </c>
      <c r="B1898" s="109">
        <f t="shared" si="274"/>
        <v>45449</v>
      </c>
      <c r="C1898" s="127" t="str">
        <f t="shared" si="268"/>
        <v>구간11</v>
      </c>
      <c r="D1898" s="108">
        <f t="shared" si="269"/>
        <v>183</v>
      </c>
      <c r="E1898" s="128">
        <f>COUNTIF($C$15:C1898,C1898)</f>
        <v>56</v>
      </c>
      <c r="F1898" s="129">
        <f t="shared" si="270"/>
        <v>0.10872845429933031</v>
      </c>
      <c r="G1898" s="129">
        <f t="shared" si="271"/>
        <v>4.1155005132117203E-4</v>
      </c>
      <c r="H1898" s="130">
        <f t="shared" si="272"/>
        <v>0.10914000435065148</v>
      </c>
    </row>
    <row r="1899" spans="1:8">
      <c r="A1899" s="108">
        <f t="shared" si="274"/>
        <v>1885</v>
      </c>
      <c r="B1899" s="109">
        <f t="shared" si="274"/>
        <v>45450</v>
      </c>
      <c r="C1899" s="127" t="str">
        <f t="shared" si="268"/>
        <v>구간11</v>
      </c>
      <c r="D1899" s="108">
        <f t="shared" si="269"/>
        <v>183</v>
      </c>
      <c r="E1899" s="128">
        <f>COUNTIF($C$15:C1899,C1899)</f>
        <v>57</v>
      </c>
      <c r="F1899" s="129">
        <f t="shared" si="270"/>
        <v>0.10872845429933031</v>
      </c>
      <c r="G1899" s="129">
        <f t="shared" si="271"/>
        <v>4.1889915938047868E-4</v>
      </c>
      <c r="H1899" s="130">
        <f t="shared" si="272"/>
        <v>0.10914735345871079</v>
      </c>
    </row>
    <row r="1900" spans="1:8">
      <c r="A1900" s="108">
        <f t="shared" si="274"/>
        <v>1886</v>
      </c>
      <c r="B1900" s="109">
        <f t="shared" si="274"/>
        <v>45451</v>
      </c>
      <c r="C1900" s="127" t="str">
        <f t="shared" si="268"/>
        <v>구간11</v>
      </c>
      <c r="D1900" s="108">
        <f t="shared" si="269"/>
        <v>183</v>
      </c>
      <c r="E1900" s="128">
        <f>COUNTIF($C$15:C1900,C1900)</f>
        <v>58</v>
      </c>
      <c r="F1900" s="129">
        <f t="shared" si="270"/>
        <v>0.10872845429933031</v>
      </c>
      <c r="G1900" s="129">
        <f t="shared" si="271"/>
        <v>4.2624826743978527E-4</v>
      </c>
      <c r="H1900" s="130">
        <f t="shared" si="272"/>
        <v>0.1091547025667701</v>
      </c>
    </row>
    <row r="1901" spans="1:8">
      <c r="A1901" s="108">
        <f t="shared" si="274"/>
        <v>1887</v>
      </c>
      <c r="B1901" s="109">
        <f t="shared" si="274"/>
        <v>45452</v>
      </c>
      <c r="C1901" s="127" t="str">
        <f t="shared" si="268"/>
        <v>구간11</v>
      </c>
      <c r="D1901" s="108">
        <f t="shared" si="269"/>
        <v>183</v>
      </c>
      <c r="E1901" s="128">
        <f>COUNTIF($C$15:C1901,C1901)</f>
        <v>59</v>
      </c>
      <c r="F1901" s="129">
        <f t="shared" si="270"/>
        <v>0.10872845429933031</v>
      </c>
      <c r="G1901" s="129">
        <f t="shared" si="271"/>
        <v>4.3359737549909192E-4</v>
      </c>
      <c r="H1901" s="130">
        <f t="shared" si="272"/>
        <v>0.10916205167482941</v>
      </c>
    </row>
    <row r="1902" spans="1:8">
      <c r="A1902" s="108">
        <f t="shared" si="274"/>
        <v>1888</v>
      </c>
      <c r="B1902" s="109">
        <f t="shared" si="274"/>
        <v>45453</v>
      </c>
      <c r="C1902" s="127" t="str">
        <f t="shared" si="268"/>
        <v>구간11</v>
      </c>
      <c r="D1902" s="108">
        <f t="shared" si="269"/>
        <v>183</v>
      </c>
      <c r="E1902" s="128">
        <f>COUNTIF($C$15:C1902,C1902)</f>
        <v>60</v>
      </c>
      <c r="F1902" s="129">
        <f t="shared" si="270"/>
        <v>0.10872845429933031</v>
      </c>
      <c r="G1902" s="129">
        <f t="shared" si="271"/>
        <v>4.4094648355839857E-4</v>
      </c>
      <c r="H1902" s="130">
        <f t="shared" si="272"/>
        <v>0.10916940078288871</v>
      </c>
    </row>
    <row r="1903" spans="1:8">
      <c r="A1903" s="108">
        <f t="shared" si="274"/>
        <v>1889</v>
      </c>
      <c r="B1903" s="109">
        <f t="shared" si="274"/>
        <v>45454</v>
      </c>
      <c r="C1903" s="127" t="str">
        <f t="shared" si="268"/>
        <v>구간11</v>
      </c>
      <c r="D1903" s="108">
        <f t="shared" si="269"/>
        <v>183</v>
      </c>
      <c r="E1903" s="128">
        <f>COUNTIF($C$15:C1903,C1903)</f>
        <v>61</v>
      </c>
      <c r="F1903" s="129">
        <f t="shared" si="270"/>
        <v>0.10872845429933031</v>
      </c>
      <c r="G1903" s="129">
        <f t="shared" si="271"/>
        <v>4.4829559161770521E-4</v>
      </c>
      <c r="H1903" s="130">
        <f t="shared" si="272"/>
        <v>0.10917674989094801</v>
      </c>
    </row>
    <row r="1904" spans="1:8">
      <c r="A1904" s="108">
        <f t="shared" si="274"/>
        <v>1890</v>
      </c>
      <c r="B1904" s="109">
        <f t="shared" si="274"/>
        <v>45455</v>
      </c>
      <c r="C1904" s="127" t="str">
        <f t="shared" si="268"/>
        <v>구간11</v>
      </c>
      <c r="D1904" s="108">
        <f t="shared" si="269"/>
        <v>183</v>
      </c>
      <c r="E1904" s="128">
        <f>COUNTIF($C$15:C1904,C1904)</f>
        <v>62</v>
      </c>
      <c r="F1904" s="129">
        <f t="shared" si="270"/>
        <v>0.10872845429933031</v>
      </c>
      <c r="G1904" s="129">
        <f t="shared" si="271"/>
        <v>4.5564469967701186E-4</v>
      </c>
      <c r="H1904" s="130">
        <f t="shared" si="272"/>
        <v>0.10918409899900733</v>
      </c>
    </row>
    <row r="1905" spans="1:8">
      <c r="A1905" s="108">
        <f t="shared" ref="A1905:B1920" si="275">A1904+1</f>
        <v>1891</v>
      </c>
      <c r="B1905" s="109">
        <f t="shared" si="275"/>
        <v>45456</v>
      </c>
      <c r="C1905" s="127" t="str">
        <f t="shared" si="268"/>
        <v>구간11</v>
      </c>
      <c r="D1905" s="108">
        <f t="shared" si="269"/>
        <v>183</v>
      </c>
      <c r="E1905" s="128">
        <f>COUNTIF($C$15:C1905,C1905)</f>
        <v>63</v>
      </c>
      <c r="F1905" s="129">
        <f t="shared" si="270"/>
        <v>0.10872845429933031</v>
      </c>
      <c r="G1905" s="129">
        <f t="shared" si="271"/>
        <v>4.6299380773631851E-4</v>
      </c>
      <c r="H1905" s="130">
        <f t="shared" si="272"/>
        <v>0.10919144810706663</v>
      </c>
    </row>
    <row r="1906" spans="1:8">
      <c r="A1906" s="108">
        <f t="shared" si="275"/>
        <v>1892</v>
      </c>
      <c r="B1906" s="109">
        <f t="shared" si="275"/>
        <v>45457</v>
      </c>
      <c r="C1906" s="127" t="str">
        <f t="shared" si="268"/>
        <v>구간11</v>
      </c>
      <c r="D1906" s="108">
        <f t="shared" si="269"/>
        <v>183</v>
      </c>
      <c r="E1906" s="128">
        <f>COUNTIF($C$15:C1906,C1906)</f>
        <v>64</v>
      </c>
      <c r="F1906" s="129">
        <f t="shared" si="270"/>
        <v>0.10872845429933031</v>
      </c>
      <c r="G1906" s="129">
        <f t="shared" si="271"/>
        <v>4.7034291579562516E-4</v>
      </c>
      <c r="H1906" s="130">
        <f t="shared" si="272"/>
        <v>0.10919879721512593</v>
      </c>
    </row>
    <row r="1907" spans="1:8">
      <c r="A1907" s="108">
        <f t="shared" si="275"/>
        <v>1893</v>
      </c>
      <c r="B1907" s="109">
        <f t="shared" si="275"/>
        <v>45458</v>
      </c>
      <c r="C1907" s="127" t="str">
        <f t="shared" si="268"/>
        <v>구간11</v>
      </c>
      <c r="D1907" s="108">
        <f t="shared" si="269"/>
        <v>183</v>
      </c>
      <c r="E1907" s="128">
        <f>COUNTIF($C$15:C1907,C1907)</f>
        <v>65</v>
      </c>
      <c r="F1907" s="129">
        <f t="shared" si="270"/>
        <v>0.10872845429933031</v>
      </c>
      <c r="G1907" s="129">
        <f t="shared" si="271"/>
        <v>4.776920238549318E-4</v>
      </c>
      <c r="H1907" s="130">
        <f t="shared" si="272"/>
        <v>0.10920614632318525</v>
      </c>
    </row>
    <row r="1908" spans="1:8">
      <c r="A1908" s="108">
        <f t="shared" si="275"/>
        <v>1894</v>
      </c>
      <c r="B1908" s="109">
        <f t="shared" si="275"/>
        <v>45459</v>
      </c>
      <c r="C1908" s="127" t="str">
        <f t="shared" si="268"/>
        <v>구간11</v>
      </c>
      <c r="D1908" s="108">
        <f t="shared" si="269"/>
        <v>183</v>
      </c>
      <c r="E1908" s="128">
        <f>COUNTIF($C$15:C1908,C1908)</f>
        <v>66</v>
      </c>
      <c r="F1908" s="129">
        <f t="shared" si="270"/>
        <v>0.10872845429933031</v>
      </c>
      <c r="G1908" s="129">
        <f t="shared" si="271"/>
        <v>4.8504113191423845E-4</v>
      </c>
      <c r="H1908" s="130">
        <f t="shared" si="272"/>
        <v>0.10921349543124455</v>
      </c>
    </row>
    <row r="1909" spans="1:8">
      <c r="A1909" s="108">
        <f t="shared" si="275"/>
        <v>1895</v>
      </c>
      <c r="B1909" s="109">
        <f t="shared" si="275"/>
        <v>45460</v>
      </c>
      <c r="C1909" s="127" t="str">
        <f t="shared" si="268"/>
        <v>구간11</v>
      </c>
      <c r="D1909" s="108">
        <f t="shared" si="269"/>
        <v>183</v>
      </c>
      <c r="E1909" s="128">
        <f>COUNTIF($C$15:C1909,C1909)</f>
        <v>67</v>
      </c>
      <c r="F1909" s="129">
        <f t="shared" si="270"/>
        <v>0.10872845429933031</v>
      </c>
      <c r="G1909" s="129">
        <f t="shared" si="271"/>
        <v>4.9239023997354504E-4</v>
      </c>
      <c r="H1909" s="130">
        <f t="shared" si="272"/>
        <v>0.10922084453930386</v>
      </c>
    </row>
    <row r="1910" spans="1:8">
      <c r="A1910" s="108">
        <f t="shared" si="275"/>
        <v>1896</v>
      </c>
      <c r="B1910" s="109">
        <f t="shared" si="275"/>
        <v>45461</v>
      </c>
      <c r="C1910" s="127" t="str">
        <f t="shared" si="268"/>
        <v>구간11</v>
      </c>
      <c r="D1910" s="108">
        <f t="shared" si="269"/>
        <v>183</v>
      </c>
      <c r="E1910" s="128">
        <f>COUNTIF($C$15:C1910,C1910)</f>
        <v>68</v>
      </c>
      <c r="F1910" s="129">
        <f t="shared" si="270"/>
        <v>0.10872845429933031</v>
      </c>
      <c r="G1910" s="129">
        <f t="shared" si="271"/>
        <v>4.9973934803285169E-4</v>
      </c>
      <c r="H1910" s="130">
        <f t="shared" si="272"/>
        <v>0.10922819364736316</v>
      </c>
    </row>
    <row r="1911" spans="1:8">
      <c r="A1911" s="108">
        <f t="shared" si="275"/>
        <v>1897</v>
      </c>
      <c r="B1911" s="109">
        <f t="shared" si="275"/>
        <v>45462</v>
      </c>
      <c r="C1911" s="127" t="str">
        <f t="shared" si="268"/>
        <v>구간11</v>
      </c>
      <c r="D1911" s="108">
        <f t="shared" si="269"/>
        <v>183</v>
      </c>
      <c r="E1911" s="128">
        <f>COUNTIF($C$15:C1911,C1911)</f>
        <v>69</v>
      </c>
      <c r="F1911" s="129">
        <f t="shared" si="270"/>
        <v>0.10872845429933031</v>
      </c>
      <c r="G1911" s="129">
        <f t="shared" si="271"/>
        <v>5.0708845609215834E-4</v>
      </c>
      <c r="H1911" s="130">
        <f t="shared" si="272"/>
        <v>0.10923554275542247</v>
      </c>
    </row>
    <row r="1912" spans="1:8">
      <c r="A1912" s="108">
        <f t="shared" si="275"/>
        <v>1898</v>
      </c>
      <c r="B1912" s="109">
        <f t="shared" si="275"/>
        <v>45463</v>
      </c>
      <c r="C1912" s="127" t="str">
        <f t="shared" si="268"/>
        <v>구간11</v>
      </c>
      <c r="D1912" s="108">
        <f t="shared" si="269"/>
        <v>183</v>
      </c>
      <c r="E1912" s="128">
        <f>COUNTIF($C$15:C1912,C1912)</f>
        <v>70</v>
      </c>
      <c r="F1912" s="129">
        <f t="shared" si="270"/>
        <v>0.10872845429933031</v>
      </c>
      <c r="G1912" s="129">
        <f t="shared" si="271"/>
        <v>5.1443756415146499E-4</v>
      </c>
      <c r="H1912" s="130">
        <f t="shared" si="272"/>
        <v>0.10924289186348178</v>
      </c>
    </row>
    <row r="1913" spans="1:8">
      <c r="A1913" s="108">
        <f t="shared" si="275"/>
        <v>1899</v>
      </c>
      <c r="B1913" s="109">
        <f t="shared" si="275"/>
        <v>45464</v>
      </c>
      <c r="C1913" s="127" t="str">
        <f t="shared" si="268"/>
        <v>구간11</v>
      </c>
      <c r="D1913" s="108">
        <f t="shared" si="269"/>
        <v>183</v>
      </c>
      <c r="E1913" s="128">
        <f>COUNTIF($C$15:C1913,C1913)</f>
        <v>71</v>
      </c>
      <c r="F1913" s="129">
        <f t="shared" si="270"/>
        <v>0.10872845429933031</v>
      </c>
      <c r="G1913" s="129">
        <f t="shared" si="271"/>
        <v>5.2178667221077163E-4</v>
      </c>
      <c r="H1913" s="130">
        <f t="shared" si="272"/>
        <v>0.10925024097154108</v>
      </c>
    </row>
    <row r="1914" spans="1:8">
      <c r="A1914" s="108">
        <f t="shared" si="275"/>
        <v>1900</v>
      </c>
      <c r="B1914" s="109">
        <f t="shared" si="275"/>
        <v>45465</v>
      </c>
      <c r="C1914" s="127" t="str">
        <f t="shared" si="268"/>
        <v>구간11</v>
      </c>
      <c r="D1914" s="108">
        <f t="shared" si="269"/>
        <v>183</v>
      </c>
      <c r="E1914" s="128">
        <f>COUNTIF($C$15:C1914,C1914)</f>
        <v>72</v>
      </c>
      <c r="F1914" s="129">
        <f t="shared" si="270"/>
        <v>0.10872845429933031</v>
      </c>
      <c r="G1914" s="129">
        <f t="shared" si="271"/>
        <v>5.2913578027007828E-4</v>
      </c>
      <c r="H1914" s="130">
        <f t="shared" si="272"/>
        <v>0.1092575900796004</v>
      </c>
    </row>
    <row r="1915" spans="1:8">
      <c r="A1915" s="108">
        <f t="shared" si="275"/>
        <v>1901</v>
      </c>
      <c r="B1915" s="109">
        <f t="shared" si="275"/>
        <v>45466</v>
      </c>
      <c r="C1915" s="127" t="str">
        <f t="shared" si="268"/>
        <v>구간11</v>
      </c>
      <c r="D1915" s="108">
        <f t="shared" si="269"/>
        <v>183</v>
      </c>
      <c r="E1915" s="128">
        <f>COUNTIF($C$15:C1915,C1915)</f>
        <v>73</v>
      </c>
      <c r="F1915" s="129">
        <f t="shared" si="270"/>
        <v>0.10872845429933031</v>
      </c>
      <c r="G1915" s="129">
        <f t="shared" si="271"/>
        <v>5.3648488832938493E-4</v>
      </c>
      <c r="H1915" s="130">
        <f t="shared" si="272"/>
        <v>0.1092649391876597</v>
      </c>
    </row>
    <row r="1916" spans="1:8">
      <c r="A1916" s="108">
        <f t="shared" si="275"/>
        <v>1902</v>
      </c>
      <c r="B1916" s="109">
        <f t="shared" si="275"/>
        <v>45467</v>
      </c>
      <c r="C1916" s="127" t="str">
        <f t="shared" si="268"/>
        <v>구간11</v>
      </c>
      <c r="D1916" s="108">
        <f t="shared" si="269"/>
        <v>183</v>
      </c>
      <c r="E1916" s="128">
        <f>COUNTIF($C$15:C1916,C1916)</f>
        <v>74</v>
      </c>
      <c r="F1916" s="129">
        <f t="shared" si="270"/>
        <v>0.10872845429933031</v>
      </c>
      <c r="G1916" s="129">
        <f t="shared" si="271"/>
        <v>5.4383399638869157E-4</v>
      </c>
      <c r="H1916" s="130">
        <f t="shared" si="272"/>
        <v>0.109272288295719</v>
      </c>
    </row>
    <row r="1917" spans="1:8">
      <c r="A1917" s="108">
        <f t="shared" si="275"/>
        <v>1903</v>
      </c>
      <c r="B1917" s="109">
        <f t="shared" si="275"/>
        <v>45468</v>
      </c>
      <c r="C1917" s="127" t="str">
        <f t="shared" si="268"/>
        <v>구간11</v>
      </c>
      <c r="D1917" s="108">
        <f t="shared" si="269"/>
        <v>183</v>
      </c>
      <c r="E1917" s="128">
        <f>COUNTIF($C$15:C1917,C1917)</f>
        <v>75</v>
      </c>
      <c r="F1917" s="129">
        <f t="shared" si="270"/>
        <v>0.10872845429933031</v>
      </c>
      <c r="G1917" s="129">
        <f t="shared" si="271"/>
        <v>5.5118310444799822E-4</v>
      </c>
      <c r="H1917" s="130">
        <f t="shared" si="272"/>
        <v>0.10927963740377832</v>
      </c>
    </row>
    <row r="1918" spans="1:8">
      <c r="A1918" s="108">
        <f t="shared" si="275"/>
        <v>1904</v>
      </c>
      <c r="B1918" s="109">
        <f t="shared" si="275"/>
        <v>45469</v>
      </c>
      <c r="C1918" s="127" t="str">
        <f t="shared" si="268"/>
        <v>구간11</v>
      </c>
      <c r="D1918" s="108">
        <f t="shared" si="269"/>
        <v>183</v>
      </c>
      <c r="E1918" s="128">
        <f>COUNTIF($C$15:C1918,C1918)</f>
        <v>76</v>
      </c>
      <c r="F1918" s="129">
        <f t="shared" si="270"/>
        <v>0.10872845429933031</v>
      </c>
      <c r="G1918" s="129">
        <f t="shared" si="271"/>
        <v>5.5853221250730487E-4</v>
      </c>
      <c r="H1918" s="130">
        <f t="shared" si="272"/>
        <v>0.10928698651183762</v>
      </c>
    </row>
    <row r="1919" spans="1:8">
      <c r="A1919" s="108">
        <f t="shared" si="275"/>
        <v>1905</v>
      </c>
      <c r="B1919" s="109">
        <f t="shared" si="275"/>
        <v>45470</v>
      </c>
      <c r="C1919" s="127" t="str">
        <f t="shared" si="268"/>
        <v>구간11</v>
      </c>
      <c r="D1919" s="108">
        <f t="shared" si="269"/>
        <v>183</v>
      </c>
      <c r="E1919" s="128">
        <f>COUNTIF($C$15:C1919,C1919)</f>
        <v>77</v>
      </c>
      <c r="F1919" s="129">
        <f t="shared" si="270"/>
        <v>0.10872845429933031</v>
      </c>
      <c r="G1919" s="129">
        <f t="shared" si="271"/>
        <v>5.6588132056661152E-4</v>
      </c>
      <c r="H1919" s="130">
        <f t="shared" si="272"/>
        <v>0.10929433561989692</v>
      </c>
    </row>
    <row r="1920" spans="1:8">
      <c r="A1920" s="108">
        <f t="shared" si="275"/>
        <v>1906</v>
      </c>
      <c r="B1920" s="109">
        <f t="shared" si="275"/>
        <v>45471</v>
      </c>
      <c r="C1920" s="127" t="str">
        <f t="shared" si="268"/>
        <v>구간11</v>
      </c>
      <c r="D1920" s="108">
        <f t="shared" si="269"/>
        <v>183</v>
      </c>
      <c r="E1920" s="128">
        <f>COUNTIF($C$15:C1920,C1920)</f>
        <v>78</v>
      </c>
      <c r="F1920" s="129">
        <f t="shared" si="270"/>
        <v>0.10872845429933031</v>
      </c>
      <c r="G1920" s="129">
        <f t="shared" si="271"/>
        <v>5.7323042862591816E-4</v>
      </c>
      <c r="H1920" s="130">
        <f t="shared" si="272"/>
        <v>0.10930168472795623</v>
      </c>
    </row>
    <row r="1921" spans="1:8">
      <c r="A1921" s="108">
        <f t="shared" ref="A1921:B1936" si="276">A1920+1</f>
        <v>1907</v>
      </c>
      <c r="B1921" s="109">
        <f t="shared" si="276"/>
        <v>45472</v>
      </c>
      <c r="C1921" s="127" t="str">
        <f t="shared" si="268"/>
        <v>구간11</v>
      </c>
      <c r="D1921" s="108">
        <f t="shared" si="269"/>
        <v>183</v>
      </c>
      <c r="E1921" s="128">
        <f>COUNTIF($C$15:C1921,C1921)</f>
        <v>79</v>
      </c>
      <c r="F1921" s="129">
        <f t="shared" si="270"/>
        <v>0.10872845429933031</v>
      </c>
      <c r="G1921" s="129">
        <f t="shared" si="271"/>
        <v>5.8057953668522481E-4</v>
      </c>
      <c r="H1921" s="130">
        <f t="shared" si="272"/>
        <v>0.10930903383601553</v>
      </c>
    </row>
    <row r="1922" spans="1:8">
      <c r="A1922" s="108">
        <f t="shared" si="276"/>
        <v>1908</v>
      </c>
      <c r="B1922" s="109">
        <f t="shared" si="276"/>
        <v>45473</v>
      </c>
      <c r="C1922" s="127" t="str">
        <f t="shared" si="268"/>
        <v>구간11</v>
      </c>
      <c r="D1922" s="108">
        <f t="shared" si="269"/>
        <v>183</v>
      </c>
      <c r="E1922" s="128">
        <f>COUNTIF($C$15:C1922,C1922)</f>
        <v>80</v>
      </c>
      <c r="F1922" s="129">
        <f t="shared" si="270"/>
        <v>0.10872845429933031</v>
      </c>
      <c r="G1922" s="129">
        <f t="shared" si="271"/>
        <v>5.8792864474453146E-4</v>
      </c>
      <c r="H1922" s="130">
        <f t="shared" si="272"/>
        <v>0.10931638294407485</v>
      </c>
    </row>
    <row r="1923" spans="1:8">
      <c r="A1923" s="108">
        <f t="shared" si="276"/>
        <v>1909</v>
      </c>
      <c r="B1923" s="109">
        <f t="shared" si="276"/>
        <v>45474</v>
      </c>
      <c r="C1923" s="127" t="str">
        <f t="shared" si="268"/>
        <v>구간11</v>
      </c>
      <c r="D1923" s="108">
        <f t="shared" si="269"/>
        <v>183</v>
      </c>
      <c r="E1923" s="128">
        <f>COUNTIF($C$15:C1923,C1923)</f>
        <v>81</v>
      </c>
      <c r="F1923" s="129">
        <f t="shared" si="270"/>
        <v>0.10872845429933031</v>
      </c>
      <c r="G1923" s="129">
        <f t="shared" si="271"/>
        <v>5.9527775280383811E-4</v>
      </c>
      <c r="H1923" s="130">
        <f t="shared" si="272"/>
        <v>0.10932373205213415</v>
      </c>
    </row>
    <row r="1924" spans="1:8">
      <c r="A1924" s="108">
        <f t="shared" si="276"/>
        <v>1910</v>
      </c>
      <c r="B1924" s="109">
        <f t="shared" si="276"/>
        <v>45475</v>
      </c>
      <c r="C1924" s="127" t="str">
        <f t="shared" si="268"/>
        <v>구간11</v>
      </c>
      <c r="D1924" s="108">
        <f t="shared" si="269"/>
        <v>183</v>
      </c>
      <c r="E1924" s="128">
        <f>COUNTIF($C$15:C1924,C1924)</f>
        <v>82</v>
      </c>
      <c r="F1924" s="129">
        <f t="shared" si="270"/>
        <v>0.10872845429933031</v>
      </c>
      <c r="G1924" s="129">
        <f t="shared" si="271"/>
        <v>6.0262686086314475E-4</v>
      </c>
      <c r="H1924" s="130">
        <f t="shared" si="272"/>
        <v>0.10933108116019345</v>
      </c>
    </row>
    <row r="1925" spans="1:8">
      <c r="A1925" s="108">
        <f t="shared" si="276"/>
        <v>1911</v>
      </c>
      <c r="B1925" s="109">
        <f t="shared" si="276"/>
        <v>45476</v>
      </c>
      <c r="C1925" s="127" t="str">
        <f t="shared" si="268"/>
        <v>구간11</v>
      </c>
      <c r="D1925" s="108">
        <f t="shared" si="269"/>
        <v>183</v>
      </c>
      <c r="E1925" s="128">
        <f>COUNTIF($C$15:C1925,C1925)</f>
        <v>83</v>
      </c>
      <c r="F1925" s="129">
        <f t="shared" si="270"/>
        <v>0.10872845429933031</v>
      </c>
      <c r="G1925" s="129">
        <f t="shared" si="271"/>
        <v>6.099759689224514E-4</v>
      </c>
      <c r="H1925" s="130">
        <f t="shared" si="272"/>
        <v>0.10933843026825277</v>
      </c>
    </row>
    <row r="1926" spans="1:8">
      <c r="A1926" s="108">
        <f t="shared" si="276"/>
        <v>1912</v>
      </c>
      <c r="B1926" s="109">
        <f t="shared" si="276"/>
        <v>45477</v>
      </c>
      <c r="C1926" s="127" t="str">
        <f t="shared" si="268"/>
        <v>구간11</v>
      </c>
      <c r="D1926" s="108">
        <f t="shared" si="269"/>
        <v>183</v>
      </c>
      <c r="E1926" s="128">
        <f>COUNTIF($C$15:C1926,C1926)</f>
        <v>84</v>
      </c>
      <c r="F1926" s="129">
        <f t="shared" si="270"/>
        <v>0.10872845429933031</v>
      </c>
      <c r="G1926" s="129">
        <f t="shared" si="271"/>
        <v>6.1732507698175805E-4</v>
      </c>
      <c r="H1926" s="130">
        <f t="shared" si="272"/>
        <v>0.10934577937631207</v>
      </c>
    </row>
    <row r="1927" spans="1:8">
      <c r="A1927" s="108">
        <f t="shared" si="276"/>
        <v>1913</v>
      </c>
      <c r="B1927" s="109">
        <f t="shared" si="276"/>
        <v>45478</v>
      </c>
      <c r="C1927" s="127" t="str">
        <f t="shared" si="268"/>
        <v>구간11</v>
      </c>
      <c r="D1927" s="108">
        <f t="shared" si="269"/>
        <v>183</v>
      </c>
      <c r="E1927" s="128">
        <f>COUNTIF($C$15:C1927,C1927)</f>
        <v>85</v>
      </c>
      <c r="F1927" s="129">
        <f t="shared" si="270"/>
        <v>0.10872845429933031</v>
      </c>
      <c r="G1927" s="129">
        <f t="shared" si="271"/>
        <v>6.2467418504106469E-4</v>
      </c>
      <c r="H1927" s="130">
        <f t="shared" si="272"/>
        <v>0.10935312848437138</v>
      </c>
    </row>
    <row r="1928" spans="1:8">
      <c r="A1928" s="108">
        <f t="shared" si="276"/>
        <v>1914</v>
      </c>
      <c r="B1928" s="109">
        <f t="shared" si="276"/>
        <v>45479</v>
      </c>
      <c r="C1928" s="127" t="str">
        <f t="shared" si="268"/>
        <v>구간11</v>
      </c>
      <c r="D1928" s="108">
        <f t="shared" si="269"/>
        <v>183</v>
      </c>
      <c r="E1928" s="128">
        <f>COUNTIF($C$15:C1928,C1928)</f>
        <v>86</v>
      </c>
      <c r="F1928" s="129">
        <f t="shared" si="270"/>
        <v>0.10872845429933031</v>
      </c>
      <c r="G1928" s="129">
        <f t="shared" si="271"/>
        <v>6.3202329310037134E-4</v>
      </c>
      <c r="H1928" s="130">
        <f t="shared" si="272"/>
        <v>0.10936047759243069</v>
      </c>
    </row>
    <row r="1929" spans="1:8">
      <c r="A1929" s="108">
        <f t="shared" si="276"/>
        <v>1915</v>
      </c>
      <c r="B1929" s="109">
        <f t="shared" si="276"/>
        <v>45480</v>
      </c>
      <c r="C1929" s="127" t="str">
        <f t="shared" si="268"/>
        <v>구간11</v>
      </c>
      <c r="D1929" s="108">
        <f t="shared" si="269"/>
        <v>183</v>
      </c>
      <c r="E1929" s="128">
        <f>COUNTIF($C$15:C1929,C1929)</f>
        <v>87</v>
      </c>
      <c r="F1929" s="129">
        <f t="shared" si="270"/>
        <v>0.10872845429933031</v>
      </c>
      <c r="G1929" s="129">
        <f t="shared" si="271"/>
        <v>6.3937240115967799E-4</v>
      </c>
      <c r="H1929" s="130">
        <f t="shared" si="272"/>
        <v>0.10936782670048999</v>
      </c>
    </row>
    <row r="1930" spans="1:8">
      <c r="A1930" s="108">
        <f t="shared" si="276"/>
        <v>1916</v>
      </c>
      <c r="B1930" s="109">
        <f t="shared" si="276"/>
        <v>45481</v>
      </c>
      <c r="C1930" s="127" t="str">
        <f t="shared" si="268"/>
        <v>구간11</v>
      </c>
      <c r="D1930" s="108">
        <f t="shared" si="269"/>
        <v>183</v>
      </c>
      <c r="E1930" s="128">
        <f>COUNTIF($C$15:C1930,C1930)</f>
        <v>88</v>
      </c>
      <c r="F1930" s="129">
        <f t="shared" si="270"/>
        <v>0.10872845429933031</v>
      </c>
      <c r="G1930" s="129">
        <f t="shared" si="271"/>
        <v>6.4672150921898464E-4</v>
      </c>
      <c r="H1930" s="130">
        <f t="shared" si="272"/>
        <v>0.1093751758085493</v>
      </c>
    </row>
    <row r="1931" spans="1:8">
      <c r="A1931" s="108">
        <f t="shared" si="276"/>
        <v>1917</v>
      </c>
      <c r="B1931" s="109">
        <f t="shared" si="276"/>
        <v>45482</v>
      </c>
      <c r="C1931" s="127" t="str">
        <f t="shared" si="268"/>
        <v>구간11</v>
      </c>
      <c r="D1931" s="108">
        <f t="shared" si="269"/>
        <v>183</v>
      </c>
      <c r="E1931" s="128">
        <f>COUNTIF($C$15:C1931,C1931)</f>
        <v>89</v>
      </c>
      <c r="F1931" s="129">
        <f t="shared" si="270"/>
        <v>0.10872845429933031</v>
      </c>
      <c r="G1931" s="129">
        <f t="shared" si="271"/>
        <v>6.5407061727829128E-4</v>
      </c>
      <c r="H1931" s="130">
        <f t="shared" si="272"/>
        <v>0.1093825249166086</v>
      </c>
    </row>
    <row r="1932" spans="1:8">
      <c r="A1932" s="108">
        <f t="shared" si="276"/>
        <v>1918</v>
      </c>
      <c r="B1932" s="109">
        <f t="shared" si="276"/>
        <v>45483</v>
      </c>
      <c r="C1932" s="127" t="str">
        <f t="shared" si="268"/>
        <v>구간11</v>
      </c>
      <c r="D1932" s="108">
        <f t="shared" si="269"/>
        <v>183</v>
      </c>
      <c r="E1932" s="128">
        <f>COUNTIF($C$15:C1932,C1932)</f>
        <v>90</v>
      </c>
      <c r="F1932" s="129">
        <f t="shared" si="270"/>
        <v>0.10872845429933031</v>
      </c>
      <c r="G1932" s="129">
        <f t="shared" si="271"/>
        <v>6.6141972533759782E-4</v>
      </c>
      <c r="H1932" s="130">
        <f t="shared" si="272"/>
        <v>0.1093898740246679</v>
      </c>
    </row>
    <row r="1933" spans="1:8">
      <c r="A1933" s="108">
        <f t="shared" si="276"/>
        <v>1919</v>
      </c>
      <c r="B1933" s="109">
        <f t="shared" si="276"/>
        <v>45484</v>
      </c>
      <c r="C1933" s="127" t="str">
        <f t="shared" si="268"/>
        <v>구간11</v>
      </c>
      <c r="D1933" s="108">
        <f t="shared" si="269"/>
        <v>183</v>
      </c>
      <c r="E1933" s="128">
        <f>COUNTIF($C$15:C1933,C1933)</f>
        <v>91</v>
      </c>
      <c r="F1933" s="129">
        <f t="shared" si="270"/>
        <v>0.10872845429933031</v>
      </c>
      <c r="G1933" s="129">
        <f t="shared" si="271"/>
        <v>6.6876883339690447E-4</v>
      </c>
      <c r="H1933" s="130">
        <f t="shared" si="272"/>
        <v>0.10939722313272722</v>
      </c>
    </row>
    <row r="1934" spans="1:8">
      <c r="A1934" s="108">
        <f t="shared" si="276"/>
        <v>1920</v>
      </c>
      <c r="B1934" s="109">
        <f t="shared" si="276"/>
        <v>45485</v>
      </c>
      <c r="C1934" s="127" t="str">
        <f t="shared" si="268"/>
        <v>구간11</v>
      </c>
      <c r="D1934" s="108">
        <f t="shared" si="269"/>
        <v>183</v>
      </c>
      <c r="E1934" s="128">
        <f>COUNTIF($C$15:C1934,C1934)</f>
        <v>92</v>
      </c>
      <c r="F1934" s="129">
        <f t="shared" si="270"/>
        <v>0.10872845429933031</v>
      </c>
      <c r="G1934" s="129">
        <f t="shared" si="271"/>
        <v>6.7611794145621112E-4</v>
      </c>
      <c r="H1934" s="130">
        <f t="shared" si="272"/>
        <v>0.10940457224078652</v>
      </c>
    </row>
    <row r="1935" spans="1:8">
      <c r="A1935" s="108">
        <f t="shared" si="276"/>
        <v>1921</v>
      </c>
      <c r="B1935" s="109">
        <f t="shared" si="276"/>
        <v>45486</v>
      </c>
      <c r="C1935" s="127" t="str">
        <f t="shared" si="268"/>
        <v>구간11</v>
      </c>
      <c r="D1935" s="108">
        <f t="shared" si="269"/>
        <v>183</v>
      </c>
      <c r="E1935" s="128">
        <f>COUNTIF($C$15:C1935,C1935)</f>
        <v>93</v>
      </c>
      <c r="F1935" s="129">
        <f t="shared" si="270"/>
        <v>0.10872845429933031</v>
      </c>
      <c r="G1935" s="129">
        <f t="shared" si="271"/>
        <v>6.8346704951551776E-4</v>
      </c>
      <c r="H1935" s="130">
        <f t="shared" si="272"/>
        <v>0.10941192134884584</v>
      </c>
    </row>
    <row r="1936" spans="1:8">
      <c r="A1936" s="108">
        <f t="shared" si="276"/>
        <v>1922</v>
      </c>
      <c r="B1936" s="109">
        <f t="shared" si="276"/>
        <v>45487</v>
      </c>
      <c r="C1936" s="127" t="str">
        <f t="shared" ref="C1936:C1999" si="277">IF(IFERROR(HLOOKUP(B1936,$D$5:$W$7,2,FALSE),"")="",C1937,HLOOKUP(B1936,$D$5:$W$7,2,FALSE))</f>
        <v>구간11</v>
      </c>
      <c r="D1936" s="108">
        <f t="shared" ref="D1936:D1999" si="278">COUNTIF($C$15:$C$49928,C1936)</f>
        <v>183</v>
      </c>
      <c r="E1936" s="128">
        <f>COUNTIF($C$15:C1936,C1936)</f>
        <v>94</v>
      </c>
      <c r="F1936" s="129">
        <f t="shared" ref="F1936:F1999" si="279">HLOOKUP($C1936,$D$6:$W$11,6,FALSE)</f>
        <v>0.10872845429933031</v>
      </c>
      <c r="G1936" s="129">
        <f t="shared" ref="G1936:G1999" si="280">HLOOKUP($C1936,$D$6:$W$11,5,FALSE)*(E1936)</f>
        <v>6.9081615757482441E-4</v>
      </c>
      <c r="H1936" s="130">
        <f t="shared" ref="H1936:H1999" si="281">F1936+G1936</f>
        <v>0.10941927045690514</v>
      </c>
    </row>
    <row r="1937" spans="1:8">
      <c r="A1937" s="108">
        <f t="shared" ref="A1937:B1952" si="282">A1936+1</f>
        <v>1923</v>
      </c>
      <c r="B1937" s="109">
        <f t="shared" si="282"/>
        <v>45488</v>
      </c>
      <c r="C1937" s="127" t="str">
        <f t="shared" si="277"/>
        <v>구간11</v>
      </c>
      <c r="D1937" s="108">
        <f t="shared" si="278"/>
        <v>183</v>
      </c>
      <c r="E1937" s="128">
        <f>COUNTIF($C$15:C1937,C1937)</f>
        <v>95</v>
      </c>
      <c r="F1937" s="129">
        <f t="shared" si="279"/>
        <v>0.10872845429933031</v>
      </c>
      <c r="G1937" s="129">
        <f t="shared" si="280"/>
        <v>6.9816526563413106E-4</v>
      </c>
      <c r="H1937" s="130">
        <f t="shared" si="281"/>
        <v>0.10942661956496444</v>
      </c>
    </row>
    <row r="1938" spans="1:8">
      <c r="A1938" s="108">
        <f t="shared" si="282"/>
        <v>1924</v>
      </c>
      <c r="B1938" s="109">
        <f t="shared" si="282"/>
        <v>45489</v>
      </c>
      <c r="C1938" s="127" t="str">
        <f t="shared" si="277"/>
        <v>구간11</v>
      </c>
      <c r="D1938" s="108">
        <f t="shared" si="278"/>
        <v>183</v>
      </c>
      <c r="E1938" s="128">
        <f>COUNTIF($C$15:C1938,C1938)</f>
        <v>96</v>
      </c>
      <c r="F1938" s="129">
        <f t="shared" si="279"/>
        <v>0.10872845429933031</v>
      </c>
      <c r="G1938" s="129">
        <f t="shared" si="280"/>
        <v>7.0551437369343771E-4</v>
      </c>
      <c r="H1938" s="130">
        <f t="shared" si="281"/>
        <v>0.10943396867302375</v>
      </c>
    </row>
    <row r="1939" spans="1:8">
      <c r="A1939" s="108">
        <f t="shared" si="282"/>
        <v>1925</v>
      </c>
      <c r="B1939" s="109">
        <f t="shared" si="282"/>
        <v>45490</v>
      </c>
      <c r="C1939" s="127" t="str">
        <f t="shared" si="277"/>
        <v>구간11</v>
      </c>
      <c r="D1939" s="108">
        <f t="shared" si="278"/>
        <v>183</v>
      </c>
      <c r="E1939" s="128">
        <f>COUNTIF($C$15:C1939,C1939)</f>
        <v>97</v>
      </c>
      <c r="F1939" s="129">
        <f t="shared" si="279"/>
        <v>0.10872845429933031</v>
      </c>
      <c r="G1939" s="129">
        <f t="shared" si="280"/>
        <v>7.1286348175274435E-4</v>
      </c>
      <c r="H1939" s="130">
        <f t="shared" si="281"/>
        <v>0.10944131778108306</v>
      </c>
    </row>
    <row r="1940" spans="1:8">
      <c r="A1940" s="108">
        <f t="shared" si="282"/>
        <v>1926</v>
      </c>
      <c r="B1940" s="109">
        <f t="shared" si="282"/>
        <v>45491</v>
      </c>
      <c r="C1940" s="127" t="str">
        <f t="shared" si="277"/>
        <v>구간11</v>
      </c>
      <c r="D1940" s="108">
        <f t="shared" si="278"/>
        <v>183</v>
      </c>
      <c r="E1940" s="128">
        <f>COUNTIF($C$15:C1940,C1940)</f>
        <v>98</v>
      </c>
      <c r="F1940" s="129">
        <f t="shared" si="279"/>
        <v>0.10872845429933031</v>
      </c>
      <c r="G1940" s="129">
        <f t="shared" si="280"/>
        <v>7.20212589812051E-4</v>
      </c>
      <c r="H1940" s="130">
        <f t="shared" si="281"/>
        <v>0.10944866688914236</v>
      </c>
    </row>
    <row r="1941" spans="1:8">
      <c r="A1941" s="108">
        <f t="shared" si="282"/>
        <v>1927</v>
      </c>
      <c r="B1941" s="109">
        <f t="shared" si="282"/>
        <v>45492</v>
      </c>
      <c r="C1941" s="127" t="str">
        <f t="shared" si="277"/>
        <v>구간11</v>
      </c>
      <c r="D1941" s="108">
        <f t="shared" si="278"/>
        <v>183</v>
      </c>
      <c r="E1941" s="128">
        <f>COUNTIF($C$15:C1941,C1941)</f>
        <v>99</v>
      </c>
      <c r="F1941" s="129">
        <f t="shared" si="279"/>
        <v>0.10872845429933031</v>
      </c>
      <c r="G1941" s="129">
        <f t="shared" si="280"/>
        <v>7.2756169787135765E-4</v>
      </c>
      <c r="H1941" s="130">
        <f t="shared" si="281"/>
        <v>0.10945601599720167</v>
      </c>
    </row>
    <row r="1942" spans="1:8">
      <c r="A1942" s="108">
        <f t="shared" si="282"/>
        <v>1928</v>
      </c>
      <c r="B1942" s="109">
        <f t="shared" si="282"/>
        <v>45493</v>
      </c>
      <c r="C1942" s="127" t="str">
        <f t="shared" si="277"/>
        <v>구간11</v>
      </c>
      <c r="D1942" s="108">
        <f t="shared" si="278"/>
        <v>183</v>
      </c>
      <c r="E1942" s="128">
        <f>COUNTIF($C$15:C1942,C1942)</f>
        <v>100</v>
      </c>
      <c r="F1942" s="129">
        <f t="shared" si="279"/>
        <v>0.10872845429933031</v>
      </c>
      <c r="G1942" s="129">
        <f t="shared" si="280"/>
        <v>7.349108059306643E-4</v>
      </c>
      <c r="H1942" s="130">
        <f t="shared" si="281"/>
        <v>0.10946336510526097</v>
      </c>
    </row>
    <row r="1943" spans="1:8">
      <c r="A1943" s="108">
        <f t="shared" si="282"/>
        <v>1929</v>
      </c>
      <c r="B1943" s="109">
        <f t="shared" si="282"/>
        <v>45494</v>
      </c>
      <c r="C1943" s="127" t="str">
        <f t="shared" si="277"/>
        <v>구간11</v>
      </c>
      <c r="D1943" s="108">
        <f t="shared" si="278"/>
        <v>183</v>
      </c>
      <c r="E1943" s="128">
        <f>COUNTIF($C$15:C1943,C1943)</f>
        <v>101</v>
      </c>
      <c r="F1943" s="129">
        <f t="shared" si="279"/>
        <v>0.10872845429933031</v>
      </c>
      <c r="G1943" s="129">
        <f t="shared" si="280"/>
        <v>7.4225991398997094E-4</v>
      </c>
      <c r="H1943" s="130">
        <f t="shared" si="281"/>
        <v>0.10947071421332029</v>
      </c>
    </row>
    <row r="1944" spans="1:8">
      <c r="A1944" s="108">
        <f t="shared" si="282"/>
        <v>1930</v>
      </c>
      <c r="B1944" s="109">
        <f t="shared" si="282"/>
        <v>45495</v>
      </c>
      <c r="C1944" s="127" t="str">
        <f t="shared" si="277"/>
        <v>구간11</v>
      </c>
      <c r="D1944" s="108">
        <f t="shared" si="278"/>
        <v>183</v>
      </c>
      <c r="E1944" s="128">
        <f>COUNTIF($C$15:C1944,C1944)</f>
        <v>102</v>
      </c>
      <c r="F1944" s="129">
        <f t="shared" si="279"/>
        <v>0.10872845429933031</v>
      </c>
      <c r="G1944" s="129">
        <f t="shared" si="280"/>
        <v>7.4960902204927759E-4</v>
      </c>
      <c r="H1944" s="130">
        <f t="shared" si="281"/>
        <v>0.10947806332137959</v>
      </c>
    </row>
    <row r="1945" spans="1:8">
      <c r="A1945" s="108">
        <f t="shared" si="282"/>
        <v>1931</v>
      </c>
      <c r="B1945" s="109">
        <f t="shared" si="282"/>
        <v>45496</v>
      </c>
      <c r="C1945" s="127" t="str">
        <f t="shared" si="277"/>
        <v>구간11</v>
      </c>
      <c r="D1945" s="108">
        <f t="shared" si="278"/>
        <v>183</v>
      </c>
      <c r="E1945" s="128">
        <f>COUNTIF($C$15:C1945,C1945)</f>
        <v>103</v>
      </c>
      <c r="F1945" s="129">
        <f t="shared" si="279"/>
        <v>0.10872845429933031</v>
      </c>
      <c r="G1945" s="129">
        <f t="shared" si="280"/>
        <v>7.5695813010858424E-4</v>
      </c>
      <c r="H1945" s="130">
        <f t="shared" si="281"/>
        <v>0.10948541242943889</v>
      </c>
    </row>
    <row r="1946" spans="1:8">
      <c r="A1946" s="108">
        <f t="shared" si="282"/>
        <v>1932</v>
      </c>
      <c r="B1946" s="109">
        <f t="shared" si="282"/>
        <v>45497</v>
      </c>
      <c r="C1946" s="127" t="str">
        <f t="shared" si="277"/>
        <v>구간11</v>
      </c>
      <c r="D1946" s="108">
        <f t="shared" si="278"/>
        <v>183</v>
      </c>
      <c r="E1946" s="128">
        <f>COUNTIF($C$15:C1946,C1946)</f>
        <v>104</v>
      </c>
      <c r="F1946" s="129">
        <f t="shared" si="279"/>
        <v>0.10872845429933031</v>
      </c>
      <c r="G1946" s="129">
        <f t="shared" si="280"/>
        <v>7.6430723816789089E-4</v>
      </c>
      <c r="H1946" s="130">
        <f t="shared" si="281"/>
        <v>0.10949276153749821</v>
      </c>
    </row>
    <row r="1947" spans="1:8">
      <c r="A1947" s="108">
        <f t="shared" si="282"/>
        <v>1933</v>
      </c>
      <c r="B1947" s="109">
        <f t="shared" si="282"/>
        <v>45498</v>
      </c>
      <c r="C1947" s="127" t="str">
        <f t="shared" si="277"/>
        <v>구간11</v>
      </c>
      <c r="D1947" s="108">
        <f t="shared" si="278"/>
        <v>183</v>
      </c>
      <c r="E1947" s="128">
        <f>COUNTIF($C$15:C1947,C1947)</f>
        <v>105</v>
      </c>
      <c r="F1947" s="129">
        <f t="shared" si="279"/>
        <v>0.10872845429933031</v>
      </c>
      <c r="G1947" s="129">
        <f t="shared" si="280"/>
        <v>7.7165634622719753E-4</v>
      </c>
      <c r="H1947" s="130">
        <f t="shared" si="281"/>
        <v>0.10950011064555751</v>
      </c>
    </row>
    <row r="1948" spans="1:8">
      <c r="A1948" s="108">
        <f t="shared" si="282"/>
        <v>1934</v>
      </c>
      <c r="B1948" s="109">
        <f t="shared" si="282"/>
        <v>45499</v>
      </c>
      <c r="C1948" s="127" t="str">
        <f t="shared" si="277"/>
        <v>구간11</v>
      </c>
      <c r="D1948" s="108">
        <f t="shared" si="278"/>
        <v>183</v>
      </c>
      <c r="E1948" s="128">
        <f>COUNTIF($C$15:C1948,C1948)</f>
        <v>106</v>
      </c>
      <c r="F1948" s="129">
        <f t="shared" si="279"/>
        <v>0.10872845429933031</v>
      </c>
      <c r="G1948" s="129">
        <f t="shared" si="280"/>
        <v>7.7900545428650418E-4</v>
      </c>
      <c r="H1948" s="130">
        <f t="shared" si="281"/>
        <v>0.10950745975361682</v>
      </c>
    </row>
    <row r="1949" spans="1:8">
      <c r="A1949" s="108">
        <f t="shared" si="282"/>
        <v>1935</v>
      </c>
      <c r="B1949" s="109">
        <f t="shared" si="282"/>
        <v>45500</v>
      </c>
      <c r="C1949" s="127" t="str">
        <f t="shared" si="277"/>
        <v>구간11</v>
      </c>
      <c r="D1949" s="108">
        <f t="shared" si="278"/>
        <v>183</v>
      </c>
      <c r="E1949" s="128">
        <f>COUNTIF($C$15:C1949,C1949)</f>
        <v>107</v>
      </c>
      <c r="F1949" s="129">
        <f t="shared" si="279"/>
        <v>0.10872845429933031</v>
      </c>
      <c r="G1949" s="129">
        <f t="shared" si="280"/>
        <v>7.8635456234581083E-4</v>
      </c>
      <c r="H1949" s="130">
        <f t="shared" si="281"/>
        <v>0.10951480886167612</v>
      </c>
    </row>
    <row r="1950" spans="1:8">
      <c r="A1950" s="108">
        <f t="shared" si="282"/>
        <v>1936</v>
      </c>
      <c r="B1950" s="109">
        <f t="shared" si="282"/>
        <v>45501</v>
      </c>
      <c r="C1950" s="127" t="str">
        <f t="shared" si="277"/>
        <v>구간11</v>
      </c>
      <c r="D1950" s="108">
        <f t="shared" si="278"/>
        <v>183</v>
      </c>
      <c r="E1950" s="128">
        <f>COUNTIF($C$15:C1950,C1950)</f>
        <v>108</v>
      </c>
      <c r="F1950" s="129">
        <f t="shared" si="279"/>
        <v>0.10872845429933031</v>
      </c>
      <c r="G1950" s="129">
        <f t="shared" si="280"/>
        <v>7.9370367040511747E-4</v>
      </c>
      <c r="H1950" s="130">
        <f t="shared" si="281"/>
        <v>0.10952215796973543</v>
      </c>
    </row>
    <row r="1951" spans="1:8">
      <c r="A1951" s="108">
        <f t="shared" si="282"/>
        <v>1937</v>
      </c>
      <c r="B1951" s="109">
        <f t="shared" si="282"/>
        <v>45502</v>
      </c>
      <c r="C1951" s="127" t="str">
        <f t="shared" si="277"/>
        <v>구간11</v>
      </c>
      <c r="D1951" s="108">
        <f t="shared" si="278"/>
        <v>183</v>
      </c>
      <c r="E1951" s="128">
        <f>COUNTIF($C$15:C1951,C1951)</f>
        <v>109</v>
      </c>
      <c r="F1951" s="129">
        <f t="shared" si="279"/>
        <v>0.10872845429933031</v>
      </c>
      <c r="G1951" s="129">
        <f t="shared" si="280"/>
        <v>8.0105277846442412E-4</v>
      </c>
      <c r="H1951" s="130">
        <f t="shared" si="281"/>
        <v>0.10952950707779474</v>
      </c>
    </row>
    <row r="1952" spans="1:8">
      <c r="A1952" s="108">
        <f t="shared" si="282"/>
        <v>1938</v>
      </c>
      <c r="B1952" s="109">
        <f t="shared" si="282"/>
        <v>45503</v>
      </c>
      <c r="C1952" s="127" t="str">
        <f t="shared" si="277"/>
        <v>구간11</v>
      </c>
      <c r="D1952" s="108">
        <f t="shared" si="278"/>
        <v>183</v>
      </c>
      <c r="E1952" s="128">
        <f>COUNTIF($C$15:C1952,C1952)</f>
        <v>110</v>
      </c>
      <c r="F1952" s="129">
        <f t="shared" si="279"/>
        <v>0.10872845429933031</v>
      </c>
      <c r="G1952" s="129">
        <f t="shared" si="280"/>
        <v>8.0840188652373077E-4</v>
      </c>
      <c r="H1952" s="130">
        <f t="shared" si="281"/>
        <v>0.10953685618585404</v>
      </c>
    </row>
    <row r="1953" spans="1:8">
      <c r="A1953" s="108">
        <f t="shared" ref="A1953:B1968" si="283">A1952+1</f>
        <v>1939</v>
      </c>
      <c r="B1953" s="109">
        <f t="shared" si="283"/>
        <v>45504</v>
      </c>
      <c r="C1953" s="127" t="str">
        <f t="shared" si="277"/>
        <v>구간11</v>
      </c>
      <c r="D1953" s="108">
        <f t="shared" si="278"/>
        <v>183</v>
      </c>
      <c r="E1953" s="128">
        <f>COUNTIF($C$15:C1953,C1953)</f>
        <v>111</v>
      </c>
      <c r="F1953" s="129">
        <f t="shared" si="279"/>
        <v>0.10872845429933031</v>
      </c>
      <c r="G1953" s="129">
        <f t="shared" si="280"/>
        <v>8.1575099458303742E-4</v>
      </c>
      <c r="H1953" s="130">
        <f t="shared" si="281"/>
        <v>0.10954420529391334</v>
      </c>
    </row>
    <row r="1954" spans="1:8">
      <c r="A1954" s="108">
        <f t="shared" si="283"/>
        <v>1940</v>
      </c>
      <c r="B1954" s="109">
        <f t="shared" si="283"/>
        <v>45505</v>
      </c>
      <c r="C1954" s="127" t="str">
        <f t="shared" si="277"/>
        <v>구간11</v>
      </c>
      <c r="D1954" s="108">
        <f t="shared" si="278"/>
        <v>183</v>
      </c>
      <c r="E1954" s="128">
        <f>COUNTIF($C$15:C1954,C1954)</f>
        <v>112</v>
      </c>
      <c r="F1954" s="129">
        <f t="shared" si="279"/>
        <v>0.10872845429933031</v>
      </c>
      <c r="G1954" s="129">
        <f t="shared" si="280"/>
        <v>8.2310010264234406E-4</v>
      </c>
      <c r="H1954" s="130">
        <f t="shared" si="281"/>
        <v>0.10955155440197266</v>
      </c>
    </row>
    <row r="1955" spans="1:8">
      <c r="A1955" s="108">
        <f t="shared" si="283"/>
        <v>1941</v>
      </c>
      <c r="B1955" s="109">
        <f t="shared" si="283"/>
        <v>45506</v>
      </c>
      <c r="C1955" s="127" t="str">
        <f t="shared" si="277"/>
        <v>구간11</v>
      </c>
      <c r="D1955" s="108">
        <f t="shared" si="278"/>
        <v>183</v>
      </c>
      <c r="E1955" s="128">
        <f>COUNTIF($C$15:C1955,C1955)</f>
        <v>113</v>
      </c>
      <c r="F1955" s="129">
        <f t="shared" si="279"/>
        <v>0.10872845429933031</v>
      </c>
      <c r="G1955" s="129">
        <f t="shared" si="280"/>
        <v>8.3044921070165071E-4</v>
      </c>
      <c r="H1955" s="130">
        <f t="shared" si="281"/>
        <v>0.10955890351003196</v>
      </c>
    </row>
    <row r="1956" spans="1:8">
      <c r="A1956" s="108">
        <f t="shared" si="283"/>
        <v>1942</v>
      </c>
      <c r="B1956" s="109">
        <f t="shared" si="283"/>
        <v>45507</v>
      </c>
      <c r="C1956" s="127" t="str">
        <f t="shared" si="277"/>
        <v>구간11</v>
      </c>
      <c r="D1956" s="108">
        <f t="shared" si="278"/>
        <v>183</v>
      </c>
      <c r="E1956" s="128">
        <f>COUNTIF($C$15:C1956,C1956)</f>
        <v>114</v>
      </c>
      <c r="F1956" s="129">
        <f t="shared" si="279"/>
        <v>0.10872845429933031</v>
      </c>
      <c r="G1956" s="129">
        <f t="shared" si="280"/>
        <v>8.3779831876095736E-4</v>
      </c>
      <c r="H1956" s="130">
        <f t="shared" si="281"/>
        <v>0.10956625261809128</v>
      </c>
    </row>
    <row r="1957" spans="1:8">
      <c r="A1957" s="108">
        <f t="shared" si="283"/>
        <v>1943</v>
      </c>
      <c r="B1957" s="109">
        <f t="shared" si="283"/>
        <v>45508</v>
      </c>
      <c r="C1957" s="127" t="str">
        <f t="shared" si="277"/>
        <v>구간11</v>
      </c>
      <c r="D1957" s="108">
        <f t="shared" si="278"/>
        <v>183</v>
      </c>
      <c r="E1957" s="128">
        <f>COUNTIF($C$15:C1957,C1957)</f>
        <v>115</v>
      </c>
      <c r="F1957" s="129">
        <f t="shared" si="279"/>
        <v>0.10872845429933031</v>
      </c>
      <c r="G1957" s="129">
        <f t="shared" si="280"/>
        <v>8.4514742682026401E-4</v>
      </c>
      <c r="H1957" s="130">
        <f t="shared" si="281"/>
        <v>0.10957360172615058</v>
      </c>
    </row>
    <row r="1958" spans="1:8">
      <c r="A1958" s="108">
        <f t="shared" si="283"/>
        <v>1944</v>
      </c>
      <c r="B1958" s="109">
        <f t="shared" si="283"/>
        <v>45509</v>
      </c>
      <c r="C1958" s="127" t="str">
        <f t="shared" si="277"/>
        <v>구간11</v>
      </c>
      <c r="D1958" s="108">
        <f t="shared" si="278"/>
        <v>183</v>
      </c>
      <c r="E1958" s="128">
        <f>COUNTIF($C$15:C1958,C1958)</f>
        <v>116</v>
      </c>
      <c r="F1958" s="129">
        <f t="shared" si="279"/>
        <v>0.10872845429933031</v>
      </c>
      <c r="G1958" s="129">
        <f t="shared" si="280"/>
        <v>8.5249653487957054E-4</v>
      </c>
      <c r="H1958" s="130">
        <f t="shared" si="281"/>
        <v>0.10958095083420988</v>
      </c>
    </row>
    <row r="1959" spans="1:8">
      <c r="A1959" s="108">
        <f t="shared" si="283"/>
        <v>1945</v>
      </c>
      <c r="B1959" s="109">
        <f t="shared" si="283"/>
        <v>45510</v>
      </c>
      <c r="C1959" s="127" t="str">
        <f t="shared" si="277"/>
        <v>구간11</v>
      </c>
      <c r="D1959" s="108">
        <f t="shared" si="278"/>
        <v>183</v>
      </c>
      <c r="E1959" s="128">
        <f>COUNTIF($C$15:C1959,C1959)</f>
        <v>117</v>
      </c>
      <c r="F1959" s="129">
        <f t="shared" si="279"/>
        <v>0.10872845429933031</v>
      </c>
      <c r="G1959" s="129">
        <f t="shared" si="280"/>
        <v>8.5984564293887719E-4</v>
      </c>
      <c r="H1959" s="130">
        <f t="shared" si="281"/>
        <v>0.10958829994226919</v>
      </c>
    </row>
    <row r="1960" spans="1:8">
      <c r="A1960" s="108">
        <f t="shared" si="283"/>
        <v>1946</v>
      </c>
      <c r="B1960" s="109">
        <f t="shared" si="283"/>
        <v>45511</v>
      </c>
      <c r="C1960" s="127" t="str">
        <f t="shared" si="277"/>
        <v>구간11</v>
      </c>
      <c r="D1960" s="108">
        <f t="shared" si="278"/>
        <v>183</v>
      </c>
      <c r="E1960" s="128">
        <f>COUNTIF($C$15:C1960,C1960)</f>
        <v>118</v>
      </c>
      <c r="F1960" s="129">
        <f t="shared" si="279"/>
        <v>0.10872845429933031</v>
      </c>
      <c r="G1960" s="129">
        <f t="shared" si="280"/>
        <v>8.6719475099818384E-4</v>
      </c>
      <c r="H1960" s="130">
        <f t="shared" si="281"/>
        <v>0.10959564905032849</v>
      </c>
    </row>
    <row r="1961" spans="1:8">
      <c r="A1961" s="108">
        <f t="shared" si="283"/>
        <v>1947</v>
      </c>
      <c r="B1961" s="109">
        <f t="shared" si="283"/>
        <v>45512</v>
      </c>
      <c r="C1961" s="127" t="str">
        <f t="shared" si="277"/>
        <v>구간11</v>
      </c>
      <c r="D1961" s="108">
        <f t="shared" si="278"/>
        <v>183</v>
      </c>
      <c r="E1961" s="128">
        <f>COUNTIF($C$15:C1961,C1961)</f>
        <v>119</v>
      </c>
      <c r="F1961" s="129">
        <f t="shared" si="279"/>
        <v>0.10872845429933031</v>
      </c>
      <c r="G1961" s="129">
        <f t="shared" si="280"/>
        <v>8.7454385905749049E-4</v>
      </c>
      <c r="H1961" s="130">
        <f t="shared" si="281"/>
        <v>0.10960299815838781</v>
      </c>
    </row>
    <row r="1962" spans="1:8">
      <c r="A1962" s="108">
        <f t="shared" si="283"/>
        <v>1948</v>
      </c>
      <c r="B1962" s="109">
        <f t="shared" si="283"/>
        <v>45513</v>
      </c>
      <c r="C1962" s="127" t="str">
        <f t="shared" si="277"/>
        <v>구간11</v>
      </c>
      <c r="D1962" s="108">
        <f t="shared" si="278"/>
        <v>183</v>
      </c>
      <c r="E1962" s="128">
        <f>COUNTIF($C$15:C1962,C1962)</f>
        <v>120</v>
      </c>
      <c r="F1962" s="129">
        <f t="shared" si="279"/>
        <v>0.10872845429933031</v>
      </c>
      <c r="G1962" s="129">
        <f t="shared" si="280"/>
        <v>8.8189296711679713E-4</v>
      </c>
      <c r="H1962" s="130">
        <f t="shared" si="281"/>
        <v>0.10961034726644711</v>
      </c>
    </row>
    <row r="1963" spans="1:8">
      <c r="A1963" s="108">
        <f t="shared" si="283"/>
        <v>1949</v>
      </c>
      <c r="B1963" s="109">
        <f t="shared" si="283"/>
        <v>45514</v>
      </c>
      <c r="C1963" s="127" t="str">
        <f t="shared" si="277"/>
        <v>구간11</v>
      </c>
      <c r="D1963" s="108">
        <f t="shared" si="278"/>
        <v>183</v>
      </c>
      <c r="E1963" s="128">
        <f>COUNTIF($C$15:C1963,C1963)</f>
        <v>121</v>
      </c>
      <c r="F1963" s="129">
        <f t="shared" si="279"/>
        <v>0.10872845429933031</v>
      </c>
      <c r="G1963" s="129">
        <f t="shared" si="280"/>
        <v>8.8924207517610378E-4</v>
      </c>
      <c r="H1963" s="130">
        <f t="shared" si="281"/>
        <v>0.10961769637450641</v>
      </c>
    </row>
    <row r="1964" spans="1:8">
      <c r="A1964" s="108">
        <f t="shared" si="283"/>
        <v>1950</v>
      </c>
      <c r="B1964" s="109">
        <f t="shared" si="283"/>
        <v>45515</v>
      </c>
      <c r="C1964" s="127" t="str">
        <f t="shared" si="277"/>
        <v>구간11</v>
      </c>
      <c r="D1964" s="108">
        <f t="shared" si="278"/>
        <v>183</v>
      </c>
      <c r="E1964" s="128">
        <f>COUNTIF($C$15:C1964,C1964)</f>
        <v>122</v>
      </c>
      <c r="F1964" s="129">
        <f t="shared" si="279"/>
        <v>0.10872845429933031</v>
      </c>
      <c r="G1964" s="129">
        <f t="shared" si="280"/>
        <v>8.9659118323541043E-4</v>
      </c>
      <c r="H1964" s="130">
        <f t="shared" si="281"/>
        <v>0.10962504548256573</v>
      </c>
    </row>
    <row r="1965" spans="1:8">
      <c r="A1965" s="108">
        <f t="shared" si="283"/>
        <v>1951</v>
      </c>
      <c r="B1965" s="109">
        <f t="shared" si="283"/>
        <v>45516</v>
      </c>
      <c r="C1965" s="127" t="str">
        <f t="shared" si="277"/>
        <v>구간11</v>
      </c>
      <c r="D1965" s="108">
        <f t="shared" si="278"/>
        <v>183</v>
      </c>
      <c r="E1965" s="128">
        <f>COUNTIF($C$15:C1965,C1965)</f>
        <v>123</v>
      </c>
      <c r="F1965" s="129">
        <f t="shared" si="279"/>
        <v>0.10872845429933031</v>
      </c>
      <c r="G1965" s="129">
        <f t="shared" si="280"/>
        <v>9.0394029129471708E-4</v>
      </c>
      <c r="H1965" s="130">
        <f t="shared" si="281"/>
        <v>0.10963239459062503</v>
      </c>
    </row>
    <row r="1966" spans="1:8">
      <c r="A1966" s="108">
        <f t="shared" si="283"/>
        <v>1952</v>
      </c>
      <c r="B1966" s="109">
        <f t="shared" si="283"/>
        <v>45517</v>
      </c>
      <c r="C1966" s="127" t="str">
        <f t="shared" si="277"/>
        <v>구간11</v>
      </c>
      <c r="D1966" s="108">
        <f t="shared" si="278"/>
        <v>183</v>
      </c>
      <c r="E1966" s="128">
        <f>COUNTIF($C$15:C1966,C1966)</f>
        <v>124</v>
      </c>
      <c r="F1966" s="129">
        <f t="shared" si="279"/>
        <v>0.10872845429933031</v>
      </c>
      <c r="G1966" s="129">
        <f t="shared" si="280"/>
        <v>9.1128939935402372E-4</v>
      </c>
      <c r="H1966" s="130">
        <f t="shared" si="281"/>
        <v>0.10963974369868433</v>
      </c>
    </row>
    <row r="1967" spans="1:8">
      <c r="A1967" s="108">
        <f t="shared" si="283"/>
        <v>1953</v>
      </c>
      <c r="B1967" s="109">
        <f t="shared" si="283"/>
        <v>45518</v>
      </c>
      <c r="C1967" s="127" t="str">
        <f t="shared" si="277"/>
        <v>구간11</v>
      </c>
      <c r="D1967" s="108">
        <f t="shared" si="278"/>
        <v>183</v>
      </c>
      <c r="E1967" s="128">
        <f>COUNTIF($C$15:C1967,C1967)</f>
        <v>125</v>
      </c>
      <c r="F1967" s="129">
        <f t="shared" si="279"/>
        <v>0.10872845429933031</v>
      </c>
      <c r="G1967" s="129">
        <f t="shared" si="280"/>
        <v>9.1863850741333037E-4</v>
      </c>
      <c r="H1967" s="130">
        <f t="shared" si="281"/>
        <v>0.10964709280674365</v>
      </c>
    </row>
    <row r="1968" spans="1:8">
      <c r="A1968" s="108">
        <f t="shared" si="283"/>
        <v>1954</v>
      </c>
      <c r="B1968" s="109">
        <f t="shared" si="283"/>
        <v>45519</v>
      </c>
      <c r="C1968" s="127" t="str">
        <f t="shared" si="277"/>
        <v>구간11</v>
      </c>
      <c r="D1968" s="108">
        <f t="shared" si="278"/>
        <v>183</v>
      </c>
      <c r="E1968" s="128">
        <f>COUNTIF($C$15:C1968,C1968)</f>
        <v>126</v>
      </c>
      <c r="F1968" s="129">
        <f t="shared" si="279"/>
        <v>0.10872845429933031</v>
      </c>
      <c r="G1968" s="129">
        <f t="shared" si="280"/>
        <v>9.2598761547263702E-4</v>
      </c>
      <c r="H1968" s="130">
        <f t="shared" si="281"/>
        <v>0.10965444191480295</v>
      </c>
    </row>
    <row r="1969" spans="1:8">
      <c r="A1969" s="108">
        <f t="shared" ref="A1969:B1984" si="284">A1968+1</f>
        <v>1955</v>
      </c>
      <c r="B1969" s="109">
        <f t="shared" si="284"/>
        <v>45520</v>
      </c>
      <c r="C1969" s="127" t="str">
        <f t="shared" si="277"/>
        <v>구간11</v>
      </c>
      <c r="D1969" s="108">
        <f t="shared" si="278"/>
        <v>183</v>
      </c>
      <c r="E1969" s="128">
        <f>COUNTIF($C$15:C1969,C1969)</f>
        <v>127</v>
      </c>
      <c r="F1969" s="129">
        <f t="shared" si="279"/>
        <v>0.10872845429933031</v>
      </c>
      <c r="G1969" s="129">
        <f t="shared" si="280"/>
        <v>9.3333672353194366E-4</v>
      </c>
      <c r="H1969" s="130">
        <f t="shared" si="281"/>
        <v>0.10966179102286226</v>
      </c>
    </row>
    <row r="1970" spans="1:8">
      <c r="A1970" s="108">
        <f t="shared" si="284"/>
        <v>1956</v>
      </c>
      <c r="B1970" s="109">
        <f t="shared" si="284"/>
        <v>45521</v>
      </c>
      <c r="C1970" s="127" t="str">
        <f t="shared" si="277"/>
        <v>구간11</v>
      </c>
      <c r="D1970" s="108">
        <f t="shared" si="278"/>
        <v>183</v>
      </c>
      <c r="E1970" s="128">
        <f>COUNTIF($C$15:C1970,C1970)</f>
        <v>128</v>
      </c>
      <c r="F1970" s="129">
        <f t="shared" si="279"/>
        <v>0.10872845429933031</v>
      </c>
      <c r="G1970" s="129">
        <f t="shared" si="280"/>
        <v>9.4068583159125031E-4</v>
      </c>
      <c r="H1970" s="130">
        <f t="shared" si="281"/>
        <v>0.10966914013092156</v>
      </c>
    </row>
    <row r="1971" spans="1:8">
      <c r="A1971" s="108">
        <f t="shared" si="284"/>
        <v>1957</v>
      </c>
      <c r="B1971" s="109">
        <f t="shared" si="284"/>
        <v>45522</v>
      </c>
      <c r="C1971" s="127" t="str">
        <f t="shared" si="277"/>
        <v>구간11</v>
      </c>
      <c r="D1971" s="108">
        <f t="shared" si="278"/>
        <v>183</v>
      </c>
      <c r="E1971" s="128">
        <f>COUNTIF($C$15:C1971,C1971)</f>
        <v>129</v>
      </c>
      <c r="F1971" s="129">
        <f t="shared" si="279"/>
        <v>0.10872845429933031</v>
      </c>
      <c r="G1971" s="129">
        <f t="shared" si="280"/>
        <v>9.4803493965055696E-4</v>
      </c>
      <c r="H1971" s="130">
        <f t="shared" si="281"/>
        <v>0.10967648923898086</v>
      </c>
    </row>
    <row r="1972" spans="1:8">
      <c r="A1972" s="108">
        <f t="shared" si="284"/>
        <v>1958</v>
      </c>
      <c r="B1972" s="109">
        <f t="shared" si="284"/>
        <v>45523</v>
      </c>
      <c r="C1972" s="127" t="str">
        <f t="shared" si="277"/>
        <v>구간11</v>
      </c>
      <c r="D1972" s="108">
        <f t="shared" si="278"/>
        <v>183</v>
      </c>
      <c r="E1972" s="128">
        <f>COUNTIF($C$15:C1972,C1972)</f>
        <v>130</v>
      </c>
      <c r="F1972" s="129">
        <f t="shared" si="279"/>
        <v>0.10872845429933031</v>
      </c>
      <c r="G1972" s="129">
        <f t="shared" si="280"/>
        <v>9.5538404770986361E-4</v>
      </c>
      <c r="H1972" s="130">
        <f t="shared" si="281"/>
        <v>0.10968383834704018</v>
      </c>
    </row>
    <row r="1973" spans="1:8">
      <c r="A1973" s="108">
        <f t="shared" si="284"/>
        <v>1959</v>
      </c>
      <c r="B1973" s="109">
        <f t="shared" si="284"/>
        <v>45524</v>
      </c>
      <c r="C1973" s="127" t="str">
        <f t="shared" si="277"/>
        <v>구간11</v>
      </c>
      <c r="D1973" s="108">
        <f t="shared" si="278"/>
        <v>183</v>
      </c>
      <c r="E1973" s="128">
        <f>COUNTIF($C$15:C1973,C1973)</f>
        <v>131</v>
      </c>
      <c r="F1973" s="129">
        <f t="shared" si="279"/>
        <v>0.10872845429933031</v>
      </c>
      <c r="G1973" s="129">
        <f t="shared" si="280"/>
        <v>9.6273315576917025E-4</v>
      </c>
      <c r="H1973" s="130">
        <f t="shared" si="281"/>
        <v>0.10969118745509948</v>
      </c>
    </row>
    <row r="1974" spans="1:8">
      <c r="A1974" s="108">
        <f t="shared" si="284"/>
        <v>1960</v>
      </c>
      <c r="B1974" s="109">
        <f t="shared" si="284"/>
        <v>45525</v>
      </c>
      <c r="C1974" s="127" t="str">
        <f t="shared" si="277"/>
        <v>구간11</v>
      </c>
      <c r="D1974" s="108">
        <f t="shared" si="278"/>
        <v>183</v>
      </c>
      <c r="E1974" s="128">
        <f>COUNTIF($C$15:C1974,C1974)</f>
        <v>132</v>
      </c>
      <c r="F1974" s="129">
        <f t="shared" si="279"/>
        <v>0.10872845429933031</v>
      </c>
      <c r="G1974" s="129">
        <f t="shared" si="280"/>
        <v>9.700822638284769E-4</v>
      </c>
      <c r="H1974" s="130">
        <f t="shared" si="281"/>
        <v>0.10969853656315878</v>
      </c>
    </row>
    <row r="1975" spans="1:8">
      <c r="A1975" s="108">
        <f t="shared" si="284"/>
        <v>1961</v>
      </c>
      <c r="B1975" s="109">
        <f t="shared" si="284"/>
        <v>45526</v>
      </c>
      <c r="C1975" s="127" t="str">
        <f t="shared" si="277"/>
        <v>구간11</v>
      </c>
      <c r="D1975" s="108">
        <f t="shared" si="278"/>
        <v>183</v>
      </c>
      <c r="E1975" s="128">
        <f>COUNTIF($C$15:C1975,C1975)</f>
        <v>133</v>
      </c>
      <c r="F1975" s="129">
        <f t="shared" si="279"/>
        <v>0.10872845429933031</v>
      </c>
      <c r="G1975" s="129">
        <f t="shared" si="280"/>
        <v>9.7743137188778355E-4</v>
      </c>
      <c r="H1975" s="130">
        <f t="shared" si="281"/>
        <v>0.1097058856712181</v>
      </c>
    </row>
    <row r="1976" spans="1:8">
      <c r="A1976" s="108">
        <f t="shared" si="284"/>
        <v>1962</v>
      </c>
      <c r="B1976" s="109">
        <f t="shared" si="284"/>
        <v>45527</v>
      </c>
      <c r="C1976" s="127" t="str">
        <f t="shared" si="277"/>
        <v>구간11</v>
      </c>
      <c r="D1976" s="108">
        <f t="shared" si="278"/>
        <v>183</v>
      </c>
      <c r="E1976" s="128">
        <f>COUNTIF($C$15:C1976,C1976)</f>
        <v>134</v>
      </c>
      <c r="F1976" s="129">
        <f t="shared" si="279"/>
        <v>0.10872845429933031</v>
      </c>
      <c r="G1976" s="129">
        <f t="shared" si="280"/>
        <v>9.8478047994709009E-4</v>
      </c>
      <c r="H1976" s="130">
        <f t="shared" si="281"/>
        <v>0.1097132347792774</v>
      </c>
    </row>
    <row r="1977" spans="1:8">
      <c r="A1977" s="108">
        <f t="shared" si="284"/>
        <v>1963</v>
      </c>
      <c r="B1977" s="109">
        <f t="shared" si="284"/>
        <v>45528</v>
      </c>
      <c r="C1977" s="127" t="str">
        <f t="shared" si="277"/>
        <v>구간11</v>
      </c>
      <c r="D1977" s="108">
        <f t="shared" si="278"/>
        <v>183</v>
      </c>
      <c r="E1977" s="128">
        <f>COUNTIF($C$15:C1977,C1977)</f>
        <v>135</v>
      </c>
      <c r="F1977" s="129">
        <f t="shared" si="279"/>
        <v>0.10872845429933031</v>
      </c>
      <c r="G1977" s="129">
        <f t="shared" si="280"/>
        <v>9.9212958800639684E-4</v>
      </c>
      <c r="H1977" s="130">
        <f t="shared" si="281"/>
        <v>0.10972058388733671</v>
      </c>
    </row>
    <row r="1978" spans="1:8">
      <c r="A1978" s="108">
        <f t="shared" si="284"/>
        <v>1964</v>
      </c>
      <c r="B1978" s="109">
        <f t="shared" si="284"/>
        <v>45529</v>
      </c>
      <c r="C1978" s="127" t="str">
        <f t="shared" si="277"/>
        <v>구간11</v>
      </c>
      <c r="D1978" s="108">
        <f t="shared" si="278"/>
        <v>183</v>
      </c>
      <c r="E1978" s="128">
        <f>COUNTIF($C$15:C1978,C1978)</f>
        <v>136</v>
      </c>
      <c r="F1978" s="129">
        <f t="shared" si="279"/>
        <v>0.10872845429933031</v>
      </c>
      <c r="G1978" s="129">
        <f t="shared" si="280"/>
        <v>9.9947869606570338E-4</v>
      </c>
      <c r="H1978" s="130">
        <f t="shared" si="281"/>
        <v>0.10972793299539602</v>
      </c>
    </row>
    <row r="1979" spans="1:8">
      <c r="A1979" s="108">
        <f t="shared" si="284"/>
        <v>1965</v>
      </c>
      <c r="B1979" s="109">
        <f t="shared" si="284"/>
        <v>45530</v>
      </c>
      <c r="C1979" s="127" t="str">
        <f t="shared" si="277"/>
        <v>구간11</v>
      </c>
      <c r="D1979" s="108">
        <f t="shared" si="278"/>
        <v>183</v>
      </c>
      <c r="E1979" s="128">
        <f>COUNTIF($C$15:C1979,C1979)</f>
        <v>137</v>
      </c>
      <c r="F1979" s="129">
        <f t="shared" si="279"/>
        <v>0.10872845429933031</v>
      </c>
      <c r="G1979" s="129">
        <f t="shared" si="280"/>
        <v>1.0068278041250101E-3</v>
      </c>
      <c r="H1979" s="130">
        <f t="shared" si="281"/>
        <v>0.10973528210345532</v>
      </c>
    </row>
    <row r="1980" spans="1:8">
      <c r="A1980" s="108">
        <f t="shared" si="284"/>
        <v>1966</v>
      </c>
      <c r="B1980" s="109">
        <f t="shared" si="284"/>
        <v>45531</v>
      </c>
      <c r="C1980" s="127" t="str">
        <f t="shared" si="277"/>
        <v>구간11</v>
      </c>
      <c r="D1980" s="108">
        <f t="shared" si="278"/>
        <v>183</v>
      </c>
      <c r="E1980" s="128">
        <f>COUNTIF($C$15:C1980,C1980)</f>
        <v>138</v>
      </c>
      <c r="F1980" s="129">
        <f t="shared" si="279"/>
        <v>0.10872845429933031</v>
      </c>
      <c r="G1980" s="129">
        <f t="shared" si="280"/>
        <v>1.0141769121843167E-3</v>
      </c>
      <c r="H1980" s="130">
        <f t="shared" si="281"/>
        <v>0.10974263121151463</v>
      </c>
    </row>
    <row r="1981" spans="1:8">
      <c r="A1981" s="108">
        <f t="shared" si="284"/>
        <v>1967</v>
      </c>
      <c r="B1981" s="109">
        <f t="shared" si="284"/>
        <v>45532</v>
      </c>
      <c r="C1981" s="127" t="str">
        <f t="shared" si="277"/>
        <v>구간11</v>
      </c>
      <c r="D1981" s="108">
        <f t="shared" si="278"/>
        <v>183</v>
      </c>
      <c r="E1981" s="128">
        <f>COUNTIF($C$15:C1981,C1981)</f>
        <v>139</v>
      </c>
      <c r="F1981" s="129">
        <f t="shared" si="279"/>
        <v>0.10872845429933031</v>
      </c>
      <c r="G1981" s="129">
        <f t="shared" si="280"/>
        <v>1.0215260202436234E-3</v>
      </c>
      <c r="H1981" s="130">
        <f t="shared" si="281"/>
        <v>0.10974998031957393</v>
      </c>
    </row>
    <row r="1982" spans="1:8">
      <c r="A1982" s="108">
        <f t="shared" si="284"/>
        <v>1968</v>
      </c>
      <c r="B1982" s="109">
        <f t="shared" si="284"/>
        <v>45533</v>
      </c>
      <c r="C1982" s="127" t="str">
        <f t="shared" si="277"/>
        <v>구간11</v>
      </c>
      <c r="D1982" s="108">
        <f t="shared" si="278"/>
        <v>183</v>
      </c>
      <c r="E1982" s="128">
        <f>COUNTIF($C$15:C1982,C1982)</f>
        <v>140</v>
      </c>
      <c r="F1982" s="129">
        <f t="shared" si="279"/>
        <v>0.10872845429933031</v>
      </c>
      <c r="G1982" s="129">
        <f t="shared" si="280"/>
        <v>1.02887512830293E-3</v>
      </c>
      <c r="H1982" s="130">
        <f t="shared" si="281"/>
        <v>0.10975732942763325</v>
      </c>
    </row>
    <row r="1983" spans="1:8">
      <c r="A1983" s="108">
        <f t="shared" si="284"/>
        <v>1969</v>
      </c>
      <c r="B1983" s="109">
        <f t="shared" si="284"/>
        <v>45534</v>
      </c>
      <c r="C1983" s="127" t="str">
        <f t="shared" si="277"/>
        <v>구간11</v>
      </c>
      <c r="D1983" s="108">
        <f t="shared" si="278"/>
        <v>183</v>
      </c>
      <c r="E1983" s="128">
        <f>COUNTIF($C$15:C1983,C1983)</f>
        <v>141</v>
      </c>
      <c r="F1983" s="129">
        <f t="shared" si="279"/>
        <v>0.10872845429933031</v>
      </c>
      <c r="G1983" s="129">
        <f t="shared" si="280"/>
        <v>1.0362242363622367E-3</v>
      </c>
      <c r="H1983" s="130">
        <f t="shared" si="281"/>
        <v>0.10976467853569255</v>
      </c>
    </row>
    <row r="1984" spans="1:8">
      <c r="A1984" s="108">
        <f t="shared" si="284"/>
        <v>1970</v>
      </c>
      <c r="B1984" s="109">
        <f t="shared" si="284"/>
        <v>45535</v>
      </c>
      <c r="C1984" s="127" t="str">
        <f t="shared" si="277"/>
        <v>구간11</v>
      </c>
      <c r="D1984" s="108">
        <f t="shared" si="278"/>
        <v>183</v>
      </c>
      <c r="E1984" s="128">
        <f>COUNTIF($C$15:C1984,C1984)</f>
        <v>142</v>
      </c>
      <c r="F1984" s="129">
        <f t="shared" si="279"/>
        <v>0.10872845429933031</v>
      </c>
      <c r="G1984" s="129">
        <f t="shared" si="280"/>
        <v>1.0435733444215433E-3</v>
      </c>
      <c r="H1984" s="130">
        <f t="shared" si="281"/>
        <v>0.10977202764375185</v>
      </c>
    </row>
    <row r="1985" spans="1:8">
      <c r="A1985" s="108">
        <f t="shared" ref="A1985:B2000" si="285">A1984+1</f>
        <v>1971</v>
      </c>
      <c r="B1985" s="109">
        <f t="shared" si="285"/>
        <v>45536</v>
      </c>
      <c r="C1985" s="127" t="str">
        <f t="shared" si="277"/>
        <v>구간11</v>
      </c>
      <c r="D1985" s="108">
        <f t="shared" si="278"/>
        <v>183</v>
      </c>
      <c r="E1985" s="128">
        <f>COUNTIF($C$15:C1985,C1985)</f>
        <v>143</v>
      </c>
      <c r="F1985" s="129">
        <f t="shared" si="279"/>
        <v>0.10872845429933031</v>
      </c>
      <c r="G1985" s="129">
        <f t="shared" si="280"/>
        <v>1.05092245248085E-3</v>
      </c>
      <c r="H1985" s="130">
        <f t="shared" si="281"/>
        <v>0.10977937675181117</v>
      </c>
    </row>
    <row r="1986" spans="1:8">
      <c r="A1986" s="108">
        <f t="shared" si="285"/>
        <v>1972</v>
      </c>
      <c r="B1986" s="109">
        <f t="shared" si="285"/>
        <v>45537</v>
      </c>
      <c r="C1986" s="127" t="str">
        <f t="shared" si="277"/>
        <v>구간11</v>
      </c>
      <c r="D1986" s="108">
        <f t="shared" si="278"/>
        <v>183</v>
      </c>
      <c r="E1986" s="128">
        <f>COUNTIF($C$15:C1986,C1986)</f>
        <v>144</v>
      </c>
      <c r="F1986" s="129">
        <f t="shared" si="279"/>
        <v>0.10872845429933031</v>
      </c>
      <c r="G1986" s="129">
        <f t="shared" si="280"/>
        <v>1.0582715605401566E-3</v>
      </c>
      <c r="H1986" s="130">
        <f t="shared" si="281"/>
        <v>0.10978672585987047</v>
      </c>
    </row>
    <row r="1987" spans="1:8">
      <c r="A1987" s="108">
        <f t="shared" si="285"/>
        <v>1973</v>
      </c>
      <c r="B1987" s="109">
        <f t="shared" si="285"/>
        <v>45538</v>
      </c>
      <c r="C1987" s="127" t="str">
        <f t="shared" si="277"/>
        <v>구간11</v>
      </c>
      <c r="D1987" s="108">
        <f t="shared" si="278"/>
        <v>183</v>
      </c>
      <c r="E1987" s="128">
        <f>COUNTIF($C$15:C1987,C1987)</f>
        <v>145</v>
      </c>
      <c r="F1987" s="129">
        <f t="shared" si="279"/>
        <v>0.10872845429933031</v>
      </c>
      <c r="G1987" s="129">
        <f t="shared" si="280"/>
        <v>1.0656206685994633E-3</v>
      </c>
      <c r="H1987" s="130">
        <f t="shared" si="281"/>
        <v>0.10979407496792977</v>
      </c>
    </row>
    <row r="1988" spans="1:8">
      <c r="A1988" s="108">
        <f t="shared" si="285"/>
        <v>1974</v>
      </c>
      <c r="B1988" s="109">
        <f t="shared" si="285"/>
        <v>45539</v>
      </c>
      <c r="C1988" s="127" t="str">
        <f t="shared" si="277"/>
        <v>구간11</v>
      </c>
      <c r="D1988" s="108">
        <f t="shared" si="278"/>
        <v>183</v>
      </c>
      <c r="E1988" s="128">
        <f>COUNTIF($C$15:C1988,C1988)</f>
        <v>146</v>
      </c>
      <c r="F1988" s="129">
        <f t="shared" si="279"/>
        <v>0.10872845429933031</v>
      </c>
      <c r="G1988" s="129">
        <f t="shared" si="280"/>
        <v>1.0729697766587699E-3</v>
      </c>
      <c r="H1988" s="130">
        <f t="shared" si="281"/>
        <v>0.10980142407598908</v>
      </c>
    </row>
    <row r="1989" spans="1:8">
      <c r="A1989" s="108">
        <f t="shared" si="285"/>
        <v>1975</v>
      </c>
      <c r="B1989" s="109">
        <f t="shared" si="285"/>
        <v>45540</v>
      </c>
      <c r="C1989" s="127" t="str">
        <f t="shared" si="277"/>
        <v>구간11</v>
      </c>
      <c r="D1989" s="108">
        <f t="shared" si="278"/>
        <v>183</v>
      </c>
      <c r="E1989" s="128">
        <f>COUNTIF($C$15:C1989,C1989)</f>
        <v>147</v>
      </c>
      <c r="F1989" s="129">
        <f t="shared" si="279"/>
        <v>0.10872845429933031</v>
      </c>
      <c r="G1989" s="129">
        <f t="shared" si="280"/>
        <v>1.0803188847180766E-3</v>
      </c>
      <c r="H1989" s="130">
        <f t="shared" si="281"/>
        <v>0.10980877318404839</v>
      </c>
    </row>
    <row r="1990" spans="1:8">
      <c r="A1990" s="108">
        <f t="shared" si="285"/>
        <v>1976</v>
      </c>
      <c r="B1990" s="109">
        <f t="shared" si="285"/>
        <v>45541</v>
      </c>
      <c r="C1990" s="127" t="str">
        <f t="shared" si="277"/>
        <v>구간11</v>
      </c>
      <c r="D1990" s="108">
        <f t="shared" si="278"/>
        <v>183</v>
      </c>
      <c r="E1990" s="128">
        <f>COUNTIF($C$15:C1990,C1990)</f>
        <v>148</v>
      </c>
      <c r="F1990" s="129">
        <f t="shared" si="279"/>
        <v>0.10872845429933031</v>
      </c>
      <c r="G1990" s="129">
        <f t="shared" si="280"/>
        <v>1.0876679927773831E-3</v>
      </c>
      <c r="H1990" s="130">
        <f t="shared" si="281"/>
        <v>0.1098161222921077</v>
      </c>
    </row>
    <row r="1991" spans="1:8">
      <c r="A1991" s="108">
        <f t="shared" si="285"/>
        <v>1977</v>
      </c>
      <c r="B1991" s="109">
        <f t="shared" si="285"/>
        <v>45542</v>
      </c>
      <c r="C1991" s="127" t="str">
        <f t="shared" si="277"/>
        <v>구간11</v>
      </c>
      <c r="D1991" s="108">
        <f t="shared" si="278"/>
        <v>183</v>
      </c>
      <c r="E1991" s="128">
        <f>COUNTIF($C$15:C1991,C1991)</f>
        <v>149</v>
      </c>
      <c r="F1991" s="129">
        <f t="shared" si="279"/>
        <v>0.10872845429933031</v>
      </c>
      <c r="G1991" s="129">
        <f t="shared" si="280"/>
        <v>1.0950171008366899E-3</v>
      </c>
      <c r="H1991" s="130">
        <f t="shared" si="281"/>
        <v>0.109823471400167</v>
      </c>
    </row>
    <row r="1992" spans="1:8">
      <c r="A1992" s="108">
        <f t="shared" si="285"/>
        <v>1978</v>
      </c>
      <c r="B1992" s="109">
        <f t="shared" si="285"/>
        <v>45543</v>
      </c>
      <c r="C1992" s="127" t="str">
        <f t="shared" si="277"/>
        <v>구간11</v>
      </c>
      <c r="D1992" s="108">
        <f t="shared" si="278"/>
        <v>183</v>
      </c>
      <c r="E1992" s="128">
        <f>COUNTIF($C$15:C1992,C1992)</f>
        <v>150</v>
      </c>
      <c r="F1992" s="129">
        <f t="shared" si="279"/>
        <v>0.10872845429933031</v>
      </c>
      <c r="G1992" s="129">
        <f t="shared" si="280"/>
        <v>1.1023662088959964E-3</v>
      </c>
      <c r="H1992" s="130">
        <f t="shared" si="281"/>
        <v>0.1098308205082263</v>
      </c>
    </row>
    <row r="1993" spans="1:8">
      <c r="A1993" s="108">
        <f t="shared" si="285"/>
        <v>1979</v>
      </c>
      <c r="B1993" s="109">
        <f t="shared" si="285"/>
        <v>45544</v>
      </c>
      <c r="C1993" s="127" t="str">
        <f t="shared" si="277"/>
        <v>구간11</v>
      </c>
      <c r="D1993" s="108">
        <f t="shared" si="278"/>
        <v>183</v>
      </c>
      <c r="E1993" s="128">
        <f>COUNTIF($C$15:C1993,C1993)</f>
        <v>151</v>
      </c>
      <c r="F1993" s="129">
        <f t="shared" si="279"/>
        <v>0.10872845429933031</v>
      </c>
      <c r="G1993" s="129">
        <f t="shared" si="280"/>
        <v>1.1097153169553032E-3</v>
      </c>
      <c r="H1993" s="130">
        <f t="shared" si="281"/>
        <v>0.10983816961628562</v>
      </c>
    </row>
    <row r="1994" spans="1:8">
      <c r="A1994" s="108">
        <f t="shared" si="285"/>
        <v>1980</v>
      </c>
      <c r="B1994" s="109">
        <f t="shared" si="285"/>
        <v>45545</v>
      </c>
      <c r="C1994" s="127" t="str">
        <f t="shared" si="277"/>
        <v>구간11</v>
      </c>
      <c r="D1994" s="108">
        <f t="shared" si="278"/>
        <v>183</v>
      </c>
      <c r="E1994" s="128">
        <f>COUNTIF($C$15:C1994,C1994)</f>
        <v>152</v>
      </c>
      <c r="F1994" s="129">
        <f t="shared" si="279"/>
        <v>0.10872845429933031</v>
      </c>
      <c r="G1994" s="129">
        <f t="shared" si="280"/>
        <v>1.1170644250146097E-3</v>
      </c>
      <c r="H1994" s="130">
        <f t="shared" si="281"/>
        <v>0.10984551872434492</v>
      </c>
    </row>
    <row r="1995" spans="1:8">
      <c r="A1995" s="108">
        <f t="shared" si="285"/>
        <v>1981</v>
      </c>
      <c r="B1995" s="109">
        <f t="shared" si="285"/>
        <v>45546</v>
      </c>
      <c r="C1995" s="127" t="str">
        <f t="shared" si="277"/>
        <v>구간11</v>
      </c>
      <c r="D1995" s="108">
        <f t="shared" si="278"/>
        <v>183</v>
      </c>
      <c r="E1995" s="128">
        <f>COUNTIF($C$15:C1995,C1995)</f>
        <v>153</v>
      </c>
      <c r="F1995" s="129">
        <f t="shared" si="279"/>
        <v>0.10872845429933031</v>
      </c>
      <c r="G1995" s="129">
        <f t="shared" si="280"/>
        <v>1.1244135330739165E-3</v>
      </c>
      <c r="H1995" s="130">
        <f t="shared" si="281"/>
        <v>0.10985286783240424</v>
      </c>
    </row>
    <row r="1996" spans="1:8">
      <c r="A1996" s="108">
        <f t="shared" si="285"/>
        <v>1982</v>
      </c>
      <c r="B1996" s="109">
        <f t="shared" si="285"/>
        <v>45547</v>
      </c>
      <c r="C1996" s="127" t="str">
        <f t="shared" si="277"/>
        <v>구간11</v>
      </c>
      <c r="D1996" s="108">
        <f t="shared" si="278"/>
        <v>183</v>
      </c>
      <c r="E1996" s="128">
        <f>COUNTIF($C$15:C1996,C1996)</f>
        <v>154</v>
      </c>
      <c r="F1996" s="129">
        <f t="shared" si="279"/>
        <v>0.10872845429933031</v>
      </c>
      <c r="G1996" s="129">
        <f t="shared" si="280"/>
        <v>1.131762641133223E-3</v>
      </c>
      <c r="H1996" s="130">
        <f t="shared" si="281"/>
        <v>0.10986021694046354</v>
      </c>
    </row>
    <row r="1997" spans="1:8">
      <c r="A1997" s="108">
        <f t="shared" si="285"/>
        <v>1983</v>
      </c>
      <c r="B1997" s="109">
        <f t="shared" si="285"/>
        <v>45548</v>
      </c>
      <c r="C1997" s="127" t="str">
        <f t="shared" si="277"/>
        <v>구간11</v>
      </c>
      <c r="D1997" s="108">
        <f t="shared" si="278"/>
        <v>183</v>
      </c>
      <c r="E1997" s="128">
        <f>COUNTIF($C$15:C1997,C1997)</f>
        <v>155</v>
      </c>
      <c r="F1997" s="129">
        <f t="shared" si="279"/>
        <v>0.10872845429933031</v>
      </c>
      <c r="G1997" s="129">
        <f t="shared" si="280"/>
        <v>1.1391117491925296E-3</v>
      </c>
      <c r="H1997" s="130">
        <f t="shared" si="281"/>
        <v>0.10986756604852284</v>
      </c>
    </row>
    <row r="1998" spans="1:8">
      <c r="A1998" s="108">
        <f t="shared" si="285"/>
        <v>1984</v>
      </c>
      <c r="B1998" s="109">
        <f t="shared" si="285"/>
        <v>45549</v>
      </c>
      <c r="C1998" s="127" t="str">
        <f t="shared" si="277"/>
        <v>구간11</v>
      </c>
      <c r="D1998" s="108">
        <f t="shared" si="278"/>
        <v>183</v>
      </c>
      <c r="E1998" s="128">
        <f>COUNTIF($C$15:C1998,C1998)</f>
        <v>156</v>
      </c>
      <c r="F1998" s="129">
        <f t="shared" si="279"/>
        <v>0.10872845429933031</v>
      </c>
      <c r="G1998" s="129">
        <f t="shared" si="280"/>
        <v>1.1464608572518363E-3</v>
      </c>
      <c r="H1998" s="130">
        <f t="shared" si="281"/>
        <v>0.10987491515658215</v>
      </c>
    </row>
    <row r="1999" spans="1:8">
      <c r="A1999" s="108">
        <f t="shared" si="285"/>
        <v>1985</v>
      </c>
      <c r="B1999" s="109">
        <f t="shared" si="285"/>
        <v>45550</v>
      </c>
      <c r="C1999" s="127" t="str">
        <f t="shared" si="277"/>
        <v>구간11</v>
      </c>
      <c r="D1999" s="108">
        <f t="shared" si="278"/>
        <v>183</v>
      </c>
      <c r="E1999" s="128">
        <f>COUNTIF($C$15:C1999,C1999)</f>
        <v>157</v>
      </c>
      <c r="F1999" s="129">
        <f t="shared" si="279"/>
        <v>0.10872845429933031</v>
      </c>
      <c r="G1999" s="129">
        <f t="shared" si="280"/>
        <v>1.1538099653111429E-3</v>
      </c>
      <c r="H1999" s="130">
        <f t="shared" si="281"/>
        <v>0.10988226426464145</v>
      </c>
    </row>
    <row r="2000" spans="1:8">
      <c r="A2000" s="108">
        <f t="shared" si="285"/>
        <v>1986</v>
      </c>
      <c r="B2000" s="109">
        <f t="shared" si="285"/>
        <v>45551</v>
      </c>
      <c r="C2000" s="127" t="str">
        <f t="shared" ref="C2000:C2063" si="286">IF(IFERROR(HLOOKUP(B2000,$D$5:$W$7,2,FALSE),"")="",C2001,HLOOKUP(B2000,$D$5:$W$7,2,FALSE))</f>
        <v>구간11</v>
      </c>
      <c r="D2000" s="108">
        <f t="shared" ref="D2000:D2063" si="287">COUNTIF($C$15:$C$49928,C2000)</f>
        <v>183</v>
      </c>
      <c r="E2000" s="128">
        <f>COUNTIF($C$15:C2000,C2000)</f>
        <v>158</v>
      </c>
      <c r="F2000" s="129">
        <f t="shared" ref="F2000:F2063" si="288">HLOOKUP($C2000,$D$6:$W$11,6,FALSE)</f>
        <v>0.10872845429933031</v>
      </c>
      <c r="G2000" s="129">
        <f t="shared" ref="G2000:G2063" si="289">HLOOKUP($C2000,$D$6:$W$11,5,FALSE)*(E2000)</f>
        <v>1.1611590733704496E-3</v>
      </c>
      <c r="H2000" s="130">
        <f t="shared" ref="H2000:H2063" si="290">F2000+G2000</f>
        <v>0.10988961337270076</v>
      </c>
    </row>
    <row r="2001" spans="1:8">
      <c r="A2001" s="108">
        <f t="shared" ref="A2001:B2016" si="291">A2000+1</f>
        <v>1987</v>
      </c>
      <c r="B2001" s="109">
        <f t="shared" si="291"/>
        <v>45552</v>
      </c>
      <c r="C2001" s="127" t="str">
        <f t="shared" si="286"/>
        <v>구간11</v>
      </c>
      <c r="D2001" s="108">
        <f t="shared" si="287"/>
        <v>183</v>
      </c>
      <c r="E2001" s="128">
        <f>COUNTIF($C$15:C2001,C2001)</f>
        <v>159</v>
      </c>
      <c r="F2001" s="129">
        <f t="shared" si="288"/>
        <v>0.10872845429933031</v>
      </c>
      <c r="G2001" s="129">
        <f t="shared" si="289"/>
        <v>1.1685081814297562E-3</v>
      </c>
      <c r="H2001" s="130">
        <f t="shared" si="290"/>
        <v>0.10989696248076007</v>
      </c>
    </row>
    <row r="2002" spans="1:8">
      <c r="A2002" s="108">
        <f t="shared" si="291"/>
        <v>1988</v>
      </c>
      <c r="B2002" s="109">
        <f t="shared" si="291"/>
        <v>45553</v>
      </c>
      <c r="C2002" s="127" t="str">
        <f t="shared" si="286"/>
        <v>구간11</v>
      </c>
      <c r="D2002" s="108">
        <f t="shared" si="287"/>
        <v>183</v>
      </c>
      <c r="E2002" s="128">
        <f>COUNTIF($C$15:C2002,C2002)</f>
        <v>160</v>
      </c>
      <c r="F2002" s="129">
        <f t="shared" si="288"/>
        <v>0.10872845429933031</v>
      </c>
      <c r="G2002" s="129">
        <f t="shared" si="289"/>
        <v>1.1758572894890629E-3</v>
      </c>
      <c r="H2002" s="130">
        <f t="shared" si="290"/>
        <v>0.10990431158881937</v>
      </c>
    </row>
    <row r="2003" spans="1:8">
      <c r="A2003" s="108">
        <f t="shared" si="291"/>
        <v>1989</v>
      </c>
      <c r="B2003" s="109">
        <f t="shared" si="291"/>
        <v>45554</v>
      </c>
      <c r="C2003" s="127" t="str">
        <f t="shared" si="286"/>
        <v>구간11</v>
      </c>
      <c r="D2003" s="108">
        <f t="shared" si="287"/>
        <v>183</v>
      </c>
      <c r="E2003" s="128">
        <f>COUNTIF($C$15:C2003,C2003)</f>
        <v>161</v>
      </c>
      <c r="F2003" s="129">
        <f t="shared" si="288"/>
        <v>0.10872845429933031</v>
      </c>
      <c r="G2003" s="129">
        <f t="shared" si="289"/>
        <v>1.1832063975483695E-3</v>
      </c>
      <c r="H2003" s="130">
        <f t="shared" si="290"/>
        <v>0.10991166069687869</v>
      </c>
    </row>
    <row r="2004" spans="1:8">
      <c r="A2004" s="108">
        <f t="shared" si="291"/>
        <v>1990</v>
      </c>
      <c r="B2004" s="109">
        <f t="shared" si="291"/>
        <v>45555</v>
      </c>
      <c r="C2004" s="127" t="str">
        <f t="shared" si="286"/>
        <v>구간11</v>
      </c>
      <c r="D2004" s="108">
        <f t="shared" si="287"/>
        <v>183</v>
      </c>
      <c r="E2004" s="128">
        <f>COUNTIF($C$15:C2004,C2004)</f>
        <v>162</v>
      </c>
      <c r="F2004" s="129">
        <f t="shared" si="288"/>
        <v>0.10872845429933031</v>
      </c>
      <c r="G2004" s="129">
        <f t="shared" si="289"/>
        <v>1.1905555056076762E-3</v>
      </c>
      <c r="H2004" s="130">
        <f t="shared" si="290"/>
        <v>0.10991900980493799</v>
      </c>
    </row>
    <row r="2005" spans="1:8">
      <c r="A2005" s="108">
        <f t="shared" si="291"/>
        <v>1991</v>
      </c>
      <c r="B2005" s="109">
        <f t="shared" si="291"/>
        <v>45556</v>
      </c>
      <c r="C2005" s="127" t="str">
        <f t="shared" si="286"/>
        <v>구간11</v>
      </c>
      <c r="D2005" s="108">
        <f t="shared" si="287"/>
        <v>183</v>
      </c>
      <c r="E2005" s="128">
        <f>COUNTIF($C$15:C2005,C2005)</f>
        <v>163</v>
      </c>
      <c r="F2005" s="129">
        <f t="shared" si="288"/>
        <v>0.10872845429933031</v>
      </c>
      <c r="G2005" s="129">
        <f t="shared" si="289"/>
        <v>1.1979046136669828E-3</v>
      </c>
      <c r="H2005" s="130">
        <f t="shared" si="290"/>
        <v>0.10992635891299729</v>
      </c>
    </row>
    <row r="2006" spans="1:8">
      <c r="A2006" s="108">
        <f t="shared" si="291"/>
        <v>1992</v>
      </c>
      <c r="B2006" s="109">
        <f t="shared" si="291"/>
        <v>45557</v>
      </c>
      <c r="C2006" s="127" t="str">
        <f t="shared" si="286"/>
        <v>구간11</v>
      </c>
      <c r="D2006" s="108">
        <f t="shared" si="287"/>
        <v>183</v>
      </c>
      <c r="E2006" s="128">
        <f>COUNTIF($C$15:C2006,C2006)</f>
        <v>164</v>
      </c>
      <c r="F2006" s="129">
        <f t="shared" si="288"/>
        <v>0.10872845429933031</v>
      </c>
      <c r="G2006" s="129">
        <f t="shared" si="289"/>
        <v>1.2052537217262895E-3</v>
      </c>
      <c r="H2006" s="130">
        <f t="shared" si="290"/>
        <v>0.10993370802105661</v>
      </c>
    </row>
    <row r="2007" spans="1:8">
      <c r="A2007" s="108">
        <f t="shared" si="291"/>
        <v>1993</v>
      </c>
      <c r="B2007" s="109">
        <f t="shared" si="291"/>
        <v>45558</v>
      </c>
      <c r="C2007" s="127" t="str">
        <f t="shared" si="286"/>
        <v>구간11</v>
      </c>
      <c r="D2007" s="108">
        <f t="shared" si="287"/>
        <v>183</v>
      </c>
      <c r="E2007" s="128">
        <f>COUNTIF($C$15:C2007,C2007)</f>
        <v>165</v>
      </c>
      <c r="F2007" s="129">
        <f t="shared" si="288"/>
        <v>0.10872845429933031</v>
      </c>
      <c r="G2007" s="129">
        <f t="shared" si="289"/>
        <v>1.212602829785596E-3</v>
      </c>
      <c r="H2007" s="130">
        <f t="shared" si="290"/>
        <v>0.10994105712911591</v>
      </c>
    </row>
    <row r="2008" spans="1:8">
      <c r="A2008" s="108">
        <f t="shared" si="291"/>
        <v>1994</v>
      </c>
      <c r="B2008" s="109">
        <f t="shared" si="291"/>
        <v>45559</v>
      </c>
      <c r="C2008" s="127" t="str">
        <f t="shared" si="286"/>
        <v>구간11</v>
      </c>
      <c r="D2008" s="108">
        <f t="shared" si="287"/>
        <v>183</v>
      </c>
      <c r="E2008" s="128">
        <f>COUNTIF($C$15:C2008,C2008)</f>
        <v>166</v>
      </c>
      <c r="F2008" s="129">
        <f t="shared" si="288"/>
        <v>0.10872845429933031</v>
      </c>
      <c r="G2008" s="129">
        <f t="shared" si="289"/>
        <v>1.2199519378449028E-3</v>
      </c>
      <c r="H2008" s="130">
        <f t="shared" si="290"/>
        <v>0.10994840623717522</v>
      </c>
    </row>
    <row r="2009" spans="1:8">
      <c r="A2009" s="108">
        <f t="shared" si="291"/>
        <v>1995</v>
      </c>
      <c r="B2009" s="109">
        <f t="shared" si="291"/>
        <v>45560</v>
      </c>
      <c r="C2009" s="127" t="str">
        <f t="shared" si="286"/>
        <v>구간11</v>
      </c>
      <c r="D2009" s="108">
        <f t="shared" si="287"/>
        <v>183</v>
      </c>
      <c r="E2009" s="128">
        <f>COUNTIF($C$15:C2009,C2009)</f>
        <v>167</v>
      </c>
      <c r="F2009" s="129">
        <f t="shared" si="288"/>
        <v>0.10872845429933031</v>
      </c>
      <c r="G2009" s="129">
        <f t="shared" si="289"/>
        <v>1.2273010459042093E-3</v>
      </c>
      <c r="H2009" s="130">
        <f t="shared" si="290"/>
        <v>0.10995575534523452</v>
      </c>
    </row>
    <row r="2010" spans="1:8">
      <c r="A2010" s="108">
        <f t="shared" si="291"/>
        <v>1996</v>
      </c>
      <c r="B2010" s="109">
        <f t="shared" si="291"/>
        <v>45561</v>
      </c>
      <c r="C2010" s="127" t="str">
        <f t="shared" si="286"/>
        <v>구간11</v>
      </c>
      <c r="D2010" s="108">
        <f t="shared" si="287"/>
        <v>183</v>
      </c>
      <c r="E2010" s="128">
        <f>COUNTIF($C$15:C2010,C2010)</f>
        <v>168</v>
      </c>
      <c r="F2010" s="129">
        <f t="shared" si="288"/>
        <v>0.10872845429933031</v>
      </c>
      <c r="G2010" s="129">
        <f t="shared" si="289"/>
        <v>1.2346501539635161E-3</v>
      </c>
      <c r="H2010" s="130">
        <f t="shared" si="290"/>
        <v>0.10996310445329383</v>
      </c>
    </row>
    <row r="2011" spans="1:8">
      <c r="A2011" s="108">
        <f t="shared" si="291"/>
        <v>1997</v>
      </c>
      <c r="B2011" s="109">
        <f t="shared" si="291"/>
        <v>45562</v>
      </c>
      <c r="C2011" s="127" t="str">
        <f t="shared" si="286"/>
        <v>구간11</v>
      </c>
      <c r="D2011" s="108">
        <f t="shared" si="287"/>
        <v>183</v>
      </c>
      <c r="E2011" s="128">
        <f>COUNTIF($C$15:C2011,C2011)</f>
        <v>169</v>
      </c>
      <c r="F2011" s="129">
        <f t="shared" si="288"/>
        <v>0.10872845429933031</v>
      </c>
      <c r="G2011" s="129">
        <f t="shared" si="289"/>
        <v>1.2419992620228226E-3</v>
      </c>
      <c r="H2011" s="130">
        <f t="shared" si="290"/>
        <v>0.10997045356135314</v>
      </c>
    </row>
    <row r="2012" spans="1:8">
      <c r="A2012" s="108">
        <f t="shared" si="291"/>
        <v>1998</v>
      </c>
      <c r="B2012" s="109">
        <f t="shared" si="291"/>
        <v>45563</v>
      </c>
      <c r="C2012" s="127" t="str">
        <f t="shared" si="286"/>
        <v>구간11</v>
      </c>
      <c r="D2012" s="108">
        <f t="shared" si="287"/>
        <v>183</v>
      </c>
      <c r="E2012" s="128">
        <f>COUNTIF($C$15:C2012,C2012)</f>
        <v>170</v>
      </c>
      <c r="F2012" s="129">
        <f t="shared" si="288"/>
        <v>0.10872845429933031</v>
      </c>
      <c r="G2012" s="129">
        <f t="shared" si="289"/>
        <v>1.2493483700821294E-3</v>
      </c>
      <c r="H2012" s="130">
        <f t="shared" si="290"/>
        <v>0.10997780266941244</v>
      </c>
    </row>
    <row r="2013" spans="1:8">
      <c r="A2013" s="108">
        <f t="shared" si="291"/>
        <v>1999</v>
      </c>
      <c r="B2013" s="109">
        <f t="shared" si="291"/>
        <v>45564</v>
      </c>
      <c r="C2013" s="127" t="str">
        <f t="shared" si="286"/>
        <v>구간11</v>
      </c>
      <c r="D2013" s="108">
        <f t="shared" si="287"/>
        <v>183</v>
      </c>
      <c r="E2013" s="128">
        <f>COUNTIF($C$15:C2013,C2013)</f>
        <v>171</v>
      </c>
      <c r="F2013" s="129">
        <f t="shared" si="288"/>
        <v>0.10872845429933031</v>
      </c>
      <c r="G2013" s="129">
        <f t="shared" si="289"/>
        <v>1.2566974781414359E-3</v>
      </c>
      <c r="H2013" s="130">
        <f t="shared" si="290"/>
        <v>0.10998515177747174</v>
      </c>
    </row>
    <row r="2014" spans="1:8">
      <c r="A2014" s="108">
        <f t="shared" si="291"/>
        <v>2000</v>
      </c>
      <c r="B2014" s="109">
        <f t="shared" si="291"/>
        <v>45565</v>
      </c>
      <c r="C2014" s="127" t="str">
        <f t="shared" si="286"/>
        <v>구간11</v>
      </c>
      <c r="D2014" s="108">
        <f t="shared" si="287"/>
        <v>183</v>
      </c>
      <c r="E2014" s="128">
        <f>COUNTIF($C$15:C2014,C2014)</f>
        <v>172</v>
      </c>
      <c r="F2014" s="129">
        <f t="shared" si="288"/>
        <v>0.10872845429933031</v>
      </c>
      <c r="G2014" s="129">
        <f t="shared" si="289"/>
        <v>1.2640465862007427E-3</v>
      </c>
      <c r="H2014" s="130">
        <f t="shared" si="290"/>
        <v>0.10999250088553106</v>
      </c>
    </row>
    <row r="2015" spans="1:8">
      <c r="A2015" s="108">
        <f t="shared" si="291"/>
        <v>2001</v>
      </c>
      <c r="B2015" s="109">
        <f t="shared" si="291"/>
        <v>45566</v>
      </c>
      <c r="C2015" s="127" t="str">
        <f t="shared" si="286"/>
        <v>구간11</v>
      </c>
      <c r="D2015" s="108">
        <f t="shared" si="287"/>
        <v>183</v>
      </c>
      <c r="E2015" s="128">
        <f>COUNTIF($C$15:C2015,C2015)</f>
        <v>173</v>
      </c>
      <c r="F2015" s="129">
        <f t="shared" si="288"/>
        <v>0.10872845429933031</v>
      </c>
      <c r="G2015" s="129">
        <f t="shared" si="289"/>
        <v>1.2713956942600492E-3</v>
      </c>
      <c r="H2015" s="130">
        <f t="shared" si="290"/>
        <v>0.10999984999359036</v>
      </c>
    </row>
    <row r="2016" spans="1:8">
      <c r="A2016" s="108">
        <f t="shared" si="291"/>
        <v>2002</v>
      </c>
      <c r="B2016" s="109">
        <f t="shared" si="291"/>
        <v>45567</v>
      </c>
      <c r="C2016" s="127" t="str">
        <f t="shared" si="286"/>
        <v>구간11</v>
      </c>
      <c r="D2016" s="108">
        <f t="shared" si="287"/>
        <v>183</v>
      </c>
      <c r="E2016" s="128">
        <f>COUNTIF($C$15:C2016,C2016)</f>
        <v>174</v>
      </c>
      <c r="F2016" s="129">
        <f t="shared" si="288"/>
        <v>0.10872845429933031</v>
      </c>
      <c r="G2016" s="129">
        <f t="shared" si="289"/>
        <v>1.278744802319356E-3</v>
      </c>
      <c r="H2016" s="130">
        <f t="shared" si="290"/>
        <v>0.11000719910164967</v>
      </c>
    </row>
    <row r="2017" spans="1:8">
      <c r="A2017" s="108">
        <f t="shared" ref="A2017:B2032" si="292">A2016+1</f>
        <v>2003</v>
      </c>
      <c r="B2017" s="109">
        <f t="shared" si="292"/>
        <v>45568</v>
      </c>
      <c r="C2017" s="127" t="str">
        <f t="shared" si="286"/>
        <v>구간11</v>
      </c>
      <c r="D2017" s="108">
        <f t="shared" si="287"/>
        <v>183</v>
      </c>
      <c r="E2017" s="128">
        <f>COUNTIF($C$15:C2017,C2017)</f>
        <v>175</v>
      </c>
      <c r="F2017" s="129">
        <f t="shared" si="288"/>
        <v>0.10872845429933031</v>
      </c>
      <c r="G2017" s="129">
        <f t="shared" si="289"/>
        <v>1.2860939103786625E-3</v>
      </c>
      <c r="H2017" s="130">
        <f t="shared" si="290"/>
        <v>0.11001454820970898</v>
      </c>
    </row>
    <row r="2018" spans="1:8">
      <c r="A2018" s="108">
        <f t="shared" si="292"/>
        <v>2004</v>
      </c>
      <c r="B2018" s="109">
        <f t="shared" si="292"/>
        <v>45569</v>
      </c>
      <c r="C2018" s="127" t="str">
        <f t="shared" si="286"/>
        <v>구간11</v>
      </c>
      <c r="D2018" s="108">
        <f t="shared" si="287"/>
        <v>183</v>
      </c>
      <c r="E2018" s="128">
        <f>COUNTIF($C$15:C2018,C2018)</f>
        <v>176</v>
      </c>
      <c r="F2018" s="129">
        <f t="shared" si="288"/>
        <v>0.10872845429933031</v>
      </c>
      <c r="G2018" s="129">
        <f t="shared" si="289"/>
        <v>1.2934430184379693E-3</v>
      </c>
      <c r="H2018" s="130">
        <f t="shared" si="290"/>
        <v>0.11002189731776828</v>
      </c>
    </row>
    <row r="2019" spans="1:8">
      <c r="A2019" s="108">
        <f t="shared" si="292"/>
        <v>2005</v>
      </c>
      <c r="B2019" s="109">
        <f t="shared" si="292"/>
        <v>45570</v>
      </c>
      <c r="C2019" s="127" t="str">
        <f t="shared" si="286"/>
        <v>구간11</v>
      </c>
      <c r="D2019" s="108">
        <f t="shared" si="287"/>
        <v>183</v>
      </c>
      <c r="E2019" s="128">
        <f>COUNTIF($C$15:C2019,C2019)</f>
        <v>177</v>
      </c>
      <c r="F2019" s="129">
        <f t="shared" si="288"/>
        <v>0.10872845429933031</v>
      </c>
      <c r="G2019" s="129">
        <f t="shared" si="289"/>
        <v>1.3007921264972758E-3</v>
      </c>
      <c r="H2019" s="130">
        <f t="shared" si="290"/>
        <v>0.11002924642582759</v>
      </c>
    </row>
    <row r="2020" spans="1:8">
      <c r="A2020" s="108">
        <f t="shared" si="292"/>
        <v>2006</v>
      </c>
      <c r="B2020" s="109">
        <f t="shared" si="292"/>
        <v>45571</v>
      </c>
      <c r="C2020" s="127" t="str">
        <f t="shared" si="286"/>
        <v>구간11</v>
      </c>
      <c r="D2020" s="108">
        <f t="shared" si="287"/>
        <v>183</v>
      </c>
      <c r="E2020" s="128">
        <f>COUNTIF($C$15:C2020,C2020)</f>
        <v>178</v>
      </c>
      <c r="F2020" s="129">
        <f t="shared" si="288"/>
        <v>0.10872845429933031</v>
      </c>
      <c r="G2020" s="129">
        <f t="shared" si="289"/>
        <v>1.3081412345565826E-3</v>
      </c>
      <c r="H2020" s="130">
        <f t="shared" si="290"/>
        <v>0.11003659553388689</v>
      </c>
    </row>
    <row r="2021" spans="1:8">
      <c r="A2021" s="108">
        <f t="shared" si="292"/>
        <v>2007</v>
      </c>
      <c r="B2021" s="109">
        <f t="shared" si="292"/>
        <v>45572</v>
      </c>
      <c r="C2021" s="127" t="str">
        <f t="shared" si="286"/>
        <v>구간11</v>
      </c>
      <c r="D2021" s="108">
        <f t="shared" si="287"/>
        <v>183</v>
      </c>
      <c r="E2021" s="128">
        <f>COUNTIF($C$15:C2021,C2021)</f>
        <v>179</v>
      </c>
      <c r="F2021" s="129">
        <f t="shared" si="288"/>
        <v>0.10872845429933031</v>
      </c>
      <c r="G2021" s="129">
        <f t="shared" si="289"/>
        <v>1.3154903426158891E-3</v>
      </c>
      <c r="H2021" s="130">
        <f t="shared" si="290"/>
        <v>0.1100439446419462</v>
      </c>
    </row>
    <row r="2022" spans="1:8">
      <c r="A2022" s="108">
        <f t="shared" si="292"/>
        <v>2008</v>
      </c>
      <c r="B2022" s="109">
        <f t="shared" si="292"/>
        <v>45573</v>
      </c>
      <c r="C2022" s="127" t="str">
        <f t="shared" si="286"/>
        <v>구간11</v>
      </c>
      <c r="D2022" s="108">
        <f t="shared" si="287"/>
        <v>183</v>
      </c>
      <c r="E2022" s="128">
        <f>COUNTIF($C$15:C2022,C2022)</f>
        <v>180</v>
      </c>
      <c r="F2022" s="129">
        <f t="shared" si="288"/>
        <v>0.10872845429933031</v>
      </c>
      <c r="G2022" s="129">
        <f t="shared" si="289"/>
        <v>1.3228394506751956E-3</v>
      </c>
      <c r="H2022" s="130">
        <f t="shared" si="290"/>
        <v>0.11005129375000551</v>
      </c>
    </row>
    <row r="2023" spans="1:8">
      <c r="A2023" s="108">
        <f t="shared" si="292"/>
        <v>2009</v>
      </c>
      <c r="B2023" s="109">
        <f t="shared" si="292"/>
        <v>45574</v>
      </c>
      <c r="C2023" s="127" t="str">
        <f t="shared" si="286"/>
        <v>구간11</v>
      </c>
      <c r="D2023" s="108">
        <f t="shared" si="287"/>
        <v>183</v>
      </c>
      <c r="E2023" s="128">
        <f>COUNTIF($C$15:C2023,C2023)</f>
        <v>181</v>
      </c>
      <c r="F2023" s="129">
        <f t="shared" si="288"/>
        <v>0.10872845429933031</v>
      </c>
      <c r="G2023" s="129">
        <f t="shared" si="289"/>
        <v>1.3301885587345024E-3</v>
      </c>
      <c r="H2023" s="130">
        <f t="shared" si="290"/>
        <v>0.11005864285806481</v>
      </c>
    </row>
    <row r="2024" spans="1:8">
      <c r="A2024" s="108">
        <f t="shared" si="292"/>
        <v>2010</v>
      </c>
      <c r="B2024" s="109">
        <f t="shared" si="292"/>
        <v>45575</v>
      </c>
      <c r="C2024" s="127" t="str">
        <f t="shared" si="286"/>
        <v>구간11</v>
      </c>
      <c r="D2024" s="108">
        <f t="shared" si="287"/>
        <v>183</v>
      </c>
      <c r="E2024" s="128">
        <f>COUNTIF($C$15:C2024,C2024)</f>
        <v>182</v>
      </c>
      <c r="F2024" s="129">
        <f t="shared" si="288"/>
        <v>0.10872845429933031</v>
      </c>
      <c r="G2024" s="129">
        <f t="shared" si="289"/>
        <v>1.3375376667938089E-3</v>
      </c>
      <c r="H2024" s="130">
        <f t="shared" si="290"/>
        <v>0.11006599196612413</v>
      </c>
    </row>
    <row r="2025" spans="1:8">
      <c r="A2025" s="108">
        <f t="shared" si="292"/>
        <v>2011</v>
      </c>
      <c r="B2025" s="109">
        <f t="shared" si="292"/>
        <v>45576</v>
      </c>
      <c r="C2025" s="127" t="str">
        <f t="shared" si="286"/>
        <v>구간11</v>
      </c>
      <c r="D2025" s="108">
        <f t="shared" si="287"/>
        <v>183</v>
      </c>
      <c r="E2025" s="128">
        <f>COUNTIF($C$15:C2025,C2025)</f>
        <v>183</v>
      </c>
      <c r="F2025" s="129">
        <f t="shared" si="288"/>
        <v>0.10872845429933031</v>
      </c>
      <c r="G2025" s="129">
        <f t="shared" si="289"/>
        <v>1.3448867748531157E-3</v>
      </c>
      <c r="H2025" s="130">
        <f t="shared" si="290"/>
        <v>0.11007334107418343</v>
      </c>
    </row>
    <row r="2026" spans="1:8">
      <c r="A2026" s="108">
        <f t="shared" si="292"/>
        <v>2012</v>
      </c>
      <c r="B2026" s="109">
        <f t="shared" si="292"/>
        <v>45577</v>
      </c>
      <c r="C2026" s="127" t="str">
        <f t="shared" si="286"/>
        <v>구간12</v>
      </c>
      <c r="D2026" s="108">
        <f t="shared" si="287"/>
        <v>182</v>
      </c>
      <c r="E2026" s="128">
        <f>COUNTIF($C$15:C2026,C2026)</f>
        <v>1</v>
      </c>
      <c r="F2026" s="129">
        <f t="shared" si="288"/>
        <v>0.11007334107418343</v>
      </c>
      <c r="G2026" s="129">
        <f t="shared" si="289"/>
        <v>7.7141529024677894E-6</v>
      </c>
      <c r="H2026" s="130">
        <f t="shared" si="290"/>
        <v>0.1100810552270859</v>
      </c>
    </row>
    <row r="2027" spans="1:8">
      <c r="A2027" s="108">
        <f t="shared" si="292"/>
        <v>2013</v>
      </c>
      <c r="B2027" s="109">
        <f t="shared" si="292"/>
        <v>45578</v>
      </c>
      <c r="C2027" s="127" t="str">
        <f t="shared" si="286"/>
        <v>구간12</v>
      </c>
      <c r="D2027" s="108">
        <f t="shared" si="287"/>
        <v>182</v>
      </c>
      <c r="E2027" s="128">
        <f>COUNTIF($C$15:C2027,C2027)</f>
        <v>2</v>
      </c>
      <c r="F2027" s="129">
        <f t="shared" si="288"/>
        <v>0.11007334107418343</v>
      </c>
      <c r="G2027" s="129">
        <f t="shared" si="289"/>
        <v>1.5428305804935579E-5</v>
      </c>
      <c r="H2027" s="130">
        <f t="shared" si="290"/>
        <v>0.11008876937998836</v>
      </c>
    </row>
    <row r="2028" spans="1:8">
      <c r="A2028" s="108">
        <f t="shared" si="292"/>
        <v>2014</v>
      </c>
      <c r="B2028" s="109">
        <f t="shared" si="292"/>
        <v>45579</v>
      </c>
      <c r="C2028" s="127" t="str">
        <f t="shared" si="286"/>
        <v>구간12</v>
      </c>
      <c r="D2028" s="108">
        <f t="shared" si="287"/>
        <v>182</v>
      </c>
      <c r="E2028" s="128">
        <f>COUNTIF($C$15:C2028,C2028)</f>
        <v>3</v>
      </c>
      <c r="F2028" s="129">
        <f t="shared" si="288"/>
        <v>0.11007334107418343</v>
      </c>
      <c r="G2028" s="129">
        <f t="shared" si="289"/>
        <v>2.314245870740337E-5</v>
      </c>
      <c r="H2028" s="130">
        <f t="shared" si="290"/>
        <v>0.11009648353289084</v>
      </c>
    </row>
    <row r="2029" spans="1:8">
      <c r="A2029" s="108">
        <f t="shared" si="292"/>
        <v>2015</v>
      </c>
      <c r="B2029" s="109">
        <f t="shared" si="292"/>
        <v>45580</v>
      </c>
      <c r="C2029" s="127" t="str">
        <f t="shared" si="286"/>
        <v>구간12</v>
      </c>
      <c r="D2029" s="108">
        <f t="shared" si="287"/>
        <v>182</v>
      </c>
      <c r="E2029" s="128">
        <f>COUNTIF($C$15:C2029,C2029)</f>
        <v>4</v>
      </c>
      <c r="F2029" s="129">
        <f t="shared" si="288"/>
        <v>0.11007334107418343</v>
      </c>
      <c r="G2029" s="129">
        <f t="shared" si="289"/>
        <v>3.0856611609871158E-5</v>
      </c>
      <c r="H2029" s="130">
        <f t="shared" si="290"/>
        <v>0.1101041976857933</v>
      </c>
    </row>
    <row r="2030" spans="1:8">
      <c r="A2030" s="108">
        <f t="shared" si="292"/>
        <v>2016</v>
      </c>
      <c r="B2030" s="109">
        <f t="shared" si="292"/>
        <v>45581</v>
      </c>
      <c r="C2030" s="127" t="str">
        <f t="shared" si="286"/>
        <v>구간12</v>
      </c>
      <c r="D2030" s="108">
        <f t="shared" si="287"/>
        <v>182</v>
      </c>
      <c r="E2030" s="128">
        <f>COUNTIF($C$15:C2030,C2030)</f>
        <v>5</v>
      </c>
      <c r="F2030" s="129">
        <f t="shared" si="288"/>
        <v>0.11007334107418343</v>
      </c>
      <c r="G2030" s="129">
        <f t="shared" si="289"/>
        <v>3.8570764512338945E-5</v>
      </c>
      <c r="H2030" s="130">
        <f t="shared" si="290"/>
        <v>0.11011191183869577</v>
      </c>
    </row>
    <row r="2031" spans="1:8">
      <c r="A2031" s="108">
        <f t="shared" si="292"/>
        <v>2017</v>
      </c>
      <c r="B2031" s="109">
        <f t="shared" si="292"/>
        <v>45582</v>
      </c>
      <c r="C2031" s="127" t="str">
        <f t="shared" si="286"/>
        <v>구간12</v>
      </c>
      <c r="D2031" s="108">
        <f t="shared" si="287"/>
        <v>182</v>
      </c>
      <c r="E2031" s="128">
        <f>COUNTIF($C$15:C2031,C2031)</f>
        <v>6</v>
      </c>
      <c r="F2031" s="129">
        <f t="shared" si="288"/>
        <v>0.11007334107418343</v>
      </c>
      <c r="G2031" s="129">
        <f t="shared" si="289"/>
        <v>4.628491741480674E-5</v>
      </c>
      <c r="H2031" s="130">
        <f t="shared" si="290"/>
        <v>0.11011962599159823</v>
      </c>
    </row>
    <row r="2032" spans="1:8">
      <c r="A2032" s="108">
        <f t="shared" si="292"/>
        <v>2018</v>
      </c>
      <c r="B2032" s="109">
        <f t="shared" si="292"/>
        <v>45583</v>
      </c>
      <c r="C2032" s="127" t="str">
        <f t="shared" si="286"/>
        <v>구간12</v>
      </c>
      <c r="D2032" s="108">
        <f t="shared" si="287"/>
        <v>182</v>
      </c>
      <c r="E2032" s="128">
        <f>COUNTIF($C$15:C2032,C2032)</f>
        <v>7</v>
      </c>
      <c r="F2032" s="129">
        <f t="shared" si="288"/>
        <v>0.11007334107418343</v>
      </c>
      <c r="G2032" s="129">
        <f t="shared" si="289"/>
        <v>5.3999070317274528E-5</v>
      </c>
      <c r="H2032" s="130">
        <f t="shared" si="290"/>
        <v>0.11012734014450071</v>
      </c>
    </row>
    <row r="2033" spans="1:8">
      <c r="A2033" s="108">
        <f t="shared" ref="A2033:B2048" si="293">A2032+1</f>
        <v>2019</v>
      </c>
      <c r="B2033" s="109">
        <f t="shared" si="293"/>
        <v>45584</v>
      </c>
      <c r="C2033" s="127" t="str">
        <f t="shared" si="286"/>
        <v>구간12</v>
      </c>
      <c r="D2033" s="108">
        <f t="shared" si="287"/>
        <v>182</v>
      </c>
      <c r="E2033" s="128">
        <f>COUNTIF($C$15:C2033,C2033)</f>
        <v>8</v>
      </c>
      <c r="F2033" s="129">
        <f t="shared" si="288"/>
        <v>0.11007334107418343</v>
      </c>
      <c r="G2033" s="129">
        <f t="shared" si="289"/>
        <v>6.1713223219742315E-5</v>
      </c>
      <c r="H2033" s="130">
        <f t="shared" si="290"/>
        <v>0.11013505429740317</v>
      </c>
    </row>
    <row r="2034" spans="1:8">
      <c r="A2034" s="108">
        <f t="shared" si="293"/>
        <v>2020</v>
      </c>
      <c r="B2034" s="109">
        <f t="shared" si="293"/>
        <v>45585</v>
      </c>
      <c r="C2034" s="127" t="str">
        <f t="shared" si="286"/>
        <v>구간12</v>
      </c>
      <c r="D2034" s="108">
        <f t="shared" si="287"/>
        <v>182</v>
      </c>
      <c r="E2034" s="128">
        <f>COUNTIF($C$15:C2034,C2034)</f>
        <v>9</v>
      </c>
      <c r="F2034" s="129">
        <f t="shared" si="288"/>
        <v>0.11007334107418343</v>
      </c>
      <c r="G2034" s="129">
        <f t="shared" si="289"/>
        <v>6.9427376122210103E-5</v>
      </c>
      <c r="H2034" s="130">
        <f t="shared" si="290"/>
        <v>0.11014276845030564</v>
      </c>
    </row>
    <row r="2035" spans="1:8">
      <c r="A2035" s="108">
        <f t="shared" si="293"/>
        <v>2021</v>
      </c>
      <c r="B2035" s="109">
        <f t="shared" si="293"/>
        <v>45586</v>
      </c>
      <c r="C2035" s="127" t="str">
        <f t="shared" si="286"/>
        <v>구간12</v>
      </c>
      <c r="D2035" s="108">
        <f t="shared" si="287"/>
        <v>182</v>
      </c>
      <c r="E2035" s="128">
        <f>COUNTIF($C$15:C2035,C2035)</f>
        <v>10</v>
      </c>
      <c r="F2035" s="129">
        <f t="shared" si="288"/>
        <v>0.11007334107418343</v>
      </c>
      <c r="G2035" s="129">
        <f t="shared" si="289"/>
        <v>7.7141529024677891E-5</v>
      </c>
      <c r="H2035" s="130">
        <f t="shared" si="290"/>
        <v>0.1101504826032081</v>
      </c>
    </row>
    <row r="2036" spans="1:8">
      <c r="A2036" s="108">
        <f t="shared" si="293"/>
        <v>2022</v>
      </c>
      <c r="B2036" s="109">
        <f t="shared" si="293"/>
        <v>45587</v>
      </c>
      <c r="C2036" s="127" t="str">
        <f t="shared" si="286"/>
        <v>구간12</v>
      </c>
      <c r="D2036" s="108">
        <f t="shared" si="287"/>
        <v>182</v>
      </c>
      <c r="E2036" s="128">
        <f>COUNTIF($C$15:C2036,C2036)</f>
        <v>11</v>
      </c>
      <c r="F2036" s="129">
        <f t="shared" si="288"/>
        <v>0.11007334107418343</v>
      </c>
      <c r="G2036" s="129">
        <f t="shared" si="289"/>
        <v>8.4855681927145679E-5</v>
      </c>
      <c r="H2036" s="130">
        <f t="shared" si="290"/>
        <v>0.11015819675611058</v>
      </c>
    </row>
    <row r="2037" spans="1:8">
      <c r="A2037" s="108">
        <f t="shared" si="293"/>
        <v>2023</v>
      </c>
      <c r="B2037" s="109">
        <f t="shared" si="293"/>
        <v>45588</v>
      </c>
      <c r="C2037" s="127" t="str">
        <f t="shared" si="286"/>
        <v>구간12</v>
      </c>
      <c r="D2037" s="108">
        <f t="shared" si="287"/>
        <v>182</v>
      </c>
      <c r="E2037" s="128">
        <f>COUNTIF($C$15:C2037,C2037)</f>
        <v>12</v>
      </c>
      <c r="F2037" s="129">
        <f t="shared" si="288"/>
        <v>0.11007334107418343</v>
      </c>
      <c r="G2037" s="129">
        <f t="shared" si="289"/>
        <v>9.256983482961348E-5</v>
      </c>
      <c r="H2037" s="130">
        <f t="shared" si="290"/>
        <v>0.11016591090901304</v>
      </c>
    </row>
    <row r="2038" spans="1:8">
      <c r="A2038" s="108">
        <f t="shared" si="293"/>
        <v>2024</v>
      </c>
      <c r="B2038" s="109">
        <f t="shared" si="293"/>
        <v>45589</v>
      </c>
      <c r="C2038" s="127" t="str">
        <f t="shared" si="286"/>
        <v>구간12</v>
      </c>
      <c r="D2038" s="108">
        <f t="shared" si="287"/>
        <v>182</v>
      </c>
      <c r="E2038" s="128">
        <f>COUNTIF($C$15:C2038,C2038)</f>
        <v>13</v>
      </c>
      <c r="F2038" s="129">
        <f t="shared" si="288"/>
        <v>0.11007334107418343</v>
      </c>
      <c r="G2038" s="129">
        <f t="shared" si="289"/>
        <v>1.0028398773208127E-4</v>
      </c>
      <c r="H2038" s="130">
        <f t="shared" si="290"/>
        <v>0.11017362506191551</v>
      </c>
    </row>
    <row r="2039" spans="1:8">
      <c r="A2039" s="108">
        <f t="shared" si="293"/>
        <v>2025</v>
      </c>
      <c r="B2039" s="109">
        <f t="shared" si="293"/>
        <v>45590</v>
      </c>
      <c r="C2039" s="127" t="str">
        <f t="shared" si="286"/>
        <v>구간12</v>
      </c>
      <c r="D2039" s="108">
        <f t="shared" si="287"/>
        <v>182</v>
      </c>
      <c r="E2039" s="128">
        <f>COUNTIF($C$15:C2039,C2039)</f>
        <v>14</v>
      </c>
      <c r="F2039" s="129">
        <f t="shared" si="288"/>
        <v>0.11007334107418343</v>
      </c>
      <c r="G2039" s="129">
        <f t="shared" si="289"/>
        <v>1.0799814063454906E-4</v>
      </c>
      <c r="H2039" s="130">
        <f t="shared" si="290"/>
        <v>0.11018133921481797</v>
      </c>
    </row>
    <row r="2040" spans="1:8">
      <c r="A2040" s="108">
        <f t="shared" si="293"/>
        <v>2026</v>
      </c>
      <c r="B2040" s="109">
        <f t="shared" si="293"/>
        <v>45591</v>
      </c>
      <c r="C2040" s="127" t="str">
        <f t="shared" si="286"/>
        <v>구간12</v>
      </c>
      <c r="D2040" s="108">
        <f t="shared" si="287"/>
        <v>182</v>
      </c>
      <c r="E2040" s="128">
        <f>COUNTIF($C$15:C2040,C2040)</f>
        <v>15</v>
      </c>
      <c r="F2040" s="129">
        <f t="shared" si="288"/>
        <v>0.11007334107418343</v>
      </c>
      <c r="G2040" s="129">
        <f t="shared" si="289"/>
        <v>1.1571229353701684E-4</v>
      </c>
      <c r="H2040" s="130">
        <f t="shared" si="290"/>
        <v>0.11018905336772045</v>
      </c>
    </row>
    <row r="2041" spans="1:8">
      <c r="A2041" s="108">
        <f t="shared" si="293"/>
        <v>2027</v>
      </c>
      <c r="B2041" s="109">
        <f t="shared" si="293"/>
        <v>45592</v>
      </c>
      <c r="C2041" s="127" t="str">
        <f t="shared" si="286"/>
        <v>구간12</v>
      </c>
      <c r="D2041" s="108">
        <f t="shared" si="287"/>
        <v>182</v>
      </c>
      <c r="E2041" s="128">
        <f>COUNTIF($C$15:C2041,C2041)</f>
        <v>16</v>
      </c>
      <c r="F2041" s="129">
        <f t="shared" si="288"/>
        <v>0.11007334107418343</v>
      </c>
      <c r="G2041" s="129">
        <f t="shared" si="289"/>
        <v>1.2342644643948463E-4</v>
      </c>
      <c r="H2041" s="130">
        <f t="shared" si="290"/>
        <v>0.11019676752062291</v>
      </c>
    </row>
    <row r="2042" spans="1:8">
      <c r="A2042" s="108">
        <f t="shared" si="293"/>
        <v>2028</v>
      </c>
      <c r="B2042" s="109">
        <f t="shared" si="293"/>
        <v>45593</v>
      </c>
      <c r="C2042" s="127" t="str">
        <f t="shared" si="286"/>
        <v>구간12</v>
      </c>
      <c r="D2042" s="108">
        <f t="shared" si="287"/>
        <v>182</v>
      </c>
      <c r="E2042" s="128">
        <f>COUNTIF($C$15:C2042,C2042)</f>
        <v>17</v>
      </c>
      <c r="F2042" s="129">
        <f t="shared" si="288"/>
        <v>0.11007334107418343</v>
      </c>
      <c r="G2042" s="129">
        <f t="shared" si="289"/>
        <v>1.3114059934195242E-4</v>
      </c>
      <c r="H2042" s="130">
        <f t="shared" si="290"/>
        <v>0.11020448167352538</v>
      </c>
    </row>
    <row r="2043" spans="1:8">
      <c r="A2043" s="108">
        <f t="shared" si="293"/>
        <v>2029</v>
      </c>
      <c r="B2043" s="109">
        <f t="shared" si="293"/>
        <v>45594</v>
      </c>
      <c r="C2043" s="127" t="str">
        <f t="shared" si="286"/>
        <v>구간12</v>
      </c>
      <c r="D2043" s="108">
        <f t="shared" si="287"/>
        <v>182</v>
      </c>
      <c r="E2043" s="128">
        <f>COUNTIF($C$15:C2043,C2043)</f>
        <v>18</v>
      </c>
      <c r="F2043" s="129">
        <f t="shared" si="288"/>
        <v>0.11007334107418343</v>
      </c>
      <c r="G2043" s="129">
        <f t="shared" si="289"/>
        <v>1.3885475224442021E-4</v>
      </c>
      <c r="H2043" s="130">
        <f t="shared" si="290"/>
        <v>0.11021219582642784</v>
      </c>
    </row>
    <row r="2044" spans="1:8">
      <c r="A2044" s="108">
        <f t="shared" si="293"/>
        <v>2030</v>
      </c>
      <c r="B2044" s="109">
        <f t="shared" si="293"/>
        <v>45595</v>
      </c>
      <c r="C2044" s="127" t="str">
        <f t="shared" si="286"/>
        <v>구간12</v>
      </c>
      <c r="D2044" s="108">
        <f t="shared" si="287"/>
        <v>182</v>
      </c>
      <c r="E2044" s="128">
        <f>COUNTIF($C$15:C2044,C2044)</f>
        <v>19</v>
      </c>
      <c r="F2044" s="129">
        <f t="shared" si="288"/>
        <v>0.11007334107418343</v>
      </c>
      <c r="G2044" s="129">
        <f t="shared" si="289"/>
        <v>1.4656890514688799E-4</v>
      </c>
      <c r="H2044" s="130">
        <f t="shared" si="290"/>
        <v>0.11021990997933032</v>
      </c>
    </row>
    <row r="2045" spans="1:8">
      <c r="A2045" s="108">
        <f t="shared" si="293"/>
        <v>2031</v>
      </c>
      <c r="B2045" s="109">
        <f t="shared" si="293"/>
        <v>45596</v>
      </c>
      <c r="C2045" s="127" t="str">
        <f t="shared" si="286"/>
        <v>구간12</v>
      </c>
      <c r="D2045" s="108">
        <f t="shared" si="287"/>
        <v>182</v>
      </c>
      <c r="E2045" s="128">
        <f>COUNTIF($C$15:C2045,C2045)</f>
        <v>20</v>
      </c>
      <c r="F2045" s="129">
        <f t="shared" si="288"/>
        <v>0.11007334107418343</v>
      </c>
      <c r="G2045" s="129">
        <f t="shared" si="289"/>
        <v>1.5428305804935578E-4</v>
      </c>
      <c r="H2045" s="130">
        <f t="shared" si="290"/>
        <v>0.11022762413223279</v>
      </c>
    </row>
    <row r="2046" spans="1:8">
      <c r="A2046" s="108">
        <f t="shared" si="293"/>
        <v>2032</v>
      </c>
      <c r="B2046" s="109">
        <f t="shared" si="293"/>
        <v>45597</v>
      </c>
      <c r="C2046" s="127" t="str">
        <f t="shared" si="286"/>
        <v>구간12</v>
      </c>
      <c r="D2046" s="108">
        <f t="shared" si="287"/>
        <v>182</v>
      </c>
      <c r="E2046" s="128">
        <f>COUNTIF($C$15:C2046,C2046)</f>
        <v>21</v>
      </c>
      <c r="F2046" s="129">
        <f t="shared" si="288"/>
        <v>0.11007334107418343</v>
      </c>
      <c r="G2046" s="129">
        <f t="shared" si="289"/>
        <v>1.6199721095182357E-4</v>
      </c>
      <c r="H2046" s="130">
        <f t="shared" si="290"/>
        <v>0.11023533828513525</v>
      </c>
    </row>
    <row r="2047" spans="1:8">
      <c r="A2047" s="108">
        <f t="shared" si="293"/>
        <v>2033</v>
      </c>
      <c r="B2047" s="109">
        <f t="shared" si="293"/>
        <v>45598</v>
      </c>
      <c r="C2047" s="127" t="str">
        <f t="shared" si="286"/>
        <v>구간12</v>
      </c>
      <c r="D2047" s="108">
        <f t="shared" si="287"/>
        <v>182</v>
      </c>
      <c r="E2047" s="128">
        <f>COUNTIF($C$15:C2047,C2047)</f>
        <v>22</v>
      </c>
      <c r="F2047" s="129">
        <f t="shared" si="288"/>
        <v>0.11007334107418343</v>
      </c>
      <c r="G2047" s="129">
        <f t="shared" si="289"/>
        <v>1.6971136385429136E-4</v>
      </c>
      <c r="H2047" s="130">
        <f t="shared" si="290"/>
        <v>0.11024305243803773</v>
      </c>
    </row>
    <row r="2048" spans="1:8">
      <c r="A2048" s="108">
        <f t="shared" si="293"/>
        <v>2034</v>
      </c>
      <c r="B2048" s="109">
        <f t="shared" si="293"/>
        <v>45599</v>
      </c>
      <c r="C2048" s="127" t="str">
        <f t="shared" si="286"/>
        <v>구간12</v>
      </c>
      <c r="D2048" s="108">
        <f t="shared" si="287"/>
        <v>182</v>
      </c>
      <c r="E2048" s="128">
        <f>COUNTIF($C$15:C2048,C2048)</f>
        <v>23</v>
      </c>
      <c r="F2048" s="129">
        <f t="shared" si="288"/>
        <v>0.11007334107418343</v>
      </c>
      <c r="G2048" s="129">
        <f t="shared" si="289"/>
        <v>1.7742551675675914E-4</v>
      </c>
      <c r="H2048" s="130">
        <f t="shared" si="290"/>
        <v>0.11025076659094019</v>
      </c>
    </row>
    <row r="2049" spans="1:8">
      <c r="A2049" s="108">
        <f t="shared" ref="A2049:B2064" si="294">A2048+1</f>
        <v>2035</v>
      </c>
      <c r="B2049" s="109">
        <f t="shared" si="294"/>
        <v>45600</v>
      </c>
      <c r="C2049" s="127" t="str">
        <f t="shared" si="286"/>
        <v>구간12</v>
      </c>
      <c r="D2049" s="108">
        <f t="shared" si="287"/>
        <v>182</v>
      </c>
      <c r="E2049" s="128">
        <f>COUNTIF($C$15:C2049,C2049)</f>
        <v>24</v>
      </c>
      <c r="F2049" s="129">
        <f t="shared" si="288"/>
        <v>0.11007334107418343</v>
      </c>
      <c r="G2049" s="129">
        <f t="shared" si="289"/>
        <v>1.8513966965922696E-4</v>
      </c>
      <c r="H2049" s="130">
        <f t="shared" si="290"/>
        <v>0.11025848074384266</v>
      </c>
    </row>
    <row r="2050" spans="1:8">
      <c r="A2050" s="108">
        <f t="shared" si="294"/>
        <v>2036</v>
      </c>
      <c r="B2050" s="109">
        <f t="shared" si="294"/>
        <v>45601</v>
      </c>
      <c r="C2050" s="127" t="str">
        <f t="shared" si="286"/>
        <v>구간12</v>
      </c>
      <c r="D2050" s="108">
        <f t="shared" si="287"/>
        <v>182</v>
      </c>
      <c r="E2050" s="128">
        <f>COUNTIF($C$15:C2050,C2050)</f>
        <v>25</v>
      </c>
      <c r="F2050" s="129">
        <f t="shared" si="288"/>
        <v>0.11007334107418343</v>
      </c>
      <c r="G2050" s="129">
        <f t="shared" si="289"/>
        <v>1.9285382256169475E-4</v>
      </c>
      <c r="H2050" s="130">
        <f t="shared" si="290"/>
        <v>0.11026619489674512</v>
      </c>
    </row>
    <row r="2051" spans="1:8">
      <c r="A2051" s="108">
        <f t="shared" si="294"/>
        <v>2037</v>
      </c>
      <c r="B2051" s="109">
        <f t="shared" si="294"/>
        <v>45602</v>
      </c>
      <c r="C2051" s="127" t="str">
        <f t="shared" si="286"/>
        <v>구간12</v>
      </c>
      <c r="D2051" s="108">
        <f t="shared" si="287"/>
        <v>182</v>
      </c>
      <c r="E2051" s="128">
        <f>COUNTIF($C$15:C2051,C2051)</f>
        <v>26</v>
      </c>
      <c r="F2051" s="129">
        <f t="shared" si="288"/>
        <v>0.11007334107418343</v>
      </c>
      <c r="G2051" s="129">
        <f t="shared" si="289"/>
        <v>2.0056797546416254E-4</v>
      </c>
      <c r="H2051" s="130">
        <f t="shared" si="290"/>
        <v>0.11027390904964759</v>
      </c>
    </row>
    <row r="2052" spans="1:8">
      <c r="A2052" s="108">
        <f t="shared" si="294"/>
        <v>2038</v>
      </c>
      <c r="B2052" s="109">
        <f t="shared" si="294"/>
        <v>45603</v>
      </c>
      <c r="C2052" s="127" t="str">
        <f t="shared" si="286"/>
        <v>구간12</v>
      </c>
      <c r="D2052" s="108">
        <f t="shared" si="287"/>
        <v>182</v>
      </c>
      <c r="E2052" s="128">
        <f>COUNTIF($C$15:C2052,C2052)</f>
        <v>27</v>
      </c>
      <c r="F2052" s="129">
        <f t="shared" si="288"/>
        <v>0.11007334107418343</v>
      </c>
      <c r="G2052" s="129">
        <f t="shared" si="289"/>
        <v>2.0828212836663032E-4</v>
      </c>
      <c r="H2052" s="130">
        <f t="shared" si="290"/>
        <v>0.11028162320255006</v>
      </c>
    </row>
    <row r="2053" spans="1:8">
      <c r="A2053" s="108">
        <f t="shared" si="294"/>
        <v>2039</v>
      </c>
      <c r="B2053" s="109">
        <f t="shared" si="294"/>
        <v>45604</v>
      </c>
      <c r="C2053" s="127" t="str">
        <f t="shared" si="286"/>
        <v>구간12</v>
      </c>
      <c r="D2053" s="108">
        <f t="shared" si="287"/>
        <v>182</v>
      </c>
      <c r="E2053" s="128">
        <f>COUNTIF($C$15:C2053,C2053)</f>
        <v>28</v>
      </c>
      <c r="F2053" s="129">
        <f t="shared" si="288"/>
        <v>0.11007334107418343</v>
      </c>
      <c r="G2053" s="129">
        <f t="shared" si="289"/>
        <v>2.1599628126909811E-4</v>
      </c>
      <c r="H2053" s="130">
        <f t="shared" si="290"/>
        <v>0.11028933735545253</v>
      </c>
    </row>
    <row r="2054" spans="1:8">
      <c r="A2054" s="108">
        <f t="shared" si="294"/>
        <v>2040</v>
      </c>
      <c r="B2054" s="109">
        <f t="shared" si="294"/>
        <v>45605</v>
      </c>
      <c r="C2054" s="127" t="str">
        <f t="shared" si="286"/>
        <v>구간12</v>
      </c>
      <c r="D2054" s="108">
        <f t="shared" si="287"/>
        <v>182</v>
      </c>
      <c r="E2054" s="128">
        <f>COUNTIF($C$15:C2054,C2054)</f>
        <v>29</v>
      </c>
      <c r="F2054" s="129">
        <f t="shared" si="288"/>
        <v>0.11007334107418343</v>
      </c>
      <c r="G2054" s="129">
        <f t="shared" si="289"/>
        <v>2.237104341715659E-4</v>
      </c>
      <c r="H2054" s="130">
        <f t="shared" si="290"/>
        <v>0.11029705150835499</v>
      </c>
    </row>
    <row r="2055" spans="1:8">
      <c r="A2055" s="108">
        <f t="shared" si="294"/>
        <v>2041</v>
      </c>
      <c r="B2055" s="109">
        <f t="shared" si="294"/>
        <v>45606</v>
      </c>
      <c r="C2055" s="127" t="str">
        <f t="shared" si="286"/>
        <v>구간12</v>
      </c>
      <c r="D2055" s="108">
        <f t="shared" si="287"/>
        <v>182</v>
      </c>
      <c r="E2055" s="128">
        <f>COUNTIF($C$15:C2055,C2055)</f>
        <v>30</v>
      </c>
      <c r="F2055" s="129">
        <f t="shared" si="288"/>
        <v>0.11007334107418343</v>
      </c>
      <c r="G2055" s="129">
        <f t="shared" si="289"/>
        <v>2.3142458707403369E-4</v>
      </c>
      <c r="H2055" s="130">
        <f t="shared" si="290"/>
        <v>0.11030476566125746</v>
      </c>
    </row>
    <row r="2056" spans="1:8">
      <c r="A2056" s="108">
        <f t="shared" si="294"/>
        <v>2042</v>
      </c>
      <c r="B2056" s="109">
        <f t="shared" si="294"/>
        <v>45607</v>
      </c>
      <c r="C2056" s="127" t="str">
        <f t="shared" si="286"/>
        <v>구간12</v>
      </c>
      <c r="D2056" s="108">
        <f t="shared" si="287"/>
        <v>182</v>
      </c>
      <c r="E2056" s="128">
        <f>COUNTIF($C$15:C2056,C2056)</f>
        <v>31</v>
      </c>
      <c r="F2056" s="129">
        <f t="shared" si="288"/>
        <v>0.11007334107418343</v>
      </c>
      <c r="G2056" s="129">
        <f t="shared" si="289"/>
        <v>2.3913873997650147E-4</v>
      </c>
      <c r="H2056" s="130">
        <f t="shared" si="290"/>
        <v>0.11031247981415992</v>
      </c>
    </row>
    <row r="2057" spans="1:8">
      <c r="A2057" s="108">
        <f t="shared" si="294"/>
        <v>2043</v>
      </c>
      <c r="B2057" s="109">
        <f t="shared" si="294"/>
        <v>45608</v>
      </c>
      <c r="C2057" s="127" t="str">
        <f t="shared" si="286"/>
        <v>구간12</v>
      </c>
      <c r="D2057" s="108">
        <f t="shared" si="287"/>
        <v>182</v>
      </c>
      <c r="E2057" s="128">
        <f>COUNTIF($C$15:C2057,C2057)</f>
        <v>32</v>
      </c>
      <c r="F2057" s="129">
        <f t="shared" si="288"/>
        <v>0.11007334107418343</v>
      </c>
      <c r="G2057" s="129">
        <f t="shared" si="289"/>
        <v>2.4685289287896926E-4</v>
      </c>
      <c r="H2057" s="130">
        <f t="shared" si="290"/>
        <v>0.1103201939670624</v>
      </c>
    </row>
    <row r="2058" spans="1:8">
      <c r="A2058" s="108">
        <f t="shared" si="294"/>
        <v>2044</v>
      </c>
      <c r="B2058" s="109">
        <f t="shared" si="294"/>
        <v>45609</v>
      </c>
      <c r="C2058" s="127" t="str">
        <f t="shared" si="286"/>
        <v>구간12</v>
      </c>
      <c r="D2058" s="108">
        <f t="shared" si="287"/>
        <v>182</v>
      </c>
      <c r="E2058" s="128">
        <f>COUNTIF($C$15:C2058,C2058)</f>
        <v>33</v>
      </c>
      <c r="F2058" s="129">
        <f t="shared" si="288"/>
        <v>0.11007334107418343</v>
      </c>
      <c r="G2058" s="129">
        <f t="shared" si="289"/>
        <v>2.5456704578143705E-4</v>
      </c>
      <c r="H2058" s="130">
        <f t="shared" si="290"/>
        <v>0.11032790811996486</v>
      </c>
    </row>
    <row r="2059" spans="1:8">
      <c r="A2059" s="108">
        <f t="shared" si="294"/>
        <v>2045</v>
      </c>
      <c r="B2059" s="109">
        <f t="shared" si="294"/>
        <v>45610</v>
      </c>
      <c r="C2059" s="127" t="str">
        <f t="shared" si="286"/>
        <v>구간12</v>
      </c>
      <c r="D2059" s="108">
        <f t="shared" si="287"/>
        <v>182</v>
      </c>
      <c r="E2059" s="128">
        <f>COUNTIF($C$15:C2059,C2059)</f>
        <v>34</v>
      </c>
      <c r="F2059" s="129">
        <f t="shared" si="288"/>
        <v>0.11007334107418343</v>
      </c>
      <c r="G2059" s="129">
        <f t="shared" si="289"/>
        <v>2.6228119868390484E-4</v>
      </c>
      <c r="H2059" s="130">
        <f t="shared" si="290"/>
        <v>0.11033562227286733</v>
      </c>
    </row>
    <row r="2060" spans="1:8">
      <c r="A2060" s="108">
        <f t="shared" si="294"/>
        <v>2046</v>
      </c>
      <c r="B2060" s="109">
        <f t="shared" si="294"/>
        <v>45611</v>
      </c>
      <c r="C2060" s="127" t="str">
        <f t="shared" si="286"/>
        <v>구간12</v>
      </c>
      <c r="D2060" s="108">
        <f t="shared" si="287"/>
        <v>182</v>
      </c>
      <c r="E2060" s="128">
        <f>COUNTIF($C$15:C2060,C2060)</f>
        <v>35</v>
      </c>
      <c r="F2060" s="129">
        <f t="shared" si="288"/>
        <v>0.11007334107418343</v>
      </c>
      <c r="G2060" s="129">
        <f t="shared" si="289"/>
        <v>2.6999535158637262E-4</v>
      </c>
      <c r="H2060" s="130">
        <f t="shared" si="290"/>
        <v>0.11034333642576979</v>
      </c>
    </row>
    <row r="2061" spans="1:8">
      <c r="A2061" s="108">
        <f t="shared" si="294"/>
        <v>2047</v>
      </c>
      <c r="B2061" s="109">
        <f t="shared" si="294"/>
        <v>45612</v>
      </c>
      <c r="C2061" s="127" t="str">
        <f t="shared" si="286"/>
        <v>구간12</v>
      </c>
      <c r="D2061" s="108">
        <f t="shared" si="287"/>
        <v>182</v>
      </c>
      <c r="E2061" s="128">
        <f>COUNTIF($C$15:C2061,C2061)</f>
        <v>36</v>
      </c>
      <c r="F2061" s="129">
        <f t="shared" si="288"/>
        <v>0.11007334107418343</v>
      </c>
      <c r="G2061" s="129">
        <f t="shared" si="289"/>
        <v>2.7770950448884041E-4</v>
      </c>
      <c r="H2061" s="130">
        <f t="shared" si="290"/>
        <v>0.11035105057867227</v>
      </c>
    </row>
    <row r="2062" spans="1:8">
      <c r="A2062" s="108">
        <f t="shared" si="294"/>
        <v>2048</v>
      </c>
      <c r="B2062" s="109">
        <f t="shared" si="294"/>
        <v>45613</v>
      </c>
      <c r="C2062" s="127" t="str">
        <f t="shared" si="286"/>
        <v>구간12</v>
      </c>
      <c r="D2062" s="108">
        <f t="shared" si="287"/>
        <v>182</v>
      </c>
      <c r="E2062" s="128">
        <f>COUNTIF($C$15:C2062,C2062)</f>
        <v>37</v>
      </c>
      <c r="F2062" s="129">
        <f t="shared" si="288"/>
        <v>0.11007334107418343</v>
      </c>
      <c r="G2062" s="129">
        <f t="shared" si="289"/>
        <v>2.854236573913082E-4</v>
      </c>
      <c r="H2062" s="130">
        <f t="shared" si="290"/>
        <v>0.11035876473157474</v>
      </c>
    </row>
    <row r="2063" spans="1:8">
      <c r="A2063" s="108">
        <f t="shared" si="294"/>
        <v>2049</v>
      </c>
      <c r="B2063" s="109">
        <f t="shared" si="294"/>
        <v>45614</v>
      </c>
      <c r="C2063" s="127" t="str">
        <f t="shared" si="286"/>
        <v>구간12</v>
      </c>
      <c r="D2063" s="108">
        <f t="shared" si="287"/>
        <v>182</v>
      </c>
      <c r="E2063" s="128">
        <f>COUNTIF($C$15:C2063,C2063)</f>
        <v>38</v>
      </c>
      <c r="F2063" s="129">
        <f t="shared" si="288"/>
        <v>0.11007334107418343</v>
      </c>
      <c r="G2063" s="129">
        <f t="shared" si="289"/>
        <v>2.9313781029377599E-4</v>
      </c>
      <c r="H2063" s="130">
        <f t="shared" si="290"/>
        <v>0.1103664788844772</v>
      </c>
    </row>
    <row r="2064" spans="1:8">
      <c r="A2064" s="108">
        <f t="shared" si="294"/>
        <v>2050</v>
      </c>
      <c r="B2064" s="109">
        <f t="shared" si="294"/>
        <v>45615</v>
      </c>
      <c r="C2064" s="127" t="str">
        <f t="shared" ref="C2064:C2127" si="295">IF(IFERROR(HLOOKUP(B2064,$D$5:$W$7,2,FALSE),"")="",C2065,HLOOKUP(B2064,$D$5:$W$7,2,FALSE))</f>
        <v>구간12</v>
      </c>
      <c r="D2064" s="108">
        <f t="shared" ref="D2064:D2127" si="296">COUNTIF($C$15:$C$49928,C2064)</f>
        <v>182</v>
      </c>
      <c r="E2064" s="128">
        <f>COUNTIF($C$15:C2064,C2064)</f>
        <v>39</v>
      </c>
      <c r="F2064" s="129">
        <f t="shared" ref="F2064:F2127" si="297">HLOOKUP($C2064,$D$6:$W$11,6,FALSE)</f>
        <v>0.11007334107418343</v>
      </c>
      <c r="G2064" s="129">
        <f t="shared" ref="G2064:G2127" si="298">HLOOKUP($C2064,$D$6:$W$11,5,FALSE)*(E2064)</f>
        <v>3.0085196319624378E-4</v>
      </c>
      <c r="H2064" s="130">
        <f t="shared" ref="H2064:H2127" si="299">F2064+G2064</f>
        <v>0.11037419303737968</v>
      </c>
    </row>
    <row r="2065" spans="1:8">
      <c r="A2065" s="108">
        <f t="shared" ref="A2065:B2080" si="300">A2064+1</f>
        <v>2051</v>
      </c>
      <c r="B2065" s="109">
        <f t="shared" si="300"/>
        <v>45616</v>
      </c>
      <c r="C2065" s="127" t="str">
        <f t="shared" si="295"/>
        <v>구간12</v>
      </c>
      <c r="D2065" s="108">
        <f t="shared" si="296"/>
        <v>182</v>
      </c>
      <c r="E2065" s="128">
        <f>COUNTIF($C$15:C2065,C2065)</f>
        <v>40</v>
      </c>
      <c r="F2065" s="129">
        <f t="shared" si="297"/>
        <v>0.11007334107418343</v>
      </c>
      <c r="G2065" s="129">
        <f t="shared" si="298"/>
        <v>3.0856611609871156E-4</v>
      </c>
      <c r="H2065" s="130">
        <f t="shared" si="299"/>
        <v>0.11038190719028214</v>
      </c>
    </row>
    <row r="2066" spans="1:8">
      <c r="A2066" s="108">
        <f t="shared" si="300"/>
        <v>2052</v>
      </c>
      <c r="B2066" s="109">
        <f t="shared" si="300"/>
        <v>45617</v>
      </c>
      <c r="C2066" s="127" t="str">
        <f t="shared" si="295"/>
        <v>구간12</v>
      </c>
      <c r="D2066" s="108">
        <f t="shared" si="296"/>
        <v>182</v>
      </c>
      <c r="E2066" s="128">
        <f>COUNTIF($C$15:C2066,C2066)</f>
        <v>41</v>
      </c>
      <c r="F2066" s="129">
        <f t="shared" si="297"/>
        <v>0.11007334107418343</v>
      </c>
      <c r="G2066" s="129">
        <f t="shared" si="298"/>
        <v>3.1628026900117935E-4</v>
      </c>
      <c r="H2066" s="130">
        <f t="shared" si="299"/>
        <v>0.11038962134318461</v>
      </c>
    </row>
    <row r="2067" spans="1:8">
      <c r="A2067" s="108">
        <f t="shared" si="300"/>
        <v>2053</v>
      </c>
      <c r="B2067" s="109">
        <f t="shared" si="300"/>
        <v>45618</v>
      </c>
      <c r="C2067" s="127" t="str">
        <f t="shared" si="295"/>
        <v>구간12</v>
      </c>
      <c r="D2067" s="108">
        <f t="shared" si="296"/>
        <v>182</v>
      </c>
      <c r="E2067" s="128">
        <f>COUNTIF($C$15:C2067,C2067)</f>
        <v>42</v>
      </c>
      <c r="F2067" s="129">
        <f t="shared" si="297"/>
        <v>0.11007334107418343</v>
      </c>
      <c r="G2067" s="129">
        <f t="shared" si="298"/>
        <v>3.2399442190364714E-4</v>
      </c>
      <c r="H2067" s="130">
        <f t="shared" si="299"/>
        <v>0.11039733549608707</v>
      </c>
    </row>
    <row r="2068" spans="1:8">
      <c r="A2068" s="108">
        <f t="shared" si="300"/>
        <v>2054</v>
      </c>
      <c r="B2068" s="109">
        <f t="shared" si="300"/>
        <v>45619</v>
      </c>
      <c r="C2068" s="127" t="str">
        <f t="shared" si="295"/>
        <v>구간12</v>
      </c>
      <c r="D2068" s="108">
        <f t="shared" si="296"/>
        <v>182</v>
      </c>
      <c r="E2068" s="128">
        <f>COUNTIF($C$15:C2068,C2068)</f>
        <v>43</v>
      </c>
      <c r="F2068" s="129">
        <f t="shared" si="297"/>
        <v>0.11007334107418343</v>
      </c>
      <c r="G2068" s="129">
        <f t="shared" si="298"/>
        <v>3.3170857480611493E-4</v>
      </c>
      <c r="H2068" s="130">
        <f t="shared" si="299"/>
        <v>0.11040504964898955</v>
      </c>
    </row>
    <row r="2069" spans="1:8">
      <c r="A2069" s="108">
        <f t="shared" si="300"/>
        <v>2055</v>
      </c>
      <c r="B2069" s="109">
        <f t="shared" si="300"/>
        <v>45620</v>
      </c>
      <c r="C2069" s="127" t="str">
        <f t="shared" si="295"/>
        <v>구간12</v>
      </c>
      <c r="D2069" s="108">
        <f t="shared" si="296"/>
        <v>182</v>
      </c>
      <c r="E2069" s="128">
        <f>COUNTIF($C$15:C2069,C2069)</f>
        <v>44</v>
      </c>
      <c r="F2069" s="129">
        <f t="shared" si="297"/>
        <v>0.11007334107418343</v>
      </c>
      <c r="G2069" s="129">
        <f t="shared" si="298"/>
        <v>3.3942272770858271E-4</v>
      </c>
      <c r="H2069" s="130">
        <f t="shared" si="299"/>
        <v>0.11041276380189201</v>
      </c>
    </row>
    <row r="2070" spans="1:8">
      <c r="A2070" s="108">
        <f t="shared" si="300"/>
        <v>2056</v>
      </c>
      <c r="B2070" s="109">
        <f t="shared" si="300"/>
        <v>45621</v>
      </c>
      <c r="C2070" s="127" t="str">
        <f t="shared" si="295"/>
        <v>구간12</v>
      </c>
      <c r="D2070" s="108">
        <f t="shared" si="296"/>
        <v>182</v>
      </c>
      <c r="E2070" s="128">
        <f>COUNTIF($C$15:C2070,C2070)</f>
        <v>45</v>
      </c>
      <c r="F2070" s="129">
        <f t="shared" si="297"/>
        <v>0.11007334107418343</v>
      </c>
      <c r="G2070" s="129">
        <f t="shared" si="298"/>
        <v>3.471368806110505E-4</v>
      </c>
      <c r="H2070" s="130">
        <f t="shared" si="299"/>
        <v>0.11042047795479448</v>
      </c>
    </row>
    <row r="2071" spans="1:8">
      <c r="A2071" s="108">
        <f t="shared" si="300"/>
        <v>2057</v>
      </c>
      <c r="B2071" s="109">
        <f t="shared" si="300"/>
        <v>45622</v>
      </c>
      <c r="C2071" s="127" t="str">
        <f t="shared" si="295"/>
        <v>구간12</v>
      </c>
      <c r="D2071" s="108">
        <f t="shared" si="296"/>
        <v>182</v>
      </c>
      <c r="E2071" s="128">
        <f>COUNTIF($C$15:C2071,C2071)</f>
        <v>46</v>
      </c>
      <c r="F2071" s="129">
        <f t="shared" si="297"/>
        <v>0.11007334107418343</v>
      </c>
      <c r="G2071" s="129">
        <f t="shared" si="298"/>
        <v>3.5485103351351829E-4</v>
      </c>
      <c r="H2071" s="130">
        <f t="shared" si="299"/>
        <v>0.11042819210769694</v>
      </c>
    </row>
    <row r="2072" spans="1:8">
      <c r="A2072" s="108">
        <f t="shared" si="300"/>
        <v>2058</v>
      </c>
      <c r="B2072" s="109">
        <f t="shared" si="300"/>
        <v>45623</v>
      </c>
      <c r="C2072" s="127" t="str">
        <f t="shared" si="295"/>
        <v>구간12</v>
      </c>
      <c r="D2072" s="108">
        <f t="shared" si="296"/>
        <v>182</v>
      </c>
      <c r="E2072" s="128">
        <f>COUNTIF($C$15:C2072,C2072)</f>
        <v>47</v>
      </c>
      <c r="F2072" s="129">
        <f t="shared" si="297"/>
        <v>0.11007334107418343</v>
      </c>
      <c r="G2072" s="129">
        <f t="shared" si="298"/>
        <v>3.6256518641598608E-4</v>
      </c>
      <c r="H2072" s="130">
        <f t="shared" si="299"/>
        <v>0.11043590626059942</v>
      </c>
    </row>
    <row r="2073" spans="1:8">
      <c r="A2073" s="108">
        <f t="shared" si="300"/>
        <v>2059</v>
      </c>
      <c r="B2073" s="109">
        <f t="shared" si="300"/>
        <v>45624</v>
      </c>
      <c r="C2073" s="127" t="str">
        <f t="shared" si="295"/>
        <v>구간12</v>
      </c>
      <c r="D2073" s="108">
        <f t="shared" si="296"/>
        <v>182</v>
      </c>
      <c r="E2073" s="128">
        <f>COUNTIF($C$15:C2073,C2073)</f>
        <v>48</v>
      </c>
      <c r="F2073" s="129">
        <f t="shared" si="297"/>
        <v>0.11007334107418343</v>
      </c>
      <c r="G2073" s="129">
        <f t="shared" si="298"/>
        <v>3.7027933931845392E-4</v>
      </c>
      <c r="H2073" s="130">
        <f t="shared" si="299"/>
        <v>0.11044362041350188</v>
      </c>
    </row>
    <row r="2074" spans="1:8">
      <c r="A2074" s="108">
        <f t="shared" si="300"/>
        <v>2060</v>
      </c>
      <c r="B2074" s="109">
        <f t="shared" si="300"/>
        <v>45625</v>
      </c>
      <c r="C2074" s="127" t="str">
        <f t="shared" si="295"/>
        <v>구간12</v>
      </c>
      <c r="D2074" s="108">
        <f t="shared" si="296"/>
        <v>182</v>
      </c>
      <c r="E2074" s="128">
        <f>COUNTIF($C$15:C2074,C2074)</f>
        <v>49</v>
      </c>
      <c r="F2074" s="129">
        <f t="shared" si="297"/>
        <v>0.11007334107418343</v>
      </c>
      <c r="G2074" s="129">
        <f t="shared" si="298"/>
        <v>3.7799349222092171E-4</v>
      </c>
      <c r="H2074" s="130">
        <f t="shared" si="299"/>
        <v>0.11045133456640435</v>
      </c>
    </row>
    <row r="2075" spans="1:8">
      <c r="A2075" s="108">
        <f t="shared" si="300"/>
        <v>2061</v>
      </c>
      <c r="B2075" s="109">
        <f t="shared" si="300"/>
        <v>45626</v>
      </c>
      <c r="C2075" s="127" t="str">
        <f t="shared" si="295"/>
        <v>구간12</v>
      </c>
      <c r="D2075" s="108">
        <f t="shared" si="296"/>
        <v>182</v>
      </c>
      <c r="E2075" s="128">
        <f>COUNTIF($C$15:C2075,C2075)</f>
        <v>50</v>
      </c>
      <c r="F2075" s="129">
        <f t="shared" si="297"/>
        <v>0.11007334107418343</v>
      </c>
      <c r="G2075" s="129">
        <f t="shared" si="298"/>
        <v>3.8570764512338949E-4</v>
      </c>
      <c r="H2075" s="130">
        <f t="shared" si="299"/>
        <v>0.11045904871930681</v>
      </c>
    </row>
    <row r="2076" spans="1:8">
      <c r="A2076" s="108">
        <f t="shared" si="300"/>
        <v>2062</v>
      </c>
      <c r="B2076" s="109">
        <f t="shared" si="300"/>
        <v>45627</v>
      </c>
      <c r="C2076" s="127" t="str">
        <f t="shared" si="295"/>
        <v>구간12</v>
      </c>
      <c r="D2076" s="108">
        <f t="shared" si="296"/>
        <v>182</v>
      </c>
      <c r="E2076" s="128">
        <f>COUNTIF($C$15:C2076,C2076)</f>
        <v>51</v>
      </c>
      <c r="F2076" s="129">
        <f t="shared" si="297"/>
        <v>0.11007334107418343</v>
      </c>
      <c r="G2076" s="129">
        <f t="shared" si="298"/>
        <v>3.9342179802585728E-4</v>
      </c>
      <c r="H2076" s="130">
        <f t="shared" si="299"/>
        <v>0.11046676287220929</v>
      </c>
    </row>
    <row r="2077" spans="1:8">
      <c r="A2077" s="108">
        <f t="shared" si="300"/>
        <v>2063</v>
      </c>
      <c r="B2077" s="109">
        <f t="shared" si="300"/>
        <v>45628</v>
      </c>
      <c r="C2077" s="127" t="str">
        <f t="shared" si="295"/>
        <v>구간12</v>
      </c>
      <c r="D2077" s="108">
        <f t="shared" si="296"/>
        <v>182</v>
      </c>
      <c r="E2077" s="128">
        <f>COUNTIF($C$15:C2077,C2077)</f>
        <v>52</v>
      </c>
      <c r="F2077" s="129">
        <f t="shared" si="297"/>
        <v>0.11007334107418343</v>
      </c>
      <c r="G2077" s="129">
        <f t="shared" si="298"/>
        <v>4.0113595092832507E-4</v>
      </c>
      <c r="H2077" s="130">
        <f t="shared" si="299"/>
        <v>0.11047447702511175</v>
      </c>
    </row>
    <row r="2078" spans="1:8">
      <c r="A2078" s="108">
        <f t="shared" si="300"/>
        <v>2064</v>
      </c>
      <c r="B2078" s="109">
        <f t="shared" si="300"/>
        <v>45629</v>
      </c>
      <c r="C2078" s="127" t="str">
        <f t="shared" si="295"/>
        <v>구간12</v>
      </c>
      <c r="D2078" s="108">
        <f t="shared" si="296"/>
        <v>182</v>
      </c>
      <c r="E2078" s="128">
        <f>COUNTIF($C$15:C2078,C2078)</f>
        <v>53</v>
      </c>
      <c r="F2078" s="129">
        <f t="shared" si="297"/>
        <v>0.11007334107418343</v>
      </c>
      <c r="G2078" s="129">
        <f t="shared" si="298"/>
        <v>4.0885010383079286E-4</v>
      </c>
      <c r="H2078" s="130">
        <f t="shared" si="299"/>
        <v>0.11048219117801422</v>
      </c>
    </row>
    <row r="2079" spans="1:8">
      <c r="A2079" s="108">
        <f t="shared" si="300"/>
        <v>2065</v>
      </c>
      <c r="B2079" s="109">
        <f t="shared" si="300"/>
        <v>45630</v>
      </c>
      <c r="C2079" s="127" t="str">
        <f t="shared" si="295"/>
        <v>구간12</v>
      </c>
      <c r="D2079" s="108">
        <f t="shared" si="296"/>
        <v>182</v>
      </c>
      <c r="E2079" s="128">
        <f>COUNTIF($C$15:C2079,C2079)</f>
        <v>54</v>
      </c>
      <c r="F2079" s="129">
        <f t="shared" si="297"/>
        <v>0.11007334107418343</v>
      </c>
      <c r="G2079" s="129">
        <f t="shared" si="298"/>
        <v>4.1656425673326065E-4</v>
      </c>
      <c r="H2079" s="130">
        <f t="shared" si="299"/>
        <v>0.11048990533091668</v>
      </c>
    </row>
    <row r="2080" spans="1:8">
      <c r="A2080" s="108">
        <f t="shared" si="300"/>
        <v>2066</v>
      </c>
      <c r="B2080" s="109">
        <f t="shared" si="300"/>
        <v>45631</v>
      </c>
      <c r="C2080" s="127" t="str">
        <f t="shared" si="295"/>
        <v>구간12</v>
      </c>
      <c r="D2080" s="108">
        <f t="shared" si="296"/>
        <v>182</v>
      </c>
      <c r="E2080" s="128">
        <f>COUNTIF($C$15:C2080,C2080)</f>
        <v>55</v>
      </c>
      <c r="F2080" s="129">
        <f t="shared" si="297"/>
        <v>0.11007334107418343</v>
      </c>
      <c r="G2080" s="129">
        <f t="shared" si="298"/>
        <v>4.2427840963572843E-4</v>
      </c>
      <c r="H2080" s="130">
        <f t="shared" si="299"/>
        <v>0.11049761948381916</v>
      </c>
    </row>
    <row r="2081" spans="1:8">
      <c r="A2081" s="108">
        <f t="shared" ref="A2081:B2096" si="301">A2080+1</f>
        <v>2067</v>
      </c>
      <c r="B2081" s="109">
        <f t="shared" si="301"/>
        <v>45632</v>
      </c>
      <c r="C2081" s="127" t="str">
        <f t="shared" si="295"/>
        <v>구간12</v>
      </c>
      <c r="D2081" s="108">
        <f t="shared" si="296"/>
        <v>182</v>
      </c>
      <c r="E2081" s="128">
        <f>COUNTIF($C$15:C2081,C2081)</f>
        <v>56</v>
      </c>
      <c r="F2081" s="129">
        <f t="shared" si="297"/>
        <v>0.11007334107418343</v>
      </c>
      <c r="G2081" s="129">
        <f t="shared" si="298"/>
        <v>4.3199256253819622E-4</v>
      </c>
      <c r="H2081" s="130">
        <f t="shared" si="299"/>
        <v>0.11050533363672163</v>
      </c>
    </row>
    <row r="2082" spans="1:8">
      <c r="A2082" s="108">
        <f t="shared" si="301"/>
        <v>2068</v>
      </c>
      <c r="B2082" s="109">
        <f t="shared" si="301"/>
        <v>45633</v>
      </c>
      <c r="C2082" s="127" t="str">
        <f t="shared" si="295"/>
        <v>구간12</v>
      </c>
      <c r="D2082" s="108">
        <f t="shared" si="296"/>
        <v>182</v>
      </c>
      <c r="E2082" s="128">
        <f>COUNTIF($C$15:C2082,C2082)</f>
        <v>57</v>
      </c>
      <c r="F2082" s="129">
        <f t="shared" si="297"/>
        <v>0.11007334107418343</v>
      </c>
      <c r="G2082" s="129">
        <f t="shared" si="298"/>
        <v>4.3970671544066401E-4</v>
      </c>
      <c r="H2082" s="130">
        <f t="shared" si="299"/>
        <v>0.11051304778962409</v>
      </c>
    </row>
    <row r="2083" spans="1:8">
      <c r="A2083" s="108">
        <f t="shared" si="301"/>
        <v>2069</v>
      </c>
      <c r="B2083" s="109">
        <f t="shared" si="301"/>
        <v>45634</v>
      </c>
      <c r="C2083" s="127" t="str">
        <f t="shared" si="295"/>
        <v>구간12</v>
      </c>
      <c r="D2083" s="108">
        <f t="shared" si="296"/>
        <v>182</v>
      </c>
      <c r="E2083" s="128">
        <f>COUNTIF($C$15:C2083,C2083)</f>
        <v>58</v>
      </c>
      <c r="F2083" s="129">
        <f t="shared" si="297"/>
        <v>0.11007334107418343</v>
      </c>
      <c r="G2083" s="129">
        <f t="shared" si="298"/>
        <v>4.474208683431318E-4</v>
      </c>
      <c r="H2083" s="130">
        <f t="shared" si="299"/>
        <v>0.11052076194252657</v>
      </c>
    </row>
    <row r="2084" spans="1:8">
      <c r="A2084" s="108">
        <f t="shared" si="301"/>
        <v>2070</v>
      </c>
      <c r="B2084" s="109">
        <f t="shared" si="301"/>
        <v>45635</v>
      </c>
      <c r="C2084" s="127" t="str">
        <f t="shared" si="295"/>
        <v>구간12</v>
      </c>
      <c r="D2084" s="108">
        <f t="shared" si="296"/>
        <v>182</v>
      </c>
      <c r="E2084" s="128">
        <f>COUNTIF($C$15:C2084,C2084)</f>
        <v>59</v>
      </c>
      <c r="F2084" s="129">
        <f t="shared" si="297"/>
        <v>0.11007334107418343</v>
      </c>
      <c r="G2084" s="129">
        <f t="shared" si="298"/>
        <v>4.5513502124559958E-4</v>
      </c>
      <c r="H2084" s="130">
        <f t="shared" si="299"/>
        <v>0.11052847609542903</v>
      </c>
    </row>
    <row r="2085" spans="1:8">
      <c r="A2085" s="108">
        <f t="shared" si="301"/>
        <v>2071</v>
      </c>
      <c r="B2085" s="109">
        <f t="shared" si="301"/>
        <v>45636</v>
      </c>
      <c r="C2085" s="127" t="str">
        <f t="shared" si="295"/>
        <v>구간12</v>
      </c>
      <c r="D2085" s="108">
        <f t="shared" si="296"/>
        <v>182</v>
      </c>
      <c r="E2085" s="128">
        <f>COUNTIF($C$15:C2085,C2085)</f>
        <v>60</v>
      </c>
      <c r="F2085" s="129">
        <f t="shared" si="297"/>
        <v>0.11007334107418343</v>
      </c>
      <c r="G2085" s="129">
        <f t="shared" si="298"/>
        <v>4.6284917414806737E-4</v>
      </c>
      <c r="H2085" s="130">
        <f t="shared" si="299"/>
        <v>0.1105361902483315</v>
      </c>
    </row>
    <row r="2086" spans="1:8">
      <c r="A2086" s="108">
        <f t="shared" si="301"/>
        <v>2072</v>
      </c>
      <c r="B2086" s="109">
        <f t="shared" si="301"/>
        <v>45637</v>
      </c>
      <c r="C2086" s="127" t="str">
        <f t="shared" si="295"/>
        <v>구간12</v>
      </c>
      <c r="D2086" s="108">
        <f t="shared" si="296"/>
        <v>182</v>
      </c>
      <c r="E2086" s="128">
        <f>COUNTIF($C$15:C2086,C2086)</f>
        <v>61</v>
      </c>
      <c r="F2086" s="129">
        <f t="shared" si="297"/>
        <v>0.11007334107418343</v>
      </c>
      <c r="G2086" s="129">
        <f t="shared" si="298"/>
        <v>4.7056332705053516E-4</v>
      </c>
      <c r="H2086" s="130">
        <f t="shared" si="299"/>
        <v>0.11054390440123396</v>
      </c>
    </row>
    <row r="2087" spans="1:8">
      <c r="A2087" s="108">
        <f t="shared" si="301"/>
        <v>2073</v>
      </c>
      <c r="B2087" s="109">
        <f t="shared" si="301"/>
        <v>45638</v>
      </c>
      <c r="C2087" s="127" t="str">
        <f t="shared" si="295"/>
        <v>구간12</v>
      </c>
      <c r="D2087" s="108">
        <f t="shared" si="296"/>
        <v>182</v>
      </c>
      <c r="E2087" s="128">
        <f>COUNTIF($C$15:C2087,C2087)</f>
        <v>62</v>
      </c>
      <c r="F2087" s="129">
        <f t="shared" si="297"/>
        <v>0.11007334107418343</v>
      </c>
      <c r="G2087" s="129">
        <f t="shared" si="298"/>
        <v>4.7827747995300295E-4</v>
      </c>
      <c r="H2087" s="130">
        <f t="shared" si="299"/>
        <v>0.11055161855413644</v>
      </c>
    </row>
    <row r="2088" spans="1:8">
      <c r="A2088" s="108">
        <f t="shared" si="301"/>
        <v>2074</v>
      </c>
      <c r="B2088" s="109">
        <f t="shared" si="301"/>
        <v>45639</v>
      </c>
      <c r="C2088" s="127" t="str">
        <f t="shared" si="295"/>
        <v>구간12</v>
      </c>
      <c r="D2088" s="108">
        <f t="shared" si="296"/>
        <v>182</v>
      </c>
      <c r="E2088" s="128">
        <f>COUNTIF($C$15:C2088,C2088)</f>
        <v>63</v>
      </c>
      <c r="F2088" s="129">
        <f t="shared" si="297"/>
        <v>0.11007334107418343</v>
      </c>
      <c r="G2088" s="129">
        <f t="shared" si="298"/>
        <v>4.8599163285547074E-4</v>
      </c>
      <c r="H2088" s="130">
        <f t="shared" si="299"/>
        <v>0.1105593327070389</v>
      </c>
    </row>
    <row r="2089" spans="1:8">
      <c r="A2089" s="108">
        <f t="shared" si="301"/>
        <v>2075</v>
      </c>
      <c r="B2089" s="109">
        <f t="shared" si="301"/>
        <v>45640</v>
      </c>
      <c r="C2089" s="127" t="str">
        <f t="shared" si="295"/>
        <v>구간12</v>
      </c>
      <c r="D2089" s="108">
        <f t="shared" si="296"/>
        <v>182</v>
      </c>
      <c r="E2089" s="128">
        <f>COUNTIF($C$15:C2089,C2089)</f>
        <v>64</v>
      </c>
      <c r="F2089" s="129">
        <f t="shared" si="297"/>
        <v>0.11007334107418343</v>
      </c>
      <c r="G2089" s="129">
        <f t="shared" si="298"/>
        <v>4.9370578575793852E-4</v>
      </c>
      <c r="H2089" s="130">
        <f t="shared" si="299"/>
        <v>0.11056704685994137</v>
      </c>
    </row>
    <row r="2090" spans="1:8">
      <c r="A2090" s="108">
        <f t="shared" si="301"/>
        <v>2076</v>
      </c>
      <c r="B2090" s="109">
        <f t="shared" si="301"/>
        <v>45641</v>
      </c>
      <c r="C2090" s="127" t="str">
        <f t="shared" si="295"/>
        <v>구간12</v>
      </c>
      <c r="D2090" s="108">
        <f t="shared" si="296"/>
        <v>182</v>
      </c>
      <c r="E2090" s="128">
        <f>COUNTIF($C$15:C2090,C2090)</f>
        <v>65</v>
      </c>
      <c r="F2090" s="129">
        <f t="shared" si="297"/>
        <v>0.11007334107418343</v>
      </c>
      <c r="G2090" s="129">
        <f t="shared" si="298"/>
        <v>5.0141993866040636E-4</v>
      </c>
      <c r="H2090" s="130">
        <f t="shared" si="299"/>
        <v>0.11057476101284383</v>
      </c>
    </row>
    <row r="2091" spans="1:8">
      <c r="A2091" s="108">
        <f t="shared" si="301"/>
        <v>2077</v>
      </c>
      <c r="B2091" s="109">
        <f t="shared" si="301"/>
        <v>45642</v>
      </c>
      <c r="C2091" s="127" t="str">
        <f t="shared" si="295"/>
        <v>구간12</v>
      </c>
      <c r="D2091" s="108">
        <f t="shared" si="296"/>
        <v>182</v>
      </c>
      <c r="E2091" s="128">
        <f>COUNTIF($C$15:C2091,C2091)</f>
        <v>66</v>
      </c>
      <c r="F2091" s="129">
        <f t="shared" si="297"/>
        <v>0.11007334107418343</v>
      </c>
      <c r="G2091" s="129">
        <f t="shared" si="298"/>
        <v>5.091340915628741E-4</v>
      </c>
      <c r="H2091" s="130">
        <f t="shared" si="299"/>
        <v>0.11058247516574631</v>
      </c>
    </row>
    <row r="2092" spans="1:8">
      <c r="A2092" s="108">
        <f t="shared" si="301"/>
        <v>2078</v>
      </c>
      <c r="B2092" s="109">
        <f t="shared" si="301"/>
        <v>45643</v>
      </c>
      <c r="C2092" s="127" t="str">
        <f t="shared" si="295"/>
        <v>구간12</v>
      </c>
      <c r="D2092" s="108">
        <f t="shared" si="296"/>
        <v>182</v>
      </c>
      <c r="E2092" s="128">
        <f>COUNTIF($C$15:C2092,C2092)</f>
        <v>67</v>
      </c>
      <c r="F2092" s="129">
        <f t="shared" si="297"/>
        <v>0.11007334107418343</v>
      </c>
      <c r="G2092" s="129">
        <f t="shared" si="298"/>
        <v>5.1684824446534194E-4</v>
      </c>
      <c r="H2092" s="130">
        <f t="shared" si="299"/>
        <v>0.11059018931864877</v>
      </c>
    </row>
    <row r="2093" spans="1:8">
      <c r="A2093" s="108">
        <f t="shared" si="301"/>
        <v>2079</v>
      </c>
      <c r="B2093" s="109">
        <f t="shared" si="301"/>
        <v>45644</v>
      </c>
      <c r="C2093" s="127" t="str">
        <f t="shared" si="295"/>
        <v>구간12</v>
      </c>
      <c r="D2093" s="108">
        <f t="shared" si="296"/>
        <v>182</v>
      </c>
      <c r="E2093" s="128">
        <f>COUNTIF($C$15:C2093,C2093)</f>
        <v>68</v>
      </c>
      <c r="F2093" s="129">
        <f t="shared" si="297"/>
        <v>0.11007334107418343</v>
      </c>
      <c r="G2093" s="129">
        <f t="shared" si="298"/>
        <v>5.2456239736780967E-4</v>
      </c>
      <c r="H2093" s="130">
        <f t="shared" si="299"/>
        <v>0.11059790347155124</v>
      </c>
    </row>
    <row r="2094" spans="1:8">
      <c r="A2094" s="108">
        <f t="shared" si="301"/>
        <v>2080</v>
      </c>
      <c r="B2094" s="109">
        <f t="shared" si="301"/>
        <v>45645</v>
      </c>
      <c r="C2094" s="127" t="str">
        <f t="shared" si="295"/>
        <v>구간12</v>
      </c>
      <c r="D2094" s="108">
        <f t="shared" si="296"/>
        <v>182</v>
      </c>
      <c r="E2094" s="128">
        <f>COUNTIF($C$15:C2094,C2094)</f>
        <v>69</v>
      </c>
      <c r="F2094" s="129">
        <f t="shared" si="297"/>
        <v>0.11007334107418343</v>
      </c>
      <c r="G2094" s="129">
        <f t="shared" si="298"/>
        <v>5.3227655027027752E-4</v>
      </c>
      <c r="H2094" s="130">
        <f t="shared" si="299"/>
        <v>0.1106056176244537</v>
      </c>
    </row>
    <row r="2095" spans="1:8">
      <c r="A2095" s="108">
        <f t="shared" si="301"/>
        <v>2081</v>
      </c>
      <c r="B2095" s="109">
        <f t="shared" si="301"/>
        <v>45646</v>
      </c>
      <c r="C2095" s="127" t="str">
        <f t="shared" si="295"/>
        <v>구간12</v>
      </c>
      <c r="D2095" s="108">
        <f t="shared" si="296"/>
        <v>182</v>
      </c>
      <c r="E2095" s="128">
        <f>COUNTIF($C$15:C2095,C2095)</f>
        <v>70</v>
      </c>
      <c r="F2095" s="129">
        <f t="shared" si="297"/>
        <v>0.11007334107418343</v>
      </c>
      <c r="G2095" s="129">
        <f t="shared" si="298"/>
        <v>5.3999070317274525E-4</v>
      </c>
      <c r="H2095" s="130">
        <f t="shared" si="299"/>
        <v>0.11061333177735617</v>
      </c>
    </row>
    <row r="2096" spans="1:8">
      <c r="A2096" s="108">
        <f t="shared" si="301"/>
        <v>2082</v>
      </c>
      <c r="B2096" s="109">
        <f t="shared" si="301"/>
        <v>45647</v>
      </c>
      <c r="C2096" s="127" t="str">
        <f t="shared" si="295"/>
        <v>구간12</v>
      </c>
      <c r="D2096" s="108">
        <f t="shared" si="296"/>
        <v>182</v>
      </c>
      <c r="E2096" s="128">
        <f>COUNTIF($C$15:C2096,C2096)</f>
        <v>71</v>
      </c>
      <c r="F2096" s="129">
        <f t="shared" si="297"/>
        <v>0.11007334107418343</v>
      </c>
      <c r="G2096" s="129">
        <f t="shared" si="298"/>
        <v>5.4770485607521309E-4</v>
      </c>
      <c r="H2096" s="130">
        <f t="shared" si="299"/>
        <v>0.11062104593025864</v>
      </c>
    </row>
    <row r="2097" spans="1:8">
      <c r="A2097" s="108">
        <f t="shared" ref="A2097:B2112" si="302">A2096+1</f>
        <v>2083</v>
      </c>
      <c r="B2097" s="109">
        <f t="shared" si="302"/>
        <v>45648</v>
      </c>
      <c r="C2097" s="127" t="str">
        <f t="shared" si="295"/>
        <v>구간12</v>
      </c>
      <c r="D2097" s="108">
        <f t="shared" si="296"/>
        <v>182</v>
      </c>
      <c r="E2097" s="128">
        <f>COUNTIF($C$15:C2097,C2097)</f>
        <v>72</v>
      </c>
      <c r="F2097" s="129">
        <f t="shared" si="297"/>
        <v>0.11007334107418343</v>
      </c>
      <c r="G2097" s="129">
        <f t="shared" si="298"/>
        <v>5.5541900897768082E-4</v>
      </c>
      <c r="H2097" s="130">
        <f t="shared" si="299"/>
        <v>0.11062876008316111</v>
      </c>
    </row>
    <row r="2098" spans="1:8">
      <c r="A2098" s="108">
        <f t="shared" si="302"/>
        <v>2084</v>
      </c>
      <c r="B2098" s="109">
        <f t="shared" si="302"/>
        <v>45649</v>
      </c>
      <c r="C2098" s="127" t="str">
        <f t="shared" si="295"/>
        <v>구간12</v>
      </c>
      <c r="D2098" s="108">
        <f t="shared" si="296"/>
        <v>182</v>
      </c>
      <c r="E2098" s="128">
        <f>COUNTIF($C$15:C2098,C2098)</f>
        <v>73</v>
      </c>
      <c r="F2098" s="129">
        <f t="shared" si="297"/>
        <v>0.11007334107418343</v>
      </c>
      <c r="G2098" s="129">
        <f t="shared" si="298"/>
        <v>5.6313316188014867E-4</v>
      </c>
      <c r="H2098" s="130">
        <f t="shared" si="299"/>
        <v>0.11063647423606358</v>
      </c>
    </row>
    <row r="2099" spans="1:8">
      <c r="A2099" s="108">
        <f t="shared" si="302"/>
        <v>2085</v>
      </c>
      <c r="B2099" s="109">
        <f t="shared" si="302"/>
        <v>45650</v>
      </c>
      <c r="C2099" s="127" t="str">
        <f t="shared" si="295"/>
        <v>구간12</v>
      </c>
      <c r="D2099" s="108">
        <f t="shared" si="296"/>
        <v>182</v>
      </c>
      <c r="E2099" s="128">
        <f>COUNTIF($C$15:C2099,C2099)</f>
        <v>74</v>
      </c>
      <c r="F2099" s="129">
        <f t="shared" si="297"/>
        <v>0.11007334107418343</v>
      </c>
      <c r="G2099" s="129">
        <f t="shared" si="298"/>
        <v>5.708473147826164E-4</v>
      </c>
      <c r="H2099" s="130">
        <f t="shared" si="299"/>
        <v>0.11064418838896604</v>
      </c>
    </row>
    <row r="2100" spans="1:8">
      <c r="A2100" s="108">
        <f t="shared" si="302"/>
        <v>2086</v>
      </c>
      <c r="B2100" s="109">
        <f t="shared" si="302"/>
        <v>45651</v>
      </c>
      <c r="C2100" s="127" t="str">
        <f t="shared" si="295"/>
        <v>구간12</v>
      </c>
      <c r="D2100" s="108">
        <f t="shared" si="296"/>
        <v>182</v>
      </c>
      <c r="E2100" s="128">
        <f>COUNTIF($C$15:C2100,C2100)</f>
        <v>75</v>
      </c>
      <c r="F2100" s="129">
        <f t="shared" si="297"/>
        <v>0.11007334107418343</v>
      </c>
      <c r="G2100" s="129">
        <f t="shared" si="298"/>
        <v>5.7856146768508424E-4</v>
      </c>
      <c r="H2100" s="130">
        <f t="shared" si="299"/>
        <v>0.11065190254186852</v>
      </c>
    </row>
    <row r="2101" spans="1:8">
      <c r="A2101" s="108">
        <f t="shared" si="302"/>
        <v>2087</v>
      </c>
      <c r="B2101" s="109">
        <f t="shared" si="302"/>
        <v>45652</v>
      </c>
      <c r="C2101" s="127" t="str">
        <f t="shared" si="295"/>
        <v>구간12</v>
      </c>
      <c r="D2101" s="108">
        <f t="shared" si="296"/>
        <v>182</v>
      </c>
      <c r="E2101" s="128">
        <f>COUNTIF($C$15:C2101,C2101)</f>
        <v>76</v>
      </c>
      <c r="F2101" s="129">
        <f t="shared" si="297"/>
        <v>0.11007334107418343</v>
      </c>
      <c r="G2101" s="129">
        <f t="shared" si="298"/>
        <v>5.8627562058755198E-4</v>
      </c>
      <c r="H2101" s="130">
        <f t="shared" si="299"/>
        <v>0.11065961669477098</v>
      </c>
    </row>
    <row r="2102" spans="1:8">
      <c r="A2102" s="108">
        <f t="shared" si="302"/>
        <v>2088</v>
      </c>
      <c r="B2102" s="109">
        <f t="shared" si="302"/>
        <v>45653</v>
      </c>
      <c r="C2102" s="127" t="str">
        <f t="shared" si="295"/>
        <v>구간12</v>
      </c>
      <c r="D2102" s="108">
        <f t="shared" si="296"/>
        <v>182</v>
      </c>
      <c r="E2102" s="128">
        <f>COUNTIF($C$15:C2102,C2102)</f>
        <v>77</v>
      </c>
      <c r="F2102" s="129">
        <f t="shared" si="297"/>
        <v>0.11007334107418343</v>
      </c>
      <c r="G2102" s="129">
        <f t="shared" si="298"/>
        <v>5.9398977349001982E-4</v>
      </c>
      <c r="H2102" s="130">
        <f t="shared" si="299"/>
        <v>0.11066733084767345</v>
      </c>
    </row>
    <row r="2103" spans="1:8">
      <c r="A2103" s="108">
        <f t="shared" si="302"/>
        <v>2089</v>
      </c>
      <c r="B2103" s="109">
        <f t="shared" si="302"/>
        <v>45654</v>
      </c>
      <c r="C2103" s="127" t="str">
        <f t="shared" si="295"/>
        <v>구간12</v>
      </c>
      <c r="D2103" s="108">
        <f t="shared" si="296"/>
        <v>182</v>
      </c>
      <c r="E2103" s="128">
        <f>COUNTIF($C$15:C2103,C2103)</f>
        <v>78</v>
      </c>
      <c r="F2103" s="129">
        <f t="shared" si="297"/>
        <v>0.11007334107418343</v>
      </c>
      <c r="G2103" s="129">
        <f t="shared" si="298"/>
        <v>6.0170392639248755E-4</v>
      </c>
      <c r="H2103" s="130">
        <f t="shared" si="299"/>
        <v>0.11067504500057591</v>
      </c>
    </row>
    <row r="2104" spans="1:8">
      <c r="A2104" s="108">
        <f t="shared" si="302"/>
        <v>2090</v>
      </c>
      <c r="B2104" s="109">
        <f t="shared" si="302"/>
        <v>45655</v>
      </c>
      <c r="C2104" s="127" t="str">
        <f t="shared" si="295"/>
        <v>구간12</v>
      </c>
      <c r="D2104" s="108">
        <f t="shared" si="296"/>
        <v>182</v>
      </c>
      <c r="E2104" s="128">
        <f>COUNTIF($C$15:C2104,C2104)</f>
        <v>79</v>
      </c>
      <c r="F2104" s="129">
        <f t="shared" si="297"/>
        <v>0.11007334107418343</v>
      </c>
      <c r="G2104" s="129">
        <f t="shared" si="298"/>
        <v>6.0941807929495539E-4</v>
      </c>
      <c r="H2104" s="130">
        <f t="shared" si="299"/>
        <v>0.11068275915347839</v>
      </c>
    </row>
    <row r="2105" spans="1:8">
      <c r="A2105" s="108">
        <f t="shared" si="302"/>
        <v>2091</v>
      </c>
      <c r="B2105" s="109">
        <f t="shared" si="302"/>
        <v>45656</v>
      </c>
      <c r="C2105" s="127" t="str">
        <f t="shared" si="295"/>
        <v>구간12</v>
      </c>
      <c r="D2105" s="108">
        <f t="shared" si="296"/>
        <v>182</v>
      </c>
      <c r="E2105" s="128">
        <f>COUNTIF($C$15:C2105,C2105)</f>
        <v>80</v>
      </c>
      <c r="F2105" s="129">
        <f t="shared" si="297"/>
        <v>0.11007334107418343</v>
      </c>
      <c r="G2105" s="129">
        <f t="shared" si="298"/>
        <v>6.1713223219742313E-4</v>
      </c>
      <c r="H2105" s="130">
        <f t="shared" si="299"/>
        <v>0.11069047330638085</v>
      </c>
    </row>
    <row r="2106" spans="1:8">
      <c r="A2106" s="108">
        <f t="shared" si="302"/>
        <v>2092</v>
      </c>
      <c r="B2106" s="109">
        <f t="shared" si="302"/>
        <v>45657</v>
      </c>
      <c r="C2106" s="127" t="str">
        <f t="shared" si="295"/>
        <v>구간12</v>
      </c>
      <c r="D2106" s="108">
        <f t="shared" si="296"/>
        <v>182</v>
      </c>
      <c r="E2106" s="128">
        <f>COUNTIF($C$15:C2106,C2106)</f>
        <v>81</v>
      </c>
      <c r="F2106" s="129">
        <f t="shared" si="297"/>
        <v>0.11007334107418343</v>
      </c>
      <c r="G2106" s="129">
        <f t="shared" si="298"/>
        <v>6.2484638509989097E-4</v>
      </c>
      <c r="H2106" s="130">
        <f t="shared" si="299"/>
        <v>0.11069818745928332</v>
      </c>
    </row>
    <row r="2107" spans="1:8">
      <c r="A2107" s="108">
        <f t="shared" si="302"/>
        <v>2093</v>
      </c>
      <c r="B2107" s="109">
        <f t="shared" si="302"/>
        <v>45658</v>
      </c>
      <c r="C2107" s="127" t="str">
        <f t="shared" si="295"/>
        <v>구간12</v>
      </c>
      <c r="D2107" s="108">
        <f t="shared" si="296"/>
        <v>182</v>
      </c>
      <c r="E2107" s="128">
        <f>COUNTIF($C$15:C2107,C2107)</f>
        <v>82</v>
      </c>
      <c r="F2107" s="129">
        <f t="shared" si="297"/>
        <v>0.11007334107418343</v>
      </c>
      <c r="G2107" s="129">
        <f t="shared" si="298"/>
        <v>6.325605380023587E-4</v>
      </c>
      <c r="H2107" s="130">
        <f t="shared" si="299"/>
        <v>0.11070590161218578</v>
      </c>
    </row>
    <row r="2108" spans="1:8">
      <c r="A2108" s="108">
        <f t="shared" si="302"/>
        <v>2094</v>
      </c>
      <c r="B2108" s="109">
        <f t="shared" si="302"/>
        <v>45659</v>
      </c>
      <c r="C2108" s="127" t="str">
        <f t="shared" si="295"/>
        <v>구간12</v>
      </c>
      <c r="D2108" s="108">
        <f t="shared" si="296"/>
        <v>182</v>
      </c>
      <c r="E2108" s="128">
        <f>COUNTIF($C$15:C2108,C2108)</f>
        <v>83</v>
      </c>
      <c r="F2108" s="129">
        <f t="shared" si="297"/>
        <v>0.11007334107418343</v>
      </c>
      <c r="G2108" s="129">
        <f t="shared" si="298"/>
        <v>6.4027469090482654E-4</v>
      </c>
      <c r="H2108" s="130">
        <f t="shared" si="299"/>
        <v>0.11071361576508826</v>
      </c>
    </row>
    <row r="2109" spans="1:8">
      <c r="A2109" s="108">
        <f t="shared" si="302"/>
        <v>2095</v>
      </c>
      <c r="B2109" s="109">
        <f t="shared" si="302"/>
        <v>45660</v>
      </c>
      <c r="C2109" s="127" t="str">
        <f t="shared" si="295"/>
        <v>구간12</v>
      </c>
      <c r="D2109" s="108">
        <f t="shared" si="296"/>
        <v>182</v>
      </c>
      <c r="E2109" s="128">
        <f>COUNTIF($C$15:C2109,C2109)</f>
        <v>84</v>
      </c>
      <c r="F2109" s="129">
        <f t="shared" si="297"/>
        <v>0.11007334107418343</v>
      </c>
      <c r="G2109" s="129">
        <f t="shared" si="298"/>
        <v>6.4798884380729428E-4</v>
      </c>
      <c r="H2109" s="130">
        <f t="shared" si="299"/>
        <v>0.11072132991799072</v>
      </c>
    </row>
    <row r="2110" spans="1:8">
      <c r="A2110" s="108">
        <f t="shared" si="302"/>
        <v>2096</v>
      </c>
      <c r="B2110" s="109">
        <f t="shared" si="302"/>
        <v>45661</v>
      </c>
      <c r="C2110" s="127" t="str">
        <f t="shared" si="295"/>
        <v>구간12</v>
      </c>
      <c r="D2110" s="108">
        <f t="shared" si="296"/>
        <v>182</v>
      </c>
      <c r="E2110" s="128">
        <f>COUNTIF($C$15:C2110,C2110)</f>
        <v>85</v>
      </c>
      <c r="F2110" s="129">
        <f t="shared" si="297"/>
        <v>0.11007334107418343</v>
      </c>
      <c r="G2110" s="129">
        <f t="shared" si="298"/>
        <v>6.5570299670976212E-4</v>
      </c>
      <c r="H2110" s="130">
        <f t="shared" si="299"/>
        <v>0.11072904407089319</v>
      </c>
    </row>
    <row r="2111" spans="1:8">
      <c r="A2111" s="108">
        <f t="shared" si="302"/>
        <v>2097</v>
      </c>
      <c r="B2111" s="109">
        <f t="shared" si="302"/>
        <v>45662</v>
      </c>
      <c r="C2111" s="127" t="str">
        <f t="shared" si="295"/>
        <v>구간12</v>
      </c>
      <c r="D2111" s="108">
        <f t="shared" si="296"/>
        <v>182</v>
      </c>
      <c r="E2111" s="128">
        <f>COUNTIF($C$15:C2111,C2111)</f>
        <v>86</v>
      </c>
      <c r="F2111" s="129">
        <f t="shared" si="297"/>
        <v>0.11007334107418343</v>
      </c>
      <c r="G2111" s="129">
        <f t="shared" si="298"/>
        <v>6.6341714961222985E-4</v>
      </c>
      <c r="H2111" s="130">
        <f t="shared" si="299"/>
        <v>0.11073675822379565</v>
      </c>
    </row>
    <row r="2112" spans="1:8">
      <c r="A2112" s="108">
        <f t="shared" si="302"/>
        <v>2098</v>
      </c>
      <c r="B2112" s="109">
        <f t="shared" si="302"/>
        <v>45663</v>
      </c>
      <c r="C2112" s="127" t="str">
        <f t="shared" si="295"/>
        <v>구간12</v>
      </c>
      <c r="D2112" s="108">
        <f t="shared" si="296"/>
        <v>182</v>
      </c>
      <c r="E2112" s="128">
        <f>COUNTIF($C$15:C2112,C2112)</f>
        <v>87</v>
      </c>
      <c r="F2112" s="129">
        <f t="shared" si="297"/>
        <v>0.11007334107418343</v>
      </c>
      <c r="G2112" s="129">
        <f t="shared" si="298"/>
        <v>6.7113130251469769E-4</v>
      </c>
      <c r="H2112" s="130">
        <f t="shared" si="299"/>
        <v>0.11074447237669813</v>
      </c>
    </row>
    <row r="2113" spans="1:8">
      <c r="A2113" s="108">
        <f t="shared" ref="A2113:B2128" si="303">A2112+1</f>
        <v>2099</v>
      </c>
      <c r="B2113" s="109">
        <f t="shared" si="303"/>
        <v>45664</v>
      </c>
      <c r="C2113" s="127" t="str">
        <f t="shared" si="295"/>
        <v>구간12</v>
      </c>
      <c r="D2113" s="108">
        <f t="shared" si="296"/>
        <v>182</v>
      </c>
      <c r="E2113" s="128">
        <f>COUNTIF($C$15:C2113,C2113)</f>
        <v>88</v>
      </c>
      <c r="F2113" s="129">
        <f t="shared" si="297"/>
        <v>0.11007334107418343</v>
      </c>
      <c r="G2113" s="129">
        <f t="shared" si="298"/>
        <v>6.7884545541716543E-4</v>
      </c>
      <c r="H2113" s="130">
        <f t="shared" si="299"/>
        <v>0.11075218652960059</v>
      </c>
    </row>
    <row r="2114" spans="1:8">
      <c r="A2114" s="108">
        <f t="shared" si="303"/>
        <v>2100</v>
      </c>
      <c r="B2114" s="109">
        <f t="shared" si="303"/>
        <v>45665</v>
      </c>
      <c r="C2114" s="127" t="str">
        <f t="shared" si="295"/>
        <v>구간12</v>
      </c>
      <c r="D2114" s="108">
        <f t="shared" si="296"/>
        <v>182</v>
      </c>
      <c r="E2114" s="128">
        <f>COUNTIF($C$15:C2114,C2114)</f>
        <v>89</v>
      </c>
      <c r="F2114" s="129">
        <f t="shared" si="297"/>
        <v>0.11007334107418343</v>
      </c>
      <c r="G2114" s="129">
        <f t="shared" si="298"/>
        <v>6.8655960831963327E-4</v>
      </c>
      <c r="H2114" s="130">
        <f t="shared" si="299"/>
        <v>0.11075990068250306</v>
      </c>
    </row>
    <row r="2115" spans="1:8">
      <c r="A2115" s="108">
        <f t="shared" si="303"/>
        <v>2101</v>
      </c>
      <c r="B2115" s="109">
        <f t="shared" si="303"/>
        <v>45666</v>
      </c>
      <c r="C2115" s="127" t="str">
        <f t="shared" si="295"/>
        <v>구간12</v>
      </c>
      <c r="D2115" s="108">
        <f t="shared" si="296"/>
        <v>182</v>
      </c>
      <c r="E2115" s="128">
        <f>COUNTIF($C$15:C2115,C2115)</f>
        <v>90</v>
      </c>
      <c r="F2115" s="129">
        <f t="shared" si="297"/>
        <v>0.11007334107418343</v>
      </c>
      <c r="G2115" s="129">
        <f t="shared" si="298"/>
        <v>6.94273761222101E-4</v>
      </c>
      <c r="H2115" s="130">
        <f t="shared" si="299"/>
        <v>0.11076761483540552</v>
      </c>
    </row>
    <row r="2116" spans="1:8">
      <c r="A2116" s="108">
        <f t="shared" si="303"/>
        <v>2102</v>
      </c>
      <c r="B2116" s="109">
        <f t="shared" si="303"/>
        <v>45667</v>
      </c>
      <c r="C2116" s="127" t="str">
        <f t="shared" si="295"/>
        <v>구간12</v>
      </c>
      <c r="D2116" s="108">
        <f t="shared" si="296"/>
        <v>182</v>
      </c>
      <c r="E2116" s="128">
        <f>COUNTIF($C$15:C2116,C2116)</f>
        <v>91</v>
      </c>
      <c r="F2116" s="129">
        <f t="shared" si="297"/>
        <v>0.11007334107418343</v>
      </c>
      <c r="G2116" s="129">
        <f t="shared" si="298"/>
        <v>7.0198791412456885E-4</v>
      </c>
      <c r="H2116" s="130">
        <f t="shared" si="299"/>
        <v>0.110775328988308</v>
      </c>
    </row>
    <row r="2117" spans="1:8">
      <c r="A2117" s="108">
        <f t="shared" si="303"/>
        <v>2103</v>
      </c>
      <c r="B2117" s="109">
        <f t="shared" si="303"/>
        <v>45668</v>
      </c>
      <c r="C2117" s="127" t="str">
        <f t="shared" si="295"/>
        <v>구간12</v>
      </c>
      <c r="D2117" s="108">
        <f t="shared" si="296"/>
        <v>182</v>
      </c>
      <c r="E2117" s="128">
        <f>COUNTIF($C$15:C2117,C2117)</f>
        <v>92</v>
      </c>
      <c r="F2117" s="129">
        <f t="shared" si="297"/>
        <v>0.11007334107418343</v>
      </c>
      <c r="G2117" s="129">
        <f t="shared" si="298"/>
        <v>7.0970206702703658E-4</v>
      </c>
      <c r="H2117" s="130">
        <f t="shared" si="299"/>
        <v>0.11078304314121047</v>
      </c>
    </row>
    <row r="2118" spans="1:8">
      <c r="A2118" s="108">
        <f t="shared" si="303"/>
        <v>2104</v>
      </c>
      <c r="B2118" s="109">
        <f t="shared" si="303"/>
        <v>45669</v>
      </c>
      <c r="C2118" s="127" t="str">
        <f t="shared" si="295"/>
        <v>구간12</v>
      </c>
      <c r="D2118" s="108">
        <f t="shared" si="296"/>
        <v>182</v>
      </c>
      <c r="E2118" s="128">
        <f>COUNTIF($C$15:C2118,C2118)</f>
        <v>93</v>
      </c>
      <c r="F2118" s="129">
        <f t="shared" si="297"/>
        <v>0.11007334107418343</v>
      </c>
      <c r="G2118" s="129">
        <f t="shared" si="298"/>
        <v>7.1741621992950442E-4</v>
      </c>
      <c r="H2118" s="130">
        <f t="shared" si="299"/>
        <v>0.11079075729411293</v>
      </c>
    </row>
    <row r="2119" spans="1:8">
      <c r="A2119" s="108">
        <f t="shared" si="303"/>
        <v>2105</v>
      </c>
      <c r="B2119" s="109">
        <f t="shared" si="303"/>
        <v>45670</v>
      </c>
      <c r="C2119" s="127" t="str">
        <f t="shared" si="295"/>
        <v>구간12</v>
      </c>
      <c r="D2119" s="108">
        <f t="shared" si="296"/>
        <v>182</v>
      </c>
      <c r="E2119" s="128">
        <f>COUNTIF($C$15:C2119,C2119)</f>
        <v>94</v>
      </c>
      <c r="F2119" s="129">
        <f t="shared" si="297"/>
        <v>0.11007334107418343</v>
      </c>
      <c r="G2119" s="129">
        <f t="shared" si="298"/>
        <v>7.2513037283197215E-4</v>
      </c>
      <c r="H2119" s="130">
        <f t="shared" si="299"/>
        <v>0.11079847144701541</v>
      </c>
    </row>
    <row r="2120" spans="1:8">
      <c r="A2120" s="108">
        <f t="shared" si="303"/>
        <v>2106</v>
      </c>
      <c r="B2120" s="109">
        <f t="shared" si="303"/>
        <v>45671</v>
      </c>
      <c r="C2120" s="127" t="str">
        <f t="shared" si="295"/>
        <v>구간12</v>
      </c>
      <c r="D2120" s="108">
        <f t="shared" si="296"/>
        <v>182</v>
      </c>
      <c r="E2120" s="128">
        <f>COUNTIF($C$15:C2120,C2120)</f>
        <v>95</v>
      </c>
      <c r="F2120" s="129">
        <f t="shared" si="297"/>
        <v>0.11007334107418343</v>
      </c>
      <c r="G2120" s="129">
        <f t="shared" si="298"/>
        <v>7.3284452573444E-4</v>
      </c>
      <c r="H2120" s="130">
        <f t="shared" si="299"/>
        <v>0.11080618559991787</v>
      </c>
    </row>
    <row r="2121" spans="1:8">
      <c r="A2121" s="108">
        <f t="shared" si="303"/>
        <v>2107</v>
      </c>
      <c r="B2121" s="109">
        <f t="shared" si="303"/>
        <v>45672</v>
      </c>
      <c r="C2121" s="127" t="str">
        <f t="shared" si="295"/>
        <v>구간12</v>
      </c>
      <c r="D2121" s="108">
        <f t="shared" si="296"/>
        <v>182</v>
      </c>
      <c r="E2121" s="128">
        <f>COUNTIF($C$15:C2121,C2121)</f>
        <v>96</v>
      </c>
      <c r="F2121" s="129">
        <f t="shared" si="297"/>
        <v>0.11007334107418343</v>
      </c>
      <c r="G2121" s="129">
        <f t="shared" si="298"/>
        <v>7.4055867863690784E-4</v>
      </c>
      <c r="H2121" s="130">
        <f t="shared" si="299"/>
        <v>0.11081389975282034</v>
      </c>
    </row>
    <row r="2122" spans="1:8">
      <c r="A2122" s="108">
        <f t="shared" si="303"/>
        <v>2108</v>
      </c>
      <c r="B2122" s="109">
        <f t="shared" si="303"/>
        <v>45673</v>
      </c>
      <c r="C2122" s="127" t="str">
        <f t="shared" si="295"/>
        <v>구간12</v>
      </c>
      <c r="D2122" s="108">
        <f t="shared" si="296"/>
        <v>182</v>
      </c>
      <c r="E2122" s="128">
        <f>COUNTIF($C$15:C2122,C2122)</f>
        <v>97</v>
      </c>
      <c r="F2122" s="129">
        <f t="shared" si="297"/>
        <v>0.11007334107418343</v>
      </c>
      <c r="G2122" s="129">
        <f t="shared" si="298"/>
        <v>7.4827283153937557E-4</v>
      </c>
      <c r="H2122" s="130">
        <f t="shared" si="299"/>
        <v>0.1108216139057228</v>
      </c>
    </row>
    <row r="2123" spans="1:8">
      <c r="A2123" s="108">
        <f t="shared" si="303"/>
        <v>2109</v>
      </c>
      <c r="B2123" s="109">
        <f t="shared" si="303"/>
        <v>45674</v>
      </c>
      <c r="C2123" s="127" t="str">
        <f t="shared" si="295"/>
        <v>구간12</v>
      </c>
      <c r="D2123" s="108">
        <f t="shared" si="296"/>
        <v>182</v>
      </c>
      <c r="E2123" s="128">
        <f>COUNTIF($C$15:C2123,C2123)</f>
        <v>98</v>
      </c>
      <c r="F2123" s="129">
        <f t="shared" si="297"/>
        <v>0.11007334107418343</v>
      </c>
      <c r="G2123" s="129">
        <f t="shared" si="298"/>
        <v>7.5598698444184341E-4</v>
      </c>
      <c r="H2123" s="130">
        <f t="shared" si="299"/>
        <v>0.11082932805862528</v>
      </c>
    </row>
    <row r="2124" spans="1:8">
      <c r="A2124" s="108">
        <f t="shared" si="303"/>
        <v>2110</v>
      </c>
      <c r="B2124" s="109">
        <f t="shared" si="303"/>
        <v>45675</v>
      </c>
      <c r="C2124" s="127" t="str">
        <f t="shared" si="295"/>
        <v>구간12</v>
      </c>
      <c r="D2124" s="108">
        <f t="shared" si="296"/>
        <v>182</v>
      </c>
      <c r="E2124" s="128">
        <f>COUNTIF($C$15:C2124,C2124)</f>
        <v>99</v>
      </c>
      <c r="F2124" s="129">
        <f t="shared" si="297"/>
        <v>0.11007334107418343</v>
      </c>
      <c r="G2124" s="129">
        <f t="shared" si="298"/>
        <v>7.6370113734431115E-4</v>
      </c>
      <c r="H2124" s="130">
        <f t="shared" si="299"/>
        <v>0.11083704221152774</v>
      </c>
    </row>
    <row r="2125" spans="1:8">
      <c r="A2125" s="108">
        <f t="shared" si="303"/>
        <v>2111</v>
      </c>
      <c r="B2125" s="109">
        <f t="shared" si="303"/>
        <v>45676</v>
      </c>
      <c r="C2125" s="127" t="str">
        <f t="shared" si="295"/>
        <v>구간12</v>
      </c>
      <c r="D2125" s="108">
        <f t="shared" si="296"/>
        <v>182</v>
      </c>
      <c r="E2125" s="128">
        <f>COUNTIF($C$15:C2125,C2125)</f>
        <v>100</v>
      </c>
      <c r="F2125" s="129">
        <f t="shared" si="297"/>
        <v>0.11007334107418343</v>
      </c>
      <c r="G2125" s="129">
        <f t="shared" si="298"/>
        <v>7.7141529024677899E-4</v>
      </c>
      <c r="H2125" s="130">
        <f t="shared" si="299"/>
        <v>0.11084475636443021</v>
      </c>
    </row>
    <row r="2126" spans="1:8">
      <c r="A2126" s="108">
        <f t="shared" si="303"/>
        <v>2112</v>
      </c>
      <c r="B2126" s="109">
        <f t="shared" si="303"/>
        <v>45677</v>
      </c>
      <c r="C2126" s="127" t="str">
        <f t="shared" si="295"/>
        <v>구간12</v>
      </c>
      <c r="D2126" s="108">
        <f t="shared" si="296"/>
        <v>182</v>
      </c>
      <c r="E2126" s="128">
        <f>COUNTIF($C$15:C2126,C2126)</f>
        <v>101</v>
      </c>
      <c r="F2126" s="129">
        <f t="shared" si="297"/>
        <v>0.11007334107418343</v>
      </c>
      <c r="G2126" s="129">
        <f t="shared" si="298"/>
        <v>7.7912944314924672E-4</v>
      </c>
      <c r="H2126" s="130">
        <f t="shared" si="299"/>
        <v>0.11085247051733267</v>
      </c>
    </row>
    <row r="2127" spans="1:8">
      <c r="A2127" s="108">
        <f t="shared" si="303"/>
        <v>2113</v>
      </c>
      <c r="B2127" s="109">
        <f t="shared" si="303"/>
        <v>45678</v>
      </c>
      <c r="C2127" s="127" t="str">
        <f t="shared" si="295"/>
        <v>구간12</v>
      </c>
      <c r="D2127" s="108">
        <f t="shared" si="296"/>
        <v>182</v>
      </c>
      <c r="E2127" s="128">
        <f>COUNTIF($C$15:C2127,C2127)</f>
        <v>102</v>
      </c>
      <c r="F2127" s="129">
        <f t="shared" si="297"/>
        <v>0.11007334107418343</v>
      </c>
      <c r="G2127" s="129">
        <f t="shared" si="298"/>
        <v>7.8684359605171457E-4</v>
      </c>
      <c r="H2127" s="130">
        <f t="shared" si="299"/>
        <v>0.11086018467023515</v>
      </c>
    </row>
    <row r="2128" spans="1:8">
      <c r="A2128" s="108">
        <f t="shared" si="303"/>
        <v>2114</v>
      </c>
      <c r="B2128" s="109">
        <f t="shared" si="303"/>
        <v>45679</v>
      </c>
      <c r="C2128" s="127" t="str">
        <f t="shared" ref="C2128:C2191" si="304">IF(IFERROR(HLOOKUP(B2128,$D$5:$W$7,2,FALSE),"")="",C2129,HLOOKUP(B2128,$D$5:$W$7,2,FALSE))</f>
        <v>구간12</v>
      </c>
      <c r="D2128" s="108">
        <f t="shared" ref="D2128:D2191" si="305">COUNTIF($C$15:$C$49928,C2128)</f>
        <v>182</v>
      </c>
      <c r="E2128" s="128">
        <f>COUNTIF($C$15:C2128,C2128)</f>
        <v>103</v>
      </c>
      <c r="F2128" s="129">
        <f t="shared" ref="F2128:F2191" si="306">HLOOKUP($C2128,$D$6:$W$11,6,FALSE)</f>
        <v>0.11007334107418343</v>
      </c>
      <c r="G2128" s="129">
        <f t="shared" ref="G2128:G2191" si="307">HLOOKUP($C2128,$D$6:$W$11,5,FALSE)*(E2128)</f>
        <v>7.945577489541823E-4</v>
      </c>
      <c r="H2128" s="130">
        <f t="shared" ref="H2128:H2191" si="308">F2128+G2128</f>
        <v>0.11086789882313761</v>
      </c>
    </row>
    <row r="2129" spans="1:8">
      <c r="A2129" s="108">
        <f t="shared" ref="A2129:B2144" si="309">A2128+1</f>
        <v>2115</v>
      </c>
      <c r="B2129" s="109">
        <f t="shared" si="309"/>
        <v>45680</v>
      </c>
      <c r="C2129" s="127" t="str">
        <f t="shared" si="304"/>
        <v>구간12</v>
      </c>
      <c r="D2129" s="108">
        <f t="shared" si="305"/>
        <v>182</v>
      </c>
      <c r="E2129" s="128">
        <f>COUNTIF($C$15:C2129,C2129)</f>
        <v>104</v>
      </c>
      <c r="F2129" s="129">
        <f t="shared" si="306"/>
        <v>0.11007334107418343</v>
      </c>
      <c r="G2129" s="129">
        <f t="shared" si="307"/>
        <v>8.0227190185665014E-4</v>
      </c>
      <c r="H2129" s="130">
        <f t="shared" si="308"/>
        <v>0.11087561297604008</v>
      </c>
    </row>
    <row r="2130" spans="1:8">
      <c r="A2130" s="108">
        <f t="shared" si="309"/>
        <v>2116</v>
      </c>
      <c r="B2130" s="109">
        <f t="shared" si="309"/>
        <v>45681</v>
      </c>
      <c r="C2130" s="127" t="str">
        <f t="shared" si="304"/>
        <v>구간12</v>
      </c>
      <c r="D2130" s="108">
        <f t="shared" si="305"/>
        <v>182</v>
      </c>
      <c r="E2130" s="128">
        <f>COUNTIF($C$15:C2130,C2130)</f>
        <v>105</v>
      </c>
      <c r="F2130" s="129">
        <f t="shared" si="306"/>
        <v>0.11007334107418343</v>
      </c>
      <c r="G2130" s="129">
        <f t="shared" si="307"/>
        <v>8.0998605475911787E-4</v>
      </c>
      <c r="H2130" s="130">
        <f t="shared" si="308"/>
        <v>0.11088332712894254</v>
      </c>
    </row>
    <row r="2131" spans="1:8">
      <c r="A2131" s="108">
        <f t="shared" si="309"/>
        <v>2117</v>
      </c>
      <c r="B2131" s="109">
        <f t="shared" si="309"/>
        <v>45682</v>
      </c>
      <c r="C2131" s="127" t="str">
        <f t="shared" si="304"/>
        <v>구간12</v>
      </c>
      <c r="D2131" s="108">
        <f t="shared" si="305"/>
        <v>182</v>
      </c>
      <c r="E2131" s="128">
        <f>COUNTIF($C$15:C2131,C2131)</f>
        <v>106</v>
      </c>
      <c r="F2131" s="129">
        <f t="shared" si="306"/>
        <v>0.11007334107418343</v>
      </c>
      <c r="G2131" s="129">
        <f t="shared" si="307"/>
        <v>8.1770020766158572E-4</v>
      </c>
      <c r="H2131" s="130">
        <f t="shared" si="308"/>
        <v>0.11089104128184502</v>
      </c>
    </row>
    <row r="2132" spans="1:8">
      <c r="A2132" s="108">
        <f t="shared" si="309"/>
        <v>2118</v>
      </c>
      <c r="B2132" s="109">
        <f t="shared" si="309"/>
        <v>45683</v>
      </c>
      <c r="C2132" s="127" t="str">
        <f t="shared" si="304"/>
        <v>구간12</v>
      </c>
      <c r="D2132" s="108">
        <f t="shared" si="305"/>
        <v>182</v>
      </c>
      <c r="E2132" s="128">
        <f>COUNTIF($C$15:C2132,C2132)</f>
        <v>107</v>
      </c>
      <c r="F2132" s="129">
        <f t="shared" si="306"/>
        <v>0.11007334107418343</v>
      </c>
      <c r="G2132" s="129">
        <f t="shared" si="307"/>
        <v>8.2541436056405345E-4</v>
      </c>
      <c r="H2132" s="130">
        <f t="shared" si="308"/>
        <v>0.11089875543474748</v>
      </c>
    </row>
    <row r="2133" spans="1:8">
      <c r="A2133" s="108">
        <f t="shared" si="309"/>
        <v>2119</v>
      </c>
      <c r="B2133" s="109">
        <f t="shared" si="309"/>
        <v>45684</v>
      </c>
      <c r="C2133" s="127" t="str">
        <f t="shared" si="304"/>
        <v>구간12</v>
      </c>
      <c r="D2133" s="108">
        <f t="shared" si="305"/>
        <v>182</v>
      </c>
      <c r="E2133" s="128">
        <f>COUNTIF($C$15:C2133,C2133)</f>
        <v>108</v>
      </c>
      <c r="F2133" s="129">
        <f t="shared" si="306"/>
        <v>0.11007334107418343</v>
      </c>
      <c r="G2133" s="129">
        <f t="shared" si="307"/>
        <v>8.3312851346652129E-4</v>
      </c>
      <c r="H2133" s="130">
        <f t="shared" si="308"/>
        <v>0.11090646958764995</v>
      </c>
    </row>
    <row r="2134" spans="1:8">
      <c r="A2134" s="108">
        <f t="shared" si="309"/>
        <v>2120</v>
      </c>
      <c r="B2134" s="109">
        <f t="shared" si="309"/>
        <v>45685</v>
      </c>
      <c r="C2134" s="127" t="str">
        <f t="shared" si="304"/>
        <v>구간12</v>
      </c>
      <c r="D2134" s="108">
        <f t="shared" si="305"/>
        <v>182</v>
      </c>
      <c r="E2134" s="128">
        <f>COUNTIF($C$15:C2134,C2134)</f>
        <v>109</v>
      </c>
      <c r="F2134" s="129">
        <f t="shared" si="306"/>
        <v>0.11007334107418343</v>
      </c>
      <c r="G2134" s="129">
        <f t="shared" si="307"/>
        <v>8.4084266636898902E-4</v>
      </c>
      <c r="H2134" s="130">
        <f t="shared" si="308"/>
        <v>0.11091418374055241</v>
      </c>
    </row>
    <row r="2135" spans="1:8">
      <c r="A2135" s="108">
        <f t="shared" si="309"/>
        <v>2121</v>
      </c>
      <c r="B2135" s="109">
        <f t="shared" si="309"/>
        <v>45686</v>
      </c>
      <c r="C2135" s="127" t="str">
        <f t="shared" si="304"/>
        <v>구간12</v>
      </c>
      <c r="D2135" s="108">
        <f t="shared" si="305"/>
        <v>182</v>
      </c>
      <c r="E2135" s="128">
        <f>COUNTIF($C$15:C2135,C2135)</f>
        <v>110</v>
      </c>
      <c r="F2135" s="129">
        <f t="shared" si="306"/>
        <v>0.11007334107418343</v>
      </c>
      <c r="G2135" s="129">
        <f t="shared" si="307"/>
        <v>8.4855681927145687E-4</v>
      </c>
      <c r="H2135" s="130">
        <f t="shared" si="308"/>
        <v>0.11092189789345488</v>
      </c>
    </row>
    <row r="2136" spans="1:8">
      <c r="A2136" s="108">
        <f t="shared" si="309"/>
        <v>2122</v>
      </c>
      <c r="B2136" s="109">
        <f t="shared" si="309"/>
        <v>45687</v>
      </c>
      <c r="C2136" s="127" t="str">
        <f t="shared" si="304"/>
        <v>구간12</v>
      </c>
      <c r="D2136" s="108">
        <f t="shared" si="305"/>
        <v>182</v>
      </c>
      <c r="E2136" s="128">
        <f>COUNTIF($C$15:C2136,C2136)</f>
        <v>111</v>
      </c>
      <c r="F2136" s="129">
        <f t="shared" si="306"/>
        <v>0.11007334107418343</v>
      </c>
      <c r="G2136" s="129">
        <f t="shared" si="307"/>
        <v>8.562709721739246E-4</v>
      </c>
      <c r="H2136" s="130">
        <f t="shared" si="308"/>
        <v>0.11092961204635736</v>
      </c>
    </row>
    <row r="2137" spans="1:8">
      <c r="A2137" s="108">
        <f t="shared" si="309"/>
        <v>2123</v>
      </c>
      <c r="B2137" s="109">
        <f t="shared" si="309"/>
        <v>45688</v>
      </c>
      <c r="C2137" s="127" t="str">
        <f t="shared" si="304"/>
        <v>구간12</v>
      </c>
      <c r="D2137" s="108">
        <f t="shared" si="305"/>
        <v>182</v>
      </c>
      <c r="E2137" s="128">
        <f>COUNTIF($C$15:C2137,C2137)</f>
        <v>112</v>
      </c>
      <c r="F2137" s="129">
        <f t="shared" si="306"/>
        <v>0.11007334107418343</v>
      </c>
      <c r="G2137" s="129">
        <f t="shared" si="307"/>
        <v>8.6398512507639244E-4</v>
      </c>
      <c r="H2137" s="130">
        <f t="shared" si="308"/>
        <v>0.11093732619925982</v>
      </c>
    </row>
    <row r="2138" spans="1:8">
      <c r="A2138" s="108">
        <f t="shared" si="309"/>
        <v>2124</v>
      </c>
      <c r="B2138" s="109">
        <f t="shared" si="309"/>
        <v>45689</v>
      </c>
      <c r="C2138" s="127" t="str">
        <f t="shared" si="304"/>
        <v>구간12</v>
      </c>
      <c r="D2138" s="108">
        <f t="shared" si="305"/>
        <v>182</v>
      </c>
      <c r="E2138" s="128">
        <f>COUNTIF($C$15:C2138,C2138)</f>
        <v>113</v>
      </c>
      <c r="F2138" s="129">
        <f t="shared" si="306"/>
        <v>0.11007334107418343</v>
      </c>
      <c r="G2138" s="129">
        <f t="shared" si="307"/>
        <v>8.7169927797886018E-4</v>
      </c>
      <c r="H2138" s="130">
        <f t="shared" si="308"/>
        <v>0.11094504035216229</v>
      </c>
    </row>
    <row r="2139" spans="1:8">
      <c r="A2139" s="108">
        <f t="shared" si="309"/>
        <v>2125</v>
      </c>
      <c r="B2139" s="109">
        <f t="shared" si="309"/>
        <v>45690</v>
      </c>
      <c r="C2139" s="127" t="str">
        <f t="shared" si="304"/>
        <v>구간12</v>
      </c>
      <c r="D2139" s="108">
        <f t="shared" si="305"/>
        <v>182</v>
      </c>
      <c r="E2139" s="128">
        <f>COUNTIF($C$15:C2139,C2139)</f>
        <v>114</v>
      </c>
      <c r="F2139" s="129">
        <f t="shared" si="306"/>
        <v>0.11007334107418343</v>
      </c>
      <c r="G2139" s="129">
        <f t="shared" si="307"/>
        <v>8.7941343088132802E-4</v>
      </c>
      <c r="H2139" s="130">
        <f t="shared" si="308"/>
        <v>0.11095275450506475</v>
      </c>
    </row>
    <row r="2140" spans="1:8">
      <c r="A2140" s="108">
        <f t="shared" si="309"/>
        <v>2126</v>
      </c>
      <c r="B2140" s="109">
        <f t="shared" si="309"/>
        <v>45691</v>
      </c>
      <c r="C2140" s="127" t="str">
        <f t="shared" si="304"/>
        <v>구간12</v>
      </c>
      <c r="D2140" s="108">
        <f t="shared" si="305"/>
        <v>182</v>
      </c>
      <c r="E2140" s="128">
        <f>COUNTIF($C$15:C2140,C2140)</f>
        <v>115</v>
      </c>
      <c r="F2140" s="129">
        <f t="shared" si="306"/>
        <v>0.11007334107418343</v>
      </c>
      <c r="G2140" s="129">
        <f t="shared" si="307"/>
        <v>8.8712758378379575E-4</v>
      </c>
      <c r="H2140" s="130">
        <f t="shared" si="308"/>
        <v>0.11096046865796723</v>
      </c>
    </row>
    <row r="2141" spans="1:8">
      <c r="A2141" s="108">
        <f t="shared" si="309"/>
        <v>2127</v>
      </c>
      <c r="B2141" s="109">
        <f t="shared" si="309"/>
        <v>45692</v>
      </c>
      <c r="C2141" s="127" t="str">
        <f t="shared" si="304"/>
        <v>구간12</v>
      </c>
      <c r="D2141" s="108">
        <f t="shared" si="305"/>
        <v>182</v>
      </c>
      <c r="E2141" s="128">
        <f>COUNTIF($C$15:C2141,C2141)</f>
        <v>116</v>
      </c>
      <c r="F2141" s="129">
        <f t="shared" si="306"/>
        <v>0.11007334107418343</v>
      </c>
      <c r="G2141" s="129">
        <f t="shared" si="307"/>
        <v>8.9484173668626359E-4</v>
      </c>
      <c r="H2141" s="130">
        <f t="shared" si="308"/>
        <v>0.11096818281086969</v>
      </c>
    </row>
    <row r="2142" spans="1:8">
      <c r="A2142" s="108">
        <f t="shared" si="309"/>
        <v>2128</v>
      </c>
      <c r="B2142" s="109">
        <f t="shared" si="309"/>
        <v>45693</v>
      </c>
      <c r="C2142" s="127" t="str">
        <f t="shared" si="304"/>
        <v>구간12</v>
      </c>
      <c r="D2142" s="108">
        <f t="shared" si="305"/>
        <v>182</v>
      </c>
      <c r="E2142" s="128">
        <f>COUNTIF($C$15:C2142,C2142)</f>
        <v>117</v>
      </c>
      <c r="F2142" s="129">
        <f t="shared" si="306"/>
        <v>0.11007334107418343</v>
      </c>
      <c r="G2142" s="129">
        <f t="shared" si="307"/>
        <v>9.0255588958873133E-4</v>
      </c>
      <c r="H2142" s="130">
        <f t="shared" si="308"/>
        <v>0.11097589696377216</v>
      </c>
    </row>
    <row r="2143" spans="1:8">
      <c r="A2143" s="108">
        <f t="shared" si="309"/>
        <v>2129</v>
      </c>
      <c r="B2143" s="109">
        <f t="shared" si="309"/>
        <v>45694</v>
      </c>
      <c r="C2143" s="127" t="str">
        <f t="shared" si="304"/>
        <v>구간12</v>
      </c>
      <c r="D2143" s="108">
        <f t="shared" si="305"/>
        <v>182</v>
      </c>
      <c r="E2143" s="128">
        <f>COUNTIF($C$15:C2143,C2143)</f>
        <v>118</v>
      </c>
      <c r="F2143" s="129">
        <f t="shared" si="306"/>
        <v>0.11007334107418343</v>
      </c>
      <c r="G2143" s="129">
        <f t="shared" si="307"/>
        <v>9.1027004249119917E-4</v>
      </c>
      <c r="H2143" s="130">
        <f t="shared" si="308"/>
        <v>0.11098361111667462</v>
      </c>
    </row>
    <row r="2144" spans="1:8">
      <c r="A2144" s="108">
        <f t="shared" si="309"/>
        <v>2130</v>
      </c>
      <c r="B2144" s="109">
        <f t="shared" si="309"/>
        <v>45695</v>
      </c>
      <c r="C2144" s="127" t="str">
        <f t="shared" si="304"/>
        <v>구간12</v>
      </c>
      <c r="D2144" s="108">
        <f t="shared" si="305"/>
        <v>182</v>
      </c>
      <c r="E2144" s="128">
        <f>COUNTIF($C$15:C2144,C2144)</f>
        <v>119</v>
      </c>
      <c r="F2144" s="129">
        <f t="shared" si="306"/>
        <v>0.11007334107418343</v>
      </c>
      <c r="G2144" s="129">
        <f t="shared" si="307"/>
        <v>9.179841953936669E-4</v>
      </c>
      <c r="H2144" s="130">
        <f t="shared" si="308"/>
        <v>0.1109913252695771</v>
      </c>
    </row>
    <row r="2145" spans="1:8">
      <c r="A2145" s="108">
        <f t="shared" ref="A2145:B2160" si="310">A2144+1</f>
        <v>2131</v>
      </c>
      <c r="B2145" s="109">
        <f t="shared" si="310"/>
        <v>45696</v>
      </c>
      <c r="C2145" s="127" t="str">
        <f t="shared" si="304"/>
        <v>구간12</v>
      </c>
      <c r="D2145" s="108">
        <f t="shared" si="305"/>
        <v>182</v>
      </c>
      <c r="E2145" s="128">
        <f>COUNTIF($C$15:C2145,C2145)</f>
        <v>120</v>
      </c>
      <c r="F2145" s="129">
        <f t="shared" si="306"/>
        <v>0.11007334107418343</v>
      </c>
      <c r="G2145" s="129">
        <f t="shared" si="307"/>
        <v>9.2569834829613474E-4</v>
      </c>
      <c r="H2145" s="130">
        <f t="shared" si="308"/>
        <v>0.11099903942247956</v>
      </c>
    </row>
    <row r="2146" spans="1:8">
      <c r="A2146" s="108">
        <f t="shared" si="310"/>
        <v>2132</v>
      </c>
      <c r="B2146" s="109">
        <f t="shared" si="310"/>
        <v>45697</v>
      </c>
      <c r="C2146" s="127" t="str">
        <f t="shared" si="304"/>
        <v>구간12</v>
      </c>
      <c r="D2146" s="108">
        <f t="shared" si="305"/>
        <v>182</v>
      </c>
      <c r="E2146" s="128">
        <f>COUNTIF($C$15:C2146,C2146)</f>
        <v>121</v>
      </c>
      <c r="F2146" s="129">
        <f t="shared" si="306"/>
        <v>0.11007334107418343</v>
      </c>
      <c r="G2146" s="129">
        <f t="shared" si="307"/>
        <v>9.3341250119860248E-4</v>
      </c>
      <c r="H2146" s="130">
        <f t="shared" si="308"/>
        <v>0.11100675357538203</v>
      </c>
    </row>
    <row r="2147" spans="1:8">
      <c r="A2147" s="108">
        <f t="shared" si="310"/>
        <v>2133</v>
      </c>
      <c r="B2147" s="109">
        <f t="shared" si="310"/>
        <v>45698</v>
      </c>
      <c r="C2147" s="127" t="str">
        <f t="shared" si="304"/>
        <v>구간12</v>
      </c>
      <c r="D2147" s="108">
        <f t="shared" si="305"/>
        <v>182</v>
      </c>
      <c r="E2147" s="128">
        <f>COUNTIF($C$15:C2147,C2147)</f>
        <v>122</v>
      </c>
      <c r="F2147" s="129">
        <f t="shared" si="306"/>
        <v>0.11007334107418343</v>
      </c>
      <c r="G2147" s="129">
        <f t="shared" si="307"/>
        <v>9.4112665410107032E-4</v>
      </c>
      <c r="H2147" s="130">
        <f t="shared" si="308"/>
        <v>0.11101446772828449</v>
      </c>
    </row>
    <row r="2148" spans="1:8">
      <c r="A2148" s="108">
        <f t="shared" si="310"/>
        <v>2134</v>
      </c>
      <c r="B2148" s="109">
        <f t="shared" si="310"/>
        <v>45699</v>
      </c>
      <c r="C2148" s="127" t="str">
        <f t="shared" si="304"/>
        <v>구간12</v>
      </c>
      <c r="D2148" s="108">
        <f t="shared" si="305"/>
        <v>182</v>
      </c>
      <c r="E2148" s="128">
        <f>COUNTIF($C$15:C2148,C2148)</f>
        <v>123</v>
      </c>
      <c r="F2148" s="129">
        <f t="shared" si="306"/>
        <v>0.11007334107418343</v>
      </c>
      <c r="G2148" s="129">
        <f t="shared" si="307"/>
        <v>9.4884080700353805E-4</v>
      </c>
      <c r="H2148" s="130">
        <f t="shared" si="308"/>
        <v>0.11102218188118697</v>
      </c>
    </row>
    <row r="2149" spans="1:8">
      <c r="A2149" s="108">
        <f t="shared" si="310"/>
        <v>2135</v>
      </c>
      <c r="B2149" s="109">
        <f t="shared" si="310"/>
        <v>45700</v>
      </c>
      <c r="C2149" s="127" t="str">
        <f t="shared" si="304"/>
        <v>구간12</v>
      </c>
      <c r="D2149" s="108">
        <f t="shared" si="305"/>
        <v>182</v>
      </c>
      <c r="E2149" s="128">
        <f>COUNTIF($C$15:C2149,C2149)</f>
        <v>124</v>
      </c>
      <c r="F2149" s="129">
        <f t="shared" si="306"/>
        <v>0.11007334107418343</v>
      </c>
      <c r="G2149" s="129">
        <f t="shared" si="307"/>
        <v>9.565549599060059E-4</v>
      </c>
      <c r="H2149" s="130">
        <f t="shared" si="308"/>
        <v>0.11102989603408943</v>
      </c>
    </row>
    <row r="2150" spans="1:8">
      <c r="A2150" s="108">
        <f t="shared" si="310"/>
        <v>2136</v>
      </c>
      <c r="B2150" s="109">
        <f t="shared" si="310"/>
        <v>45701</v>
      </c>
      <c r="C2150" s="127" t="str">
        <f t="shared" si="304"/>
        <v>구간12</v>
      </c>
      <c r="D2150" s="108">
        <f t="shared" si="305"/>
        <v>182</v>
      </c>
      <c r="E2150" s="128">
        <f>COUNTIF($C$15:C2150,C2150)</f>
        <v>125</v>
      </c>
      <c r="F2150" s="129">
        <f t="shared" si="306"/>
        <v>0.11007334107418343</v>
      </c>
      <c r="G2150" s="129">
        <f t="shared" si="307"/>
        <v>9.6426911280847363E-4</v>
      </c>
      <c r="H2150" s="130">
        <f t="shared" si="308"/>
        <v>0.1110376101869919</v>
      </c>
    </row>
    <row r="2151" spans="1:8">
      <c r="A2151" s="108">
        <f t="shared" si="310"/>
        <v>2137</v>
      </c>
      <c r="B2151" s="109">
        <f t="shared" si="310"/>
        <v>45702</v>
      </c>
      <c r="C2151" s="127" t="str">
        <f t="shared" si="304"/>
        <v>구간12</v>
      </c>
      <c r="D2151" s="108">
        <f t="shared" si="305"/>
        <v>182</v>
      </c>
      <c r="E2151" s="128">
        <f>COUNTIF($C$15:C2151,C2151)</f>
        <v>126</v>
      </c>
      <c r="F2151" s="129">
        <f t="shared" si="306"/>
        <v>0.11007334107418343</v>
      </c>
      <c r="G2151" s="129">
        <f t="shared" si="307"/>
        <v>9.7198326571094147E-4</v>
      </c>
      <c r="H2151" s="130">
        <f t="shared" si="308"/>
        <v>0.11104532433989436</v>
      </c>
    </row>
    <row r="2152" spans="1:8">
      <c r="A2152" s="108">
        <f t="shared" si="310"/>
        <v>2138</v>
      </c>
      <c r="B2152" s="109">
        <f t="shared" si="310"/>
        <v>45703</v>
      </c>
      <c r="C2152" s="127" t="str">
        <f t="shared" si="304"/>
        <v>구간12</v>
      </c>
      <c r="D2152" s="108">
        <f t="shared" si="305"/>
        <v>182</v>
      </c>
      <c r="E2152" s="128">
        <f>COUNTIF($C$15:C2152,C2152)</f>
        <v>127</v>
      </c>
      <c r="F2152" s="129">
        <f t="shared" si="306"/>
        <v>0.11007334107418343</v>
      </c>
      <c r="G2152" s="129">
        <f t="shared" si="307"/>
        <v>9.796974186134092E-4</v>
      </c>
      <c r="H2152" s="130">
        <f t="shared" si="308"/>
        <v>0.11105303849279684</v>
      </c>
    </row>
    <row r="2153" spans="1:8">
      <c r="A2153" s="108">
        <f t="shared" si="310"/>
        <v>2139</v>
      </c>
      <c r="B2153" s="109">
        <f t="shared" si="310"/>
        <v>45704</v>
      </c>
      <c r="C2153" s="127" t="str">
        <f t="shared" si="304"/>
        <v>구간12</v>
      </c>
      <c r="D2153" s="108">
        <f t="shared" si="305"/>
        <v>182</v>
      </c>
      <c r="E2153" s="128">
        <f>COUNTIF($C$15:C2153,C2153)</f>
        <v>128</v>
      </c>
      <c r="F2153" s="129">
        <f t="shared" si="306"/>
        <v>0.11007334107418343</v>
      </c>
      <c r="G2153" s="129">
        <f t="shared" si="307"/>
        <v>9.8741157151587705E-4</v>
      </c>
      <c r="H2153" s="130">
        <f t="shared" si="308"/>
        <v>0.11106075264569931</v>
      </c>
    </row>
    <row r="2154" spans="1:8">
      <c r="A2154" s="108">
        <f t="shared" si="310"/>
        <v>2140</v>
      </c>
      <c r="B2154" s="109">
        <f t="shared" si="310"/>
        <v>45705</v>
      </c>
      <c r="C2154" s="127" t="str">
        <f t="shared" si="304"/>
        <v>구간12</v>
      </c>
      <c r="D2154" s="108">
        <f t="shared" si="305"/>
        <v>182</v>
      </c>
      <c r="E2154" s="128">
        <f>COUNTIF($C$15:C2154,C2154)</f>
        <v>129</v>
      </c>
      <c r="F2154" s="129">
        <f t="shared" si="306"/>
        <v>0.11007334107418343</v>
      </c>
      <c r="G2154" s="129">
        <f t="shared" si="307"/>
        <v>9.9512572441834489E-4</v>
      </c>
      <c r="H2154" s="130">
        <f t="shared" si="308"/>
        <v>0.11106846679860177</v>
      </c>
    </row>
    <row r="2155" spans="1:8">
      <c r="A2155" s="108">
        <f t="shared" si="310"/>
        <v>2141</v>
      </c>
      <c r="B2155" s="109">
        <f t="shared" si="310"/>
        <v>45706</v>
      </c>
      <c r="C2155" s="127" t="str">
        <f t="shared" si="304"/>
        <v>구간12</v>
      </c>
      <c r="D2155" s="108">
        <f t="shared" si="305"/>
        <v>182</v>
      </c>
      <c r="E2155" s="128">
        <f>COUNTIF($C$15:C2155,C2155)</f>
        <v>130</v>
      </c>
      <c r="F2155" s="129">
        <f t="shared" si="306"/>
        <v>0.11007334107418343</v>
      </c>
      <c r="G2155" s="129">
        <f t="shared" si="307"/>
        <v>1.0028398773208127E-3</v>
      </c>
      <c r="H2155" s="130">
        <f t="shared" si="308"/>
        <v>0.11107618095150425</v>
      </c>
    </row>
    <row r="2156" spans="1:8">
      <c r="A2156" s="108">
        <f t="shared" si="310"/>
        <v>2142</v>
      </c>
      <c r="B2156" s="109">
        <f t="shared" si="310"/>
        <v>45707</v>
      </c>
      <c r="C2156" s="127" t="str">
        <f t="shared" si="304"/>
        <v>구간12</v>
      </c>
      <c r="D2156" s="108">
        <f t="shared" si="305"/>
        <v>182</v>
      </c>
      <c r="E2156" s="128">
        <f>COUNTIF($C$15:C2156,C2156)</f>
        <v>131</v>
      </c>
      <c r="F2156" s="129">
        <f t="shared" si="306"/>
        <v>0.11007334107418343</v>
      </c>
      <c r="G2156" s="129">
        <f t="shared" si="307"/>
        <v>1.0105540302232804E-3</v>
      </c>
      <c r="H2156" s="130">
        <f t="shared" si="308"/>
        <v>0.11108389510440671</v>
      </c>
    </row>
    <row r="2157" spans="1:8">
      <c r="A2157" s="108">
        <f t="shared" si="310"/>
        <v>2143</v>
      </c>
      <c r="B2157" s="109">
        <f t="shared" si="310"/>
        <v>45708</v>
      </c>
      <c r="C2157" s="127" t="str">
        <f t="shared" si="304"/>
        <v>구간12</v>
      </c>
      <c r="D2157" s="108">
        <f t="shared" si="305"/>
        <v>182</v>
      </c>
      <c r="E2157" s="128">
        <f>COUNTIF($C$15:C2157,C2157)</f>
        <v>132</v>
      </c>
      <c r="F2157" s="129">
        <f t="shared" si="306"/>
        <v>0.11007334107418343</v>
      </c>
      <c r="G2157" s="129">
        <f t="shared" si="307"/>
        <v>1.0182681831257482E-3</v>
      </c>
      <c r="H2157" s="130">
        <f t="shared" si="308"/>
        <v>0.11109160925730918</v>
      </c>
    </row>
    <row r="2158" spans="1:8">
      <c r="A2158" s="108">
        <f t="shared" si="310"/>
        <v>2144</v>
      </c>
      <c r="B2158" s="109">
        <f t="shared" si="310"/>
        <v>45709</v>
      </c>
      <c r="C2158" s="127" t="str">
        <f t="shared" si="304"/>
        <v>구간12</v>
      </c>
      <c r="D2158" s="108">
        <f t="shared" si="305"/>
        <v>182</v>
      </c>
      <c r="E2158" s="128">
        <f>COUNTIF($C$15:C2158,C2158)</f>
        <v>133</v>
      </c>
      <c r="F2158" s="129">
        <f t="shared" si="306"/>
        <v>0.11007334107418343</v>
      </c>
      <c r="G2158" s="129">
        <f t="shared" si="307"/>
        <v>1.025982336028216E-3</v>
      </c>
      <c r="H2158" s="130">
        <f t="shared" si="308"/>
        <v>0.11109932341021164</v>
      </c>
    </row>
    <row r="2159" spans="1:8">
      <c r="A2159" s="108">
        <f t="shared" si="310"/>
        <v>2145</v>
      </c>
      <c r="B2159" s="109">
        <f t="shared" si="310"/>
        <v>45710</v>
      </c>
      <c r="C2159" s="127" t="str">
        <f t="shared" si="304"/>
        <v>구간12</v>
      </c>
      <c r="D2159" s="108">
        <f t="shared" si="305"/>
        <v>182</v>
      </c>
      <c r="E2159" s="128">
        <f>COUNTIF($C$15:C2159,C2159)</f>
        <v>134</v>
      </c>
      <c r="F2159" s="129">
        <f t="shared" si="306"/>
        <v>0.11007334107418343</v>
      </c>
      <c r="G2159" s="129">
        <f t="shared" si="307"/>
        <v>1.0336964889306839E-3</v>
      </c>
      <c r="H2159" s="130">
        <f t="shared" si="308"/>
        <v>0.11110703756311412</v>
      </c>
    </row>
    <row r="2160" spans="1:8">
      <c r="A2160" s="108">
        <f t="shared" si="310"/>
        <v>2146</v>
      </c>
      <c r="B2160" s="109">
        <f t="shared" si="310"/>
        <v>45711</v>
      </c>
      <c r="C2160" s="127" t="str">
        <f t="shared" si="304"/>
        <v>구간12</v>
      </c>
      <c r="D2160" s="108">
        <f t="shared" si="305"/>
        <v>182</v>
      </c>
      <c r="E2160" s="128">
        <f>COUNTIF($C$15:C2160,C2160)</f>
        <v>135</v>
      </c>
      <c r="F2160" s="129">
        <f t="shared" si="306"/>
        <v>0.11007334107418343</v>
      </c>
      <c r="G2160" s="129">
        <f t="shared" si="307"/>
        <v>1.0414106418331515E-3</v>
      </c>
      <c r="H2160" s="130">
        <f t="shared" si="308"/>
        <v>0.11111475171601658</v>
      </c>
    </row>
    <row r="2161" spans="1:8">
      <c r="A2161" s="108">
        <f t="shared" ref="A2161:B2176" si="311">A2160+1</f>
        <v>2147</v>
      </c>
      <c r="B2161" s="109">
        <f t="shared" si="311"/>
        <v>45712</v>
      </c>
      <c r="C2161" s="127" t="str">
        <f t="shared" si="304"/>
        <v>구간12</v>
      </c>
      <c r="D2161" s="108">
        <f t="shared" si="305"/>
        <v>182</v>
      </c>
      <c r="E2161" s="128">
        <f>COUNTIF($C$15:C2161,C2161)</f>
        <v>136</v>
      </c>
      <c r="F2161" s="129">
        <f t="shared" si="306"/>
        <v>0.11007334107418343</v>
      </c>
      <c r="G2161" s="129">
        <f t="shared" si="307"/>
        <v>1.0491247947356193E-3</v>
      </c>
      <c r="H2161" s="130">
        <f t="shared" si="308"/>
        <v>0.11112246586891905</v>
      </c>
    </row>
    <row r="2162" spans="1:8">
      <c r="A2162" s="108">
        <f t="shared" si="311"/>
        <v>2148</v>
      </c>
      <c r="B2162" s="109">
        <f t="shared" si="311"/>
        <v>45713</v>
      </c>
      <c r="C2162" s="127" t="str">
        <f t="shared" si="304"/>
        <v>구간12</v>
      </c>
      <c r="D2162" s="108">
        <f t="shared" si="305"/>
        <v>182</v>
      </c>
      <c r="E2162" s="128">
        <f>COUNTIF($C$15:C2162,C2162)</f>
        <v>137</v>
      </c>
      <c r="F2162" s="129">
        <f t="shared" si="306"/>
        <v>0.11007334107418343</v>
      </c>
      <c r="G2162" s="129">
        <f t="shared" si="307"/>
        <v>1.0568389476380872E-3</v>
      </c>
      <c r="H2162" s="130">
        <f t="shared" si="308"/>
        <v>0.11113018002182151</v>
      </c>
    </row>
    <row r="2163" spans="1:8">
      <c r="A2163" s="108">
        <f t="shared" si="311"/>
        <v>2149</v>
      </c>
      <c r="B2163" s="109">
        <f t="shared" si="311"/>
        <v>45714</v>
      </c>
      <c r="C2163" s="127" t="str">
        <f t="shared" si="304"/>
        <v>구간12</v>
      </c>
      <c r="D2163" s="108">
        <f t="shared" si="305"/>
        <v>182</v>
      </c>
      <c r="E2163" s="128">
        <f>COUNTIF($C$15:C2163,C2163)</f>
        <v>138</v>
      </c>
      <c r="F2163" s="129">
        <f t="shared" si="306"/>
        <v>0.11007334107418343</v>
      </c>
      <c r="G2163" s="129">
        <f t="shared" si="307"/>
        <v>1.064553100540555E-3</v>
      </c>
      <c r="H2163" s="130">
        <f t="shared" si="308"/>
        <v>0.11113789417472399</v>
      </c>
    </row>
    <row r="2164" spans="1:8">
      <c r="A2164" s="108">
        <f t="shared" si="311"/>
        <v>2150</v>
      </c>
      <c r="B2164" s="109">
        <f t="shared" si="311"/>
        <v>45715</v>
      </c>
      <c r="C2164" s="127" t="str">
        <f t="shared" si="304"/>
        <v>구간12</v>
      </c>
      <c r="D2164" s="108">
        <f t="shared" si="305"/>
        <v>182</v>
      </c>
      <c r="E2164" s="128">
        <f>COUNTIF($C$15:C2164,C2164)</f>
        <v>139</v>
      </c>
      <c r="F2164" s="129">
        <f t="shared" si="306"/>
        <v>0.11007334107418343</v>
      </c>
      <c r="G2164" s="129">
        <f t="shared" si="307"/>
        <v>1.0722672534430227E-3</v>
      </c>
      <c r="H2164" s="130">
        <f t="shared" si="308"/>
        <v>0.11114560832762645</v>
      </c>
    </row>
    <row r="2165" spans="1:8">
      <c r="A2165" s="108">
        <f t="shared" si="311"/>
        <v>2151</v>
      </c>
      <c r="B2165" s="109">
        <f t="shared" si="311"/>
        <v>45716</v>
      </c>
      <c r="C2165" s="127" t="str">
        <f t="shared" si="304"/>
        <v>구간12</v>
      </c>
      <c r="D2165" s="108">
        <f t="shared" si="305"/>
        <v>182</v>
      </c>
      <c r="E2165" s="128">
        <f>COUNTIF($C$15:C2165,C2165)</f>
        <v>140</v>
      </c>
      <c r="F2165" s="129">
        <f t="shared" si="306"/>
        <v>0.11007334107418343</v>
      </c>
      <c r="G2165" s="129">
        <f t="shared" si="307"/>
        <v>1.0799814063454905E-3</v>
      </c>
      <c r="H2165" s="130">
        <f t="shared" si="308"/>
        <v>0.11115332248052892</v>
      </c>
    </row>
    <row r="2166" spans="1:8">
      <c r="A2166" s="108">
        <f t="shared" si="311"/>
        <v>2152</v>
      </c>
      <c r="B2166" s="109">
        <f t="shared" si="311"/>
        <v>45717</v>
      </c>
      <c r="C2166" s="127" t="str">
        <f t="shared" si="304"/>
        <v>구간12</v>
      </c>
      <c r="D2166" s="108">
        <f t="shared" si="305"/>
        <v>182</v>
      </c>
      <c r="E2166" s="128">
        <f>COUNTIF($C$15:C2166,C2166)</f>
        <v>141</v>
      </c>
      <c r="F2166" s="129">
        <f t="shared" si="306"/>
        <v>0.11007334107418343</v>
      </c>
      <c r="G2166" s="129">
        <f t="shared" si="307"/>
        <v>1.0876955592479583E-3</v>
      </c>
      <c r="H2166" s="130">
        <f t="shared" si="308"/>
        <v>0.11116103663343138</v>
      </c>
    </row>
    <row r="2167" spans="1:8">
      <c r="A2167" s="108">
        <f t="shared" si="311"/>
        <v>2153</v>
      </c>
      <c r="B2167" s="109">
        <f t="shared" si="311"/>
        <v>45718</v>
      </c>
      <c r="C2167" s="127" t="str">
        <f t="shared" si="304"/>
        <v>구간12</v>
      </c>
      <c r="D2167" s="108">
        <f t="shared" si="305"/>
        <v>182</v>
      </c>
      <c r="E2167" s="128">
        <f>COUNTIF($C$15:C2167,C2167)</f>
        <v>142</v>
      </c>
      <c r="F2167" s="129">
        <f t="shared" si="306"/>
        <v>0.11007334107418343</v>
      </c>
      <c r="G2167" s="129">
        <f t="shared" si="307"/>
        <v>1.0954097121504262E-3</v>
      </c>
      <c r="H2167" s="130">
        <f t="shared" si="308"/>
        <v>0.11116875078633386</v>
      </c>
    </row>
    <row r="2168" spans="1:8">
      <c r="A2168" s="108">
        <f t="shared" si="311"/>
        <v>2154</v>
      </c>
      <c r="B2168" s="109">
        <f t="shared" si="311"/>
        <v>45719</v>
      </c>
      <c r="C2168" s="127" t="str">
        <f t="shared" si="304"/>
        <v>구간12</v>
      </c>
      <c r="D2168" s="108">
        <f t="shared" si="305"/>
        <v>182</v>
      </c>
      <c r="E2168" s="128">
        <f>COUNTIF($C$15:C2168,C2168)</f>
        <v>143</v>
      </c>
      <c r="F2168" s="129">
        <f t="shared" si="306"/>
        <v>0.11007334107418343</v>
      </c>
      <c r="G2168" s="129">
        <f t="shared" si="307"/>
        <v>1.1031238650528938E-3</v>
      </c>
      <c r="H2168" s="130">
        <f t="shared" si="308"/>
        <v>0.11117646493923632</v>
      </c>
    </row>
    <row r="2169" spans="1:8">
      <c r="A2169" s="108">
        <f t="shared" si="311"/>
        <v>2155</v>
      </c>
      <c r="B2169" s="109">
        <f t="shared" si="311"/>
        <v>45720</v>
      </c>
      <c r="C2169" s="127" t="str">
        <f t="shared" si="304"/>
        <v>구간12</v>
      </c>
      <c r="D2169" s="108">
        <f t="shared" si="305"/>
        <v>182</v>
      </c>
      <c r="E2169" s="128">
        <f>COUNTIF($C$15:C2169,C2169)</f>
        <v>144</v>
      </c>
      <c r="F2169" s="129">
        <f t="shared" si="306"/>
        <v>0.11007334107418343</v>
      </c>
      <c r="G2169" s="129">
        <f t="shared" si="307"/>
        <v>1.1108380179553616E-3</v>
      </c>
      <c r="H2169" s="130">
        <f t="shared" si="308"/>
        <v>0.11118417909213879</v>
      </c>
    </row>
    <row r="2170" spans="1:8">
      <c r="A2170" s="108">
        <f t="shared" si="311"/>
        <v>2156</v>
      </c>
      <c r="B2170" s="109">
        <f t="shared" si="311"/>
        <v>45721</v>
      </c>
      <c r="C2170" s="127" t="str">
        <f t="shared" si="304"/>
        <v>구간12</v>
      </c>
      <c r="D2170" s="108">
        <f t="shared" si="305"/>
        <v>182</v>
      </c>
      <c r="E2170" s="128">
        <f>COUNTIF($C$15:C2170,C2170)</f>
        <v>145</v>
      </c>
      <c r="F2170" s="129">
        <f t="shared" si="306"/>
        <v>0.11007334107418343</v>
      </c>
      <c r="G2170" s="129">
        <f t="shared" si="307"/>
        <v>1.1185521708578295E-3</v>
      </c>
      <c r="H2170" s="130">
        <f t="shared" si="308"/>
        <v>0.11119189324504125</v>
      </c>
    </row>
    <row r="2171" spans="1:8">
      <c r="A2171" s="108">
        <f t="shared" si="311"/>
        <v>2157</v>
      </c>
      <c r="B2171" s="109">
        <f t="shared" si="311"/>
        <v>45722</v>
      </c>
      <c r="C2171" s="127" t="str">
        <f t="shared" si="304"/>
        <v>구간12</v>
      </c>
      <c r="D2171" s="108">
        <f t="shared" si="305"/>
        <v>182</v>
      </c>
      <c r="E2171" s="128">
        <f>COUNTIF($C$15:C2171,C2171)</f>
        <v>146</v>
      </c>
      <c r="F2171" s="129">
        <f t="shared" si="306"/>
        <v>0.11007334107418343</v>
      </c>
      <c r="G2171" s="129">
        <f t="shared" si="307"/>
        <v>1.1262663237602973E-3</v>
      </c>
      <c r="H2171" s="130">
        <f t="shared" si="308"/>
        <v>0.11119960739794373</v>
      </c>
    </row>
    <row r="2172" spans="1:8">
      <c r="A2172" s="108">
        <f t="shared" si="311"/>
        <v>2158</v>
      </c>
      <c r="B2172" s="109">
        <f t="shared" si="311"/>
        <v>45723</v>
      </c>
      <c r="C2172" s="127" t="str">
        <f t="shared" si="304"/>
        <v>구간12</v>
      </c>
      <c r="D2172" s="108">
        <f t="shared" si="305"/>
        <v>182</v>
      </c>
      <c r="E2172" s="128">
        <f>COUNTIF($C$15:C2172,C2172)</f>
        <v>147</v>
      </c>
      <c r="F2172" s="129">
        <f t="shared" si="306"/>
        <v>0.11007334107418343</v>
      </c>
      <c r="G2172" s="129">
        <f t="shared" si="307"/>
        <v>1.133980476662765E-3</v>
      </c>
      <c r="H2172" s="130">
        <f t="shared" si="308"/>
        <v>0.1112073215508462</v>
      </c>
    </row>
    <row r="2173" spans="1:8">
      <c r="A2173" s="108">
        <f t="shared" si="311"/>
        <v>2159</v>
      </c>
      <c r="B2173" s="109">
        <f t="shared" si="311"/>
        <v>45724</v>
      </c>
      <c r="C2173" s="127" t="str">
        <f t="shared" si="304"/>
        <v>구간12</v>
      </c>
      <c r="D2173" s="108">
        <f t="shared" si="305"/>
        <v>182</v>
      </c>
      <c r="E2173" s="128">
        <f>COUNTIF($C$15:C2173,C2173)</f>
        <v>148</v>
      </c>
      <c r="F2173" s="129">
        <f t="shared" si="306"/>
        <v>0.11007334107418343</v>
      </c>
      <c r="G2173" s="129">
        <f t="shared" si="307"/>
        <v>1.1416946295652328E-3</v>
      </c>
      <c r="H2173" s="130">
        <f t="shared" si="308"/>
        <v>0.11121503570374866</v>
      </c>
    </row>
    <row r="2174" spans="1:8">
      <c r="A2174" s="108">
        <f t="shared" si="311"/>
        <v>2160</v>
      </c>
      <c r="B2174" s="109">
        <f t="shared" si="311"/>
        <v>45725</v>
      </c>
      <c r="C2174" s="127" t="str">
        <f t="shared" si="304"/>
        <v>구간12</v>
      </c>
      <c r="D2174" s="108">
        <f t="shared" si="305"/>
        <v>182</v>
      </c>
      <c r="E2174" s="128">
        <f>COUNTIF($C$15:C2174,C2174)</f>
        <v>149</v>
      </c>
      <c r="F2174" s="129">
        <f t="shared" si="306"/>
        <v>0.11007334107418343</v>
      </c>
      <c r="G2174" s="129">
        <f t="shared" si="307"/>
        <v>1.1494087824677006E-3</v>
      </c>
      <c r="H2174" s="130">
        <f t="shared" si="308"/>
        <v>0.11122274985665113</v>
      </c>
    </row>
    <row r="2175" spans="1:8">
      <c r="A2175" s="108">
        <f t="shared" si="311"/>
        <v>2161</v>
      </c>
      <c r="B2175" s="109">
        <f t="shared" si="311"/>
        <v>45726</v>
      </c>
      <c r="C2175" s="127" t="str">
        <f t="shared" si="304"/>
        <v>구간12</v>
      </c>
      <c r="D2175" s="108">
        <f t="shared" si="305"/>
        <v>182</v>
      </c>
      <c r="E2175" s="128">
        <f>COUNTIF($C$15:C2175,C2175)</f>
        <v>150</v>
      </c>
      <c r="F2175" s="129">
        <f t="shared" si="306"/>
        <v>0.11007334107418343</v>
      </c>
      <c r="G2175" s="129">
        <f t="shared" si="307"/>
        <v>1.1571229353701685E-3</v>
      </c>
      <c r="H2175" s="130">
        <f t="shared" si="308"/>
        <v>0.1112304640095536</v>
      </c>
    </row>
    <row r="2176" spans="1:8">
      <c r="A2176" s="108">
        <f t="shared" si="311"/>
        <v>2162</v>
      </c>
      <c r="B2176" s="109">
        <f t="shared" si="311"/>
        <v>45727</v>
      </c>
      <c r="C2176" s="127" t="str">
        <f t="shared" si="304"/>
        <v>구간12</v>
      </c>
      <c r="D2176" s="108">
        <f t="shared" si="305"/>
        <v>182</v>
      </c>
      <c r="E2176" s="128">
        <f>COUNTIF($C$15:C2176,C2176)</f>
        <v>151</v>
      </c>
      <c r="F2176" s="129">
        <f t="shared" si="306"/>
        <v>0.11007334107418343</v>
      </c>
      <c r="G2176" s="129">
        <f t="shared" si="307"/>
        <v>1.1648370882726361E-3</v>
      </c>
      <c r="H2176" s="130">
        <f t="shared" si="308"/>
        <v>0.11123817816245607</v>
      </c>
    </row>
    <row r="2177" spans="1:8">
      <c r="A2177" s="108">
        <f t="shared" ref="A2177:B2192" si="312">A2176+1</f>
        <v>2163</v>
      </c>
      <c r="B2177" s="109">
        <f t="shared" si="312"/>
        <v>45728</v>
      </c>
      <c r="C2177" s="127" t="str">
        <f t="shared" si="304"/>
        <v>구간12</v>
      </c>
      <c r="D2177" s="108">
        <f t="shared" si="305"/>
        <v>182</v>
      </c>
      <c r="E2177" s="128">
        <f>COUNTIF($C$15:C2177,C2177)</f>
        <v>152</v>
      </c>
      <c r="F2177" s="129">
        <f t="shared" si="306"/>
        <v>0.11007334107418343</v>
      </c>
      <c r="G2177" s="129">
        <f t="shared" si="307"/>
        <v>1.172551241175104E-3</v>
      </c>
      <c r="H2177" s="130">
        <f t="shared" si="308"/>
        <v>0.11124589231535853</v>
      </c>
    </row>
    <row r="2178" spans="1:8">
      <c r="A2178" s="108">
        <f t="shared" si="312"/>
        <v>2164</v>
      </c>
      <c r="B2178" s="109">
        <f t="shared" si="312"/>
        <v>45729</v>
      </c>
      <c r="C2178" s="127" t="str">
        <f t="shared" si="304"/>
        <v>구간12</v>
      </c>
      <c r="D2178" s="108">
        <f t="shared" si="305"/>
        <v>182</v>
      </c>
      <c r="E2178" s="128">
        <f>COUNTIF($C$15:C2178,C2178)</f>
        <v>153</v>
      </c>
      <c r="F2178" s="129">
        <f t="shared" si="306"/>
        <v>0.11007334107418343</v>
      </c>
      <c r="G2178" s="129">
        <f t="shared" si="307"/>
        <v>1.1802653940775718E-3</v>
      </c>
      <c r="H2178" s="130">
        <f t="shared" si="308"/>
        <v>0.111253606468261</v>
      </c>
    </row>
    <row r="2179" spans="1:8">
      <c r="A2179" s="108">
        <f t="shared" si="312"/>
        <v>2165</v>
      </c>
      <c r="B2179" s="109">
        <f t="shared" si="312"/>
        <v>45730</v>
      </c>
      <c r="C2179" s="127" t="str">
        <f t="shared" si="304"/>
        <v>구간12</v>
      </c>
      <c r="D2179" s="108">
        <f t="shared" si="305"/>
        <v>182</v>
      </c>
      <c r="E2179" s="128">
        <f>COUNTIF($C$15:C2179,C2179)</f>
        <v>154</v>
      </c>
      <c r="F2179" s="129">
        <f t="shared" si="306"/>
        <v>0.11007334107418343</v>
      </c>
      <c r="G2179" s="129">
        <f t="shared" si="307"/>
        <v>1.1879795469800396E-3</v>
      </c>
      <c r="H2179" s="130">
        <f t="shared" si="308"/>
        <v>0.11126132062116346</v>
      </c>
    </row>
    <row r="2180" spans="1:8">
      <c r="A2180" s="108">
        <f t="shared" si="312"/>
        <v>2166</v>
      </c>
      <c r="B2180" s="109">
        <f t="shared" si="312"/>
        <v>45731</v>
      </c>
      <c r="C2180" s="127" t="str">
        <f t="shared" si="304"/>
        <v>구간12</v>
      </c>
      <c r="D2180" s="108">
        <f t="shared" si="305"/>
        <v>182</v>
      </c>
      <c r="E2180" s="128">
        <f>COUNTIF($C$15:C2180,C2180)</f>
        <v>155</v>
      </c>
      <c r="F2180" s="129">
        <f t="shared" si="306"/>
        <v>0.11007334107418343</v>
      </c>
      <c r="G2180" s="129">
        <f t="shared" si="307"/>
        <v>1.1956936998825073E-3</v>
      </c>
      <c r="H2180" s="130">
        <f t="shared" si="308"/>
        <v>0.11126903477406594</v>
      </c>
    </row>
    <row r="2181" spans="1:8">
      <c r="A2181" s="108">
        <f t="shared" si="312"/>
        <v>2167</v>
      </c>
      <c r="B2181" s="109">
        <f t="shared" si="312"/>
        <v>45732</v>
      </c>
      <c r="C2181" s="127" t="str">
        <f t="shared" si="304"/>
        <v>구간12</v>
      </c>
      <c r="D2181" s="108">
        <f t="shared" si="305"/>
        <v>182</v>
      </c>
      <c r="E2181" s="128">
        <f>COUNTIF($C$15:C2181,C2181)</f>
        <v>156</v>
      </c>
      <c r="F2181" s="129">
        <f t="shared" si="306"/>
        <v>0.11007334107418343</v>
      </c>
      <c r="G2181" s="129">
        <f t="shared" si="307"/>
        <v>1.2034078527849751E-3</v>
      </c>
      <c r="H2181" s="130">
        <f t="shared" si="308"/>
        <v>0.1112767489269684</v>
      </c>
    </row>
    <row r="2182" spans="1:8">
      <c r="A2182" s="108">
        <f t="shared" si="312"/>
        <v>2168</v>
      </c>
      <c r="B2182" s="109">
        <f t="shared" si="312"/>
        <v>45733</v>
      </c>
      <c r="C2182" s="127" t="str">
        <f t="shared" si="304"/>
        <v>구간12</v>
      </c>
      <c r="D2182" s="108">
        <f t="shared" si="305"/>
        <v>182</v>
      </c>
      <c r="E2182" s="128">
        <f>COUNTIF($C$15:C2182,C2182)</f>
        <v>157</v>
      </c>
      <c r="F2182" s="129">
        <f t="shared" si="306"/>
        <v>0.11007334107418343</v>
      </c>
      <c r="G2182" s="129">
        <f t="shared" si="307"/>
        <v>1.2111220056874429E-3</v>
      </c>
      <c r="H2182" s="130">
        <f t="shared" si="308"/>
        <v>0.11128446307987087</v>
      </c>
    </row>
    <row r="2183" spans="1:8">
      <c r="A2183" s="108">
        <f t="shared" si="312"/>
        <v>2169</v>
      </c>
      <c r="B2183" s="109">
        <f t="shared" si="312"/>
        <v>45734</v>
      </c>
      <c r="C2183" s="127" t="str">
        <f t="shared" si="304"/>
        <v>구간12</v>
      </c>
      <c r="D2183" s="108">
        <f t="shared" si="305"/>
        <v>182</v>
      </c>
      <c r="E2183" s="128">
        <f>COUNTIF($C$15:C2183,C2183)</f>
        <v>158</v>
      </c>
      <c r="F2183" s="129">
        <f t="shared" si="306"/>
        <v>0.11007334107418343</v>
      </c>
      <c r="G2183" s="129">
        <f t="shared" si="307"/>
        <v>1.2188361585899108E-3</v>
      </c>
      <c r="H2183" s="130">
        <f t="shared" si="308"/>
        <v>0.11129217723277333</v>
      </c>
    </row>
    <row r="2184" spans="1:8">
      <c r="A2184" s="108">
        <f t="shared" si="312"/>
        <v>2170</v>
      </c>
      <c r="B2184" s="109">
        <f t="shared" si="312"/>
        <v>45735</v>
      </c>
      <c r="C2184" s="127" t="str">
        <f t="shared" si="304"/>
        <v>구간12</v>
      </c>
      <c r="D2184" s="108">
        <f t="shared" si="305"/>
        <v>182</v>
      </c>
      <c r="E2184" s="128">
        <f>COUNTIF($C$15:C2184,C2184)</f>
        <v>159</v>
      </c>
      <c r="F2184" s="129">
        <f t="shared" si="306"/>
        <v>0.11007334107418343</v>
      </c>
      <c r="G2184" s="129">
        <f t="shared" si="307"/>
        <v>1.2265503114923784E-3</v>
      </c>
      <c r="H2184" s="130">
        <f t="shared" si="308"/>
        <v>0.11129989138567581</v>
      </c>
    </row>
    <row r="2185" spans="1:8">
      <c r="A2185" s="108">
        <f t="shared" si="312"/>
        <v>2171</v>
      </c>
      <c r="B2185" s="109">
        <f t="shared" si="312"/>
        <v>45736</v>
      </c>
      <c r="C2185" s="127" t="str">
        <f t="shared" si="304"/>
        <v>구간12</v>
      </c>
      <c r="D2185" s="108">
        <f t="shared" si="305"/>
        <v>182</v>
      </c>
      <c r="E2185" s="128">
        <f>COUNTIF($C$15:C2185,C2185)</f>
        <v>160</v>
      </c>
      <c r="F2185" s="129">
        <f t="shared" si="306"/>
        <v>0.11007334107418343</v>
      </c>
      <c r="G2185" s="129">
        <f t="shared" si="307"/>
        <v>1.2342644643948463E-3</v>
      </c>
      <c r="H2185" s="130">
        <f t="shared" si="308"/>
        <v>0.11130760553857827</v>
      </c>
    </row>
    <row r="2186" spans="1:8">
      <c r="A2186" s="108">
        <f t="shared" si="312"/>
        <v>2172</v>
      </c>
      <c r="B2186" s="109">
        <f t="shared" si="312"/>
        <v>45737</v>
      </c>
      <c r="C2186" s="127" t="str">
        <f t="shared" si="304"/>
        <v>구간12</v>
      </c>
      <c r="D2186" s="108">
        <f t="shared" si="305"/>
        <v>182</v>
      </c>
      <c r="E2186" s="128">
        <f>COUNTIF($C$15:C2186,C2186)</f>
        <v>161</v>
      </c>
      <c r="F2186" s="129">
        <f t="shared" si="306"/>
        <v>0.11007334107418343</v>
      </c>
      <c r="G2186" s="129">
        <f t="shared" si="307"/>
        <v>1.2419786172973141E-3</v>
      </c>
      <c r="H2186" s="130">
        <f t="shared" si="308"/>
        <v>0.11131531969148074</v>
      </c>
    </row>
    <row r="2187" spans="1:8">
      <c r="A2187" s="108">
        <f t="shared" si="312"/>
        <v>2173</v>
      </c>
      <c r="B2187" s="109">
        <f t="shared" si="312"/>
        <v>45738</v>
      </c>
      <c r="C2187" s="127" t="str">
        <f t="shared" si="304"/>
        <v>구간12</v>
      </c>
      <c r="D2187" s="108">
        <f t="shared" si="305"/>
        <v>182</v>
      </c>
      <c r="E2187" s="128">
        <f>COUNTIF($C$15:C2187,C2187)</f>
        <v>162</v>
      </c>
      <c r="F2187" s="129">
        <f t="shared" si="306"/>
        <v>0.11007334107418343</v>
      </c>
      <c r="G2187" s="129">
        <f t="shared" si="307"/>
        <v>1.2496927701997819E-3</v>
      </c>
      <c r="H2187" s="130">
        <f t="shared" si="308"/>
        <v>0.1113230338443832</v>
      </c>
    </row>
    <row r="2188" spans="1:8">
      <c r="A2188" s="108">
        <f t="shared" si="312"/>
        <v>2174</v>
      </c>
      <c r="B2188" s="109">
        <f t="shared" si="312"/>
        <v>45739</v>
      </c>
      <c r="C2188" s="127" t="str">
        <f t="shared" si="304"/>
        <v>구간12</v>
      </c>
      <c r="D2188" s="108">
        <f t="shared" si="305"/>
        <v>182</v>
      </c>
      <c r="E2188" s="128">
        <f>COUNTIF($C$15:C2188,C2188)</f>
        <v>163</v>
      </c>
      <c r="F2188" s="129">
        <f t="shared" si="306"/>
        <v>0.11007334107418343</v>
      </c>
      <c r="G2188" s="129">
        <f t="shared" si="307"/>
        <v>1.2574069231022498E-3</v>
      </c>
      <c r="H2188" s="130">
        <f t="shared" si="308"/>
        <v>0.11133074799728568</v>
      </c>
    </row>
    <row r="2189" spans="1:8">
      <c r="A2189" s="108">
        <f t="shared" si="312"/>
        <v>2175</v>
      </c>
      <c r="B2189" s="109">
        <f t="shared" si="312"/>
        <v>45740</v>
      </c>
      <c r="C2189" s="127" t="str">
        <f t="shared" si="304"/>
        <v>구간12</v>
      </c>
      <c r="D2189" s="108">
        <f t="shared" si="305"/>
        <v>182</v>
      </c>
      <c r="E2189" s="128">
        <f>COUNTIF($C$15:C2189,C2189)</f>
        <v>164</v>
      </c>
      <c r="F2189" s="129">
        <f t="shared" si="306"/>
        <v>0.11007334107418343</v>
      </c>
      <c r="G2189" s="129">
        <f t="shared" si="307"/>
        <v>1.2651210760047174E-3</v>
      </c>
      <c r="H2189" s="130">
        <f t="shared" si="308"/>
        <v>0.11133846215018814</v>
      </c>
    </row>
    <row r="2190" spans="1:8">
      <c r="A2190" s="108">
        <f t="shared" si="312"/>
        <v>2176</v>
      </c>
      <c r="B2190" s="109">
        <f t="shared" si="312"/>
        <v>45741</v>
      </c>
      <c r="C2190" s="127" t="str">
        <f t="shared" si="304"/>
        <v>구간12</v>
      </c>
      <c r="D2190" s="108">
        <f t="shared" si="305"/>
        <v>182</v>
      </c>
      <c r="E2190" s="128">
        <f>COUNTIF($C$15:C2190,C2190)</f>
        <v>165</v>
      </c>
      <c r="F2190" s="129">
        <f t="shared" si="306"/>
        <v>0.11007334107418343</v>
      </c>
      <c r="G2190" s="129">
        <f t="shared" si="307"/>
        <v>1.2728352289071852E-3</v>
      </c>
      <c r="H2190" s="130">
        <f t="shared" si="308"/>
        <v>0.11134617630309061</v>
      </c>
    </row>
    <row r="2191" spans="1:8">
      <c r="A2191" s="108">
        <f t="shared" si="312"/>
        <v>2177</v>
      </c>
      <c r="B2191" s="109">
        <f t="shared" si="312"/>
        <v>45742</v>
      </c>
      <c r="C2191" s="127" t="str">
        <f t="shared" si="304"/>
        <v>구간12</v>
      </c>
      <c r="D2191" s="108">
        <f t="shared" si="305"/>
        <v>182</v>
      </c>
      <c r="E2191" s="128">
        <f>COUNTIF($C$15:C2191,C2191)</f>
        <v>166</v>
      </c>
      <c r="F2191" s="129">
        <f t="shared" si="306"/>
        <v>0.11007334107418343</v>
      </c>
      <c r="G2191" s="129">
        <f t="shared" si="307"/>
        <v>1.2805493818096531E-3</v>
      </c>
      <c r="H2191" s="130">
        <f t="shared" si="308"/>
        <v>0.11135389045599309</v>
      </c>
    </row>
    <row r="2192" spans="1:8">
      <c r="A2192" s="108">
        <f t="shared" si="312"/>
        <v>2178</v>
      </c>
      <c r="B2192" s="109">
        <f t="shared" si="312"/>
        <v>45743</v>
      </c>
      <c r="C2192" s="127" t="str">
        <f t="shared" ref="C2192:C2255" si="313">IF(IFERROR(HLOOKUP(B2192,$D$5:$W$7,2,FALSE),"")="",C2193,HLOOKUP(B2192,$D$5:$W$7,2,FALSE))</f>
        <v>구간12</v>
      </c>
      <c r="D2192" s="108">
        <f t="shared" ref="D2192:D2255" si="314">COUNTIF($C$15:$C$49928,C2192)</f>
        <v>182</v>
      </c>
      <c r="E2192" s="128">
        <f>COUNTIF($C$15:C2192,C2192)</f>
        <v>167</v>
      </c>
      <c r="F2192" s="129">
        <f t="shared" ref="F2192:F2255" si="315">HLOOKUP($C2192,$D$6:$W$11,6,FALSE)</f>
        <v>0.11007334107418343</v>
      </c>
      <c r="G2192" s="129">
        <f t="shared" ref="G2192:G2255" si="316">HLOOKUP($C2192,$D$6:$W$11,5,FALSE)*(E2192)</f>
        <v>1.2882635347121209E-3</v>
      </c>
      <c r="H2192" s="130">
        <f t="shared" ref="H2192:H2255" si="317">F2192+G2192</f>
        <v>0.11136160460889555</v>
      </c>
    </row>
    <row r="2193" spans="1:8">
      <c r="A2193" s="108">
        <f t="shared" ref="A2193:B2208" si="318">A2192+1</f>
        <v>2179</v>
      </c>
      <c r="B2193" s="109">
        <f t="shared" si="318"/>
        <v>45744</v>
      </c>
      <c r="C2193" s="127" t="str">
        <f t="shared" si="313"/>
        <v>구간12</v>
      </c>
      <c r="D2193" s="108">
        <f t="shared" si="314"/>
        <v>182</v>
      </c>
      <c r="E2193" s="128">
        <f>COUNTIF($C$15:C2193,C2193)</f>
        <v>168</v>
      </c>
      <c r="F2193" s="129">
        <f t="shared" si="315"/>
        <v>0.11007334107418343</v>
      </c>
      <c r="G2193" s="129">
        <f t="shared" si="316"/>
        <v>1.2959776876145886E-3</v>
      </c>
      <c r="H2193" s="130">
        <f t="shared" si="317"/>
        <v>0.11136931876179802</v>
      </c>
    </row>
    <row r="2194" spans="1:8">
      <c r="A2194" s="108">
        <f t="shared" si="318"/>
        <v>2180</v>
      </c>
      <c r="B2194" s="109">
        <f t="shared" si="318"/>
        <v>45745</v>
      </c>
      <c r="C2194" s="127" t="str">
        <f t="shared" si="313"/>
        <v>구간12</v>
      </c>
      <c r="D2194" s="108">
        <f t="shared" si="314"/>
        <v>182</v>
      </c>
      <c r="E2194" s="128">
        <f>COUNTIF($C$15:C2194,C2194)</f>
        <v>169</v>
      </c>
      <c r="F2194" s="129">
        <f t="shared" si="315"/>
        <v>0.11007334107418343</v>
      </c>
      <c r="G2194" s="129">
        <f t="shared" si="316"/>
        <v>1.3036918405170564E-3</v>
      </c>
      <c r="H2194" s="130">
        <f t="shared" si="317"/>
        <v>0.11137703291470048</v>
      </c>
    </row>
    <row r="2195" spans="1:8">
      <c r="A2195" s="108">
        <f t="shared" si="318"/>
        <v>2181</v>
      </c>
      <c r="B2195" s="109">
        <f t="shared" si="318"/>
        <v>45746</v>
      </c>
      <c r="C2195" s="127" t="str">
        <f t="shared" si="313"/>
        <v>구간12</v>
      </c>
      <c r="D2195" s="108">
        <f t="shared" si="314"/>
        <v>182</v>
      </c>
      <c r="E2195" s="128">
        <f>COUNTIF($C$15:C2195,C2195)</f>
        <v>170</v>
      </c>
      <c r="F2195" s="129">
        <f t="shared" si="315"/>
        <v>0.11007334107418343</v>
      </c>
      <c r="G2195" s="129">
        <f t="shared" si="316"/>
        <v>1.3114059934195242E-3</v>
      </c>
      <c r="H2195" s="130">
        <f t="shared" si="317"/>
        <v>0.11138474706760296</v>
      </c>
    </row>
    <row r="2196" spans="1:8">
      <c r="A2196" s="108">
        <f t="shared" si="318"/>
        <v>2182</v>
      </c>
      <c r="B2196" s="109">
        <f t="shared" si="318"/>
        <v>45747</v>
      </c>
      <c r="C2196" s="127" t="str">
        <f t="shared" si="313"/>
        <v>구간12</v>
      </c>
      <c r="D2196" s="108">
        <f t="shared" si="314"/>
        <v>182</v>
      </c>
      <c r="E2196" s="128">
        <f>COUNTIF($C$15:C2196,C2196)</f>
        <v>171</v>
      </c>
      <c r="F2196" s="129">
        <f t="shared" si="315"/>
        <v>0.11007334107418343</v>
      </c>
      <c r="G2196" s="129">
        <f t="shared" si="316"/>
        <v>1.3191201463219921E-3</v>
      </c>
      <c r="H2196" s="130">
        <f t="shared" si="317"/>
        <v>0.11139246122050542</v>
      </c>
    </row>
    <row r="2197" spans="1:8">
      <c r="A2197" s="108">
        <f t="shared" si="318"/>
        <v>2183</v>
      </c>
      <c r="B2197" s="109">
        <f t="shared" si="318"/>
        <v>45748</v>
      </c>
      <c r="C2197" s="127" t="str">
        <f t="shared" si="313"/>
        <v>구간12</v>
      </c>
      <c r="D2197" s="108">
        <f t="shared" si="314"/>
        <v>182</v>
      </c>
      <c r="E2197" s="128">
        <f>COUNTIF($C$15:C2197,C2197)</f>
        <v>172</v>
      </c>
      <c r="F2197" s="129">
        <f t="shared" si="315"/>
        <v>0.11007334107418343</v>
      </c>
      <c r="G2197" s="129">
        <f t="shared" si="316"/>
        <v>1.3268342992244597E-3</v>
      </c>
      <c r="H2197" s="130">
        <f t="shared" si="317"/>
        <v>0.11140017537340789</v>
      </c>
    </row>
    <row r="2198" spans="1:8">
      <c r="A2198" s="108">
        <f t="shared" si="318"/>
        <v>2184</v>
      </c>
      <c r="B2198" s="109">
        <f t="shared" si="318"/>
        <v>45749</v>
      </c>
      <c r="C2198" s="127" t="str">
        <f t="shared" si="313"/>
        <v>구간12</v>
      </c>
      <c r="D2198" s="108">
        <f t="shared" si="314"/>
        <v>182</v>
      </c>
      <c r="E2198" s="128">
        <f>COUNTIF($C$15:C2198,C2198)</f>
        <v>173</v>
      </c>
      <c r="F2198" s="129">
        <f t="shared" si="315"/>
        <v>0.11007334107418343</v>
      </c>
      <c r="G2198" s="129">
        <f t="shared" si="316"/>
        <v>1.3345484521269275E-3</v>
      </c>
      <c r="H2198" s="130">
        <f t="shared" si="317"/>
        <v>0.11140788952631035</v>
      </c>
    </row>
    <row r="2199" spans="1:8">
      <c r="A2199" s="108">
        <f t="shared" si="318"/>
        <v>2185</v>
      </c>
      <c r="B2199" s="109">
        <f t="shared" si="318"/>
        <v>45750</v>
      </c>
      <c r="C2199" s="127" t="str">
        <f t="shared" si="313"/>
        <v>구간12</v>
      </c>
      <c r="D2199" s="108">
        <f t="shared" si="314"/>
        <v>182</v>
      </c>
      <c r="E2199" s="128">
        <f>COUNTIF($C$15:C2199,C2199)</f>
        <v>174</v>
      </c>
      <c r="F2199" s="129">
        <f t="shared" si="315"/>
        <v>0.11007334107418343</v>
      </c>
      <c r="G2199" s="129">
        <f t="shared" si="316"/>
        <v>1.3422626050293954E-3</v>
      </c>
      <c r="H2199" s="130">
        <f t="shared" si="317"/>
        <v>0.11141560367921283</v>
      </c>
    </row>
    <row r="2200" spans="1:8">
      <c r="A2200" s="108">
        <f t="shared" si="318"/>
        <v>2186</v>
      </c>
      <c r="B2200" s="109">
        <f t="shared" si="318"/>
        <v>45751</v>
      </c>
      <c r="C2200" s="127" t="str">
        <f t="shared" si="313"/>
        <v>구간12</v>
      </c>
      <c r="D2200" s="108">
        <f t="shared" si="314"/>
        <v>182</v>
      </c>
      <c r="E2200" s="128">
        <f>COUNTIF($C$15:C2200,C2200)</f>
        <v>175</v>
      </c>
      <c r="F2200" s="129">
        <f t="shared" si="315"/>
        <v>0.11007334107418343</v>
      </c>
      <c r="G2200" s="129">
        <f t="shared" si="316"/>
        <v>1.3499767579318632E-3</v>
      </c>
      <c r="H2200" s="130">
        <f t="shared" si="317"/>
        <v>0.11142331783211529</v>
      </c>
    </row>
    <row r="2201" spans="1:8">
      <c r="A2201" s="108">
        <f t="shared" si="318"/>
        <v>2187</v>
      </c>
      <c r="B2201" s="109">
        <f t="shared" si="318"/>
        <v>45752</v>
      </c>
      <c r="C2201" s="127" t="str">
        <f t="shared" si="313"/>
        <v>구간12</v>
      </c>
      <c r="D2201" s="108">
        <f t="shared" si="314"/>
        <v>182</v>
      </c>
      <c r="E2201" s="128">
        <f>COUNTIF($C$15:C2201,C2201)</f>
        <v>176</v>
      </c>
      <c r="F2201" s="129">
        <f t="shared" si="315"/>
        <v>0.11007334107418343</v>
      </c>
      <c r="G2201" s="129">
        <f t="shared" si="316"/>
        <v>1.3576909108343309E-3</v>
      </c>
      <c r="H2201" s="130">
        <f t="shared" si="317"/>
        <v>0.11143103198501776</v>
      </c>
    </row>
    <row r="2202" spans="1:8">
      <c r="A2202" s="108">
        <f t="shared" si="318"/>
        <v>2188</v>
      </c>
      <c r="B2202" s="109">
        <f t="shared" si="318"/>
        <v>45753</v>
      </c>
      <c r="C2202" s="127" t="str">
        <f t="shared" si="313"/>
        <v>구간12</v>
      </c>
      <c r="D2202" s="108">
        <f t="shared" si="314"/>
        <v>182</v>
      </c>
      <c r="E2202" s="128">
        <f>COUNTIF($C$15:C2202,C2202)</f>
        <v>177</v>
      </c>
      <c r="F2202" s="129">
        <f t="shared" si="315"/>
        <v>0.11007334107418343</v>
      </c>
      <c r="G2202" s="129">
        <f t="shared" si="316"/>
        <v>1.3654050637367987E-3</v>
      </c>
      <c r="H2202" s="130">
        <f t="shared" si="317"/>
        <v>0.11143874613792022</v>
      </c>
    </row>
    <row r="2203" spans="1:8">
      <c r="A2203" s="108">
        <f t="shared" si="318"/>
        <v>2189</v>
      </c>
      <c r="B2203" s="109">
        <f t="shared" si="318"/>
        <v>45754</v>
      </c>
      <c r="C2203" s="127" t="str">
        <f t="shared" si="313"/>
        <v>구간12</v>
      </c>
      <c r="D2203" s="108">
        <f t="shared" si="314"/>
        <v>182</v>
      </c>
      <c r="E2203" s="128">
        <f>COUNTIF($C$15:C2203,C2203)</f>
        <v>178</v>
      </c>
      <c r="F2203" s="129">
        <f t="shared" si="315"/>
        <v>0.11007334107418343</v>
      </c>
      <c r="G2203" s="129">
        <f t="shared" si="316"/>
        <v>1.3731192166392665E-3</v>
      </c>
      <c r="H2203" s="130">
        <f t="shared" si="317"/>
        <v>0.1114464602908227</v>
      </c>
    </row>
    <row r="2204" spans="1:8">
      <c r="A2204" s="108">
        <f t="shared" si="318"/>
        <v>2190</v>
      </c>
      <c r="B2204" s="109">
        <f t="shared" si="318"/>
        <v>45755</v>
      </c>
      <c r="C2204" s="127" t="str">
        <f t="shared" si="313"/>
        <v>구간12</v>
      </c>
      <c r="D2204" s="108">
        <f t="shared" si="314"/>
        <v>182</v>
      </c>
      <c r="E2204" s="128">
        <f>COUNTIF($C$15:C2204,C2204)</f>
        <v>179</v>
      </c>
      <c r="F2204" s="129">
        <f t="shared" si="315"/>
        <v>0.11007334107418343</v>
      </c>
      <c r="G2204" s="129">
        <f t="shared" si="316"/>
        <v>1.3808333695417344E-3</v>
      </c>
      <c r="H2204" s="130">
        <f t="shared" si="317"/>
        <v>0.11145417444372516</v>
      </c>
    </row>
    <row r="2205" spans="1:8">
      <c r="A2205" s="108">
        <f t="shared" si="318"/>
        <v>2191</v>
      </c>
      <c r="B2205" s="109">
        <f t="shared" si="318"/>
        <v>45756</v>
      </c>
      <c r="C2205" s="127" t="str">
        <f t="shared" si="313"/>
        <v>구간12</v>
      </c>
      <c r="D2205" s="108">
        <f t="shared" si="314"/>
        <v>182</v>
      </c>
      <c r="E2205" s="128">
        <f>COUNTIF($C$15:C2205,C2205)</f>
        <v>180</v>
      </c>
      <c r="F2205" s="129">
        <f t="shared" si="315"/>
        <v>0.11007334107418343</v>
      </c>
      <c r="G2205" s="129">
        <f t="shared" si="316"/>
        <v>1.388547522444202E-3</v>
      </c>
      <c r="H2205" s="130">
        <f t="shared" si="317"/>
        <v>0.11146188859662763</v>
      </c>
    </row>
    <row r="2206" spans="1:8">
      <c r="A2206" s="108">
        <f t="shared" si="318"/>
        <v>2192</v>
      </c>
      <c r="B2206" s="109">
        <f t="shared" si="318"/>
        <v>45757</v>
      </c>
      <c r="C2206" s="127" t="str">
        <f t="shared" si="313"/>
        <v>구간12</v>
      </c>
      <c r="D2206" s="108">
        <f t="shared" si="314"/>
        <v>182</v>
      </c>
      <c r="E2206" s="128">
        <f>COUNTIF($C$15:C2206,C2206)</f>
        <v>181</v>
      </c>
      <c r="F2206" s="129">
        <f t="shared" si="315"/>
        <v>0.11007334107418343</v>
      </c>
      <c r="G2206" s="129">
        <f t="shared" si="316"/>
        <v>1.3962616753466698E-3</v>
      </c>
      <c r="H2206" s="130">
        <f t="shared" si="317"/>
        <v>0.11146960274953009</v>
      </c>
    </row>
    <row r="2207" spans="1:8">
      <c r="A2207" s="108">
        <f t="shared" si="318"/>
        <v>2193</v>
      </c>
      <c r="B2207" s="109">
        <f t="shared" si="318"/>
        <v>45758</v>
      </c>
      <c r="C2207" s="127" t="str">
        <f t="shared" si="313"/>
        <v>구간12</v>
      </c>
      <c r="D2207" s="108">
        <f t="shared" si="314"/>
        <v>182</v>
      </c>
      <c r="E2207" s="128">
        <f>COUNTIF($C$15:C2207,C2207)</f>
        <v>182</v>
      </c>
      <c r="F2207" s="129">
        <f t="shared" si="315"/>
        <v>0.11007334107418343</v>
      </c>
      <c r="G2207" s="129">
        <f t="shared" si="316"/>
        <v>1.4039758282491377E-3</v>
      </c>
      <c r="H2207" s="130">
        <f t="shared" si="317"/>
        <v>0.11147731690243257</v>
      </c>
    </row>
    <row r="2208" spans="1:8">
      <c r="A2208" s="108">
        <f t="shared" si="318"/>
        <v>2194</v>
      </c>
      <c r="B2208" s="109">
        <f t="shared" si="318"/>
        <v>45759</v>
      </c>
      <c r="C2208" s="127" t="str">
        <f t="shared" si="313"/>
        <v>구간13</v>
      </c>
      <c r="D2208" s="108">
        <f t="shared" si="314"/>
        <v>183</v>
      </c>
      <c r="E2208" s="128">
        <f>COUNTIF($C$15:C2208,C2208)</f>
        <v>1</v>
      </c>
      <c r="F2208" s="129">
        <f t="shared" si="315"/>
        <v>0.11147731690243257</v>
      </c>
      <c r="G2208" s="129">
        <f t="shared" si="316"/>
        <v>7.9941070965762295E-6</v>
      </c>
      <c r="H2208" s="130">
        <f t="shared" si="317"/>
        <v>0.11148531100952914</v>
      </c>
    </row>
    <row r="2209" spans="1:8">
      <c r="A2209" s="108">
        <f t="shared" ref="A2209:B2224" si="319">A2208+1</f>
        <v>2195</v>
      </c>
      <c r="B2209" s="109">
        <f t="shared" si="319"/>
        <v>45760</v>
      </c>
      <c r="C2209" s="127" t="str">
        <f t="shared" si="313"/>
        <v>구간13</v>
      </c>
      <c r="D2209" s="108">
        <f t="shared" si="314"/>
        <v>183</v>
      </c>
      <c r="E2209" s="128">
        <f>COUNTIF($C$15:C2209,C2209)</f>
        <v>2</v>
      </c>
      <c r="F2209" s="129">
        <f t="shared" si="315"/>
        <v>0.11147731690243257</v>
      </c>
      <c r="G2209" s="129">
        <f t="shared" si="316"/>
        <v>1.5988214193152459E-5</v>
      </c>
      <c r="H2209" s="130">
        <f t="shared" si="317"/>
        <v>0.11149330511662572</v>
      </c>
    </row>
    <row r="2210" spans="1:8">
      <c r="A2210" s="108">
        <f t="shared" si="319"/>
        <v>2196</v>
      </c>
      <c r="B2210" s="109">
        <f t="shared" si="319"/>
        <v>45761</v>
      </c>
      <c r="C2210" s="127" t="str">
        <f t="shared" si="313"/>
        <v>구간13</v>
      </c>
      <c r="D2210" s="108">
        <f t="shared" si="314"/>
        <v>183</v>
      </c>
      <c r="E2210" s="128">
        <f>COUNTIF($C$15:C2210,C2210)</f>
        <v>3</v>
      </c>
      <c r="F2210" s="129">
        <f t="shared" si="315"/>
        <v>0.11147731690243257</v>
      </c>
      <c r="G2210" s="129">
        <f t="shared" si="316"/>
        <v>2.398232128972869E-5</v>
      </c>
      <c r="H2210" s="130">
        <f t="shared" si="317"/>
        <v>0.11150129922372229</v>
      </c>
    </row>
    <row r="2211" spans="1:8">
      <c r="A2211" s="108">
        <f t="shared" si="319"/>
        <v>2197</v>
      </c>
      <c r="B2211" s="109">
        <f t="shared" si="319"/>
        <v>45762</v>
      </c>
      <c r="C2211" s="127" t="str">
        <f t="shared" si="313"/>
        <v>구간13</v>
      </c>
      <c r="D2211" s="108">
        <f t="shared" si="314"/>
        <v>183</v>
      </c>
      <c r="E2211" s="128">
        <f>COUNTIF($C$15:C2211,C2211)</f>
        <v>4</v>
      </c>
      <c r="F2211" s="129">
        <f t="shared" si="315"/>
        <v>0.11147731690243257</v>
      </c>
      <c r="G2211" s="129">
        <f t="shared" si="316"/>
        <v>3.1976428386304918E-5</v>
      </c>
      <c r="H2211" s="130">
        <f t="shared" si="317"/>
        <v>0.11150929333081887</v>
      </c>
    </row>
    <row r="2212" spans="1:8">
      <c r="A2212" s="108">
        <f t="shared" si="319"/>
        <v>2198</v>
      </c>
      <c r="B2212" s="109">
        <f t="shared" si="319"/>
        <v>45763</v>
      </c>
      <c r="C2212" s="127" t="str">
        <f t="shared" si="313"/>
        <v>구간13</v>
      </c>
      <c r="D2212" s="108">
        <f t="shared" si="314"/>
        <v>183</v>
      </c>
      <c r="E2212" s="128">
        <f>COUNTIF($C$15:C2212,C2212)</f>
        <v>5</v>
      </c>
      <c r="F2212" s="129">
        <f t="shared" si="315"/>
        <v>0.11147731690243257</v>
      </c>
      <c r="G2212" s="129">
        <f t="shared" si="316"/>
        <v>3.9970535482881146E-5</v>
      </c>
      <c r="H2212" s="130">
        <f t="shared" si="317"/>
        <v>0.11151728743791545</v>
      </c>
    </row>
    <row r="2213" spans="1:8">
      <c r="A2213" s="108">
        <f t="shared" si="319"/>
        <v>2199</v>
      </c>
      <c r="B2213" s="109">
        <f t="shared" si="319"/>
        <v>45764</v>
      </c>
      <c r="C2213" s="127" t="str">
        <f t="shared" si="313"/>
        <v>구간13</v>
      </c>
      <c r="D2213" s="108">
        <f t="shared" si="314"/>
        <v>183</v>
      </c>
      <c r="E2213" s="128">
        <f>COUNTIF($C$15:C2213,C2213)</f>
        <v>6</v>
      </c>
      <c r="F2213" s="129">
        <f t="shared" si="315"/>
        <v>0.11147731690243257</v>
      </c>
      <c r="G2213" s="129">
        <f t="shared" si="316"/>
        <v>4.796464257945738E-5</v>
      </c>
      <c r="H2213" s="130">
        <f t="shared" si="317"/>
        <v>0.11152528154501203</v>
      </c>
    </row>
    <row r="2214" spans="1:8">
      <c r="A2214" s="108">
        <f t="shared" si="319"/>
        <v>2200</v>
      </c>
      <c r="B2214" s="109">
        <f t="shared" si="319"/>
        <v>45765</v>
      </c>
      <c r="C2214" s="127" t="str">
        <f t="shared" si="313"/>
        <v>구간13</v>
      </c>
      <c r="D2214" s="108">
        <f t="shared" si="314"/>
        <v>183</v>
      </c>
      <c r="E2214" s="128">
        <f>COUNTIF($C$15:C2214,C2214)</f>
        <v>7</v>
      </c>
      <c r="F2214" s="129">
        <f t="shared" si="315"/>
        <v>0.11147731690243257</v>
      </c>
      <c r="G2214" s="129">
        <f t="shared" si="316"/>
        <v>5.5958749676033608E-5</v>
      </c>
      <c r="H2214" s="130">
        <f t="shared" si="317"/>
        <v>0.1115332756521086</v>
      </c>
    </row>
    <row r="2215" spans="1:8">
      <c r="A2215" s="108">
        <f t="shared" si="319"/>
        <v>2201</v>
      </c>
      <c r="B2215" s="109">
        <f t="shared" si="319"/>
        <v>45766</v>
      </c>
      <c r="C2215" s="127" t="str">
        <f t="shared" si="313"/>
        <v>구간13</v>
      </c>
      <c r="D2215" s="108">
        <f t="shared" si="314"/>
        <v>183</v>
      </c>
      <c r="E2215" s="128">
        <f>COUNTIF($C$15:C2215,C2215)</f>
        <v>8</v>
      </c>
      <c r="F2215" s="129">
        <f t="shared" si="315"/>
        <v>0.11147731690243257</v>
      </c>
      <c r="G2215" s="129">
        <f t="shared" si="316"/>
        <v>6.3952856772609836E-5</v>
      </c>
      <c r="H2215" s="130">
        <f t="shared" si="317"/>
        <v>0.11154126975920517</v>
      </c>
    </row>
    <row r="2216" spans="1:8">
      <c r="A2216" s="108">
        <f t="shared" si="319"/>
        <v>2202</v>
      </c>
      <c r="B2216" s="109">
        <f t="shared" si="319"/>
        <v>45767</v>
      </c>
      <c r="C2216" s="127" t="str">
        <f t="shared" si="313"/>
        <v>구간13</v>
      </c>
      <c r="D2216" s="108">
        <f t="shared" si="314"/>
        <v>183</v>
      </c>
      <c r="E2216" s="128">
        <f>COUNTIF($C$15:C2216,C2216)</f>
        <v>9</v>
      </c>
      <c r="F2216" s="129">
        <f t="shared" si="315"/>
        <v>0.11147731690243257</v>
      </c>
      <c r="G2216" s="129">
        <f t="shared" si="316"/>
        <v>7.1946963869186064E-5</v>
      </c>
      <c r="H2216" s="130">
        <f t="shared" si="317"/>
        <v>0.11154926386630175</v>
      </c>
    </row>
    <row r="2217" spans="1:8">
      <c r="A2217" s="108">
        <f t="shared" si="319"/>
        <v>2203</v>
      </c>
      <c r="B2217" s="109">
        <f t="shared" si="319"/>
        <v>45768</v>
      </c>
      <c r="C2217" s="127" t="str">
        <f t="shared" si="313"/>
        <v>구간13</v>
      </c>
      <c r="D2217" s="108">
        <f t="shared" si="314"/>
        <v>183</v>
      </c>
      <c r="E2217" s="128">
        <f>COUNTIF($C$15:C2217,C2217)</f>
        <v>10</v>
      </c>
      <c r="F2217" s="129">
        <f t="shared" si="315"/>
        <v>0.11147731690243257</v>
      </c>
      <c r="G2217" s="129">
        <f t="shared" si="316"/>
        <v>7.9941070965762291E-5</v>
      </c>
      <c r="H2217" s="130">
        <f t="shared" si="317"/>
        <v>0.11155725797339833</v>
      </c>
    </row>
    <row r="2218" spans="1:8">
      <c r="A2218" s="108">
        <f t="shared" si="319"/>
        <v>2204</v>
      </c>
      <c r="B2218" s="109">
        <f t="shared" si="319"/>
        <v>45769</v>
      </c>
      <c r="C2218" s="127" t="str">
        <f t="shared" si="313"/>
        <v>구간13</v>
      </c>
      <c r="D2218" s="108">
        <f t="shared" si="314"/>
        <v>183</v>
      </c>
      <c r="E2218" s="128">
        <f>COUNTIF($C$15:C2218,C2218)</f>
        <v>11</v>
      </c>
      <c r="F2218" s="129">
        <f t="shared" si="315"/>
        <v>0.11147731690243257</v>
      </c>
      <c r="G2218" s="129">
        <f t="shared" si="316"/>
        <v>8.7935178062338519E-5</v>
      </c>
      <c r="H2218" s="130">
        <f t="shared" si="317"/>
        <v>0.11156525208049491</v>
      </c>
    </row>
    <row r="2219" spans="1:8">
      <c r="A2219" s="108">
        <f t="shared" si="319"/>
        <v>2205</v>
      </c>
      <c r="B2219" s="109">
        <f t="shared" si="319"/>
        <v>45770</v>
      </c>
      <c r="C2219" s="127" t="str">
        <f t="shared" si="313"/>
        <v>구간13</v>
      </c>
      <c r="D2219" s="108">
        <f t="shared" si="314"/>
        <v>183</v>
      </c>
      <c r="E2219" s="128">
        <f>COUNTIF($C$15:C2219,C2219)</f>
        <v>12</v>
      </c>
      <c r="F2219" s="129">
        <f t="shared" si="315"/>
        <v>0.11147731690243257</v>
      </c>
      <c r="G2219" s="129">
        <f t="shared" si="316"/>
        <v>9.592928515891476E-5</v>
      </c>
      <c r="H2219" s="130">
        <f t="shared" si="317"/>
        <v>0.11157324618759148</v>
      </c>
    </row>
    <row r="2220" spans="1:8">
      <c r="A2220" s="108">
        <f t="shared" si="319"/>
        <v>2206</v>
      </c>
      <c r="B2220" s="109">
        <f t="shared" si="319"/>
        <v>45771</v>
      </c>
      <c r="C2220" s="127" t="str">
        <f t="shared" si="313"/>
        <v>구간13</v>
      </c>
      <c r="D2220" s="108">
        <f t="shared" si="314"/>
        <v>183</v>
      </c>
      <c r="E2220" s="128">
        <f>COUNTIF($C$15:C2220,C2220)</f>
        <v>13</v>
      </c>
      <c r="F2220" s="129">
        <f t="shared" si="315"/>
        <v>0.11147731690243257</v>
      </c>
      <c r="G2220" s="129">
        <f t="shared" si="316"/>
        <v>1.0392339225549099E-4</v>
      </c>
      <c r="H2220" s="130">
        <f t="shared" si="317"/>
        <v>0.11158124029468806</v>
      </c>
    </row>
    <row r="2221" spans="1:8">
      <c r="A2221" s="108">
        <f t="shared" si="319"/>
        <v>2207</v>
      </c>
      <c r="B2221" s="109">
        <f t="shared" si="319"/>
        <v>45772</v>
      </c>
      <c r="C2221" s="127" t="str">
        <f t="shared" si="313"/>
        <v>구간13</v>
      </c>
      <c r="D2221" s="108">
        <f t="shared" si="314"/>
        <v>183</v>
      </c>
      <c r="E2221" s="128">
        <f>COUNTIF($C$15:C2221,C2221)</f>
        <v>14</v>
      </c>
      <c r="F2221" s="129">
        <f t="shared" si="315"/>
        <v>0.11147731690243257</v>
      </c>
      <c r="G2221" s="129">
        <f t="shared" si="316"/>
        <v>1.1191749935206722E-4</v>
      </c>
      <c r="H2221" s="130">
        <f t="shared" si="317"/>
        <v>0.11158923440178463</v>
      </c>
    </row>
    <row r="2222" spans="1:8">
      <c r="A2222" s="108">
        <f t="shared" si="319"/>
        <v>2208</v>
      </c>
      <c r="B2222" s="109">
        <f t="shared" si="319"/>
        <v>45773</v>
      </c>
      <c r="C2222" s="127" t="str">
        <f t="shared" si="313"/>
        <v>구간13</v>
      </c>
      <c r="D2222" s="108">
        <f t="shared" si="314"/>
        <v>183</v>
      </c>
      <c r="E2222" s="128">
        <f>COUNTIF($C$15:C2222,C2222)</f>
        <v>15</v>
      </c>
      <c r="F2222" s="129">
        <f t="shared" si="315"/>
        <v>0.11147731690243257</v>
      </c>
      <c r="G2222" s="129">
        <f t="shared" si="316"/>
        <v>1.1991160644864344E-4</v>
      </c>
      <c r="H2222" s="130">
        <f t="shared" si="317"/>
        <v>0.11159722850888121</v>
      </c>
    </row>
    <row r="2223" spans="1:8">
      <c r="A2223" s="108">
        <f t="shared" si="319"/>
        <v>2209</v>
      </c>
      <c r="B2223" s="109">
        <f t="shared" si="319"/>
        <v>45774</v>
      </c>
      <c r="C2223" s="127" t="str">
        <f t="shared" si="313"/>
        <v>구간13</v>
      </c>
      <c r="D2223" s="108">
        <f t="shared" si="314"/>
        <v>183</v>
      </c>
      <c r="E2223" s="128">
        <f>COUNTIF($C$15:C2223,C2223)</f>
        <v>16</v>
      </c>
      <c r="F2223" s="129">
        <f t="shared" si="315"/>
        <v>0.11147731690243257</v>
      </c>
      <c r="G2223" s="129">
        <f t="shared" si="316"/>
        <v>1.2790571354521967E-4</v>
      </c>
      <c r="H2223" s="130">
        <f t="shared" si="317"/>
        <v>0.11160522261597779</v>
      </c>
    </row>
    <row r="2224" spans="1:8">
      <c r="A2224" s="108">
        <f t="shared" si="319"/>
        <v>2210</v>
      </c>
      <c r="B2224" s="109">
        <f t="shared" si="319"/>
        <v>45775</v>
      </c>
      <c r="C2224" s="127" t="str">
        <f t="shared" si="313"/>
        <v>구간13</v>
      </c>
      <c r="D2224" s="108">
        <f t="shared" si="314"/>
        <v>183</v>
      </c>
      <c r="E2224" s="128">
        <f>COUNTIF($C$15:C2224,C2224)</f>
        <v>17</v>
      </c>
      <c r="F2224" s="129">
        <f t="shared" si="315"/>
        <v>0.11147731690243257</v>
      </c>
      <c r="G2224" s="129">
        <f t="shared" si="316"/>
        <v>1.358998206417959E-4</v>
      </c>
      <c r="H2224" s="130">
        <f t="shared" si="317"/>
        <v>0.11161321672307437</v>
      </c>
    </row>
    <row r="2225" spans="1:8">
      <c r="A2225" s="108">
        <f t="shared" ref="A2225:B2240" si="320">A2224+1</f>
        <v>2211</v>
      </c>
      <c r="B2225" s="109">
        <f t="shared" si="320"/>
        <v>45776</v>
      </c>
      <c r="C2225" s="127" t="str">
        <f t="shared" si="313"/>
        <v>구간13</v>
      </c>
      <c r="D2225" s="108">
        <f t="shared" si="314"/>
        <v>183</v>
      </c>
      <c r="E2225" s="128">
        <f>COUNTIF($C$15:C2225,C2225)</f>
        <v>18</v>
      </c>
      <c r="F2225" s="129">
        <f t="shared" si="315"/>
        <v>0.11147731690243257</v>
      </c>
      <c r="G2225" s="129">
        <f t="shared" si="316"/>
        <v>1.4389392773837213E-4</v>
      </c>
      <c r="H2225" s="130">
        <f t="shared" si="317"/>
        <v>0.11162121083017094</v>
      </c>
    </row>
    <row r="2226" spans="1:8">
      <c r="A2226" s="108">
        <f t="shared" si="320"/>
        <v>2212</v>
      </c>
      <c r="B2226" s="109">
        <f t="shared" si="320"/>
        <v>45777</v>
      </c>
      <c r="C2226" s="127" t="str">
        <f t="shared" si="313"/>
        <v>구간13</v>
      </c>
      <c r="D2226" s="108">
        <f t="shared" si="314"/>
        <v>183</v>
      </c>
      <c r="E2226" s="128">
        <f>COUNTIF($C$15:C2226,C2226)</f>
        <v>19</v>
      </c>
      <c r="F2226" s="129">
        <f t="shared" si="315"/>
        <v>0.11147731690243257</v>
      </c>
      <c r="G2226" s="129">
        <f t="shared" si="316"/>
        <v>1.5188803483494835E-4</v>
      </c>
      <c r="H2226" s="130">
        <f t="shared" si="317"/>
        <v>0.11162920493726751</v>
      </c>
    </row>
    <row r="2227" spans="1:8">
      <c r="A2227" s="108">
        <f t="shared" si="320"/>
        <v>2213</v>
      </c>
      <c r="B2227" s="109">
        <f t="shared" si="320"/>
        <v>45778</v>
      </c>
      <c r="C2227" s="127" t="str">
        <f t="shared" si="313"/>
        <v>구간13</v>
      </c>
      <c r="D2227" s="108">
        <f t="shared" si="314"/>
        <v>183</v>
      </c>
      <c r="E2227" s="128">
        <f>COUNTIF($C$15:C2227,C2227)</f>
        <v>20</v>
      </c>
      <c r="F2227" s="129">
        <f t="shared" si="315"/>
        <v>0.11147731690243257</v>
      </c>
      <c r="G2227" s="129">
        <f t="shared" si="316"/>
        <v>1.5988214193152458E-4</v>
      </c>
      <c r="H2227" s="130">
        <f t="shared" si="317"/>
        <v>0.11163719904436409</v>
      </c>
    </row>
    <row r="2228" spans="1:8">
      <c r="A2228" s="108">
        <f t="shared" si="320"/>
        <v>2214</v>
      </c>
      <c r="B2228" s="109">
        <f t="shared" si="320"/>
        <v>45779</v>
      </c>
      <c r="C2228" s="127" t="str">
        <f t="shared" si="313"/>
        <v>구간13</v>
      </c>
      <c r="D2228" s="108">
        <f t="shared" si="314"/>
        <v>183</v>
      </c>
      <c r="E2228" s="128">
        <f>COUNTIF($C$15:C2228,C2228)</f>
        <v>21</v>
      </c>
      <c r="F2228" s="129">
        <f t="shared" si="315"/>
        <v>0.11147731690243257</v>
      </c>
      <c r="G2228" s="129">
        <f t="shared" si="316"/>
        <v>1.6787624902810081E-4</v>
      </c>
      <c r="H2228" s="130">
        <f t="shared" si="317"/>
        <v>0.11164519315146067</v>
      </c>
    </row>
    <row r="2229" spans="1:8">
      <c r="A2229" s="108">
        <f t="shared" si="320"/>
        <v>2215</v>
      </c>
      <c r="B2229" s="109">
        <f t="shared" si="320"/>
        <v>45780</v>
      </c>
      <c r="C2229" s="127" t="str">
        <f t="shared" si="313"/>
        <v>구간13</v>
      </c>
      <c r="D2229" s="108">
        <f t="shared" si="314"/>
        <v>183</v>
      </c>
      <c r="E2229" s="128">
        <f>COUNTIF($C$15:C2229,C2229)</f>
        <v>22</v>
      </c>
      <c r="F2229" s="129">
        <f t="shared" si="315"/>
        <v>0.11147731690243257</v>
      </c>
      <c r="G2229" s="129">
        <f t="shared" si="316"/>
        <v>1.7587035612467704E-4</v>
      </c>
      <c r="H2229" s="130">
        <f t="shared" si="317"/>
        <v>0.11165318725855725</v>
      </c>
    </row>
    <row r="2230" spans="1:8">
      <c r="A2230" s="108">
        <f t="shared" si="320"/>
        <v>2216</v>
      </c>
      <c r="B2230" s="109">
        <f t="shared" si="320"/>
        <v>45781</v>
      </c>
      <c r="C2230" s="127" t="str">
        <f t="shared" si="313"/>
        <v>구간13</v>
      </c>
      <c r="D2230" s="108">
        <f t="shared" si="314"/>
        <v>183</v>
      </c>
      <c r="E2230" s="128">
        <f>COUNTIF($C$15:C2230,C2230)</f>
        <v>23</v>
      </c>
      <c r="F2230" s="129">
        <f t="shared" si="315"/>
        <v>0.11147731690243257</v>
      </c>
      <c r="G2230" s="129">
        <f t="shared" si="316"/>
        <v>1.8386446322125327E-4</v>
      </c>
      <c r="H2230" s="130">
        <f t="shared" si="317"/>
        <v>0.11166118136565382</v>
      </c>
    </row>
    <row r="2231" spans="1:8">
      <c r="A2231" s="108">
        <f t="shared" si="320"/>
        <v>2217</v>
      </c>
      <c r="B2231" s="109">
        <f t="shared" si="320"/>
        <v>45782</v>
      </c>
      <c r="C2231" s="127" t="str">
        <f t="shared" si="313"/>
        <v>구간13</v>
      </c>
      <c r="D2231" s="108">
        <f t="shared" si="314"/>
        <v>183</v>
      </c>
      <c r="E2231" s="128">
        <f>COUNTIF($C$15:C2231,C2231)</f>
        <v>24</v>
      </c>
      <c r="F2231" s="129">
        <f t="shared" si="315"/>
        <v>0.11147731690243257</v>
      </c>
      <c r="G2231" s="129">
        <f t="shared" si="316"/>
        <v>1.9185857031782952E-4</v>
      </c>
      <c r="H2231" s="130">
        <f t="shared" si="317"/>
        <v>0.11166917547275039</v>
      </c>
    </row>
    <row r="2232" spans="1:8">
      <c r="A2232" s="108">
        <f t="shared" si="320"/>
        <v>2218</v>
      </c>
      <c r="B2232" s="109">
        <f t="shared" si="320"/>
        <v>45783</v>
      </c>
      <c r="C2232" s="127" t="str">
        <f t="shared" si="313"/>
        <v>구간13</v>
      </c>
      <c r="D2232" s="108">
        <f t="shared" si="314"/>
        <v>183</v>
      </c>
      <c r="E2232" s="128">
        <f>COUNTIF($C$15:C2232,C2232)</f>
        <v>25</v>
      </c>
      <c r="F2232" s="129">
        <f t="shared" si="315"/>
        <v>0.11147731690243257</v>
      </c>
      <c r="G2232" s="129">
        <f t="shared" si="316"/>
        <v>1.9985267741440575E-4</v>
      </c>
      <c r="H2232" s="130">
        <f t="shared" si="317"/>
        <v>0.11167716957984697</v>
      </c>
    </row>
    <row r="2233" spans="1:8">
      <c r="A2233" s="108">
        <f t="shared" si="320"/>
        <v>2219</v>
      </c>
      <c r="B2233" s="109">
        <f t="shared" si="320"/>
        <v>45784</v>
      </c>
      <c r="C2233" s="127" t="str">
        <f t="shared" si="313"/>
        <v>구간13</v>
      </c>
      <c r="D2233" s="108">
        <f t="shared" si="314"/>
        <v>183</v>
      </c>
      <c r="E2233" s="128">
        <f>COUNTIF($C$15:C2233,C2233)</f>
        <v>26</v>
      </c>
      <c r="F2233" s="129">
        <f t="shared" si="315"/>
        <v>0.11147731690243257</v>
      </c>
      <c r="G2233" s="129">
        <f t="shared" si="316"/>
        <v>2.0784678451098198E-4</v>
      </c>
      <c r="H2233" s="130">
        <f t="shared" si="317"/>
        <v>0.11168516368694355</v>
      </c>
    </row>
    <row r="2234" spans="1:8">
      <c r="A2234" s="108">
        <f t="shared" si="320"/>
        <v>2220</v>
      </c>
      <c r="B2234" s="109">
        <f t="shared" si="320"/>
        <v>45785</v>
      </c>
      <c r="C2234" s="127" t="str">
        <f t="shared" si="313"/>
        <v>구간13</v>
      </c>
      <c r="D2234" s="108">
        <f t="shared" si="314"/>
        <v>183</v>
      </c>
      <c r="E2234" s="128">
        <f>COUNTIF($C$15:C2234,C2234)</f>
        <v>27</v>
      </c>
      <c r="F2234" s="129">
        <f t="shared" si="315"/>
        <v>0.11147731690243257</v>
      </c>
      <c r="G2234" s="129">
        <f t="shared" si="316"/>
        <v>2.158408916075582E-4</v>
      </c>
      <c r="H2234" s="130">
        <f t="shared" si="317"/>
        <v>0.11169315779404013</v>
      </c>
    </row>
    <row r="2235" spans="1:8">
      <c r="A2235" s="108">
        <f t="shared" si="320"/>
        <v>2221</v>
      </c>
      <c r="B2235" s="109">
        <f t="shared" si="320"/>
        <v>45786</v>
      </c>
      <c r="C2235" s="127" t="str">
        <f t="shared" si="313"/>
        <v>구간13</v>
      </c>
      <c r="D2235" s="108">
        <f t="shared" si="314"/>
        <v>183</v>
      </c>
      <c r="E2235" s="128">
        <f>COUNTIF($C$15:C2235,C2235)</f>
        <v>28</v>
      </c>
      <c r="F2235" s="129">
        <f t="shared" si="315"/>
        <v>0.11147731690243257</v>
      </c>
      <c r="G2235" s="129">
        <f t="shared" si="316"/>
        <v>2.2383499870413443E-4</v>
      </c>
      <c r="H2235" s="130">
        <f t="shared" si="317"/>
        <v>0.11170115190113671</v>
      </c>
    </row>
    <row r="2236" spans="1:8">
      <c r="A2236" s="108">
        <f t="shared" si="320"/>
        <v>2222</v>
      </c>
      <c r="B2236" s="109">
        <f t="shared" si="320"/>
        <v>45787</v>
      </c>
      <c r="C2236" s="127" t="str">
        <f t="shared" si="313"/>
        <v>구간13</v>
      </c>
      <c r="D2236" s="108">
        <f t="shared" si="314"/>
        <v>183</v>
      </c>
      <c r="E2236" s="128">
        <f>COUNTIF($C$15:C2236,C2236)</f>
        <v>29</v>
      </c>
      <c r="F2236" s="129">
        <f t="shared" si="315"/>
        <v>0.11147731690243257</v>
      </c>
      <c r="G2236" s="129">
        <f t="shared" si="316"/>
        <v>2.3182910580071066E-4</v>
      </c>
      <c r="H2236" s="130">
        <f t="shared" si="317"/>
        <v>0.11170914600823327</v>
      </c>
    </row>
    <row r="2237" spans="1:8">
      <c r="A2237" s="108">
        <f t="shared" si="320"/>
        <v>2223</v>
      </c>
      <c r="B2237" s="109">
        <f t="shared" si="320"/>
        <v>45788</v>
      </c>
      <c r="C2237" s="127" t="str">
        <f t="shared" si="313"/>
        <v>구간13</v>
      </c>
      <c r="D2237" s="108">
        <f t="shared" si="314"/>
        <v>183</v>
      </c>
      <c r="E2237" s="128">
        <f>COUNTIF($C$15:C2237,C2237)</f>
        <v>30</v>
      </c>
      <c r="F2237" s="129">
        <f t="shared" si="315"/>
        <v>0.11147731690243257</v>
      </c>
      <c r="G2237" s="129">
        <f t="shared" si="316"/>
        <v>2.3982321289728689E-4</v>
      </c>
      <c r="H2237" s="130">
        <f t="shared" si="317"/>
        <v>0.11171714011532985</v>
      </c>
    </row>
    <row r="2238" spans="1:8">
      <c r="A2238" s="108">
        <f t="shared" si="320"/>
        <v>2224</v>
      </c>
      <c r="B2238" s="109">
        <f t="shared" si="320"/>
        <v>45789</v>
      </c>
      <c r="C2238" s="127" t="str">
        <f t="shared" si="313"/>
        <v>구간13</v>
      </c>
      <c r="D2238" s="108">
        <f t="shared" si="314"/>
        <v>183</v>
      </c>
      <c r="E2238" s="128">
        <f>COUNTIF($C$15:C2238,C2238)</f>
        <v>31</v>
      </c>
      <c r="F2238" s="129">
        <f t="shared" si="315"/>
        <v>0.11147731690243257</v>
      </c>
      <c r="G2238" s="129">
        <f t="shared" si="316"/>
        <v>2.4781731999386312E-4</v>
      </c>
      <c r="H2238" s="130">
        <f t="shared" si="317"/>
        <v>0.11172513422242643</v>
      </c>
    </row>
    <row r="2239" spans="1:8">
      <c r="A2239" s="108">
        <f t="shared" si="320"/>
        <v>2225</v>
      </c>
      <c r="B2239" s="109">
        <f t="shared" si="320"/>
        <v>45790</v>
      </c>
      <c r="C2239" s="127" t="str">
        <f t="shared" si="313"/>
        <v>구간13</v>
      </c>
      <c r="D2239" s="108">
        <f t="shared" si="314"/>
        <v>183</v>
      </c>
      <c r="E2239" s="128">
        <f>COUNTIF($C$15:C2239,C2239)</f>
        <v>32</v>
      </c>
      <c r="F2239" s="129">
        <f t="shared" si="315"/>
        <v>0.11147731690243257</v>
      </c>
      <c r="G2239" s="129">
        <f t="shared" si="316"/>
        <v>2.5581142709043934E-4</v>
      </c>
      <c r="H2239" s="130">
        <f t="shared" si="317"/>
        <v>0.11173312832952301</v>
      </c>
    </row>
    <row r="2240" spans="1:8">
      <c r="A2240" s="108">
        <f t="shared" si="320"/>
        <v>2226</v>
      </c>
      <c r="B2240" s="109">
        <f t="shared" si="320"/>
        <v>45791</v>
      </c>
      <c r="C2240" s="127" t="str">
        <f t="shared" si="313"/>
        <v>구간13</v>
      </c>
      <c r="D2240" s="108">
        <f t="shared" si="314"/>
        <v>183</v>
      </c>
      <c r="E2240" s="128">
        <f>COUNTIF($C$15:C2240,C2240)</f>
        <v>33</v>
      </c>
      <c r="F2240" s="129">
        <f t="shared" si="315"/>
        <v>0.11147731690243257</v>
      </c>
      <c r="G2240" s="129">
        <f t="shared" si="316"/>
        <v>2.6380553418701557E-4</v>
      </c>
      <c r="H2240" s="130">
        <f t="shared" si="317"/>
        <v>0.11174112243661959</v>
      </c>
    </row>
    <row r="2241" spans="1:8">
      <c r="A2241" s="108">
        <f t="shared" ref="A2241:B2256" si="321">A2240+1</f>
        <v>2227</v>
      </c>
      <c r="B2241" s="109">
        <f t="shared" si="321"/>
        <v>45792</v>
      </c>
      <c r="C2241" s="127" t="str">
        <f t="shared" si="313"/>
        <v>구간13</v>
      </c>
      <c r="D2241" s="108">
        <f t="shared" si="314"/>
        <v>183</v>
      </c>
      <c r="E2241" s="128">
        <f>COUNTIF($C$15:C2241,C2241)</f>
        <v>34</v>
      </c>
      <c r="F2241" s="129">
        <f t="shared" si="315"/>
        <v>0.11147731690243257</v>
      </c>
      <c r="G2241" s="129">
        <f t="shared" si="316"/>
        <v>2.717996412835918E-4</v>
      </c>
      <c r="H2241" s="130">
        <f t="shared" si="317"/>
        <v>0.11174911654371615</v>
      </c>
    </row>
    <row r="2242" spans="1:8">
      <c r="A2242" s="108">
        <f t="shared" si="321"/>
        <v>2228</v>
      </c>
      <c r="B2242" s="109">
        <f t="shared" si="321"/>
        <v>45793</v>
      </c>
      <c r="C2242" s="127" t="str">
        <f t="shared" si="313"/>
        <v>구간13</v>
      </c>
      <c r="D2242" s="108">
        <f t="shared" si="314"/>
        <v>183</v>
      </c>
      <c r="E2242" s="128">
        <f>COUNTIF($C$15:C2242,C2242)</f>
        <v>35</v>
      </c>
      <c r="F2242" s="129">
        <f t="shared" si="315"/>
        <v>0.11147731690243257</v>
      </c>
      <c r="G2242" s="129">
        <f t="shared" si="316"/>
        <v>2.7979374838016803E-4</v>
      </c>
      <c r="H2242" s="130">
        <f t="shared" si="317"/>
        <v>0.11175711065081273</v>
      </c>
    </row>
    <row r="2243" spans="1:8">
      <c r="A2243" s="108">
        <f t="shared" si="321"/>
        <v>2229</v>
      </c>
      <c r="B2243" s="109">
        <f t="shared" si="321"/>
        <v>45794</v>
      </c>
      <c r="C2243" s="127" t="str">
        <f t="shared" si="313"/>
        <v>구간13</v>
      </c>
      <c r="D2243" s="108">
        <f t="shared" si="314"/>
        <v>183</v>
      </c>
      <c r="E2243" s="128">
        <f>COUNTIF($C$15:C2243,C2243)</f>
        <v>36</v>
      </c>
      <c r="F2243" s="129">
        <f t="shared" si="315"/>
        <v>0.11147731690243257</v>
      </c>
      <c r="G2243" s="129">
        <f t="shared" si="316"/>
        <v>2.8778785547674425E-4</v>
      </c>
      <c r="H2243" s="130">
        <f t="shared" si="317"/>
        <v>0.11176510475790931</v>
      </c>
    </row>
    <row r="2244" spans="1:8">
      <c r="A2244" s="108">
        <f t="shared" si="321"/>
        <v>2230</v>
      </c>
      <c r="B2244" s="109">
        <f t="shared" si="321"/>
        <v>45795</v>
      </c>
      <c r="C2244" s="127" t="str">
        <f t="shared" si="313"/>
        <v>구간13</v>
      </c>
      <c r="D2244" s="108">
        <f t="shared" si="314"/>
        <v>183</v>
      </c>
      <c r="E2244" s="128">
        <f>COUNTIF($C$15:C2244,C2244)</f>
        <v>37</v>
      </c>
      <c r="F2244" s="129">
        <f t="shared" si="315"/>
        <v>0.11147731690243257</v>
      </c>
      <c r="G2244" s="129">
        <f t="shared" si="316"/>
        <v>2.9578196257332048E-4</v>
      </c>
      <c r="H2244" s="130">
        <f t="shared" si="317"/>
        <v>0.11177309886500589</v>
      </c>
    </row>
    <row r="2245" spans="1:8">
      <c r="A2245" s="108">
        <f t="shared" si="321"/>
        <v>2231</v>
      </c>
      <c r="B2245" s="109">
        <f t="shared" si="321"/>
        <v>45796</v>
      </c>
      <c r="C2245" s="127" t="str">
        <f t="shared" si="313"/>
        <v>구간13</v>
      </c>
      <c r="D2245" s="108">
        <f t="shared" si="314"/>
        <v>183</v>
      </c>
      <c r="E2245" s="128">
        <f>COUNTIF($C$15:C2245,C2245)</f>
        <v>38</v>
      </c>
      <c r="F2245" s="129">
        <f t="shared" si="315"/>
        <v>0.11147731690243257</v>
      </c>
      <c r="G2245" s="129">
        <f t="shared" si="316"/>
        <v>3.0377606966989671E-4</v>
      </c>
      <c r="H2245" s="130">
        <f t="shared" si="317"/>
        <v>0.11178109297210247</v>
      </c>
    </row>
    <row r="2246" spans="1:8">
      <c r="A2246" s="108">
        <f t="shared" si="321"/>
        <v>2232</v>
      </c>
      <c r="B2246" s="109">
        <f t="shared" si="321"/>
        <v>45797</v>
      </c>
      <c r="C2246" s="127" t="str">
        <f t="shared" si="313"/>
        <v>구간13</v>
      </c>
      <c r="D2246" s="108">
        <f t="shared" si="314"/>
        <v>183</v>
      </c>
      <c r="E2246" s="128">
        <f>COUNTIF($C$15:C2246,C2246)</f>
        <v>39</v>
      </c>
      <c r="F2246" s="129">
        <f t="shared" si="315"/>
        <v>0.11147731690243257</v>
      </c>
      <c r="G2246" s="129">
        <f t="shared" si="316"/>
        <v>3.1177017676647294E-4</v>
      </c>
      <c r="H2246" s="130">
        <f t="shared" si="317"/>
        <v>0.11178908707919905</v>
      </c>
    </row>
    <row r="2247" spans="1:8">
      <c r="A2247" s="108">
        <f t="shared" si="321"/>
        <v>2233</v>
      </c>
      <c r="B2247" s="109">
        <f t="shared" si="321"/>
        <v>45798</v>
      </c>
      <c r="C2247" s="127" t="str">
        <f t="shared" si="313"/>
        <v>구간13</v>
      </c>
      <c r="D2247" s="108">
        <f t="shared" si="314"/>
        <v>183</v>
      </c>
      <c r="E2247" s="128">
        <f>COUNTIF($C$15:C2247,C2247)</f>
        <v>40</v>
      </c>
      <c r="F2247" s="129">
        <f t="shared" si="315"/>
        <v>0.11147731690243257</v>
      </c>
      <c r="G2247" s="129">
        <f t="shared" si="316"/>
        <v>3.1976428386304917E-4</v>
      </c>
      <c r="H2247" s="130">
        <f t="shared" si="317"/>
        <v>0.11179708118629561</v>
      </c>
    </row>
    <row r="2248" spans="1:8">
      <c r="A2248" s="108">
        <f t="shared" si="321"/>
        <v>2234</v>
      </c>
      <c r="B2248" s="109">
        <f t="shared" si="321"/>
        <v>45799</v>
      </c>
      <c r="C2248" s="127" t="str">
        <f t="shared" si="313"/>
        <v>구간13</v>
      </c>
      <c r="D2248" s="108">
        <f t="shared" si="314"/>
        <v>183</v>
      </c>
      <c r="E2248" s="128">
        <f>COUNTIF($C$15:C2248,C2248)</f>
        <v>41</v>
      </c>
      <c r="F2248" s="129">
        <f t="shared" si="315"/>
        <v>0.11147731690243257</v>
      </c>
      <c r="G2248" s="129">
        <f t="shared" si="316"/>
        <v>3.2775839095962539E-4</v>
      </c>
      <c r="H2248" s="130">
        <f t="shared" si="317"/>
        <v>0.11180507529339219</v>
      </c>
    </row>
    <row r="2249" spans="1:8">
      <c r="A2249" s="108">
        <f t="shared" si="321"/>
        <v>2235</v>
      </c>
      <c r="B2249" s="109">
        <f t="shared" si="321"/>
        <v>45800</v>
      </c>
      <c r="C2249" s="127" t="str">
        <f t="shared" si="313"/>
        <v>구간13</v>
      </c>
      <c r="D2249" s="108">
        <f t="shared" si="314"/>
        <v>183</v>
      </c>
      <c r="E2249" s="128">
        <f>COUNTIF($C$15:C2249,C2249)</f>
        <v>42</v>
      </c>
      <c r="F2249" s="129">
        <f t="shared" si="315"/>
        <v>0.11147731690243257</v>
      </c>
      <c r="G2249" s="129">
        <f t="shared" si="316"/>
        <v>3.3575249805620162E-4</v>
      </c>
      <c r="H2249" s="130">
        <f t="shared" si="317"/>
        <v>0.11181306940048877</v>
      </c>
    </row>
    <row r="2250" spans="1:8">
      <c r="A2250" s="108">
        <f t="shared" si="321"/>
        <v>2236</v>
      </c>
      <c r="B2250" s="109">
        <f t="shared" si="321"/>
        <v>45801</v>
      </c>
      <c r="C2250" s="127" t="str">
        <f t="shared" si="313"/>
        <v>구간13</v>
      </c>
      <c r="D2250" s="108">
        <f t="shared" si="314"/>
        <v>183</v>
      </c>
      <c r="E2250" s="128">
        <f>COUNTIF($C$15:C2250,C2250)</f>
        <v>43</v>
      </c>
      <c r="F2250" s="129">
        <f t="shared" si="315"/>
        <v>0.11147731690243257</v>
      </c>
      <c r="G2250" s="129">
        <f t="shared" si="316"/>
        <v>3.4374660515277785E-4</v>
      </c>
      <c r="H2250" s="130">
        <f t="shared" si="317"/>
        <v>0.11182106350758535</v>
      </c>
    </row>
    <row r="2251" spans="1:8">
      <c r="A2251" s="108">
        <f t="shared" si="321"/>
        <v>2237</v>
      </c>
      <c r="B2251" s="109">
        <f t="shared" si="321"/>
        <v>45802</v>
      </c>
      <c r="C2251" s="127" t="str">
        <f t="shared" si="313"/>
        <v>구간13</v>
      </c>
      <c r="D2251" s="108">
        <f t="shared" si="314"/>
        <v>183</v>
      </c>
      <c r="E2251" s="128">
        <f>COUNTIF($C$15:C2251,C2251)</f>
        <v>44</v>
      </c>
      <c r="F2251" s="129">
        <f t="shared" si="315"/>
        <v>0.11147731690243257</v>
      </c>
      <c r="G2251" s="129">
        <f t="shared" si="316"/>
        <v>3.5174071224935408E-4</v>
      </c>
      <c r="H2251" s="130">
        <f t="shared" si="317"/>
        <v>0.11182905761468193</v>
      </c>
    </row>
    <row r="2252" spans="1:8">
      <c r="A2252" s="108">
        <f t="shared" si="321"/>
        <v>2238</v>
      </c>
      <c r="B2252" s="109">
        <f t="shared" si="321"/>
        <v>45803</v>
      </c>
      <c r="C2252" s="127" t="str">
        <f t="shared" si="313"/>
        <v>구간13</v>
      </c>
      <c r="D2252" s="108">
        <f t="shared" si="314"/>
        <v>183</v>
      </c>
      <c r="E2252" s="128">
        <f>COUNTIF($C$15:C2252,C2252)</f>
        <v>45</v>
      </c>
      <c r="F2252" s="129">
        <f t="shared" si="315"/>
        <v>0.11147731690243257</v>
      </c>
      <c r="G2252" s="129">
        <f t="shared" si="316"/>
        <v>3.597348193459303E-4</v>
      </c>
      <c r="H2252" s="130">
        <f t="shared" si="317"/>
        <v>0.11183705172177849</v>
      </c>
    </row>
    <row r="2253" spans="1:8">
      <c r="A2253" s="108">
        <f t="shared" si="321"/>
        <v>2239</v>
      </c>
      <c r="B2253" s="109">
        <f t="shared" si="321"/>
        <v>45804</v>
      </c>
      <c r="C2253" s="127" t="str">
        <f t="shared" si="313"/>
        <v>구간13</v>
      </c>
      <c r="D2253" s="108">
        <f t="shared" si="314"/>
        <v>183</v>
      </c>
      <c r="E2253" s="128">
        <f>COUNTIF($C$15:C2253,C2253)</f>
        <v>46</v>
      </c>
      <c r="F2253" s="129">
        <f t="shared" si="315"/>
        <v>0.11147731690243257</v>
      </c>
      <c r="G2253" s="129">
        <f t="shared" si="316"/>
        <v>3.6772892644250653E-4</v>
      </c>
      <c r="H2253" s="130">
        <f t="shared" si="317"/>
        <v>0.11184504582887507</v>
      </c>
    </row>
    <row r="2254" spans="1:8">
      <c r="A2254" s="108">
        <f t="shared" si="321"/>
        <v>2240</v>
      </c>
      <c r="B2254" s="109">
        <f t="shared" si="321"/>
        <v>45805</v>
      </c>
      <c r="C2254" s="127" t="str">
        <f t="shared" si="313"/>
        <v>구간13</v>
      </c>
      <c r="D2254" s="108">
        <f t="shared" si="314"/>
        <v>183</v>
      </c>
      <c r="E2254" s="128">
        <f>COUNTIF($C$15:C2254,C2254)</f>
        <v>47</v>
      </c>
      <c r="F2254" s="129">
        <f t="shared" si="315"/>
        <v>0.11147731690243257</v>
      </c>
      <c r="G2254" s="129">
        <f t="shared" si="316"/>
        <v>3.7572303353908276E-4</v>
      </c>
      <c r="H2254" s="130">
        <f t="shared" si="317"/>
        <v>0.11185303993597165</v>
      </c>
    </row>
    <row r="2255" spans="1:8">
      <c r="A2255" s="108">
        <f t="shared" si="321"/>
        <v>2241</v>
      </c>
      <c r="B2255" s="109">
        <f t="shared" si="321"/>
        <v>45806</v>
      </c>
      <c r="C2255" s="127" t="str">
        <f t="shared" si="313"/>
        <v>구간13</v>
      </c>
      <c r="D2255" s="108">
        <f t="shared" si="314"/>
        <v>183</v>
      </c>
      <c r="E2255" s="128">
        <f>COUNTIF($C$15:C2255,C2255)</f>
        <v>48</v>
      </c>
      <c r="F2255" s="129">
        <f t="shared" si="315"/>
        <v>0.11147731690243257</v>
      </c>
      <c r="G2255" s="129">
        <f t="shared" si="316"/>
        <v>3.8371714063565904E-4</v>
      </c>
      <c r="H2255" s="130">
        <f t="shared" si="317"/>
        <v>0.11186103404306823</v>
      </c>
    </row>
    <row r="2256" spans="1:8">
      <c r="A2256" s="108">
        <f t="shared" si="321"/>
        <v>2242</v>
      </c>
      <c r="B2256" s="109">
        <f t="shared" si="321"/>
        <v>45807</v>
      </c>
      <c r="C2256" s="127" t="str">
        <f t="shared" ref="C2256:C2319" si="322">IF(IFERROR(HLOOKUP(B2256,$D$5:$W$7,2,FALSE),"")="",C2257,HLOOKUP(B2256,$D$5:$W$7,2,FALSE))</f>
        <v>구간13</v>
      </c>
      <c r="D2256" s="108">
        <f t="shared" ref="D2256:D2319" si="323">COUNTIF($C$15:$C$49928,C2256)</f>
        <v>183</v>
      </c>
      <c r="E2256" s="128">
        <f>COUNTIF($C$15:C2256,C2256)</f>
        <v>49</v>
      </c>
      <c r="F2256" s="129">
        <f t="shared" ref="F2256:F2319" si="324">HLOOKUP($C2256,$D$6:$W$11,6,FALSE)</f>
        <v>0.11147731690243257</v>
      </c>
      <c r="G2256" s="129">
        <f t="shared" ref="G2256:G2319" si="325">HLOOKUP($C2256,$D$6:$W$11,5,FALSE)*(E2256)</f>
        <v>3.9171124773223527E-4</v>
      </c>
      <c r="H2256" s="130">
        <f t="shared" ref="H2256:H2319" si="326">F2256+G2256</f>
        <v>0.11186902815016481</v>
      </c>
    </row>
    <row r="2257" spans="1:8">
      <c r="A2257" s="108">
        <f t="shared" ref="A2257:B2272" si="327">A2256+1</f>
        <v>2243</v>
      </c>
      <c r="B2257" s="109">
        <f t="shared" si="327"/>
        <v>45808</v>
      </c>
      <c r="C2257" s="127" t="str">
        <f t="shared" si="322"/>
        <v>구간13</v>
      </c>
      <c r="D2257" s="108">
        <f t="shared" si="323"/>
        <v>183</v>
      </c>
      <c r="E2257" s="128">
        <f>COUNTIF($C$15:C2257,C2257)</f>
        <v>50</v>
      </c>
      <c r="F2257" s="129">
        <f t="shared" si="324"/>
        <v>0.11147731690243257</v>
      </c>
      <c r="G2257" s="129">
        <f t="shared" si="325"/>
        <v>3.997053548288115E-4</v>
      </c>
      <c r="H2257" s="130">
        <f t="shared" si="326"/>
        <v>0.11187702225726137</v>
      </c>
    </row>
    <row r="2258" spans="1:8">
      <c r="A2258" s="108">
        <f t="shared" si="327"/>
        <v>2244</v>
      </c>
      <c r="B2258" s="109">
        <f t="shared" si="327"/>
        <v>45809</v>
      </c>
      <c r="C2258" s="127" t="str">
        <f t="shared" si="322"/>
        <v>구간13</v>
      </c>
      <c r="D2258" s="108">
        <f t="shared" si="323"/>
        <v>183</v>
      </c>
      <c r="E2258" s="128">
        <f>COUNTIF($C$15:C2258,C2258)</f>
        <v>51</v>
      </c>
      <c r="F2258" s="129">
        <f t="shared" si="324"/>
        <v>0.11147731690243257</v>
      </c>
      <c r="G2258" s="129">
        <f t="shared" si="325"/>
        <v>4.0769946192538773E-4</v>
      </c>
      <c r="H2258" s="130">
        <f t="shared" si="326"/>
        <v>0.11188501636435795</v>
      </c>
    </row>
    <row r="2259" spans="1:8">
      <c r="A2259" s="108">
        <f t="shared" si="327"/>
        <v>2245</v>
      </c>
      <c r="B2259" s="109">
        <f t="shared" si="327"/>
        <v>45810</v>
      </c>
      <c r="C2259" s="127" t="str">
        <f t="shared" si="322"/>
        <v>구간13</v>
      </c>
      <c r="D2259" s="108">
        <f t="shared" si="323"/>
        <v>183</v>
      </c>
      <c r="E2259" s="128">
        <f>COUNTIF($C$15:C2259,C2259)</f>
        <v>52</v>
      </c>
      <c r="F2259" s="129">
        <f t="shared" si="324"/>
        <v>0.11147731690243257</v>
      </c>
      <c r="G2259" s="129">
        <f t="shared" si="325"/>
        <v>4.1569356902196395E-4</v>
      </c>
      <c r="H2259" s="130">
        <f t="shared" si="326"/>
        <v>0.11189301047145453</v>
      </c>
    </row>
    <row r="2260" spans="1:8">
      <c r="A2260" s="108">
        <f t="shared" si="327"/>
        <v>2246</v>
      </c>
      <c r="B2260" s="109">
        <f t="shared" si="327"/>
        <v>45811</v>
      </c>
      <c r="C2260" s="127" t="str">
        <f t="shared" si="322"/>
        <v>구간13</v>
      </c>
      <c r="D2260" s="108">
        <f t="shared" si="323"/>
        <v>183</v>
      </c>
      <c r="E2260" s="128">
        <f>COUNTIF($C$15:C2260,C2260)</f>
        <v>53</v>
      </c>
      <c r="F2260" s="129">
        <f t="shared" si="324"/>
        <v>0.11147731690243257</v>
      </c>
      <c r="G2260" s="129">
        <f t="shared" si="325"/>
        <v>4.2368767611854018E-4</v>
      </c>
      <c r="H2260" s="130">
        <f t="shared" si="326"/>
        <v>0.11190100457855111</v>
      </c>
    </row>
    <row r="2261" spans="1:8">
      <c r="A2261" s="108">
        <f t="shared" si="327"/>
        <v>2247</v>
      </c>
      <c r="B2261" s="109">
        <f t="shared" si="327"/>
        <v>45812</v>
      </c>
      <c r="C2261" s="127" t="str">
        <f t="shared" si="322"/>
        <v>구간13</v>
      </c>
      <c r="D2261" s="108">
        <f t="shared" si="323"/>
        <v>183</v>
      </c>
      <c r="E2261" s="128">
        <f>COUNTIF($C$15:C2261,C2261)</f>
        <v>54</v>
      </c>
      <c r="F2261" s="129">
        <f t="shared" si="324"/>
        <v>0.11147731690243257</v>
      </c>
      <c r="G2261" s="129">
        <f t="shared" si="325"/>
        <v>4.3168178321511641E-4</v>
      </c>
      <c r="H2261" s="130">
        <f t="shared" si="326"/>
        <v>0.11190899868564769</v>
      </c>
    </row>
    <row r="2262" spans="1:8">
      <c r="A2262" s="108">
        <f t="shared" si="327"/>
        <v>2248</v>
      </c>
      <c r="B2262" s="109">
        <f t="shared" si="327"/>
        <v>45813</v>
      </c>
      <c r="C2262" s="127" t="str">
        <f t="shared" si="322"/>
        <v>구간13</v>
      </c>
      <c r="D2262" s="108">
        <f t="shared" si="323"/>
        <v>183</v>
      </c>
      <c r="E2262" s="128">
        <f>COUNTIF($C$15:C2262,C2262)</f>
        <v>55</v>
      </c>
      <c r="F2262" s="129">
        <f t="shared" si="324"/>
        <v>0.11147731690243257</v>
      </c>
      <c r="G2262" s="129">
        <f t="shared" si="325"/>
        <v>4.3967589031169264E-4</v>
      </c>
      <c r="H2262" s="130">
        <f t="shared" si="326"/>
        <v>0.11191699279274425</v>
      </c>
    </row>
    <row r="2263" spans="1:8">
      <c r="A2263" s="108">
        <f t="shared" si="327"/>
        <v>2249</v>
      </c>
      <c r="B2263" s="109">
        <f t="shared" si="327"/>
        <v>45814</v>
      </c>
      <c r="C2263" s="127" t="str">
        <f t="shared" si="322"/>
        <v>구간13</v>
      </c>
      <c r="D2263" s="108">
        <f t="shared" si="323"/>
        <v>183</v>
      </c>
      <c r="E2263" s="128">
        <f>COUNTIF($C$15:C2263,C2263)</f>
        <v>56</v>
      </c>
      <c r="F2263" s="129">
        <f t="shared" si="324"/>
        <v>0.11147731690243257</v>
      </c>
      <c r="G2263" s="129">
        <f t="shared" si="325"/>
        <v>4.4766999740826886E-4</v>
      </c>
      <c r="H2263" s="130">
        <f t="shared" si="326"/>
        <v>0.11192498689984083</v>
      </c>
    </row>
    <row r="2264" spans="1:8">
      <c r="A2264" s="108">
        <f t="shared" si="327"/>
        <v>2250</v>
      </c>
      <c r="B2264" s="109">
        <f t="shared" si="327"/>
        <v>45815</v>
      </c>
      <c r="C2264" s="127" t="str">
        <f t="shared" si="322"/>
        <v>구간13</v>
      </c>
      <c r="D2264" s="108">
        <f t="shared" si="323"/>
        <v>183</v>
      </c>
      <c r="E2264" s="128">
        <f>COUNTIF($C$15:C2264,C2264)</f>
        <v>57</v>
      </c>
      <c r="F2264" s="129">
        <f t="shared" si="324"/>
        <v>0.11147731690243257</v>
      </c>
      <c r="G2264" s="129">
        <f t="shared" si="325"/>
        <v>4.5566410450484509E-4</v>
      </c>
      <c r="H2264" s="130">
        <f t="shared" si="326"/>
        <v>0.11193298100693741</v>
      </c>
    </row>
    <row r="2265" spans="1:8">
      <c r="A2265" s="108">
        <f t="shared" si="327"/>
        <v>2251</v>
      </c>
      <c r="B2265" s="109">
        <f t="shared" si="327"/>
        <v>45816</v>
      </c>
      <c r="C2265" s="127" t="str">
        <f t="shared" si="322"/>
        <v>구간13</v>
      </c>
      <c r="D2265" s="108">
        <f t="shared" si="323"/>
        <v>183</v>
      </c>
      <c r="E2265" s="128">
        <f>COUNTIF($C$15:C2265,C2265)</f>
        <v>58</v>
      </c>
      <c r="F2265" s="129">
        <f t="shared" si="324"/>
        <v>0.11147731690243257</v>
      </c>
      <c r="G2265" s="129">
        <f t="shared" si="325"/>
        <v>4.6365821160142132E-4</v>
      </c>
      <c r="H2265" s="130">
        <f t="shared" si="326"/>
        <v>0.11194097511403399</v>
      </c>
    </row>
    <row r="2266" spans="1:8">
      <c r="A2266" s="108">
        <f t="shared" si="327"/>
        <v>2252</v>
      </c>
      <c r="B2266" s="109">
        <f t="shared" si="327"/>
        <v>45817</v>
      </c>
      <c r="C2266" s="127" t="str">
        <f t="shared" si="322"/>
        <v>구간13</v>
      </c>
      <c r="D2266" s="108">
        <f t="shared" si="323"/>
        <v>183</v>
      </c>
      <c r="E2266" s="128">
        <f>COUNTIF($C$15:C2266,C2266)</f>
        <v>59</v>
      </c>
      <c r="F2266" s="129">
        <f t="shared" si="324"/>
        <v>0.11147731690243257</v>
      </c>
      <c r="G2266" s="129">
        <f t="shared" si="325"/>
        <v>4.7165231869799755E-4</v>
      </c>
      <c r="H2266" s="130">
        <f t="shared" si="326"/>
        <v>0.11194896922113057</v>
      </c>
    </row>
    <row r="2267" spans="1:8">
      <c r="A2267" s="108">
        <f t="shared" si="327"/>
        <v>2253</v>
      </c>
      <c r="B2267" s="109">
        <f t="shared" si="327"/>
        <v>45818</v>
      </c>
      <c r="C2267" s="127" t="str">
        <f t="shared" si="322"/>
        <v>구간13</v>
      </c>
      <c r="D2267" s="108">
        <f t="shared" si="323"/>
        <v>183</v>
      </c>
      <c r="E2267" s="128">
        <f>COUNTIF($C$15:C2267,C2267)</f>
        <v>60</v>
      </c>
      <c r="F2267" s="129">
        <f t="shared" si="324"/>
        <v>0.11147731690243257</v>
      </c>
      <c r="G2267" s="129">
        <f t="shared" si="325"/>
        <v>4.7964642579457378E-4</v>
      </c>
      <c r="H2267" s="130">
        <f t="shared" si="326"/>
        <v>0.11195696332822715</v>
      </c>
    </row>
    <row r="2268" spans="1:8">
      <c r="A2268" s="108">
        <f t="shared" si="327"/>
        <v>2254</v>
      </c>
      <c r="B2268" s="109">
        <f t="shared" si="327"/>
        <v>45819</v>
      </c>
      <c r="C2268" s="127" t="str">
        <f t="shared" si="322"/>
        <v>구간13</v>
      </c>
      <c r="D2268" s="108">
        <f t="shared" si="323"/>
        <v>183</v>
      </c>
      <c r="E2268" s="128">
        <f>COUNTIF($C$15:C2268,C2268)</f>
        <v>61</v>
      </c>
      <c r="F2268" s="129">
        <f t="shared" si="324"/>
        <v>0.11147731690243257</v>
      </c>
      <c r="G2268" s="129">
        <f t="shared" si="325"/>
        <v>4.8764053289115E-4</v>
      </c>
      <c r="H2268" s="130">
        <f t="shared" si="326"/>
        <v>0.11196495743532371</v>
      </c>
    </row>
    <row r="2269" spans="1:8">
      <c r="A2269" s="108">
        <f t="shared" si="327"/>
        <v>2255</v>
      </c>
      <c r="B2269" s="109">
        <f t="shared" si="327"/>
        <v>45820</v>
      </c>
      <c r="C2269" s="127" t="str">
        <f t="shared" si="322"/>
        <v>구간13</v>
      </c>
      <c r="D2269" s="108">
        <f t="shared" si="323"/>
        <v>183</v>
      </c>
      <c r="E2269" s="128">
        <f>COUNTIF($C$15:C2269,C2269)</f>
        <v>62</v>
      </c>
      <c r="F2269" s="129">
        <f t="shared" si="324"/>
        <v>0.11147731690243257</v>
      </c>
      <c r="G2269" s="129">
        <f t="shared" si="325"/>
        <v>4.9563463998772623E-4</v>
      </c>
      <c r="H2269" s="130">
        <f t="shared" si="326"/>
        <v>0.11197295154242029</v>
      </c>
    </row>
    <row r="2270" spans="1:8">
      <c r="A2270" s="108">
        <f t="shared" si="327"/>
        <v>2256</v>
      </c>
      <c r="B2270" s="109">
        <f t="shared" si="327"/>
        <v>45821</v>
      </c>
      <c r="C2270" s="127" t="str">
        <f t="shared" si="322"/>
        <v>구간13</v>
      </c>
      <c r="D2270" s="108">
        <f t="shared" si="323"/>
        <v>183</v>
      </c>
      <c r="E2270" s="128">
        <f>COUNTIF($C$15:C2270,C2270)</f>
        <v>63</v>
      </c>
      <c r="F2270" s="129">
        <f t="shared" si="324"/>
        <v>0.11147731690243257</v>
      </c>
      <c r="G2270" s="129">
        <f t="shared" si="325"/>
        <v>5.036287470843024E-4</v>
      </c>
      <c r="H2270" s="130">
        <f t="shared" si="326"/>
        <v>0.11198094564951687</v>
      </c>
    </row>
    <row r="2271" spans="1:8">
      <c r="A2271" s="108">
        <f t="shared" si="327"/>
        <v>2257</v>
      </c>
      <c r="B2271" s="109">
        <f t="shared" si="327"/>
        <v>45822</v>
      </c>
      <c r="C2271" s="127" t="str">
        <f t="shared" si="322"/>
        <v>구간13</v>
      </c>
      <c r="D2271" s="108">
        <f t="shared" si="323"/>
        <v>183</v>
      </c>
      <c r="E2271" s="128">
        <f>COUNTIF($C$15:C2271,C2271)</f>
        <v>64</v>
      </c>
      <c r="F2271" s="129">
        <f t="shared" si="324"/>
        <v>0.11147731690243257</v>
      </c>
      <c r="G2271" s="129">
        <f t="shared" si="325"/>
        <v>5.1162285418087869E-4</v>
      </c>
      <c r="H2271" s="130">
        <f t="shared" si="326"/>
        <v>0.11198893975661345</v>
      </c>
    </row>
    <row r="2272" spans="1:8">
      <c r="A2272" s="108">
        <f t="shared" si="327"/>
        <v>2258</v>
      </c>
      <c r="B2272" s="109">
        <f t="shared" si="327"/>
        <v>45823</v>
      </c>
      <c r="C2272" s="127" t="str">
        <f t="shared" si="322"/>
        <v>구간13</v>
      </c>
      <c r="D2272" s="108">
        <f t="shared" si="323"/>
        <v>183</v>
      </c>
      <c r="E2272" s="128">
        <f>COUNTIF($C$15:C2272,C2272)</f>
        <v>65</v>
      </c>
      <c r="F2272" s="129">
        <f t="shared" si="324"/>
        <v>0.11147731690243257</v>
      </c>
      <c r="G2272" s="129">
        <f t="shared" si="325"/>
        <v>5.1961696127745497E-4</v>
      </c>
      <c r="H2272" s="130">
        <f t="shared" si="326"/>
        <v>0.11199693386371003</v>
      </c>
    </row>
    <row r="2273" spans="1:8">
      <c r="A2273" s="108">
        <f t="shared" ref="A2273:B2288" si="328">A2272+1</f>
        <v>2259</v>
      </c>
      <c r="B2273" s="109">
        <f t="shared" si="328"/>
        <v>45824</v>
      </c>
      <c r="C2273" s="127" t="str">
        <f t="shared" si="322"/>
        <v>구간13</v>
      </c>
      <c r="D2273" s="108">
        <f t="shared" si="323"/>
        <v>183</v>
      </c>
      <c r="E2273" s="128">
        <f>COUNTIF($C$15:C2273,C2273)</f>
        <v>66</v>
      </c>
      <c r="F2273" s="129">
        <f t="shared" si="324"/>
        <v>0.11147731690243257</v>
      </c>
      <c r="G2273" s="129">
        <f t="shared" si="325"/>
        <v>5.2761106837403114E-4</v>
      </c>
      <c r="H2273" s="130">
        <f t="shared" si="326"/>
        <v>0.11200492797080659</v>
      </c>
    </row>
    <row r="2274" spans="1:8">
      <c r="A2274" s="108">
        <f t="shared" si="328"/>
        <v>2260</v>
      </c>
      <c r="B2274" s="109">
        <f t="shared" si="328"/>
        <v>45825</v>
      </c>
      <c r="C2274" s="127" t="str">
        <f t="shared" si="322"/>
        <v>구간13</v>
      </c>
      <c r="D2274" s="108">
        <f t="shared" si="323"/>
        <v>183</v>
      </c>
      <c r="E2274" s="128">
        <f>COUNTIF($C$15:C2274,C2274)</f>
        <v>67</v>
      </c>
      <c r="F2274" s="129">
        <f t="shared" si="324"/>
        <v>0.11147731690243257</v>
      </c>
      <c r="G2274" s="129">
        <f t="shared" si="325"/>
        <v>5.3560517547060742E-4</v>
      </c>
      <c r="H2274" s="130">
        <f t="shared" si="326"/>
        <v>0.11201292207790317</v>
      </c>
    </row>
    <row r="2275" spans="1:8">
      <c r="A2275" s="108">
        <f t="shared" si="328"/>
        <v>2261</v>
      </c>
      <c r="B2275" s="109">
        <f t="shared" si="328"/>
        <v>45826</v>
      </c>
      <c r="C2275" s="127" t="str">
        <f t="shared" si="322"/>
        <v>구간13</v>
      </c>
      <c r="D2275" s="108">
        <f t="shared" si="323"/>
        <v>183</v>
      </c>
      <c r="E2275" s="128">
        <f>COUNTIF($C$15:C2275,C2275)</f>
        <v>68</v>
      </c>
      <c r="F2275" s="129">
        <f t="shared" si="324"/>
        <v>0.11147731690243257</v>
      </c>
      <c r="G2275" s="129">
        <f t="shared" si="325"/>
        <v>5.435992825671836E-4</v>
      </c>
      <c r="H2275" s="130">
        <f t="shared" si="326"/>
        <v>0.11202091618499975</v>
      </c>
    </row>
    <row r="2276" spans="1:8">
      <c r="A2276" s="108">
        <f t="shared" si="328"/>
        <v>2262</v>
      </c>
      <c r="B2276" s="109">
        <f t="shared" si="328"/>
        <v>45827</v>
      </c>
      <c r="C2276" s="127" t="str">
        <f t="shared" si="322"/>
        <v>구간13</v>
      </c>
      <c r="D2276" s="108">
        <f t="shared" si="323"/>
        <v>183</v>
      </c>
      <c r="E2276" s="128">
        <f>COUNTIF($C$15:C2276,C2276)</f>
        <v>69</v>
      </c>
      <c r="F2276" s="129">
        <f t="shared" si="324"/>
        <v>0.11147731690243257</v>
      </c>
      <c r="G2276" s="129">
        <f t="shared" si="325"/>
        <v>5.5159338966375988E-4</v>
      </c>
      <c r="H2276" s="130">
        <f t="shared" si="326"/>
        <v>0.11202891029209633</v>
      </c>
    </row>
    <row r="2277" spans="1:8">
      <c r="A2277" s="108">
        <f t="shared" si="328"/>
        <v>2263</v>
      </c>
      <c r="B2277" s="109">
        <f t="shared" si="328"/>
        <v>45828</v>
      </c>
      <c r="C2277" s="127" t="str">
        <f t="shared" si="322"/>
        <v>구간13</v>
      </c>
      <c r="D2277" s="108">
        <f t="shared" si="323"/>
        <v>183</v>
      </c>
      <c r="E2277" s="128">
        <f>COUNTIF($C$15:C2277,C2277)</f>
        <v>70</v>
      </c>
      <c r="F2277" s="129">
        <f t="shared" si="324"/>
        <v>0.11147731690243257</v>
      </c>
      <c r="G2277" s="129">
        <f t="shared" si="325"/>
        <v>5.5958749676033605E-4</v>
      </c>
      <c r="H2277" s="130">
        <f t="shared" si="326"/>
        <v>0.11203690439919291</v>
      </c>
    </row>
    <row r="2278" spans="1:8">
      <c r="A2278" s="108">
        <f t="shared" si="328"/>
        <v>2264</v>
      </c>
      <c r="B2278" s="109">
        <f t="shared" si="328"/>
        <v>45829</v>
      </c>
      <c r="C2278" s="127" t="str">
        <f t="shared" si="322"/>
        <v>구간13</v>
      </c>
      <c r="D2278" s="108">
        <f t="shared" si="323"/>
        <v>183</v>
      </c>
      <c r="E2278" s="128">
        <f>COUNTIF($C$15:C2278,C2278)</f>
        <v>71</v>
      </c>
      <c r="F2278" s="129">
        <f t="shared" si="324"/>
        <v>0.11147731690243257</v>
      </c>
      <c r="G2278" s="129">
        <f t="shared" si="325"/>
        <v>5.6758160385691234E-4</v>
      </c>
      <c r="H2278" s="130">
        <f t="shared" si="326"/>
        <v>0.11204489850628947</v>
      </c>
    </row>
    <row r="2279" spans="1:8">
      <c r="A2279" s="108">
        <f t="shared" si="328"/>
        <v>2265</v>
      </c>
      <c r="B2279" s="109">
        <f t="shared" si="328"/>
        <v>45830</v>
      </c>
      <c r="C2279" s="127" t="str">
        <f t="shared" si="322"/>
        <v>구간13</v>
      </c>
      <c r="D2279" s="108">
        <f t="shared" si="323"/>
        <v>183</v>
      </c>
      <c r="E2279" s="128">
        <f>COUNTIF($C$15:C2279,C2279)</f>
        <v>72</v>
      </c>
      <c r="F2279" s="129">
        <f t="shared" si="324"/>
        <v>0.11147731690243257</v>
      </c>
      <c r="G2279" s="129">
        <f t="shared" si="325"/>
        <v>5.7557571095348851E-4</v>
      </c>
      <c r="H2279" s="130">
        <f t="shared" si="326"/>
        <v>0.11205289261338605</v>
      </c>
    </row>
    <row r="2280" spans="1:8">
      <c r="A2280" s="108">
        <f t="shared" si="328"/>
        <v>2266</v>
      </c>
      <c r="B2280" s="109">
        <f t="shared" si="328"/>
        <v>45831</v>
      </c>
      <c r="C2280" s="127" t="str">
        <f t="shared" si="322"/>
        <v>구간13</v>
      </c>
      <c r="D2280" s="108">
        <f t="shared" si="323"/>
        <v>183</v>
      </c>
      <c r="E2280" s="128">
        <f>COUNTIF($C$15:C2280,C2280)</f>
        <v>73</v>
      </c>
      <c r="F2280" s="129">
        <f t="shared" si="324"/>
        <v>0.11147731690243257</v>
      </c>
      <c r="G2280" s="129">
        <f t="shared" si="325"/>
        <v>5.8356981805006479E-4</v>
      </c>
      <c r="H2280" s="130">
        <f t="shared" si="326"/>
        <v>0.11206088672048263</v>
      </c>
    </row>
    <row r="2281" spans="1:8">
      <c r="A2281" s="108">
        <f t="shared" si="328"/>
        <v>2267</v>
      </c>
      <c r="B2281" s="109">
        <f t="shared" si="328"/>
        <v>45832</v>
      </c>
      <c r="C2281" s="127" t="str">
        <f t="shared" si="322"/>
        <v>구간13</v>
      </c>
      <c r="D2281" s="108">
        <f t="shared" si="323"/>
        <v>183</v>
      </c>
      <c r="E2281" s="128">
        <f>COUNTIF($C$15:C2281,C2281)</f>
        <v>74</v>
      </c>
      <c r="F2281" s="129">
        <f t="shared" si="324"/>
        <v>0.11147731690243257</v>
      </c>
      <c r="G2281" s="129">
        <f t="shared" si="325"/>
        <v>5.9156392514664096E-4</v>
      </c>
      <c r="H2281" s="130">
        <f t="shared" si="326"/>
        <v>0.11206888082757921</v>
      </c>
    </row>
    <row r="2282" spans="1:8">
      <c r="A2282" s="108">
        <f t="shared" si="328"/>
        <v>2268</v>
      </c>
      <c r="B2282" s="109">
        <f t="shared" si="328"/>
        <v>45833</v>
      </c>
      <c r="C2282" s="127" t="str">
        <f t="shared" si="322"/>
        <v>구간13</v>
      </c>
      <c r="D2282" s="108">
        <f t="shared" si="323"/>
        <v>183</v>
      </c>
      <c r="E2282" s="128">
        <f>COUNTIF($C$15:C2282,C2282)</f>
        <v>75</v>
      </c>
      <c r="F2282" s="129">
        <f t="shared" si="324"/>
        <v>0.11147731690243257</v>
      </c>
      <c r="G2282" s="129">
        <f t="shared" si="325"/>
        <v>5.9955803224321725E-4</v>
      </c>
      <c r="H2282" s="130">
        <f t="shared" si="326"/>
        <v>0.11207687493467579</v>
      </c>
    </row>
    <row r="2283" spans="1:8">
      <c r="A2283" s="108">
        <f t="shared" si="328"/>
        <v>2269</v>
      </c>
      <c r="B2283" s="109">
        <f t="shared" si="328"/>
        <v>45834</v>
      </c>
      <c r="C2283" s="127" t="str">
        <f t="shared" si="322"/>
        <v>구간13</v>
      </c>
      <c r="D2283" s="108">
        <f t="shared" si="323"/>
        <v>183</v>
      </c>
      <c r="E2283" s="128">
        <f>COUNTIF($C$15:C2283,C2283)</f>
        <v>76</v>
      </c>
      <c r="F2283" s="129">
        <f t="shared" si="324"/>
        <v>0.11147731690243257</v>
      </c>
      <c r="G2283" s="129">
        <f t="shared" si="325"/>
        <v>6.0755213933979342E-4</v>
      </c>
      <c r="H2283" s="130">
        <f t="shared" si="326"/>
        <v>0.11208486904177235</v>
      </c>
    </row>
    <row r="2284" spans="1:8">
      <c r="A2284" s="108">
        <f t="shared" si="328"/>
        <v>2270</v>
      </c>
      <c r="B2284" s="109">
        <f t="shared" si="328"/>
        <v>45835</v>
      </c>
      <c r="C2284" s="127" t="str">
        <f t="shared" si="322"/>
        <v>구간13</v>
      </c>
      <c r="D2284" s="108">
        <f t="shared" si="323"/>
        <v>183</v>
      </c>
      <c r="E2284" s="128">
        <f>COUNTIF($C$15:C2284,C2284)</f>
        <v>77</v>
      </c>
      <c r="F2284" s="129">
        <f t="shared" si="324"/>
        <v>0.11147731690243257</v>
      </c>
      <c r="G2284" s="129">
        <f t="shared" si="325"/>
        <v>6.155462464363697E-4</v>
      </c>
      <c r="H2284" s="130">
        <f t="shared" si="326"/>
        <v>0.11209286314886893</v>
      </c>
    </row>
    <row r="2285" spans="1:8">
      <c r="A2285" s="108">
        <f t="shared" si="328"/>
        <v>2271</v>
      </c>
      <c r="B2285" s="109">
        <f t="shared" si="328"/>
        <v>45836</v>
      </c>
      <c r="C2285" s="127" t="str">
        <f t="shared" si="322"/>
        <v>구간13</v>
      </c>
      <c r="D2285" s="108">
        <f t="shared" si="323"/>
        <v>183</v>
      </c>
      <c r="E2285" s="128">
        <f>COUNTIF($C$15:C2285,C2285)</f>
        <v>78</v>
      </c>
      <c r="F2285" s="129">
        <f t="shared" si="324"/>
        <v>0.11147731690243257</v>
      </c>
      <c r="G2285" s="129">
        <f t="shared" si="325"/>
        <v>6.2354035353294588E-4</v>
      </c>
      <c r="H2285" s="130">
        <f t="shared" si="326"/>
        <v>0.11210085725596551</v>
      </c>
    </row>
    <row r="2286" spans="1:8">
      <c r="A2286" s="108">
        <f t="shared" si="328"/>
        <v>2272</v>
      </c>
      <c r="B2286" s="109">
        <f t="shared" si="328"/>
        <v>45837</v>
      </c>
      <c r="C2286" s="127" t="str">
        <f t="shared" si="322"/>
        <v>구간13</v>
      </c>
      <c r="D2286" s="108">
        <f t="shared" si="323"/>
        <v>183</v>
      </c>
      <c r="E2286" s="128">
        <f>COUNTIF($C$15:C2286,C2286)</f>
        <v>79</v>
      </c>
      <c r="F2286" s="129">
        <f t="shared" si="324"/>
        <v>0.11147731690243257</v>
      </c>
      <c r="G2286" s="129">
        <f t="shared" si="325"/>
        <v>6.3153446062952216E-4</v>
      </c>
      <c r="H2286" s="130">
        <f t="shared" si="326"/>
        <v>0.11210885136306209</v>
      </c>
    </row>
    <row r="2287" spans="1:8">
      <c r="A2287" s="108">
        <f t="shared" si="328"/>
        <v>2273</v>
      </c>
      <c r="B2287" s="109">
        <f t="shared" si="328"/>
        <v>45838</v>
      </c>
      <c r="C2287" s="127" t="str">
        <f t="shared" si="322"/>
        <v>구간13</v>
      </c>
      <c r="D2287" s="108">
        <f t="shared" si="323"/>
        <v>183</v>
      </c>
      <c r="E2287" s="128">
        <f>COUNTIF($C$15:C2287,C2287)</f>
        <v>80</v>
      </c>
      <c r="F2287" s="129">
        <f t="shared" si="324"/>
        <v>0.11147731690243257</v>
      </c>
      <c r="G2287" s="129">
        <f t="shared" si="325"/>
        <v>6.3952856772609833E-4</v>
      </c>
      <c r="H2287" s="130">
        <f t="shared" si="326"/>
        <v>0.11211684547015867</v>
      </c>
    </row>
    <row r="2288" spans="1:8">
      <c r="A2288" s="108">
        <f t="shared" si="328"/>
        <v>2274</v>
      </c>
      <c r="B2288" s="109">
        <f t="shared" si="328"/>
        <v>45839</v>
      </c>
      <c r="C2288" s="127" t="str">
        <f t="shared" si="322"/>
        <v>구간13</v>
      </c>
      <c r="D2288" s="108">
        <f t="shared" si="323"/>
        <v>183</v>
      </c>
      <c r="E2288" s="128">
        <f>COUNTIF($C$15:C2288,C2288)</f>
        <v>81</v>
      </c>
      <c r="F2288" s="129">
        <f t="shared" si="324"/>
        <v>0.11147731690243257</v>
      </c>
      <c r="G2288" s="129">
        <f t="shared" si="325"/>
        <v>6.4752267482267461E-4</v>
      </c>
      <c r="H2288" s="130">
        <f t="shared" si="326"/>
        <v>0.11212483957725525</v>
      </c>
    </row>
    <row r="2289" spans="1:8">
      <c r="A2289" s="108">
        <f t="shared" ref="A2289:B2304" si="329">A2288+1</f>
        <v>2275</v>
      </c>
      <c r="B2289" s="109">
        <f t="shared" si="329"/>
        <v>45840</v>
      </c>
      <c r="C2289" s="127" t="str">
        <f t="shared" si="322"/>
        <v>구간13</v>
      </c>
      <c r="D2289" s="108">
        <f t="shared" si="323"/>
        <v>183</v>
      </c>
      <c r="E2289" s="128">
        <f>COUNTIF($C$15:C2289,C2289)</f>
        <v>82</v>
      </c>
      <c r="F2289" s="129">
        <f t="shared" si="324"/>
        <v>0.11147731690243257</v>
      </c>
      <c r="G2289" s="129">
        <f t="shared" si="325"/>
        <v>6.5551678191925079E-4</v>
      </c>
      <c r="H2289" s="130">
        <f t="shared" si="326"/>
        <v>0.11213283368435181</v>
      </c>
    </row>
    <row r="2290" spans="1:8">
      <c r="A2290" s="108">
        <f t="shared" si="329"/>
        <v>2276</v>
      </c>
      <c r="B2290" s="109">
        <f t="shared" si="329"/>
        <v>45841</v>
      </c>
      <c r="C2290" s="127" t="str">
        <f t="shared" si="322"/>
        <v>구간13</v>
      </c>
      <c r="D2290" s="108">
        <f t="shared" si="323"/>
        <v>183</v>
      </c>
      <c r="E2290" s="128">
        <f>COUNTIF($C$15:C2290,C2290)</f>
        <v>83</v>
      </c>
      <c r="F2290" s="129">
        <f t="shared" si="324"/>
        <v>0.11147731690243257</v>
      </c>
      <c r="G2290" s="129">
        <f t="shared" si="325"/>
        <v>6.6351088901582707E-4</v>
      </c>
      <c r="H2290" s="130">
        <f t="shared" si="326"/>
        <v>0.11214082779144839</v>
      </c>
    </row>
    <row r="2291" spans="1:8">
      <c r="A2291" s="108">
        <f t="shared" si="329"/>
        <v>2277</v>
      </c>
      <c r="B2291" s="109">
        <f t="shared" si="329"/>
        <v>45842</v>
      </c>
      <c r="C2291" s="127" t="str">
        <f t="shared" si="322"/>
        <v>구간13</v>
      </c>
      <c r="D2291" s="108">
        <f t="shared" si="323"/>
        <v>183</v>
      </c>
      <c r="E2291" s="128">
        <f>COUNTIF($C$15:C2291,C2291)</f>
        <v>84</v>
      </c>
      <c r="F2291" s="129">
        <f t="shared" si="324"/>
        <v>0.11147731690243257</v>
      </c>
      <c r="G2291" s="129">
        <f t="shared" si="325"/>
        <v>6.7150499611240324E-4</v>
      </c>
      <c r="H2291" s="130">
        <f t="shared" si="326"/>
        <v>0.11214882189854497</v>
      </c>
    </row>
    <row r="2292" spans="1:8">
      <c r="A2292" s="108">
        <f t="shared" si="329"/>
        <v>2278</v>
      </c>
      <c r="B2292" s="109">
        <f t="shared" si="329"/>
        <v>45843</v>
      </c>
      <c r="C2292" s="127" t="str">
        <f t="shared" si="322"/>
        <v>구간13</v>
      </c>
      <c r="D2292" s="108">
        <f t="shared" si="323"/>
        <v>183</v>
      </c>
      <c r="E2292" s="128">
        <f>COUNTIF($C$15:C2292,C2292)</f>
        <v>85</v>
      </c>
      <c r="F2292" s="129">
        <f t="shared" si="324"/>
        <v>0.11147731690243257</v>
      </c>
      <c r="G2292" s="129">
        <f t="shared" si="325"/>
        <v>6.7949910320897952E-4</v>
      </c>
      <c r="H2292" s="130">
        <f t="shared" si="326"/>
        <v>0.11215681600564155</v>
      </c>
    </row>
    <row r="2293" spans="1:8">
      <c r="A2293" s="108">
        <f t="shared" si="329"/>
        <v>2279</v>
      </c>
      <c r="B2293" s="109">
        <f t="shared" si="329"/>
        <v>45844</v>
      </c>
      <c r="C2293" s="127" t="str">
        <f t="shared" si="322"/>
        <v>구간13</v>
      </c>
      <c r="D2293" s="108">
        <f t="shared" si="323"/>
        <v>183</v>
      </c>
      <c r="E2293" s="128">
        <f>COUNTIF($C$15:C2293,C2293)</f>
        <v>86</v>
      </c>
      <c r="F2293" s="129">
        <f t="shared" si="324"/>
        <v>0.11147731690243257</v>
      </c>
      <c r="G2293" s="129">
        <f t="shared" si="325"/>
        <v>6.874932103055557E-4</v>
      </c>
      <c r="H2293" s="130">
        <f t="shared" si="326"/>
        <v>0.11216481011273813</v>
      </c>
    </row>
    <row r="2294" spans="1:8">
      <c r="A2294" s="108">
        <f t="shared" si="329"/>
        <v>2280</v>
      </c>
      <c r="B2294" s="109">
        <f t="shared" si="329"/>
        <v>45845</v>
      </c>
      <c r="C2294" s="127" t="str">
        <f t="shared" si="322"/>
        <v>구간13</v>
      </c>
      <c r="D2294" s="108">
        <f t="shared" si="323"/>
        <v>183</v>
      </c>
      <c r="E2294" s="128">
        <f>COUNTIF($C$15:C2294,C2294)</f>
        <v>87</v>
      </c>
      <c r="F2294" s="129">
        <f t="shared" si="324"/>
        <v>0.11147731690243257</v>
      </c>
      <c r="G2294" s="129">
        <f t="shared" si="325"/>
        <v>6.9548731740213198E-4</v>
      </c>
      <c r="H2294" s="130">
        <f t="shared" si="326"/>
        <v>0.11217280421983469</v>
      </c>
    </row>
    <row r="2295" spans="1:8">
      <c r="A2295" s="108">
        <f t="shared" si="329"/>
        <v>2281</v>
      </c>
      <c r="B2295" s="109">
        <f t="shared" si="329"/>
        <v>45846</v>
      </c>
      <c r="C2295" s="127" t="str">
        <f t="shared" si="322"/>
        <v>구간13</v>
      </c>
      <c r="D2295" s="108">
        <f t="shared" si="323"/>
        <v>183</v>
      </c>
      <c r="E2295" s="128">
        <f>COUNTIF($C$15:C2295,C2295)</f>
        <v>88</v>
      </c>
      <c r="F2295" s="129">
        <f t="shared" si="324"/>
        <v>0.11147731690243257</v>
      </c>
      <c r="G2295" s="129">
        <f t="shared" si="325"/>
        <v>7.0348142449870815E-4</v>
      </c>
      <c r="H2295" s="130">
        <f t="shared" si="326"/>
        <v>0.11218079832693127</v>
      </c>
    </row>
    <row r="2296" spans="1:8">
      <c r="A2296" s="108">
        <f t="shared" si="329"/>
        <v>2282</v>
      </c>
      <c r="B2296" s="109">
        <f t="shared" si="329"/>
        <v>45847</v>
      </c>
      <c r="C2296" s="127" t="str">
        <f t="shared" si="322"/>
        <v>구간13</v>
      </c>
      <c r="D2296" s="108">
        <f t="shared" si="323"/>
        <v>183</v>
      </c>
      <c r="E2296" s="128">
        <f>COUNTIF($C$15:C2296,C2296)</f>
        <v>89</v>
      </c>
      <c r="F2296" s="129">
        <f t="shared" si="324"/>
        <v>0.11147731690243257</v>
      </c>
      <c r="G2296" s="129">
        <f t="shared" si="325"/>
        <v>7.1147553159528444E-4</v>
      </c>
      <c r="H2296" s="130">
        <f t="shared" si="326"/>
        <v>0.11218879243402785</v>
      </c>
    </row>
    <row r="2297" spans="1:8">
      <c r="A2297" s="108">
        <f t="shared" si="329"/>
        <v>2283</v>
      </c>
      <c r="B2297" s="109">
        <f t="shared" si="329"/>
        <v>45848</v>
      </c>
      <c r="C2297" s="127" t="str">
        <f t="shared" si="322"/>
        <v>구간13</v>
      </c>
      <c r="D2297" s="108">
        <f t="shared" si="323"/>
        <v>183</v>
      </c>
      <c r="E2297" s="128">
        <f>COUNTIF($C$15:C2297,C2297)</f>
        <v>90</v>
      </c>
      <c r="F2297" s="129">
        <f t="shared" si="324"/>
        <v>0.11147731690243257</v>
      </c>
      <c r="G2297" s="129">
        <f t="shared" si="325"/>
        <v>7.1946963869186061E-4</v>
      </c>
      <c r="H2297" s="130">
        <f t="shared" si="326"/>
        <v>0.11219678654112443</v>
      </c>
    </row>
    <row r="2298" spans="1:8">
      <c r="A2298" s="108">
        <f t="shared" si="329"/>
        <v>2284</v>
      </c>
      <c r="B2298" s="109">
        <f t="shared" si="329"/>
        <v>45849</v>
      </c>
      <c r="C2298" s="127" t="str">
        <f t="shared" si="322"/>
        <v>구간13</v>
      </c>
      <c r="D2298" s="108">
        <f t="shared" si="323"/>
        <v>183</v>
      </c>
      <c r="E2298" s="128">
        <f>COUNTIF($C$15:C2298,C2298)</f>
        <v>91</v>
      </c>
      <c r="F2298" s="129">
        <f t="shared" si="324"/>
        <v>0.11147731690243257</v>
      </c>
      <c r="G2298" s="129">
        <f t="shared" si="325"/>
        <v>7.2746374578843689E-4</v>
      </c>
      <c r="H2298" s="130">
        <f t="shared" si="326"/>
        <v>0.11220478064822101</v>
      </c>
    </row>
    <row r="2299" spans="1:8">
      <c r="A2299" s="108">
        <f t="shared" si="329"/>
        <v>2285</v>
      </c>
      <c r="B2299" s="109">
        <f t="shared" si="329"/>
        <v>45850</v>
      </c>
      <c r="C2299" s="127" t="str">
        <f t="shared" si="322"/>
        <v>구간13</v>
      </c>
      <c r="D2299" s="108">
        <f t="shared" si="323"/>
        <v>183</v>
      </c>
      <c r="E2299" s="128">
        <f>COUNTIF($C$15:C2299,C2299)</f>
        <v>92</v>
      </c>
      <c r="F2299" s="129">
        <f t="shared" si="324"/>
        <v>0.11147731690243257</v>
      </c>
      <c r="G2299" s="129">
        <f t="shared" si="325"/>
        <v>7.3545785288501306E-4</v>
      </c>
      <c r="H2299" s="130">
        <f t="shared" si="326"/>
        <v>0.11221277475531757</v>
      </c>
    </row>
    <row r="2300" spans="1:8">
      <c r="A2300" s="108">
        <f t="shared" si="329"/>
        <v>2286</v>
      </c>
      <c r="B2300" s="109">
        <f t="shared" si="329"/>
        <v>45851</v>
      </c>
      <c r="C2300" s="127" t="str">
        <f t="shared" si="322"/>
        <v>구간13</v>
      </c>
      <c r="D2300" s="108">
        <f t="shared" si="323"/>
        <v>183</v>
      </c>
      <c r="E2300" s="128">
        <f>COUNTIF($C$15:C2300,C2300)</f>
        <v>93</v>
      </c>
      <c r="F2300" s="129">
        <f t="shared" si="324"/>
        <v>0.11147731690243257</v>
      </c>
      <c r="G2300" s="129">
        <f t="shared" si="325"/>
        <v>7.4345195998158935E-4</v>
      </c>
      <c r="H2300" s="130">
        <f t="shared" si="326"/>
        <v>0.11222076886241415</v>
      </c>
    </row>
    <row r="2301" spans="1:8">
      <c r="A2301" s="108">
        <f t="shared" si="329"/>
        <v>2287</v>
      </c>
      <c r="B2301" s="109">
        <f t="shared" si="329"/>
        <v>45852</v>
      </c>
      <c r="C2301" s="127" t="str">
        <f t="shared" si="322"/>
        <v>구간13</v>
      </c>
      <c r="D2301" s="108">
        <f t="shared" si="323"/>
        <v>183</v>
      </c>
      <c r="E2301" s="128">
        <f>COUNTIF($C$15:C2301,C2301)</f>
        <v>94</v>
      </c>
      <c r="F2301" s="129">
        <f t="shared" si="324"/>
        <v>0.11147731690243257</v>
      </c>
      <c r="G2301" s="129">
        <f t="shared" si="325"/>
        <v>7.5144606707816552E-4</v>
      </c>
      <c r="H2301" s="130">
        <f t="shared" si="326"/>
        <v>0.11222876296951073</v>
      </c>
    </row>
    <row r="2302" spans="1:8">
      <c r="A2302" s="108">
        <f t="shared" si="329"/>
        <v>2288</v>
      </c>
      <c r="B2302" s="109">
        <f t="shared" si="329"/>
        <v>45853</v>
      </c>
      <c r="C2302" s="127" t="str">
        <f t="shared" si="322"/>
        <v>구간13</v>
      </c>
      <c r="D2302" s="108">
        <f t="shared" si="323"/>
        <v>183</v>
      </c>
      <c r="E2302" s="128">
        <f>COUNTIF($C$15:C2302,C2302)</f>
        <v>95</v>
      </c>
      <c r="F2302" s="129">
        <f t="shared" si="324"/>
        <v>0.11147731690243257</v>
      </c>
      <c r="G2302" s="129">
        <f t="shared" si="325"/>
        <v>7.594401741747418E-4</v>
      </c>
      <c r="H2302" s="130">
        <f t="shared" si="326"/>
        <v>0.11223675707660731</v>
      </c>
    </row>
    <row r="2303" spans="1:8">
      <c r="A2303" s="108">
        <f t="shared" si="329"/>
        <v>2289</v>
      </c>
      <c r="B2303" s="109">
        <f t="shared" si="329"/>
        <v>45854</v>
      </c>
      <c r="C2303" s="127" t="str">
        <f t="shared" si="322"/>
        <v>구간13</v>
      </c>
      <c r="D2303" s="108">
        <f t="shared" si="323"/>
        <v>183</v>
      </c>
      <c r="E2303" s="128">
        <f>COUNTIF($C$15:C2303,C2303)</f>
        <v>96</v>
      </c>
      <c r="F2303" s="129">
        <f t="shared" si="324"/>
        <v>0.11147731690243257</v>
      </c>
      <c r="G2303" s="129">
        <f t="shared" si="325"/>
        <v>7.6743428127131808E-4</v>
      </c>
      <c r="H2303" s="130">
        <f t="shared" si="326"/>
        <v>0.11224475118370389</v>
      </c>
    </row>
    <row r="2304" spans="1:8">
      <c r="A2304" s="108">
        <f t="shared" si="329"/>
        <v>2290</v>
      </c>
      <c r="B2304" s="109">
        <f t="shared" si="329"/>
        <v>45855</v>
      </c>
      <c r="C2304" s="127" t="str">
        <f t="shared" si="322"/>
        <v>구간13</v>
      </c>
      <c r="D2304" s="108">
        <f t="shared" si="323"/>
        <v>183</v>
      </c>
      <c r="E2304" s="128">
        <f>COUNTIF($C$15:C2304,C2304)</f>
        <v>97</v>
      </c>
      <c r="F2304" s="129">
        <f t="shared" si="324"/>
        <v>0.11147731690243257</v>
      </c>
      <c r="G2304" s="129">
        <f t="shared" si="325"/>
        <v>7.7542838836789426E-4</v>
      </c>
      <c r="H2304" s="130">
        <f t="shared" si="326"/>
        <v>0.11225274529080045</v>
      </c>
    </row>
    <row r="2305" spans="1:8">
      <c r="A2305" s="108">
        <f t="shared" ref="A2305:B2320" si="330">A2304+1</f>
        <v>2291</v>
      </c>
      <c r="B2305" s="109">
        <f t="shared" si="330"/>
        <v>45856</v>
      </c>
      <c r="C2305" s="127" t="str">
        <f t="shared" si="322"/>
        <v>구간13</v>
      </c>
      <c r="D2305" s="108">
        <f t="shared" si="323"/>
        <v>183</v>
      </c>
      <c r="E2305" s="128">
        <f>COUNTIF($C$15:C2305,C2305)</f>
        <v>98</v>
      </c>
      <c r="F2305" s="129">
        <f t="shared" si="324"/>
        <v>0.11147731690243257</v>
      </c>
      <c r="G2305" s="129">
        <f t="shared" si="325"/>
        <v>7.8342249546447054E-4</v>
      </c>
      <c r="H2305" s="130">
        <f t="shared" si="326"/>
        <v>0.11226073939789703</v>
      </c>
    </row>
    <row r="2306" spans="1:8">
      <c r="A2306" s="108">
        <f t="shared" si="330"/>
        <v>2292</v>
      </c>
      <c r="B2306" s="109">
        <f t="shared" si="330"/>
        <v>45857</v>
      </c>
      <c r="C2306" s="127" t="str">
        <f t="shared" si="322"/>
        <v>구간13</v>
      </c>
      <c r="D2306" s="108">
        <f t="shared" si="323"/>
        <v>183</v>
      </c>
      <c r="E2306" s="128">
        <f>COUNTIF($C$15:C2306,C2306)</f>
        <v>99</v>
      </c>
      <c r="F2306" s="129">
        <f t="shared" si="324"/>
        <v>0.11147731690243257</v>
      </c>
      <c r="G2306" s="129">
        <f t="shared" si="325"/>
        <v>7.9141660256104671E-4</v>
      </c>
      <c r="H2306" s="130">
        <f t="shared" si="326"/>
        <v>0.11226873350499361</v>
      </c>
    </row>
    <row r="2307" spans="1:8">
      <c r="A2307" s="108">
        <f t="shared" si="330"/>
        <v>2293</v>
      </c>
      <c r="B2307" s="109">
        <f t="shared" si="330"/>
        <v>45858</v>
      </c>
      <c r="C2307" s="127" t="str">
        <f t="shared" si="322"/>
        <v>구간13</v>
      </c>
      <c r="D2307" s="108">
        <f t="shared" si="323"/>
        <v>183</v>
      </c>
      <c r="E2307" s="128">
        <f>COUNTIF($C$15:C2307,C2307)</f>
        <v>100</v>
      </c>
      <c r="F2307" s="129">
        <f t="shared" si="324"/>
        <v>0.11147731690243257</v>
      </c>
      <c r="G2307" s="129">
        <f t="shared" si="325"/>
        <v>7.9941070965762299E-4</v>
      </c>
      <c r="H2307" s="130">
        <f t="shared" si="326"/>
        <v>0.11227672761209019</v>
      </c>
    </row>
    <row r="2308" spans="1:8">
      <c r="A2308" s="108">
        <f t="shared" si="330"/>
        <v>2294</v>
      </c>
      <c r="B2308" s="109">
        <f t="shared" si="330"/>
        <v>45859</v>
      </c>
      <c r="C2308" s="127" t="str">
        <f t="shared" si="322"/>
        <v>구간13</v>
      </c>
      <c r="D2308" s="108">
        <f t="shared" si="323"/>
        <v>183</v>
      </c>
      <c r="E2308" s="128">
        <f>COUNTIF($C$15:C2308,C2308)</f>
        <v>101</v>
      </c>
      <c r="F2308" s="129">
        <f t="shared" si="324"/>
        <v>0.11147731690243257</v>
      </c>
      <c r="G2308" s="129">
        <f t="shared" si="325"/>
        <v>8.0740481675419917E-4</v>
      </c>
      <c r="H2308" s="130">
        <f t="shared" si="326"/>
        <v>0.11228472171918677</v>
      </c>
    </row>
    <row r="2309" spans="1:8">
      <c r="A2309" s="108">
        <f t="shared" si="330"/>
        <v>2295</v>
      </c>
      <c r="B2309" s="109">
        <f t="shared" si="330"/>
        <v>45860</v>
      </c>
      <c r="C2309" s="127" t="str">
        <f t="shared" si="322"/>
        <v>구간13</v>
      </c>
      <c r="D2309" s="108">
        <f t="shared" si="323"/>
        <v>183</v>
      </c>
      <c r="E2309" s="128">
        <f>COUNTIF($C$15:C2309,C2309)</f>
        <v>102</v>
      </c>
      <c r="F2309" s="129">
        <f t="shared" si="324"/>
        <v>0.11147731690243257</v>
      </c>
      <c r="G2309" s="129">
        <f t="shared" si="325"/>
        <v>8.1539892385077545E-4</v>
      </c>
      <c r="H2309" s="130">
        <f t="shared" si="326"/>
        <v>0.11229271582628333</v>
      </c>
    </row>
    <row r="2310" spans="1:8">
      <c r="A2310" s="108">
        <f t="shared" si="330"/>
        <v>2296</v>
      </c>
      <c r="B2310" s="109">
        <f t="shared" si="330"/>
        <v>45861</v>
      </c>
      <c r="C2310" s="127" t="str">
        <f t="shared" si="322"/>
        <v>구간13</v>
      </c>
      <c r="D2310" s="108">
        <f t="shared" si="323"/>
        <v>183</v>
      </c>
      <c r="E2310" s="128">
        <f>COUNTIF($C$15:C2310,C2310)</f>
        <v>103</v>
      </c>
      <c r="F2310" s="129">
        <f t="shared" si="324"/>
        <v>0.11147731690243257</v>
      </c>
      <c r="G2310" s="129">
        <f t="shared" si="325"/>
        <v>8.2339303094735162E-4</v>
      </c>
      <c r="H2310" s="130">
        <f t="shared" si="326"/>
        <v>0.11230070993337991</v>
      </c>
    </row>
    <row r="2311" spans="1:8">
      <c r="A2311" s="108">
        <f t="shared" si="330"/>
        <v>2297</v>
      </c>
      <c r="B2311" s="109">
        <f t="shared" si="330"/>
        <v>45862</v>
      </c>
      <c r="C2311" s="127" t="str">
        <f t="shared" si="322"/>
        <v>구간13</v>
      </c>
      <c r="D2311" s="108">
        <f t="shared" si="323"/>
        <v>183</v>
      </c>
      <c r="E2311" s="128">
        <f>COUNTIF($C$15:C2311,C2311)</f>
        <v>104</v>
      </c>
      <c r="F2311" s="129">
        <f t="shared" si="324"/>
        <v>0.11147731690243257</v>
      </c>
      <c r="G2311" s="129">
        <f t="shared" si="325"/>
        <v>8.3138713804392791E-4</v>
      </c>
      <c r="H2311" s="130">
        <f t="shared" si="326"/>
        <v>0.11230870404047649</v>
      </c>
    </row>
    <row r="2312" spans="1:8">
      <c r="A2312" s="108">
        <f t="shared" si="330"/>
        <v>2298</v>
      </c>
      <c r="B2312" s="109">
        <f t="shared" si="330"/>
        <v>45863</v>
      </c>
      <c r="C2312" s="127" t="str">
        <f t="shared" si="322"/>
        <v>구간13</v>
      </c>
      <c r="D2312" s="108">
        <f t="shared" si="323"/>
        <v>183</v>
      </c>
      <c r="E2312" s="128">
        <f>COUNTIF($C$15:C2312,C2312)</f>
        <v>105</v>
      </c>
      <c r="F2312" s="129">
        <f t="shared" si="324"/>
        <v>0.11147731690243257</v>
      </c>
      <c r="G2312" s="129">
        <f t="shared" si="325"/>
        <v>8.3938124514050408E-4</v>
      </c>
      <c r="H2312" s="130">
        <f t="shared" si="326"/>
        <v>0.11231669814757307</v>
      </c>
    </row>
    <row r="2313" spans="1:8">
      <c r="A2313" s="108">
        <f t="shared" si="330"/>
        <v>2299</v>
      </c>
      <c r="B2313" s="109">
        <f t="shared" si="330"/>
        <v>45864</v>
      </c>
      <c r="C2313" s="127" t="str">
        <f t="shared" si="322"/>
        <v>구간13</v>
      </c>
      <c r="D2313" s="108">
        <f t="shared" si="323"/>
        <v>183</v>
      </c>
      <c r="E2313" s="128">
        <f>COUNTIF($C$15:C2313,C2313)</f>
        <v>106</v>
      </c>
      <c r="F2313" s="129">
        <f t="shared" si="324"/>
        <v>0.11147731690243257</v>
      </c>
      <c r="G2313" s="129">
        <f t="shared" si="325"/>
        <v>8.4737535223708036E-4</v>
      </c>
      <c r="H2313" s="130">
        <f t="shared" si="326"/>
        <v>0.11232469225466965</v>
      </c>
    </row>
    <row r="2314" spans="1:8">
      <c r="A2314" s="108">
        <f t="shared" si="330"/>
        <v>2300</v>
      </c>
      <c r="B2314" s="109">
        <f t="shared" si="330"/>
        <v>45865</v>
      </c>
      <c r="C2314" s="127" t="str">
        <f t="shared" si="322"/>
        <v>구간13</v>
      </c>
      <c r="D2314" s="108">
        <f t="shared" si="323"/>
        <v>183</v>
      </c>
      <c r="E2314" s="128">
        <f>COUNTIF($C$15:C2314,C2314)</f>
        <v>107</v>
      </c>
      <c r="F2314" s="129">
        <f t="shared" si="324"/>
        <v>0.11147731690243257</v>
      </c>
      <c r="G2314" s="129">
        <f t="shared" si="325"/>
        <v>8.5536945933365654E-4</v>
      </c>
      <c r="H2314" s="130">
        <f t="shared" si="326"/>
        <v>0.11233268636176623</v>
      </c>
    </row>
    <row r="2315" spans="1:8">
      <c r="A2315" s="108">
        <f t="shared" si="330"/>
        <v>2301</v>
      </c>
      <c r="B2315" s="109">
        <f t="shared" si="330"/>
        <v>45866</v>
      </c>
      <c r="C2315" s="127" t="str">
        <f t="shared" si="322"/>
        <v>구간13</v>
      </c>
      <c r="D2315" s="108">
        <f t="shared" si="323"/>
        <v>183</v>
      </c>
      <c r="E2315" s="128">
        <f>COUNTIF($C$15:C2315,C2315)</f>
        <v>108</v>
      </c>
      <c r="F2315" s="129">
        <f t="shared" si="324"/>
        <v>0.11147731690243257</v>
      </c>
      <c r="G2315" s="129">
        <f t="shared" si="325"/>
        <v>8.6336356643023282E-4</v>
      </c>
      <c r="H2315" s="130">
        <f t="shared" si="326"/>
        <v>0.11234068046886279</v>
      </c>
    </row>
    <row r="2316" spans="1:8">
      <c r="A2316" s="108">
        <f t="shared" si="330"/>
        <v>2302</v>
      </c>
      <c r="B2316" s="109">
        <f t="shared" si="330"/>
        <v>45867</v>
      </c>
      <c r="C2316" s="127" t="str">
        <f t="shared" si="322"/>
        <v>구간13</v>
      </c>
      <c r="D2316" s="108">
        <f t="shared" si="323"/>
        <v>183</v>
      </c>
      <c r="E2316" s="128">
        <f>COUNTIF($C$15:C2316,C2316)</f>
        <v>109</v>
      </c>
      <c r="F2316" s="129">
        <f t="shared" si="324"/>
        <v>0.11147731690243257</v>
      </c>
      <c r="G2316" s="129">
        <f t="shared" si="325"/>
        <v>8.7135767352680899E-4</v>
      </c>
      <c r="H2316" s="130">
        <f t="shared" si="326"/>
        <v>0.11234867457595937</v>
      </c>
    </row>
    <row r="2317" spans="1:8">
      <c r="A2317" s="108">
        <f t="shared" si="330"/>
        <v>2303</v>
      </c>
      <c r="B2317" s="109">
        <f t="shared" si="330"/>
        <v>45868</v>
      </c>
      <c r="C2317" s="127" t="str">
        <f t="shared" si="322"/>
        <v>구간13</v>
      </c>
      <c r="D2317" s="108">
        <f t="shared" si="323"/>
        <v>183</v>
      </c>
      <c r="E2317" s="128">
        <f>COUNTIF($C$15:C2317,C2317)</f>
        <v>110</v>
      </c>
      <c r="F2317" s="129">
        <f t="shared" si="324"/>
        <v>0.11147731690243257</v>
      </c>
      <c r="G2317" s="129">
        <f t="shared" si="325"/>
        <v>8.7935178062338527E-4</v>
      </c>
      <c r="H2317" s="130">
        <f t="shared" si="326"/>
        <v>0.11235666868305595</v>
      </c>
    </row>
    <row r="2318" spans="1:8">
      <c r="A2318" s="108">
        <f t="shared" si="330"/>
        <v>2304</v>
      </c>
      <c r="B2318" s="109">
        <f t="shared" si="330"/>
        <v>45869</v>
      </c>
      <c r="C2318" s="127" t="str">
        <f t="shared" si="322"/>
        <v>구간13</v>
      </c>
      <c r="D2318" s="108">
        <f t="shared" si="323"/>
        <v>183</v>
      </c>
      <c r="E2318" s="128">
        <f>COUNTIF($C$15:C2318,C2318)</f>
        <v>111</v>
      </c>
      <c r="F2318" s="129">
        <f t="shared" si="324"/>
        <v>0.11147731690243257</v>
      </c>
      <c r="G2318" s="129">
        <f t="shared" si="325"/>
        <v>8.8734588771996145E-4</v>
      </c>
      <c r="H2318" s="130">
        <f t="shared" si="326"/>
        <v>0.11236466279015253</v>
      </c>
    </row>
    <row r="2319" spans="1:8">
      <c r="A2319" s="108">
        <f t="shared" si="330"/>
        <v>2305</v>
      </c>
      <c r="B2319" s="109">
        <f t="shared" si="330"/>
        <v>45870</v>
      </c>
      <c r="C2319" s="127" t="str">
        <f t="shared" si="322"/>
        <v>구간13</v>
      </c>
      <c r="D2319" s="108">
        <f t="shared" si="323"/>
        <v>183</v>
      </c>
      <c r="E2319" s="128">
        <f>COUNTIF($C$15:C2319,C2319)</f>
        <v>112</v>
      </c>
      <c r="F2319" s="129">
        <f t="shared" si="324"/>
        <v>0.11147731690243257</v>
      </c>
      <c r="G2319" s="129">
        <f t="shared" si="325"/>
        <v>8.9533999481653773E-4</v>
      </c>
      <c r="H2319" s="130">
        <f t="shared" si="326"/>
        <v>0.11237265689724911</v>
      </c>
    </row>
    <row r="2320" spans="1:8">
      <c r="A2320" s="108">
        <f t="shared" si="330"/>
        <v>2306</v>
      </c>
      <c r="B2320" s="109">
        <f t="shared" si="330"/>
        <v>45871</v>
      </c>
      <c r="C2320" s="127" t="str">
        <f t="shared" ref="C2320:C2383" si="331">IF(IFERROR(HLOOKUP(B2320,$D$5:$W$7,2,FALSE),"")="",C2321,HLOOKUP(B2320,$D$5:$W$7,2,FALSE))</f>
        <v>구간13</v>
      </c>
      <c r="D2320" s="108">
        <f t="shared" ref="D2320:D2383" si="332">COUNTIF($C$15:$C$49928,C2320)</f>
        <v>183</v>
      </c>
      <c r="E2320" s="128">
        <f>COUNTIF($C$15:C2320,C2320)</f>
        <v>113</v>
      </c>
      <c r="F2320" s="129">
        <f t="shared" ref="F2320:F2383" si="333">HLOOKUP($C2320,$D$6:$W$11,6,FALSE)</f>
        <v>0.11147731690243257</v>
      </c>
      <c r="G2320" s="129">
        <f t="shared" ref="G2320:G2383" si="334">HLOOKUP($C2320,$D$6:$W$11,5,FALSE)*(E2320)</f>
        <v>9.033341019131139E-4</v>
      </c>
      <c r="H2320" s="130">
        <f t="shared" ref="H2320:H2383" si="335">F2320+G2320</f>
        <v>0.11238065100434567</v>
      </c>
    </row>
    <row r="2321" spans="1:8">
      <c r="A2321" s="108">
        <f t="shared" ref="A2321:B2336" si="336">A2320+1</f>
        <v>2307</v>
      </c>
      <c r="B2321" s="109">
        <f t="shared" si="336"/>
        <v>45872</v>
      </c>
      <c r="C2321" s="127" t="str">
        <f t="shared" si="331"/>
        <v>구간13</v>
      </c>
      <c r="D2321" s="108">
        <f t="shared" si="332"/>
        <v>183</v>
      </c>
      <c r="E2321" s="128">
        <f>COUNTIF($C$15:C2321,C2321)</f>
        <v>114</v>
      </c>
      <c r="F2321" s="129">
        <f t="shared" si="333"/>
        <v>0.11147731690243257</v>
      </c>
      <c r="G2321" s="129">
        <f t="shared" si="334"/>
        <v>9.1132820900969018E-4</v>
      </c>
      <c r="H2321" s="130">
        <f t="shared" si="335"/>
        <v>0.11238864511144225</v>
      </c>
    </row>
    <row r="2322" spans="1:8">
      <c r="A2322" s="108">
        <f t="shared" si="336"/>
        <v>2308</v>
      </c>
      <c r="B2322" s="109">
        <f t="shared" si="336"/>
        <v>45873</v>
      </c>
      <c r="C2322" s="127" t="str">
        <f t="shared" si="331"/>
        <v>구간13</v>
      </c>
      <c r="D2322" s="108">
        <f t="shared" si="332"/>
        <v>183</v>
      </c>
      <c r="E2322" s="128">
        <f>COUNTIF($C$15:C2322,C2322)</f>
        <v>115</v>
      </c>
      <c r="F2322" s="129">
        <f t="shared" si="333"/>
        <v>0.11147731690243257</v>
      </c>
      <c r="G2322" s="129">
        <f t="shared" si="334"/>
        <v>9.1932231610626636E-4</v>
      </c>
      <c r="H2322" s="130">
        <f t="shared" si="335"/>
        <v>0.11239663921853883</v>
      </c>
    </row>
    <row r="2323" spans="1:8">
      <c r="A2323" s="108">
        <f t="shared" si="336"/>
        <v>2309</v>
      </c>
      <c r="B2323" s="109">
        <f t="shared" si="336"/>
        <v>45874</v>
      </c>
      <c r="C2323" s="127" t="str">
        <f t="shared" si="331"/>
        <v>구간13</v>
      </c>
      <c r="D2323" s="108">
        <f t="shared" si="332"/>
        <v>183</v>
      </c>
      <c r="E2323" s="128">
        <f>COUNTIF($C$15:C2323,C2323)</f>
        <v>116</v>
      </c>
      <c r="F2323" s="129">
        <f t="shared" si="333"/>
        <v>0.11147731690243257</v>
      </c>
      <c r="G2323" s="129">
        <f t="shared" si="334"/>
        <v>9.2731642320284264E-4</v>
      </c>
      <c r="H2323" s="130">
        <f t="shared" si="335"/>
        <v>0.11240463332563541</v>
      </c>
    </row>
    <row r="2324" spans="1:8">
      <c r="A2324" s="108">
        <f t="shared" si="336"/>
        <v>2310</v>
      </c>
      <c r="B2324" s="109">
        <f t="shared" si="336"/>
        <v>45875</v>
      </c>
      <c r="C2324" s="127" t="str">
        <f t="shared" si="331"/>
        <v>구간13</v>
      </c>
      <c r="D2324" s="108">
        <f t="shared" si="332"/>
        <v>183</v>
      </c>
      <c r="E2324" s="128">
        <f>COUNTIF($C$15:C2324,C2324)</f>
        <v>117</v>
      </c>
      <c r="F2324" s="129">
        <f t="shared" si="333"/>
        <v>0.11147731690243257</v>
      </c>
      <c r="G2324" s="129">
        <f t="shared" si="334"/>
        <v>9.3531053029941881E-4</v>
      </c>
      <c r="H2324" s="130">
        <f t="shared" si="335"/>
        <v>0.11241262743273199</v>
      </c>
    </row>
    <row r="2325" spans="1:8">
      <c r="A2325" s="108">
        <f t="shared" si="336"/>
        <v>2311</v>
      </c>
      <c r="B2325" s="109">
        <f t="shared" si="336"/>
        <v>45876</v>
      </c>
      <c r="C2325" s="127" t="str">
        <f t="shared" si="331"/>
        <v>구간13</v>
      </c>
      <c r="D2325" s="108">
        <f t="shared" si="332"/>
        <v>183</v>
      </c>
      <c r="E2325" s="128">
        <f>COUNTIF($C$15:C2325,C2325)</f>
        <v>118</v>
      </c>
      <c r="F2325" s="129">
        <f t="shared" si="333"/>
        <v>0.11147731690243257</v>
      </c>
      <c r="G2325" s="129">
        <f t="shared" si="334"/>
        <v>9.4330463739599509E-4</v>
      </c>
      <c r="H2325" s="130">
        <f t="shared" si="335"/>
        <v>0.11242062153982856</v>
      </c>
    </row>
    <row r="2326" spans="1:8">
      <c r="A2326" s="108">
        <f t="shared" si="336"/>
        <v>2312</v>
      </c>
      <c r="B2326" s="109">
        <f t="shared" si="336"/>
        <v>45877</v>
      </c>
      <c r="C2326" s="127" t="str">
        <f t="shared" si="331"/>
        <v>구간13</v>
      </c>
      <c r="D2326" s="108">
        <f t="shared" si="332"/>
        <v>183</v>
      </c>
      <c r="E2326" s="128">
        <f>COUNTIF($C$15:C2326,C2326)</f>
        <v>119</v>
      </c>
      <c r="F2326" s="129">
        <f t="shared" si="333"/>
        <v>0.11147731690243257</v>
      </c>
      <c r="G2326" s="129">
        <f t="shared" si="334"/>
        <v>9.5129874449257127E-4</v>
      </c>
      <c r="H2326" s="130">
        <f t="shared" si="335"/>
        <v>0.11242861564692513</v>
      </c>
    </row>
    <row r="2327" spans="1:8">
      <c r="A2327" s="108">
        <f t="shared" si="336"/>
        <v>2313</v>
      </c>
      <c r="B2327" s="109">
        <f t="shared" si="336"/>
        <v>45878</v>
      </c>
      <c r="C2327" s="127" t="str">
        <f t="shared" si="331"/>
        <v>구간13</v>
      </c>
      <c r="D2327" s="108">
        <f t="shared" si="332"/>
        <v>183</v>
      </c>
      <c r="E2327" s="128">
        <f>COUNTIF($C$15:C2327,C2327)</f>
        <v>120</v>
      </c>
      <c r="F2327" s="129">
        <f t="shared" si="333"/>
        <v>0.11147731690243257</v>
      </c>
      <c r="G2327" s="129">
        <f t="shared" si="334"/>
        <v>9.5929285158914755E-4</v>
      </c>
      <c r="H2327" s="130">
        <f t="shared" si="335"/>
        <v>0.11243660975402171</v>
      </c>
    </row>
    <row r="2328" spans="1:8">
      <c r="A2328" s="108">
        <f t="shared" si="336"/>
        <v>2314</v>
      </c>
      <c r="B2328" s="109">
        <f t="shared" si="336"/>
        <v>45879</v>
      </c>
      <c r="C2328" s="127" t="str">
        <f t="shared" si="331"/>
        <v>구간13</v>
      </c>
      <c r="D2328" s="108">
        <f t="shared" si="332"/>
        <v>183</v>
      </c>
      <c r="E2328" s="128">
        <f>COUNTIF($C$15:C2328,C2328)</f>
        <v>121</v>
      </c>
      <c r="F2328" s="129">
        <f t="shared" si="333"/>
        <v>0.11147731690243257</v>
      </c>
      <c r="G2328" s="129">
        <f t="shared" si="334"/>
        <v>9.6728695868572372E-4</v>
      </c>
      <c r="H2328" s="130">
        <f t="shared" si="335"/>
        <v>0.11244460386111829</v>
      </c>
    </row>
    <row r="2329" spans="1:8">
      <c r="A2329" s="108">
        <f t="shared" si="336"/>
        <v>2315</v>
      </c>
      <c r="B2329" s="109">
        <f t="shared" si="336"/>
        <v>45880</v>
      </c>
      <c r="C2329" s="127" t="str">
        <f t="shared" si="331"/>
        <v>구간13</v>
      </c>
      <c r="D2329" s="108">
        <f t="shared" si="332"/>
        <v>183</v>
      </c>
      <c r="E2329" s="128">
        <f>COUNTIF($C$15:C2329,C2329)</f>
        <v>122</v>
      </c>
      <c r="F2329" s="129">
        <f t="shared" si="333"/>
        <v>0.11147731690243257</v>
      </c>
      <c r="G2329" s="129">
        <f t="shared" si="334"/>
        <v>9.7528106578230001E-4</v>
      </c>
      <c r="H2329" s="130">
        <f t="shared" si="335"/>
        <v>0.11245259796821487</v>
      </c>
    </row>
    <row r="2330" spans="1:8">
      <c r="A2330" s="108">
        <f t="shared" si="336"/>
        <v>2316</v>
      </c>
      <c r="B2330" s="109">
        <f t="shared" si="336"/>
        <v>45881</v>
      </c>
      <c r="C2330" s="127" t="str">
        <f t="shared" si="331"/>
        <v>구간13</v>
      </c>
      <c r="D2330" s="108">
        <f t="shared" si="332"/>
        <v>183</v>
      </c>
      <c r="E2330" s="128">
        <f>COUNTIF($C$15:C2330,C2330)</f>
        <v>123</v>
      </c>
      <c r="F2330" s="129">
        <f t="shared" si="333"/>
        <v>0.11147731690243257</v>
      </c>
      <c r="G2330" s="129">
        <f t="shared" si="334"/>
        <v>9.8327517287887618E-4</v>
      </c>
      <c r="H2330" s="130">
        <f t="shared" si="335"/>
        <v>0.11246059207531144</v>
      </c>
    </row>
    <row r="2331" spans="1:8">
      <c r="A2331" s="108">
        <f t="shared" si="336"/>
        <v>2317</v>
      </c>
      <c r="B2331" s="109">
        <f t="shared" si="336"/>
        <v>45882</v>
      </c>
      <c r="C2331" s="127" t="str">
        <f t="shared" si="331"/>
        <v>구간13</v>
      </c>
      <c r="D2331" s="108">
        <f t="shared" si="332"/>
        <v>183</v>
      </c>
      <c r="E2331" s="128">
        <f>COUNTIF($C$15:C2331,C2331)</f>
        <v>124</v>
      </c>
      <c r="F2331" s="129">
        <f t="shared" si="333"/>
        <v>0.11147731690243257</v>
      </c>
      <c r="G2331" s="129">
        <f t="shared" si="334"/>
        <v>9.9126927997545246E-4</v>
      </c>
      <c r="H2331" s="130">
        <f t="shared" si="335"/>
        <v>0.11246858618240801</v>
      </c>
    </row>
    <row r="2332" spans="1:8">
      <c r="A2332" s="108">
        <f t="shared" si="336"/>
        <v>2318</v>
      </c>
      <c r="B2332" s="109">
        <f t="shared" si="336"/>
        <v>45883</v>
      </c>
      <c r="C2332" s="127" t="str">
        <f t="shared" si="331"/>
        <v>구간13</v>
      </c>
      <c r="D2332" s="108">
        <f t="shared" si="332"/>
        <v>183</v>
      </c>
      <c r="E2332" s="128">
        <f>COUNTIF($C$15:C2332,C2332)</f>
        <v>125</v>
      </c>
      <c r="F2332" s="129">
        <f t="shared" si="333"/>
        <v>0.11147731690243257</v>
      </c>
      <c r="G2332" s="129">
        <f t="shared" si="334"/>
        <v>9.9926338707202874E-4</v>
      </c>
      <c r="H2332" s="130">
        <f t="shared" si="335"/>
        <v>0.11247658028950459</v>
      </c>
    </row>
    <row r="2333" spans="1:8">
      <c r="A2333" s="108">
        <f t="shared" si="336"/>
        <v>2319</v>
      </c>
      <c r="B2333" s="109">
        <f t="shared" si="336"/>
        <v>45884</v>
      </c>
      <c r="C2333" s="127" t="str">
        <f t="shared" si="331"/>
        <v>구간13</v>
      </c>
      <c r="D2333" s="108">
        <f t="shared" si="332"/>
        <v>183</v>
      </c>
      <c r="E2333" s="128">
        <f>COUNTIF($C$15:C2333,C2333)</f>
        <v>126</v>
      </c>
      <c r="F2333" s="129">
        <f t="shared" si="333"/>
        <v>0.11147731690243257</v>
      </c>
      <c r="G2333" s="129">
        <f t="shared" si="334"/>
        <v>1.0072574941686048E-3</v>
      </c>
      <c r="H2333" s="130">
        <f t="shared" si="335"/>
        <v>0.11248457439660117</v>
      </c>
    </row>
    <row r="2334" spans="1:8">
      <c r="A2334" s="108">
        <f t="shared" si="336"/>
        <v>2320</v>
      </c>
      <c r="B2334" s="109">
        <f t="shared" si="336"/>
        <v>45885</v>
      </c>
      <c r="C2334" s="127" t="str">
        <f t="shared" si="331"/>
        <v>구간13</v>
      </c>
      <c r="D2334" s="108">
        <f t="shared" si="332"/>
        <v>183</v>
      </c>
      <c r="E2334" s="128">
        <f>COUNTIF($C$15:C2334,C2334)</f>
        <v>127</v>
      </c>
      <c r="F2334" s="129">
        <f t="shared" si="333"/>
        <v>0.11147731690243257</v>
      </c>
      <c r="G2334" s="129">
        <f t="shared" si="334"/>
        <v>1.0152516012651811E-3</v>
      </c>
      <c r="H2334" s="130">
        <f t="shared" si="335"/>
        <v>0.11249256850369775</v>
      </c>
    </row>
    <row r="2335" spans="1:8">
      <c r="A2335" s="108">
        <f t="shared" si="336"/>
        <v>2321</v>
      </c>
      <c r="B2335" s="109">
        <f t="shared" si="336"/>
        <v>45886</v>
      </c>
      <c r="C2335" s="127" t="str">
        <f t="shared" si="331"/>
        <v>구간13</v>
      </c>
      <c r="D2335" s="108">
        <f t="shared" si="332"/>
        <v>183</v>
      </c>
      <c r="E2335" s="128">
        <f>COUNTIF($C$15:C2335,C2335)</f>
        <v>128</v>
      </c>
      <c r="F2335" s="129">
        <f t="shared" si="333"/>
        <v>0.11147731690243257</v>
      </c>
      <c r="G2335" s="129">
        <f t="shared" si="334"/>
        <v>1.0232457083617574E-3</v>
      </c>
      <c r="H2335" s="130">
        <f t="shared" si="335"/>
        <v>0.11250056261079433</v>
      </c>
    </row>
    <row r="2336" spans="1:8">
      <c r="A2336" s="108">
        <f t="shared" si="336"/>
        <v>2322</v>
      </c>
      <c r="B2336" s="109">
        <f t="shared" si="336"/>
        <v>45887</v>
      </c>
      <c r="C2336" s="127" t="str">
        <f t="shared" si="331"/>
        <v>구간13</v>
      </c>
      <c r="D2336" s="108">
        <f t="shared" si="332"/>
        <v>183</v>
      </c>
      <c r="E2336" s="128">
        <f>COUNTIF($C$15:C2336,C2336)</f>
        <v>129</v>
      </c>
      <c r="F2336" s="129">
        <f t="shared" si="333"/>
        <v>0.11147731690243257</v>
      </c>
      <c r="G2336" s="129">
        <f t="shared" si="334"/>
        <v>1.0312398154583337E-3</v>
      </c>
      <c r="H2336" s="130">
        <f t="shared" si="335"/>
        <v>0.1125085567178909</v>
      </c>
    </row>
    <row r="2337" spans="1:8">
      <c r="A2337" s="108">
        <f t="shared" ref="A2337:B2352" si="337">A2336+1</f>
        <v>2323</v>
      </c>
      <c r="B2337" s="109">
        <f t="shared" si="337"/>
        <v>45888</v>
      </c>
      <c r="C2337" s="127" t="str">
        <f t="shared" si="331"/>
        <v>구간13</v>
      </c>
      <c r="D2337" s="108">
        <f t="shared" si="332"/>
        <v>183</v>
      </c>
      <c r="E2337" s="128">
        <f>COUNTIF($C$15:C2337,C2337)</f>
        <v>130</v>
      </c>
      <c r="F2337" s="129">
        <f t="shared" si="333"/>
        <v>0.11147731690243257</v>
      </c>
      <c r="G2337" s="129">
        <f t="shared" si="334"/>
        <v>1.0392339225549099E-3</v>
      </c>
      <c r="H2337" s="130">
        <f t="shared" si="335"/>
        <v>0.11251655082498747</v>
      </c>
    </row>
    <row r="2338" spans="1:8">
      <c r="A2338" s="108">
        <f t="shared" si="337"/>
        <v>2324</v>
      </c>
      <c r="B2338" s="109">
        <f t="shared" si="337"/>
        <v>45889</v>
      </c>
      <c r="C2338" s="127" t="str">
        <f t="shared" si="331"/>
        <v>구간13</v>
      </c>
      <c r="D2338" s="108">
        <f t="shared" si="332"/>
        <v>183</v>
      </c>
      <c r="E2338" s="128">
        <f>COUNTIF($C$15:C2338,C2338)</f>
        <v>131</v>
      </c>
      <c r="F2338" s="129">
        <f t="shared" si="333"/>
        <v>0.11147731690243257</v>
      </c>
      <c r="G2338" s="129">
        <f t="shared" si="334"/>
        <v>1.047228029651486E-3</v>
      </c>
      <c r="H2338" s="130">
        <f t="shared" si="335"/>
        <v>0.11252454493208405</v>
      </c>
    </row>
    <row r="2339" spans="1:8">
      <c r="A2339" s="108">
        <f t="shared" si="337"/>
        <v>2325</v>
      </c>
      <c r="B2339" s="109">
        <f t="shared" si="337"/>
        <v>45890</v>
      </c>
      <c r="C2339" s="127" t="str">
        <f t="shared" si="331"/>
        <v>구간13</v>
      </c>
      <c r="D2339" s="108">
        <f t="shared" si="332"/>
        <v>183</v>
      </c>
      <c r="E2339" s="128">
        <f>COUNTIF($C$15:C2339,C2339)</f>
        <v>132</v>
      </c>
      <c r="F2339" s="129">
        <f t="shared" si="333"/>
        <v>0.11147731690243257</v>
      </c>
      <c r="G2339" s="129">
        <f t="shared" si="334"/>
        <v>1.0552221367480623E-3</v>
      </c>
      <c r="H2339" s="130">
        <f t="shared" si="335"/>
        <v>0.11253253903918063</v>
      </c>
    </row>
    <row r="2340" spans="1:8">
      <c r="A2340" s="108">
        <f t="shared" si="337"/>
        <v>2326</v>
      </c>
      <c r="B2340" s="109">
        <f t="shared" si="337"/>
        <v>45891</v>
      </c>
      <c r="C2340" s="127" t="str">
        <f t="shared" si="331"/>
        <v>구간13</v>
      </c>
      <c r="D2340" s="108">
        <f t="shared" si="332"/>
        <v>183</v>
      </c>
      <c r="E2340" s="128">
        <f>COUNTIF($C$15:C2340,C2340)</f>
        <v>133</v>
      </c>
      <c r="F2340" s="129">
        <f t="shared" si="333"/>
        <v>0.11147731690243257</v>
      </c>
      <c r="G2340" s="129">
        <f t="shared" si="334"/>
        <v>1.0632162438446386E-3</v>
      </c>
      <c r="H2340" s="130">
        <f t="shared" si="335"/>
        <v>0.11254053314627721</v>
      </c>
    </row>
    <row r="2341" spans="1:8">
      <c r="A2341" s="108">
        <f t="shared" si="337"/>
        <v>2327</v>
      </c>
      <c r="B2341" s="109">
        <f t="shared" si="337"/>
        <v>45892</v>
      </c>
      <c r="C2341" s="127" t="str">
        <f t="shared" si="331"/>
        <v>구간13</v>
      </c>
      <c r="D2341" s="108">
        <f t="shared" si="332"/>
        <v>183</v>
      </c>
      <c r="E2341" s="128">
        <f>COUNTIF($C$15:C2341,C2341)</f>
        <v>134</v>
      </c>
      <c r="F2341" s="129">
        <f t="shared" si="333"/>
        <v>0.11147731690243257</v>
      </c>
      <c r="G2341" s="129">
        <f t="shared" si="334"/>
        <v>1.0712103509412148E-3</v>
      </c>
      <c r="H2341" s="130">
        <f t="shared" si="335"/>
        <v>0.11254852725337378</v>
      </c>
    </row>
    <row r="2342" spans="1:8">
      <c r="A2342" s="108">
        <f t="shared" si="337"/>
        <v>2328</v>
      </c>
      <c r="B2342" s="109">
        <f t="shared" si="337"/>
        <v>45893</v>
      </c>
      <c r="C2342" s="127" t="str">
        <f t="shared" si="331"/>
        <v>구간13</v>
      </c>
      <c r="D2342" s="108">
        <f t="shared" si="332"/>
        <v>183</v>
      </c>
      <c r="E2342" s="128">
        <f>COUNTIF($C$15:C2342,C2342)</f>
        <v>135</v>
      </c>
      <c r="F2342" s="129">
        <f t="shared" si="333"/>
        <v>0.11147731690243257</v>
      </c>
      <c r="G2342" s="129">
        <f t="shared" si="334"/>
        <v>1.0792044580377909E-3</v>
      </c>
      <c r="H2342" s="130">
        <f t="shared" si="335"/>
        <v>0.11255652136047035</v>
      </c>
    </row>
    <row r="2343" spans="1:8">
      <c r="A2343" s="108">
        <f t="shared" si="337"/>
        <v>2329</v>
      </c>
      <c r="B2343" s="109">
        <f t="shared" si="337"/>
        <v>45894</v>
      </c>
      <c r="C2343" s="127" t="str">
        <f t="shared" si="331"/>
        <v>구간13</v>
      </c>
      <c r="D2343" s="108">
        <f t="shared" si="332"/>
        <v>183</v>
      </c>
      <c r="E2343" s="128">
        <f>COUNTIF($C$15:C2343,C2343)</f>
        <v>136</v>
      </c>
      <c r="F2343" s="129">
        <f t="shared" si="333"/>
        <v>0.11147731690243257</v>
      </c>
      <c r="G2343" s="129">
        <f t="shared" si="334"/>
        <v>1.0871985651343672E-3</v>
      </c>
      <c r="H2343" s="130">
        <f t="shared" si="335"/>
        <v>0.11256451546756693</v>
      </c>
    </row>
    <row r="2344" spans="1:8">
      <c r="A2344" s="108">
        <f t="shared" si="337"/>
        <v>2330</v>
      </c>
      <c r="B2344" s="109">
        <f t="shared" si="337"/>
        <v>45895</v>
      </c>
      <c r="C2344" s="127" t="str">
        <f t="shared" si="331"/>
        <v>구간13</v>
      </c>
      <c r="D2344" s="108">
        <f t="shared" si="332"/>
        <v>183</v>
      </c>
      <c r="E2344" s="128">
        <f>COUNTIF($C$15:C2344,C2344)</f>
        <v>137</v>
      </c>
      <c r="F2344" s="129">
        <f t="shared" si="333"/>
        <v>0.11147731690243257</v>
      </c>
      <c r="G2344" s="129">
        <f t="shared" si="334"/>
        <v>1.0951926722309435E-3</v>
      </c>
      <c r="H2344" s="130">
        <f t="shared" si="335"/>
        <v>0.11257250957466351</v>
      </c>
    </row>
    <row r="2345" spans="1:8">
      <c r="A2345" s="108">
        <f t="shared" si="337"/>
        <v>2331</v>
      </c>
      <c r="B2345" s="109">
        <f t="shared" si="337"/>
        <v>45896</v>
      </c>
      <c r="C2345" s="127" t="str">
        <f t="shared" si="331"/>
        <v>구간13</v>
      </c>
      <c r="D2345" s="108">
        <f t="shared" si="332"/>
        <v>183</v>
      </c>
      <c r="E2345" s="128">
        <f>COUNTIF($C$15:C2345,C2345)</f>
        <v>138</v>
      </c>
      <c r="F2345" s="129">
        <f t="shared" si="333"/>
        <v>0.11147731690243257</v>
      </c>
      <c r="G2345" s="129">
        <f t="shared" si="334"/>
        <v>1.1031867793275198E-3</v>
      </c>
      <c r="H2345" s="130">
        <f t="shared" si="335"/>
        <v>0.11258050368176009</v>
      </c>
    </row>
    <row r="2346" spans="1:8">
      <c r="A2346" s="108">
        <f t="shared" si="337"/>
        <v>2332</v>
      </c>
      <c r="B2346" s="109">
        <f t="shared" si="337"/>
        <v>45897</v>
      </c>
      <c r="C2346" s="127" t="str">
        <f t="shared" si="331"/>
        <v>구간13</v>
      </c>
      <c r="D2346" s="108">
        <f t="shared" si="332"/>
        <v>183</v>
      </c>
      <c r="E2346" s="128">
        <f>COUNTIF($C$15:C2346,C2346)</f>
        <v>139</v>
      </c>
      <c r="F2346" s="129">
        <f t="shared" si="333"/>
        <v>0.11147731690243257</v>
      </c>
      <c r="G2346" s="129">
        <f t="shared" si="334"/>
        <v>1.1111808864240958E-3</v>
      </c>
      <c r="H2346" s="130">
        <f t="shared" si="335"/>
        <v>0.11258849778885666</v>
      </c>
    </row>
    <row r="2347" spans="1:8">
      <c r="A2347" s="108">
        <f t="shared" si="337"/>
        <v>2333</v>
      </c>
      <c r="B2347" s="109">
        <f t="shared" si="337"/>
        <v>45898</v>
      </c>
      <c r="C2347" s="127" t="str">
        <f t="shared" si="331"/>
        <v>구간13</v>
      </c>
      <c r="D2347" s="108">
        <f t="shared" si="332"/>
        <v>183</v>
      </c>
      <c r="E2347" s="128">
        <f>COUNTIF($C$15:C2347,C2347)</f>
        <v>140</v>
      </c>
      <c r="F2347" s="129">
        <f t="shared" si="333"/>
        <v>0.11147731690243257</v>
      </c>
      <c r="G2347" s="129">
        <f t="shared" si="334"/>
        <v>1.1191749935206721E-3</v>
      </c>
      <c r="H2347" s="130">
        <f t="shared" si="335"/>
        <v>0.11259649189595324</v>
      </c>
    </row>
    <row r="2348" spans="1:8">
      <c r="A2348" s="108">
        <f t="shared" si="337"/>
        <v>2334</v>
      </c>
      <c r="B2348" s="109">
        <f t="shared" si="337"/>
        <v>45899</v>
      </c>
      <c r="C2348" s="127" t="str">
        <f t="shared" si="331"/>
        <v>구간13</v>
      </c>
      <c r="D2348" s="108">
        <f t="shared" si="332"/>
        <v>183</v>
      </c>
      <c r="E2348" s="128">
        <f>COUNTIF($C$15:C2348,C2348)</f>
        <v>141</v>
      </c>
      <c r="F2348" s="129">
        <f t="shared" si="333"/>
        <v>0.11147731690243257</v>
      </c>
      <c r="G2348" s="129">
        <f t="shared" si="334"/>
        <v>1.1271691006172484E-3</v>
      </c>
      <c r="H2348" s="130">
        <f t="shared" si="335"/>
        <v>0.11260448600304981</v>
      </c>
    </row>
    <row r="2349" spans="1:8">
      <c r="A2349" s="108">
        <f t="shared" si="337"/>
        <v>2335</v>
      </c>
      <c r="B2349" s="109">
        <f t="shared" si="337"/>
        <v>45900</v>
      </c>
      <c r="C2349" s="127" t="str">
        <f t="shared" si="331"/>
        <v>구간13</v>
      </c>
      <c r="D2349" s="108">
        <f t="shared" si="332"/>
        <v>183</v>
      </c>
      <c r="E2349" s="128">
        <f>COUNTIF($C$15:C2349,C2349)</f>
        <v>142</v>
      </c>
      <c r="F2349" s="129">
        <f t="shared" si="333"/>
        <v>0.11147731690243257</v>
      </c>
      <c r="G2349" s="129">
        <f t="shared" si="334"/>
        <v>1.1351632077138247E-3</v>
      </c>
      <c r="H2349" s="130">
        <f t="shared" si="335"/>
        <v>0.11261248011014639</v>
      </c>
    </row>
    <row r="2350" spans="1:8">
      <c r="A2350" s="108">
        <f t="shared" si="337"/>
        <v>2336</v>
      </c>
      <c r="B2350" s="109">
        <f t="shared" si="337"/>
        <v>45901</v>
      </c>
      <c r="C2350" s="127" t="str">
        <f t="shared" si="331"/>
        <v>구간13</v>
      </c>
      <c r="D2350" s="108">
        <f t="shared" si="332"/>
        <v>183</v>
      </c>
      <c r="E2350" s="128">
        <f>COUNTIF($C$15:C2350,C2350)</f>
        <v>143</v>
      </c>
      <c r="F2350" s="129">
        <f t="shared" si="333"/>
        <v>0.11147731690243257</v>
      </c>
      <c r="G2350" s="129">
        <f t="shared" si="334"/>
        <v>1.1431573148104007E-3</v>
      </c>
      <c r="H2350" s="130">
        <f t="shared" si="335"/>
        <v>0.11262047421724297</v>
      </c>
    </row>
    <row r="2351" spans="1:8">
      <c r="A2351" s="108">
        <f t="shared" si="337"/>
        <v>2337</v>
      </c>
      <c r="B2351" s="109">
        <f t="shared" si="337"/>
        <v>45902</v>
      </c>
      <c r="C2351" s="127" t="str">
        <f t="shared" si="331"/>
        <v>구간13</v>
      </c>
      <c r="D2351" s="108">
        <f t="shared" si="332"/>
        <v>183</v>
      </c>
      <c r="E2351" s="128">
        <f>COUNTIF($C$15:C2351,C2351)</f>
        <v>144</v>
      </c>
      <c r="F2351" s="129">
        <f t="shared" si="333"/>
        <v>0.11147731690243257</v>
      </c>
      <c r="G2351" s="129">
        <f t="shared" si="334"/>
        <v>1.151151421906977E-3</v>
      </c>
      <c r="H2351" s="130">
        <f t="shared" si="335"/>
        <v>0.11262846832433954</v>
      </c>
    </row>
    <row r="2352" spans="1:8">
      <c r="A2352" s="108">
        <f t="shared" si="337"/>
        <v>2338</v>
      </c>
      <c r="B2352" s="109">
        <f t="shared" si="337"/>
        <v>45903</v>
      </c>
      <c r="C2352" s="127" t="str">
        <f t="shared" si="331"/>
        <v>구간13</v>
      </c>
      <c r="D2352" s="108">
        <f t="shared" si="332"/>
        <v>183</v>
      </c>
      <c r="E2352" s="128">
        <f>COUNTIF($C$15:C2352,C2352)</f>
        <v>145</v>
      </c>
      <c r="F2352" s="129">
        <f t="shared" si="333"/>
        <v>0.11147731690243257</v>
      </c>
      <c r="G2352" s="129">
        <f t="shared" si="334"/>
        <v>1.1591455290035533E-3</v>
      </c>
      <c r="H2352" s="130">
        <f t="shared" si="335"/>
        <v>0.11263646243143612</v>
      </c>
    </row>
    <row r="2353" spans="1:8">
      <c r="A2353" s="108">
        <f t="shared" ref="A2353:B2368" si="338">A2352+1</f>
        <v>2339</v>
      </c>
      <c r="B2353" s="109">
        <f t="shared" si="338"/>
        <v>45904</v>
      </c>
      <c r="C2353" s="127" t="str">
        <f t="shared" si="331"/>
        <v>구간13</v>
      </c>
      <c r="D2353" s="108">
        <f t="shared" si="332"/>
        <v>183</v>
      </c>
      <c r="E2353" s="128">
        <f>COUNTIF($C$15:C2353,C2353)</f>
        <v>146</v>
      </c>
      <c r="F2353" s="129">
        <f t="shared" si="333"/>
        <v>0.11147731690243257</v>
      </c>
      <c r="G2353" s="129">
        <f t="shared" si="334"/>
        <v>1.1671396361001296E-3</v>
      </c>
      <c r="H2353" s="130">
        <f t="shared" si="335"/>
        <v>0.11264445653853269</v>
      </c>
    </row>
    <row r="2354" spans="1:8">
      <c r="A2354" s="108">
        <f t="shared" si="338"/>
        <v>2340</v>
      </c>
      <c r="B2354" s="109">
        <f t="shared" si="338"/>
        <v>45905</v>
      </c>
      <c r="C2354" s="127" t="str">
        <f t="shared" si="331"/>
        <v>구간13</v>
      </c>
      <c r="D2354" s="108">
        <f t="shared" si="332"/>
        <v>183</v>
      </c>
      <c r="E2354" s="128">
        <f>COUNTIF($C$15:C2354,C2354)</f>
        <v>147</v>
      </c>
      <c r="F2354" s="129">
        <f t="shared" si="333"/>
        <v>0.11147731690243257</v>
      </c>
      <c r="G2354" s="129">
        <f t="shared" si="334"/>
        <v>1.1751337431967056E-3</v>
      </c>
      <c r="H2354" s="130">
        <f t="shared" si="335"/>
        <v>0.11265245064562927</v>
      </c>
    </row>
    <row r="2355" spans="1:8">
      <c r="A2355" s="108">
        <f t="shared" si="338"/>
        <v>2341</v>
      </c>
      <c r="B2355" s="109">
        <f t="shared" si="338"/>
        <v>45906</v>
      </c>
      <c r="C2355" s="127" t="str">
        <f t="shared" si="331"/>
        <v>구간13</v>
      </c>
      <c r="D2355" s="108">
        <f t="shared" si="332"/>
        <v>183</v>
      </c>
      <c r="E2355" s="128">
        <f>COUNTIF($C$15:C2355,C2355)</f>
        <v>148</v>
      </c>
      <c r="F2355" s="129">
        <f t="shared" si="333"/>
        <v>0.11147731690243257</v>
      </c>
      <c r="G2355" s="129">
        <f t="shared" si="334"/>
        <v>1.1831278502932819E-3</v>
      </c>
      <c r="H2355" s="130">
        <f t="shared" si="335"/>
        <v>0.11266044475272585</v>
      </c>
    </row>
    <row r="2356" spans="1:8">
      <c r="A2356" s="108">
        <f t="shared" si="338"/>
        <v>2342</v>
      </c>
      <c r="B2356" s="109">
        <f t="shared" si="338"/>
        <v>45907</v>
      </c>
      <c r="C2356" s="127" t="str">
        <f t="shared" si="331"/>
        <v>구간13</v>
      </c>
      <c r="D2356" s="108">
        <f t="shared" si="332"/>
        <v>183</v>
      </c>
      <c r="E2356" s="128">
        <f>COUNTIF($C$15:C2356,C2356)</f>
        <v>149</v>
      </c>
      <c r="F2356" s="129">
        <f t="shared" si="333"/>
        <v>0.11147731690243257</v>
      </c>
      <c r="G2356" s="129">
        <f t="shared" si="334"/>
        <v>1.1911219573898582E-3</v>
      </c>
      <c r="H2356" s="130">
        <f t="shared" si="335"/>
        <v>0.11266843885982242</v>
      </c>
    </row>
    <row r="2357" spans="1:8">
      <c r="A2357" s="108">
        <f t="shared" si="338"/>
        <v>2343</v>
      </c>
      <c r="B2357" s="109">
        <f t="shared" si="338"/>
        <v>45908</v>
      </c>
      <c r="C2357" s="127" t="str">
        <f t="shared" si="331"/>
        <v>구간13</v>
      </c>
      <c r="D2357" s="108">
        <f t="shared" si="332"/>
        <v>183</v>
      </c>
      <c r="E2357" s="128">
        <f>COUNTIF($C$15:C2357,C2357)</f>
        <v>150</v>
      </c>
      <c r="F2357" s="129">
        <f t="shared" si="333"/>
        <v>0.11147731690243257</v>
      </c>
      <c r="G2357" s="129">
        <f t="shared" si="334"/>
        <v>1.1991160644864345E-3</v>
      </c>
      <c r="H2357" s="130">
        <f t="shared" si="335"/>
        <v>0.112676432966919</v>
      </c>
    </row>
    <row r="2358" spans="1:8">
      <c r="A2358" s="108">
        <f t="shared" si="338"/>
        <v>2344</v>
      </c>
      <c r="B2358" s="109">
        <f t="shared" si="338"/>
        <v>45909</v>
      </c>
      <c r="C2358" s="127" t="str">
        <f t="shared" si="331"/>
        <v>구간13</v>
      </c>
      <c r="D2358" s="108">
        <f t="shared" si="332"/>
        <v>183</v>
      </c>
      <c r="E2358" s="128">
        <f>COUNTIF($C$15:C2358,C2358)</f>
        <v>151</v>
      </c>
      <c r="F2358" s="129">
        <f t="shared" si="333"/>
        <v>0.11147731690243257</v>
      </c>
      <c r="G2358" s="129">
        <f t="shared" si="334"/>
        <v>1.2071101715830106E-3</v>
      </c>
      <c r="H2358" s="130">
        <f t="shared" si="335"/>
        <v>0.11268442707401558</v>
      </c>
    </row>
    <row r="2359" spans="1:8">
      <c r="A2359" s="108">
        <f t="shared" si="338"/>
        <v>2345</v>
      </c>
      <c r="B2359" s="109">
        <f t="shared" si="338"/>
        <v>45910</v>
      </c>
      <c r="C2359" s="127" t="str">
        <f t="shared" si="331"/>
        <v>구간13</v>
      </c>
      <c r="D2359" s="108">
        <f t="shared" si="332"/>
        <v>183</v>
      </c>
      <c r="E2359" s="128">
        <f>COUNTIF($C$15:C2359,C2359)</f>
        <v>152</v>
      </c>
      <c r="F2359" s="129">
        <f t="shared" si="333"/>
        <v>0.11147731690243257</v>
      </c>
      <c r="G2359" s="129">
        <f t="shared" si="334"/>
        <v>1.2151042786795868E-3</v>
      </c>
      <c r="H2359" s="130">
        <f t="shared" si="335"/>
        <v>0.11269242118111215</v>
      </c>
    </row>
    <row r="2360" spans="1:8">
      <c r="A2360" s="108">
        <f t="shared" si="338"/>
        <v>2346</v>
      </c>
      <c r="B2360" s="109">
        <f t="shared" si="338"/>
        <v>45911</v>
      </c>
      <c r="C2360" s="127" t="str">
        <f t="shared" si="331"/>
        <v>구간13</v>
      </c>
      <c r="D2360" s="108">
        <f t="shared" si="332"/>
        <v>183</v>
      </c>
      <c r="E2360" s="128">
        <f>COUNTIF($C$15:C2360,C2360)</f>
        <v>153</v>
      </c>
      <c r="F2360" s="129">
        <f t="shared" si="333"/>
        <v>0.11147731690243257</v>
      </c>
      <c r="G2360" s="129">
        <f t="shared" si="334"/>
        <v>1.2230983857761631E-3</v>
      </c>
      <c r="H2360" s="130">
        <f t="shared" si="335"/>
        <v>0.11270041528820873</v>
      </c>
    </row>
    <row r="2361" spans="1:8">
      <c r="A2361" s="108">
        <f t="shared" si="338"/>
        <v>2347</v>
      </c>
      <c r="B2361" s="109">
        <f t="shared" si="338"/>
        <v>45912</v>
      </c>
      <c r="C2361" s="127" t="str">
        <f t="shared" si="331"/>
        <v>구간13</v>
      </c>
      <c r="D2361" s="108">
        <f t="shared" si="332"/>
        <v>183</v>
      </c>
      <c r="E2361" s="128">
        <f>COUNTIF($C$15:C2361,C2361)</f>
        <v>154</v>
      </c>
      <c r="F2361" s="129">
        <f t="shared" si="333"/>
        <v>0.11147731690243257</v>
      </c>
      <c r="G2361" s="129">
        <f t="shared" si="334"/>
        <v>1.2310924928727394E-3</v>
      </c>
      <c r="H2361" s="130">
        <f t="shared" si="335"/>
        <v>0.11270840939530531</v>
      </c>
    </row>
    <row r="2362" spans="1:8">
      <c r="A2362" s="108">
        <f t="shared" si="338"/>
        <v>2348</v>
      </c>
      <c r="B2362" s="109">
        <f t="shared" si="338"/>
        <v>45913</v>
      </c>
      <c r="C2362" s="127" t="str">
        <f t="shared" si="331"/>
        <v>구간13</v>
      </c>
      <c r="D2362" s="108">
        <f t="shared" si="332"/>
        <v>183</v>
      </c>
      <c r="E2362" s="128">
        <f>COUNTIF($C$15:C2362,C2362)</f>
        <v>155</v>
      </c>
      <c r="F2362" s="129">
        <f t="shared" si="333"/>
        <v>0.11147731690243257</v>
      </c>
      <c r="G2362" s="129">
        <f t="shared" si="334"/>
        <v>1.2390865999693155E-3</v>
      </c>
      <c r="H2362" s="130">
        <f t="shared" si="335"/>
        <v>0.11271640350240188</v>
      </c>
    </row>
    <row r="2363" spans="1:8">
      <c r="A2363" s="108">
        <f t="shared" si="338"/>
        <v>2349</v>
      </c>
      <c r="B2363" s="109">
        <f t="shared" si="338"/>
        <v>45914</v>
      </c>
      <c r="C2363" s="127" t="str">
        <f t="shared" si="331"/>
        <v>구간13</v>
      </c>
      <c r="D2363" s="108">
        <f t="shared" si="332"/>
        <v>183</v>
      </c>
      <c r="E2363" s="128">
        <f>COUNTIF($C$15:C2363,C2363)</f>
        <v>156</v>
      </c>
      <c r="F2363" s="129">
        <f t="shared" si="333"/>
        <v>0.11147731690243257</v>
      </c>
      <c r="G2363" s="129">
        <f t="shared" si="334"/>
        <v>1.2470807070658918E-3</v>
      </c>
      <c r="H2363" s="130">
        <f t="shared" si="335"/>
        <v>0.11272439760949846</v>
      </c>
    </row>
    <row r="2364" spans="1:8">
      <c r="A2364" s="108">
        <f t="shared" si="338"/>
        <v>2350</v>
      </c>
      <c r="B2364" s="109">
        <f t="shared" si="338"/>
        <v>45915</v>
      </c>
      <c r="C2364" s="127" t="str">
        <f t="shared" si="331"/>
        <v>구간13</v>
      </c>
      <c r="D2364" s="108">
        <f t="shared" si="332"/>
        <v>183</v>
      </c>
      <c r="E2364" s="128">
        <f>COUNTIF($C$15:C2364,C2364)</f>
        <v>157</v>
      </c>
      <c r="F2364" s="129">
        <f t="shared" si="333"/>
        <v>0.11147731690243257</v>
      </c>
      <c r="G2364" s="129">
        <f t="shared" si="334"/>
        <v>1.255074814162468E-3</v>
      </c>
      <c r="H2364" s="130">
        <f t="shared" si="335"/>
        <v>0.11273239171659503</v>
      </c>
    </row>
    <row r="2365" spans="1:8">
      <c r="A2365" s="108">
        <f t="shared" si="338"/>
        <v>2351</v>
      </c>
      <c r="B2365" s="109">
        <f t="shared" si="338"/>
        <v>45916</v>
      </c>
      <c r="C2365" s="127" t="str">
        <f t="shared" si="331"/>
        <v>구간13</v>
      </c>
      <c r="D2365" s="108">
        <f t="shared" si="332"/>
        <v>183</v>
      </c>
      <c r="E2365" s="128">
        <f>COUNTIF($C$15:C2365,C2365)</f>
        <v>158</v>
      </c>
      <c r="F2365" s="129">
        <f t="shared" si="333"/>
        <v>0.11147731690243257</v>
      </c>
      <c r="G2365" s="129">
        <f t="shared" si="334"/>
        <v>1.2630689212590443E-3</v>
      </c>
      <c r="H2365" s="130">
        <f t="shared" si="335"/>
        <v>0.11274038582369161</v>
      </c>
    </row>
    <row r="2366" spans="1:8">
      <c r="A2366" s="108">
        <f t="shared" si="338"/>
        <v>2352</v>
      </c>
      <c r="B2366" s="109">
        <f t="shared" si="338"/>
        <v>45917</v>
      </c>
      <c r="C2366" s="127" t="str">
        <f t="shared" si="331"/>
        <v>구간13</v>
      </c>
      <c r="D2366" s="108">
        <f t="shared" si="332"/>
        <v>183</v>
      </c>
      <c r="E2366" s="128">
        <f>COUNTIF($C$15:C2366,C2366)</f>
        <v>159</v>
      </c>
      <c r="F2366" s="129">
        <f t="shared" si="333"/>
        <v>0.11147731690243257</v>
      </c>
      <c r="G2366" s="129">
        <f t="shared" si="334"/>
        <v>1.2710630283556204E-3</v>
      </c>
      <c r="H2366" s="130">
        <f t="shared" si="335"/>
        <v>0.11274837993078819</v>
      </c>
    </row>
    <row r="2367" spans="1:8">
      <c r="A2367" s="108">
        <f t="shared" si="338"/>
        <v>2353</v>
      </c>
      <c r="B2367" s="109">
        <f t="shared" si="338"/>
        <v>45918</v>
      </c>
      <c r="C2367" s="127" t="str">
        <f t="shared" si="331"/>
        <v>구간13</v>
      </c>
      <c r="D2367" s="108">
        <f t="shared" si="332"/>
        <v>183</v>
      </c>
      <c r="E2367" s="128">
        <f>COUNTIF($C$15:C2367,C2367)</f>
        <v>160</v>
      </c>
      <c r="F2367" s="129">
        <f t="shared" si="333"/>
        <v>0.11147731690243257</v>
      </c>
      <c r="G2367" s="129">
        <f t="shared" si="334"/>
        <v>1.2790571354521967E-3</v>
      </c>
      <c r="H2367" s="130">
        <f t="shared" si="335"/>
        <v>0.11275637403788476</v>
      </c>
    </row>
    <row r="2368" spans="1:8">
      <c r="A2368" s="108">
        <f t="shared" si="338"/>
        <v>2354</v>
      </c>
      <c r="B2368" s="109">
        <f t="shared" si="338"/>
        <v>45919</v>
      </c>
      <c r="C2368" s="127" t="str">
        <f t="shared" si="331"/>
        <v>구간13</v>
      </c>
      <c r="D2368" s="108">
        <f t="shared" si="332"/>
        <v>183</v>
      </c>
      <c r="E2368" s="128">
        <f>COUNTIF($C$15:C2368,C2368)</f>
        <v>161</v>
      </c>
      <c r="F2368" s="129">
        <f t="shared" si="333"/>
        <v>0.11147731690243257</v>
      </c>
      <c r="G2368" s="129">
        <f t="shared" si="334"/>
        <v>1.2870512425487729E-3</v>
      </c>
      <c r="H2368" s="130">
        <f t="shared" si="335"/>
        <v>0.11276436814498134</v>
      </c>
    </row>
    <row r="2369" spans="1:8">
      <c r="A2369" s="108">
        <f t="shared" ref="A2369:B2384" si="339">A2368+1</f>
        <v>2355</v>
      </c>
      <c r="B2369" s="109">
        <f t="shared" si="339"/>
        <v>45920</v>
      </c>
      <c r="C2369" s="127" t="str">
        <f t="shared" si="331"/>
        <v>구간13</v>
      </c>
      <c r="D2369" s="108">
        <f t="shared" si="332"/>
        <v>183</v>
      </c>
      <c r="E2369" s="128">
        <f>COUNTIF($C$15:C2369,C2369)</f>
        <v>162</v>
      </c>
      <c r="F2369" s="129">
        <f t="shared" si="333"/>
        <v>0.11147731690243257</v>
      </c>
      <c r="G2369" s="129">
        <f t="shared" si="334"/>
        <v>1.2950453496453492E-3</v>
      </c>
      <c r="H2369" s="130">
        <f t="shared" si="335"/>
        <v>0.11277236225207792</v>
      </c>
    </row>
    <row r="2370" spans="1:8">
      <c r="A2370" s="108">
        <f t="shared" si="339"/>
        <v>2356</v>
      </c>
      <c r="B2370" s="109">
        <f t="shared" si="339"/>
        <v>45921</v>
      </c>
      <c r="C2370" s="127" t="str">
        <f t="shared" si="331"/>
        <v>구간13</v>
      </c>
      <c r="D2370" s="108">
        <f t="shared" si="332"/>
        <v>183</v>
      </c>
      <c r="E2370" s="128">
        <f>COUNTIF($C$15:C2370,C2370)</f>
        <v>163</v>
      </c>
      <c r="F2370" s="129">
        <f t="shared" si="333"/>
        <v>0.11147731690243257</v>
      </c>
      <c r="G2370" s="129">
        <f t="shared" si="334"/>
        <v>1.3030394567419255E-3</v>
      </c>
      <c r="H2370" s="130">
        <f t="shared" si="335"/>
        <v>0.11278035635917449</v>
      </c>
    </row>
    <row r="2371" spans="1:8">
      <c r="A2371" s="108">
        <f t="shared" si="339"/>
        <v>2357</v>
      </c>
      <c r="B2371" s="109">
        <f t="shared" si="339"/>
        <v>45922</v>
      </c>
      <c r="C2371" s="127" t="str">
        <f t="shared" si="331"/>
        <v>구간13</v>
      </c>
      <c r="D2371" s="108">
        <f t="shared" si="332"/>
        <v>183</v>
      </c>
      <c r="E2371" s="128">
        <f>COUNTIF($C$15:C2371,C2371)</f>
        <v>164</v>
      </c>
      <c r="F2371" s="129">
        <f t="shared" si="333"/>
        <v>0.11147731690243257</v>
      </c>
      <c r="G2371" s="129">
        <f t="shared" si="334"/>
        <v>1.3110335638385016E-3</v>
      </c>
      <c r="H2371" s="130">
        <f t="shared" si="335"/>
        <v>0.11278835046627107</v>
      </c>
    </row>
    <row r="2372" spans="1:8">
      <c r="A2372" s="108">
        <f t="shared" si="339"/>
        <v>2358</v>
      </c>
      <c r="B2372" s="109">
        <f t="shared" si="339"/>
        <v>45923</v>
      </c>
      <c r="C2372" s="127" t="str">
        <f t="shared" si="331"/>
        <v>구간13</v>
      </c>
      <c r="D2372" s="108">
        <f t="shared" si="332"/>
        <v>183</v>
      </c>
      <c r="E2372" s="128">
        <f>COUNTIF($C$15:C2372,C2372)</f>
        <v>165</v>
      </c>
      <c r="F2372" s="129">
        <f t="shared" si="333"/>
        <v>0.11147731690243257</v>
      </c>
      <c r="G2372" s="129">
        <f t="shared" si="334"/>
        <v>1.3190276709350779E-3</v>
      </c>
      <c r="H2372" s="130">
        <f t="shared" si="335"/>
        <v>0.11279634457336764</v>
      </c>
    </row>
    <row r="2373" spans="1:8">
      <c r="A2373" s="108">
        <f t="shared" si="339"/>
        <v>2359</v>
      </c>
      <c r="B2373" s="109">
        <f t="shared" si="339"/>
        <v>45924</v>
      </c>
      <c r="C2373" s="127" t="str">
        <f t="shared" si="331"/>
        <v>구간13</v>
      </c>
      <c r="D2373" s="108">
        <f t="shared" si="332"/>
        <v>183</v>
      </c>
      <c r="E2373" s="128">
        <f>COUNTIF($C$15:C2373,C2373)</f>
        <v>166</v>
      </c>
      <c r="F2373" s="129">
        <f t="shared" si="333"/>
        <v>0.11147731690243257</v>
      </c>
      <c r="G2373" s="129">
        <f t="shared" si="334"/>
        <v>1.3270217780316541E-3</v>
      </c>
      <c r="H2373" s="130">
        <f t="shared" si="335"/>
        <v>0.11280433868046422</v>
      </c>
    </row>
    <row r="2374" spans="1:8">
      <c r="A2374" s="108">
        <f t="shared" si="339"/>
        <v>2360</v>
      </c>
      <c r="B2374" s="109">
        <f t="shared" si="339"/>
        <v>45925</v>
      </c>
      <c r="C2374" s="127" t="str">
        <f t="shared" si="331"/>
        <v>구간13</v>
      </c>
      <c r="D2374" s="108">
        <f t="shared" si="332"/>
        <v>183</v>
      </c>
      <c r="E2374" s="128">
        <f>COUNTIF($C$15:C2374,C2374)</f>
        <v>167</v>
      </c>
      <c r="F2374" s="129">
        <f t="shared" si="333"/>
        <v>0.11147731690243257</v>
      </c>
      <c r="G2374" s="129">
        <f t="shared" si="334"/>
        <v>1.3350158851282304E-3</v>
      </c>
      <c r="H2374" s="130">
        <f t="shared" si="335"/>
        <v>0.1128123327875608</v>
      </c>
    </row>
    <row r="2375" spans="1:8">
      <c r="A2375" s="108">
        <f t="shared" si="339"/>
        <v>2361</v>
      </c>
      <c r="B2375" s="109">
        <f t="shared" si="339"/>
        <v>45926</v>
      </c>
      <c r="C2375" s="127" t="str">
        <f t="shared" si="331"/>
        <v>구간13</v>
      </c>
      <c r="D2375" s="108">
        <f t="shared" si="332"/>
        <v>183</v>
      </c>
      <c r="E2375" s="128">
        <f>COUNTIF($C$15:C2375,C2375)</f>
        <v>168</v>
      </c>
      <c r="F2375" s="129">
        <f t="shared" si="333"/>
        <v>0.11147731690243257</v>
      </c>
      <c r="G2375" s="129">
        <f t="shared" si="334"/>
        <v>1.3430099922248065E-3</v>
      </c>
      <c r="H2375" s="130">
        <f t="shared" si="335"/>
        <v>0.11282032689465737</v>
      </c>
    </row>
    <row r="2376" spans="1:8">
      <c r="A2376" s="108">
        <f t="shared" si="339"/>
        <v>2362</v>
      </c>
      <c r="B2376" s="109">
        <f t="shared" si="339"/>
        <v>45927</v>
      </c>
      <c r="C2376" s="127" t="str">
        <f t="shared" si="331"/>
        <v>구간13</v>
      </c>
      <c r="D2376" s="108">
        <f t="shared" si="332"/>
        <v>183</v>
      </c>
      <c r="E2376" s="128">
        <f>COUNTIF($C$15:C2376,C2376)</f>
        <v>169</v>
      </c>
      <c r="F2376" s="129">
        <f t="shared" si="333"/>
        <v>0.11147731690243257</v>
      </c>
      <c r="G2376" s="129">
        <f t="shared" si="334"/>
        <v>1.3510040993213828E-3</v>
      </c>
      <c r="H2376" s="130">
        <f t="shared" si="335"/>
        <v>0.11282832100175395</v>
      </c>
    </row>
    <row r="2377" spans="1:8">
      <c r="A2377" s="108">
        <f t="shared" si="339"/>
        <v>2363</v>
      </c>
      <c r="B2377" s="109">
        <f t="shared" si="339"/>
        <v>45928</v>
      </c>
      <c r="C2377" s="127" t="str">
        <f t="shared" si="331"/>
        <v>구간13</v>
      </c>
      <c r="D2377" s="108">
        <f t="shared" si="332"/>
        <v>183</v>
      </c>
      <c r="E2377" s="128">
        <f>COUNTIF($C$15:C2377,C2377)</f>
        <v>170</v>
      </c>
      <c r="F2377" s="129">
        <f t="shared" si="333"/>
        <v>0.11147731690243257</v>
      </c>
      <c r="G2377" s="129">
        <f t="shared" si="334"/>
        <v>1.358998206417959E-3</v>
      </c>
      <c r="H2377" s="130">
        <f t="shared" si="335"/>
        <v>0.11283631510885052</v>
      </c>
    </row>
    <row r="2378" spans="1:8">
      <c r="A2378" s="108">
        <f t="shared" si="339"/>
        <v>2364</v>
      </c>
      <c r="B2378" s="109">
        <f t="shared" si="339"/>
        <v>45929</v>
      </c>
      <c r="C2378" s="127" t="str">
        <f t="shared" si="331"/>
        <v>구간13</v>
      </c>
      <c r="D2378" s="108">
        <f t="shared" si="332"/>
        <v>183</v>
      </c>
      <c r="E2378" s="128">
        <f>COUNTIF($C$15:C2378,C2378)</f>
        <v>171</v>
      </c>
      <c r="F2378" s="129">
        <f t="shared" si="333"/>
        <v>0.11147731690243257</v>
      </c>
      <c r="G2378" s="129">
        <f t="shared" si="334"/>
        <v>1.3669923135145353E-3</v>
      </c>
      <c r="H2378" s="130">
        <f t="shared" si="335"/>
        <v>0.1128443092159471</v>
      </c>
    </row>
    <row r="2379" spans="1:8">
      <c r="A2379" s="108">
        <f t="shared" si="339"/>
        <v>2365</v>
      </c>
      <c r="B2379" s="109">
        <f t="shared" si="339"/>
        <v>45930</v>
      </c>
      <c r="C2379" s="127" t="str">
        <f t="shared" si="331"/>
        <v>구간13</v>
      </c>
      <c r="D2379" s="108">
        <f t="shared" si="332"/>
        <v>183</v>
      </c>
      <c r="E2379" s="128">
        <f>COUNTIF($C$15:C2379,C2379)</f>
        <v>172</v>
      </c>
      <c r="F2379" s="129">
        <f t="shared" si="333"/>
        <v>0.11147731690243257</v>
      </c>
      <c r="G2379" s="129">
        <f t="shared" si="334"/>
        <v>1.3749864206111114E-3</v>
      </c>
      <c r="H2379" s="130">
        <f t="shared" si="335"/>
        <v>0.11285230332304368</v>
      </c>
    </row>
    <row r="2380" spans="1:8">
      <c r="A2380" s="108">
        <f t="shared" si="339"/>
        <v>2366</v>
      </c>
      <c r="B2380" s="109">
        <f t="shared" si="339"/>
        <v>45931</v>
      </c>
      <c r="C2380" s="127" t="str">
        <f t="shared" si="331"/>
        <v>구간13</v>
      </c>
      <c r="D2380" s="108">
        <f t="shared" si="332"/>
        <v>183</v>
      </c>
      <c r="E2380" s="128">
        <f>COUNTIF($C$15:C2380,C2380)</f>
        <v>173</v>
      </c>
      <c r="F2380" s="129">
        <f t="shared" si="333"/>
        <v>0.11147731690243257</v>
      </c>
      <c r="G2380" s="129">
        <f t="shared" si="334"/>
        <v>1.3829805277076877E-3</v>
      </c>
      <c r="H2380" s="130">
        <f t="shared" si="335"/>
        <v>0.11286029743014026</v>
      </c>
    </row>
    <row r="2381" spans="1:8">
      <c r="A2381" s="108">
        <f t="shared" si="339"/>
        <v>2367</v>
      </c>
      <c r="B2381" s="109">
        <f t="shared" si="339"/>
        <v>45932</v>
      </c>
      <c r="C2381" s="127" t="str">
        <f t="shared" si="331"/>
        <v>구간13</v>
      </c>
      <c r="D2381" s="108">
        <f t="shared" si="332"/>
        <v>183</v>
      </c>
      <c r="E2381" s="128">
        <f>COUNTIF($C$15:C2381,C2381)</f>
        <v>174</v>
      </c>
      <c r="F2381" s="129">
        <f t="shared" si="333"/>
        <v>0.11147731690243257</v>
      </c>
      <c r="G2381" s="129">
        <f t="shared" si="334"/>
        <v>1.390974634804264E-3</v>
      </c>
      <c r="H2381" s="130">
        <f t="shared" si="335"/>
        <v>0.11286829153723683</v>
      </c>
    </row>
    <row r="2382" spans="1:8">
      <c r="A2382" s="108">
        <f t="shared" si="339"/>
        <v>2368</v>
      </c>
      <c r="B2382" s="109">
        <f t="shared" si="339"/>
        <v>45933</v>
      </c>
      <c r="C2382" s="127" t="str">
        <f t="shared" si="331"/>
        <v>구간13</v>
      </c>
      <c r="D2382" s="108">
        <f t="shared" si="332"/>
        <v>183</v>
      </c>
      <c r="E2382" s="128">
        <f>COUNTIF($C$15:C2382,C2382)</f>
        <v>175</v>
      </c>
      <c r="F2382" s="129">
        <f t="shared" si="333"/>
        <v>0.11147731690243257</v>
      </c>
      <c r="G2382" s="129">
        <f t="shared" si="334"/>
        <v>1.3989687419008402E-3</v>
      </c>
      <c r="H2382" s="130">
        <f t="shared" si="335"/>
        <v>0.11287628564433341</v>
      </c>
    </row>
    <row r="2383" spans="1:8">
      <c r="A2383" s="108">
        <f t="shared" si="339"/>
        <v>2369</v>
      </c>
      <c r="B2383" s="109">
        <f t="shared" si="339"/>
        <v>45934</v>
      </c>
      <c r="C2383" s="127" t="str">
        <f t="shared" si="331"/>
        <v>구간13</v>
      </c>
      <c r="D2383" s="108">
        <f t="shared" si="332"/>
        <v>183</v>
      </c>
      <c r="E2383" s="128">
        <f>COUNTIF($C$15:C2383,C2383)</f>
        <v>176</v>
      </c>
      <c r="F2383" s="129">
        <f t="shared" si="333"/>
        <v>0.11147731690243257</v>
      </c>
      <c r="G2383" s="129">
        <f t="shared" si="334"/>
        <v>1.4069628489974163E-3</v>
      </c>
      <c r="H2383" s="130">
        <f t="shared" si="335"/>
        <v>0.11288427975142998</v>
      </c>
    </row>
    <row r="2384" spans="1:8">
      <c r="A2384" s="108">
        <f t="shared" si="339"/>
        <v>2370</v>
      </c>
      <c r="B2384" s="109">
        <f t="shared" si="339"/>
        <v>45935</v>
      </c>
      <c r="C2384" s="127" t="str">
        <f t="shared" ref="C2384:C2447" si="340">IF(IFERROR(HLOOKUP(B2384,$D$5:$W$7,2,FALSE),"")="",C2385,HLOOKUP(B2384,$D$5:$W$7,2,FALSE))</f>
        <v>구간13</v>
      </c>
      <c r="D2384" s="108">
        <f t="shared" ref="D2384:D2447" si="341">COUNTIF($C$15:$C$49928,C2384)</f>
        <v>183</v>
      </c>
      <c r="E2384" s="128">
        <f>COUNTIF($C$15:C2384,C2384)</f>
        <v>177</v>
      </c>
      <c r="F2384" s="129">
        <f t="shared" ref="F2384:F2447" si="342">HLOOKUP($C2384,$D$6:$W$11,6,FALSE)</f>
        <v>0.11147731690243257</v>
      </c>
      <c r="G2384" s="129">
        <f t="shared" ref="G2384:G2447" si="343">HLOOKUP($C2384,$D$6:$W$11,5,FALSE)*(E2384)</f>
        <v>1.4149569560939926E-3</v>
      </c>
      <c r="H2384" s="130">
        <f t="shared" ref="H2384:H2447" si="344">F2384+G2384</f>
        <v>0.11289227385852656</v>
      </c>
    </row>
    <row r="2385" spans="1:8">
      <c r="A2385" s="108">
        <f t="shared" ref="A2385:B2400" si="345">A2384+1</f>
        <v>2371</v>
      </c>
      <c r="B2385" s="109">
        <f t="shared" si="345"/>
        <v>45936</v>
      </c>
      <c r="C2385" s="127" t="str">
        <f t="shared" si="340"/>
        <v>구간13</v>
      </c>
      <c r="D2385" s="108">
        <f t="shared" si="341"/>
        <v>183</v>
      </c>
      <c r="E2385" s="128">
        <f>COUNTIF($C$15:C2385,C2385)</f>
        <v>178</v>
      </c>
      <c r="F2385" s="129">
        <f t="shared" si="342"/>
        <v>0.11147731690243257</v>
      </c>
      <c r="G2385" s="129">
        <f t="shared" si="343"/>
        <v>1.4229510631905689E-3</v>
      </c>
      <c r="H2385" s="130">
        <f t="shared" si="344"/>
        <v>0.11290026796562314</v>
      </c>
    </row>
    <row r="2386" spans="1:8">
      <c r="A2386" s="108">
        <f t="shared" si="345"/>
        <v>2372</v>
      </c>
      <c r="B2386" s="109">
        <f t="shared" si="345"/>
        <v>45937</v>
      </c>
      <c r="C2386" s="127" t="str">
        <f t="shared" si="340"/>
        <v>구간13</v>
      </c>
      <c r="D2386" s="108">
        <f t="shared" si="341"/>
        <v>183</v>
      </c>
      <c r="E2386" s="128">
        <f>COUNTIF($C$15:C2386,C2386)</f>
        <v>179</v>
      </c>
      <c r="F2386" s="129">
        <f t="shared" si="342"/>
        <v>0.11147731690243257</v>
      </c>
      <c r="G2386" s="129">
        <f t="shared" si="343"/>
        <v>1.4309451702871452E-3</v>
      </c>
      <c r="H2386" s="130">
        <f t="shared" si="344"/>
        <v>0.11290826207271971</v>
      </c>
    </row>
    <row r="2387" spans="1:8">
      <c r="A2387" s="108">
        <f t="shared" si="345"/>
        <v>2373</v>
      </c>
      <c r="B2387" s="109">
        <f t="shared" si="345"/>
        <v>45938</v>
      </c>
      <c r="C2387" s="127" t="str">
        <f t="shared" si="340"/>
        <v>구간13</v>
      </c>
      <c r="D2387" s="108">
        <f t="shared" si="341"/>
        <v>183</v>
      </c>
      <c r="E2387" s="128">
        <f>COUNTIF($C$15:C2387,C2387)</f>
        <v>180</v>
      </c>
      <c r="F2387" s="129">
        <f t="shared" si="342"/>
        <v>0.11147731690243257</v>
      </c>
      <c r="G2387" s="129">
        <f t="shared" si="343"/>
        <v>1.4389392773837212E-3</v>
      </c>
      <c r="H2387" s="130">
        <f t="shared" si="344"/>
        <v>0.11291625617981629</v>
      </c>
    </row>
    <row r="2388" spans="1:8">
      <c r="A2388" s="108">
        <f t="shared" si="345"/>
        <v>2374</v>
      </c>
      <c r="B2388" s="109">
        <f t="shared" si="345"/>
        <v>45939</v>
      </c>
      <c r="C2388" s="127" t="str">
        <f t="shared" si="340"/>
        <v>구간13</v>
      </c>
      <c r="D2388" s="108">
        <f t="shared" si="341"/>
        <v>183</v>
      </c>
      <c r="E2388" s="128">
        <f>COUNTIF($C$15:C2388,C2388)</f>
        <v>181</v>
      </c>
      <c r="F2388" s="129">
        <f t="shared" si="342"/>
        <v>0.11147731690243257</v>
      </c>
      <c r="G2388" s="129">
        <f t="shared" si="343"/>
        <v>1.4469333844802975E-3</v>
      </c>
      <c r="H2388" s="130">
        <f t="shared" si="344"/>
        <v>0.11292425028691286</v>
      </c>
    </row>
    <row r="2389" spans="1:8">
      <c r="A2389" s="108">
        <f t="shared" si="345"/>
        <v>2375</v>
      </c>
      <c r="B2389" s="109">
        <f t="shared" si="345"/>
        <v>45940</v>
      </c>
      <c r="C2389" s="127" t="str">
        <f t="shared" si="340"/>
        <v>구간13</v>
      </c>
      <c r="D2389" s="108">
        <f t="shared" si="341"/>
        <v>183</v>
      </c>
      <c r="E2389" s="128">
        <f>COUNTIF($C$15:C2389,C2389)</f>
        <v>182</v>
      </c>
      <c r="F2389" s="129">
        <f t="shared" si="342"/>
        <v>0.11147731690243257</v>
      </c>
      <c r="G2389" s="129">
        <f t="shared" si="343"/>
        <v>1.4549274915768738E-3</v>
      </c>
      <c r="H2389" s="130">
        <f t="shared" si="344"/>
        <v>0.11293224439400944</v>
      </c>
    </row>
    <row r="2390" spans="1:8">
      <c r="A2390" s="108">
        <f t="shared" si="345"/>
        <v>2376</v>
      </c>
      <c r="B2390" s="109">
        <f t="shared" si="345"/>
        <v>45941</v>
      </c>
      <c r="C2390" s="127" t="str">
        <f t="shared" si="340"/>
        <v>구간13</v>
      </c>
      <c r="D2390" s="108">
        <f t="shared" si="341"/>
        <v>183</v>
      </c>
      <c r="E2390" s="128">
        <f>COUNTIF($C$15:C2390,C2390)</f>
        <v>183</v>
      </c>
      <c r="F2390" s="129">
        <f t="shared" si="342"/>
        <v>0.11147731690243257</v>
      </c>
      <c r="G2390" s="129">
        <f t="shared" si="343"/>
        <v>1.4629215986734501E-3</v>
      </c>
      <c r="H2390" s="130">
        <f t="shared" si="344"/>
        <v>0.11294023850110602</v>
      </c>
    </row>
    <row r="2391" spans="1:8">
      <c r="A2391" s="108">
        <f t="shared" si="345"/>
        <v>2377</v>
      </c>
      <c r="B2391" s="109">
        <f t="shared" si="345"/>
        <v>45942</v>
      </c>
      <c r="C2391" s="127" t="str">
        <f t="shared" si="340"/>
        <v>구간14</v>
      </c>
      <c r="D2391" s="108">
        <f t="shared" si="341"/>
        <v>182</v>
      </c>
      <c r="E2391" s="128">
        <f>COUNTIF($C$15:C2391,C2391)</f>
        <v>1</v>
      </c>
      <c r="F2391" s="129">
        <f t="shared" si="342"/>
        <v>0.11294023850110602</v>
      </c>
      <c r="G2391" s="129">
        <f t="shared" si="343"/>
        <v>8.3698688556999748E-6</v>
      </c>
      <c r="H2391" s="130">
        <f t="shared" si="344"/>
        <v>0.11294860836996172</v>
      </c>
    </row>
    <row r="2392" spans="1:8">
      <c r="A2392" s="108">
        <f t="shared" si="345"/>
        <v>2378</v>
      </c>
      <c r="B2392" s="109">
        <f t="shared" si="345"/>
        <v>45943</v>
      </c>
      <c r="C2392" s="127" t="str">
        <f t="shared" si="340"/>
        <v>구간14</v>
      </c>
      <c r="D2392" s="108">
        <f t="shared" si="341"/>
        <v>182</v>
      </c>
      <c r="E2392" s="128">
        <f>COUNTIF($C$15:C2392,C2392)</f>
        <v>2</v>
      </c>
      <c r="F2392" s="129">
        <f t="shared" si="342"/>
        <v>0.11294023850110602</v>
      </c>
      <c r="G2392" s="129">
        <f t="shared" si="343"/>
        <v>1.673973771139995E-5</v>
      </c>
      <c r="H2392" s="130">
        <f t="shared" si="344"/>
        <v>0.11295697823881741</v>
      </c>
    </row>
    <row r="2393" spans="1:8">
      <c r="A2393" s="108">
        <f t="shared" si="345"/>
        <v>2379</v>
      </c>
      <c r="B2393" s="109">
        <f t="shared" si="345"/>
        <v>45944</v>
      </c>
      <c r="C2393" s="127" t="str">
        <f t="shared" si="340"/>
        <v>구간14</v>
      </c>
      <c r="D2393" s="108">
        <f t="shared" si="341"/>
        <v>182</v>
      </c>
      <c r="E2393" s="128">
        <f>COUNTIF($C$15:C2393,C2393)</f>
        <v>3</v>
      </c>
      <c r="F2393" s="129">
        <f t="shared" si="342"/>
        <v>0.11294023850110602</v>
      </c>
      <c r="G2393" s="129">
        <f t="shared" si="343"/>
        <v>2.5109606567099926E-5</v>
      </c>
      <c r="H2393" s="130">
        <f t="shared" si="344"/>
        <v>0.11296534810767311</v>
      </c>
    </row>
    <row r="2394" spans="1:8">
      <c r="A2394" s="108">
        <f t="shared" si="345"/>
        <v>2380</v>
      </c>
      <c r="B2394" s="109">
        <f t="shared" si="345"/>
        <v>45945</v>
      </c>
      <c r="C2394" s="127" t="str">
        <f t="shared" si="340"/>
        <v>구간14</v>
      </c>
      <c r="D2394" s="108">
        <f t="shared" si="341"/>
        <v>182</v>
      </c>
      <c r="E2394" s="128">
        <f>COUNTIF($C$15:C2394,C2394)</f>
        <v>4</v>
      </c>
      <c r="F2394" s="129">
        <f t="shared" si="342"/>
        <v>0.11294023850110602</v>
      </c>
      <c r="G2394" s="129">
        <f t="shared" si="343"/>
        <v>3.3479475422799899E-5</v>
      </c>
      <c r="H2394" s="130">
        <f t="shared" si="344"/>
        <v>0.11297371797652882</v>
      </c>
    </row>
    <row r="2395" spans="1:8">
      <c r="A2395" s="108">
        <f t="shared" si="345"/>
        <v>2381</v>
      </c>
      <c r="B2395" s="109">
        <f t="shared" si="345"/>
        <v>45946</v>
      </c>
      <c r="C2395" s="127" t="str">
        <f t="shared" si="340"/>
        <v>구간14</v>
      </c>
      <c r="D2395" s="108">
        <f t="shared" si="341"/>
        <v>182</v>
      </c>
      <c r="E2395" s="128">
        <f>COUNTIF($C$15:C2395,C2395)</f>
        <v>5</v>
      </c>
      <c r="F2395" s="129">
        <f t="shared" si="342"/>
        <v>0.11294023850110602</v>
      </c>
      <c r="G2395" s="129">
        <f t="shared" si="343"/>
        <v>4.1849344278499872E-5</v>
      </c>
      <c r="H2395" s="130">
        <f t="shared" si="344"/>
        <v>0.11298208784538452</v>
      </c>
    </row>
    <row r="2396" spans="1:8">
      <c r="A2396" s="108">
        <f t="shared" si="345"/>
        <v>2382</v>
      </c>
      <c r="B2396" s="109">
        <f t="shared" si="345"/>
        <v>45947</v>
      </c>
      <c r="C2396" s="127" t="str">
        <f t="shared" si="340"/>
        <v>구간14</v>
      </c>
      <c r="D2396" s="108">
        <f t="shared" si="341"/>
        <v>182</v>
      </c>
      <c r="E2396" s="128">
        <f>COUNTIF($C$15:C2396,C2396)</f>
        <v>6</v>
      </c>
      <c r="F2396" s="129">
        <f t="shared" si="342"/>
        <v>0.11294023850110602</v>
      </c>
      <c r="G2396" s="129">
        <f t="shared" si="343"/>
        <v>5.0219213134199852E-5</v>
      </c>
      <c r="H2396" s="130">
        <f t="shared" si="344"/>
        <v>0.11299045771424021</v>
      </c>
    </row>
    <row r="2397" spans="1:8">
      <c r="A2397" s="108">
        <f t="shared" si="345"/>
        <v>2383</v>
      </c>
      <c r="B2397" s="109">
        <f t="shared" si="345"/>
        <v>45948</v>
      </c>
      <c r="C2397" s="127" t="str">
        <f t="shared" si="340"/>
        <v>구간14</v>
      </c>
      <c r="D2397" s="108">
        <f t="shared" si="341"/>
        <v>182</v>
      </c>
      <c r="E2397" s="128">
        <f>COUNTIF($C$15:C2397,C2397)</f>
        <v>7</v>
      </c>
      <c r="F2397" s="129">
        <f t="shared" si="342"/>
        <v>0.11294023850110602</v>
      </c>
      <c r="G2397" s="129">
        <f t="shared" si="343"/>
        <v>5.8589081989899825E-5</v>
      </c>
      <c r="H2397" s="130">
        <f t="shared" si="344"/>
        <v>0.11299882758309591</v>
      </c>
    </row>
    <row r="2398" spans="1:8">
      <c r="A2398" s="108">
        <f t="shared" si="345"/>
        <v>2384</v>
      </c>
      <c r="B2398" s="109">
        <f t="shared" si="345"/>
        <v>45949</v>
      </c>
      <c r="C2398" s="127" t="str">
        <f t="shared" si="340"/>
        <v>구간14</v>
      </c>
      <c r="D2398" s="108">
        <f t="shared" si="341"/>
        <v>182</v>
      </c>
      <c r="E2398" s="128">
        <f>COUNTIF($C$15:C2398,C2398)</f>
        <v>8</v>
      </c>
      <c r="F2398" s="129">
        <f t="shared" si="342"/>
        <v>0.11294023850110602</v>
      </c>
      <c r="G2398" s="129">
        <f t="shared" si="343"/>
        <v>6.6958950845599798E-5</v>
      </c>
      <c r="H2398" s="130">
        <f t="shared" si="344"/>
        <v>0.11300719745195162</v>
      </c>
    </row>
    <row r="2399" spans="1:8">
      <c r="A2399" s="108">
        <f t="shared" si="345"/>
        <v>2385</v>
      </c>
      <c r="B2399" s="109">
        <f t="shared" si="345"/>
        <v>45950</v>
      </c>
      <c r="C2399" s="127" t="str">
        <f t="shared" si="340"/>
        <v>구간14</v>
      </c>
      <c r="D2399" s="108">
        <f t="shared" si="341"/>
        <v>182</v>
      </c>
      <c r="E2399" s="128">
        <f>COUNTIF($C$15:C2399,C2399)</f>
        <v>9</v>
      </c>
      <c r="F2399" s="129">
        <f t="shared" si="342"/>
        <v>0.11294023850110602</v>
      </c>
      <c r="G2399" s="129">
        <f t="shared" si="343"/>
        <v>7.5328819701299778E-5</v>
      </c>
      <c r="H2399" s="130">
        <f t="shared" si="344"/>
        <v>0.11301556732080732</v>
      </c>
    </row>
    <row r="2400" spans="1:8">
      <c r="A2400" s="108">
        <f t="shared" si="345"/>
        <v>2386</v>
      </c>
      <c r="B2400" s="109">
        <f t="shared" si="345"/>
        <v>45951</v>
      </c>
      <c r="C2400" s="127" t="str">
        <f t="shared" si="340"/>
        <v>구간14</v>
      </c>
      <c r="D2400" s="108">
        <f t="shared" si="341"/>
        <v>182</v>
      </c>
      <c r="E2400" s="128">
        <f>COUNTIF($C$15:C2400,C2400)</f>
        <v>10</v>
      </c>
      <c r="F2400" s="129">
        <f t="shared" si="342"/>
        <v>0.11294023850110602</v>
      </c>
      <c r="G2400" s="129">
        <f t="shared" si="343"/>
        <v>8.3698688556999745E-5</v>
      </c>
      <c r="H2400" s="130">
        <f t="shared" si="344"/>
        <v>0.11302393718966301</v>
      </c>
    </row>
    <row r="2401" spans="1:8">
      <c r="A2401" s="108">
        <f t="shared" ref="A2401:B2416" si="346">A2400+1</f>
        <v>2387</v>
      </c>
      <c r="B2401" s="109">
        <f t="shared" si="346"/>
        <v>45952</v>
      </c>
      <c r="C2401" s="127" t="str">
        <f t="shared" si="340"/>
        <v>구간14</v>
      </c>
      <c r="D2401" s="108">
        <f t="shared" si="341"/>
        <v>182</v>
      </c>
      <c r="E2401" s="128">
        <f>COUNTIF($C$15:C2401,C2401)</f>
        <v>11</v>
      </c>
      <c r="F2401" s="129">
        <f t="shared" si="342"/>
        <v>0.11294023850110602</v>
      </c>
      <c r="G2401" s="129">
        <f t="shared" si="343"/>
        <v>9.2068557412699724E-5</v>
      </c>
      <c r="H2401" s="130">
        <f t="shared" si="344"/>
        <v>0.11303230705851872</v>
      </c>
    </row>
    <row r="2402" spans="1:8">
      <c r="A2402" s="108">
        <f t="shared" si="346"/>
        <v>2388</v>
      </c>
      <c r="B2402" s="109">
        <f t="shared" si="346"/>
        <v>45953</v>
      </c>
      <c r="C2402" s="127" t="str">
        <f t="shared" si="340"/>
        <v>구간14</v>
      </c>
      <c r="D2402" s="108">
        <f t="shared" si="341"/>
        <v>182</v>
      </c>
      <c r="E2402" s="128">
        <f>COUNTIF($C$15:C2402,C2402)</f>
        <v>12</v>
      </c>
      <c r="F2402" s="129">
        <f t="shared" si="342"/>
        <v>0.11294023850110602</v>
      </c>
      <c r="G2402" s="129">
        <f t="shared" si="343"/>
        <v>1.004384262683997E-4</v>
      </c>
      <c r="H2402" s="130">
        <f t="shared" si="344"/>
        <v>0.11304067692737442</v>
      </c>
    </row>
    <row r="2403" spans="1:8">
      <c r="A2403" s="108">
        <f t="shared" si="346"/>
        <v>2389</v>
      </c>
      <c r="B2403" s="109">
        <f t="shared" si="346"/>
        <v>45954</v>
      </c>
      <c r="C2403" s="127" t="str">
        <f t="shared" si="340"/>
        <v>구간14</v>
      </c>
      <c r="D2403" s="108">
        <f t="shared" si="341"/>
        <v>182</v>
      </c>
      <c r="E2403" s="128">
        <f>COUNTIF($C$15:C2403,C2403)</f>
        <v>13</v>
      </c>
      <c r="F2403" s="129">
        <f t="shared" si="342"/>
        <v>0.11294023850110602</v>
      </c>
      <c r="G2403" s="129">
        <f t="shared" si="343"/>
        <v>1.0880829512409967E-4</v>
      </c>
      <c r="H2403" s="130">
        <f t="shared" si="344"/>
        <v>0.11304904679623011</v>
      </c>
    </row>
    <row r="2404" spans="1:8">
      <c r="A2404" s="108">
        <f t="shared" si="346"/>
        <v>2390</v>
      </c>
      <c r="B2404" s="109">
        <f t="shared" si="346"/>
        <v>45955</v>
      </c>
      <c r="C2404" s="127" t="str">
        <f t="shared" si="340"/>
        <v>구간14</v>
      </c>
      <c r="D2404" s="108">
        <f t="shared" si="341"/>
        <v>182</v>
      </c>
      <c r="E2404" s="128">
        <f>COUNTIF($C$15:C2404,C2404)</f>
        <v>14</v>
      </c>
      <c r="F2404" s="129">
        <f t="shared" si="342"/>
        <v>0.11294023850110602</v>
      </c>
      <c r="G2404" s="129">
        <f t="shared" si="343"/>
        <v>1.1717816397979965E-4</v>
      </c>
      <c r="H2404" s="130">
        <f t="shared" si="344"/>
        <v>0.11305741666508581</v>
      </c>
    </row>
    <row r="2405" spans="1:8">
      <c r="A2405" s="108">
        <f t="shared" si="346"/>
        <v>2391</v>
      </c>
      <c r="B2405" s="109">
        <f t="shared" si="346"/>
        <v>45956</v>
      </c>
      <c r="C2405" s="127" t="str">
        <f t="shared" si="340"/>
        <v>구간14</v>
      </c>
      <c r="D2405" s="108">
        <f t="shared" si="341"/>
        <v>182</v>
      </c>
      <c r="E2405" s="128">
        <f>COUNTIF($C$15:C2405,C2405)</f>
        <v>15</v>
      </c>
      <c r="F2405" s="129">
        <f t="shared" si="342"/>
        <v>0.11294023850110602</v>
      </c>
      <c r="G2405" s="129">
        <f t="shared" si="343"/>
        <v>1.2554803283549963E-4</v>
      </c>
      <c r="H2405" s="130">
        <f t="shared" si="344"/>
        <v>0.11306578653394152</v>
      </c>
    </row>
    <row r="2406" spans="1:8">
      <c r="A2406" s="108">
        <f t="shared" si="346"/>
        <v>2392</v>
      </c>
      <c r="B2406" s="109">
        <f t="shared" si="346"/>
        <v>45957</v>
      </c>
      <c r="C2406" s="127" t="str">
        <f t="shared" si="340"/>
        <v>구간14</v>
      </c>
      <c r="D2406" s="108">
        <f t="shared" si="341"/>
        <v>182</v>
      </c>
      <c r="E2406" s="128">
        <f>COUNTIF($C$15:C2406,C2406)</f>
        <v>16</v>
      </c>
      <c r="F2406" s="129">
        <f t="shared" si="342"/>
        <v>0.11294023850110602</v>
      </c>
      <c r="G2406" s="129">
        <f t="shared" si="343"/>
        <v>1.339179016911996E-4</v>
      </c>
      <c r="H2406" s="130">
        <f t="shared" si="344"/>
        <v>0.11307415640279722</v>
      </c>
    </row>
    <row r="2407" spans="1:8">
      <c r="A2407" s="108">
        <f t="shared" si="346"/>
        <v>2393</v>
      </c>
      <c r="B2407" s="109">
        <f t="shared" si="346"/>
        <v>45958</v>
      </c>
      <c r="C2407" s="127" t="str">
        <f t="shared" si="340"/>
        <v>구간14</v>
      </c>
      <c r="D2407" s="108">
        <f t="shared" si="341"/>
        <v>182</v>
      </c>
      <c r="E2407" s="128">
        <f>COUNTIF($C$15:C2407,C2407)</f>
        <v>17</v>
      </c>
      <c r="F2407" s="129">
        <f t="shared" si="342"/>
        <v>0.11294023850110602</v>
      </c>
      <c r="G2407" s="129">
        <f t="shared" si="343"/>
        <v>1.4228777054689956E-4</v>
      </c>
      <c r="H2407" s="130">
        <f t="shared" si="344"/>
        <v>0.11308252627165291</v>
      </c>
    </row>
    <row r="2408" spans="1:8">
      <c r="A2408" s="108">
        <f t="shared" si="346"/>
        <v>2394</v>
      </c>
      <c r="B2408" s="109">
        <f t="shared" si="346"/>
        <v>45959</v>
      </c>
      <c r="C2408" s="127" t="str">
        <f t="shared" si="340"/>
        <v>구간14</v>
      </c>
      <c r="D2408" s="108">
        <f t="shared" si="341"/>
        <v>182</v>
      </c>
      <c r="E2408" s="128">
        <f>COUNTIF($C$15:C2408,C2408)</f>
        <v>18</v>
      </c>
      <c r="F2408" s="129">
        <f t="shared" si="342"/>
        <v>0.11294023850110602</v>
      </c>
      <c r="G2408" s="129">
        <f t="shared" si="343"/>
        <v>1.5065763940259956E-4</v>
      </c>
      <c r="H2408" s="130">
        <f t="shared" si="344"/>
        <v>0.11309089614050861</v>
      </c>
    </row>
    <row r="2409" spans="1:8">
      <c r="A2409" s="108">
        <f t="shared" si="346"/>
        <v>2395</v>
      </c>
      <c r="B2409" s="109">
        <f t="shared" si="346"/>
        <v>45960</v>
      </c>
      <c r="C2409" s="127" t="str">
        <f t="shared" si="340"/>
        <v>구간14</v>
      </c>
      <c r="D2409" s="108">
        <f t="shared" si="341"/>
        <v>182</v>
      </c>
      <c r="E2409" s="128">
        <f>COUNTIF($C$15:C2409,C2409)</f>
        <v>19</v>
      </c>
      <c r="F2409" s="129">
        <f t="shared" si="342"/>
        <v>0.11294023850110602</v>
      </c>
      <c r="G2409" s="129">
        <f t="shared" si="343"/>
        <v>1.5902750825829952E-4</v>
      </c>
      <c r="H2409" s="130">
        <f t="shared" si="344"/>
        <v>0.11309926600936432</v>
      </c>
    </row>
    <row r="2410" spans="1:8">
      <c r="A2410" s="108">
        <f t="shared" si="346"/>
        <v>2396</v>
      </c>
      <c r="B2410" s="109">
        <f t="shared" si="346"/>
        <v>45961</v>
      </c>
      <c r="C2410" s="127" t="str">
        <f t="shared" si="340"/>
        <v>구간14</v>
      </c>
      <c r="D2410" s="108">
        <f t="shared" si="341"/>
        <v>182</v>
      </c>
      <c r="E2410" s="128">
        <f>COUNTIF($C$15:C2410,C2410)</f>
        <v>20</v>
      </c>
      <c r="F2410" s="129">
        <f t="shared" si="342"/>
        <v>0.11294023850110602</v>
      </c>
      <c r="G2410" s="129">
        <f t="shared" si="343"/>
        <v>1.6739737711399949E-4</v>
      </c>
      <c r="H2410" s="130">
        <f t="shared" si="344"/>
        <v>0.11310763587822002</v>
      </c>
    </row>
    <row r="2411" spans="1:8">
      <c r="A2411" s="108">
        <f t="shared" si="346"/>
        <v>2397</v>
      </c>
      <c r="B2411" s="109">
        <f t="shared" si="346"/>
        <v>45962</v>
      </c>
      <c r="C2411" s="127" t="str">
        <f t="shared" si="340"/>
        <v>구간14</v>
      </c>
      <c r="D2411" s="108">
        <f t="shared" si="341"/>
        <v>182</v>
      </c>
      <c r="E2411" s="128">
        <f>COUNTIF($C$15:C2411,C2411)</f>
        <v>21</v>
      </c>
      <c r="F2411" s="129">
        <f t="shared" si="342"/>
        <v>0.11294023850110602</v>
      </c>
      <c r="G2411" s="129">
        <f t="shared" si="343"/>
        <v>1.7576724596969948E-4</v>
      </c>
      <c r="H2411" s="130">
        <f t="shared" si="344"/>
        <v>0.11311600574707571</v>
      </c>
    </row>
    <row r="2412" spans="1:8">
      <c r="A2412" s="108">
        <f t="shared" si="346"/>
        <v>2398</v>
      </c>
      <c r="B2412" s="109">
        <f t="shared" si="346"/>
        <v>45963</v>
      </c>
      <c r="C2412" s="127" t="str">
        <f t="shared" si="340"/>
        <v>구간14</v>
      </c>
      <c r="D2412" s="108">
        <f t="shared" si="341"/>
        <v>182</v>
      </c>
      <c r="E2412" s="128">
        <f>COUNTIF($C$15:C2412,C2412)</f>
        <v>22</v>
      </c>
      <c r="F2412" s="129">
        <f t="shared" si="342"/>
        <v>0.11294023850110602</v>
      </c>
      <c r="G2412" s="129">
        <f t="shared" si="343"/>
        <v>1.8413711482539945E-4</v>
      </c>
      <c r="H2412" s="130">
        <f t="shared" si="344"/>
        <v>0.11312437561593142</v>
      </c>
    </row>
    <row r="2413" spans="1:8">
      <c r="A2413" s="108">
        <f t="shared" si="346"/>
        <v>2399</v>
      </c>
      <c r="B2413" s="109">
        <f t="shared" si="346"/>
        <v>45964</v>
      </c>
      <c r="C2413" s="127" t="str">
        <f t="shared" si="340"/>
        <v>구간14</v>
      </c>
      <c r="D2413" s="108">
        <f t="shared" si="341"/>
        <v>182</v>
      </c>
      <c r="E2413" s="128">
        <f>COUNTIF($C$15:C2413,C2413)</f>
        <v>23</v>
      </c>
      <c r="F2413" s="129">
        <f t="shared" si="342"/>
        <v>0.11294023850110602</v>
      </c>
      <c r="G2413" s="129">
        <f t="shared" si="343"/>
        <v>1.9250698368109942E-4</v>
      </c>
      <c r="H2413" s="130">
        <f t="shared" si="344"/>
        <v>0.11313274548478712</v>
      </c>
    </row>
    <row r="2414" spans="1:8">
      <c r="A2414" s="108">
        <f t="shared" si="346"/>
        <v>2400</v>
      </c>
      <c r="B2414" s="109">
        <f t="shared" si="346"/>
        <v>45965</v>
      </c>
      <c r="C2414" s="127" t="str">
        <f t="shared" si="340"/>
        <v>구간14</v>
      </c>
      <c r="D2414" s="108">
        <f t="shared" si="341"/>
        <v>182</v>
      </c>
      <c r="E2414" s="128">
        <f>COUNTIF($C$15:C2414,C2414)</f>
        <v>24</v>
      </c>
      <c r="F2414" s="129">
        <f t="shared" si="342"/>
        <v>0.11294023850110602</v>
      </c>
      <c r="G2414" s="129">
        <f t="shared" si="343"/>
        <v>2.0087685253679941E-4</v>
      </c>
      <c r="H2414" s="130">
        <f t="shared" si="344"/>
        <v>0.11314111535364281</v>
      </c>
    </row>
    <row r="2415" spans="1:8">
      <c r="A2415" s="108">
        <f t="shared" si="346"/>
        <v>2401</v>
      </c>
      <c r="B2415" s="109">
        <f t="shared" si="346"/>
        <v>45966</v>
      </c>
      <c r="C2415" s="127" t="str">
        <f t="shared" si="340"/>
        <v>구간14</v>
      </c>
      <c r="D2415" s="108">
        <f t="shared" si="341"/>
        <v>182</v>
      </c>
      <c r="E2415" s="128">
        <f>COUNTIF($C$15:C2415,C2415)</f>
        <v>25</v>
      </c>
      <c r="F2415" s="129">
        <f t="shared" si="342"/>
        <v>0.11294023850110602</v>
      </c>
      <c r="G2415" s="129">
        <f t="shared" si="343"/>
        <v>2.0924672139249937E-4</v>
      </c>
      <c r="H2415" s="130">
        <f t="shared" si="344"/>
        <v>0.11314948522249851</v>
      </c>
    </row>
    <row r="2416" spans="1:8">
      <c r="A2416" s="108">
        <f t="shared" si="346"/>
        <v>2402</v>
      </c>
      <c r="B2416" s="109">
        <f t="shared" si="346"/>
        <v>45967</v>
      </c>
      <c r="C2416" s="127" t="str">
        <f t="shared" si="340"/>
        <v>구간14</v>
      </c>
      <c r="D2416" s="108">
        <f t="shared" si="341"/>
        <v>182</v>
      </c>
      <c r="E2416" s="128">
        <f>COUNTIF($C$15:C2416,C2416)</f>
        <v>26</v>
      </c>
      <c r="F2416" s="129">
        <f t="shared" si="342"/>
        <v>0.11294023850110602</v>
      </c>
      <c r="G2416" s="129">
        <f t="shared" si="343"/>
        <v>2.1761659024819934E-4</v>
      </c>
      <c r="H2416" s="130">
        <f t="shared" si="344"/>
        <v>0.11315785509135422</v>
      </c>
    </row>
    <row r="2417" spans="1:8">
      <c r="A2417" s="108">
        <f t="shared" ref="A2417:B2432" si="347">A2416+1</f>
        <v>2403</v>
      </c>
      <c r="B2417" s="109">
        <f t="shared" si="347"/>
        <v>45968</v>
      </c>
      <c r="C2417" s="127" t="str">
        <f t="shared" si="340"/>
        <v>구간14</v>
      </c>
      <c r="D2417" s="108">
        <f t="shared" si="341"/>
        <v>182</v>
      </c>
      <c r="E2417" s="128">
        <f>COUNTIF($C$15:C2417,C2417)</f>
        <v>27</v>
      </c>
      <c r="F2417" s="129">
        <f t="shared" si="342"/>
        <v>0.11294023850110602</v>
      </c>
      <c r="G2417" s="129">
        <f t="shared" si="343"/>
        <v>2.2598645910389931E-4</v>
      </c>
      <c r="H2417" s="130">
        <f t="shared" si="344"/>
        <v>0.11316622496020992</v>
      </c>
    </row>
    <row r="2418" spans="1:8">
      <c r="A2418" s="108">
        <f t="shared" si="347"/>
        <v>2404</v>
      </c>
      <c r="B2418" s="109">
        <f t="shared" si="347"/>
        <v>45969</v>
      </c>
      <c r="C2418" s="127" t="str">
        <f t="shared" si="340"/>
        <v>구간14</v>
      </c>
      <c r="D2418" s="108">
        <f t="shared" si="341"/>
        <v>182</v>
      </c>
      <c r="E2418" s="128">
        <f>COUNTIF($C$15:C2418,C2418)</f>
        <v>28</v>
      </c>
      <c r="F2418" s="129">
        <f t="shared" si="342"/>
        <v>0.11294023850110602</v>
      </c>
      <c r="G2418" s="129">
        <f t="shared" si="343"/>
        <v>2.343563279595993E-4</v>
      </c>
      <c r="H2418" s="130">
        <f t="shared" si="344"/>
        <v>0.11317459482906561</v>
      </c>
    </row>
    <row r="2419" spans="1:8">
      <c r="A2419" s="108">
        <f t="shared" si="347"/>
        <v>2405</v>
      </c>
      <c r="B2419" s="109">
        <f t="shared" si="347"/>
        <v>45970</v>
      </c>
      <c r="C2419" s="127" t="str">
        <f t="shared" si="340"/>
        <v>구간14</v>
      </c>
      <c r="D2419" s="108">
        <f t="shared" si="341"/>
        <v>182</v>
      </c>
      <c r="E2419" s="128">
        <f>COUNTIF($C$15:C2419,C2419)</f>
        <v>29</v>
      </c>
      <c r="F2419" s="129">
        <f t="shared" si="342"/>
        <v>0.11294023850110602</v>
      </c>
      <c r="G2419" s="129">
        <f t="shared" si="343"/>
        <v>2.4272619681529927E-4</v>
      </c>
      <c r="H2419" s="130">
        <f t="shared" si="344"/>
        <v>0.11318296469792131</v>
      </c>
    </row>
    <row r="2420" spans="1:8">
      <c r="A2420" s="108">
        <f t="shared" si="347"/>
        <v>2406</v>
      </c>
      <c r="B2420" s="109">
        <f t="shared" si="347"/>
        <v>45971</v>
      </c>
      <c r="C2420" s="127" t="str">
        <f t="shared" si="340"/>
        <v>구간14</v>
      </c>
      <c r="D2420" s="108">
        <f t="shared" si="341"/>
        <v>182</v>
      </c>
      <c r="E2420" s="128">
        <f>COUNTIF($C$15:C2420,C2420)</f>
        <v>30</v>
      </c>
      <c r="F2420" s="129">
        <f t="shared" si="342"/>
        <v>0.11294023850110602</v>
      </c>
      <c r="G2420" s="129">
        <f t="shared" si="343"/>
        <v>2.5109606567099926E-4</v>
      </c>
      <c r="H2420" s="130">
        <f t="shared" si="344"/>
        <v>0.11319133456677702</v>
      </c>
    </row>
    <row r="2421" spans="1:8">
      <c r="A2421" s="108">
        <f t="shared" si="347"/>
        <v>2407</v>
      </c>
      <c r="B2421" s="109">
        <f t="shared" si="347"/>
        <v>45972</v>
      </c>
      <c r="C2421" s="127" t="str">
        <f t="shared" si="340"/>
        <v>구간14</v>
      </c>
      <c r="D2421" s="108">
        <f t="shared" si="341"/>
        <v>182</v>
      </c>
      <c r="E2421" s="128">
        <f>COUNTIF($C$15:C2421,C2421)</f>
        <v>31</v>
      </c>
      <c r="F2421" s="129">
        <f t="shared" si="342"/>
        <v>0.11294023850110602</v>
      </c>
      <c r="G2421" s="129">
        <f t="shared" si="343"/>
        <v>2.594659345266992E-4</v>
      </c>
      <c r="H2421" s="130">
        <f t="shared" si="344"/>
        <v>0.11319970443563271</v>
      </c>
    </row>
    <row r="2422" spans="1:8">
      <c r="A2422" s="108">
        <f t="shared" si="347"/>
        <v>2408</v>
      </c>
      <c r="B2422" s="109">
        <f t="shared" si="347"/>
        <v>45973</v>
      </c>
      <c r="C2422" s="127" t="str">
        <f t="shared" si="340"/>
        <v>구간14</v>
      </c>
      <c r="D2422" s="108">
        <f t="shared" si="341"/>
        <v>182</v>
      </c>
      <c r="E2422" s="128">
        <f>COUNTIF($C$15:C2422,C2422)</f>
        <v>32</v>
      </c>
      <c r="F2422" s="129">
        <f t="shared" si="342"/>
        <v>0.11294023850110602</v>
      </c>
      <c r="G2422" s="129">
        <f t="shared" si="343"/>
        <v>2.6783580338239919E-4</v>
      </c>
      <c r="H2422" s="130">
        <f t="shared" si="344"/>
        <v>0.11320807430448841</v>
      </c>
    </row>
    <row r="2423" spans="1:8">
      <c r="A2423" s="108">
        <f t="shared" si="347"/>
        <v>2409</v>
      </c>
      <c r="B2423" s="109">
        <f t="shared" si="347"/>
        <v>45974</v>
      </c>
      <c r="C2423" s="127" t="str">
        <f t="shared" si="340"/>
        <v>구간14</v>
      </c>
      <c r="D2423" s="108">
        <f t="shared" si="341"/>
        <v>182</v>
      </c>
      <c r="E2423" s="128">
        <f>COUNTIF($C$15:C2423,C2423)</f>
        <v>33</v>
      </c>
      <c r="F2423" s="129">
        <f t="shared" si="342"/>
        <v>0.11294023850110602</v>
      </c>
      <c r="G2423" s="129">
        <f t="shared" si="343"/>
        <v>2.7620567223809919E-4</v>
      </c>
      <c r="H2423" s="130">
        <f t="shared" si="344"/>
        <v>0.11321644417334412</v>
      </c>
    </row>
    <row r="2424" spans="1:8">
      <c r="A2424" s="108">
        <f t="shared" si="347"/>
        <v>2410</v>
      </c>
      <c r="B2424" s="109">
        <f t="shared" si="347"/>
        <v>45975</v>
      </c>
      <c r="C2424" s="127" t="str">
        <f t="shared" si="340"/>
        <v>구간14</v>
      </c>
      <c r="D2424" s="108">
        <f t="shared" si="341"/>
        <v>182</v>
      </c>
      <c r="E2424" s="128">
        <f>COUNTIF($C$15:C2424,C2424)</f>
        <v>34</v>
      </c>
      <c r="F2424" s="129">
        <f t="shared" si="342"/>
        <v>0.11294023850110602</v>
      </c>
      <c r="G2424" s="129">
        <f t="shared" si="343"/>
        <v>2.8457554109379913E-4</v>
      </c>
      <c r="H2424" s="130">
        <f t="shared" si="344"/>
        <v>0.11322481404219982</v>
      </c>
    </row>
    <row r="2425" spans="1:8">
      <c r="A2425" s="108">
        <f t="shared" si="347"/>
        <v>2411</v>
      </c>
      <c r="B2425" s="109">
        <f t="shared" si="347"/>
        <v>45976</v>
      </c>
      <c r="C2425" s="127" t="str">
        <f t="shared" si="340"/>
        <v>구간14</v>
      </c>
      <c r="D2425" s="108">
        <f t="shared" si="341"/>
        <v>182</v>
      </c>
      <c r="E2425" s="128">
        <f>COUNTIF($C$15:C2425,C2425)</f>
        <v>35</v>
      </c>
      <c r="F2425" s="129">
        <f t="shared" si="342"/>
        <v>0.11294023850110602</v>
      </c>
      <c r="G2425" s="129">
        <f t="shared" si="343"/>
        <v>2.9294540994949912E-4</v>
      </c>
      <c r="H2425" s="130">
        <f t="shared" si="344"/>
        <v>0.11323318391105551</v>
      </c>
    </row>
    <row r="2426" spans="1:8">
      <c r="A2426" s="108">
        <f t="shared" si="347"/>
        <v>2412</v>
      </c>
      <c r="B2426" s="109">
        <f t="shared" si="347"/>
        <v>45977</v>
      </c>
      <c r="C2426" s="127" t="str">
        <f t="shared" si="340"/>
        <v>구간14</v>
      </c>
      <c r="D2426" s="108">
        <f t="shared" si="341"/>
        <v>182</v>
      </c>
      <c r="E2426" s="128">
        <f>COUNTIF($C$15:C2426,C2426)</f>
        <v>36</v>
      </c>
      <c r="F2426" s="129">
        <f t="shared" si="342"/>
        <v>0.11294023850110602</v>
      </c>
      <c r="G2426" s="129">
        <f t="shared" si="343"/>
        <v>3.0131527880519911E-4</v>
      </c>
      <c r="H2426" s="130">
        <f t="shared" si="344"/>
        <v>0.11324155377991121</v>
      </c>
    </row>
    <row r="2427" spans="1:8">
      <c r="A2427" s="108">
        <f t="shared" si="347"/>
        <v>2413</v>
      </c>
      <c r="B2427" s="109">
        <f t="shared" si="347"/>
        <v>45978</v>
      </c>
      <c r="C2427" s="127" t="str">
        <f t="shared" si="340"/>
        <v>구간14</v>
      </c>
      <c r="D2427" s="108">
        <f t="shared" si="341"/>
        <v>182</v>
      </c>
      <c r="E2427" s="128">
        <f>COUNTIF($C$15:C2427,C2427)</f>
        <v>37</v>
      </c>
      <c r="F2427" s="129">
        <f t="shared" si="342"/>
        <v>0.11294023850110602</v>
      </c>
      <c r="G2427" s="129">
        <f t="shared" si="343"/>
        <v>3.0968514766089905E-4</v>
      </c>
      <c r="H2427" s="130">
        <f t="shared" si="344"/>
        <v>0.11324992364876692</v>
      </c>
    </row>
    <row r="2428" spans="1:8">
      <c r="A2428" s="108">
        <f t="shared" si="347"/>
        <v>2414</v>
      </c>
      <c r="B2428" s="109">
        <f t="shared" si="347"/>
        <v>45979</v>
      </c>
      <c r="C2428" s="127" t="str">
        <f t="shared" si="340"/>
        <v>구간14</v>
      </c>
      <c r="D2428" s="108">
        <f t="shared" si="341"/>
        <v>182</v>
      </c>
      <c r="E2428" s="128">
        <f>COUNTIF($C$15:C2428,C2428)</f>
        <v>38</v>
      </c>
      <c r="F2428" s="129">
        <f t="shared" si="342"/>
        <v>0.11294023850110602</v>
      </c>
      <c r="G2428" s="129">
        <f t="shared" si="343"/>
        <v>3.1805501651659905E-4</v>
      </c>
      <c r="H2428" s="130">
        <f t="shared" si="344"/>
        <v>0.11325829351762262</v>
      </c>
    </row>
    <row r="2429" spans="1:8">
      <c r="A2429" s="108">
        <f t="shared" si="347"/>
        <v>2415</v>
      </c>
      <c r="B2429" s="109">
        <f t="shared" si="347"/>
        <v>45980</v>
      </c>
      <c r="C2429" s="127" t="str">
        <f t="shared" si="340"/>
        <v>구간14</v>
      </c>
      <c r="D2429" s="108">
        <f t="shared" si="341"/>
        <v>182</v>
      </c>
      <c r="E2429" s="128">
        <f>COUNTIF($C$15:C2429,C2429)</f>
        <v>39</v>
      </c>
      <c r="F2429" s="129">
        <f t="shared" si="342"/>
        <v>0.11294023850110602</v>
      </c>
      <c r="G2429" s="129">
        <f t="shared" si="343"/>
        <v>3.2642488537229904E-4</v>
      </c>
      <c r="H2429" s="130">
        <f t="shared" si="344"/>
        <v>0.11326666338647831</v>
      </c>
    </row>
    <row r="2430" spans="1:8">
      <c r="A2430" s="108">
        <f t="shared" si="347"/>
        <v>2416</v>
      </c>
      <c r="B2430" s="109">
        <f t="shared" si="347"/>
        <v>45981</v>
      </c>
      <c r="C2430" s="127" t="str">
        <f t="shared" si="340"/>
        <v>구간14</v>
      </c>
      <c r="D2430" s="108">
        <f t="shared" si="341"/>
        <v>182</v>
      </c>
      <c r="E2430" s="128">
        <f>COUNTIF($C$15:C2430,C2430)</f>
        <v>40</v>
      </c>
      <c r="F2430" s="129">
        <f t="shared" si="342"/>
        <v>0.11294023850110602</v>
      </c>
      <c r="G2430" s="129">
        <f t="shared" si="343"/>
        <v>3.3479475422799898E-4</v>
      </c>
      <c r="H2430" s="130">
        <f t="shared" si="344"/>
        <v>0.11327503325533402</v>
      </c>
    </row>
    <row r="2431" spans="1:8">
      <c r="A2431" s="108">
        <f t="shared" si="347"/>
        <v>2417</v>
      </c>
      <c r="B2431" s="109">
        <f t="shared" si="347"/>
        <v>45982</v>
      </c>
      <c r="C2431" s="127" t="str">
        <f t="shared" si="340"/>
        <v>구간14</v>
      </c>
      <c r="D2431" s="108">
        <f t="shared" si="341"/>
        <v>182</v>
      </c>
      <c r="E2431" s="128">
        <f>COUNTIF($C$15:C2431,C2431)</f>
        <v>41</v>
      </c>
      <c r="F2431" s="129">
        <f t="shared" si="342"/>
        <v>0.11294023850110602</v>
      </c>
      <c r="G2431" s="129">
        <f t="shared" si="343"/>
        <v>3.4316462308369897E-4</v>
      </c>
      <c r="H2431" s="130">
        <f t="shared" si="344"/>
        <v>0.11328340312418972</v>
      </c>
    </row>
    <row r="2432" spans="1:8">
      <c r="A2432" s="108">
        <f t="shared" si="347"/>
        <v>2418</v>
      </c>
      <c r="B2432" s="109">
        <f t="shared" si="347"/>
        <v>45983</v>
      </c>
      <c r="C2432" s="127" t="str">
        <f t="shared" si="340"/>
        <v>구간14</v>
      </c>
      <c r="D2432" s="108">
        <f t="shared" si="341"/>
        <v>182</v>
      </c>
      <c r="E2432" s="128">
        <f>COUNTIF($C$15:C2432,C2432)</f>
        <v>42</v>
      </c>
      <c r="F2432" s="129">
        <f t="shared" si="342"/>
        <v>0.11294023850110602</v>
      </c>
      <c r="G2432" s="129">
        <f t="shared" si="343"/>
        <v>3.5153449193939897E-4</v>
      </c>
      <c r="H2432" s="130">
        <f t="shared" si="344"/>
        <v>0.11329177299304541</v>
      </c>
    </row>
    <row r="2433" spans="1:8">
      <c r="A2433" s="108">
        <f t="shared" ref="A2433:B2448" si="348">A2432+1</f>
        <v>2419</v>
      </c>
      <c r="B2433" s="109">
        <f t="shared" si="348"/>
        <v>45984</v>
      </c>
      <c r="C2433" s="127" t="str">
        <f t="shared" si="340"/>
        <v>구간14</v>
      </c>
      <c r="D2433" s="108">
        <f t="shared" si="341"/>
        <v>182</v>
      </c>
      <c r="E2433" s="128">
        <f>COUNTIF($C$15:C2433,C2433)</f>
        <v>43</v>
      </c>
      <c r="F2433" s="129">
        <f t="shared" si="342"/>
        <v>0.11294023850110602</v>
      </c>
      <c r="G2433" s="129">
        <f t="shared" si="343"/>
        <v>3.599043607950989E-4</v>
      </c>
      <c r="H2433" s="130">
        <f t="shared" si="344"/>
        <v>0.11330014286190111</v>
      </c>
    </row>
    <row r="2434" spans="1:8">
      <c r="A2434" s="108">
        <f t="shared" si="348"/>
        <v>2420</v>
      </c>
      <c r="B2434" s="109">
        <f t="shared" si="348"/>
        <v>45985</v>
      </c>
      <c r="C2434" s="127" t="str">
        <f t="shared" si="340"/>
        <v>구간14</v>
      </c>
      <c r="D2434" s="108">
        <f t="shared" si="341"/>
        <v>182</v>
      </c>
      <c r="E2434" s="128">
        <f>COUNTIF($C$15:C2434,C2434)</f>
        <v>44</v>
      </c>
      <c r="F2434" s="129">
        <f t="shared" si="342"/>
        <v>0.11294023850110602</v>
      </c>
      <c r="G2434" s="129">
        <f t="shared" si="343"/>
        <v>3.682742296507989E-4</v>
      </c>
      <c r="H2434" s="130">
        <f t="shared" si="344"/>
        <v>0.11330851273075682</v>
      </c>
    </row>
    <row r="2435" spans="1:8">
      <c r="A2435" s="108">
        <f t="shared" si="348"/>
        <v>2421</v>
      </c>
      <c r="B2435" s="109">
        <f t="shared" si="348"/>
        <v>45986</v>
      </c>
      <c r="C2435" s="127" t="str">
        <f t="shared" si="340"/>
        <v>구간14</v>
      </c>
      <c r="D2435" s="108">
        <f t="shared" si="341"/>
        <v>182</v>
      </c>
      <c r="E2435" s="128">
        <f>COUNTIF($C$15:C2435,C2435)</f>
        <v>45</v>
      </c>
      <c r="F2435" s="129">
        <f t="shared" si="342"/>
        <v>0.11294023850110602</v>
      </c>
      <c r="G2435" s="129">
        <f t="shared" si="343"/>
        <v>3.7664409850649889E-4</v>
      </c>
      <c r="H2435" s="130">
        <f t="shared" si="344"/>
        <v>0.11331688259961252</v>
      </c>
    </row>
    <row r="2436" spans="1:8">
      <c r="A2436" s="108">
        <f t="shared" si="348"/>
        <v>2422</v>
      </c>
      <c r="B2436" s="109">
        <f t="shared" si="348"/>
        <v>45987</v>
      </c>
      <c r="C2436" s="127" t="str">
        <f t="shared" si="340"/>
        <v>구간14</v>
      </c>
      <c r="D2436" s="108">
        <f t="shared" si="341"/>
        <v>182</v>
      </c>
      <c r="E2436" s="128">
        <f>COUNTIF($C$15:C2436,C2436)</f>
        <v>46</v>
      </c>
      <c r="F2436" s="129">
        <f t="shared" si="342"/>
        <v>0.11294023850110602</v>
      </c>
      <c r="G2436" s="129">
        <f t="shared" si="343"/>
        <v>3.8501396736219883E-4</v>
      </c>
      <c r="H2436" s="130">
        <f t="shared" si="344"/>
        <v>0.11332525246846821</v>
      </c>
    </row>
    <row r="2437" spans="1:8">
      <c r="A2437" s="108">
        <f t="shared" si="348"/>
        <v>2423</v>
      </c>
      <c r="B2437" s="109">
        <f t="shared" si="348"/>
        <v>45988</v>
      </c>
      <c r="C2437" s="127" t="str">
        <f t="shared" si="340"/>
        <v>구간14</v>
      </c>
      <c r="D2437" s="108">
        <f t="shared" si="341"/>
        <v>182</v>
      </c>
      <c r="E2437" s="128">
        <f>COUNTIF($C$15:C2437,C2437)</f>
        <v>47</v>
      </c>
      <c r="F2437" s="129">
        <f t="shared" si="342"/>
        <v>0.11294023850110602</v>
      </c>
      <c r="G2437" s="129">
        <f t="shared" si="343"/>
        <v>3.9338383621789882E-4</v>
      </c>
      <c r="H2437" s="130">
        <f t="shared" si="344"/>
        <v>0.11333362233732391</v>
      </c>
    </row>
    <row r="2438" spans="1:8">
      <c r="A2438" s="108">
        <f t="shared" si="348"/>
        <v>2424</v>
      </c>
      <c r="B2438" s="109">
        <f t="shared" si="348"/>
        <v>45989</v>
      </c>
      <c r="C2438" s="127" t="str">
        <f t="shared" si="340"/>
        <v>구간14</v>
      </c>
      <c r="D2438" s="108">
        <f t="shared" si="341"/>
        <v>182</v>
      </c>
      <c r="E2438" s="128">
        <f>COUNTIF($C$15:C2438,C2438)</f>
        <v>48</v>
      </c>
      <c r="F2438" s="129">
        <f t="shared" si="342"/>
        <v>0.11294023850110602</v>
      </c>
      <c r="G2438" s="129">
        <f t="shared" si="343"/>
        <v>4.0175370507359882E-4</v>
      </c>
      <c r="H2438" s="130">
        <f t="shared" si="344"/>
        <v>0.11334199220617962</v>
      </c>
    </row>
    <row r="2439" spans="1:8">
      <c r="A2439" s="108">
        <f t="shared" si="348"/>
        <v>2425</v>
      </c>
      <c r="B2439" s="109">
        <f t="shared" si="348"/>
        <v>45990</v>
      </c>
      <c r="C2439" s="127" t="str">
        <f t="shared" si="340"/>
        <v>구간14</v>
      </c>
      <c r="D2439" s="108">
        <f t="shared" si="341"/>
        <v>182</v>
      </c>
      <c r="E2439" s="128">
        <f>COUNTIF($C$15:C2439,C2439)</f>
        <v>49</v>
      </c>
      <c r="F2439" s="129">
        <f t="shared" si="342"/>
        <v>0.11294023850110602</v>
      </c>
      <c r="G2439" s="129">
        <f t="shared" si="343"/>
        <v>4.1012357392929876E-4</v>
      </c>
      <c r="H2439" s="130">
        <f t="shared" si="344"/>
        <v>0.11335036207503532</v>
      </c>
    </row>
    <row r="2440" spans="1:8">
      <c r="A2440" s="108">
        <f t="shared" si="348"/>
        <v>2426</v>
      </c>
      <c r="B2440" s="109">
        <f t="shared" si="348"/>
        <v>45991</v>
      </c>
      <c r="C2440" s="127" t="str">
        <f t="shared" si="340"/>
        <v>구간14</v>
      </c>
      <c r="D2440" s="108">
        <f t="shared" si="341"/>
        <v>182</v>
      </c>
      <c r="E2440" s="128">
        <f>COUNTIF($C$15:C2440,C2440)</f>
        <v>50</v>
      </c>
      <c r="F2440" s="129">
        <f t="shared" si="342"/>
        <v>0.11294023850110602</v>
      </c>
      <c r="G2440" s="129">
        <f t="shared" si="343"/>
        <v>4.1849344278499875E-4</v>
      </c>
      <c r="H2440" s="130">
        <f t="shared" si="344"/>
        <v>0.11335873194389101</v>
      </c>
    </row>
    <row r="2441" spans="1:8">
      <c r="A2441" s="108">
        <f t="shared" si="348"/>
        <v>2427</v>
      </c>
      <c r="B2441" s="109">
        <f t="shared" si="348"/>
        <v>45992</v>
      </c>
      <c r="C2441" s="127" t="str">
        <f t="shared" si="340"/>
        <v>구간14</v>
      </c>
      <c r="D2441" s="108">
        <f t="shared" si="341"/>
        <v>182</v>
      </c>
      <c r="E2441" s="128">
        <f>COUNTIF($C$15:C2441,C2441)</f>
        <v>51</v>
      </c>
      <c r="F2441" s="129">
        <f t="shared" si="342"/>
        <v>0.11294023850110602</v>
      </c>
      <c r="G2441" s="129">
        <f t="shared" si="343"/>
        <v>4.2686331164069869E-4</v>
      </c>
      <c r="H2441" s="130">
        <f t="shared" si="344"/>
        <v>0.11336710181274672</v>
      </c>
    </row>
    <row r="2442" spans="1:8">
      <c r="A2442" s="108">
        <f t="shared" si="348"/>
        <v>2428</v>
      </c>
      <c r="B2442" s="109">
        <f t="shared" si="348"/>
        <v>45993</v>
      </c>
      <c r="C2442" s="127" t="str">
        <f t="shared" si="340"/>
        <v>구간14</v>
      </c>
      <c r="D2442" s="108">
        <f t="shared" si="341"/>
        <v>182</v>
      </c>
      <c r="E2442" s="128">
        <f>COUNTIF($C$15:C2442,C2442)</f>
        <v>52</v>
      </c>
      <c r="F2442" s="129">
        <f t="shared" si="342"/>
        <v>0.11294023850110602</v>
      </c>
      <c r="G2442" s="129">
        <f t="shared" si="343"/>
        <v>4.3523318049639868E-4</v>
      </c>
      <c r="H2442" s="130">
        <f t="shared" si="344"/>
        <v>0.11337547168160242</v>
      </c>
    </row>
    <row r="2443" spans="1:8">
      <c r="A2443" s="108">
        <f t="shared" si="348"/>
        <v>2429</v>
      </c>
      <c r="B2443" s="109">
        <f t="shared" si="348"/>
        <v>45994</v>
      </c>
      <c r="C2443" s="127" t="str">
        <f t="shared" si="340"/>
        <v>구간14</v>
      </c>
      <c r="D2443" s="108">
        <f t="shared" si="341"/>
        <v>182</v>
      </c>
      <c r="E2443" s="128">
        <f>COUNTIF($C$15:C2443,C2443)</f>
        <v>53</v>
      </c>
      <c r="F2443" s="129">
        <f t="shared" si="342"/>
        <v>0.11294023850110602</v>
      </c>
      <c r="G2443" s="129">
        <f t="shared" si="343"/>
        <v>4.4360304935209868E-4</v>
      </c>
      <c r="H2443" s="130">
        <f t="shared" si="344"/>
        <v>0.11338384155045811</v>
      </c>
    </row>
    <row r="2444" spans="1:8">
      <c r="A2444" s="108">
        <f t="shared" si="348"/>
        <v>2430</v>
      </c>
      <c r="B2444" s="109">
        <f t="shared" si="348"/>
        <v>45995</v>
      </c>
      <c r="C2444" s="127" t="str">
        <f t="shared" si="340"/>
        <v>구간14</v>
      </c>
      <c r="D2444" s="108">
        <f t="shared" si="341"/>
        <v>182</v>
      </c>
      <c r="E2444" s="128">
        <f>COUNTIF($C$15:C2444,C2444)</f>
        <v>54</v>
      </c>
      <c r="F2444" s="129">
        <f t="shared" si="342"/>
        <v>0.11294023850110602</v>
      </c>
      <c r="G2444" s="129">
        <f t="shared" si="343"/>
        <v>4.5197291820779862E-4</v>
      </c>
      <c r="H2444" s="130">
        <f t="shared" si="344"/>
        <v>0.11339221141931381</v>
      </c>
    </row>
    <row r="2445" spans="1:8">
      <c r="A2445" s="108">
        <f t="shared" si="348"/>
        <v>2431</v>
      </c>
      <c r="B2445" s="109">
        <f t="shared" si="348"/>
        <v>45996</v>
      </c>
      <c r="C2445" s="127" t="str">
        <f t="shared" si="340"/>
        <v>구간14</v>
      </c>
      <c r="D2445" s="108">
        <f t="shared" si="341"/>
        <v>182</v>
      </c>
      <c r="E2445" s="128">
        <f>COUNTIF($C$15:C2445,C2445)</f>
        <v>55</v>
      </c>
      <c r="F2445" s="129">
        <f t="shared" si="342"/>
        <v>0.11294023850110602</v>
      </c>
      <c r="G2445" s="129">
        <f t="shared" si="343"/>
        <v>4.6034278706349861E-4</v>
      </c>
      <c r="H2445" s="130">
        <f t="shared" si="344"/>
        <v>0.11340058128816952</v>
      </c>
    </row>
    <row r="2446" spans="1:8">
      <c r="A2446" s="108">
        <f t="shared" si="348"/>
        <v>2432</v>
      </c>
      <c r="B2446" s="109">
        <f t="shared" si="348"/>
        <v>45997</v>
      </c>
      <c r="C2446" s="127" t="str">
        <f t="shared" si="340"/>
        <v>구간14</v>
      </c>
      <c r="D2446" s="108">
        <f t="shared" si="341"/>
        <v>182</v>
      </c>
      <c r="E2446" s="128">
        <f>COUNTIF($C$15:C2446,C2446)</f>
        <v>56</v>
      </c>
      <c r="F2446" s="129">
        <f t="shared" si="342"/>
        <v>0.11294023850110602</v>
      </c>
      <c r="G2446" s="129">
        <f t="shared" si="343"/>
        <v>4.687126559191986E-4</v>
      </c>
      <c r="H2446" s="130">
        <f t="shared" si="344"/>
        <v>0.11340895115702522</v>
      </c>
    </row>
    <row r="2447" spans="1:8">
      <c r="A2447" s="108">
        <f t="shared" si="348"/>
        <v>2433</v>
      </c>
      <c r="B2447" s="109">
        <f t="shared" si="348"/>
        <v>45998</v>
      </c>
      <c r="C2447" s="127" t="str">
        <f t="shared" si="340"/>
        <v>구간14</v>
      </c>
      <c r="D2447" s="108">
        <f t="shared" si="341"/>
        <v>182</v>
      </c>
      <c r="E2447" s="128">
        <f>COUNTIF($C$15:C2447,C2447)</f>
        <v>57</v>
      </c>
      <c r="F2447" s="129">
        <f t="shared" si="342"/>
        <v>0.11294023850110602</v>
      </c>
      <c r="G2447" s="129">
        <f t="shared" si="343"/>
        <v>4.7708252477489854E-4</v>
      </c>
      <c r="H2447" s="130">
        <f t="shared" si="344"/>
        <v>0.11341732102588091</v>
      </c>
    </row>
    <row r="2448" spans="1:8">
      <c r="A2448" s="108">
        <f t="shared" si="348"/>
        <v>2434</v>
      </c>
      <c r="B2448" s="109">
        <f t="shared" si="348"/>
        <v>45999</v>
      </c>
      <c r="C2448" s="127" t="str">
        <f t="shared" ref="C2448:C2511" si="349">IF(IFERROR(HLOOKUP(B2448,$D$5:$W$7,2,FALSE),"")="",C2449,HLOOKUP(B2448,$D$5:$W$7,2,FALSE))</f>
        <v>구간14</v>
      </c>
      <c r="D2448" s="108">
        <f t="shared" ref="D2448:D2511" si="350">COUNTIF($C$15:$C$49928,C2448)</f>
        <v>182</v>
      </c>
      <c r="E2448" s="128">
        <f>COUNTIF($C$15:C2448,C2448)</f>
        <v>58</v>
      </c>
      <c r="F2448" s="129">
        <f t="shared" ref="F2448:F2511" si="351">HLOOKUP($C2448,$D$6:$W$11,6,FALSE)</f>
        <v>0.11294023850110602</v>
      </c>
      <c r="G2448" s="129">
        <f t="shared" ref="G2448:G2511" si="352">HLOOKUP($C2448,$D$6:$W$11,5,FALSE)*(E2448)</f>
        <v>4.8545239363059853E-4</v>
      </c>
      <c r="H2448" s="130">
        <f t="shared" ref="H2448:H2511" si="353">F2448+G2448</f>
        <v>0.11342569089473661</v>
      </c>
    </row>
    <row r="2449" spans="1:8">
      <c r="A2449" s="108">
        <f t="shared" ref="A2449:B2464" si="354">A2448+1</f>
        <v>2435</v>
      </c>
      <c r="B2449" s="109">
        <f t="shared" si="354"/>
        <v>46000</v>
      </c>
      <c r="C2449" s="127" t="str">
        <f t="shared" si="349"/>
        <v>구간14</v>
      </c>
      <c r="D2449" s="108">
        <f t="shared" si="350"/>
        <v>182</v>
      </c>
      <c r="E2449" s="128">
        <f>COUNTIF($C$15:C2449,C2449)</f>
        <v>59</v>
      </c>
      <c r="F2449" s="129">
        <f t="shared" si="351"/>
        <v>0.11294023850110602</v>
      </c>
      <c r="G2449" s="129">
        <f t="shared" si="352"/>
        <v>4.9382226248629853E-4</v>
      </c>
      <c r="H2449" s="130">
        <f t="shared" si="353"/>
        <v>0.11343406076359232</v>
      </c>
    </row>
    <row r="2450" spans="1:8">
      <c r="A2450" s="108">
        <f t="shared" si="354"/>
        <v>2436</v>
      </c>
      <c r="B2450" s="109">
        <f t="shared" si="354"/>
        <v>46001</v>
      </c>
      <c r="C2450" s="127" t="str">
        <f t="shared" si="349"/>
        <v>구간14</v>
      </c>
      <c r="D2450" s="108">
        <f t="shared" si="350"/>
        <v>182</v>
      </c>
      <c r="E2450" s="128">
        <f>COUNTIF($C$15:C2450,C2450)</f>
        <v>60</v>
      </c>
      <c r="F2450" s="129">
        <f t="shared" si="351"/>
        <v>0.11294023850110602</v>
      </c>
      <c r="G2450" s="129">
        <f t="shared" si="352"/>
        <v>5.0219213134199852E-4</v>
      </c>
      <c r="H2450" s="130">
        <f t="shared" si="353"/>
        <v>0.11344243063244802</v>
      </c>
    </row>
    <row r="2451" spans="1:8">
      <c r="A2451" s="108">
        <f t="shared" si="354"/>
        <v>2437</v>
      </c>
      <c r="B2451" s="109">
        <f t="shared" si="354"/>
        <v>46002</v>
      </c>
      <c r="C2451" s="127" t="str">
        <f t="shared" si="349"/>
        <v>구간14</v>
      </c>
      <c r="D2451" s="108">
        <f t="shared" si="350"/>
        <v>182</v>
      </c>
      <c r="E2451" s="128">
        <f>COUNTIF($C$15:C2451,C2451)</f>
        <v>61</v>
      </c>
      <c r="F2451" s="129">
        <f t="shared" si="351"/>
        <v>0.11294023850110602</v>
      </c>
      <c r="G2451" s="129">
        <f t="shared" si="352"/>
        <v>5.1056200019769851E-4</v>
      </c>
      <c r="H2451" s="130">
        <f t="shared" si="353"/>
        <v>0.11345080050130371</v>
      </c>
    </row>
    <row r="2452" spans="1:8">
      <c r="A2452" s="108">
        <f t="shared" si="354"/>
        <v>2438</v>
      </c>
      <c r="B2452" s="109">
        <f t="shared" si="354"/>
        <v>46003</v>
      </c>
      <c r="C2452" s="127" t="str">
        <f t="shared" si="349"/>
        <v>구간14</v>
      </c>
      <c r="D2452" s="108">
        <f t="shared" si="350"/>
        <v>182</v>
      </c>
      <c r="E2452" s="128">
        <f>COUNTIF($C$15:C2452,C2452)</f>
        <v>62</v>
      </c>
      <c r="F2452" s="129">
        <f t="shared" si="351"/>
        <v>0.11294023850110602</v>
      </c>
      <c r="G2452" s="129">
        <f t="shared" si="352"/>
        <v>5.189318690533984E-4</v>
      </c>
      <c r="H2452" s="130">
        <f t="shared" si="353"/>
        <v>0.11345917037015942</v>
      </c>
    </row>
    <row r="2453" spans="1:8">
      <c r="A2453" s="108">
        <f t="shared" si="354"/>
        <v>2439</v>
      </c>
      <c r="B2453" s="109">
        <f t="shared" si="354"/>
        <v>46004</v>
      </c>
      <c r="C2453" s="127" t="str">
        <f t="shared" si="349"/>
        <v>구간14</v>
      </c>
      <c r="D2453" s="108">
        <f t="shared" si="350"/>
        <v>182</v>
      </c>
      <c r="E2453" s="128">
        <f>COUNTIF($C$15:C2453,C2453)</f>
        <v>63</v>
      </c>
      <c r="F2453" s="129">
        <f t="shared" si="351"/>
        <v>0.11294023850110602</v>
      </c>
      <c r="G2453" s="129">
        <f t="shared" si="352"/>
        <v>5.2730173790909839E-4</v>
      </c>
      <c r="H2453" s="130">
        <f t="shared" si="353"/>
        <v>0.11346754023901512</v>
      </c>
    </row>
    <row r="2454" spans="1:8">
      <c r="A2454" s="108">
        <f t="shared" si="354"/>
        <v>2440</v>
      </c>
      <c r="B2454" s="109">
        <f t="shared" si="354"/>
        <v>46005</v>
      </c>
      <c r="C2454" s="127" t="str">
        <f t="shared" si="349"/>
        <v>구간14</v>
      </c>
      <c r="D2454" s="108">
        <f t="shared" si="350"/>
        <v>182</v>
      </c>
      <c r="E2454" s="128">
        <f>COUNTIF($C$15:C2454,C2454)</f>
        <v>64</v>
      </c>
      <c r="F2454" s="129">
        <f t="shared" si="351"/>
        <v>0.11294023850110602</v>
      </c>
      <c r="G2454" s="129">
        <f t="shared" si="352"/>
        <v>5.3567160676479839E-4</v>
      </c>
      <c r="H2454" s="130">
        <f t="shared" si="353"/>
        <v>0.11347591010787081</v>
      </c>
    </row>
    <row r="2455" spans="1:8">
      <c r="A2455" s="108">
        <f t="shared" si="354"/>
        <v>2441</v>
      </c>
      <c r="B2455" s="109">
        <f t="shared" si="354"/>
        <v>46006</v>
      </c>
      <c r="C2455" s="127" t="str">
        <f t="shared" si="349"/>
        <v>구간14</v>
      </c>
      <c r="D2455" s="108">
        <f t="shared" si="350"/>
        <v>182</v>
      </c>
      <c r="E2455" s="128">
        <f>COUNTIF($C$15:C2455,C2455)</f>
        <v>65</v>
      </c>
      <c r="F2455" s="129">
        <f t="shared" si="351"/>
        <v>0.11294023850110602</v>
      </c>
      <c r="G2455" s="129">
        <f t="shared" si="352"/>
        <v>5.4404147562049838E-4</v>
      </c>
      <c r="H2455" s="130">
        <f t="shared" si="353"/>
        <v>0.11348427997672651</v>
      </c>
    </row>
    <row r="2456" spans="1:8">
      <c r="A2456" s="108">
        <f t="shared" si="354"/>
        <v>2442</v>
      </c>
      <c r="B2456" s="109">
        <f t="shared" si="354"/>
        <v>46007</v>
      </c>
      <c r="C2456" s="127" t="str">
        <f t="shared" si="349"/>
        <v>구간14</v>
      </c>
      <c r="D2456" s="108">
        <f t="shared" si="350"/>
        <v>182</v>
      </c>
      <c r="E2456" s="128">
        <f>COUNTIF($C$15:C2456,C2456)</f>
        <v>66</v>
      </c>
      <c r="F2456" s="129">
        <f t="shared" si="351"/>
        <v>0.11294023850110602</v>
      </c>
      <c r="G2456" s="129">
        <f t="shared" si="352"/>
        <v>5.5241134447619837E-4</v>
      </c>
      <c r="H2456" s="130">
        <f t="shared" si="353"/>
        <v>0.11349264984558222</v>
      </c>
    </row>
    <row r="2457" spans="1:8">
      <c r="A2457" s="108">
        <f t="shared" si="354"/>
        <v>2443</v>
      </c>
      <c r="B2457" s="109">
        <f t="shared" si="354"/>
        <v>46008</v>
      </c>
      <c r="C2457" s="127" t="str">
        <f t="shared" si="349"/>
        <v>구간14</v>
      </c>
      <c r="D2457" s="108">
        <f t="shared" si="350"/>
        <v>182</v>
      </c>
      <c r="E2457" s="128">
        <f>COUNTIF($C$15:C2457,C2457)</f>
        <v>67</v>
      </c>
      <c r="F2457" s="129">
        <f t="shared" si="351"/>
        <v>0.11294023850110602</v>
      </c>
      <c r="G2457" s="129">
        <f t="shared" si="352"/>
        <v>5.6078121333189826E-4</v>
      </c>
      <c r="H2457" s="130">
        <f t="shared" si="353"/>
        <v>0.11350101971443792</v>
      </c>
    </row>
    <row r="2458" spans="1:8">
      <c r="A2458" s="108">
        <f t="shared" si="354"/>
        <v>2444</v>
      </c>
      <c r="B2458" s="109">
        <f t="shared" si="354"/>
        <v>46009</v>
      </c>
      <c r="C2458" s="127" t="str">
        <f t="shared" si="349"/>
        <v>구간14</v>
      </c>
      <c r="D2458" s="108">
        <f t="shared" si="350"/>
        <v>182</v>
      </c>
      <c r="E2458" s="128">
        <f>COUNTIF($C$15:C2458,C2458)</f>
        <v>68</v>
      </c>
      <c r="F2458" s="129">
        <f t="shared" si="351"/>
        <v>0.11294023850110602</v>
      </c>
      <c r="G2458" s="129">
        <f t="shared" si="352"/>
        <v>5.6915108218759825E-4</v>
      </c>
      <c r="H2458" s="130">
        <f t="shared" si="353"/>
        <v>0.11350938958329361</v>
      </c>
    </row>
    <row r="2459" spans="1:8">
      <c r="A2459" s="108">
        <f t="shared" si="354"/>
        <v>2445</v>
      </c>
      <c r="B2459" s="109">
        <f t="shared" si="354"/>
        <v>46010</v>
      </c>
      <c r="C2459" s="127" t="str">
        <f t="shared" si="349"/>
        <v>구간14</v>
      </c>
      <c r="D2459" s="108">
        <f t="shared" si="350"/>
        <v>182</v>
      </c>
      <c r="E2459" s="128">
        <f>COUNTIF($C$15:C2459,C2459)</f>
        <v>69</v>
      </c>
      <c r="F2459" s="129">
        <f t="shared" si="351"/>
        <v>0.11294023850110602</v>
      </c>
      <c r="G2459" s="129">
        <f t="shared" si="352"/>
        <v>5.7752095104329825E-4</v>
      </c>
      <c r="H2459" s="130">
        <f t="shared" si="353"/>
        <v>0.11351775945214931</v>
      </c>
    </row>
    <row r="2460" spans="1:8">
      <c r="A2460" s="108">
        <f t="shared" si="354"/>
        <v>2446</v>
      </c>
      <c r="B2460" s="109">
        <f t="shared" si="354"/>
        <v>46011</v>
      </c>
      <c r="C2460" s="127" t="str">
        <f t="shared" si="349"/>
        <v>구간14</v>
      </c>
      <c r="D2460" s="108">
        <f t="shared" si="350"/>
        <v>182</v>
      </c>
      <c r="E2460" s="128">
        <f>COUNTIF($C$15:C2460,C2460)</f>
        <v>70</v>
      </c>
      <c r="F2460" s="129">
        <f t="shared" si="351"/>
        <v>0.11294023850110602</v>
      </c>
      <c r="G2460" s="129">
        <f t="shared" si="352"/>
        <v>5.8589081989899824E-4</v>
      </c>
      <c r="H2460" s="130">
        <f t="shared" si="353"/>
        <v>0.11352612932100502</v>
      </c>
    </row>
    <row r="2461" spans="1:8">
      <c r="A2461" s="108">
        <f t="shared" si="354"/>
        <v>2447</v>
      </c>
      <c r="B2461" s="109">
        <f t="shared" si="354"/>
        <v>46012</v>
      </c>
      <c r="C2461" s="127" t="str">
        <f t="shared" si="349"/>
        <v>구간14</v>
      </c>
      <c r="D2461" s="108">
        <f t="shared" si="350"/>
        <v>182</v>
      </c>
      <c r="E2461" s="128">
        <f>COUNTIF($C$15:C2461,C2461)</f>
        <v>71</v>
      </c>
      <c r="F2461" s="129">
        <f t="shared" si="351"/>
        <v>0.11294023850110602</v>
      </c>
      <c r="G2461" s="129">
        <f t="shared" si="352"/>
        <v>5.9426068875469823E-4</v>
      </c>
      <c r="H2461" s="130">
        <f t="shared" si="353"/>
        <v>0.11353449918986071</v>
      </c>
    </row>
    <row r="2462" spans="1:8">
      <c r="A2462" s="108">
        <f t="shared" si="354"/>
        <v>2448</v>
      </c>
      <c r="B2462" s="109">
        <f t="shared" si="354"/>
        <v>46013</v>
      </c>
      <c r="C2462" s="127" t="str">
        <f t="shared" si="349"/>
        <v>구간14</v>
      </c>
      <c r="D2462" s="108">
        <f t="shared" si="350"/>
        <v>182</v>
      </c>
      <c r="E2462" s="128">
        <f>COUNTIF($C$15:C2462,C2462)</f>
        <v>72</v>
      </c>
      <c r="F2462" s="129">
        <f t="shared" si="351"/>
        <v>0.11294023850110602</v>
      </c>
      <c r="G2462" s="129">
        <f t="shared" si="352"/>
        <v>6.0263055761039823E-4</v>
      </c>
      <c r="H2462" s="130">
        <f t="shared" si="353"/>
        <v>0.11354286905871641</v>
      </c>
    </row>
    <row r="2463" spans="1:8">
      <c r="A2463" s="108">
        <f t="shared" si="354"/>
        <v>2449</v>
      </c>
      <c r="B2463" s="109">
        <f t="shared" si="354"/>
        <v>46014</v>
      </c>
      <c r="C2463" s="127" t="str">
        <f t="shared" si="349"/>
        <v>구간14</v>
      </c>
      <c r="D2463" s="108">
        <f t="shared" si="350"/>
        <v>182</v>
      </c>
      <c r="E2463" s="128">
        <f>COUNTIF($C$15:C2463,C2463)</f>
        <v>73</v>
      </c>
      <c r="F2463" s="129">
        <f t="shared" si="351"/>
        <v>0.11294023850110602</v>
      </c>
      <c r="G2463" s="129">
        <f t="shared" si="352"/>
        <v>6.1100042646609811E-4</v>
      </c>
      <c r="H2463" s="130">
        <f t="shared" si="353"/>
        <v>0.11355123892757212</v>
      </c>
    </row>
    <row r="2464" spans="1:8">
      <c r="A2464" s="108">
        <f t="shared" si="354"/>
        <v>2450</v>
      </c>
      <c r="B2464" s="109">
        <f t="shared" si="354"/>
        <v>46015</v>
      </c>
      <c r="C2464" s="127" t="str">
        <f t="shared" si="349"/>
        <v>구간14</v>
      </c>
      <c r="D2464" s="108">
        <f t="shared" si="350"/>
        <v>182</v>
      </c>
      <c r="E2464" s="128">
        <f>COUNTIF($C$15:C2464,C2464)</f>
        <v>74</v>
      </c>
      <c r="F2464" s="129">
        <f t="shared" si="351"/>
        <v>0.11294023850110602</v>
      </c>
      <c r="G2464" s="129">
        <f t="shared" si="352"/>
        <v>6.193702953217981E-4</v>
      </c>
      <c r="H2464" s="130">
        <f t="shared" si="353"/>
        <v>0.11355960879642782</v>
      </c>
    </row>
    <row r="2465" spans="1:8">
      <c r="A2465" s="108">
        <f t="shared" ref="A2465:B2480" si="355">A2464+1</f>
        <v>2451</v>
      </c>
      <c r="B2465" s="109">
        <f t="shared" si="355"/>
        <v>46016</v>
      </c>
      <c r="C2465" s="127" t="str">
        <f t="shared" si="349"/>
        <v>구간14</v>
      </c>
      <c r="D2465" s="108">
        <f t="shared" si="350"/>
        <v>182</v>
      </c>
      <c r="E2465" s="128">
        <f>COUNTIF($C$15:C2465,C2465)</f>
        <v>75</v>
      </c>
      <c r="F2465" s="129">
        <f t="shared" si="351"/>
        <v>0.11294023850110602</v>
      </c>
      <c r="G2465" s="129">
        <f t="shared" si="352"/>
        <v>6.277401641774981E-4</v>
      </c>
      <c r="H2465" s="130">
        <f t="shared" si="353"/>
        <v>0.11356797866528351</v>
      </c>
    </row>
    <row r="2466" spans="1:8">
      <c r="A2466" s="108">
        <f t="shared" si="355"/>
        <v>2452</v>
      </c>
      <c r="B2466" s="109">
        <f t="shared" si="355"/>
        <v>46017</v>
      </c>
      <c r="C2466" s="127" t="str">
        <f t="shared" si="349"/>
        <v>구간14</v>
      </c>
      <c r="D2466" s="108">
        <f t="shared" si="350"/>
        <v>182</v>
      </c>
      <c r="E2466" s="128">
        <f>COUNTIF($C$15:C2466,C2466)</f>
        <v>76</v>
      </c>
      <c r="F2466" s="129">
        <f t="shared" si="351"/>
        <v>0.11294023850110602</v>
      </c>
      <c r="G2466" s="129">
        <f t="shared" si="352"/>
        <v>6.3611003303319809E-4</v>
      </c>
      <c r="H2466" s="130">
        <f t="shared" si="353"/>
        <v>0.11357634853413921</v>
      </c>
    </row>
    <row r="2467" spans="1:8">
      <c r="A2467" s="108">
        <f t="shared" si="355"/>
        <v>2453</v>
      </c>
      <c r="B2467" s="109">
        <f t="shared" si="355"/>
        <v>46018</v>
      </c>
      <c r="C2467" s="127" t="str">
        <f t="shared" si="349"/>
        <v>구간14</v>
      </c>
      <c r="D2467" s="108">
        <f t="shared" si="350"/>
        <v>182</v>
      </c>
      <c r="E2467" s="128">
        <f>COUNTIF($C$15:C2467,C2467)</f>
        <v>77</v>
      </c>
      <c r="F2467" s="129">
        <f t="shared" si="351"/>
        <v>0.11294023850110602</v>
      </c>
      <c r="G2467" s="129">
        <f t="shared" si="352"/>
        <v>6.4447990188889808E-4</v>
      </c>
      <c r="H2467" s="130">
        <f t="shared" si="353"/>
        <v>0.11358471840299492</v>
      </c>
    </row>
    <row r="2468" spans="1:8">
      <c r="A2468" s="108">
        <f t="shared" si="355"/>
        <v>2454</v>
      </c>
      <c r="B2468" s="109">
        <f t="shared" si="355"/>
        <v>46019</v>
      </c>
      <c r="C2468" s="127" t="str">
        <f t="shared" si="349"/>
        <v>구간14</v>
      </c>
      <c r="D2468" s="108">
        <f t="shared" si="350"/>
        <v>182</v>
      </c>
      <c r="E2468" s="128">
        <f>COUNTIF($C$15:C2468,C2468)</f>
        <v>78</v>
      </c>
      <c r="F2468" s="129">
        <f t="shared" si="351"/>
        <v>0.11294023850110602</v>
      </c>
      <c r="G2468" s="129">
        <f t="shared" si="352"/>
        <v>6.5284977074459808E-4</v>
      </c>
      <c r="H2468" s="130">
        <f t="shared" si="353"/>
        <v>0.11359308827185062</v>
      </c>
    </row>
    <row r="2469" spans="1:8">
      <c r="A2469" s="108">
        <f t="shared" si="355"/>
        <v>2455</v>
      </c>
      <c r="B2469" s="109">
        <f t="shared" si="355"/>
        <v>46020</v>
      </c>
      <c r="C2469" s="127" t="str">
        <f t="shared" si="349"/>
        <v>구간14</v>
      </c>
      <c r="D2469" s="108">
        <f t="shared" si="350"/>
        <v>182</v>
      </c>
      <c r="E2469" s="128">
        <f>COUNTIF($C$15:C2469,C2469)</f>
        <v>79</v>
      </c>
      <c r="F2469" s="129">
        <f t="shared" si="351"/>
        <v>0.11294023850110602</v>
      </c>
      <c r="G2469" s="129">
        <f t="shared" si="352"/>
        <v>6.6121963960029796E-4</v>
      </c>
      <c r="H2469" s="130">
        <f t="shared" si="353"/>
        <v>0.11360145814070631</v>
      </c>
    </row>
    <row r="2470" spans="1:8">
      <c r="A2470" s="108">
        <f t="shared" si="355"/>
        <v>2456</v>
      </c>
      <c r="B2470" s="109">
        <f t="shared" si="355"/>
        <v>46021</v>
      </c>
      <c r="C2470" s="127" t="str">
        <f t="shared" si="349"/>
        <v>구간14</v>
      </c>
      <c r="D2470" s="108">
        <f t="shared" si="350"/>
        <v>182</v>
      </c>
      <c r="E2470" s="128">
        <f>COUNTIF($C$15:C2470,C2470)</f>
        <v>80</v>
      </c>
      <c r="F2470" s="129">
        <f t="shared" si="351"/>
        <v>0.11294023850110602</v>
      </c>
      <c r="G2470" s="129">
        <f t="shared" si="352"/>
        <v>6.6958950845599796E-4</v>
      </c>
      <c r="H2470" s="130">
        <f t="shared" si="353"/>
        <v>0.11360982800956201</v>
      </c>
    </row>
    <row r="2471" spans="1:8">
      <c r="A2471" s="108">
        <f t="shared" si="355"/>
        <v>2457</v>
      </c>
      <c r="B2471" s="109">
        <f t="shared" si="355"/>
        <v>46022</v>
      </c>
      <c r="C2471" s="127" t="str">
        <f t="shared" si="349"/>
        <v>구간14</v>
      </c>
      <c r="D2471" s="108">
        <f t="shared" si="350"/>
        <v>182</v>
      </c>
      <c r="E2471" s="128">
        <f>COUNTIF($C$15:C2471,C2471)</f>
        <v>81</v>
      </c>
      <c r="F2471" s="129">
        <f t="shared" si="351"/>
        <v>0.11294023850110602</v>
      </c>
      <c r="G2471" s="129">
        <f t="shared" si="352"/>
        <v>6.7795937731169795E-4</v>
      </c>
      <c r="H2471" s="130">
        <f t="shared" si="353"/>
        <v>0.11361819787841772</v>
      </c>
    </row>
    <row r="2472" spans="1:8">
      <c r="A2472" s="108">
        <f t="shared" si="355"/>
        <v>2458</v>
      </c>
      <c r="B2472" s="109">
        <f t="shared" si="355"/>
        <v>46023</v>
      </c>
      <c r="C2472" s="127" t="str">
        <f t="shared" si="349"/>
        <v>구간14</v>
      </c>
      <c r="D2472" s="108">
        <f t="shared" si="350"/>
        <v>182</v>
      </c>
      <c r="E2472" s="128">
        <f>COUNTIF($C$15:C2472,C2472)</f>
        <v>82</v>
      </c>
      <c r="F2472" s="129">
        <f t="shared" si="351"/>
        <v>0.11294023850110602</v>
      </c>
      <c r="G2472" s="129">
        <f t="shared" si="352"/>
        <v>6.8632924616739794E-4</v>
      </c>
      <c r="H2472" s="130">
        <f t="shared" si="353"/>
        <v>0.11362656774727341</v>
      </c>
    </row>
    <row r="2473" spans="1:8">
      <c r="A2473" s="108">
        <f t="shared" si="355"/>
        <v>2459</v>
      </c>
      <c r="B2473" s="109">
        <f t="shared" si="355"/>
        <v>46024</v>
      </c>
      <c r="C2473" s="127" t="str">
        <f t="shared" si="349"/>
        <v>구간14</v>
      </c>
      <c r="D2473" s="108">
        <f t="shared" si="350"/>
        <v>182</v>
      </c>
      <c r="E2473" s="128">
        <f>COUNTIF($C$15:C2473,C2473)</f>
        <v>83</v>
      </c>
      <c r="F2473" s="129">
        <f t="shared" si="351"/>
        <v>0.11294023850110602</v>
      </c>
      <c r="G2473" s="129">
        <f t="shared" si="352"/>
        <v>6.9469911502309794E-4</v>
      </c>
      <c r="H2473" s="130">
        <f t="shared" si="353"/>
        <v>0.11363493761612911</v>
      </c>
    </row>
    <row r="2474" spans="1:8">
      <c r="A2474" s="108">
        <f t="shared" si="355"/>
        <v>2460</v>
      </c>
      <c r="B2474" s="109">
        <f t="shared" si="355"/>
        <v>46025</v>
      </c>
      <c r="C2474" s="127" t="str">
        <f t="shared" si="349"/>
        <v>구간14</v>
      </c>
      <c r="D2474" s="108">
        <f t="shared" si="350"/>
        <v>182</v>
      </c>
      <c r="E2474" s="128">
        <f>COUNTIF($C$15:C2474,C2474)</f>
        <v>84</v>
      </c>
      <c r="F2474" s="129">
        <f t="shared" si="351"/>
        <v>0.11294023850110602</v>
      </c>
      <c r="G2474" s="129">
        <f t="shared" si="352"/>
        <v>7.0306898387879793E-4</v>
      </c>
      <c r="H2474" s="130">
        <f t="shared" si="353"/>
        <v>0.11364330748498482</v>
      </c>
    </row>
    <row r="2475" spans="1:8">
      <c r="A2475" s="108">
        <f t="shared" si="355"/>
        <v>2461</v>
      </c>
      <c r="B2475" s="109">
        <f t="shared" si="355"/>
        <v>46026</v>
      </c>
      <c r="C2475" s="127" t="str">
        <f t="shared" si="349"/>
        <v>구간14</v>
      </c>
      <c r="D2475" s="108">
        <f t="shared" si="350"/>
        <v>182</v>
      </c>
      <c r="E2475" s="128">
        <f>COUNTIF($C$15:C2475,C2475)</f>
        <v>85</v>
      </c>
      <c r="F2475" s="129">
        <f t="shared" si="351"/>
        <v>0.11294023850110602</v>
      </c>
      <c r="G2475" s="129">
        <f t="shared" si="352"/>
        <v>7.1143885273449782E-4</v>
      </c>
      <c r="H2475" s="130">
        <f t="shared" si="353"/>
        <v>0.11365167735384052</v>
      </c>
    </row>
    <row r="2476" spans="1:8">
      <c r="A2476" s="108">
        <f t="shared" si="355"/>
        <v>2462</v>
      </c>
      <c r="B2476" s="109">
        <f t="shared" si="355"/>
        <v>46027</v>
      </c>
      <c r="C2476" s="127" t="str">
        <f t="shared" si="349"/>
        <v>구간14</v>
      </c>
      <c r="D2476" s="108">
        <f t="shared" si="350"/>
        <v>182</v>
      </c>
      <c r="E2476" s="128">
        <f>COUNTIF($C$15:C2476,C2476)</f>
        <v>86</v>
      </c>
      <c r="F2476" s="129">
        <f t="shared" si="351"/>
        <v>0.11294023850110602</v>
      </c>
      <c r="G2476" s="129">
        <f t="shared" si="352"/>
        <v>7.1980872159019781E-4</v>
      </c>
      <c r="H2476" s="130">
        <f t="shared" si="353"/>
        <v>0.11366004722269621</v>
      </c>
    </row>
    <row r="2477" spans="1:8">
      <c r="A2477" s="108">
        <f t="shared" si="355"/>
        <v>2463</v>
      </c>
      <c r="B2477" s="109">
        <f t="shared" si="355"/>
        <v>46028</v>
      </c>
      <c r="C2477" s="127" t="str">
        <f t="shared" si="349"/>
        <v>구간14</v>
      </c>
      <c r="D2477" s="108">
        <f t="shared" si="350"/>
        <v>182</v>
      </c>
      <c r="E2477" s="128">
        <f>COUNTIF($C$15:C2477,C2477)</f>
        <v>87</v>
      </c>
      <c r="F2477" s="129">
        <f t="shared" si="351"/>
        <v>0.11294023850110602</v>
      </c>
      <c r="G2477" s="129">
        <f t="shared" si="352"/>
        <v>7.281785904458978E-4</v>
      </c>
      <c r="H2477" s="130">
        <f t="shared" si="353"/>
        <v>0.11366841709155191</v>
      </c>
    </row>
    <row r="2478" spans="1:8">
      <c r="A2478" s="108">
        <f t="shared" si="355"/>
        <v>2464</v>
      </c>
      <c r="B2478" s="109">
        <f t="shared" si="355"/>
        <v>46029</v>
      </c>
      <c r="C2478" s="127" t="str">
        <f t="shared" si="349"/>
        <v>구간14</v>
      </c>
      <c r="D2478" s="108">
        <f t="shared" si="350"/>
        <v>182</v>
      </c>
      <c r="E2478" s="128">
        <f>COUNTIF($C$15:C2478,C2478)</f>
        <v>88</v>
      </c>
      <c r="F2478" s="129">
        <f t="shared" si="351"/>
        <v>0.11294023850110602</v>
      </c>
      <c r="G2478" s="129">
        <f t="shared" si="352"/>
        <v>7.365484593015978E-4</v>
      </c>
      <c r="H2478" s="130">
        <f t="shared" si="353"/>
        <v>0.11367678696040762</v>
      </c>
    </row>
    <row r="2479" spans="1:8">
      <c r="A2479" s="108">
        <f t="shared" si="355"/>
        <v>2465</v>
      </c>
      <c r="B2479" s="109">
        <f t="shared" si="355"/>
        <v>46030</v>
      </c>
      <c r="C2479" s="127" t="str">
        <f t="shared" si="349"/>
        <v>구간14</v>
      </c>
      <c r="D2479" s="108">
        <f t="shared" si="350"/>
        <v>182</v>
      </c>
      <c r="E2479" s="128">
        <f>COUNTIF($C$15:C2479,C2479)</f>
        <v>89</v>
      </c>
      <c r="F2479" s="129">
        <f t="shared" si="351"/>
        <v>0.11294023850110602</v>
      </c>
      <c r="G2479" s="129">
        <f t="shared" si="352"/>
        <v>7.4491832815729779E-4</v>
      </c>
      <c r="H2479" s="130">
        <f t="shared" si="353"/>
        <v>0.11368515682926332</v>
      </c>
    </row>
    <row r="2480" spans="1:8">
      <c r="A2480" s="108">
        <f t="shared" si="355"/>
        <v>2466</v>
      </c>
      <c r="B2480" s="109">
        <f t="shared" si="355"/>
        <v>46031</v>
      </c>
      <c r="C2480" s="127" t="str">
        <f t="shared" si="349"/>
        <v>구간14</v>
      </c>
      <c r="D2480" s="108">
        <f t="shared" si="350"/>
        <v>182</v>
      </c>
      <c r="E2480" s="128">
        <f>COUNTIF($C$15:C2480,C2480)</f>
        <v>90</v>
      </c>
      <c r="F2480" s="129">
        <f t="shared" si="351"/>
        <v>0.11294023850110602</v>
      </c>
      <c r="G2480" s="129">
        <f t="shared" si="352"/>
        <v>7.5328819701299778E-4</v>
      </c>
      <c r="H2480" s="130">
        <f t="shared" si="353"/>
        <v>0.11369352669811901</v>
      </c>
    </row>
    <row r="2481" spans="1:8">
      <c r="A2481" s="108">
        <f t="shared" ref="A2481:B2496" si="356">A2480+1</f>
        <v>2467</v>
      </c>
      <c r="B2481" s="109">
        <f t="shared" si="356"/>
        <v>46032</v>
      </c>
      <c r="C2481" s="127" t="str">
        <f t="shared" si="349"/>
        <v>구간14</v>
      </c>
      <c r="D2481" s="108">
        <f t="shared" si="350"/>
        <v>182</v>
      </c>
      <c r="E2481" s="128">
        <f>COUNTIF($C$15:C2481,C2481)</f>
        <v>91</v>
      </c>
      <c r="F2481" s="129">
        <f t="shared" si="351"/>
        <v>0.11294023850110602</v>
      </c>
      <c r="G2481" s="129">
        <f t="shared" si="352"/>
        <v>7.6165806586869767E-4</v>
      </c>
      <c r="H2481" s="130">
        <f t="shared" si="353"/>
        <v>0.11370189656697471</v>
      </c>
    </row>
    <row r="2482" spans="1:8">
      <c r="A2482" s="108">
        <f t="shared" si="356"/>
        <v>2468</v>
      </c>
      <c r="B2482" s="109">
        <f t="shared" si="356"/>
        <v>46033</v>
      </c>
      <c r="C2482" s="127" t="str">
        <f t="shared" si="349"/>
        <v>구간14</v>
      </c>
      <c r="D2482" s="108">
        <f t="shared" si="350"/>
        <v>182</v>
      </c>
      <c r="E2482" s="128">
        <f>COUNTIF($C$15:C2482,C2482)</f>
        <v>92</v>
      </c>
      <c r="F2482" s="129">
        <f t="shared" si="351"/>
        <v>0.11294023850110602</v>
      </c>
      <c r="G2482" s="129">
        <f t="shared" si="352"/>
        <v>7.7002793472439766E-4</v>
      </c>
      <c r="H2482" s="130">
        <f t="shared" si="353"/>
        <v>0.11371026643583042</v>
      </c>
    </row>
    <row r="2483" spans="1:8">
      <c r="A2483" s="108">
        <f t="shared" si="356"/>
        <v>2469</v>
      </c>
      <c r="B2483" s="109">
        <f t="shared" si="356"/>
        <v>46034</v>
      </c>
      <c r="C2483" s="127" t="str">
        <f t="shared" si="349"/>
        <v>구간14</v>
      </c>
      <c r="D2483" s="108">
        <f t="shared" si="350"/>
        <v>182</v>
      </c>
      <c r="E2483" s="128">
        <f>COUNTIF($C$15:C2483,C2483)</f>
        <v>93</v>
      </c>
      <c r="F2483" s="129">
        <f t="shared" si="351"/>
        <v>0.11294023850110602</v>
      </c>
      <c r="G2483" s="129">
        <f t="shared" si="352"/>
        <v>7.7839780358009765E-4</v>
      </c>
      <c r="H2483" s="130">
        <f t="shared" si="353"/>
        <v>0.11371863630468611</v>
      </c>
    </row>
    <row r="2484" spans="1:8">
      <c r="A2484" s="108">
        <f t="shared" si="356"/>
        <v>2470</v>
      </c>
      <c r="B2484" s="109">
        <f t="shared" si="356"/>
        <v>46035</v>
      </c>
      <c r="C2484" s="127" t="str">
        <f t="shared" si="349"/>
        <v>구간14</v>
      </c>
      <c r="D2484" s="108">
        <f t="shared" si="350"/>
        <v>182</v>
      </c>
      <c r="E2484" s="128">
        <f>COUNTIF($C$15:C2484,C2484)</f>
        <v>94</v>
      </c>
      <c r="F2484" s="129">
        <f t="shared" si="351"/>
        <v>0.11294023850110602</v>
      </c>
      <c r="G2484" s="129">
        <f t="shared" si="352"/>
        <v>7.8676767243579765E-4</v>
      </c>
      <c r="H2484" s="130">
        <f t="shared" si="353"/>
        <v>0.11372700617354181</v>
      </c>
    </row>
    <row r="2485" spans="1:8">
      <c r="A2485" s="108">
        <f t="shared" si="356"/>
        <v>2471</v>
      </c>
      <c r="B2485" s="109">
        <f t="shared" si="356"/>
        <v>46036</v>
      </c>
      <c r="C2485" s="127" t="str">
        <f t="shared" si="349"/>
        <v>구간14</v>
      </c>
      <c r="D2485" s="108">
        <f t="shared" si="350"/>
        <v>182</v>
      </c>
      <c r="E2485" s="128">
        <f>COUNTIF($C$15:C2485,C2485)</f>
        <v>95</v>
      </c>
      <c r="F2485" s="129">
        <f t="shared" si="351"/>
        <v>0.11294023850110602</v>
      </c>
      <c r="G2485" s="129">
        <f t="shared" si="352"/>
        <v>7.9513754129149764E-4</v>
      </c>
      <c r="H2485" s="130">
        <f t="shared" si="353"/>
        <v>0.11373537604239752</v>
      </c>
    </row>
    <row r="2486" spans="1:8">
      <c r="A2486" s="108">
        <f t="shared" si="356"/>
        <v>2472</v>
      </c>
      <c r="B2486" s="109">
        <f t="shared" si="356"/>
        <v>46037</v>
      </c>
      <c r="C2486" s="127" t="str">
        <f t="shared" si="349"/>
        <v>구간14</v>
      </c>
      <c r="D2486" s="108">
        <f t="shared" si="350"/>
        <v>182</v>
      </c>
      <c r="E2486" s="128">
        <f>COUNTIF($C$15:C2486,C2486)</f>
        <v>96</v>
      </c>
      <c r="F2486" s="129">
        <f t="shared" si="351"/>
        <v>0.11294023850110602</v>
      </c>
      <c r="G2486" s="129">
        <f t="shared" si="352"/>
        <v>8.0350741014719763E-4</v>
      </c>
      <c r="H2486" s="130">
        <f t="shared" si="353"/>
        <v>0.11374374591125322</v>
      </c>
    </row>
    <row r="2487" spans="1:8">
      <c r="A2487" s="108">
        <f t="shared" si="356"/>
        <v>2473</v>
      </c>
      <c r="B2487" s="109">
        <f t="shared" si="356"/>
        <v>46038</v>
      </c>
      <c r="C2487" s="127" t="str">
        <f t="shared" si="349"/>
        <v>구간14</v>
      </c>
      <c r="D2487" s="108">
        <f t="shared" si="350"/>
        <v>182</v>
      </c>
      <c r="E2487" s="128">
        <f>COUNTIF($C$15:C2487,C2487)</f>
        <v>97</v>
      </c>
      <c r="F2487" s="129">
        <f t="shared" si="351"/>
        <v>0.11294023850110602</v>
      </c>
      <c r="G2487" s="129">
        <f t="shared" si="352"/>
        <v>8.1187727900289752E-4</v>
      </c>
      <c r="H2487" s="130">
        <f t="shared" si="353"/>
        <v>0.11375211578010891</v>
      </c>
    </row>
    <row r="2488" spans="1:8">
      <c r="A2488" s="108">
        <f t="shared" si="356"/>
        <v>2474</v>
      </c>
      <c r="B2488" s="109">
        <f t="shared" si="356"/>
        <v>46039</v>
      </c>
      <c r="C2488" s="127" t="str">
        <f t="shared" si="349"/>
        <v>구간14</v>
      </c>
      <c r="D2488" s="108">
        <f t="shared" si="350"/>
        <v>182</v>
      </c>
      <c r="E2488" s="128">
        <f>COUNTIF($C$15:C2488,C2488)</f>
        <v>98</v>
      </c>
      <c r="F2488" s="129">
        <f t="shared" si="351"/>
        <v>0.11294023850110602</v>
      </c>
      <c r="G2488" s="129">
        <f t="shared" si="352"/>
        <v>8.2024714785859751E-4</v>
      </c>
      <c r="H2488" s="130">
        <f t="shared" si="353"/>
        <v>0.11376048564896461</v>
      </c>
    </row>
    <row r="2489" spans="1:8">
      <c r="A2489" s="108">
        <f t="shared" si="356"/>
        <v>2475</v>
      </c>
      <c r="B2489" s="109">
        <f t="shared" si="356"/>
        <v>46040</v>
      </c>
      <c r="C2489" s="127" t="str">
        <f t="shared" si="349"/>
        <v>구간14</v>
      </c>
      <c r="D2489" s="108">
        <f t="shared" si="350"/>
        <v>182</v>
      </c>
      <c r="E2489" s="128">
        <f>COUNTIF($C$15:C2489,C2489)</f>
        <v>99</v>
      </c>
      <c r="F2489" s="129">
        <f t="shared" si="351"/>
        <v>0.11294023850110602</v>
      </c>
      <c r="G2489" s="129">
        <f t="shared" si="352"/>
        <v>8.2861701671429751E-4</v>
      </c>
      <c r="H2489" s="130">
        <f t="shared" si="353"/>
        <v>0.11376885551782032</v>
      </c>
    </row>
    <row r="2490" spans="1:8">
      <c r="A2490" s="108">
        <f t="shared" si="356"/>
        <v>2476</v>
      </c>
      <c r="B2490" s="109">
        <f t="shared" si="356"/>
        <v>46041</v>
      </c>
      <c r="C2490" s="127" t="str">
        <f t="shared" si="349"/>
        <v>구간14</v>
      </c>
      <c r="D2490" s="108">
        <f t="shared" si="350"/>
        <v>182</v>
      </c>
      <c r="E2490" s="128">
        <f>COUNTIF($C$15:C2490,C2490)</f>
        <v>100</v>
      </c>
      <c r="F2490" s="129">
        <f t="shared" si="351"/>
        <v>0.11294023850110602</v>
      </c>
      <c r="G2490" s="129">
        <f t="shared" si="352"/>
        <v>8.369868855699975E-4</v>
      </c>
      <c r="H2490" s="130">
        <f t="shared" si="353"/>
        <v>0.11377722538667602</v>
      </c>
    </row>
    <row r="2491" spans="1:8">
      <c r="A2491" s="108">
        <f t="shared" si="356"/>
        <v>2477</v>
      </c>
      <c r="B2491" s="109">
        <f t="shared" si="356"/>
        <v>46042</v>
      </c>
      <c r="C2491" s="127" t="str">
        <f t="shared" si="349"/>
        <v>구간14</v>
      </c>
      <c r="D2491" s="108">
        <f t="shared" si="350"/>
        <v>182</v>
      </c>
      <c r="E2491" s="128">
        <f>COUNTIF($C$15:C2491,C2491)</f>
        <v>101</v>
      </c>
      <c r="F2491" s="129">
        <f t="shared" si="351"/>
        <v>0.11294023850110602</v>
      </c>
      <c r="G2491" s="129">
        <f t="shared" si="352"/>
        <v>8.4535675442569749E-4</v>
      </c>
      <c r="H2491" s="130">
        <f t="shared" si="353"/>
        <v>0.11378559525553171</v>
      </c>
    </row>
    <row r="2492" spans="1:8">
      <c r="A2492" s="108">
        <f t="shared" si="356"/>
        <v>2478</v>
      </c>
      <c r="B2492" s="109">
        <f t="shared" si="356"/>
        <v>46043</v>
      </c>
      <c r="C2492" s="127" t="str">
        <f t="shared" si="349"/>
        <v>구간14</v>
      </c>
      <c r="D2492" s="108">
        <f t="shared" si="350"/>
        <v>182</v>
      </c>
      <c r="E2492" s="128">
        <f>COUNTIF($C$15:C2492,C2492)</f>
        <v>102</v>
      </c>
      <c r="F2492" s="129">
        <f t="shared" si="351"/>
        <v>0.11294023850110602</v>
      </c>
      <c r="G2492" s="129">
        <f t="shared" si="352"/>
        <v>8.5372662328139738E-4</v>
      </c>
      <c r="H2492" s="130">
        <f t="shared" si="353"/>
        <v>0.11379396512438741</v>
      </c>
    </row>
    <row r="2493" spans="1:8">
      <c r="A2493" s="108">
        <f t="shared" si="356"/>
        <v>2479</v>
      </c>
      <c r="B2493" s="109">
        <f t="shared" si="356"/>
        <v>46044</v>
      </c>
      <c r="C2493" s="127" t="str">
        <f t="shared" si="349"/>
        <v>구간14</v>
      </c>
      <c r="D2493" s="108">
        <f t="shared" si="350"/>
        <v>182</v>
      </c>
      <c r="E2493" s="128">
        <f>COUNTIF($C$15:C2493,C2493)</f>
        <v>103</v>
      </c>
      <c r="F2493" s="129">
        <f t="shared" si="351"/>
        <v>0.11294023850110602</v>
      </c>
      <c r="G2493" s="129">
        <f t="shared" si="352"/>
        <v>8.6209649213709737E-4</v>
      </c>
      <c r="H2493" s="130">
        <f t="shared" si="353"/>
        <v>0.11380233499324312</v>
      </c>
    </row>
    <row r="2494" spans="1:8">
      <c r="A2494" s="108">
        <f t="shared" si="356"/>
        <v>2480</v>
      </c>
      <c r="B2494" s="109">
        <f t="shared" si="356"/>
        <v>46045</v>
      </c>
      <c r="C2494" s="127" t="str">
        <f t="shared" si="349"/>
        <v>구간14</v>
      </c>
      <c r="D2494" s="108">
        <f t="shared" si="350"/>
        <v>182</v>
      </c>
      <c r="E2494" s="128">
        <f>COUNTIF($C$15:C2494,C2494)</f>
        <v>104</v>
      </c>
      <c r="F2494" s="129">
        <f t="shared" si="351"/>
        <v>0.11294023850110602</v>
      </c>
      <c r="G2494" s="129">
        <f t="shared" si="352"/>
        <v>8.7046636099279736E-4</v>
      </c>
      <c r="H2494" s="130">
        <f t="shared" si="353"/>
        <v>0.11381070486209881</v>
      </c>
    </row>
    <row r="2495" spans="1:8">
      <c r="A2495" s="108">
        <f t="shared" si="356"/>
        <v>2481</v>
      </c>
      <c r="B2495" s="109">
        <f t="shared" si="356"/>
        <v>46046</v>
      </c>
      <c r="C2495" s="127" t="str">
        <f t="shared" si="349"/>
        <v>구간14</v>
      </c>
      <c r="D2495" s="108">
        <f t="shared" si="350"/>
        <v>182</v>
      </c>
      <c r="E2495" s="128">
        <f>COUNTIF($C$15:C2495,C2495)</f>
        <v>105</v>
      </c>
      <c r="F2495" s="129">
        <f t="shared" si="351"/>
        <v>0.11294023850110602</v>
      </c>
      <c r="G2495" s="129">
        <f t="shared" si="352"/>
        <v>8.7883622984849736E-4</v>
      </c>
      <c r="H2495" s="130">
        <f t="shared" si="353"/>
        <v>0.11381907473095451</v>
      </c>
    </row>
    <row r="2496" spans="1:8">
      <c r="A2496" s="108">
        <f t="shared" si="356"/>
        <v>2482</v>
      </c>
      <c r="B2496" s="109">
        <f t="shared" si="356"/>
        <v>46047</v>
      </c>
      <c r="C2496" s="127" t="str">
        <f t="shared" si="349"/>
        <v>구간14</v>
      </c>
      <c r="D2496" s="108">
        <f t="shared" si="350"/>
        <v>182</v>
      </c>
      <c r="E2496" s="128">
        <f>COUNTIF($C$15:C2496,C2496)</f>
        <v>106</v>
      </c>
      <c r="F2496" s="129">
        <f t="shared" si="351"/>
        <v>0.11294023850110602</v>
      </c>
      <c r="G2496" s="129">
        <f t="shared" si="352"/>
        <v>8.8720609870419735E-4</v>
      </c>
      <c r="H2496" s="130">
        <f t="shared" si="353"/>
        <v>0.11382744459981022</v>
      </c>
    </row>
    <row r="2497" spans="1:8">
      <c r="A2497" s="108">
        <f t="shared" ref="A2497:B2512" si="357">A2496+1</f>
        <v>2483</v>
      </c>
      <c r="B2497" s="109">
        <f t="shared" si="357"/>
        <v>46048</v>
      </c>
      <c r="C2497" s="127" t="str">
        <f t="shared" si="349"/>
        <v>구간14</v>
      </c>
      <c r="D2497" s="108">
        <f t="shared" si="350"/>
        <v>182</v>
      </c>
      <c r="E2497" s="128">
        <f>COUNTIF($C$15:C2497,C2497)</f>
        <v>107</v>
      </c>
      <c r="F2497" s="129">
        <f t="shared" si="351"/>
        <v>0.11294023850110602</v>
      </c>
      <c r="G2497" s="129">
        <f t="shared" si="352"/>
        <v>8.9557596755989735E-4</v>
      </c>
      <c r="H2497" s="130">
        <f t="shared" si="353"/>
        <v>0.11383581446866592</v>
      </c>
    </row>
    <row r="2498" spans="1:8">
      <c r="A2498" s="108">
        <f t="shared" si="357"/>
        <v>2484</v>
      </c>
      <c r="B2498" s="109">
        <f t="shared" si="357"/>
        <v>46049</v>
      </c>
      <c r="C2498" s="127" t="str">
        <f t="shared" si="349"/>
        <v>구간14</v>
      </c>
      <c r="D2498" s="108">
        <f t="shared" si="350"/>
        <v>182</v>
      </c>
      <c r="E2498" s="128">
        <f>COUNTIF($C$15:C2498,C2498)</f>
        <v>108</v>
      </c>
      <c r="F2498" s="129">
        <f t="shared" si="351"/>
        <v>0.11294023850110602</v>
      </c>
      <c r="G2498" s="129">
        <f t="shared" si="352"/>
        <v>9.0394583641559723E-4</v>
      </c>
      <c r="H2498" s="130">
        <f t="shared" si="353"/>
        <v>0.11384418433752161</v>
      </c>
    </row>
    <row r="2499" spans="1:8">
      <c r="A2499" s="108">
        <f t="shared" si="357"/>
        <v>2485</v>
      </c>
      <c r="B2499" s="109">
        <f t="shared" si="357"/>
        <v>46050</v>
      </c>
      <c r="C2499" s="127" t="str">
        <f t="shared" si="349"/>
        <v>구간14</v>
      </c>
      <c r="D2499" s="108">
        <f t="shared" si="350"/>
        <v>182</v>
      </c>
      <c r="E2499" s="128">
        <f>COUNTIF($C$15:C2499,C2499)</f>
        <v>109</v>
      </c>
      <c r="F2499" s="129">
        <f t="shared" si="351"/>
        <v>0.11294023850110602</v>
      </c>
      <c r="G2499" s="129">
        <f t="shared" si="352"/>
        <v>9.1231570527129722E-4</v>
      </c>
      <c r="H2499" s="130">
        <f t="shared" si="353"/>
        <v>0.11385255420637731</v>
      </c>
    </row>
    <row r="2500" spans="1:8">
      <c r="A2500" s="108">
        <f t="shared" si="357"/>
        <v>2486</v>
      </c>
      <c r="B2500" s="109">
        <f t="shared" si="357"/>
        <v>46051</v>
      </c>
      <c r="C2500" s="127" t="str">
        <f t="shared" si="349"/>
        <v>구간14</v>
      </c>
      <c r="D2500" s="108">
        <f t="shared" si="350"/>
        <v>182</v>
      </c>
      <c r="E2500" s="128">
        <f>COUNTIF($C$15:C2500,C2500)</f>
        <v>110</v>
      </c>
      <c r="F2500" s="129">
        <f t="shared" si="351"/>
        <v>0.11294023850110602</v>
      </c>
      <c r="G2500" s="129">
        <f t="shared" si="352"/>
        <v>9.2068557412699722E-4</v>
      </c>
      <c r="H2500" s="130">
        <f t="shared" si="353"/>
        <v>0.11386092407523302</v>
      </c>
    </row>
    <row r="2501" spans="1:8">
      <c r="A2501" s="108">
        <f t="shared" si="357"/>
        <v>2487</v>
      </c>
      <c r="B2501" s="109">
        <f t="shared" si="357"/>
        <v>46052</v>
      </c>
      <c r="C2501" s="127" t="str">
        <f t="shared" si="349"/>
        <v>구간14</v>
      </c>
      <c r="D2501" s="108">
        <f t="shared" si="350"/>
        <v>182</v>
      </c>
      <c r="E2501" s="128">
        <f>COUNTIF($C$15:C2501,C2501)</f>
        <v>111</v>
      </c>
      <c r="F2501" s="129">
        <f t="shared" si="351"/>
        <v>0.11294023850110602</v>
      </c>
      <c r="G2501" s="129">
        <f t="shared" si="352"/>
        <v>9.2905544298269721E-4</v>
      </c>
      <c r="H2501" s="130">
        <f t="shared" si="353"/>
        <v>0.11386929394408871</v>
      </c>
    </row>
    <row r="2502" spans="1:8">
      <c r="A2502" s="108">
        <f t="shared" si="357"/>
        <v>2488</v>
      </c>
      <c r="B2502" s="109">
        <f t="shared" si="357"/>
        <v>46053</v>
      </c>
      <c r="C2502" s="127" t="str">
        <f t="shared" si="349"/>
        <v>구간14</v>
      </c>
      <c r="D2502" s="108">
        <f t="shared" si="350"/>
        <v>182</v>
      </c>
      <c r="E2502" s="128">
        <f>COUNTIF($C$15:C2502,C2502)</f>
        <v>112</v>
      </c>
      <c r="F2502" s="129">
        <f t="shared" si="351"/>
        <v>0.11294023850110602</v>
      </c>
      <c r="G2502" s="129">
        <f t="shared" si="352"/>
        <v>9.374253118383972E-4</v>
      </c>
      <c r="H2502" s="130">
        <f t="shared" si="353"/>
        <v>0.11387766381294441</v>
      </c>
    </row>
    <row r="2503" spans="1:8">
      <c r="A2503" s="108">
        <f t="shared" si="357"/>
        <v>2489</v>
      </c>
      <c r="B2503" s="109">
        <f t="shared" si="357"/>
        <v>46054</v>
      </c>
      <c r="C2503" s="127" t="str">
        <f t="shared" si="349"/>
        <v>구간14</v>
      </c>
      <c r="D2503" s="108">
        <f t="shared" si="350"/>
        <v>182</v>
      </c>
      <c r="E2503" s="128">
        <f>COUNTIF($C$15:C2503,C2503)</f>
        <v>113</v>
      </c>
      <c r="F2503" s="129">
        <f t="shared" si="351"/>
        <v>0.11294023850110602</v>
      </c>
      <c r="G2503" s="129">
        <f t="shared" si="352"/>
        <v>9.457951806940972E-4</v>
      </c>
      <c r="H2503" s="130">
        <f t="shared" si="353"/>
        <v>0.11388603368180011</v>
      </c>
    </row>
    <row r="2504" spans="1:8">
      <c r="A2504" s="108">
        <f t="shared" si="357"/>
        <v>2490</v>
      </c>
      <c r="B2504" s="109">
        <f t="shared" si="357"/>
        <v>46055</v>
      </c>
      <c r="C2504" s="127" t="str">
        <f t="shared" si="349"/>
        <v>구간14</v>
      </c>
      <c r="D2504" s="108">
        <f t="shared" si="350"/>
        <v>182</v>
      </c>
      <c r="E2504" s="128">
        <f>COUNTIF($C$15:C2504,C2504)</f>
        <v>114</v>
      </c>
      <c r="F2504" s="129">
        <f t="shared" si="351"/>
        <v>0.11294023850110602</v>
      </c>
      <c r="G2504" s="129">
        <f t="shared" si="352"/>
        <v>9.5416504954979708E-4</v>
      </c>
      <c r="H2504" s="130">
        <f t="shared" si="353"/>
        <v>0.11389440355065582</v>
      </c>
    </row>
    <row r="2505" spans="1:8">
      <c r="A2505" s="108">
        <f t="shared" si="357"/>
        <v>2491</v>
      </c>
      <c r="B2505" s="109">
        <f t="shared" si="357"/>
        <v>46056</v>
      </c>
      <c r="C2505" s="127" t="str">
        <f t="shared" si="349"/>
        <v>구간14</v>
      </c>
      <c r="D2505" s="108">
        <f t="shared" si="350"/>
        <v>182</v>
      </c>
      <c r="E2505" s="128">
        <f>COUNTIF($C$15:C2505,C2505)</f>
        <v>115</v>
      </c>
      <c r="F2505" s="129">
        <f t="shared" si="351"/>
        <v>0.11294023850110602</v>
      </c>
      <c r="G2505" s="129">
        <f t="shared" si="352"/>
        <v>9.6253491840549708E-4</v>
      </c>
      <c r="H2505" s="130">
        <f t="shared" si="353"/>
        <v>0.11390277341951151</v>
      </c>
    </row>
    <row r="2506" spans="1:8">
      <c r="A2506" s="108">
        <f t="shared" si="357"/>
        <v>2492</v>
      </c>
      <c r="B2506" s="109">
        <f t="shared" si="357"/>
        <v>46057</v>
      </c>
      <c r="C2506" s="127" t="str">
        <f t="shared" si="349"/>
        <v>구간14</v>
      </c>
      <c r="D2506" s="108">
        <f t="shared" si="350"/>
        <v>182</v>
      </c>
      <c r="E2506" s="128">
        <f>COUNTIF($C$15:C2506,C2506)</f>
        <v>116</v>
      </c>
      <c r="F2506" s="129">
        <f t="shared" si="351"/>
        <v>0.11294023850110602</v>
      </c>
      <c r="G2506" s="129">
        <f t="shared" si="352"/>
        <v>9.7090478726119707E-4</v>
      </c>
      <c r="H2506" s="130">
        <f t="shared" si="353"/>
        <v>0.11391114328836721</v>
      </c>
    </row>
    <row r="2507" spans="1:8">
      <c r="A2507" s="108">
        <f t="shared" si="357"/>
        <v>2493</v>
      </c>
      <c r="B2507" s="109">
        <f t="shared" si="357"/>
        <v>46058</v>
      </c>
      <c r="C2507" s="127" t="str">
        <f t="shared" si="349"/>
        <v>구간14</v>
      </c>
      <c r="D2507" s="108">
        <f t="shared" si="350"/>
        <v>182</v>
      </c>
      <c r="E2507" s="128">
        <f>COUNTIF($C$15:C2507,C2507)</f>
        <v>117</v>
      </c>
      <c r="F2507" s="129">
        <f t="shared" si="351"/>
        <v>0.11294023850110602</v>
      </c>
      <c r="G2507" s="129">
        <f t="shared" si="352"/>
        <v>9.7927465611689695E-4</v>
      </c>
      <c r="H2507" s="130">
        <f t="shared" si="353"/>
        <v>0.11391951315722292</v>
      </c>
    </row>
    <row r="2508" spans="1:8">
      <c r="A2508" s="108">
        <f t="shared" si="357"/>
        <v>2494</v>
      </c>
      <c r="B2508" s="109">
        <f t="shared" si="357"/>
        <v>46059</v>
      </c>
      <c r="C2508" s="127" t="str">
        <f t="shared" si="349"/>
        <v>구간14</v>
      </c>
      <c r="D2508" s="108">
        <f t="shared" si="350"/>
        <v>182</v>
      </c>
      <c r="E2508" s="128">
        <f>COUNTIF($C$15:C2508,C2508)</f>
        <v>118</v>
      </c>
      <c r="F2508" s="129">
        <f t="shared" si="351"/>
        <v>0.11294023850110602</v>
      </c>
      <c r="G2508" s="129">
        <f t="shared" si="352"/>
        <v>9.8764452497259706E-4</v>
      </c>
      <c r="H2508" s="130">
        <f t="shared" si="353"/>
        <v>0.11392788302607862</v>
      </c>
    </row>
    <row r="2509" spans="1:8">
      <c r="A2509" s="108">
        <f t="shared" si="357"/>
        <v>2495</v>
      </c>
      <c r="B2509" s="109">
        <f t="shared" si="357"/>
        <v>46060</v>
      </c>
      <c r="C2509" s="127" t="str">
        <f t="shared" si="349"/>
        <v>구간14</v>
      </c>
      <c r="D2509" s="108">
        <f t="shared" si="350"/>
        <v>182</v>
      </c>
      <c r="E2509" s="128">
        <f>COUNTIF($C$15:C2509,C2509)</f>
        <v>119</v>
      </c>
      <c r="F2509" s="129">
        <f t="shared" si="351"/>
        <v>0.11294023850110602</v>
      </c>
      <c r="G2509" s="129">
        <f t="shared" si="352"/>
        <v>9.9601439382829694E-4</v>
      </c>
      <c r="H2509" s="130">
        <f t="shared" si="353"/>
        <v>0.11393625289493431</v>
      </c>
    </row>
    <row r="2510" spans="1:8">
      <c r="A2510" s="108">
        <f t="shared" si="357"/>
        <v>2496</v>
      </c>
      <c r="B2510" s="109">
        <f t="shared" si="357"/>
        <v>46061</v>
      </c>
      <c r="C2510" s="127" t="str">
        <f t="shared" si="349"/>
        <v>구간14</v>
      </c>
      <c r="D2510" s="108">
        <f t="shared" si="350"/>
        <v>182</v>
      </c>
      <c r="E2510" s="128">
        <f>COUNTIF($C$15:C2510,C2510)</f>
        <v>120</v>
      </c>
      <c r="F2510" s="129">
        <f t="shared" si="351"/>
        <v>0.11294023850110602</v>
      </c>
      <c r="G2510" s="129">
        <f t="shared" si="352"/>
        <v>1.004384262683997E-3</v>
      </c>
      <c r="H2510" s="130">
        <f t="shared" si="353"/>
        <v>0.11394462276379001</v>
      </c>
    </row>
    <row r="2511" spans="1:8">
      <c r="A2511" s="108">
        <f t="shared" si="357"/>
        <v>2497</v>
      </c>
      <c r="B2511" s="109">
        <f t="shared" si="357"/>
        <v>46062</v>
      </c>
      <c r="C2511" s="127" t="str">
        <f t="shared" si="349"/>
        <v>구간14</v>
      </c>
      <c r="D2511" s="108">
        <f t="shared" si="350"/>
        <v>182</v>
      </c>
      <c r="E2511" s="128">
        <f>COUNTIF($C$15:C2511,C2511)</f>
        <v>121</v>
      </c>
      <c r="F2511" s="129">
        <f t="shared" si="351"/>
        <v>0.11294023850110602</v>
      </c>
      <c r="G2511" s="129">
        <f t="shared" si="352"/>
        <v>1.0127541315396969E-3</v>
      </c>
      <c r="H2511" s="130">
        <f t="shared" si="353"/>
        <v>0.11395299263264572</v>
      </c>
    </row>
    <row r="2512" spans="1:8">
      <c r="A2512" s="108">
        <f t="shared" si="357"/>
        <v>2498</v>
      </c>
      <c r="B2512" s="109">
        <f t="shared" si="357"/>
        <v>46063</v>
      </c>
      <c r="C2512" s="127" t="str">
        <f t="shared" ref="C2512:C2575" si="358">IF(IFERROR(HLOOKUP(B2512,$D$5:$W$7,2,FALSE),"")="",C2513,HLOOKUP(B2512,$D$5:$W$7,2,FALSE))</f>
        <v>구간14</v>
      </c>
      <c r="D2512" s="108">
        <f t="shared" ref="D2512:D2575" si="359">COUNTIF($C$15:$C$49928,C2512)</f>
        <v>182</v>
      </c>
      <c r="E2512" s="128">
        <f>COUNTIF($C$15:C2512,C2512)</f>
        <v>122</v>
      </c>
      <c r="F2512" s="129">
        <f t="shared" ref="F2512:F2575" si="360">HLOOKUP($C2512,$D$6:$W$11,6,FALSE)</f>
        <v>0.11294023850110602</v>
      </c>
      <c r="G2512" s="129">
        <f t="shared" ref="G2512:G2575" si="361">HLOOKUP($C2512,$D$6:$W$11,5,FALSE)*(E2512)</f>
        <v>1.021124000395397E-3</v>
      </c>
      <c r="H2512" s="130">
        <f t="shared" ref="H2512:H2575" si="362">F2512+G2512</f>
        <v>0.11396136250150141</v>
      </c>
    </row>
    <row r="2513" spans="1:8">
      <c r="A2513" s="108">
        <f t="shared" ref="A2513:B2528" si="363">A2512+1</f>
        <v>2499</v>
      </c>
      <c r="B2513" s="109">
        <f t="shared" si="363"/>
        <v>46064</v>
      </c>
      <c r="C2513" s="127" t="str">
        <f t="shared" si="358"/>
        <v>구간14</v>
      </c>
      <c r="D2513" s="108">
        <f t="shared" si="359"/>
        <v>182</v>
      </c>
      <c r="E2513" s="128">
        <f>COUNTIF($C$15:C2513,C2513)</f>
        <v>123</v>
      </c>
      <c r="F2513" s="129">
        <f t="shared" si="360"/>
        <v>0.11294023850110602</v>
      </c>
      <c r="G2513" s="129">
        <f t="shared" si="361"/>
        <v>1.0294938692510969E-3</v>
      </c>
      <c r="H2513" s="130">
        <f t="shared" si="362"/>
        <v>0.11396973237035711</v>
      </c>
    </row>
    <row r="2514" spans="1:8">
      <c r="A2514" s="108">
        <f t="shared" si="363"/>
        <v>2500</v>
      </c>
      <c r="B2514" s="109">
        <f t="shared" si="363"/>
        <v>46065</v>
      </c>
      <c r="C2514" s="127" t="str">
        <f t="shared" si="358"/>
        <v>구간14</v>
      </c>
      <c r="D2514" s="108">
        <f t="shared" si="359"/>
        <v>182</v>
      </c>
      <c r="E2514" s="128">
        <f>COUNTIF($C$15:C2514,C2514)</f>
        <v>124</v>
      </c>
      <c r="F2514" s="129">
        <f t="shared" si="360"/>
        <v>0.11294023850110602</v>
      </c>
      <c r="G2514" s="129">
        <f t="shared" si="361"/>
        <v>1.0378637381067968E-3</v>
      </c>
      <c r="H2514" s="130">
        <f t="shared" si="362"/>
        <v>0.11397810223921281</v>
      </c>
    </row>
    <row r="2515" spans="1:8">
      <c r="A2515" s="108">
        <f t="shared" si="363"/>
        <v>2501</v>
      </c>
      <c r="B2515" s="109">
        <f t="shared" si="363"/>
        <v>46066</v>
      </c>
      <c r="C2515" s="127" t="str">
        <f t="shared" si="358"/>
        <v>구간14</v>
      </c>
      <c r="D2515" s="108">
        <f t="shared" si="359"/>
        <v>182</v>
      </c>
      <c r="E2515" s="128">
        <f>COUNTIF($C$15:C2515,C2515)</f>
        <v>125</v>
      </c>
      <c r="F2515" s="129">
        <f t="shared" si="360"/>
        <v>0.11294023850110602</v>
      </c>
      <c r="G2515" s="129">
        <f t="shared" si="361"/>
        <v>1.0462336069624969E-3</v>
      </c>
      <c r="H2515" s="130">
        <f t="shared" si="362"/>
        <v>0.11398647210806852</v>
      </c>
    </row>
    <row r="2516" spans="1:8">
      <c r="A2516" s="108">
        <f t="shared" si="363"/>
        <v>2502</v>
      </c>
      <c r="B2516" s="109">
        <f t="shared" si="363"/>
        <v>46067</v>
      </c>
      <c r="C2516" s="127" t="str">
        <f t="shared" si="358"/>
        <v>구간14</v>
      </c>
      <c r="D2516" s="108">
        <f t="shared" si="359"/>
        <v>182</v>
      </c>
      <c r="E2516" s="128">
        <f>COUNTIF($C$15:C2516,C2516)</f>
        <v>126</v>
      </c>
      <c r="F2516" s="129">
        <f t="shared" si="360"/>
        <v>0.11294023850110602</v>
      </c>
      <c r="G2516" s="129">
        <f t="shared" si="361"/>
        <v>1.0546034758181968E-3</v>
      </c>
      <c r="H2516" s="130">
        <f t="shared" si="362"/>
        <v>0.11399484197692421</v>
      </c>
    </row>
    <row r="2517" spans="1:8">
      <c r="A2517" s="108">
        <f t="shared" si="363"/>
        <v>2503</v>
      </c>
      <c r="B2517" s="109">
        <f t="shared" si="363"/>
        <v>46068</v>
      </c>
      <c r="C2517" s="127" t="str">
        <f t="shared" si="358"/>
        <v>구간14</v>
      </c>
      <c r="D2517" s="108">
        <f t="shared" si="359"/>
        <v>182</v>
      </c>
      <c r="E2517" s="128">
        <f>COUNTIF($C$15:C2517,C2517)</f>
        <v>127</v>
      </c>
      <c r="F2517" s="129">
        <f t="shared" si="360"/>
        <v>0.11294023850110602</v>
      </c>
      <c r="G2517" s="129">
        <f t="shared" si="361"/>
        <v>1.0629733446738969E-3</v>
      </c>
      <c r="H2517" s="130">
        <f t="shared" si="362"/>
        <v>0.11400321184577991</v>
      </c>
    </row>
    <row r="2518" spans="1:8">
      <c r="A2518" s="108">
        <f t="shared" si="363"/>
        <v>2504</v>
      </c>
      <c r="B2518" s="109">
        <f t="shared" si="363"/>
        <v>46069</v>
      </c>
      <c r="C2518" s="127" t="str">
        <f t="shared" si="358"/>
        <v>구간14</v>
      </c>
      <c r="D2518" s="108">
        <f t="shared" si="359"/>
        <v>182</v>
      </c>
      <c r="E2518" s="128">
        <f>COUNTIF($C$15:C2518,C2518)</f>
        <v>128</v>
      </c>
      <c r="F2518" s="129">
        <f t="shared" si="360"/>
        <v>0.11294023850110602</v>
      </c>
      <c r="G2518" s="129">
        <f t="shared" si="361"/>
        <v>1.0713432135295968E-3</v>
      </c>
      <c r="H2518" s="130">
        <f t="shared" si="362"/>
        <v>0.11401158171463562</v>
      </c>
    </row>
    <row r="2519" spans="1:8">
      <c r="A2519" s="108">
        <f t="shared" si="363"/>
        <v>2505</v>
      </c>
      <c r="B2519" s="109">
        <f t="shared" si="363"/>
        <v>46070</v>
      </c>
      <c r="C2519" s="127" t="str">
        <f t="shared" si="358"/>
        <v>구간14</v>
      </c>
      <c r="D2519" s="108">
        <f t="shared" si="359"/>
        <v>182</v>
      </c>
      <c r="E2519" s="128">
        <f>COUNTIF($C$15:C2519,C2519)</f>
        <v>129</v>
      </c>
      <c r="F2519" s="129">
        <f t="shared" si="360"/>
        <v>0.11294023850110602</v>
      </c>
      <c r="G2519" s="129">
        <f t="shared" si="361"/>
        <v>1.0797130823852967E-3</v>
      </c>
      <c r="H2519" s="130">
        <f t="shared" si="362"/>
        <v>0.11401995158349132</v>
      </c>
    </row>
    <row r="2520" spans="1:8">
      <c r="A2520" s="108">
        <f t="shared" si="363"/>
        <v>2506</v>
      </c>
      <c r="B2520" s="109">
        <f t="shared" si="363"/>
        <v>46071</v>
      </c>
      <c r="C2520" s="127" t="str">
        <f t="shared" si="358"/>
        <v>구간14</v>
      </c>
      <c r="D2520" s="108">
        <f t="shared" si="359"/>
        <v>182</v>
      </c>
      <c r="E2520" s="128">
        <f>COUNTIF($C$15:C2520,C2520)</f>
        <v>130</v>
      </c>
      <c r="F2520" s="129">
        <f t="shared" si="360"/>
        <v>0.11294023850110602</v>
      </c>
      <c r="G2520" s="129">
        <f t="shared" si="361"/>
        <v>1.0880829512409968E-3</v>
      </c>
      <c r="H2520" s="130">
        <f t="shared" si="362"/>
        <v>0.11402832145234701</v>
      </c>
    </row>
    <row r="2521" spans="1:8">
      <c r="A2521" s="108">
        <f t="shared" si="363"/>
        <v>2507</v>
      </c>
      <c r="B2521" s="109">
        <f t="shared" si="363"/>
        <v>46072</v>
      </c>
      <c r="C2521" s="127" t="str">
        <f t="shared" si="358"/>
        <v>구간14</v>
      </c>
      <c r="D2521" s="108">
        <f t="shared" si="359"/>
        <v>182</v>
      </c>
      <c r="E2521" s="128">
        <f>COUNTIF($C$15:C2521,C2521)</f>
        <v>131</v>
      </c>
      <c r="F2521" s="129">
        <f t="shared" si="360"/>
        <v>0.11294023850110602</v>
      </c>
      <c r="G2521" s="129">
        <f t="shared" si="361"/>
        <v>1.0964528200966966E-3</v>
      </c>
      <c r="H2521" s="130">
        <f t="shared" si="362"/>
        <v>0.11403669132120271</v>
      </c>
    </row>
    <row r="2522" spans="1:8">
      <c r="A2522" s="108">
        <f t="shared" si="363"/>
        <v>2508</v>
      </c>
      <c r="B2522" s="109">
        <f t="shared" si="363"/>
        <v>46073</v>
      </c>
      <c r="C2522" s="127" t="str">
        <f t="shared" si="358"/>
        <v>구간14</v>
      </c>
      <c r="D2522" s="108">
        <f t="shared" si="359"/>
        <v>182</v>
      </c>
      <c r="E2522" s="128">
        <f>COUNTIF($C$15:C2522,C2522)</f>
        <v>132</v>
      </c>
      <c r="F2522" s="129">
        <f t="shared" si="360"/>
        <v>0.11294023850110602</v>
      </c>
      <c r="G2522" s="129">
        <f t="shared" si="361"/>
        <v>1.1048226889523967E-3</v>
      </c>
      <c r="H2522" s="130">
        <f t="shared" si="362"/>
        <v>0.11404506119005842</v>
      </c>
    </row>
    <row r="2523" spans="1:8">
      <c r="A2523" s="108">
        <f t="shared" si="363"/>
        <v>2509</v>
      </c>
      <c r="B2523" s="109">
        <f t="shared" si="363"/>
        <v>46074</v>
      </c>
      <c r="C2523" s="127" t="str">
        <f t="shared" si="358"/>
        <v>구간14</v>
      </c>
      <c r="D2523" s="108">
        <f t="shared" si="359"/>
        <v>182</v>
      </c>
      <c r="E2523" s="128">
        <f>COUNTIF($C$15:C2523,C2523)</f>
        <v>133</v>
      </c>
      <c r="F2523" s="129">
        <f t="shared" si="360"/>
        <v>0.11294023850110602</v>
      </c>
      <c r="G2523" s="129">
        <f t="shared" si="361"/>
        <v>1.1131925578080966E-3</v>
      </c>
      <c r="H2523" s="130">
        <f t="shared" si="362"/>
        <v>0.11405343105891411</v>
      </c>
    </row>
    <row r="2524" spans="1:8">
      <c r="A2524" s="108">
        <f t="shared" si="363"/>
        <v>2510</v>
      </c>
      <c r="B2524" s="109">
        <f t="shared" si="363"/>
        <v>46075</v>
      </c>
      <c r="C2524" s="127" t="str">
        <f t="shared" si="358"/>
        <v>구간14</v>
      </c>
      <c r="D2524" s="108">
        <f t="shared" si="359"/>
        <v>182</v>
      </c>
      <c r="E2524" s="128">
        <f>COUNTIF($C$15:C2524,C2524)</f>
        <v>134</v>
      </c>
      <c r="F2524" s="129">
        <f t="shared" si="360"/>
        <v>0.11294023850110602</v>
      </c>
      <c r="G2524" s="129">
        <f t="shared" si="361"/>
        <v>1.1215624266637965E-3</v>
      </c>
      <c r="H2524" s="130">
        <f t="shared" si="362"/>
        <v>0.11406180092776981</v>
      </c>
    </row>
    <row r="2525" spans="1:8">
      <c r="A2525" s="108">
        <f t="shared" si="363"/>
        <v>2511</v>
      </c>
      <c r="B2525" s="109">
        <f t="shared" si="363"/>
        <v>46076</v>
      </c>
      <c r="C2525" s="127" t="str">
        <f t="shared" si="358"/>
        <v>구간14</v>
      </c>
      <c r="D2525" s="108">
        <f t="shared" si="359"/>
        <v>182</v>
      </c>
      <c r="E2525" s="128">
        <f>COUNTIF($C$15:C2525,C2525)</f>
        <v>135</v>
      </c>
      <c r="F2525" s="129">
        <f t="shared" si="360"/>
        <v>0.11294023850110602</v>
      </c>
      <c r="G2525" s="129">
        <f t="shared" si="361"/>
        <v>1.1299322955194966E-3</v>
      </c>
      <c r="H2525" s="130">
        <f t="shared" si="362"/>
        <v>0.11407017079662551</v>
      </c>
    </row>
    <row r="2526" spans="1:8">
      <c r="A2526" s="108">
        <f t="shared" si="363"/>
        <v>2512</v>
      </c>
      <c r="B2526" s="109">
        <f t="shared" si="363"/>
        <v>46077</v>
      </c>
      <c r="C2526" s="127" t="str">
        <f t="shared" si="358"/>
        <v>구간14</v>
      </c>
      <c r="D2526" s="108">
        <f t="shared" si="359"/>
        <v>182</v>
      </c>
      <c r="E2526" s="128">
        <f>COUNTIF($C$15:C2526,C2526)</f>
        <v>136</v>
      </c>
      <c r="F2526" s="129">
        <f t="shared" si="360"/>
        <v>0.11294023850110602</v>
      </c>
      <c r="G2526" s="129">
        <f t="shared" si="361"/>
        <v>1.1383021643751965E-3</v>
      </c>
      <c r="H2526" s="130">
        <f t="shared" si="362"/>
        <v>0.11407854066548122</v>
      </c>
    </row>
    <row r="2527" spans="1:8">
      <c r="A2527" s="108">
        <f t="shared" si="363"/>
        <v>2513</v>
      </c>
      <c r="B2527" s="109">
        <f t="shared" si="363"/>
        <v>46078</v>
      </c>
      <c r="C2527" s="127" t="str">
        <f t="shared" si="358"/>
        <v>구간14</v>
      </c>
      <c r="D2527" s="108">
        <f t="shared" si="359"/>
        <v>182</v>
      </c>
      <c r="E2527" s="128">
        <f>COUNTIF($C$15:C2527,C2527)</f>
        <v>137</v>
      </c>
      <c r="F2527" s="129">
        <f t="shared" si="360"/>
        <v>0.11294023850110602</v>
      </c>
      <c r="G2527" s="129">
        <f t="shared" si="361"/>
        <v>1.1466720332308966E-3</v>
      </c>
      <c r="H2527" s="130">
        <f t="shared" si="362"/>
        <v>0.11408691053433691</v>
      </c>
    </row>
    <row r="2528" spans="1:8">
      <c r="A2528" s="108">
        <f t="shared" si="363"/>
        <v>2514</v>
      </c>
      <c r="B2528" s="109">
        <f t="shared" si="363"/>
        <v>46079</v>
      </c>
      <c r="C2528" s="127" t="str">
        <f t="shared" si="358"/>
        <v>구간14</v>
      </c>
      <c r="D2528" s="108">
        <f t="shared" si="359"/>
        <v>182</v>
      </c>
      <c r="E2528" s="128">
        <f>COUNTIF($C$15:C2528,C2528)</f>
        <v>138</v>
      </c>
      <c r="F2528" s="129">
        <f t="shared" si="360"/>
        <v>0.11294023850110602</v>
      </c>
      <c r="G2528" s="129">
        <f t="shared" si="361"/>
        <v>1.1550419020865965E-3</v>
      </c>
      <c r="H2528" s="130">
        <f t="shared" si="362"/>
        <v>0.11409528040319261</v>
      </c>
    </row>
    <row r="2529" spans="1:8">
      <c r="A2529" s="108">
        <f t="shared" ref="A2529:B2544" si="364">A2528+1</f>
        <v>2515</v>
      </c>
      <c r="B2529" s="109">
        <f t="shared" si="364"/>
        <v>46080</v>
      </c>
      <c r="C2529" s="127" t="str">
        <f t="shared" si="358"/>
        <v>구간14</v>
      </c>
      <c r="D2529" s="108">
        <f t="shared" si="359"/>
        <v>182</v>
      </c>
      <c r="E2529" s="128">
        <f>COUNTIF($C$15:C2529,C2529)</f>
        <v>139</v>
      </c>
      <c r="F2529" s="129">
        <f t="shared" si="360"/>
        <v>0.11294023850110602</v>
      </c>
      <c r="G2529" s="129">
        <f t="shared" si="361"/>
        <v>1.1634117709422966E-3</v>
      </c>
      <c r="H2529" s="130">
        <f t="shared" si="362"/>
        <v>0.11410365027204832</v>
      </c>
    </row>
    <row r="2530" spans="1:8">
      <c r="A2530" s="108">
        <f t="shared" si="364"/>
        <v>2516</v>
      </c>
      <c r="B2530" s="109">
        <f t="shared" si="364"/>
        <v>46081</v>
      </c>
      <c r="C2530" s="127" t="str">
        <f t="shared" si="358"/>
        <v>구간14</v>
      </c>
      <c r="D2530" s="108">
        <f t="shared" si="359"/>
        <v>182</v>
      </c>
      <c r="E2530" s="128">
        <f>COUNTIF($C$15:C2530,C2530)</f>
        <v>140</v>
      </c>
      <c r="F2530" s="129">
        <f t="shared" si="360"/>
        <v>0.11294023850110602</v>
      </c>
      <c r="G2530" s="129">
        <f t="shared" si="361"/>
        <v>1.1717816397979965E-3</v>
      </c>
      <c r="H2530" s="130">
        <f t="shared" si="362"/>
        <v>0.11411202014090402</v>
      </c>
    </row>
    <row r="2531" spans="1:8">
      <c r="A2531" s="108">
        <f t="shared" si="364"/>
        <v>2517</v>
      </c>
      <c r="B2531" s="109">
        <f t="shared" si="364"/>
        <v>46082</v>
      </c>
      <c r="C2531" s="127" t="str">
        <f t="shared" si="358"/>
        <v>구간14</v>
      </c>
      <c r="D2531" s="108">
        <f t="shared" si="359"/>
        <v>182</v>
      </c>
      <c r="E2531" s="128">
        <f>COUNTIF($C$15:C2531,C2531)</f>
        <v>141</v>
      </c>
      <c r="F2531" s="129">
        <f t="shared" si="360"/>
        <v>0.11294023850110602</v>
      </c>
      <c r="G2531" s="129">
        <f t="shared" si="361"/>
        <v>1.1801515086536964E-3</v>
      </c>
      <c r="H2531" s="130">
        <f t="shared" si="362"/>
        <v>0.11412039000975971</v>
      </c>
    </row>
    <row r="2532" spans="1:8">
      <c r="A2532" s="108">
        <f t="shared" si="364"/>
        <v>2518</v>
      </c>
      <c r="B2532" s="109">
        <f t="shared" si="364"/>
        <v>46083</v>
      </c>
      <c r="C2532" s="127" t="str">
        <f t="shared" si="358"/>
        <v>구간14</v>
      </c>
      <c r="D2532" s="108">
        <f t="shared" si="359"/>
        <v>182</v>
      </c>
      <c r="E2532" s="128">
        <f>COUNTIF($C$15:C2532,C2532)</f>
        <v>142</v>
      </c>
      <c r="F2532" s="129">
        <f t="shared" si="360"/>
        <v>0.11294023850110602</v>
      </c>
      <c r="G2532" s="129">
        <f t="shared" si="361"/>
        <v>1.1885213775093965E-3</v>
      </c>
      <c r="H2532" s="130">
        <f t="shared" si="362"/>
        <v>0.11412875987861541</v>
      </c>
    </row>
    <row r="2533" spans="1:8">
      <c r="A2533" s="108">
        <f t="shared" si="364"/>
        <v>2519</v>
      </c>
      <c r="B2533" s="109">
        <f t="shared" si="364"/>
        <v>46084</v>
      </c>
      <c r="C2533" s="127" t="str">
        <f t="shared" si="358"/>
        <v>구간14</v>
      </c>
      <c r="D2533" s="108">
        <f t="shared" si="359"/>
        <v>182</v>
      </c>
      <c r="E2533" s="128">
        <f>COUNTIF($C$15:C2533,C2533)</f>
        <v>143</v>
      </c>
      <c r="F2533" s="129">
        <f t="shared" si="360"/>
        <v>0.11294023850110602</v>
      </c>
      <c r="G2533" s="129">
        <f t="shared" si="361"/>
        <v>1.1968912463650963E-3</v>
      </c>
      <c r="H2533" s="130">
        <f t="shared" si="362"/>
        <v>0.11413712974747112</v>
      </c>
    </row>
    <row r="2534" spans="1:8">
      <c r="A2534" s="108">
        <f t="shared" si="364"/>
        <v>2520</v>
      </c>
      <c r="B2534" s="109">
        <f t="shared" si="364"/>
        <v>46085</v>
      </c>
      <c r="C2534" s="127" t="str">
        <f t="shared" si="358"/>
        <v>구간14</v>
      </c>
      <c r="D2534" s="108">
        <f t="shared" si="359"/>
        <v>182</v>
      </c>
      <c r="E2534" s="128">
        <f>COUNTIF($C$15:C2534,C2534)</f>
        <v>144</v>
      </c>
      <c r="F2534" s="129">
        <f t="shared" si="360"/>
        <v>0.11294023850110602</v>
      </c>
      <c r="G2534" s="129">
        <f t="shared" si="361"/>
        <v>1.2052611152207965E-3</v>
      </c>
      <c r="H2534" s="130">
        <f t="shared" si="362"/>
        <v>0.11414549961632681</v>
      </c>
    </row>
    <row r="2535" spans="1:8">
      <c r="A2535" s="108">
        <f t="shared" si="364"/>
        <v>2521</v>
      </c>
      <c r="B2535" s="109">
        <f t="shared" si="364"/>
        <v>46086</v>
      </c>
      <c r="C2535" s="127" t="str">
        <f t="shared" si="358"/>
        <v>구간14</v>
      </c>
      <c r="D2535" s="108">
        <f t="shared" si="359"/>
        <v>182</v>
      </c>
      <c r="E2535" s="128">
        <f>COUNTIF($C$15:C2535,C2535)</f>
        <v>145</v>
      </c>
      <c r="F2535" s="129">
        <f t="shared" si="360"/>
        <v>0.11294023850110602</v>
      </c>
      <c r="G2535" s="129">
        <f t="shared" si="361"/>
        <v>1.2136309840764963E-3</v>
      </c>
      <c r="H2535" s="130">
        <f t="shared" si="362"/>
        <v>0.11415386948518251</v>
      </c>
    </row>
    <row r="2536" spans="1:8">
      <c r="A2536" s="108">
        <f t="shared" si="364"/>
        <v>2522</v>
      </c>
      <c r="B2536" s="109">
        <f t="shared" si="364"/>
        <v>46087</v>
      </c>
      <c r="C2536" s="127" t="str">
        <f t="shared" si="358"/>
        <v>구간14</v>
      </c>
      <c r="D2536" s="108">
        <f t="shared" si="359"/>
        <v>182</v>
      </c>
      <c r="E2536" s="128">
        <f>COUNTIF($C$15:C2536,C2536)</f>
        <v>146</v>
      </c>
      <c r="F2536" s="129">
        <f t="shared" si="360"/>
        <v>0.11294023850110602</v>
      </c>
      <c r="G2536" s="129">
        <f t="shared" si="361"/>
        <v>1.2220008529321962E-3</v>
      </c>
      <c r="H2536" s="130">
        <f t="shared" si="362"/>
        <v>0.11416223935403821</v>
      </c>
    </row>
    <row r="2537" spans="1:8">
      <c r="A2537" s="108">
        <f t="shared" si="364"/>
        <v>2523</v>
      </c>
      <c r="B2537" s="109">
        <f t="shared" si="364"/>
        <v>46088</v>
      </c>
      <c r="C2537" s="127" t="str">
        <f t="shared" si="358"/>
        <v>구간14</v>
      </c>
      <c r="D2537" s="108">
        <f t="shared" si="359"/>
        <v>182</v>
      </c>
      <c r="E2537" s="128">
        <f>COUNTIF($C$15:C2537,C2537)</f>
        <v>147</v>
      </c>
      <c r="F2537" s="129">
        <f t="shared" si="360"/>
        <v>0.11294023850110602</v>
      </c>
      <c r="G2537" s="129">
        <f t="shared" si="361"/>
        <v>1.2303707217878963E-3</v>
      </c>
      <c r="H2537" s="130">
        <f t="shared" si="362"/>
        <v>0.11417060922289392</v>
      </c>
    </row>
    <row r="2538" spans="1:8">
      <c r="A2538" s="108">
        <f t="shared" si="364"/>
        <v>2524</v>
      </c>
      <c r="B2538" s="109">
        <f t="shared" si="364"/>
        <v>46089</v>
      </c>
      <c r="C2538" s="127" t="str">
        <f t="shared" si="358"/>
        <v>구간14</v>
      </c>
      <c r="D2538" s="108">
        <f t="shared" si="359"/>
        <v>182</v>
      </c>
      <c r="E2538" s="128">
        <f>COUNTIF($C$15:C2538,C2538)</f>
        <v>148</v>
      </c>
      <c r="F2538" s="129">
        <f t="shared" si="360"/>
        <v>0.11294023850110602</v>
      </c>
      <c r="G2538" s="129">
        <f t="shared" si="361"/>
        <v>1.2387405906435962E-3</v>
      </c>
      <c r="H2538" s="130">
        <f t="shared" si="362"/>
        <v>0.11417897909174961</v>
      </c>
    </row>
    <row r="2539" spans="1:8">
      <c r="A2539" s="108">
        <f t="shared" si="364"/>
        <v>2525</v>
      </c>
      <c r="B2539" s="109">
        <f t="shared" si="364"/>
        <v>46090</v>
      </c>
      <c r="C2539" s="127" t="str">
        <f t="shared" si="358"/>
        <v>구간14</v>
      </c>
      <c r="D2539" s="108">
        <f t="shared" si="359"/>
        <v>182</v>
      </c>
      <c r="E2539" s="128">
        <f>COUNTIF($C$15:C2539,C2539)</f>
        <v>149</v>
      </c>
      <c r="F2539" s="129">
        <f t="shared" si="360"/>
        <v>0.11294023850110602</v>
      </c>
      <c r="G2539" s="129">
        <f t="shared" si="361"/>
        <v>1.2471104594992963E-3</v>
      </c>
      <c r="H2539" s="130">
        <f t="shared" si="362"/>
        <v>0.11418734896060531</v>
      </c>
    </row>
    <row r="2540" spans="1:8">
      <c r="A2540" s="108">
        <f t="shared" si="364"/>
        <v>2526</v>
      </c>
      <c r="B2540" s="109">
        <f t="shared" si="364"/>
        <v>46091</v>
      </c>
      <c r="C2540" s="127" t="str">
        <f t="shared" si="358"/>
        <v>구간14</v>
      </c>
      <c r="D2540" s="108">
        <f t="shared" si="359"/>
        <v>182</v>
      </c>
      <c r="E2540" s="128">
        <f>COUNTIF($C$15:C2540,C2540)</f>
        <v>150</v>
      </c>
      <c r="F2540" s="129">
        <f t="shared" si="360"/>
        <v>0.11294023850110602</v>
      </c>
      <c r="G2540" s="129">
        <f t="shared" si="361"/>
        <v>1.2554803283549962E-3</v>
      </c>
      <c r="H2540" s="130">
        <f t="shared" si="362"/>
        <v>0.11419571882946102</v>
      </c>
    </row>
    <row r="2541" spans="1:8">
      <c r="A2541" s="108">
        <f t="shared" si="364"/>
        <v>2527</v>
      </c>
      <c r="B2541" s="109">
        <f t="shared" si="364"/>
        <v>46092</v>
      </c>
      <c r="C2541" s="127" t="str">
        <f t="shared" si="358"/>
        <v>구간14</v>
      </c>
      <c r="D2541" s="108">
        <f t="shared" si="359"/>
        <v>182</v>
      </c>
      <c r="E2541" s="128">
        <f>COUNTIF($C$15:C2541,C2541)</f>
        <v>151</v>
      </c>
      <c r="F2541" s="129">
        <f t="shared" si="360"/>
        <v>0.11294023850110602</v>
      </c>
      <c r="G2541" s="129">
        <f t="shared" si="361"/>
        <v>1.2638501972106963E-3</v>
      </c>
      <c r="H2541" s="130">
        <f t="shared" si="362"/>
        <v>0.11420408869831672</v>
      </c>
    </row>
    <row r="2542" spans="1:8">
      <c r="A2542" s="108">
        <f t="shared" si="364"/>
        <v>2528</v>
      </c>
      <c r="B2542" s="109">
        <f t="shared" si="364"/>
        <v>46093</v>
      </c>
      <c r="C2542" s="127" t="str">
        <f t="shared" si="358"/>
        <v>구간14</v>
      </c>
      <c r="D2542" s="108">
        <f t="shared" si="359"/>
        <v>182</v>
      </c>
      <c r="E2542" s="128">
        <f>COUNTIF($C$15:C2542,C2542)</f>
        <v>152</v>
      </c>
      <c r="F2542" s="129">
        <f t="shared" si="360"/>
        <v>0.11294023850110602</v>
      </c>
      <c r="G2542" s="129">
        <f t="shared" si="361"/>
        <v>1.2722200660663962E-3</v>
      </c>
      <c r="H2542" s="130">
        <f t="shared" si="362"/>
        <v>0.11421245856717241</v>
      </c>
    </row>
    <row r="2543" spans="1:8">
      <c r="A2543" s="108">
        <f t="shared" si="364"/>
        <v>2529</v>
      </c>
      <c r="B2543" s="109">
        <f t="shared" si="364"/>
        <v>46094</v>
      </c>
      <c r="C2543" s="127" t="str">
        <f t="shared" si="358"/>
        <v>구간14</v>
      </c>
      <c r="D2543" s="108">
        <f t="shared" si="359"/>
        <v>182</v>
      </c>
      <c r="E2543" s="128">
        <f>COUNTIF($C$15:C2543,C2543)</f>
        <v>153</v>
      </c>
      <c r="F2543" s="129">
        <f t="shared" si="360"/>
        <v>0.11294023850110602</v>
      </c>
      <c r="G2543" s="129">
        <f t="shared" si="361"/>
        <v>1.2805899349220961E-3</v>
      </c>
      <c r="H2543" s="130">
        <f t="shared" si="362"/>
        <v>0.11422082843602811</v>
      </c>
    </row>
    <row r="2544" spans="1:8">
      <c r="A2544" s="108">
        <f t="shared" si="364"/>
        <v>2530</v>
      </c>
      <c r="B2544" s="109">
        <f t="shared" si="364"/>
        <v>46095</v>
      </c>
      <c r="C2544" s="127" t="str">
        <f t="shared" si="358"/>
        <v>구간14</v>
      </c>
      <c r="D2544" s="108">
        <f t="shared" si="359"/>
        <v>182</v>
      </c>
      <c r="E2544" s="128">
        <f>COUNTIF($C$15:C2544,C2544)</f>
        <v>154</v>
      </c>
      <c r="F2544" s="129">
        <f t="shared" si="360"/>
        <v>0.11294023850110602</v>
      </c>
      <c r="G2544" s="129">
        <f t="shared" si="361"/>
        <v>1.2889598037777962E-3</v>
      </c>
      <c r="H2544" s="130">
        <f t="shared" si="362"/>
        <v>0.11422919830488382</v>
      </c>
    </row>
    <row r="2545" spans="1:8">
      <c r="A2545" s="108">
        <f t="shared" ref="A2545:B2560" si="365">A2544+1</f>
        <v>2531</v>
      </c>
      <c r="B2545" s="109">
        <f t="shared" si="365"/>
        <v>46096</v>
      </c>
      <c r="C2545" s="127" t="str">
        <f t="shared" si="358"/>
        <v>구간14</v>
      </c>
      <c r="D2545" s="108">
        <f t="shared" si="359"/>
        <v>182</v>
      </c>
      <c r="E2545" s="128">
        <f>COUNTIF($C$15:C2545,C2545)</f>
        <v>155</v>
      </c>
      <c r="F2545" s="129">
        <f t="shared" si="360"/>
        <v>0.11294023850110602</v>
      </c>
      <c r="G2545" s="129">
        <f t="shared" si="361"/>
        <v>1.2973296726334961E-3</v>
      </c>
      <c r="H2545" s="130">
        <f t="shared" si="362"/>
        <v>0.11423756817373951</v>
      </c>
    </row>
    <row r="2546" spans="1:8">
      <c r="A2546" s="108">
        <f t="shared" si="365"/>
        <v>2532</v>
      </c>
      <c r="B2546" s="109">
        <f t="shared" si="365"/>
        <v>46097</v>
      </c>
      <c r="C2546" s="127" t="str">
        <f t="shared" si="358"/>
        <v>구간14</v>
      </c>
      <c r="D2546" s="108">
        <f t="shared" si="359"/>
        <v>182</v>
      </c>
      <c r="E2546" s="128">
        <f>COUNTIF($C$15:C2546,C2546)</f>
        <v>156</v>
      </c>
      <c r="F2546" s="129">
        <f t="shared" si="360"/>
        <v>0.11294023850110602</v>
      </c>
      <c r="G2546" s="129">
        <f t="shared" si="361"/>
        <v>1.3056995414891962E-3</v>
      </c>
      <c r="H2546" s="130">
        <f t="shared" si="362"/>
        <v>0.11424593804259521</v>
      </c>
    </row>
    <row r="2547" spans="1:8">
      <c r="A2547" s="108">
        <f t="shared" si="365"/>
        <v>2533</v>
      </c>
      <c r="B2547" s="109">
        <f t="shared" si="365"/>
        <v>46098</v>
      </c>
      <c r="C2547" s="127" t="str">
        <f t="shared" si="358"/>
        <v>구간14</v>
      </c>
      <c r="D2547" s="108">
        <f t="shared" si="359"/>
        <v>182</v>
      </c>
      <c r="E2547" s="128">
        <f>COUNTIF($C$15:C2547,C2547)</f>
        <v>157</v>
      </c>
      <c r="F2547" s="129">
        <f t="shared" si="360"/>
        <v>0.11294023850110602</v>
      </c>
      <c r="G2547" s="129">
        <f t="shared" si="361"/>
        <v>1.314069410344896E-3</v>
      </c>
      <c r="H2547" s="130">
        <f t="shared" si="362"/>
        <v>0.11425430791145091</v>
      </c>
    </row>
    <row r="2548" spans="1:8">
      <c r="A2548" s="108">
        <f t="shared" si="365"/>
        <v>2534</v>
      </c>
      <c r="B2548" s="109">
        <f t="shared" si="365"/>
        <v>46099</v>
      </c>
      <c r="C2548" s="127" t="str">
        <f t="shared" si="358"/>
        <v>구간14</v>
      </c>
      <c r="D2548" s="108">
        <f t="shared" si="359"/>
        <v>182</v>
      </c>
      <c r="E2548" s="128">
        <f>COUNTIF($C$15:C2548,C2548)</f>
        <v>158</v>
      </c>
      <c r="F2548" s="129">
        <f t="shared" si="360"/>
        <v>0.11294023850110602</v>
      </c>
      <c r="G2548" s="129">
        <f t="shared" si="361"/>
        <v>1.3224392792005959E-3</v>
      </c>
      <c r="H2548" s="130">
        <f t="shared" si="362"/>
        <v>0.11426267778030662</v>
      </c>
    </row>
    <row r="2549" spans="1:8">
      <c r="A2549" s="108">
        <f t="shared" si="365"/>
        <v>2535</v>
      </c>
      <c r="B2549" s="109">
        <f t="shared" si="365"/>
        <v>46100</v>
      </c>
      <c r="C2549" s="127" t="str">
        <f t="shared" si="358"/>
        <v>구간14</v>
      </c>
      <c r="D2549" s="108">
        <f t="shared" si="359"/>
        <v>182</v>
      </c>
      <c r="E2549" s="128">
        <f>COUNTIF($C$15:C2549,C2549)</f>
        <v>159</v>
      </c>
      <c r="F2549" s="129">
        <f t="shared" si="360"/>
        <v>0.11294023850110602</v>
      </c>
      <c r="G2549" s="129">
        <f t="shared" si="361"/>
        <v>1.330809148056296E-3</v>
      </c>
      <c r="H2549" s="130">
        <f t="shared" si="362"/>
        <v>0.11427104764916231</v>
      </c>
    </row>
    <row r="2550" spans="1:8">
      <c r="A2550" s="108">
        <f t="shared" si="365"/>
        <v>2536</v>
      </c>
      <c r="B2550" s="109">
        <f t="shared" si="365"/>
        <v>46101</v>
      </c>
      <c r="C2550" s="127" t="str">
        <f t="shared" si="358"/>
        <v>구간14</v>
      </c>
      <c r="D2550" s="108">
        <f t="shared" si="359"/>
        <v>182</v>
      </c>
      <c r="E2550" s="128">
        <f>COUNTIF($C$15:C2550,C2550)</f>
        <v>160</v>
      </c>
      <c r="F2550" s="129">
        <f t="shared" si="360"/>
        <v>0.11294023850110602</v>
      </c>
      <c r="G2550" s="129">
        <f t="shared" si="361"/>
        <v>1.3391790169119959E-3</v>
      </c>
      <c r="H2550" s="130">
        <f t="shared" si="362"/>
        <v>0.11427941751801801</v>
      </c>
    </row>
    <row r="2551" spans="1:8">
      <c r="A2551" s="108">
        <f t="shared" si="365"/>
        <v>2537</v>
      </c>
      <c r="B2551" s="109">
        <f t="shared" si="365"/>
        <v>46102</v>
      </c>
      <c r="C2551" s="127" t="str">
        <f t="shared" si="358"/>
        <v>구간14</v>
      </c>
      <c r="D2551" s="108">
        <f t="shared" si="359"/>
        <v>182</v>
      </c>
      <c r="E2551" s="128">
        <f>COUNTIF($C$15:C2551,C2551)</f>
        <v>161</v>
      </c>
      <c r="F2551" s="129">
        <f t="shared" si="360"/>
        <v>0.11294023850110602</v>
      </c>
      <c r="G2551" s="129">
        <f t="shared" si="361"/>
        <v>1.347548885767696E-3</v>
      </c>
      <c r="H2551" s="130">
        <f t="shared" si="362"/>
        <v>0.11428778738687372</v>
      </c>
    </row>
    <row r="2552" spans="1:8">
      <c r="A2552" s="108">
        <f t="shared" si="365"/>
        <v>2538</v>
      </c>
      <c r="B2552" s="109">
        <f t="shared" si="365"/>
        <v>46103</v>
      </c>
      <c r="C2552" s="127" t="str">
        <f t="shared" si="358"/>
        <v>구간14</v>
      </c>
      <c r="D2552" s="108">
        <f t="shared" si="359"/>
        <v>182</v>
      </c>
      <c r="E2552" s="128">
        <f>COUNTIF($C$15:C2552,C2552)</f>
        <v>162</v>
      </c>
      <c r="F2552" s="129">
        <f t="shared" si="360"/>
        <v>0.11294023850110602</v>
      </c>
      <c r="G2552" s="129">
        <f t="shared" si="361"/>
        <v>1.3559187546233959E-3</v>
      </c>
      <c r="H2552" s="130">
        <f t="shared" si="362"/>
        <v>0.11429615725572941</v>
      </c>
    </row>
    <row r="2553" spans="1:8">
      <c r="A2553" s="108">
        <f t="shared" si="365"/>
        <v>2539</v>
      </c>
      <c r="B2553" s="109">
        <f t="shared" si="365"/>
        <v>46104</v>
      </c>
      <c r="C2553" s="127" t="str">
        <f t="shared" si="358"/>
        <v>구간14</v>
      </c>
      <c r="D2553" s="108">
        <f t="shared" si="359"/>
        <v>182</v>
      </c>
      <c r="E2553" s="128">
        <f>COUNTIF($C$15:C2553,C2553)</f>
        <v>163</v>
      </c>
      <c r="F2553" s="129">
        <f t="shared" si="360"/>
        <v>0.11294023850110602</v>
      </c>
      <c r="G2553" s="129">
        <f t="shared" si="361"/>
        <v>1.3642886234790958E-3</v>
      </c>
      <c r="H2553" s="130">
        <f t="shared" si="362"/>
        <v>0.11430452712458511</v>
      </c>
    </row>
    <row r="2554" spans="1:8">
      <c r="A2554" s="108">
        <f t="shared" si="365"/>
        <v>2540</v>
      </c>
      <c r="B2554" s="109">
        <f t="shared" si="365"/>
        <v>46105</v>
      </c>
      <c r="C2554" s="127" t="str">
        <f t="shared" si="358"/>
        <v>구간14</v>
      </c>
      <c r="D2554" s="108">
        <f t="shared" si="359"/>
        <v>182</v>
      </c>
      <c r="E2554" s="128">
        <f>COUNTIF($C$15:C2554,C2554)</f>
        <v>164</v>
      </c>
      <c r="F2554" s="129">
        <f t="shared" si="360"/>
        <v>0.11294023850110602</v>
      </c>
      <c r="G2554" s="129">
        <f t="shared" si="361"/>
        <v>1.3726584923347959E-3</v>
      </c>
      <c r="H2554" s="130">
        <f t="shared" si="362"/>
        <v>0.11431289699344081</v>
      </c>
    </row>
    <row r="2555" spans="1:8">
      <c r="A2555" s="108">
        <f t="shared" si="365"/>
        <v>2541</v>
      </c>
      <c r="B2555" s="109">
        <f t="shared" si="365"/>
        <v>46106</v>
      </c>
      <c r="C2555" s="127" t="str">
        <f t="shared" si="358"/>
        <v>구간14</v>
      </c>
      <c r="D2555" s="108">
        <f t="shared" si="359"/>
        <v>182</v>
      </c>
      <c r="E2555" s="128">
        <f>COUNTIF($C$15:C2555,C2555)</f>
        <v>165</v>
      </c>
      <c r="F2555" s="129">
        <f t="shared" si="360"/>
        <v>0.11294023850110602</v>
      </c>
      <c r="G2555" s="129">
        <f t="shared" si="361"/>
        <v>1.3810283611904958E-3</v>
      </c>
      <c r="H2555" s="130">
        <f t="shared" si="362"/>
        <v>0.11432126686229652</v>
      </c>
    </row>
    <row r="2556" spans="1:8">
      <c r="A2556" s="108">
        <f t="shared" si="365"/>
        <v>2542</v>
      </c>
      <c r="B2556" s="109">
        <f t="shared" si="365"/>
        <v>46107</v>
      </c>
      <c r="C2556" s="127" t="str">
        <f t="shared" si="358"/>
        <v>구간14</v>
      </c>
      <c r="D2556" s="108">
        <f t="shared" si="359"/>
        <v>182</v>
      </c>
      <c r="E2556" s="128">
        <f>COUNTIF($C$15:C2556,C2556)</f>
        <v>166</v>
      </c>
      <c r="F2556" s="129">
        <f t="shared" si="360"/>
        <v>0.11294023850110602</v>
      </c>
      <c r="G2556" s="129">
        <f t="shared" si="361"/>
        <v>1.3893982300461959E-3</v>
      </c>
      <c r="H2556" s="130">
        <f t="shared" si="362"/>
        <v>0.11432963673115221</v>
      </c>
    </row>
    <row r="2557" spans="1:8">
      <c r="A2557" s="108">
        <f t="shared" si="365"/>
        <v>2543</v>
      </c>
      <c r="B2557" s="109">
        <f t="shared" si="365"/>
        <v>46108</v>
      </c>
      <c r="C2557" s="127" t="str">
        <f t="shared" si="358"/>
        <v>구간14</v>
      </c>
      <c r="D2557" s="108">
        <f t="shared" si="359"/>
        <v>182</v>
      </c>
      <c r="E2557" s="128">
        <f>COUNTIF($C$15:C2557,C2557)</f>
        <v>167</v>
      </c>
      <c r="F2557" s="129">
        <f t="shared" si="360"/>
        <v>0.11294023850110602</v>
      </c>
      <c r="G2557" s="129">
        <f t="shared" si="361"/>
        <v>1.3977680989018958E-3</v>
      </c>
      <c r="H2557" s="130">
        <f t="shared" si="362"/>
        <v>0.11433800660000791</v>
      </c>
    </row>
    <row r="2558" spans="1:8">
      <c r="A2558" s="108">
        <f t="shared" si="365"/>
        <v>2544</v>
      </c>
      <c r="B2558" s="109">
        <f t="shared" si="365"/>
        <v>46109</v>
      </c>
      <c r="C2558" s="127" t="str">
        <f t="shared" si="358"/>
        <v>구간14</v>
      </c>
      <c r="D2558" s="108">
        <f t="shared" si="359"/>
        <v>182</v>
      </c>
      <c r="E2558" s="128">
        <f>COUNTIF($C$15:C2558,C2558)</f>
        <v>168</v>
      </c>
      <c r="F2558" s="129">
        <f t="shared" si="360"/>
        <v>0.11294023850110602</v>
      </c>
      <c r="G2558" s="129">
        <f t="shared" si="361"/>
        <v>1.4061379677575959E-3</v>
      </c>
      <c r="H2558" s="130">
        <f t="shared" si="362"/>
        <v>0.11434637646886361</v>
      </c>
    </row>
    <row r="2559" spans="1:8">
      <c r="A2559" s="108">
        <f t="shared" si="365"/>
        <v>2545</v>
      </c>
      <c r="B2559" s="109">
        <f t="shared" si="365"/>
        <v>46110</v>
      </c>
      <c r="C2559" s="127" t="str">
        <f t="shared" si="358"/>
        <v>구간14</v>
      </c>
      <c r="D2559" s="108">
        <f t="shared" si="359"/>
        <v>182</v>
      </c>
      <c r="E2559" s="128">
        <f>COUNTIF($C$15:C2559,C2559)</f>
        <v>169</v>
      </c>
      <c r="F2559" s="129">
        <f t="shared" si="360"/>
        <v>0.11294023850110602</v>
      </c>
      <c r="G2559" s="129">
        <f t="shared" si="361"/>
        <v>1.4145078366132957E-3</v>
      </c>
      <c r="H2559" s="130">
        <f t="shared" si="362"/>
        <v>0.11435474633771932</v>
      </c>
    </row>
    <row r="2560" spans="1:8">
      <c r="A2560" s="108">
        <f t="shared" si="365"/>
        <v>2546</v>
      </c>
      <c r="B2560" s="109">
        <f t="shared" si="365"/>
        <v>46111</v>
      </c>
      <c r="C2560" s="127" t="str">
        <f t="shared" si="358"/>
        <v>구간14</v>
      </c>
      <c r="D2560" s="108">
        <f t="shared" si="359"/>
        <v>182</v>
      </c>
      <c r="E2560" s="128">
        <f>COUNTIF($C$15:C2560,C2560)</f>
        <v>170</v>
      </c>
      <c r="F2560" s="129">
        <f t="shared" si="360"/>
        <v>0.11294023850110602</v>
      </c>
      <c r="G2560" s="129">
        <f t="shared" si="361"/>
        <v>1.4228777054689956E-3</v>
      </c>
      <c r="H2560" s="130">
        <f t="shared" si="362"/>
        <v>0.11436311620657501</v>
      </c>
    </row>
    <row r="2561" spans="1:8">
      <c r="A2561" s="108">
        <f t="shared" ref="A2561:B2576" si="366">A2560+1</f>
        <v>2547</v>
      </c>
      <c r="B2561" s="109">
        <f t="shared" si="366"/>
        <v>46112</v>
      </c>
      <c r="C2561" s="127" t="str">
        <f t="shared" si="358"/>
        <v>구간14</v>
      </c>
      <c r="D2561" s="108">
        <f t="shared" si="359"/>
        <v>182</v>
      </c>
      <c r="E2561" s="128">
        <f>COUNTIF($C$15:C2561,C2561)</f>
        <v>171</v>
      </c>
      <c r="F2561" s="129">
        <f t="shared" si="360"/>
        <v>0.11294023850110602</v>
      </c>
      <c r="G2561" s="129">
        <f t="shared" si="361"/>
        <v>1.4312475743246957E-3</v>
      </c>
      <c r="H2561" s="130">
        <f t="shared" si="362"/>
        <v>0.11437148607543071</v>
      </c>
    </row>
    <row r="2562" spans="1:8">
      <c r="A2562" s="108">
        <f t="shared" si="366"/>
        <v>2548</v>
      </c>
      <c r="B2562" s="109">
        <f t="shared" si="366"/>
        <v>46113</v>
      </c>
      <c r="C2562" s="127" t="str">
        <f t="shared" si="358"/>
        <v>구간14</v>
      </c>
      <c r="D2562" s="108">
        <f t="shared" si="359"/>
        <v>182</v>
      </c>
      <c r="E2562" s="128">
        <f>COUNTIF($C$15:C2562,C2562)</f>
        <v>172</v>
      </c>
      <c r="F2562" s="129">
        <f t="shared" si="360"/>
        <v>0.11294023850110602</v>
      </c>
      <c r="G2562" s="129">
        <f t="shared" si="361"/>
        <v>1.4396174431803956E-3</v>
      </c>
      <c r="H2562" s="130">
        <f t="shared" si="362"/>
        <v>0.11437985594428642</v>
      </c>
    </row>
    <row r="2563" spans="1:8">
      <c r="A2563" s="108">
        <f t="shared" si="366"/>
        <v>2549</v>
      </c>
      <c r="B2563" s="109">
        <f t="shared" si="366"/>
        <v>46114</v>
      </c>
      <c r="C2563" s="127" t="str">
        <f t="shared" si="358"/>
        <v>구간14</v>
      </c>
      <c r="D2563" s="108">
        <f t="shared" si="359"/>
        <v>182</v>
      </c>
      <c r="E2563" s="128">
        <f>COUNTIF($C$15:C2563,C2563)</f>
        <v>173</v>
      </c>
      <c r="F2563" s="129">
        <f t="shared" si="360"/>
        <v>0.11294023850110602</v>
      </c>
      <c r="G2563" s="129">
        <f t="shared" si="361"/>
        <v>1.4479873120360957E-3</v>
      </c>
      <c r="H2563" s="130">
        <f t="shared" si="362"/>
        <v>0.11438822581314211</v>
      </c>
    </row>
    <row r="2564" spans="1:8">
      <c r="A2564" s="108">
        <f t="shared" si="366"/>
        <v>2550</v>
      </c>
      <c r="B2564" s="109">
        <f t="shared" si="366"/>
        <v>46115</v>
      </c>
      <c r="C2564" s="127" t="str">
        <f t="shared" si="358"/>
        <v>구간14</v>
      </c>
      <c r="D2564" s="108">
        <f t="shared" si="359"/>
        <v>182</v>
      </c>
      <c r="E2564" s="128">
        <f>COUNTIF($C$15:C2564,C2564)</f>
        <v>174</v>
      </c>
      <c r="F2564" s="129">
        <f t="shared" si="360"/>
        <v>0.11294023850110602</v>
      </c>
      <c r="G2564" s="129">
        <f t="shared" si="361"/>
        <v>1.4563571808917956E-3</v>
      </c>
      <c r="H2564" s="130">
        <f t="shared" si="362"/>
        <v>0.11439659568199781</v>
      </c>
    </row>
    <row r="2565" spans="1:8">
      <c r="A2565" s="108">
        <f t="shared" si="366"/>
        <v>2551</v>
      </c>
      <c r="B2565" s="109">
        <f t="shared" si="366"/>
        <v>46116</v>
      </c>
      <c r="C2565" s="127" t="str">
        <f t="shared" si="358"/>
        <v>구간14</v>
      </c>
      <c r="D2565" s="108">
        <f t="shared" si="359"/>
        <v>182</v>
      </c>
      <c r="E2565" s="128">
        <f>COUNTIF($C$15:C2565,C2565)</f>
        <v>175</v>
      </c>
      <c r="F2565" s="129">
        <f t="shared" si="360"/>
        <v>0.11294023850110602</v>
      </c>
      <c r="G2565" s="129">
        <f t="shared" si="361"/>
        <v>1.4647270497474955E-3</v>
      </c>
      <c r="H2565" s="130">
        <f t="shared" si="362"/>
        <v>0.11440496555085351</v>
      </c>
    </row>
    <row r="2566" spans="1:8">
      <c r="A2566" s="108">
        <f t="shared" si="366"/>
        <v>2552</v>
      </c>
      <c r="B2566" s="109">
        <f t="shared" si="366"/>
        <v>46117</v>
      </c>
      <c r="C2566" s="127" t="str">
        <f t="shared" si="358"/>
        <v>구간14</v>
      </c>
      <c r="D2566" s="108">
        <f t="shared" si="359"/>
        <v>182</v>
      </c>
      <c r="E2566" s="128">
        <f>COUNTIF($C$15:C2566,C2566)</f>
        <v>176</v>
      </c>
      <c r="F2566" s="129">
        <f t="shared" si="360"/>
        <v>0.11294023850110602</v>
      </c>
      <c r="G2566" s="129">
        <f t="shared" si="361"/>
        <v>1.4730969186031956E-3</v>
      </c>
      <c r="H2566" s="130">
        <f t="shared" si="362"/>
        <v>0.11441333541970922</v>
      </c>
    </row>
    <row r="2567" spans="1:8">
      <c r="A2567" s="108">
        <f t="shared" si="366"/>
        <v>2553</v>
      </c>
      <c r="B2567" s="109">
        <f t="shared" si="366"/>
        <v>46118</v>
      </c>
      <c r="C2567" s="127" t="str">
        <f t="shared" si="358"/>
        <v>구간14</v>
      </c>
      <c r="D2567" s="108">
        <f t="shared" si="359"/>
        <v>182</v>
      </c>
      <c r="E2567" s="128">
        <f>COUNTIF($C$15:C2567,C2567)</f>
        <v>177</v>
      </c>
      <c r="F2567" s="129">
        <f t="shared" si="360"/>
        <v>0.11294023850110602</v>
      </c>
      <c r="G2567" s="129">
        <f t="shared" si="361"/>
        <v>1.4814667874588955E-3</v>
      </c>
      <c r="H2567" s="130">
        <f t="shared" si="362"/>
        <v>0.11442170528856491</v>
      </c>
    </row>
    <row r="2568" spans="1:8">
      <c r="A2568" s="108">
        <f t="shared" si="366"/>
        <v>2554</v>
      </c>
      <c r="B2568" s="109">
        <f t="shared" si="366"/>
        <v>46119</v>
      </c>
      <c r="C2568" s="127" t="str">
        <f t="shared" si="358"/>
        <v>구간14</v>
      </c>
      <c r="D2568" s="108">
        <f t="shared" si="359"/>
        <v>182</v>
      </c>
      <c r="E2568" s="128">
        <f>COUNTIF($C$15:C2568,C2568)</f>
        <v>178</v>
      </c>
      <c r="F2568" s="129">
        <f t="shared" si="360"/>
        <v>0.11294023850110602</v>
      </c>
      <c r="G2568" s="129">
        <f t="shared" si="361"/>
        <v>1.4898366563145956E-3</v>
      </c>
      <c r="H2568" s="130">
        <f t="shared" si="362"/>
        <v>0.11443007515742061</v>
      </c>
    </row>
    <row r="2569" spans="1:8">
      <c r="A2569" s="108">
        <f t="shared" si="366"/>
        <v>2555</v>
      </c>
      <c r="B2569" s="109">
        <f t="shared" si="366"/>
        <v>46120</v>
      </c>
      <c r="C2569" s="127" t="str">
        <f t="shared" si="358"/>
        <v>구간14</v>
      </c>
      <c r="D2569" s="108">
        <f t="shared" si="359"/>
        <v>182</v>
      </c>
      <c r="E2569" s="128">
        <f>COUNTIF($C$15:C2569,C2569)</f>
        <v>179</v>
      </c>
      <c r="F2569" s="129">
        <f t="shared" si="360"/>
        <v>0.11294023850110602</v>
      </c>
      <c r="G2569" s="129">
        <f t="shared" si="361"/>
        <v>1.4982065251702955E-3</v>
      </c>
      <c r="H2569" s="130">
        <f t="shared" si="362"/>
        <v>0.11443844502627631</v>
      </c>
    </row>
    <row r="2570" spans="1:8">
      <c r="A2570" s="108">
        <f t="shared" si="366"/>
        <v>2556</v>
      </c>
      <c r="B2570" s="109">
        <f t="shared" si="366"/>
        <v>46121</v>
      </c>
      <c r="C2570" s="127" t="str">
        <f t="shared" si="358"/>
        <v>구간14</v>
      </c>
      <c r="D2570" s="108">
        <f t="shared" si="359"/>
        <v>182</v>
      </c>
      <c r="E2570" s="128">
        <f>COUNTIF($C$15:C2570,C2570)</f>
        <v>180</v>
      </c>
      <c r="F2570" s="129">
        <f t="shared" si="360"/>
        <v>0.11294023850110602</v>
      </c>
      <c r="G2570" s="129">
        <f t="shared" si="361"/>
        <v>1.5065763940259956E-3</v>
      </c>
      <c r="H2570" s="130">
        <f t="shared" si="362"/>
        <v>0.11444681489513202</v>
      </c>
    </row>
    <row r="2571" spans="1:8">
      <c r="A2571" s="108">
        <f t="shared" si="366"/>
        <v>2557</v>
      </c>
      <c r="B2571" s="109">
        <f t="shared" si="366"/>
        <v>46122</v>
      </c>
      <c r="C2571" s="127" t="str">
        <f t="shared" si="358"/>
        <v>구간14</v>
      </c>
      <c r="D2571" s="108">
        <f t="shared" si="359"/>
        <v>182</v>
      </c>
      <c r="E2571" s="128">
        <f>COUNTIF($C$15:C2571,C2571)</f>
        <v>181</v>
      </c>
      <c r="F2571" s="129">
        <f t="shared" si="360"/>
        <v>0.11294023850110602</v>
      </c>
      <c r="G2571" s="129">
        <f t="shared" si="361"/>
        <v>1.5149462628816954E-3</v>
      </c>
      <c r="H2571" s="130">
        <f t="shared" si="362"/>
        <v>0.11445518476398771</v>
      </c>
    </row>
    <row r="2572" spans="1:8">
      <c r="A2572" s="108">
        <f t="shared" si="366"/>
        <v>2558</v>
      </c>
      <c r="B2572" s="109">
        <f t="shared" si="366"/>
        <v>46123</v>
      </c>
      <c r="C2572" s="127" t="str">
        <f t="shared" si="358"/>
        <v>구간14</v>
      </c>
      <c r="D2572" s="108">
        <f t="shared" si="359"/>
        <v>182</v>
      </c>
      <c r="E2572" s="128">
        <f>COUNTIF($C$15:C2572,C2572)</f>
        <v>182</v>
      </c>
      <c r="F2572" s="129">
        <f t="shared" si="360"/>
        <v>0.11294023850110602</v>
      </c>
      <c r="G2572" s="129">
        <f t="shared" si="361"/>
        <v>1.5233161317373953E-3</v>
      </c>
      <c r="H2572" s="130">
        <f t="shared" si="362"/>
        <v>0.11446355463284341</v>
      </c>
    </row>
    <row r="2573" spans="1:8">
      <c r="A2573" s="108">
        <f t="shared" si="366"/>
        <v>2559</v>
      </c>
      <c r="B2573" s="109">
        <f t="shared" si="366"/>
        <v>46124</v>
      </c>
      <c r="C2573" s="127" t="str">
        <f t="shared" si="358"/>
        <v>구간15</v>
      </c>
      <c r="D2573" s="108">
        <f t="shared" si="359"/>
        <v>183</v>
      </c>
      <c r="E2573" s="128">
        <f>COUNTIF($C$15:C2573,C2573)</f>
        <v>1</v>
      </c>
      <c r="F2573" s="129">
        <f t="shared" si="360"/>
        <v>0.11446355463284341</v>
      </c>
      <c r="G2573" s="129">
        <f t="shared" si="361"/>
        <v>2.4751439236698468E-6</v>
      </c>
      <c r="H2573" s="130">
        <f t="shared" si="362"/>
        <v>0.11446602977676708</v>
      </c>
    </row>
    <row r="2574" spans="1:8">
      <c r="A2574" s="108">
        <f t="shared" si="366"/>
        <v>2560</v>
      </c>
      <c r="B2574" s="109">
        <f t="shared" si="366"/>
        <v>46125</v>
      </c>
      <c r="C2574" s="127" t="str">
        <f t="shared" si="358"/>
        <v>구간15</v>
      </c>
      <c r="D2574" s="108">
        <f t="shared" si="359"/>
        <v>183</v>
      </c>
      <c r="E2574" s="128">
        <f>COUNTIF($C$15:C2574,C2574)</f>
        <v>2</v>
      </c>
      <c r="F2574" s="129">
        <f t="shared" si="360"/>
        <v>0.11446355463284341</v>
      </c>
      <c r="G2574" s="129">
        <f t="shared" si="361"/>
        <v>4.9502878473396936E-6</v>
      </c>
      <c r="H2574" s="130">
        <f t="shared" si="362"/>
        <v>0.11446850492069074</v>
      </c>
    </row>
    <row r="2575" spans="1:8">
      <c r="A2575" s="108">
        <f t="shared" si="366"/>
        <v>2561</v>
      </c>
      <c r="B2575" s="109">
        <f t="shared" si="366"/>
        <v>46126</v>
      </c>
      <c r="C2575" s="127" t="str">
        <f t="shared" si="358"/>
        <v>구간15</v>
      </c>
      <c r="D2575" s="108">
        <f t="shared" si="359"/>
        <v>183</v>
      </c>
      <c r="E2575" s="128">
        <f>COUNTIF($C$15:C2575,C2575)</f>
        <v>3</v>
      </c>
      <c r="F2575" s="129">
        <f t="shared" si="360"/>
        <v>0.11446355463284341</v>
      </c>
      <c r="G2575" s="129">
        <f t="shared" si="361"/>
        <v>7.4254317710095404E-6</v>
      </c>
      <c r="H2575" s="130">
        <f t="shared" si="362"/>
        <v>0.11447098006461442</v>
      </c>
    </row>
    <row r="2576" spans="1:8">
      <c r="A2576" s="108">
        <f t="shared" si="366"/>
        <v>2562</v>
      </c>
      <c r="B2576" s="109">
        <f t="shared" si="366"/>
        <v>46127</v>
      </c>
      <c r="C2576" s="127" t="str">
        <f t="shared" ref="C2576:C2639" si="367">IF(IFERROR(HLOOKUP(B2576,$D$5:$W$7,2,FALSE),"")="",C2577,HLOOKUP(B2576,$D$5:$W$7,2,FALSE))</f>
        <v>구간15</v>
      </c>
      <c r="D2576" s="108">
        <f t="shared" ref="D2576:D2639" si="368">COUNTIF($C$15:$C$49928,C2576)</f>
        <v>183</v>
      </c>
      <c r="E2576" s="128">
        <f>COUNTIF($C$15:C2576,C2576)</f>
        <v>4</v>
      </c>
      <c r="F2576" s="129">
        <f t="shared" ref="F2576:F2639" si="369">HLOOKUP($C2576,$D$6:$W$11,6,FALSE)</f>
        <v>0.11446355463284341</v>
      </c>
      <c r="G2576" s="129">
        <f t="shared" ref="G2576:G2639" si="370">HLOOKUP($C2576,$D$6:$W$11,5,FALSE)*(E2576)</f>
        <v>9.9005756946793872E-6</v>
      </c>
      <c r="H2576" s="130">
        <f t="shared" ref="H2576:H2639" si="371">F2576+G2576</f>
        <v>0.11447345520853809</v>
      </c>
    </row>
    <row r="2577" spans="1:8">
      <c r="A2577" s="108">
        <f t="shared" ref="A2577:B2592" si="372">A2576+1</f>
        <v>2563</v>
      </c>
      <c r="B2577" s="109">
        <f t="shared" si="372"/>
        <v>46128</v>
      </c>
      <c r="C2577" s="127" t="str">
        <f t="shared" si="367"/>
        <v>구간15</v>
      </c>
      <c r="D2577" s="108">
        <f t="shared" si="368"/>
        <v>183</v>
      </c>
      <c r="E2577" s="128">
        <f>COUNTIF($C$15:C2577,C2577)</f>
        <v>5</v>
      </c>
      <c r="F2577" s="129">
        <f t="shared" si="369"/>
        <v>0.11446355463284341</v>
      </c>
      <c r="G2577" s="129">
        <f t="shared" si="370"/>
        <v>1.2375719618349233E-5</v>
      </c>
      <c r="H2577" s="130">
        <f t="shared" si="371"/>
        <v>0.11447593035246176</v>
      </c>
    </row>
    <row r="2578" spans="1:8">
      <c r="A2578" s="108">
        <f t="shared" si="372"/>
        <v>2564</v>
      </c>
      <c r="B2578" s="109">
        <f t="shared" si="372"/>
        <v>46129</v>
      </c>
      <c r="C2578" s="127" t="str">
        <f t="shared" si="367"/>
        <v>구간15</v>
      </c>
      <c r="D2578" s="108">
        <f t="shared" si="368"/>
        <v>183</v>
      </c>
      <c r="E2578" s="128">
        <f>COUNTIF($C$15:C2578,C2578)</f>
        <v>6</v>
      </c>
      <c r="F2578" s="129">
        <f t="shared" si="369"/>
        <v>0.11446355463284341</v>
      </c>
      <c r="G2578" s="129">
        <f t="shared" si="370"/>
        <v>1.4850863542019081E-5</v>
      </c>
      <c r="H2578" s="130">
        <f t="shared" si="371"/>
        <v>0.11447840549638542</v>
      </c>
    </row>
    <row r="2579" spans="1:8">
      <c r="A2579" s="108">
        <f t="shared" si="372"/>
        <v>2565</v>
      </c>
      <c r="B2579" s="109">
        <f t="shared" si="372"/>
        <v>46130</v>
      </c>
      <c r="C2579" s="127" t="str">
        <f t="shared" si="367"/>
        <v>구간15</v>
      </c>
      <c r="D2579" s="108">
        <f t="shared" si="368"/>
        <v>183</v>
      </c>
      <c r="E2579" s="128">
        <f>COUNTIF($C$15:C2579,C2579)</f>
        <v>7</v>
      </c>
      <c r="F2579" s="129">
        <f t="shared" si="369"/>
        <v>0.11446355463284341</v>
      </c>
      <c r="G2579" s="129">
        <f t="shared" si="370"/>
        <v>1.7326007465688928E-5</v>
      </c>
      <c r="H2579" s="130">
        <f t="shared" si="371"/>
        <v>0.1144808806403091</v>
      </c>
    </row>
    <row r="2580" spans="1:8">
      <c r="A2580" s="108">
        <f t="shared" si="372"/>
        <v>2566</v>
      </c>
      <c r="B2580" s="109">
        <f t="shared" si="372"/>
        <v>46131</v>
      </c>
      <c r="C2580" s="127" t="str">
        <f t="shared" si="367"/>
        <v>구간15</v>
      </c>
      <c r="D2580" s="108">
        <f t="shared" si="368"/>
        <v>183</v>
      </c>
      <c r="E2580" s="128">
        <f>COUNTIF($C$15:C2580,C2580)</f>
        <v>8</v>
      </c>
      <c r="F2580" s="129">
        <f t="shared" si="369"/>
        <v>0.11446355463284341</v>
      </c>
      <c r="G2580" s="129">
        <f t="shared" si="370"/>
        <v>1.9801151389358774E-5</v>
      </c>
      <c r="H2580" s="130">
        <f t="shared" si="371"/>
        <v>0.11448335578423277</v>
      </c>
    </row>
    <row r="2581" spans="1:8">
      <c r="A2581" s="108">
        <f t="shared" si="372"/>
        <v>2567</v>
      </c>
      <c r="B2581" s="109">
        <f t="shared" si="372"/>
        <v>46132</v>
      </c>
      <c r="C2581" s="127" t="str">
        <f t="shared" si="367"/>
        <v>구간15</v>
      </c>
      <c r="D2581" s="108">
        <f t="shared" si="368"/>
        <v>183</v>
      </c>
      <c r="E2581" s="128">
        <f>COUNTIF($C$15:C2581,C2581)</f>
        <v>9</v>
      </c>
      <c r="F2581" s="129">
        <f t="shared" si="369"/>
        <v>0.11446355463284341</v>
      </c>
      <c r="G2581" s="129">
        <f t="shared" si="370"/>
        <v>2.227629531302862E-5</v>
      </c>
      <c r="H2581" s="130">
        <f t="shared" si="371"/>
        <v>0.11448583092815644</v>
      </c>
    </row>
    <row r="2582" spans="1:8">
      <c r="A2582" s="108">
        <f t="shared" si="372"/>
        <v>2568</v>
      </c>
      <c r="B2582" s="109">
        <f t="shared" si="372"/>
        <v>46133</v>
      </c>
      <c r="C2582" s="127" t="str">
        <f t="shared" si="367"/>
        <v>구간15</v>
      </c>
      <c r="D2582" s="108">
        <f t="shared" si="368"/>
        <v>183</v>
      </c>
      <c r="E2582" s="128">
        <f>COUNTIF($C$15:C2582,C2582)</f>
        <v>10</v>
      </c>
      <c r="F2582" s="129">
        <f t="shared" si="369"/>
        <v>0.11446355463284341</v>
      </c>
      <c r="G2582" s="129">
        <f t="shared" si="370"/>
        <v>2.4751439236698466E-5</v>
      </c>
      <c r="H2582" s="130">
        <f t="shared" si="371"/>
        <v>0.1144883060720801</v>
      </c>
    </row>
    <row r="2583" spans="1:8">
      <c r="A2583" s="108">
        <f t="shared" si="372"/>
        <v>2569</v>
      </c>
      <c r="B2583" s="109">
        <f t="shared" si="372"/>
        <v>46134</v>
      </c>
      <c r="C2583" s="127" t="str">
        <f t="shared" si="367"/>
        <v>구간15</v>
      </c>
      <c r="D2583" s="108">
        <f t="shared" si="368"/>
        <v>183</v>
      </c>
      <c r="E2583" s="128">
        <f>COUNTIF($C$15:C2583,C2583)</f>
        <v>11</v>
      </c>
      <c r="F2583" s="129">
        <f t="shared" si="369"/>
        <v>0.11446355463284341</v>
      </c>
      <c r="G2583" s="129">
        <f t="shared" si="370"/>
        <v>2.7226583160368316E-5</v>
      </c>
      <c r="H2583" s="130">
        <f t="shared" si="371"/>
        <v>0.11449078121600378</v>
      </c>
    </row>
    <row r="2584" spans="1:8">
      <c r="A2584" s="108">
        <f t="shared" si="372"/>
        <v>2570</v>
      </c>
      <c r="B2584" s="109">
        <f t="shared" si="372"/>
        <v>46135</v>
      </c>
      <c r="C2584" s="127" t="str">
        <f t="shared" si="367"/>
        <v>구간15</v>
      </c>
      <c r="D2584" s="108">
        <f t="shared" si="368"/>
        <v>183</v>
      </c>
      <c r="E2584" s="128">
        <f>COUNTIF($C$15:C2584,C2584)</f>
        <v>12</v>
      </c>
      <c r="F2584" s="129">
        <f t="shared" si="369"/>
        <v>0.11446355463284341</v>
      </c>
      <c r="G2584" s="129">
        <f t="shared" si="370"/>
        <v>2.9701727084038162E-5</v>
      </c>
      <c r="H2584" s="130">
        <f t="shared" si="371"/>
        <v>0.11449325635992745</v>
      </c>
    </row>
    <row r="2585" spans="1:8">
      <c r="A2585" s="108">
        <f t="shared" si="372"/>
        <v>2571</v>
      </c>
      <c r="B2585" s="109">
        <f t="shared" si="372"/>
        <v>46136</v>
      </c>
      <c r="C2585" s="127" t="str">
        <f t="shared" si="367"/>
        <v>구간15</v>
      </c>
      <c r="D2585" s="108">
        <f t="shared" si="368"/>
        <v>183</v>
      </c>
      <c r="E2585" s="128">
        <f>COUNTIF($C$15:C2585,C2585)</f>
        <v>13</v>
      </c>
      <c r="F2585" s="129">
        <f t="shared" si="369"/>
        <v>0.11446355463284341</v>
      </c>
      <c r="G2585" s="129">
        <f t="shared" si="370"/>
        <v>3.2176871007708007E-5</v>
      </c>
      <c r="H2585" s="130">
        <f t="shared" si="371"/>
        <v>0.11449573150385112</v>
      </c>
    </row>
    <row r="2586" spans="1:8">
      <c r="A2586" s="108">
        <f t="shared" si="372"/>
        <v>2572</v>
      </c>
      <c r="B2586" s="109">
        <f t="shared" si="372"/>
        <v>46137</v>
      </c>
      <c r="C2586" s="127" t="str">
        <f t="shared" si="367"/>
        <v>구간15</v>
      </c>
      <c r="D2586" s="108">
        <f t="shared" si="368"/>
        <v>183</v>
      </c>
      <c r="E2586" s="128">
        <f>COUNTIF($C$15:C2586,C2586)</f>
        <v>14</v>
      </c>
      <c r="F2586" s="129">
        <f t="shared" si="369"/>
        <v>0.11446355463284341</v>
      </c>
      <c r="G2586" s="129">
        <f t="shared" si="370"/>
        <v>3.4652014931377857E-5</v>
      </c>
      <c r="H2586" s="130">
        <f t="shared" si="371"/>
        <v>0.11449820664777478</v>
      </c>
    </row>
    <row r="2587" spans="1:8">
      <c r="A2587" s="108">
        <f t="shared" si="372"/>
        <v>2573</v>
      </c>
      <c r="B2587" s="109">
        <f t="shared" si="372"/>
        <v>46138</v>
      </c>
      <c r="C2587" s="127" t="str">
        <f t="shared" si="367"/>
        <v>구간15</v>
      </c>
      <c r="D2587" s="108">
        <f t="shared" si="368"/>
        <v>183</v>
      </c>
      <c r="E2587" s="128">
        <f>COUNTIF($C$15:C2587,C2587)</f>
        <v>15</v>
      </c>
      <c r="F2587" s="129">
        <f t="shared" si="369"/>
        <v>0.11446355463284341</v>
      </c>
      <c r="G2587" s="129">
        <f t="shared" si="370"/>
        <v>3.7127158855047699E-5</v>
      </c>
      <c r="H2587" s="130">
        <f t="shared" si="371"/>
        <v>0.11450068179169846</v>
      </c>
    </row>
    <row r="2588" spans="1:8">
      <c r="A2588" s="108">
        <f t="shared" si="372"/>
        <v>2574</v>
      </c>
      <c r="B2588" s="109">
        <f t="shared" si="372"/>
        <v>46139</v>
      </c>
      <c r="C2588" s="127" t="str">
        <f t="shared" si="367"/>
        <v>구간15</v>
      </c>
      <c r="D2588" s="108">
        <f t="shared" si="368"/>
        <v>183</v>
      </c>
      <c r="E2588" s="128">
        <f>COUNTIF($C$15:C2588,C2588)</f>
        <v>16</v>
      </c>
      <c r="F2588" s="129">
        <f t="shared" si="369"/>
        <v>0.11446355463284341</v>
      </c>
      <c r="G2588" s="129">
        <f t="shared" si="370"/>
        <v>3.9602302778717549E-5</v>
      </c>
      <c r="H2588" s="130">
        <f t="shared" si="371"/>
        <v>0.11450315693562213</v>
      </c>
    </row>
    <row r="2589" spans="1:8">
      <c r="A2589" s="108">
        <f t="shared" si="372"/>
        <v>2575</v>
      </c>
      <c r="B2589" s="109">
        <f t="shared" si="372"/>
        <v>46140</v>
      </c>
      <c r="C2589" s="127" t="str">
        <f t="shared" si="367"/>
        <v>구간15</v>
      </c>
      <c r="D2589" s="108">
        <f t="shared" si="368"/>
        <v>183</v>
      </c>
      <c r="E2589" s="128">
        <f>COUNTIF($C$15:C2589,C2589)</f>
        <v>17</v>
      </c>
      <c r="F2589" s="129">
        <f t="shared" si="369"/>
        <v>0.11446355463284341</v>
      </c>
      <c r="G2589" s="129">
        <f t="shared" si="370"/>
        <v>4.2077446702387398E-5</v>
      </c>
      <c r="H2589" s="130">
        <f t="shared" si="371"/>
        <v>0.1145056320795458</v>
      </c>
    </row>
    <row r="2590" spans="1:8">
      <c r="A2590" s="108">
        <f t="shared" si="372"/>
        <v>2576</v>
      </c>
      <c r="B2590" s="109">
        <f t="shared" si="372"/>
        <v>46141</v>
      </c>
      <c r="C2590" s="127" t="str">
        <f t="shared" si="367"/>
        <v>구간15</v>
      </c>
      <c r="D2590" s="108">
        <f t="shared" si="368"/>
        <v>183</v>
      </c>
      <c r="E2590" s="128">
        <f>COUNTIF($C$15:C2590,C2590)</f>
        <v>18</v>
      </c>
      <c r="F2590" s="129">
        <f t="shared" si="369"/>
        <v>0.11446355463284341</v>
      </c>
      <c r="G2590" s="129">
        <f t="shared" si="370"/>
        <v>4.4552590626057241E-5</v>
      </c>
      <c r="H2590" s="130">
        <f t="shared" si="371"/>
        <v>0.11450810722346946</v>
      </c>
    </row>
    <row r="2591" spans="1:8">
      <c r="A2591" s="108">
        <f t="shared" si="372"/>
        <v>2577</v>
      </c>
      <c r="B2591" s="109">
        <f t="shared" si="372"/>
        <v>46142</v>
      </c>
      <c r="C2591" s="127" t="str">
        <f t="shared" si="367"/>
        <v>구간15</v>
      </c>
      <c r="D2591" s="108">
        <f t="shared" si="368"/>
        <v>183</v>
      </c>
      <c r="E2591" s="128">
        <f>COUNTIF($C$15:C2591,C2591)</f>
        <v>19</v>
      </c>
      <c r="F2591" s="129">
        <f t="shared" si="369"/>
        <v>0.11446355463284341</v>
      </c>
      <c r="G2591" s="129">
        <f t="shared" si="370"/>
        <v>4.702773454972709E-5</v>
      </c>
      <c r="H2591" s="130">
        <f t="shared" si="371"/>
        <v>0.11451058236739314</v>
      </c>
    </row>
    <row r="2592" spans="1:8">
      <c r="A2592" s="108">
        <f t="shared" si="372"/>
        <v>2578</v>
      </c>
      <c r="B2592" s="109">
        <f t="shared" si="372"/>
        <v>46143</v>
      </c>
      <c r="C2592" s="127" t="str">
        <f t="shared" si="367"/>
        <v>구간15</v>
      </c>
      <c r="D2592" s="108">
        <f t="shared" si="368"/>
        <v>183</v>
      </c>
      <c r="E2592" s="128">
        <f>COUNTIF($C$15:C2592,C2592)</f>
        <v>20</v>
      </c>
      <c r="F2592" s="129">
        <f t="shared" si="369"/>
        <v>0.11446355463284341</v>
      </c>
      <c r="G2592" s="129">
        <f t="shared" si="370"/>
        <v>4.9502878473396932E-5</v>
      </c>
      <c r="H2592" s="130">
        <f t="shared" si="371"/>
        <v>0.11451305751131681</v>
      </c>
    </row>
    <row r="2593" spans="1:8">
      <c r="A2593" s="108">
        <f t="shared" ref="A2593:B2608" si="373">A2592+1</f>
        <v>2579</v>
      </c>
      <c r="B2593" s="109">
        <f t="shared" si="373"/>
        <v>46144</v>
      </c>
      <c r="C2593" s="127" t="str">
        <f t="shared" si="367"/>
        <v>구간15</v>
      </c>
      <c r="D2593" s="108">
        <f t="shared" si="368"/>
        <v>183</v>
      </c>
      <c r="E2593" s="128">
        <f>COUNTIF($C$15:C2593,C2593)</f>
        <v>21</v>
      </c>
      <c r="F2593" s="129">
        <f t="shared" si="369"/>
        <v>0.11446355463284341</v>
      </c>
      <c r="G2593" s="129">
        <f t="shared" si="370"/>
        <v>5.1978022397066782E-5</v>
      </c>
      <c r="H2593" s="130">
        <f t="shared" si="371"/>
        <v>0.11451553265524048</v>
      </c>
    </row>
    <row r="2594" spans="1:8">
      <c r="A2594" s="108">
        <f t="shared" si="373"/>
        <v>2580</v>
      </c>
      <c r="B2594" s="109">
        <f t="shared" si="373"/>
        <v>46145</v>
      </c>
      <c r="C2594" s="127" t="str">
        <f t="shared" si="367"/>
        <v>구간15</v>
      </c>
      <c r="D2594" s="108">
        <f t="shared" si="368"/>
        <v>183</v>
      </c>
      <c r="E2594" s="128">
        <f>COUNTIF($C$15:C2594,C2594)</f>
        <v>22</v>
      </c>
      <c r="F2594" s="129">
        <f t="shared" si="369"/>
        <v>0.11446355463284341</v>
      </c>
      <c r="G2594" s="129">
        <f t="shared" si="370"/>
        <v>5.4453166320736631E-5</v>
      </c>
      <c r="H2594" s="130">
        <f t="shared" si="371"/>
        <v>0.11451800779916414</v>
      </c>
    </row>
    <row r="2595" spans="1:8">
      <c r="A2595" s="108">
        <f t="shared" si="373"/>
        <v>2581</v>
      </c>
      <c r="B2595" s="109">
        <f t="shared" si="373"/>
        <v>46146</v>
      </c>
      <c r="C2595" s="127" t="str">
        <f t="shared" si="367"/>
        <v>구간15</v>
      </c>
      <c r="D2595" s="108">
        <f t="shared" si="368"/>
        <v>183</v>
      </c>
      <c r="E2595" s="128">
        <f>COUNTIF($C$15:C2595,C2595)</f>
        <v>23</v>
      </c>
      <c r="F2595" s="129">
        <f t="shared" si="369"/>
        <v>0.11446355463284341</v>
      </c>
      <c r="G2595" s="129">
        <f t="shared" si="370"/>
        <v>5.6928310244406474E-5</v>
      </c>
      <c r="H2595" s="130">
        <f t="shared" si="371"/>
        <v>0.11452048294308782</v>
      </c>
    </row>
    <row r="2596" spans="1:8">
      <c r="A2596" s="108">
        <f t="shared" si="373"/>
        <v>2582</v>
      </c>
      <c r="B2596" s="109">
        <f t="shared" si="373"/>
        <v>46147</v>
      </c>
      <c r="C2596" s="127" t="str">
        <f t="shared" si="367"/>
        <v>구간15</v>
      </c>
      <c r="D2596" s="108">
        <f t="shared" si="368"/>
        <v>183</v>
      </c>
      <c r="E2596" s="128">
        <f>COUNTIF($C$15:C2596,C2596)</f>
        <v>24</v>
      </c>
      <c r="F2596" s="129">
        <f t="shared" si="369"/>
        <v>0.11446355463284341</v>
      </c>
      <c r="G2596" s="129">
        <f t="shared" si="370"/>
        <v>5.9403454168076323E-5</v>
      </c>
      <c r="H2596" s="130">
        <f t="shared" si="371"/>
        <v>0.11452295808701149</v>
      </c>
    </row>
    <row r="2597" spans="1:8">
      <c r="A2597" s="108">
        <f t="shared" si="373"/>
        <v>2583</v>
      </c>
      <c r="B2597" s="109">
        <f t="shared" si="373"/>
        <v>46148</v>
      </c>
      <c r="C2597" s="127" t="str">
        <f t="shared" si="367"/>
        <v>구간15</v>
      </c>
      <c r="D2597" s="108">
        <f t="shared" si="368"/>
        <v>183</v>
      </c>
      <c r="E2597" s="128">
        <f>COUNTIF($C$15:C2597,C2597)</f>
        <v>25</v>
      </c>
      <c r="F2597" s="129">
        <f t="shared" si="369"/>
        <v>0.11446355463284341</v>
      </c>
      <c r="G2597" s="129">
        <f t="shared" si="370"/>
        <v>6.1878598091746166E-5</v>
      </c>
      <c r="H2597" s="130">
        <f t="shared" si="371"/>
        <v>0.11452543323093516</v>
      </c>
    </row>
    <row r="2598" spans="1:8">
      <c r="A2598" s="108">
        <f t="shared" si="373"/>
        <v>2584</v>
      </c>
      <c r="B2598" s="109">
        <f t="shared" si="373"/>
        <v>46149</v>
      </c>
      <c r="C2598" s="127" t="str">
        <f t="shared" si="367"/>
        <v>구간15</v>
      </c>
      <c r="D2598" s="108">
        <f t="shared" si="368"/>
        <v>183</v>
      </c>
      <c r="E2598" s="128">
        <f>COUNTIF($C$15:C2598,C2598)</f>
        <v>26</v>
      </c>
      <c r="F2598" s="129">
        <f t="shared" si="369"/>
        <v>0.11446355463284341</v>
      </c>
      <c r="G2598" s="129">
        <f t="shared" si="370"/>
        <v>6.4353742015416015E-5</v>
      </c>
      <c r="H2598" s="130">
        <f t="shared" si="371"/>
        <v>0.11452790837485882</v>
      </c>
    </row>
    <row r="2599" spans="1:8">
      <c r="A2599" s="108">
        <f t="shared" si="373"/>
        <v>2585</v>
      </c>
      <c r="B2599" s="109">
        <f t="shared" si="373"/>
        <v>46150</v>
      </c>
      <c r="C2599" s="127" t="str">
        <f t="shared" si="367"/>
        <v>구간15</v>
      </c>
      <c r="D2599" s="108">
        <f t="shared" si="368"/>
        <v>183</v>
      </c>
      <c r="E2599" s="128">
        <f>COUNTIF($C$15:C2599,C2599)</f>
        <v>27</v>
      </c>
      <c r="F2599" s="129">
        <f t="shared" si="369"/>
        <v>0.11446355463284341</v>
      </c>
      <c r="G2599" s="129">
        <f t="shared" si="370"/>
        <v>6.6828885939085864E-5</v>
      </c>
      <c r="H2599" s="130">
        <f t="shared" si="371"/>
        <v>0.1145303835187825</v>
      </c>
    </row>
    <row r="2600" spans="1:8">
      <c r="A2600" s="108">
        <f t="shared" si="373"/>
        <v>2586</v>
      </c>
      <c r="B2600" s="109">
        <f t="shared" si="373"/>
        <v>46151</v>
      </c>
      <c r="C2600" s="127" t="str">
        <f t="shared" si="367"/>
        <v>구간15</v>
      </c>
      <c r="D2600" s="108">
        <f t="shared" si="368"/>
        <v>183</v>
      </c>
      <c r="E2600" s="128">
        <f>COUNTIF($C$15:C2600,C2600)</f>
        <v>28</v>
      </c>
      <c r="F2600" s="129">
        <f t="shared" si="369"/>
        <v>0.11446355463284341</v>
      </c>
      <c r="G2600" s="129">
        <f t="shared" si="370"/>
        <v>6.9304029862755714E-5</v>
      </c>
      <c r="H2600" s="130">
        <f t="shared" si="371"/>
        <v>0.11453285866270617</v>
      </c>
    </row>
    <row r="2601" spans="1:8">
      <c r="A2601" s="108">
        <f t="shared" si="373"/>
        <v>2587</v>
      </c>
      <c r="B2601" s="109">
        <f t="shared" si="373"/>
        <v>46152</v>
      </c>
      <c r="C2601" s="127" t="str">
        <f t="shared" si="367"/>
        <v>구간15</v>
      </c>
      <c r="D2601" s="108">
        <f t="shared" si="368"/>
        <v>183</v>
      </c>
      <c r="E2601" s="128">
        <f>COUNTIF($C$15:C2601,C2601)</f>
        <v>29</v>
      </c>
      <c r="F2601" s="129">
        <f t="shared" si="369"/>
        <v>0.11446355463284341</v>
      </c>
      <c r="G2601" s="129">
        <f t="shared" si="370"/>
        <v>7.1779173786425563E-5</v>
      </c>
      <c r="H2601" s="130">
        <f t="shared" si="371"/>
        <v>0.11453533380662984</v>
      </c>
    </row>
    <row r="2602" spans="1:8">
      <c r="A2602" s="108">
        <f t="shared" si="373"/>
        <v>2588</v>
      </c>
      <c r="B2602" s="109">
        <f t="shared" si="373"/>
        <v>46153</v>
      </c>
      <c r="C2602" s="127" t="str">
        <f t="shared" si="367"/>
        <v>구간15</v>
      </c>
      <c r="D2602" s="108">
        <f t="shared" si="368"/>
        <v>183</v>
      </c>
      <c r="E2602" s="128">
        <f>COUNTIF($C$15:C2602,C2602)</f>
        <v>30</v>
      </c>
      <c r="F2602" s="129">
        <f t="shared" si="369"/>
        <v>0.11446355463284341</v>
      </c>
      <c r="G2602" s="129">
        <f t="shared" si="370"/>
        <v>7.4254317710095399E-5</v>
      </c>
      <c r="H2602" s="130">
        <f t="shared" si="371"/>
        <v>0.1145378089505535</v>
      </c>
    </row>
    <row r="2603" spans="1:8">
      <c r="A2603" s="108">
        <f t="shared" si="373"/>
        <v>2589</v>
      </c>
      <c r="B2603" s="109">
        <f t="shared" si="373"/>
        <v>46154</v>
      </c>
      <c r="C2603" s="127" t="str">
        <f t="shared" si="367"/>
        <v>구간15</v>
      </c>
      <c r="D2603" s="108">
        <f t="shared" si="368"/>
        <v>183</v>
      </c>
      <c r="E2603" s="128">
        <f>COUNTIF($C$15:C2603,C2603)</f>
        <v>31</v>
      </c>
      <c r="F2603" s="129">
        <f t="shared" si="369"/>
        <v>0.11446355463284341</v>
      </c>
      <c r="G2603" s="129">
        <f t="shared" si="370"/>
        <v>7.6729461633765248E-5</v>
      </c>
      <c r="H2603" s="130">
        <f t="shared" si="371"/>
        <v>0.11454028409447718</v>
      </c>
    </row>
    <row r="2604" spans="1:8">
      <c r="A2604" s="108">
        <f t="shared" si="373"/>
        <v>2590</v>
      </c>
      <c r="B2604" s="109">
        <f t="shared" si="373"/>
        <v>46155</v>
      </c>
      <c r="C2604" s="127" t="str">
        <f t="shared" si="367"/>
        <v>구간15</v>
      </c>
      <c r="D2604" s="108">
        <f t="shared" si="368"/>
        <v>183</v>
      </c>
      <c r="E2604" s="128">
        <f>COUNTIF($C$15:C2604,C2604)</f>
        <v>32</v>
      </c>
      <c r="F2604" s="129">
        <f t="shared" si="369"/>
        <v>0.11446355463284341</v>
      </c>
      <c r="G2604" s="129">
        <f t="shared" si="370"/>
        <v>7.9204605557435097E-5</v>
      </c>
      <c r="H2604" s="130">
        <f t="shared" si="371"/>
        <v>0.11454275923840085</v>
      </c>
    </row>
    <row r="2605" spans="1:8">
      <c r="A2605" s="108">
        <f t="shared" si="373"/>
        <v>2591</v>
      </c>
      <c r="B2605" s="109">
        <f t="shared" si="373"/>
        <v>46156</v>
      </c>
      <c r="C2605" s="127" t="str">
        <f t="shared" si="367"/>
        <v>구간15</v>
      </c>
      <c r="D2605" s="108">
        <f t="shared" si="368"/>
        <v>183</v>
      </c>
      <c r="E2605" s="128">
        <f>COUNTIF($C$15:C2605,C2605)</f>
        <v>33</v>
      </c>
      <c r="F2605" s="129">
        <f t="shared" si="369"/>
        <v>0.11446355463284341</v>
      </c>
      <c r="G2605" s="129">
        <f t="shared" si="370"/>
        <v>8.1679749481104947E-5</v>
      </c>
      <c r="H2605" s="130">
        <f t="shared" si="371"/>
        <v>0.11454523438232452</v>
      </c>
    </row>
    <row r="2606" spans="1:8">
      <c r="A2606" s="108">
        <f t="shared" si="373"/>
        <v>2592</v>
      </c>
      <c r="B2606" s="109">
        <f t="shared" si="373"/>
        <v>46157</v>
      </c>
      <c r="C2606" s="127" t="str">
        <f t="shared" si="367"/>
        <v>구간15</v>
      </c>
      <c r="D2606" s="108">
        <f t="shared" si="368"/>
        <v>183</v>
      </c>
      <c r="E2606" s="128">
        <f>COUNTIF($C$15:C2606,C2606)</f>
        <v>34</v>
      </c>
      <c r="F2606" s="129">
        <f t="shared" si="369"/>
        <v>0.11446355463284341</v>
      </c>
      <c r="G2606" s="129">
        <f t="shared" si="370"/>
        <v>8.4154893404774796E-5</v>
      </c>
      <c r="H2606" s="130">
        <f t="shared" si="371"/>
        <v>0.11454770952624818</v>
      </c>
    </row>
    <row r="2607" spans="1:8">
      <c r="A2607" s="108">
        <f t="shared" si="373"/>
        <v>2593</v>
      </c>
      <c r="B2607" s="109">
        <f t="shared" si="373"/>
        <v>46158</v>
      </c>
      <c r="C2607" s="127" t="str">
        <f t="shared" si="367"/>
        <v>구간15</v>
      </c>
      <c r="D2607" s="108">
        <f t="shared" si="368"/>
        <v>183</v>
      </c>
      <c r="E2607" s="128">
        <f>COUNTIF($C$15:C2607,C2607)</f>
        <v>35</v>
      </c>
      <c r="F2607" s="129">
        <f t="shared" si="369"/>
        <v>0.11446355463284341</v>
      </c>
      <c r="G2607" s="129">
        <f t="shared" si="370"/>
        <v>8.6630037328444632E-5</v>
      </c>
      <c r="H2607" s="130">
        <f t="shared" si="371"/>
        <v>0.11455018467017186</v>
      </c>
    </row>
    <row r="2608" spans="1:8">
      <c r="A2608" s="108">
        <f t="shared" si="373"/>
        <v>2594</v>
      </c>
      <c r="B2608" s="109">
        <f t="shared" si="373"/>
        <v>46159</v>
      </c>
      <c r="C2608" s="127" t="str">
        <f t="shared" si="367"/>
        <v>구간15</v>
      </c>
      <c r="D2608" s="108">
        <f t="shared" si="368"/>
        <v>183</v>
      </c>
      <c r="E2608" s="128">
        <f>COUNTIF($C$15:C2608,C2608)</f>
        <v>36</v>
      </c>
      <c r="F2608" s="129">
        <f t="shared" si="369"/>
        <v>0.11446355463284341</v>
      </c>
      <c r="G2608" s="129">
        <f t="shared" si="370"/>
        <v>8.9105181252114481E-5</v>
      </c>
      <c r="H2608" s="130">
        <f t="shared" si="371"/>
        <v>0.11455265981409553</v>
      </c>
    </row>
    <row r="2609" spans="1:8">
      <c r="A2609" s="108">
        <f t="shared" ref="A2609:B2624" si="374">A2608+1</f>
        <v>2595</v>
      </c>
      <c r="B2609" s="109">
        <f t="shared" si="374"/>
        <v>46160</v>
      </c>
      <c r="C2609" s="127" t="str">
        <f t="shared" si="367"/>
        <v>구간15</v>
      </c>
      <c r="D2609" s="108">
        <f t="shared" si="368"/>
        <v>183</v>
      </c>
      <c r="E2609" s="128">
        <f>COUNTIF($C$15:C2609,C2609)</f>
        <v>37</v>
      </c>
      <c r="F2609" s="129">
        <f t="shared" si="369"/>
        <v>0.11446355463284341</v>
      </c>
      <c r="G2609" s="129">
        <f t="shared" si="370"/>
        <v>9.1580325175784331E-5</v>
      </c>
      <c r="H2609" s="130">
        <f t="shared" si="371"/>
        <v>0.11455513495801919</v>
      </c>
    </row>
    <row r="2610" spans="1:8">
      <c r="A2610" s="108">
        <f t="shared" si="374"/>
        <v>2596</v>
      </c>
      <c r="B2610" s="109">
        <f t="shared" si="374"/>
        <v>46161</v>
      </c>
      <c r="C2610" s="127" t="str">
        <f t="shared" si="367"/>
        <v>구간15</v>
      </c>
      <c r="D2610" s="108">
        <f t="shared" si="368"/>
        <v>183</v>
      </c>
      <c r="E2610" s="128">
        <f>COUNTIF($C$15:C2610,C2610)</f>
        <v>38</v>
      </c>
      <c r="F2610" s="129">
        <f t="shared" si="369"/>
        <v>0.11446355463284341</v>
      </c>
      <c r="G2610" s="129">
        <f t="shared" si="370"/>
        <v>9.405546909945418E-5</v>
      </c>
      <c r="H2610" s="130">
        <f t="shared" si="371"/>
        <v>0.11455761010194286</v>
      </c>
    </row>
    <row r="2611" spans="1:8">
      <c r="A2611" s="108">
        <f t="shared" si="374"/>
        <v>2597</v>
      </c>
      <c r="B2611" s="109">
        <f t="shared" si="374"/>
        <v>46162</v>
      </c>
      <c r="C2611" s="127" t="str">
        <f t="shared" si="367"/>
        <v>구간15</v>
      </c>
      <c r="D2611" s="108">
        <f t="shared" si="368"/>
        <v>183</v>
      </c>
      <c r="E2611" s="128">
        <f>COUNTIF($C$15:C2611,C2611)</f>
        <v>39</v>
      </c>
      <c r="F2611" s="129">
        <f t="shared" si="369"/>
        <v>0.11446355463284341</v>
      </c>
      <c r="G2611" s="129">
        <f t="shared" si="370"/>
        <v>9.6530613023124029E-5</v>
      </c>
      <c r="H2611" s="130">
        <f t="shared" si="371"/>
        <v>0.11456008524586654</v>
      </c>
    </row>
    <row r="2612" spans="1:8">
      <c r="A2612" s="108">
        <f t="shared" si="374"/>
        <v>2598</v>
      </c>
      <c r="B2612" s="109">
        <f t="shared" si="374"/>
        <v>46163</v>
      </c>
      <c r="C2612" s="127" t="str">
        <f t="shared" si="367"/>
        <v>구간15</v>
      </c>
      <c r="D2612" s="108">
        <f t="shared" si="368"/>
        <v>183</v>
      </c>
      <c r="E2612" s="128">
        <f>COUNTIF($C$15:C2612,C2612)</f>
        <v>40</v>
      </c>
      <c r="F2612" s="129">
        <f t="shared" si="369"/>
        <v>0.11446355463284341</v>
      </c>
      <c r="G2612" s="129">
        <f t="shared" si="370"/>
        <v>9.9005756946793865E-5</v>
      </c>
      <c r="H2612" s="130">
        <f t="shared" si="371"/>
        <v>0.11456256038979021</v>
      </c>
    </row>
    <row r="2613" spans="1:8">
      <c r="A2613" s="108">
        <f t="shared" si="374"/>
        <v>2599</v>
      </c>
      <c r="B2613" s="109">
        <f t="shared" si="374"/>
        <v>46164</v>
      </c>
      <c r="C2613" s="127" t="str">
        <f t="shared" si="367"/>
        <v>구간15</v>
      </c>
      <c r="D2613" s="108">
        <f t="shared" si="368"/>
        <v>183</v>
      </c>
      <c r="E2613" s="128">
        <f>COUNTIF($C$15:C2613,C2613)</f>
        <v>41</v>
      </c>
      <c r="F2613" s="129">
        <f t="shared" si="369"/>
        <v>0.11446355463284341</v>
      </c>
      <c r="G2613" s="129">
        <f t="shared" si="370"/>
        <v>1.0148090087046371E-4</v>
      </c>
      <c r="H2613" s="130">
        <f t="shared" si="371"/>
        <v>0.11456503553371387</v>
      </c>
    </row>
    <row r="2614" spans="1:8">
      <c r="A2614" s="108">
        <f t="shared" si="374"/>
        <v>2600</v>
      </c>
      <c r="B2614" s="109">
        <f t="shared" si="374"/>
        <v>46165</v>
      </c>
      <c r="C2614" s="127" t="str">
        <f t="shared" si="367"/>
        <v>구간15</v>
      </c>
      <c r="D2614" s="108">
        <f t="shared" si="368"/>
        <v>183</v>
      </c>
      <c r="E2614" s="128">
        <f>COUNTIF($C$15:C2614,C2614)</f>
        <v>42</v>
      </c>
      <c r="F2614" s="129">
        <f t="shared" si="369"/>
        <v>0.11446355463284341</v>
      </c>
      <c r="G2614" s="129">
        <f t="shared" si="370"/>
        <v>1.0395604479413356E-4</v>
      </c>
      <c r="H2614" s="130">
        <f t="shared" si="371"/>
        <v>0.11456751067763754</v>
      </c>
    </row>
    <row r="2615" spans="1:8">
      <c r="A2615" s="108">
        <f t="shared" si="374"/>
        <v>2601</v>
      </c>
      <c r="B2615" s="109">
        <f t="shared" si="374"/>
        <v>46166</v>
      </c>
      <c r="C2615" s="127" t="str">
        <f t="shared" si="367"/>
        <v>구간15</v>
      </c>
      <c r="D2615" s="108">
        <f t="shared" si="368"/>
        <v>183</v>
      </c>
      <c r="E2615" s="128">
        <f>COUNTIF($C$15:C2615,C2615)</f>
        <v>43</v>
      </c>
      <c r="F2615" s="129">
        <f t="shared" si="369"/>
        <v>0.11446355463284341</v>
      </c>
      <c r="G2615" s="129">
        <f t="shared" si="370"/>
        <v>1.0643118871780341E-4</v>
      </c>
      <c r="H2615" s="130">
        <f t="shared" si="371"/>
        <v>0.11456998582156122</v>
      </c>
    </row>
    <row r="2616" spans="1:8">
      <c r="A2616" s="108">
        <f t="shared" si="374"/>
        <v>2602</v>
      </c>
      <c r="B2616" s="109">
        <f t="shared" si="374"/>
        <v>46167</v>
      </c>
      <c r="C2616" s="127" t="str">
        <f t="shared" si="367"/>
        <v>구간15</v>
      </c>
      <c r="D2616" s="108">
        <f t="shared" si="368"/>
        <v>183</v>
      </c>
      <c r="E2616" s="128">
        <f>COUNTIF($C$15:C2616,C2616)</f>
        <v>44</v>
      </c>
      <c r="F2616" s="129">
        <f t="shared" si="369"/>
        <v>0.11446355463284341</v>
      </c>
      <c r="G2616" s="129">
        <f t="shared" si="370"/>
        <v>1.0890633264147326E-4</v>
      </c>
      <c r="H2616" s="130">
        <f t="shared" si="371"/>
        <v>0.11457246096548489</v>
      </c>
    </row>
    <row r="2617" spans="1:8">
      <c r="A2617" s="108">
        <f t="shared" si="374"/>
        <v>2603</v>
      </c>
      <c r="B2617" s="109">
        <f t="shared" si="374"/>
        <v>46168</v>
      </c>
      <c r="C2617" s="127" t="str">
        <f t="shared" si="367"/>
        <v>구간15</v>
      </c>
      <c r="D2617" s="108">
        <f t="shared" si="368"/>
        <v>183</v>
      </c>
      <c r="E2617" s="128">
        <f>COUNTIF($C$15:C2617,C2617)</f>
        <v>45</v>
      </c>
      <c r="F2617" s="129">
        <f t="shared" si="369"/>
        <v>0.11446355463284341</v>
      </c>
      <c r="G2617" s="129">
        <f t="shared" si="370"/>
        <v>1.1138147656514311E-4</v>
      </c>
      <c r="H2617" s="130">
        <f t="shared" si="371"/>
        <v>0.11457493610940855</v>
      </c>
    </row>
    <row r="2618" spans="1:8">
      <c r="A2618" s="108">
        <f t="shared" si="374"/>
        <v>2604</v>
      </c>
      <c r="B2618" s="109">
        <f t="shared" si="374"/>
        <v>46169</v>
      </c>
      <c r="C2618" s="127" t="str">
        <f t="shared" si="367"/>
        <v>구간15</v>
      </c>
      <c r="D2618" s="108">
        <f t="shared" si="368"/>
        <v>183</v>
      </c>
      <c r="E2618" s="128">
        <f>COUNTIF($C$15:C2618,C2618)</f>
        <v>46</v>
      </c>
      <c r="F2618" s="129">
        <f t="shared" si="369"/>
        <v>0.11446355463284341</v>
      </c>
      <c r="G2618" s="129">
        <f t="shared" si="370"/>
        <v>1.1385662048881295E-4</v>
      </c>
      <c r="H2618" s="130">
        <f t="shared" si="371"/>
        <v>0.11457741125333222</v>
      </c>
    </row>
    <row r="2619" spans="1:8">
      <c r="A2619" s="108">
        <f t="shared" si="374"/>
        <v>2605</v>
      </c>
      <c r="B2619" s="109">
        <f t="shared" si="374"/>
        <v>46170</v>
      </c>
      <c r="C2619" s="127" t="str">
        <f t="shared" si="367"/>
        <v>구간15</v>
      </c>
      <c r="D2619" s="108">
        <f t="shared" si="368"/>
        <v>183</v>
      </c>
      <c r="E2619" s="128">
        <f>COUNTIF($C$15:C2619,C2619)</f>
        <v>47</v>
      </c>
      <c r="F2619" s="129">
        <f t="shared" si="369"/>
        <v>0.11446355463284341</v>
      </c>
      <c r="G2619" s="129">
        <f t="shared" si="370"/>
        <v>1.163317644124828E-4</v>
      </c>
      <c r="H2619" s="130">
        <f t="shared" si="371"/>
        <v>0.1145798863972559</v>
      </c>
    </row>
    <row r="2620" spans="1:8">
      <c r="A2620" s="108">
        <f t="shared" si="374"/>
        <v>2606</v>
      </c>
      <c r="B2620" s="109">
        <f t="shared" si="374"/>
        <v>46171</v>
      </c>
      <c r="C2620" s="127" t="str">
        <f t="shared" si="367"/>
        <v>구간15</v>
      </c>
      <c r="D2620" s="108">
        <f t="shared" si="368"/>
        <v>183</v>
      </c>
      <c r="E2620" s="128">
        <f>COUNTIF($C$15:C2620,C2620)</f>
        <v>48</v>
      </c>
      <c r="F2620" s="129">
        <f t="shared" si="369"/>
        <v>0.11446355463284341</v>
      </c>
      <c r="G2620" s="129">
        <f t="shared" si="370"/>
        <v>1.1880690833615265E-4</v>
      </c>
      <c r="H2620" s="130">
        <f t="shared" si="371"/>
        <v>0.11458236154117957</v>
      </c>
    </row>
    <row r="2621" spans="1:8">
      <c r="A2621" s="108">
        <f t="shared" si="374"/>
        <v>2607</v>
      </c>
      <c r="B2621" s="109">
        <f t="shared" si="374"/>
        <v>46172</v>
      </c>
      <c r="C2621" s="127" t="str">
        <f t="shared" si="367"/>
        <v>구간15</v>
      </c>
      <c r="D2621" s="108">
        <f t="shared" si="368"/>
        <v>183</v>
      </c>
      <c r="E2621" s="128">
        <f>COUNTIF($C$15:C2621,C2621)</f>
        <v>49</v>
      </c>
      <c r="F2621" s="129">
        <f t="shared" si="369"/>
        <v>0.11446355463284341</v>
      </c>
      <c r="G2621" s="129">
        <f t="shared" si="370"/>
        <v>1.212820522598225E-4</v>
      </c>
      <c r="H2621" s="130">
        <f t="shared" si="371"/>
        <v>0.11458483668510323</v>
      </c>
    </row>
    <row r="2622" spans="1:8">
      <c r="A2622" s="108">
        <f t="shared" si="374"/>
        <v>2608</v>
      </c>
      <c r="B2622" s="109">
        <f t="shared" si="374"/>
        <v>46173</v>
      </c>
      <c r="C2622" s="127" t="str">
        <f t="shared" si="367"/>
        <v>구간15</v>
      </c>
      <c r="D2622" s="108">
        <f t="shared" si="368"/>
        <v>183</v>
      </c>
      <c r="E2622" s="128">
        <f>COUNTIF($C$15:C2622,C2622)</f>
        <v>50</v>
      </c>
      <c r="F2622" s="129">
        <f t="shared" si="369"/>
        <v>0.11446355463284341</v>
      </c>
      <c r="G2622" s="129">
        <f t="shared" si="370"/>
        <v>1.2375719618349233E-4</v>
      </c>
      <c r="H2622" s="130">
        <f t="shared" si="371"/>
        <v>0.1145873118290269</v>
      </c>
    </row>
    <row r="2623" spans="1:8">
      <c r="A2623" s="108">
        <f t="shared" si="374"/>
        <v>2609</v>
      </c>
      <c r="B2623" s="109">
        <f t="shared" si="374"/>
        <v>46174</v>
      </c>
      <c r="C2623" s="127" t="str">
        <f t="shared" si="367"/>
        <v>구간15</v>
      </c>
      <c r="D2623" s="108">
        <f t="shared" si="368"/>
        <v>183</v>
      </c>
      <c r="E2623" s="128">
        <f>COUNTIF($C$15:C2623,C2623)</f>
        <v>51</v>
      </c>
      <c r="F2623" s="129">
        <f t="shared" si="369"/>
        <v>0.11446355463284341</v>
      </c>
      <c r="G2623" s="129">
        <f t="shared" si="370"/>
        <v>1.2623234010716218E-4</v>
      </c>
      <c r="H2623" s="130">
        <f t="shared" si="371"/>
        <v>0.11458978697295058</v>
      </c>
    </row>
    <row r="2624" spans="1:8">
      <c r="A2624" s="108">
        <f t="shared" si="374"/>
        <v>2610</v>
      </c>
      <c r="B2624" s="109">
        <f t="shared" si="374"/>
        <v>46175</v>
      </c>
      <c r="C2624" s="127" t="str">
        <f t="shared" si="367"/>
        <v>구간15</v>
      </c>
      <c r="D2624" s="108">
        <f t="shared" si="368"/>
        <v>183</v>
      </c>
      <c r="E2624" s="128">
        <f>COUNTIF($C$15:C2624,C2624)</f>
        <v>52</v>
      </c>
      <c r="F2624" s="129">
        <f t="shared" si="369"/>
        <v>0.11446355463284341</v>
      </c>
      <c r="G2624" s="129">
        <f t="shared" si="370"/>
        <v>1.2870748403083203E-4</v>
      </c>
      <c r="H2624" s="130">
        <f t="shared" si="371"/>
        <v>0.11459226211687425</v>
      </c>
    </row>
    <row r="2625" spans="1:8">
      <c r="A2625" s="108">
        <f t="shared" ref="A2625:B2640" si="375">A2624+1</f>
        <v>2611</v>
      </c>
      <c r="B2625" s="109">
        <f t="shared" si="375"/>
        <v>46176</v>
      </c>
      <c r="C2625" s="127" t="str">
        <f t="shared" si="367"/>
        <v>구간15</v>
      </c>
      <c r="D2625" s="108">
        <f t="shared" si="368"/>
        <v>183</v>
      </c>
      <c r="E2625" s="128">
        <f>COUNTIF($C$15:C2625,C2625)</f>
        <v>53</v>
      </c>
      <c r="F2625" s="129">
        <f t="shared" si="369"/>
        <v>0.11446355463284341</v>
      </c>
      <c r="G2625" s="129">
        <f t="shared" si="370"/>
        <v>1.3118262795450188E-4</v>
      </c>
      <c r="H2625" s="130">
        <f t="shared" si="371"/>
        <v>0.11459473726079791</v>
      </c>
    </row>
    <row r="2626" spans="1:8">
      <c r="A2626" s="108">
        <f t="shared" si="375"/>
        <v>2612</v>
      </c>
      <c r="B2626" s="109">
        <f t="shared" si="375"/>
        <v>46177</v>
      </c>
      <c r="C2626" s="127" t="str">
        <f t="shared" si="367"/>
        <v>구간15</v>
      </c>
      <c r="D2626" s="108">
        <f t="shared" si="368"/>
        <v>183</v>
      </c>
      <c r="E2626" s="128">
        <f>COUNTIF($C$15:C2626,C2626)</f>
        <v>54</v>
      </c>
      <c r="F2626" s="129">
        <f t="shared" si="369"/>
        <v>0.11446355463284341</v>
      </c>
      <c r="G2626" s="129">
        <f t="shared" si="370"/>
        <v>1.3365777187817173E-4</v>
      </c>
      <c r="H2626" s="130">
        <f t="shared" si="371"/>
        <v>0.11459721240472158</v>
      </c>
    </row>
    <row r="2627" spans="1:8">
      <c r="A2627" s="108">
        <f t="shared" si="375"/>
        <v>2613</v>
      </c>
      <c r="B2627" s="109">
        <f t="shared" si="375"/>
        <v>46178</v>
      </c>
      <c r="C2627" s="127" t="str">
        <f t="shared" si="367"/>
        <v>구간15</v>
      </c>
      <c r="D2627" s="108">
        <f t="shared" si="368"/>
        <v>183</v>
      </c>
      <c r="E2627" s="128">
        <f>COUNTIF($C$15:C2627,C2627)</f>
        <v>55</v>
      </c>
      <c r="F2627" s="129">
        <f t="shared" si="369"/>
        <v>0.11446355463284341</v>
      </c>
      <c r="G2627" s="129">
        <f t="shared" si="370"/>
        <v>1.3613291580184158E-4</v>
      </c>
      <c r="H2627" s="130">
        <f t="shared" si="371"/>
        <v>0.11459968754864526</v>
      </c>
    </row>
    <row r="2628" spans="1:8">
      <c r="A2628" s="108">
        <f t="shared" si="375"/>
        <v>2614</v>
      </c>
      <c r="B2628" s="109">
        <f t="shared" si="375"/>
        <v>46179</v>
      </c>
      <c r="C2628" s="127" t="str">
        <f t="shared" si="367"/>
        <v>구간15</v>
      </c>
      <c r="D2628" s="108">
        <f t="shared" si="368"/>
        <v>183</v>
      </c>
      <c r="E2628" s="128">
        <f>COUNTIF($C$15:C2628,C2628)</f>
        <v>56</v>
      </c>
      <c r="F2628" s="129">
        <f t="shared" si="369"/>
        <v>0.11446355463284341</v>
      </c>
      <c r="G2628" s="129">
        <f t="shared" si="370"/>
        <v>1.3860805972551143E-4</v>
      </c>
      <c r="H2628" s="130">
        <f t="shared" si="371"/>
        <v>0.11460216269256893</v>
      </c>
    </row>
    <row r="2629" spans="1:8">
      <c r="A2629" s="108">
        <f t="shared" si="375"/>
        <v>2615</v>
      </c>
      <c r="B2629" s="109">
        <f t="shared" si="375"/>
        <v>46180</v>
      </c>
      <c r="C2629" s="127" t="str">
        <f t="shared" si="367"/>
        <v>구간15</v>
      </c>
      <c r="D2629" s="108">
        <f t="shared" si="368"/>
        <v>183</v>
      </c>
      <c r="E2629" s="128">
        <f>COUNTIF($C$15:C2629,C2629)</f>
        <v>57</v>
      </c>
      <c r="F2629" s="129">
        <f t="shared" si="369"/>
        <v>0.11446355463284341</v>
      </c>
      <c r="G2629" s="129">
        <f t="shared" si="370"/>
        <v>1.4108320364918128E-4</v>
      </c>
      <c r="H2629" s="130">
        <f t="shared" si="371"/>
        <v>0.11460463783649259</v>
      </c>
    </row>
    <row r="2630" spans="1:8">
      <c r="A2630" s="108">
        <f t="shared" si="375"/>
        <v>2616</v>
      </c>
      <c r="B2630" s="109">
        <f t="shared" si="375"/>
        <v>46181</v>
      </c>
      <c r="C2630" s="127" t="str">
        <f t="shared" si="367"/>
        <v>구간15</v>
      </c>
      <c r="D2630" s="108">
        <f t="shared" si="368"/>
        <v>183</v>
      </c>
      <c r="E2630" s="128">
        <f>COUNTIF($C$15:C2630,C2630)</f>
        <v>58</v>
      </c>
      <c r="F2630" s="129">
        <f t="shared" si="369"/>
        <v>0.11446355463284341</v>
      </c>
      <c r="G2630" s="129">
        <f t="shared" si="370"/>
        <v>1.4355834757285113E-4</v>
      </c>
      <c r="H2630" s="130">
        <f t="shared" si="371"/>
        <v>0.11460711298041626</v>
      </c>
    </row>
    <row r="2631" spans="1:8">
      <c r="A2631" s="108">
        <f t="shared" si="375"/>
        <v>2617</v>
      </c>
      <c r="B2631" s="109">
        <f t="shared" si="375"/>
        <v>46182</v>
      </c>
      <c r="C2631" s="127" t="str">
        <f t="shared" si="367"/>
        <v>구간15</v>
      </c>
      <c r="D2631" s="108">
        <f t="shared" si="368"/>
        <v>183</v>
      </c>
      <c r="E2631" s="128">
        <f>COUNTIF($C$15:C2631,C2631)</f>
        <v>59</v>
      </c>
      <c r="F2631" s="129">
        <f t="shared" si="369"/>
        <v>0.11446355463284341</v>
      </c>
      <c r="G2631" s="129">
        <f t="shared" si="370"/>
        <v>1.4603349149652095E-4</v>
      </c>
      <c r="H2631" s="130">
        <f t="shared" si="371"/>
        <v>0.11460958812433994</v>
      </c>
    </row>
    <row r="2632" spans="1:8">
      <c r="A2632" s="108">
        <f t="shared" si="375"/>
        <v>2618</v>
      </c>
      <c r="B2632" s="109">
        <f t="shared" si="375"/>
        <v>46183</v>
      </c>
      <c r="C2632" s="127" t="str">
        <f t="shared" si="367"/>
        <v>구간15</v>
      </c>
      <c r="D2632" s="108">
        <f t="shared" si="368"/>
        <v>183</v>
      </c>
      <c r="E2632" s="128">
        <f>COUNTIF($C$15:C2632,C2632)</f>
        <v>60</v>
      </c>
      <c r="F2632" s="129">
        <f t="shared" si="369"/>
        <v>0.11446355463284341</v>
      </c>
      <c r="G2632" s="129">
        <f t="shared" si="370"/>
        <v>1.485086354201908E-4</v>
      </c>
      <c r="H2632" s="130">
        <f t="shared" si="371"/>
        <v>0.11461206326826361</v>
      </c>
    </row>
    <row r="2633" spans="1:8">
      <c r="A2633" s="108">
        <f t="shared" si="375"/>
        <v>2619</v>
      </c>
      <c r="B2633" s="109">
        <f t="shared" si="375"/>
        <v>46184</v>
      </c>
      <c r="C2633" s="127" t="str">
        <f t="shared" si="367"/>
        <v>구간15</v>
      </c>
      <c r="D2633" s="108">
        <f t="shared" si="368"/>
        <v>183</v>
      </c>
      <c r="E2633" s="128">
        <f>COUNTIF($C$15:C2633,C2633)</f>
        <v>61</v>
      </c>
      <c r="F2633" s="129">
        <f t="shared" si="369"/>
        <v>0.11446355463284341</v>
      </c>
      <c r="G2633" s="129">
        <f t="shared" si="370"/>
        <v>1.5098377934386065E-4</v>
      </c>
      <c r="H2633" s="130">
        <f t="shared" si="371"/>
        <v>0.11461453841218727</v>
      </c>
    </row>
    <row r="2634" spans="1:8">
      <c r="A2634" s="108">
        <f t="shared" si="375"/>
        <v>2620</v>
      </c>
      <c r="B2634" s="109">
        <f t="shared" si="375"/>
        <v>46185</v>
      </c>
      <c r="C2634" s="127" t="str">
        <f t="shared" si="367"/>
        <v>구간15</v>
      </c>
      <c r="D2634" s="108">
        <f t="shared" si="368"/>
        <v>183</v>
      </c>
      <c r="E2634" s="128">
        <f>COUNTIF($C$15:C2634,C2634)</f>
        <v>62</v>
      </c>
      <c r="F2634" s="129">
        <f t="shared" si="369"/>
        <v>0.11446355463284341</v>
      </c>
      <c r="G2634" s="129">
        <f t="shared" si="370"/>
        <v>1.534589232675305E-4</v>
      </c>
      <c r="H2634" s="130">
        <f t="shared" si="371"/>
        <v>0.11461701355611094</v>
      </c>
    </row>
    <row r="2635" spans="1:8">
      <c r="A2635" s="108">
        <f t="shared" si="375"/>
        <v>2621</v>
      </c>
      <c r="B2635" s="109">
        <f t="shared" si="375"/>
        <v>46186</v>
      </c>
      <c r="C2635" s="127" t="str">
        <f t="shared" si="367"/>
        <v>구간15</v>
      </c>
      <c r="D2635" s="108">
        <f t="shared" si="368"/>
        <v>183</v>
      </c>
      <c r="E2635" s="128">
        <f>COUNTIF($C$15:C2635,C2635)</f>
        <v>63</v>
      </c>
      <c r="F2635" s="129">
        <f t="shared" si="369"/>
        <v>0.11446355463284341</v>
      </c>
      <c r="G2635" s="129">
        <f t="shared" si="370"/>
        <v>1.5593406719120035E-4</v>
      </c>
      <c r="H2635" s="130">
        <f t="shared" si="371"/>
        <v>0.11461948870003461</v>
      </c>
    </row>
    <row r="2636" spans="1:8">
      <c r="A2636" s="108">
        <f t="shared" si="375"/>
        <v>2622</v>
      </c>
      <c r="B2636" s="109">
        <f t="shared" si="375"/>
        <v>46187</v>
      </c>
      <c r="C2636" s="127" t="str">
        <f t="shared" si="367"/>
        <v>구간15</v>
      </c>
      <c r="D2636" s="108">
        <f t="shared" si="368"/>
        <v>183</v>
      </c>
      <c r="E2636" s="128">
        <f>COUNTIF($C$15:C2636,C2636)</f>
        <v>64</v>
      </c>
      <c r="F2636" s="129">
        <f t="shared" si="369"/>
        <v>0.11446355463284341</v>
      </c>
      <c r="G2636" s="129">
        <f t="shared" si="370"/>
        <v>1.5840921111487019E-4</v>
      </c>
      <c r="H2636" s="130">
        <f t="shared" si="371"/>
        <v>0.11462196384395829</v>
      </c>
    </row>
    <row r="2637" spans="1:8">
      <c r="A2637" s="108">
        <f t="shared" si="375"/>
        <v>2623</v>
      </c>
      <c r="B2637" s="109">
        <f t="shared" si="375"/>
        <v>46188</v>
      </c>
      <c r="C2637" s="127" t="str">
        <f t="shared" si="367"/>
        <v>구간15</v>
      </c>
      <c r="D2637" s="108">
        <f t="shared" si="368"/>
        <v>183</v>
      </c>
      <c r="E2637" s="128">
        <f>COUNTIF($C$15:C2637,C2637)</f>
        <v>65</v>
      </c>
      <c r="F2637" s="129">
        <f t="shared" si="369"/>
        <v>0.11446355463284341</v>
      </c>
      <c r="G2637" s="129">
        <f t="shared" si="370"/>
        <v>1.6088435503854004E-4</v>
      </c>
      <c r="H2637" s="130">
        <f t="shared" si="371"/>
        <v>0.11462443898788195</v>
      </c>
    </row>
    <row r="2638" spans="1:8">
      <c r="A2638" s="108">
        <f t="shared" si="375"/>
        <v>2624</v>
      </c>
      <c r="B2638" s="109">
        <f t="shared" si="375"/>
        <v>46189</v>
      </c>
      <c r="C2638" s="127" t="str">
        <f t="shared" si="367"/>
        <v>구간15</v>
      </c>
      <c r="D2638" s="108">
        <f t="shared" si="368"/>
        <v>183</v>
      </c>
      <c r="E2638" s="128">
        <f>COUNTIF($C$15:C2638,C2638)</f>
        <v>66</v>
      </c>
      <c r="F2638" s="129">
        <f t="shared" si="369"/>
        <v>0.11446355463284341</v>
      </c>
      <c r="G2638" s="129">
        <f t="shared" si="370"/>
        <v>1.6335949896220989E-4</v>
      </c>
      <c r="H2638" s="130">
        <f t="shared" si="371"/>
        <v>0.11462691413180562</v>
      </c>
    </row>
    <row r="2639" spans="1:8">
      <c r="A2639" s="108">
        <f t="shared" si="375"/>
        <v>2625</v>
      </c>
      <c r="B2639" s="109">
        <f t="shared" si="375"/>
        <v>46190</v>
      </c>
      <c r="C2639" s="127" t="str">
        <f t="shared" si="367"/>
        <v>구간15</v>
      </c>
      <c r="D2639" s="108">
        <f t="shared" si="368"/>
        <v>183</v>
      </c>
      <c r="E2639" s="128">
        <f>COUNTIF($C$15:C2639,C2639)</f>
        <v>67</v>
      </c>
      <c r="F2639" s="129">
        <f t="shared" si="369"/>
        <v>0.11446355463284341</v>
      </c>
      <c r="G2639" s="129">
        <f t="shared" si="370"/>
        <v>1.6583464288587974E-4</v>
      </c>
      <c r="H2639" s="130">
        <f t="shared" si="371"/>
        <v>0.11462938927572928</v>
      </c>
    </row>
    <row r="2640" spans="1:8">
      <c r="A2640" s="108">
        <f t="shared" si="375"/>
        <v>2626</v>
      </c>
      <c r="B2640" s="109">
        <f t="shared" si="375"/>
        <v>46191</v>
      </c>
      <c r="C2640" s="127" t="str">
        <f t="shared" ref="C2640:C2703" si="376">IF(IFERROR(HLOOKUP(B2640,$D$5:$W$7,2,FALSE),"")="",C2641,HLOOKUP(B2640,$D$5:$W$7,2,FALSE))</f>
        <v>구간15</v>
      </c>
      <c r="D2640" s="108">
        <f t="shared" ref="D2640:D2703" si="377">COUNTIF($C$15:$C$49928,C2640)</f>
        <v>183</v>
      </c>
      <c r="E2640" s="128">
        <f>COUNTIF($C$15:C2640,C2640)</f>
        <v>68</v>
      </c>
      <c r="F2640" s="129">
        <f t="shared" ref="F2640:F2703" si="378">HLOOKUP($C2640,$D$6:$W$11,6,FALSE)</f>
        <v>0.11446355463284341</v>
      </c>
      <c r="G2640" s="129">
        <f t="shared" ref="G2640:G2703" si="379">HLOOKUP($C2640,$D$6:$W$11,5,FALSE)*(E2640)</f>
        <v>1.6830978680954959E-4</v>
      </c>
      <c r="H2640" s="130">
        <f t="shared" ref="H2640:H2703" si="380">F2640+G2640</f>
        <v>0.11463186441965297</v>
      </c>
    </row>
    <row r="2641" spans="1:8">
      <c r="A2641" s="108">
        <f t="shared" ref="A2641:B2656" si="381">A2640+1</f>
        <v>2627</v>
      </c>
      <c r="B2641" s="109">
        <f t="shared" si="381"/>
        <v>46192</v>
      </c>
      <c r="C2641" s="127" t="str">
        <f t="shared" si="376"/>
        <v>구간15</v>
      </c>
      <c r="D2641" s="108">
        <f t="shared" si="377"/>
        <v>183</v>
      </c>
      <c r="E2641" s="128">
        <f>COUNTIF($C$15:C2641,C2641)</f>
        <v>69</v>
      </c>
      <c r="F2641" s="129">
        <f t="shared" si="378"/>
        <v>0.11446355463284341</v>
      </c>
      <c r="G2641" s="129">
        <f t="shared" si="379"/>
        <v>1.7078493073321944E-4</v>
      </c>
      <c r="H2641" s="130">
        <f t="shared" si="380"/>
        <v>0.11463433956357663</v>
      </c>
    </row>
    <row r="2642" spans="1:8">
      <c r="A2642" s="108">
        <f t="shared" si="381"/>
        <v>2628</v>
      </c>
      <c r="B2642" s="109">
        <f t="shared" si="381"/>
        <v>46193</v>
      </c>
      <c r="C2642" s="127" t="str">
        <f t="shared" si="376"/>
        <v>구간15</v>
      </c>
      <c r="D2642" s="108">
        <f t="shared" si="377"/>
        <v>183</v>
      </c>
      <c r="E2642" s="128">
        <f>COUNTIF($C$15:C2642,C2642)</f>
        <v>70</v>
      </c>
      <c r="F2642" s="129">
        <f t="shared" si="378"/>
        <v>0.11446355463284341</v>
      </c>
      <c r="G2642" s="129">
        <f t="shared" si="379"/>
        <v>1.7326007465688926E-4</v>
      </c>
      <c r="H2642" s="130">
        <f t="shared" si="380"/>
        <v>0.1146368147075003</v>
      </c>
    </row>
    <row r="2643" spans="1:8">
      <c r="A2643" s="108">
        <f t="shared" si="381"/>
        <v>2629</v>
      </c>
      <c r="B2643" s="109">
        <f t="shared" si="381"/>
        <v>46194</v>
      </c>
      <c r="C2643" s="127" t="str">
        <f t="shared" si="376"/>
        <v>구간15</v>
      </c>
      <c r="D2643" s="108">
        <f t="shared" si="377"/>
        <v>183</v>
      </c>
      <c r="E2643" s="128">
        <f>COUNTIF($C$15:C2643,C2643)</f>
        <v>71</v>
      </c>
      <c r="F2643" s="129">
        <f t="shared" si="378"/>
        <v>0.11446355463284341</v>
      </c>
      <c r="G2643" s="129">
        <f t="shared" si="379"/>
        <v>1.7573521858055911E-4</v>
      </c>
      <c r="H2643" s="130">
        <f t="shared" si="380"/>
        <v>0.11463928985142396</v>
      </c>
    </row>
    <row r="2644" spans="1:8">
      <c r="A2644" s="108">
        <f t="shared" si="381"/>
        <v>2630</v>
      </c>
      <c r="B2644" s="109">
        <f t="shared" si="381"/>
        <v>46195</v>
      </c>
      <c r="C2644" s="127" t="str">
        <f t="shared" si="376"/>
        <v>구간15</v>
      </c>
      <c r="D2644" s="108">
        <f t="shared" si="377"/>
        <v>183</v>
      </c>
      <c r="E2644" s="128">
        <f>COUNTIF($C$15:C2644,C2644)</f>
        <v>72</v>
      </c>
      <c r="F2644" s="129">
        <f t="shared" si="378"/>
        <v>0.11446355463284341</v>
      </c>
      <c r="G2644" s="129">
        <f t="shared" si="379"/>
        <v>1.7821036250422896E-4</v>
      </c>
      <c r="H2644" s="130">
        <f t="shared" si="380"/>
        <v>0.11464176499534764</v>
      </c>
    </row>
    <row r="2645" spans="1:8">
      <c r="A2645" s="108">
        <f t="shared" si="381"/>
        <v>2631</v>
      </c>
      <c r="B2645" s="109">
        <f t="shared" si="381"/>
        <v>46196</v>
      </c>
      <c r="C2645" s="127" t="str">
        <f t="shared" si="376"/>
        <v>구간15</v>
      </c>
      <c r="D2645" s="108">
        <f t="shared" si="377"/>
        <v>183</v>
      </c>
      <c r="E2645" s="128">
        <f>COUNTIF($C$15:C2645,C2645)</f>
        <v>73</v>
      </c>
      <c r="F2645" s="129">
        <f t="shared" si="378"/>
        <v>0.11446355463284341</v>
      </c>
      <c r="G2645" s="129">
        <f t="shared" si="379"/>
        <v>1.8068550642789881E-4</v>
      </c>
      <c r="H2645" s="130">
        <f t="shared" si="380"/>
        <v>0.11464424013927131</v>
      </c>
    </row>
    <row r="2646" spans="1:8">
      <c r="A2646" s="108">
        <f t="shared" si="381"/>
        <v>2632</v>
      </c>
      <c r="B2646" s="109">
        <f t="shared" si="381"/>
        <v>46197</v>
      </c>
      <c r="C2646" s="127" t="str">
        <f t="shared" si="376"/>
        <v>구간15</v>
      </c>
      <c r="D2646" s="108">
        <f t="shared" si="377"/>
        <v>183</v>
      </c>
      <c r="E2646" s="128">
        <f>COUNTIF($C$15:C2646,C2646)</f>
        <v>74</v>
      </c>
      <c r="F2646" s="129">
        <f t="shared" si="378"/>
        <v>0.11446355463284341</v>
      </c>
      <c r="G2646" s="129">
        <f t="shared" si="379"/>
        <v>1.8316065035156866E-4</v>
      </c>
      <c r="H2646" s="130">
        <f t="shared" si="380"/>
        <v>0.11464671528319498</v>
      </c>
    </row>
    <row r="2647" spans="1:8">
      <c r="A2647" s="108">
        <f t="shared" si="381"/>
        <v>2633</v>
      </c>
      <c r="B2647" s="109">
        <f t="shared" si="381"/>
        <v>46198</v>
      </c>
      <c r="C2647" s="127" t="str">
        <f t="shared" si="376"/>
        <v>구간15</v>
      </c>
      <c r="D2647" s="108">
        <f t="shared" si="377"/>
        <v>183</v>
      </c>
      <c r="E2647" s="128">
        <f>COUNTIF($C$15:C2647,C2647)</f>
        <v>75</v>
      </c>
      <c r="F2647" s="129">
        <f t="shared" si="378"/>
        <v>0.11446355463284341</v>
      </c>
      <c r="G2647" s="129">
        <f t="shared" si="379"/>
        <v>1.8563579427523851E-4</v>
      </c>
      <c r="H2647" s="130">
        <f t="shared" si="380"/>
        <v>0.11464919042711864</v>
      </c>
    </row>
    <row r="2648" spans="1:8">
      <c r="A2648" s="108">
        <f t="shared" si="381"/>
        <v>2634</v>
      </c>
      <c r="B2648" s="109">
        <f t="shared" si="381"/>
        <v>46199</v>
      </c>
      <c r="C2648" s="127" t="str">
        <f t="shared" si="376"/>
        <v>구간15</v>
      </c>
      <c r="D2648" s="108">
        <f t="shared" si="377"/>
        <v>183</v>
      </c>
      <c r="E2648" s="128">
        <f>COUNTIF($C$15:C2648,C2648)</f>
        <v>76</v>
      </c>
      <c r="F2648" s="129">
        <f t="shared" si="378"/>
        <v>0.11446355463284341</v>
      </c>
      <c r="G2648" s="129">
        <f t="shared" si="379"/>
        <v>1.8811093819890836E-4</v>
      </c>
      <c r="H2648" s="130">
        <f t="shared" si="380"/>
        <v>0.11465166557104232</v>
      </c>
    </row>
    <row r="2649" spans="1:8">
      <c r="A2649" s="108">
        <f t="shared" si="381"/>
        <v>2635</v>
      </c>
      <c r="B2649" s="109">
        <f t="shared" si="381"/>
        <v>46200</v>
      </c>
      <c r="C2649" s="127" t="str">
        <f t="shared" si="376"/>
        <v>구간15</v>
      </c>
      <c r="D2649" s="108">
        <f t="shared" si="377"/>
        <v>183</v>
      </c>
      <c r="E2649" s="128">
        <f>COUNTIF($C$15:C2649,C2649)</f>
        <v>77</v>
      </c>
      <c r="F2649" s="129">
        <f t="shared" si="378"/>
        <v>0.11446355463284341</v>
      </c>
      <c r="G2649" s="129">
        <f t="shared" si="379"/>
        <v>1.9058608212257821E-4</v>
      </c>
      <c r="H2649" s="130">
        <f t="shared" si="380"/>
        <v>0.11465414071496599</v>
      </c>
    </row>
    <row r="2650" spans="1:8">
      <c r="A2650" s="108">
        <f t="shared" si="381"/>
        <v>2636</v>
      </c>
      <c r="B2650" s="109">
        <f t="shared" si="381"/>
        <v>46201</v>
      </c>
      <c r="C2650" s="127" t="str">
        <f t="shared" si="376"/>
        <v>구간15</v>
      </c>
      <c r="D2650" s="108">
        <f t="shared" si="377"/>
        <v>183</v>
      </c>
      <c r="E2650" s="128">
        <f>COUNTIF($C$15:C2650,C2650)</f>
        <v>78</v>
      </c>
      <c r="F2650" s="129">
        <f t="shared" si="378"/>
        <v>0.11446355463284341</v>
      </c>
      <c r="G2650" s="129">
        <f t="shared" si="379"/>
        <v>1.9306122604624806E-4</v>
      </c>
      <c r="H2650" s="130">
        <f t="shared" si="380"/>
        <v>0.11465661585888966</v>
      </c>
    </row>
    <row r="2651" spans="1:8">
      <c r="A2651" s="108">
        <f t="shared" si="381"/>
        <v>2637</v>
      </c>
      <c r="B2651" s="109">
        <f t="shared" si="381"/>
        <v>46202</v>
      </c>
      <c r="C2651" s="127" t="str">
        <f t="shared" si="376"/>
        <v>구간15</v>
      </c>
      <c r="D2651" s="108">
        <f t="shared" si="377"/>
        <v>183</v>
      </c>
      <c r="E2651" s="128">
        <f>COUNTIF($C$15:C2651,C2651)</f>
        <v>79</v>
      </c>
      <c r="F2651" s="129">
        <f t="shared" si="378"/>
        <v>0.11446355463284341</v>
      </c>
      <c r="G2651" s="129">
        <f t="shared" si="379"/>
        <v>1.9553636996991791E-4</v>
      </c>
      <c r="H2651" s="130">
        <f t="shared" si="380"/>
        <v>0.11465909100281332</v>
      </c>
    </row>
    <row r="2652" spans="1:8">
      <c r="A2652" s="108">
        <f t="shared" si="381"/>
        <v>2638</v>
      </c>
      <c r="B2652" s="109">
        <f t="shared" si="381"/>
        <v>46203</v>
      </c>
      <c r="C2652" s="127" t="str">
        <f t="shared" si="376"/>
        <v>구간15</v>
      </c>
      <c r="D2652" s="108">
        <f t="shared" si="377"/>
        <v>183</v>
      </c>
      <c r="E2652" s="128">
        <f>COUNTIF($C$15:C2652,C2652)</f>
        <v>80</v>
      </c>
      <c r="F2652" s="129">
        <f t="shared" si="378"/>
        <v>0.11446355463284341</v>
      </c>
      <c r="G2652" s="129">
        <f t="shared" si="379"/>
        <v>1.9801151389358773E-4</v>
      </c>
      <c r="H2652" s="130">
        <f t="shared" si="380"/>
        <v>0.114661566146737</v>
      </c>
    </row>
    <row r="2653" spans="1:8">
      <c r="A2653" s="108">
        <f t="shared" si="381"/>
        <v>2639</v>
      </c>
      <c r="B2653" s="109">
        <f t="shared" si="381"/>
        <v>46204</v>
      </c>
      <c r="C2653" s="127" t="str">
        <f t="shared" si="376"/>
        <v>구간15</v>
      </c>
      <c r="D2653" s="108">
        <f t="shared" si="377"/>
        <v>183</v>
      </c>
      <c r="E2653" s="128">
        <f>COUNTIF($C$15:C2653,C2653)</f>
        <v>81</v>
      </c>
      <c r="F2653" s="129">
        <f t="shared" si="378"/>
        <v>0.11446355463284341</v>
      </c>
      <c r="G2653" s="129">
        <f t="shared" si="379"/>
        <v>2.0048665781725758E-4</v>
      </c>
      <c r="H2653" s="130">
        <f t="shared" si="380"/>
        <v>0.11466404129066067</v>
      </c>
    </row>
    <row r="2654" spans="1:8">
      <c r="A2654" s="108">
        <f t="shared" si="381"/>
        <v>2640</v>
      </c>
      <c r="B2654" s="109">
        <f t="shared" si="381"/>
        <v>46205</v>
      </c>
      <c r="C2654" s="127" t="str">
        <f t="shared" si="376"/>
        <v>구간15</v>
      </c>
      <c r="D2654" s="108">
        <f t="shared" si="377"/>
        <v>183</v>
      </c>
      <c r="E2654" s="128">
        <f>COUNTIF($C$15:C2654,C2654)</f>
        <v>82</v>
      </c>
      <c r="F2654" s="129">
        <f t="shared" si="378"/>
        <v>0.11446355463284341</v>
      </c>
      <c r="G2654" s="129">
        <f t="shared" si="379"/>
        <v>2.0296180174092743E-4</v>
      </c>
      <c r="H2654" s="130">
        <f t="shared" si="380"/>
        <v>0.11466651643458434</v>
      </c>
    </row>
    <row r="2655" spans="1:8">
      <c r="A2655" s="108">
        <f t="shared" si="381"/>
        <v>2641</v>
      </c>
      <c r="B2655" s="109">
        <f t="shared" si="381"/>
        <v>46206</v>
      </c>
      <c r="C2655" s="127" t="str">
        <f t="shared" si="376"/>
        <v>구간15</v>
      </c>
      <c r="D2655" s="108">
        <f t="shared" si="377"/>
        <v>183</v>
      </c>
      <c r="E2655" s="128">
        <f>COUNTIF($C$15:C2655,C2655)</f>
        <v>83</v>
      </c>
      <c r="F2655" s="129">
        <f t="shared" si="378"/>
        <v>0.11446355463284341</v>
      </c>
      <c r="G2655" s="129">
        <f t="shared" si="379"/>
        <v>2.0543694566459728E-4</v>
      </c>
      <c r="H2655" s="130">
        <f t="shared" si="380"/>
        <v>0.114668991578508</v>
      </c>
    </row>
    <row r="2656" spans="1:8">
      <c r="A2656" s="108">
        <f t="shared" si="381"/>
        <v>2642</v>
      </c>
      <c r="B2656" s="109">
        <f t="shared" si="381"/>
        <v>46207</v>
      </c>
      <c r="C2656" s="127" t="str">
        <f t="shared" si="376"/>
        <v>구간15</v>
      </c>
      <c r="D2656" s="108">
        <f t="shared" si="377"/>
        <v>183</v>
      </c>
      <c r="E2656" s="128">
        <f>COUNTIF($C$15:C2656,C2656)</f>
        <v>84</v>
      </c>
      <c r="F2656" s="129">
        <f t="shared" si="378"/>
        <v>0.11446355463284341</v>
      </c>
      <c r="G2656" s="129">
        <f t="shared" si="379"/>
        <v>2.0791208958826713E-4</v>
      </c>
      <c r="H2656" s="130">
        <f t="shared" si="380"/>
        <v>0.11467146672243168</v>
      </c>
    </row>
    <row r="2657" spans="1:8">
      <c r="A2657" s="108">
        <f t="shared" ref="A2657:B2672" si="382">A2656+1</f>
        <v>2643</v>
      </c>
      <c r="B2657" s="109">
        <f t="shared" si="382"/>
        <v>46208</v>
      </c>
      <c r="C2657" s="127" t="str">
        <f t="shared" si="376"/>
        <v>구간15</v>
      </c>
      <c r="D2657" s="108">
        <f t="shared" si="377"/>
        <v>183</v>
      </c>
      <c r="E2657" s="128">
        <f>COUNTIF($C$15:C2657,C2657)</f>
        <v>85</v>
      </c>
      <c r="F2657" s="129">
        <f t="shared" si="378"/>
        <v>0.11446355463284341</v>
      </c>
      <c r="G2657" s="129">
        <f t="shared" si="379"/>
        <v>2.1038723351193698E-4</v>
      </c>
      <c r="H2657" s="130">
        <f t="shared" si="380"/>
        <v>0.11467394186635535</v>
      </c>
    </row>
    <row r="2658" spans="1:8">
      <c r="A2658" s="108">
        <f t="shared" si="382"/>
        <v>2644</v>
      </c>
      <c r="B2658" s="109">
        <f t="shared" si="382"/>
        <v>46209</v>
      </c>
      <c r="C2658" s="127" t="str">
        <f t="shared" si="376"/>
        <v>구간15</v>
      </c>
      <c r="D2658" s="108">
        <f t="shared" si="377"/>
        <v>183</v>
      </c>
      <c r="E2658" s="128">
        <f>COUNTIF($C$15:C2658,C2658)</f>
        <v>86</v>
      </c>
      <c r="F2658" s="129">
        <f t="shared" si="378"/>
        <v>0.11446355463284341</v>
      </c>
      <c r="G2658" s="129">
        <f t="shared" si="379"/>
        <v>2.1286237743560683E-4</v>
      </c>
      <c r="H2658" s="130">
        <f t="shared" si="380"/>
        <v>0.11467641701027902</v>
      </c>
    </row>
    <row r="2659" spans="1:8">
      <c r="A2659" s="108">
        <f t="shared" si="382"/>
        <v>2645</v>
      </c>
      <c r="B2659" s="109">
        <f t="shared" si="382"/>
        <v>46210</v>
      </c>
      <c r="C2659" s="127" t="str">
        <f t="shared" si="376"/>
        <v>구간15</v>
      </c>
      <c r="D2659" s="108">
        <f t="shared" si="377"/>
        <v>183</v>
      </c>
      <c r="E2659" s="128">
        <f>COUNTIF($C$15:C2659,C2659)</f>
        <v>87</v>
      </c>
      <c r="F2659" s="129">
        <f t="shared" si="378"/>
        <v>0.11446355463284341</v>
      </c>
      <c r="G2659" s="129">
        <f t="shared" si="379"/>
        <v>2.1533752135927668E-4</v>
      </c>
      <c r="H2659" s="130">
        <f t="shared" si="380"/>
        <v>0.11467889215420268</v>
      </c>
    </row>
    <row r="2660" spans="1:8">
      <c r="A2660" s="108">
        <f t="shared" si="382"/>
        <v>2646</v>
      </c>
      <c r="B2660" s="109">
        <f t="shared" si="382"/>
        <v>46211</v>
      </c>
      <c r="C2660" s="127" t="str">
        <f t="shared" si="376"/>
        <v>구간15</v>
      </c>
      <c r="D2660" s="108">
        <f t="shared" si="377"/>
        <v>183</v>
      </c>
      <c r="E2660" s="128">
        <f>COUNTIF($C$15:C2660,C2660)</f>
        <v>88</v>
      </c>
      <c r="F2660" s="129">
        <f t="shared" si="378"/>
        <v>0.11446355463284341</v>
      </c>
      <c r="G2660" s="129">
        <f t="shared" si="379"/>
        <v>2.1781266528294652E-4</v>
      </c>
      <c r="H2660" s="130">
        <f t="shared" si="380"/>
        <v>0.11468136729812636</v>
      </c>
    </row>
    <row r="2661" spans="1:8">
      <c r="A2661" s="108">
        <f t="shared" si="382"/>
        <v>2647</v>
      </c>
      <c r="B2661" s="109">
        <f t="shared" si="382"/>
        <v>46212</v>
      </c>
      <c r="C2661" s="127" t="str">
        <f t="shared" si="376"/>
        <v>구간15</v>
      </c>
      <c r="D2661" s="108">
        <f t="shared" si="377"/>
        <v>183</v>
      </c>
      <c r="E2661" s="128">
        <f>COUNTIF($C$15:C2661,C2661)</f>
        <v>89</v>
      </c>
      <c r="F2661" s="129">
        <f t="shared" si="378"/>
        <v>0.11446355463284341</v>
      </c>
      <c r="G2661" s="129">
        <f t="shared" si="379"/>
        <v>2.2028780920661637E-4</v>
      </c>
      <c r="H2661" s="130">
        <f t="shared" si="380"/>
        <v>0.11468384244205003</v>
      </c>
    </row>
    <row r="2662" spans="1:8">
      <c r="A2662" s="108">
        <f t="shared" si="382"/>
        <v>2648</v>
      </c>
      <c r="B2662" s="109">
        <f t="shared" si="382"/>
        <v>46213</v>
      </c>
      <c r="C2662" s="127" t="str">
        <f t="shared" si="376"/>
        <v>구간15</v>
      </c>
      <c r="D2662" s="108">
        <f t="shared" si="377"/>
        <v>183</v>
      </c>
      <c r="E2662" s="128">
        <f>COUNTIF($C$15:C2662,C2662)</f>
        <v>90</v>
      </c>
      <c r="F2662" s="129">
        <f t="shared" si="378"/>
        <v>0.11446355463284341</v>
      </c>
      <c r="G2662" s="129">
        <f t="shared" si="379"/>
        <v>2.2276295313028622E-4</v>
      </c>
      <c r="H2662" s="130">
        <f t="shared" si="380"/>
        <v>0.1146863175859737</v>
      </c>
    </row>
    <row r="2663" spans="1:8">
      <c r="A2663" s="108">
        <f t="shared" si="382"/>
        <v>2649</v>
      </c>
      <c r="B2663" s="109">
        <f t="shared" si="382"/>
        <v>46214</v>
      </c>
      <c r="C2663" s="127" t="str">
        <f t="shared" si="376"/>
        <v>구간15</v>
      </c>
      <c r="D2663" s="108">
        <f t="shared" si="377"/>
        <v>183</v>
      </c>
      <c r="E2663" s="128">
        <f>COUNTIF($C$15:C2663,C2663)</f>
        <v>91</v>
      </c>
      <c r="F2663" s="129">
        <f t="shared" si="378"/>
        <v>0.11446355463284341</v>
      </c>
      <c r="G2663" s="129">
        <f t="shared" si="379"/>
        <v>2.2523809705395605E-4</v>
      </c>
      <c r="H2663" s="130">
        <f t="shared" si="380"/>
        <v>0.11468879272989736</v>
      </c>
    </row>
    <row r="2664" spans="1:8">
      <c r="A2664" s="108">
        <f t="shared" si="382"/>
        <v>2650</v>
      </c>
      <c r="B2664" s="109">
        <f t="shared" si="382"/>
        <v>46215</v>
      </c>
      <c r="C2664" s="127" t="str">
        <f t="shared" si="376"/>
        <v>구간15</v>
      </c>
      <c r="D2664" s="108">
        <f t="shared" si="377"/>
        <v>183</v>
      </c>
      <c r="E2664" s="128">
        <f>COUNTIF($C$15:C2664,C2664)</f>
        <v>92</v>
      </c>
      <c r="F2664" s="129">
        <f t="shared" si="378"/>
        <v>0.11446355463284341</v>
      </c>
      <c r="G2664" s="129">
        <f t="shared" si="379"/>
        <v>2.2771324097762589E-4</v>
      </c>
      <c r="H2664" s="130">
        <f t="shared" si="380"/>
        <v>0.11469126787382104</v>
      </c>
    </row>
    <row r="2665" spans="1:8">
      <c r="A2665" s="108">
        <f t="shared" si="382"/>
        <v>2651</v>
      </c>
      <c r="B2665" s="109">
        <f t="shared" si="382"/>
        <v>46216</v>
      </c>
      <c r="C2665" s="127" t="str">
        <f t="shared" si="376"/>
        <v>구간15</v>
      </c>
      <c r="D2665" s="108">
        <f t="shared" si="377"/>
        <v>183</v>
      </c>
      <c r="E2665" s="128">
        <f>COUNTIF($C$15:C2665,C2665)</f>
        <v>93</v>
      </c>
      <c r="F2665" s="129">
        <f t="shared" si="378"/>
        <v>0.11446355463284341</v>
      </c>
      <c r="G2665" s="129">
        <f t="shared" si="379"/>
        <v>2.3018838490129574E-4</v>
      </c>
      <c r="H2665" s="130">
        <f t="shared" si="380"/>
        <v>0.11469374301774471</v>
      </c>
    </row>
    <row r="2666" spans="1:8">
      <c r="A2666" s="108">
        <f t="shared" si="382"/>
        <v>2652</v>
      </c>
      <c r="B2666" s="109">
        <f t="shared" si="382"/>
        <v>46217</v>
      </c>
      <c r="C2666" s="127" t="str">
        <f t="shared" si="376"/>
        <v>구간15</v>
      </c>
      <c r="D2666" s="108">
        <f t="shared" si="377"/>
        <v>183</v>
      </c>
      <c r="E2666" s="128">
        <f>COUNTIF($C$15:C2666,C2666)</f>
        <v>94</v>
      </c>
      <c r="F2666" s="129">
        <f t="shared" si="378"/>
        <v>0.11446355463284341</v>
      </c>
      <c r="G2666" s="129">
        <f t="shared" si="379"/>
        <v>2.3266352882496559E-4</v>
      </c>
      <c r="H2666" s="130">
        <f t="shared" si="380"/>
        <v>0.11469621816166838</v>
      </c>
    </row>
    <row r="2667" spans="1:8">
      <c r="A2667" s="108">
        <f t="shared" si="382"/>
        <v>2653</v>
      </c>
      <c r="B2667" s="109">
        <f t="shared" si="382"/>
        <v>46218</v>
      </c>
      <c r="C2667" s="127" t="str">
        <f t="shared" si="376"/>
        <v>구간15</v>
      </c>
      <c r="D2667" s="108">
        <f t="shared" si="377"/>
        <v>183</v>
      </c>
      <c r="E2667" s="128">
        <f>COUNTIF($C$15:C2667,C2667)</f>
        <v>95</v>
      </c>
      <c r="F2667" s="129">
        <f t="shared" si="378"/>
        <v>0.11446355463284341</v>
      </c>
      <c r="G2667" s="129">
        <f t="shared" si="379"/>
        <v>2.3513867274863544E-4</v>
      </c>
      <c r="H2667" s="130">
        <f t="shared" si="380"/>
        <v>0.11469869330559204</v>
      </c>
    </row>
    <row r="2668" spans="1:8">
      <c r="A2668" s="108">
        <f t="shared" si="382"/>
        <v>2654</v>
      </c>
      <c r="B2668" s="109">
        <f t="shared" si="382"/>
        <v>46219</v>
      </c>
      <c r="C2668" s="127" t="str">
        <f t="shared" si="376"/>
        <v>구간15</v>
      </c>
      <c r="D2668" s="108">
        <f t="shared" si="377"/>
        <v>183</v>
      </c>
      <c r="E2668" s="128">
        <f>COUNTIF($C$15:C2668,C2668)</f>
        <v>96</v>
      </c>
      <c r="F2668" s="129">
        <f t="shared" si="378"/>
        <v>0.11446355463284341</v>
      </c>
      <c r="G2668" s="129">
        <f t="shared" si="379"/>
        <v>2.3761381667230529E-4</v>
      </c>
      <c r="H2668" s="130">
        <f t="shared" si="380"/>
        <v>0.11470116844951572</v>
      </c>
    </row>
    <row r="2669" spans="1:8">
      <c r="A2669" s="108">
        <f t="shared" si="382"/>
        <v>2655</v>
      </c>
      <c r="B2669" s="109">
        <f t="shared" si="382"/>
        <v>46220</v>
      </c>
      <c r="C2669" s="127" t="str">
        <f t="shared" si="376"/>
        <v>구간15</v>
      </c>
      <c r="D2669" s="108">
        <f t="shared" si="377"/>
        <v>183</v>
      </c>
      <c r="E2669" s="128">
        <f>COUNTIF($C$15:C2669,C2669)</f>
        <v>97</v>
      </c>
      <c r="F2669" s="129">
        <f t="shared" si="378"/>
        <v>0.11446355463284341</v>
      </c>
      <c r="G2669" s="129">
        <f t="shared" si="379"/>
        <v>2.4008896059597514E-4</v>
      </c>
      <c r="H2669" s="130">
        <f t="shared" si="380"/>
        <v>0.11470364359343939</v>
      </c>
    </row>
    <row r="2670" spans="1:8">
      <c r="A2670" s="108">
        <f t="shared" si="382"/>
        <v>2656</v>
      </c>
      <c r="B2670" s="109">
        <f t="shared" si="382"/>
        <v>46221</v>
      </c>
      <c r="C2670" s="127" t="str">
        <f t="shared" si="376"/>
        <v>구간15</v>
      </c>
      <c r="D2670" s="108">
        <f t="shared" si="377"/>
        <v>183</v>
      </c>
      <c r="E2670" s="128">
        <f>COUNTIF($C$15:C2670,C2670)</f>
        <v>98</v>
      </c>
      <c r="F2670" s="129">
        <f t="shared" si="378"/>
        <v>0.11446355463284341</v>
      </c>
      <c r="G2670" s="129">
        <f t="shared" si="379"/>
        <v>2.4256410451964499E-4</v>
      </c>
      <c r="H2670" s="130">
        <f t="shared" si="380"/>
        <v>0.11470611873736306</v>
      </c>
    </row>
    <row r="2671" spans="1:8">
      <c r="A2671" s="108">
        <f t="shared" si="382"/>
        <v>2657</v>
      </c>
      <c r="B2671" s="109">
        <f t="shared" si="382"/>
        <v>46222</v>
      </c>
      <c r="C2671" s="127" t="str">
        <f t="shared" si="376"/>
        <v>구간15</v>
      </c>
      <c r="D2671" s="108">
        <f t="shared" si="377"/>
        <v>183</v>
      </c>
      <c r="E2671" s="128">
        <f>COUNTIF($C$15:C2671,C2671)</f>
        <v>99</v>
      </c>
      <c r="F2671" s="129">
        <f t="shared" si="378"/>
        <v>0.11446355463284341</v>
      </c>
      <c r="G2671" s="129">
        <f t="shared" si="379"/>
        <v>2.4503924844331481E-4</v>
      </c>
      <c r="H2671" s="130">
        <f t="shared" si="380"/>
        <v>0.11470859388128672</v>
      </c>
    </row>
    <row r="2672" spans="1:8">
      <c r="A2672" s="108">
        <f t="shared" si="382"/>
        <v>2658</v>
      </c>
      <c r="B2672" s="109">
        <f t="shared" si="382"/>
        <v>46223</v>
      </c>
      <c r="C2672" s="127" t="str">
        <f t="shared" si="376"/>
        <v>구간15</v>
      </c>
      <c r="D2672" s="108">
        <f t="shared" si="377"/>
        <v>183</v>
      </c>
      <c r="E2672" s="128">
        <f>COUNTIF($C$15:C2672,C2672)</f>
        <v>100</v>
      </c>
      <c r="F2672" s="129">
        <f t="shared" si="378"/>
        <v>0.11446355463284341</v>
      </c>
      <c r="G2672" s="129">
        <f t="shared" si="379"/>
        <v>2.4751439236698466E-4</v>
      </c>
      <c r="H2672" s="130">
        <f t="shared" si="380"/>
        <v>0.1147110690252104</v>
      </c>
    </row>
    <row r="2673" spans="1:8">
      <c r="A2673" s="108">
        <f t="shared" ref="A2673:B2688" si="383">A2672+1</f>
        <v>2659</v>
      </c>
      <c r="B2673" s="109">
        <f t="shared" si="383"/>
        <v>46224</v>
      </c>
      <c r="C2673" s="127" t="str">
        <f t="shared" si="376"/>
        <v>구간15</v>
      </c>
      <c r="D2673" s="108">
        <f t="shared" si="377"/>
        <v>183</v>
      </c>
      <c r="E2673" s="128">
        <f>COUNTIF($C$15:C2673,C2673)</f>
        <v>101</v>
      </c>
      <c r="F2673" s="129">
        <f t="shared" si="378"/>
        <v>0.11446355463284341</v>
      </c>
      <c r="G2673" s="129">
        <f t="shared" si="379"/>
        <v>2.4998953629065451E-4</v>
      </c>
      <c r="H2673" s="130">
        <f t="shared" si="380"/>
        <v>0.11471354416913407</v>
      </c>
    </row>
    <row r="2674" spans="1:8">
      <c r="A2674" s="108">
        <f t="shared" si="383"/>
        <v>2660</v>
      </c>
      <c r="B2674" s="109">
        <f t="shared" si="383"/>
        <v>46225</v>
      </c>
      <c r="C2674" s="127" t="str">
        <f t="shared" si="376"/>
        <v>구간15</v>
      </c>
      <c r="D2674" s="108">
        <f t="shared" si="377"/>
        <v>183</v>
      </c>
      <c r="E2674" s="128">
        <f>COUNTIF($C$15:C2674,C2674)</f>
        <v>102</v>
      </c>
      <c r="F2674" s="129">
        <f t="shared" si="378"/>
        <v>0.11446355463284341</v>
      </c>
      <c r="G2674" s="129">
        <f t="shared" si="379"/>
        <v>2.5246468021432436E-4</v>
      </c>
      <c r="H2674" s="130">
        <f t="shared" si="380"/>
        <v>0.11471601931305773</v>
      </c>
    </row>
    <row r="2675" spans="1:8">
      <c r="A2675" s="108">
        <f t="shared" si="383"/>
        <v>2661</v>
      </c>
      <c r="B2675" s="109">
        <f t="shared" si="383"/>
        <v>46226</v>
      </c>
      <c r="C2675" s="127" t="str">
        <f t="shared" si="376"/>
        <v>구간15</v>
      </c>
      <c r="D2675" s="108">
        <f t="shared" si="377"/>
        <v>183</v>
      </c>
      <c r="E2675" s="128">
        <f>COUNTIF($C$15:C2675,C2675)</f>
        <v>103</v>
      </c>
      <c r="F2675" s="129">
        <f t="shared" si="378"/>
        <v>0.11446355463284341</v>
      </c>
      <c r="G2675" s="129">
        <f t="shared" si="379"/>
        <v>2.5493982413799421E-4</v>
      </c>
      <c r="H2675" s="130">
        <f t="shared" si="380"/>
        <v>0.1147184944569814</v>
      </c>
    </row>
    <row r="2676" spans="1:8">
      <c r="A2676" s="108">
        <f t="shared" si="383"/>
        <v>2662</v>
      </c>
      <c r="B2676" s="109">
        <f t="shared" si="383"/>
        <v>46227</v>
      </c>
      <c r="C2676" s="127" t="str">
        <f t="shared" si="376"/>
        <v>구간15</v>
      </c>
      <c r="D2676" s="108">
        <f t="shared" si="377"/>
        <v>183</v>
      </c>
      <c r="E2676" s="128">
        <f>COUNTIF($C$15:C2676,C2676)</f>
        <v>104</v>
      </c>
      <c r="F2676" s="129">
        <f t="shared" si="378"/>
        <v>0.11446355463284341</v>
      </c>
      <c r="G2676" s="129">
        <f t="shared" si="379"/>
        <v>2.5741496806166406E-4</v>
      </c>
      <c r="H2676" s="130">
        <f t="shared" si="380"/>
        <v>0.11472096960090508</v>
      </c>
    </row>
    <row r="2677" spans="1:8">
      <c r="A2677" s="108">
        <f t="shared" si="383"/>
        <v>2663</v>
      </c>
      <c r="B2677" s="109">
        <f t="shared" si="383"/>
        <v>46228</v>
      </c>
      <c r="C2677" s="127" t="str">
        <f t="shared" si="376"/>
        <v>구간15</v>
      </c>
      <c r="D2677" s="108">
        <f t="shared" si="377"/>
        <v>183</v>
      </c>
      <c r="E2677" s="128">
        <f>COUNTIF($C$15:C2677,C2677)</f>
        <v>105</v>
      </c>
      <c r="F2677" s="129">
        <f t="shared" si="378"/>
        <v>0.11446355463284341</v>
      </c>
      <c r="G2677" s="129">
        <f t="shared" si="379"/>
        <v>2.5989011198533391E-4</v>
      </c>
      <c r="H2677" s="130">
        <f t="shared" si="380"/>
        <v>0.11472344474482875</v>
      </c>
    </row>
    <row r="2678" spans="1:8">
      <c r="A2678" s="108">
        <f t="shared" si="383"/>
        <v>2664</v>
      </c>
      <c r="B2678" s="109">
        <f t="shared" si="383"/>
        <v>46229</v>
      </c>
      <c r="C2678" s="127" t="str">
        <f t="shared" si="376"/>
        <v>구간15</v>
      </c>
      <c r="D2678" s="108">
        <f t="shared" si="377"/>
        <v>183</v>
      </c>
      <c r="E2678" s="128">
        <f>COUNTIF($C$15:C2678,C2678)</f>
        <v>106</v>
      </c>
      <c r="F2678" s="129">
        <f t="shared" si="378"/>
        <v>0.11446355463284341</v>
      </c>
      <c r="G2678" s="129">
        <f t="shared" si="379"/>
        <v>2.6236525590900376E-4</v>
      </c>
      <c r="H2678" s="130">
        <f t="shared" si="380"/>
        <v>0.11472591988875241</v>
      </c>
    </row>
    <row r="2679" spans="1:8">
      <c r="A2679" s="108">
        <f t="shared" si="383"/>
        <v>2665</v>
      </c>
      <c r="B2679" s="109">
        <f t="shared" si="383"/>
        <v>46230</v>
      </c>
      <c r="C2679" s="127" t="str">
        <f t="shared" si="376"/>
        <v>구간15</v>
      </c>
      <c r="D2679" s="108">
        <f t="shared" si="377"/>
        <v>183</v>
      </c>
      <c r="E2679" s="128">
        <f>COUNTIF($C$15:C2679,C2679)</f>
        <v>107</v>
      </c>
      <c r="F2679" s="129">
        <f t="shared" si="378"/>
        <v>0.11446355463284341</v>
      </c>
      <c r="G2679" s="129">
        <f t="shared" si="379"/>
        <v>2.6484039983267361E-4</v>
      </c>
      <c r="H2679" s="130">
        <f t="shared" si="380"/>
        <v>0.11472839503267608</v>
      </c>
    </row>
    <row r="2680" spans="1:8">
      <c r="A2680" s="108">
        <f t="shared" si="383"/>
        <v>2666</v>
      </c>
      <c r="B2680" s="109">
        <f t="shared" si="383"/>
        <v>46231</v>
      </c>
      <c r="C2680" s="127" t="str">
        <f t="shared" si="376"/>
        <v>구간15</v>
      </c>
      <c r="D2680" s="108">
        <f t="shared" si="377"/>
        <v>183</v>
      </c>
      <c r="E2680" s="128">
        <f>COUNTIF($C$15:C2680,C2680)</f>
        <v>108</v>
      </c>
      <c r="F2680" s="129">
        <f t="shared" si="378"/>
        <v>0.11446355463284341</v>
      </c>
      <c r="G2680" s="129">
        <f t="shared" si="379"/>
        <v>2.6731554375634346E-4</v>
      </c>
      <c r="H2680" s="130">
        <f t="shared" si="380"/>
        <v>0.11473087017659976</v>
      </c>
    </row>
    <row r="2681" spans="1:8">
      <c r="A2681" s="108">
        <f t="shared" si="383"/>
        <v>2667</v>
      </c>
      <c r="B2681" s="109">
        <f t="shared" si="383"/>
        <v>46232</v>
      </c>
      <c r="C2681" s="127" t="str">
        <f t="shared" si="376"/>
        <v>구간15</v>
      </c>
      <c r="D2681" s="108">
        <f t="shared" si="377"/>
        <v>183</v>
      </c>
      <c r="E2681" s="128">
        <f>COUNTIF($C$15:C2681,C2681)</f>
        <v>109</v>
      </c>
      <c r="F2681" s="129">
        <f t="shared" si="378"/>
        <v>0.11446355463284341</v>
      </c>
      <c r="G2681" s="129">
        <f t="shared" si="379"/>
        <v>2.6979068768001331E-4</v>
      </c>
      <c r="H2681" s="130">
        <f t="shared" si="380"/>
        <v>0.11473334532052343</v>
      </c>
    </row>
    <row r="2682" spans="1:8">
      <c r="A2682" s="108">
        <f t="shared" si="383"/>
        <v>2668</v>
      </c>
      <c r="B2682" s="109">
        <f t="shared" si="383"/>
        <v>46233</v>
      </c>
      <c r="C2682" s="127" t="str">
        <f t="shared" si="376"/>
        <v>구간15</v>
      </c>
      <c r="D2682" s="108">
        <f t="shared" si="377"/>
        <v>183</v>
      </c>
      <c r="E2682" s="128">
        <f>COUNTIF($C$15:C2682,C2682)</f>
        <v>110</v>
      </c>
      <c r="F2682" s="129">
        <f t="shared" si="378"/>
        <v>0.11446355463284341</v>
      </c>
      <c r="G2682" s="129">
        <f t="shared" si="379"/>
        <v>2.7226583160368316E-4</v>
      </c>
      <c r="H2682" s="130">
        <f t="shared" si="380"/>
        <v>0.11473582046444709</v>
      </c>
    </row>
    <row r="2683" spans="1:8">
      <c r="A2683" s="108">
        <f t="shared" si="383"/>
        <v>2669</v>
      </c>
      <c r="B2683" s="109">
        <f t="shared" si="383"/>
        <v>46234</v>
      </c>
      <c r="C2683" s="127" t="str">
        <f t="shared" si="376"/>
        <v>구간15</v>
      </c>
      <c r="D2683" s="108">
        <f t="shared" si="377"/>
        <v>183</v>
      </c>
      <c r="E2683" s="128">
        <f>COUNTIF($C$15:C2683,C2683)</f>
        <v>111</v>
      </c>
      <c r="F2683" s="129">
        <f t="shared" si="378"/>
        <v>0.11446355463284341</v>
      </c>
      <c r="G2683" s="129">
        <f t="shared" si="379"/>
        <v>2.7474097552735301E-4</v>
      </c>
      <c r="H2683" s="130">
        <f t="shared" si="380"/>
        <v>0.11473829560837076</v>
      </c>
    </row>
    <row r="2684" spans="1:8">
      <c r="A2684" s="108">
        <f t="shared" si="383"/>
        <v>2670</v>
      </c>
      <c r="B2684" s="109">
        <f t="shared" si="383"/>
        <v>46235</v>
      </c>
      <c r="C2684" s="127" t="str">
        <f t="shared" si="376"/>
        <v>구간15</v>
      </c>
      <c r="D2684" s="108">
        <f t="shared" si="377"/>
        <v>183</v>
      </c>
      <c r="E2684" s="128">
        <f>COUNTIF($C$15:C2684,C2684)</f>
        <v>112</v>
      </c>
      <c r="F2684" s="129">
        <f t="shared" si="378"/>
        <v>0.11446355463284341</v>
      </c>
      <c r="G2684" s="129">
        <f t="shared" si="379"/>
        <v>2.7721611945102285E-4</v>
      </c>
      <c r="H2684" s="130">
        <f t="shared" si="380"/>
        <v>0.11474077075229444</v>
      </c>
    </row>
    <row r="2685" spans="1:8">
      <c r="A2685" s="108">
        <f t="shared" si="383"/>
        <v>2671</v>
      </c>
      <c r="B2685" s="109">
        <f t="shared" si="383"/>
        <v>46236</v>
      </c>
      <c r="C2685" s="127" t="str">
        <f t="shared" si="376"/>
        <v>구간15</v>
      </c>
      <c r="D2685" s="108">
        <f t="shared" si="377"/>
        <v>183</v>
      </c>
      <c r="E2685" s="128">
        <f>COUNTIF($C$15:C2685,C2685)</f>
        <v>113</v>
      </c>
      <c r="F2685" s="129">
        <f t="shared" si="378"/>
        <v>0.11446355463284341</v>
      </c>
      <c r="G2685" s="129">
        <f t="shared" si="379"/>
        <v>2.796912633746927E-4</v>
      </c>
      <c r="H2685" s="130">
        <f t="shared" si="380"/>
        <v>0.11474324589621811</v>
      </c>
    </row>
    <row r="2686" spans="1:8">
      <c r="A2686" s="108">
        <f t="shared" si="383"/>
        <v>2672</v>
      </c>
      <c r="B2686" s="109">
        <f t="shared" si="383"/>
        <v>46237</v>
      </c>
      <c r="C2686" s="127" t="str">
        <f t="shared" si="376"/>
        <v>구간15</v>
      </c>
      <c r="D2686" s="108">
        <f t="shared" si="377"/>
        <v>183</v>
      </c>
      <c r="E2686" s="128">
        <f>COUNTIF($C$15:C2686,C2686)</f>
        <v>114</v>
      </c>
      <c r="F2686" s="129">
        <f t="shared" si="378"/>
        <v>0.11446355463284341</v>
      </c>
      <c r="G2686" s="129">
        <f t="shared" si="379"/>
        <v>2.8216640729836255E-4</v>
      </c>
      <c r="H2686" s="130">
        <f t="shared" si="380"/>
        <v>0.11474572104014177</v>
      </c>
    </row>
    <row r="2687" spans="1:8">
      <c r="A2687" s="108">
        <f t="shared" si="383"/>
        <v>2673</v>
      </c>
      <c r="B2687" s="109">
        <f t="shared" si="383"/>
        <v>46238</v>
      </c>
      <c r="C2687" s="127" t="str">
        <f t="shared" si="376"/>
        <v>구간15</v>
      </c>
      <c r="D2687" s="108">
        <f t="shared" si="377"/>
        <v>183</v>
      </c>
      <c r="E2687" s="128">
        <f>COUNTIF($C$15:C2687,C2687)</f>
        <v>115</v>
      </c>
      <c r="F2687" s="129">
        <f t="shared" si="378"/>
        <v>0.11446355463284341</v>
      </c>
      <c r="G2687" s="129">
        <f t="shared" si="379"/>
        <v>2.846415512220324E-4</v>
      </c>
      <c r="H2687" s="130">
        <f t="shared" si="380"/>
        <v>0.11474819618406544</v>
      </c>
    </row>
    <row r="2688" spans="1:8">
      <c r="A2688" s="108">
        <f t="shared" si="383"/>
        <v>2674</v>
      </c>
      <c r="B2688" s="109">
        <f t="shared" si="383"/>
        <v>46239</v>
      </c>
      <c r="C2688" s="127" t="str">
        <f t="shared" si="376"/>
        <v>구간15</v>
      </c>
      <c r="D2688" s="108">
        <f t="shared" si="377"/>
        <v>183</v>
      </c>
      <c r="E2688" s="128">
        <f>COUNTIF($C$15:C2688,C2688)</f>
        <v>116</v>
      </c>
      <c r="F2688" s="129">
        <f t="shared" si="378"/>
        <v>0.11446355463284341</v>
      </c>
      <c r="G2688" s="129">
        <f t="shared" si="379"/>
        <v>2.8711669514570225E-4</v>
      </c>
      <c r="H2688" s="130">
        <f t="shared" si="380"/>
        <v>0.11475067132798912</v>
      </c>
    </row>
    <row r="2689" spans="1:8">
      <c r="A2689" s="108">
        <f t="shared" ref="A2689:B2704" si="384">A2688+1</f>
        <v>2675</v>
      </c>
      <c r="B2689" s="109">
        <f t="shared" si="384"/>
        <v>46240</v>
      </c>
      <c r="C2689" s="127" t="str">
        <f t="shared" si="376"/>
        <v>구간15</v>
      </c>
      <c r="D2689" s="108">
        <f t="shared" si="377"/>
        <v>183</v>
      </c>
      <c r="E2689" s="128">
        <f>COUNTIF($C$15:C2689,C2689)</f>
        <v>117</v>
      </c>
      <c r="F2689" s="129">
        <f t="shared" si="378"/>
        <v>0.11446355463284341</v>
      </c>
      <c r="G2689" s="129">
        <f t="shared" si="379"/>
        <v>2.895918390693721E-4</v>
      </c>
      <c r="H2689" s="130">
        <f t="shared" si="380"/>
        <v>0.11475314647191279</v>
      </c>
    </row>
    <row r="2690" spans="1:8">
      <c r="A2690" s="108">
        <f t="shared" si="384"/>
        <v>2676</v>
      </c>
      <c r="B2690" s="109">
        <f t="shared" si="384"/>
        <v>46241</v>
      </c>
      <c r="C2690" s="127" t="str">
        <f t="shared" si="376"/>
        <v>구간15</v>
      </c>
      <c r="D2690" s="108">
        <f t="shared" si="377"/>
        <v>183</v>
      </c>
      <c r="E2690" s="128">
        <f>COUNTIF($C$15:C2690,C2690)</f>
        <v>118</v>
      </c>
      <c r="F2690" s="129">
        <f t="shared" si="378"/>
        <v>0.11446355463284341</v>
      </c>
      <c r="G2690" s="129">
        <f t="shared" si="379"/>
        <v>2.920669829930419E-4</v>
      </c>
      <c r="H2690" s="130">
        <f t="shared" si="380"/>
        <v>0.11475562161583645</v>
      </c>
    </row>
    <row r="2691" spans="1:8">
      <c r="A2691" s="108">
        <f t="shared" si="384"/>
        <v>2677</v>
      </c>
      <c r="B2691" s="109">
        <f t="shared" si="384"/>
        <v>46242</v>
      </c>
      <c r="C2691" s="127" t="str">
        <f t="shared" si="376"/>
        <v>구간15</v>
      </c>
      <c r="D2691" s="108">
        <f t="shared" si="377"/>
        <v>183</v>
      </c>
      <c r="E2691" s="128">
        <f>COUNTIF($C$15:C2691,C2691)</f>
        <v>119</v>
      </c>
      <c r="F2691" s="129">
        <f t="shared" si="378"/>
        <v>0.11446355463284341</v>
      </c>
      <c r="G2691" s="129">
        <f t="shared" si="379"/>
        <v>2.9454212691671175E-4</v>
      </c>
      <c r="H2691" s="130">
        <f t="shared" si="380"/>
        <v>0.11475809675976012</v>
      </c>
    </row>
    <row r="2692" spans="1:8">
      <c r="A2692" s="108">
        <f t="shared" si="384"/>
        <v>2678</v>
      </c>
      <c r="B2692" s="109">
        <f t="shared" si="384"/>
        <v>46243</v>
      </c>
      <c r="C2692" s="127" t="str">
        <f t="shared" si="376"/>
        <v>구간15</v>
      </c>
      <c r="D2692" s="108">
        <f t="shared" si="377"/>
        <v>183</v>
      </c>
      <c r="E2692" s="128">
        <f>COUNTIF($C$15:C2692,C2692)</f>
        <v>120</v>
      </c>
      <c r="F2692" s="129">
        <f t="shared" si="378"/>
        <v>0.11446355463284341</v>
      </c>
      <c r="G2692" s="129">
        <f t="shared" si="379"/>
        <v>2.9701727084038159E-4</v>
      </c>
      <c r="H2692" s="130">
        <f t="shared" si="380"/>
        <v>0.1147605719036838</v>
      </c>
    </row>
    <row r="2693" spans="1:8">
      <c r="A2693" s="108">
        <f t="shared" si="384"/>
        <v>2679</v>
      </c>
      <c r="B2693" s="109">
        <f t="shared" si="384"/>
        <v>46244</v>
      </c>
      <c r="C2693" s="127" t="str">
        <f t="shared" si="376"/>
        <v>구간15</v>
      </c>
      <c r="D2693" s="108">
        <f t="shared" si="377"/>
        <v>183</v>
      </c>
      <c r="E2693" s="128">
        <f>COUNTIF($C$15:C2693,C2693)</f>
        <v>121</v>
      </c>
      <c r="F2693" s="129">
        <f t="shared" si="378"/>
        <v>0.11446355463284341</v>
      </c>
      <c r="G2693" s="129">
        <f t="shared" si="379"/>
        <v>2.9949241476405144E-4</v>
      </c>
      <c r="H2693" s="130">
        <f t="shared" si="380"/>
        <v>0.11476304704760747</v>
      </c>
    </row>
    <row r="2694" spans="1:8">
      <c r="A2694" s="108">
        <f t="shared" si="384"/>
        <v>2680</v>
      </c>
      <c r="B2694" s="109">
        <f t="shared" si="384"/>
        <v>46245</v>
      </c>
      <c r="C2694" s="127" t="str">
        <f t="shared" si="376"/>
        <v>구간15</v>
      </c>
      <c r="D2694" s="108">
        <f t="shared" si="377"/>
        <v>183</v>
      </c>
      <c r="E2694" s="128">
        <f>COUNTIF($C$15:C2694,C2694)</f>
        <v>122</v>
      </c>
      <c r="F2694" s="129">
        <f t="shared" si="378"/>
        <v>0.11446355463284341</v>
      </c>
      <c r="G2694" s="129">
        <f t="shared" si="379"/>
        <v>3.0196755868772129E-4</v>
      </c>
      <c r="H2694" s="130">
        <f t="shared" si="380"/>
        <v>0.11476552219153113</v>
      </c>
    </row>
    <row r="2695" spans="1:8">
      <c r="A2695" s="108">
        <f t="shared" si="384"/>
        <v>2681</v>
      </c>
      <c r="B2695" s="109">
        <f t="shared" si="384"/>
        <v>46246</v>
      </c>
      <c r="C2695" s="127" t="str">
        <f t="shared" si="376"/>
        <v>구간15</v>
      </c>
      <c r="D2695" s="108">
        <f t="shared" si="377"/>
        <v>183</v>
      </c>
      <c r="E2695" s="128">
        <f>COUNTIF($C$15:C2695,C2695)</f>
        <v>123</v>
      </c>
      <c r="F2695" s="129">
        <f t="shared" si="378"/>
        <v>0.11446355463284341</v>
      </c>
      <c r="G2695" s="129">
        <f t="shared" si="379"/>
        <v>3.0444270261139114E-4</v>
      </c>
      <c r="H2695" s="130">
        <f t="shared" si="380"/>
        <v>0.1147679973354548</v>
      </c>
    </row>
    <row r="2696" spans="1:8">
      <c r="A2696" s="108">
        <f t="shared" si="384"/>
        <v>2682</v>
      </c>
      <c r="B2696" s="109">
        <f t="shared" si="384"/>
        <v>46247</v>
      </c>
      <c r="C2696" s="127" t="str">
        <f t="shared" si="376"/>
        <v>구간15</v>
      </c>
      <c r="D2696" s="108">
        <f t="shared" si="377"/>
        <v>183</v>
      </c>
      <c r="E2696" s="128">
        <f>COUNTIF($C$15:C2696,C2696)</f>
        <v>124</v>
      </c>
      <c r="F2696" s="129">
        <f t="shared" si="378"/>
        <v>0.11446355463284341</v>
      </c>
      <c r="G2696" s="129">
        <f t="shared" si="379"/>
        <v>3.0691784653506099E-4</v>
      </c>
      <c r="H2696" s="130">
        <f t="shared" si="380"/>
        <v>0.11477047247937847</v>
      </c>
    </row>
    <row r="2697" spans="1:8">
      <c r="A2697" s="108">
        <f t="shared" si="384"/>
        <v>2683</v>
      </c>
      <c r="B2697" s="109">
        <f t="shared" si="384"/>
        <v>46248</v>
      </c>
      <c r="C2697" s="127" t="str">
        <f t="shared" si="376"/>
        <v>구간15</v>
      </c>
      <c r="D2697" s="108">
        <f t="shared" si="377"/>
        <v>183</v>
      </c>
      <c r="E2697" s="128">
        <f>COUNTIF($C$15:C2697,C2697)</f>
        <v>125</v>
      </c>
      <c r="F2697" s="129">
        <f t="shared" si="378"/>
        <v>0.11446355463284341</v>
      </c>
      <c r="G2697" s="129">
        <f t="shared" si="379"/>
        <v>3.0939299045873084E-4</v>
      </c>
      <c r="H2697" s="130">
        <f t="shared" si="380"/>
        <v>0.11477294762330215</v>
      </c>
    </row>
    <row r="2698" spans="1:8">
      <c r="A2698" s="108">
        <f t="shared" si="384"/>
        <v>2684</v>
      </c>
      <c r="B2698" s="109">
        <f t="shared" si="384"/>
        <v>46249</v>
      </c>
      <c r="C2698" s="127" t="str">
        <f t="shared" si="376"/>
        <v>구간15</v>
      </c>
      <c r="D2698" s="108">
        <f t="shared" si="377"/>
        <v>183</v>
      </c>
      <c r="E2698" s="128">
        <f>COUNTIF($C$15:C2698,C2698)</f>
        <v>126</v>
      </c>
      <c r="F2698" s="129">
        <f t="shared" si="378"/>
        <v>0.11446355463284341</v>
      </c>
      <c r="G2698" s="129">
        <f t="shared" si="379"/>
        <v>3.1186813438240069E-4</v>
      </c>
      <c r="H2698" s="130">
        <f t="shared" si="380"/>
        <v>0.11477542276722581</v>
      </c>
    </row>
    <row r="2699" spans="1:8">
      <c r="A2699" s="108">
        <f t="shared" si="384"/>
        <v>2685</v>
      </c>
      <c r="B2699" s="109">
        <f t="shared" si="384"/>
        <v>46250</v>
      </c>
      <c r="C2699" s="127" t="str">
        <f t="shared" si="376"/>
        <v>구간15</v>
      </c>
      <c r="D2699" s="108">
        <f t="shared" si="377"/>
        <v>183</v>
      </c>
      <c r="E2699" s="128">
        <f>COUNTIF($C$15:C2699,C2699)</f>
        <v>127</v>
      </c>
      <c r="F2699" s="129">
        <f t="shared" si="378"/>
        <v>0.11446355463284341</v>
      </c>
      <c r="G2699" s="129">
        <f t="shared" si="379"/>
        <v>3.1434327830607054E-4</v>
      </c>
      <c r="H2699" s="130">
        <f t="shared" si="380"/>
        <v>0.11477789791114948</v>
      </c>
    </row>
    <row r="2700" spans="1:8">
      <c r="A2700" s="108">
        <f t="shared" si="384"/>
        <v>2686</v>
      </c>
      <c r="B2700" s="109">
        <f t="shared" si="384"/>
        <v>46251</v>
      </c>
      <c r="C2700" s="127" t="str">
        <f t="shared" si="376"/>
        <v>구간15</v>
      </c>
      <c r="D2700" s="108">
        <f t="shared" si="377"/>
        <v>183</v>
      </c>
      <c r="E2700" s="128">
        <f>COUNTIF($C$15:C2700,C2700)</f>
        <v>128</v>
      </c>
      <c r="F2700" s="129">
        <f t="shared" si="378"/>
        <v>0.11446355463284341</v>
      </c>
      <c r="G2700" s="129">
        <f t="shared" si="379"/>
        <v>3.1681842222974039E-4</v>
      </c>
      <c r="H2700" s="130">
        <f t="shared" si="380"/>
        <v>0.11478037305507315</v>
      </c>
    </row>
    <row r="2701" spans="1:8">
      <c r="A2701" s="108">
        <f t="shared" si="384"/>
        <v>2687</v>
      </c>
      <c r="B2701" s="109">
        <f t="shared" si="384"/>
        <v>46252</v>
      </c>
      <c r="C2701" s="127" t="str">
        <f t="shared" si="376"/>
        <v>구간15</v>
      </c>
      <c r="D2701" s="108">
        <f t="shared" si="377"/>
        <v>183</v>
      </c>
      <c r="E2701" s="128">
        <f>COUNTIF($C$15:C2701,C2701)</f>
        <v>129</v>
      </c>
      <c r="F2701" s="129">
        <f t="shared" si="378"/>
        <v>0.11446355463284341</v>
      </c>
      <c r="G2701" s="129">
        <f t="shared" si="379"/>
        <v>3.1929356615341024E-4</v>
      </c>
      <c r="H2701" s="130">
        <f t="shared" si="380"/>
        <v>0.11478284819899683</v>
      </c>
    </row>
    <row r="2702" spans="1:8">
      <c r="A2702" s="108">
        <f t="shared" si="384"/>
        <v>2688</v>
      </c>
      <c r="B2702" s="109">
        <f t="shared" si="384"/>
        <v>46253</v>
      </c>
      <c r="C2702" s="127" t="str">
        <f t="shared" si="376"/>
        <v>구간15</v>
      </c>
      <c r="D2702" s="108">
        <f t="shared" si="377"/>
        <v>183</v>
      </c>
      <c r="E2702" s="128">
        <f>COUNTIF($C$15:C2702,C2702)</f>
        <v>130</v>
      </c>
      <c r="F2702" s="129">
        <f t="shared" si="378"/>
        <v>0.11446355463284341</v>
      </c>
      <c r="G2702" s="129">
        <f t="shared" si="379"/>
        <v>3.2176871007708009E-4</v>
      </c>
      <c r="H2702" s="130">
        <f t="shared" si="380"/>
        <v>0.11478532334292049</v>
      </c>
    </row>
    <row r="2703" spans="1:8">
      <c r="A2703" s="108">
        <f t="shared" si="384"/>
        <v>2689</v>
      </c>
      <c r="B2703" s="109">
        <f t="shared" si="384"/>
        <v>46254</v>
      </c>
      <c r="C2703" s="127" t="str">
        <f t="shared" si="376"/>
        <v>구간15</v>
      </c>
      <c r="D2703" s="108">
        <f t="shared" si="377"/>
        <v>183</v>
      </c>
      <c r="E2703" s="128">
        <f>COUNTIF($C$15:C2703,C2703)</f>
        <v>131</v>
      </c>
      <c r="F2703" s="129">
        <f t="shared" si="378"/>
        <v>0.11446355463284341</v>
      </c>
      <c r="G2703" s="129">
        <f t="shared" si="379"/>
        <v>3.2424385400074994E-4</v>
      </c>
      <c r="H2703" s="130">
        <f t="shared" si="380"/>
        <v>0.11478779848684416</v>
      </c>
    </row>
    <row r="2704" spans="1:8">
      <c r="A2704" s="108">
        <f t="shared" si="384"/>
        <v>2690</v>
      </c>
      <c r="B2704" s="109">
        <f t="shared" si="384"/>
        <v>46255</v>
      </c>
      <c r="C2704" s="127" t="str">
        <f t="shared" ref="C2704:C2767" si="385">IF(IFERROR(HLOOKUP(B2704,$D$5:$W$7,2,FALSE),"")="",C2705,HLOOKUP(B2704,$D$5:$W$7,2,FALSE))</f>
        <v>구간15</v>
      </c>
      <c r="D2704" s="108">
        <f t="shared" ref="D2704:D2767" si="386">COUNTIF($C$15:$C$49928,C2704)</f>
        <v>183</v>
      </c>
      <c r="E2704" s="128">
        <f>COUNTIF($C$15:C2704,C2704)</f>
        <v>132</v>
      </c>
      <c r="F2704" s="129">
        <f t="shared" ref="F2704:F2767" si="387">HLOOKUP($C2704,$D$6:$W$11,6,FALSE)</f>
        <v>0.11446355463284341</v>
      </c>
      <c r="G2704" s="129">
        <f t="shared" ref="G2704:G2767" si="388">HLOOKUP($C2704,$D$6:$W$11,5,FALSE)*(E2704)</f>
        <v>3.2671899792441979E-4</v>
      </c>
      <c r="H2704" s="130">
        <f t="shared" ref="H2704:H2767" si="389">F2704+G2704</f>
        <v>0.11479027363076783</v>
      </c>
    </row>
    <row r="2705" spans="1:8">
      <c r="A2705" s="108">
        <f t="shared" ref="A2705:B2720" si="390">A2704+1</f>
        <v>2691</v>
      </c>
      <c r="B2705" s="109">
        <f t="shared" si="390"/>
        <v>46256</v>
      </c>
      <c r="C2705" s="127" t="str">
        <f t="shared" si="385"/>
        <v>구간15</v>
      </c>
      <c r="D2705" s="108">
        <f t="shared" si="386"/>
        <v>183</v>
      </c>
      <c r="E2705" s="128">
        <f>COUNTIF($C$15:C2705,C2705)</f>
        <v>133</v>
      </c>
      <c r="F2705" s="129">
        <f t="shared" si="387"/>
        <v>0.11446355463284341</v>
      </c>
      <c r="G2705" s="129">
        <f t="shared" si="388"/>
        <v>3.2919414184808964E-4</v>
      </c>
      <c r="H2705" s="130">
        <f t="shared" si="389"/>
        <v>0.11479274877469151</v>
      </c>
    </row>
    <row r="2706" spans="1:8">
      <c r="A2706" s="108">
        <f t="shared" si="390"/>
        <v>2692</v>
      </c>
      <c r="B2706" s="109">
        <f t="shared" si="390"/>
        <v>46257</v>
      </c>
      <c r="C2706" s="127" t="str">
        <f t="shared" si="385"/>
        <v>구간15</v>
      </c>
      <c r="D2706" s="108">
        <f t="shared" si="386"/>
        <v>183</v>
      </c>
      <c r="E2706" s="128">
        <f>COUNTIF($C$15:C2706,C2706)</f>
        <v>134</v>
      </c>
      <c r="F2706" s="129">
        <f t="shared" si="387"/>
        <v>0.11446355463284341</v>
      </c>
      <c r="G2706" s="129">
        <f t="shared" si="388"/>
        <v>3.3166928577175949E-4</v>
      </c>
      <c r="H2706" s="130">
        <f t="shared" si="389"/>
        <v>0.11479522391861517</v>
      </c>
    </row>
    <row r="2707" spans="1:8">
      <c r="A2707" s="108">
        <f t="shared" si="390"/>
        <v>2693</v>
      </c>
      <c r="B2707" s="109">
        <f t="shared" si="390"/>
        <v>46258</v>
      </c>
      <c r="C2707" s="127" t="str">
        <f t="shared" si="385"/>
        <v>구간15</v>
      </c>
      <c r="D2707" s="108">
        <f t="shared" si="386"/>
        <v>183</v>
      </c>
      <c r="E2707" s="128">
        <f>COUNTIF($C$15:C2707,C2707)</f>
        <v>135</v>
      </c>
      <c r="F2707" s="129">
        <f t="shared" si="387"/>
        <v>0.11446355463284341</v>
      </c>
      <c r="G2707" s="129">
        <f t="shared" si="388"/>
        <v>3.3414442969542933E-4</v>
      </c>
      <c r="H2707" s="130">
        <f t="shared" si="389"/>
        <v>0.11479769906253884</v>
      </c>
    </row>
    <row r="2708" spans="1:8">
      <c r="A2708" s="108">
        <f t="shared" si="390"/>
        <v>2694</v>
      </c>
      <c r="B2708" s="109">
        <f t="shared" si="390"/>
        <v>46259</v>
      </c>
      <c r="C2708" s="127" t="str">
        <f t="shared" si="385"/>
        <v>구간15</v>
      </c>
      <c r="D2708" s="108">
        <f t="shared" si="386"/>
        <v>183</v>
      </c>
      <c r="E2708" s="128">
        <f>COUNTIF($C$15:C2708,C2708)</f>
        <v>136</v>
      </c>
      <c r="F2708" s="129">
        <f t="shared" si="387"/>
        <v>0.11446355463284341</v>
      </c>
      <c r="G2708" s="129">
        <f t="shared" si="388"/>
        <v>3.3661957361909918E-4</v>
      </c>
      <c r="H2708" s="130">
        <f t="shared" si="389"/>
        <v>0.1148001742064625</v>
      </c>
    </row>
    <row r="2709" spans="1:8">
      <c r="A2709" s="108">
        <f t="shared" si="390"/>
        <v>2695</v>
      </c>
      <c r="B2709" s="109">
        <f t="shared" si="390"/>
        <v>46260</v>
      </c>
      <c r="C2709" s="127" t="str">
        <f t="shared" si="385"/>
        <v>구간15</v>
      </c>
      <c r="D2709" s="108">
        <f t="shared" si="386"/>
        <v>183</v>
      </c>
      <c r="E2709" s="128">
        <f>COUNTIF($C$15:C2709,C2709)</f>
        <v>137</v>
      </c>
      <c r="F2709" s="129">
        <f t="shared" si="387"/>
        <v>0.11446355463284341</v>
      </c>
      <c r="G2709" s="129">
        <f t="shared" si="388"/>
        <v>3.3909471754276903E-4</v>
      </c>
      <c r="H2709" s="130">
        <f t="shared" si="389"/>
        <v>0.11480264935038619</v>
      </c>
    </row>
    <row r="2710" spans="1:8">
      <c r="A2710" s="108">
        <f t="shared" si="390"/>
        <v>2696</v>
      </c>
      <c r="B2710" s="109">
        <f t="shared" si="390"/>
        <v>46261</v>
      </c>
      <c r="C2710" s="127" t="str">
        <f t="shared" si="385"/>
        <v>구간15</v>
      </c>
      <c r="D2710" s="108">
        <f t="shared" si="386"/>
        <v>183</v>
      </c>
      <c r="E2710" s="128">
        <f>COUNTIF($C$15:C2710,C2710)</f>
        <v>138</v>
      </c>
      <c r="F2710" s="129">
        <f t="shared" si="387"/>
        <v>0.11446355463284341</v>
      </c>
      <c r="G2710" s="129">
        <f t="shared" si="388"/>
        <v>3.4156986146643888E-4</v>
      </c>
      <c r="H2710" s="130">
        <f t="shared" si="389"/>
        <v>0.11480512449430985</v>
      </c>
    </row>
    <row r="2711" spans="1:8">
      <c r="A2711" s="108">
        <f t="shared" si="390"/>
        <v>2697</v>
      </c>
      <c r="B2711" s="109">
        <f t="shared" si="390"/>
        <v>46262</v>
      </c>
      <c r="C2711" s="127" t="str">
        <f t="shared" si="385"/>
        <v>구간15</v>
      </c>
      <c r="D2711" s="108">
        <f t="shared" si="386"/>
        <v>183</v>
      </c>
      <c r="E2711" s="128">
        <f>COUNTIF($C$15:C2711,C2711)</f>
        <v>139</v>
      </c>
      <c r="F2711" s="129">
        <f t="shared" si="387"/>
        <v>0.11446355463284341</v>
      </c>
      <c r="G2711" s="129">
        <f t="shared" si="388"/>
        <v>3.4404500539010868E-4</v>
      </c>
      <c r="H2711" s="130">
        <f t="shared" si="389"/>
        <v>0.11480759963823352</v>
      </c>
    </row>
    <row r="2712" spans="1:8">
      <c r="A2712" s="108">
        <f t="shared" si="390"/>
        <v>2698</v>
      </c>
      <c r="B2712" s="109">
        <f t="shared" si="390"/>
        <v>46263</v>
      </c>
      <c r="C2712" s="127" t="str">
        <f t="shared" si="385"/>
        <v>구간15</v>
      </c>
      <c r="D2712" s="108">
        <f t="shared" si="386"/>
        <v>183</v>
      </c>
      <c r="E2712" s="128">
        <f>COUNTIF($C$15:C2712,C2712)</f>
        <v>140</v>
      </c>
      <c r="F2712" s="129">
        <f t="shared" si="387"/>
        <v>0.11446355463284341</v>
      </c>
      <c r="G2712" s="129">
        <f t="shared" si="388"/>
        <v>3.4652014931377853E-4</v>
      </c>
      <c r="H2712" s="130">
        <f t="shared" si="389"/>
        <v>0.11481007478215718</v>
      </c>
    </row>
    <row r="2713" spans="1:8">
      <c r="A2713" s="108">
        <f t="shared" si="390"/>
        <v>2699</v>
      </c>
      <c r="B2713" s="109">
        <f t="shared" si="390"/>
        <v>46264</v>
      </c>
      <c r="C2713" s="127" t="str">
        <f t="shared" si="385"/>
        <v>구간15</v>
      </c>
      <c r="D2713" s="108">
        <f t="shared" si="386"/>
        <v>183</v>
      </c>
      <c r="E2713" s="128">
        <f>COUNTIF($C$15:C2713,C2713)</f>
        <v>141</v>
      </c>
      <c r="F2713" s="129">
        <f t="shared" si="387"/>
        <v>0.11446355463284341</v>
      </c>
      <c r="G2713" s="129">
        <f t="shared" si="388"/>
        <v>3.4899529323744838E-4</v>
      </c>
      <c r="H2713" s="130">
        <f t="shared" si="389"/>
        <v>0.11481254992608086</v>
      </c>
    </row>
    <row r="2714" spans="1:8">
      <c r="A2714" s="108">
        <f t="shared" si="390"/>
        <v>2700</v>
      </c>
      <c r="B2714" s="109">
        <f t="shared" si="390"/>
        <v>46265</v>
      </c>
      <c r="C2714" s="127" t="str">
        <f t="shared" si="385"/>
        <v>구간15</v>
      </c>
      <c r="D2714" s="108">
        <f t="shared" si="386"/>
        <v>183</v>
      </c>
      <c r="E2714" s="128">
        <f>COUNTIF($C$15:C2714,C2714)</f>
        <v>142</v>
      </c>
      <c r="F2714" s="129">
        <f t="shared" si="387"/>
        <v>0.11446355463284341</v>
      </c>
      <c r="G2714" s="129">
        <f t="shared" si="388"/>
        <v>3.5147043716111823E-4</v>
      </c>
      <c r="H2714" s="130">
        <f t="shared" si="389"/>
        <v>0.11481502507000453</v>
      </c>
    </row>
    <row r="2715" spans="1:8">
      <c r="A2715" s="108">
        <f t="shared" si="390"/>
        <v>2701</v>
      </c>
      <c r="B2715" s="109">
        <f t="shared" si="390"/>
        <v>46266</v>
      </c>
      <c r="C2715" s="127" t="str">
        <f t="shared" si="385"/>
        <v>구간15</v>
      </c>
      <c r="D2715" s="108">
        <f t="shared" si="386"/>
        <v>183</v>
      </c>
      <c r="E2715" s="128">
        <f>COUNTIF($C$15:C2715,C2715)</f>
        <v>143</v>
      </c>
      <c r="F2715" s="129">
        <f t="shared" si="387"/>
        <v>0.11446355463284341</v>
      </c>
      <c r="G2715" s="129">
        <f t="shared" si="388"/>
        <v>3.5394558108478808E-4</v>
      </c>
      <c r="H2715" s="130">
        <f t="shared" si="389"/>
        <v>0.1148175002139282</v>
      </c>
    </row>
    <row r="2716" spans="1:8">
      <c r="A2716" s="108">
        <f t="shared" si="390"/>
        <v>2702</v>
      </c>
      <c r="B2716" s="109">
        <f t="shared" si="390"/>
        <v>46267</v>
      </c>
      <c r="C2716" s="127" t="str">
        <f t="shared" si="385"/>
        <v>구간15</v>
      </c>
      <c r="D2716" s="108">
        <f t="shared" si="386"/>
        <v>183</v>
      </c>
      <c r="E2716" s="128">
        <f>COUNTIF($C$15:C2716,C2716)</f>
        <v>144</v>
      </c>
      <c r="F2716" s="129">
        <f t="shared" si="387"/>
        <v>0.11446355463284341</v>
      </c>
      <c r="G2716" s="129">
        <f t="shared" si="388"/>
        <v>3.5642072500845792E-4</v>
      </c>
      <c r="H2716" s="130">
        <f t="shared" si="389"/>
        <v>0.11481997535785186</v>
      </c>
    </row>
    <row r="2717" spans="1:8">
      <c r="A2717" s="108">
        <f t="shared" si="390"/>
        <v>2703</v>
      </c>
      <c r="B2717" s="109">
        <f t="shared" si="390"/>
        <v>46268</v>
      </c>
      <c r="C2717" s="127" t="str">
        <f t="shared" si="385"/>
        <v>구간15</v>
      </c>
      <c r="D2717" s="108">
        <f t="shared" si="386"/>
        <v>183</v>
      </c>
      <c r="E2717" s="128">
        <f>COUNTIF($C$15:C2717,C2717)</f>
        <v>145</v>
      </c>
      <c r="F2717" s="129">
        <f t="shared" si="387"/>
        <v>0.11446355463284341</v>
      </c>
      <c r="G2717" s="129">
        <f t="shared" si="388"/>
        <v>3.5889586893212777E-4</v>
      </c>
      <c r="H2717" s="130">
        <f t="shared" si="389"/>
        <v>0.11482245050177554</v>
      </c>
    </row>
    <row r="2718" spans="1:8">
      <c r="A2718" s="108">
        <f t="shared" si="390"/>
        <v>2704</v>
      </c>
      <c r="B2718" s="109">
        <f t="shared" si="390"/>
        <v>46269</v>
      </c>
      <c r="C2718" s="127" t="str">
        <f t="shared" si="385"/>
        <v>구간15</v>
      </c>
      <c r="D2718" s="108">
        <f t="shared" si="386"/>
        <v>183</v>
      </c>
      <c r="E2718" s="128">
        <f>COUNTIF($C$15:C2718,C2718)</f>
        <v>146</v>
      </c>
      <c r="F2718" s="129">
        <f t="shared" si="387"/>
        <v>0.11446355463284341</v>
      </c>
      <c r="G2718" s="129">
        <f t="shared" si="388"/>
        <v>3.6137101285579762E-4</v>
      </c>
      <c r="H2718" s="130">
        <f t="shared" si="389"/>
        <v>0.11482492564569921</v>
      </c>
    </row>
    <row r="2719" spans="1:8">
      <c r="A2719" s="108">
        <f t="shared" si="390"/>
        <v>2705</v>
      </c>
      <c r="B2719" s="109">
        <f t="shared" si="390"/>
        <v>46270</v>
      </c>
      <c r="C2719" s="127" t="str">
        <f t="shared" si="385"/>
        <v>구간15</v>
      </c>
      <c r="D2719" s="108">
        <f t="shared" si="386"/>
        <v>183</v>
      </c>
      <c r="E2719" s="128">
        <f>COUNTIF($C$15:C2719,C2719)</f>
        <v>147</v>
      </c>
      <c r="F2719" s="129">
        <f t="shared" si="387"/>
        <v>0.11446355463284341</v>
      </c>
      <c r="G2719" s="129">
        <f t="shared" si="388"/>
        <v>3.6384615677946747E-4</v>
      </c>
      <c r="H2719" s="130">
        <f t="shared" si="389"/>
        <v>0.11482740078962288</v>
      </c>
    </row>
    <row r="2720" spans="1:8">
      <c r="A2720" s="108">
        <f t="shared" si="390"/>
        <v>2706</v>
      </c>
      <c r="B2720" s="109">
        <f t="shared" si="390"/>
        <v>46271</v>
      </c>
      <c r="C2720" s="127" t="str">
        <f t="shared" si="385"/>
        <v>구간15</v>
      </c>
      <c r="D2720" s="108">
        <f t="shared" si="386"/>
        <v>183</v>
      </c>
      <c r="E2720" s="128">
        <f>COUNTIF($C$15:C2720,C2720)</f>
        <v>148</v>
      </c>
      <c r="F2720" s="129">
        <f t="shared" si="387"/>
        <v>0.11446355463284341</v>
      </c>
      <c r="G2720" s="129">
        <f t="shared" si="388"/>
        <v>3.6632130070313732E-4</v>
      </c>
      <c r="H2720" s="130">
        <f t="shared" si="389"/>
        <v>0.11482987593354654</v>
      </c>
    </row>
    <row r="2721" spans="1:8">
      <c r="A2721" s="108">
        <f t="shared" ref="A2721:B2736" si="391">A2720+1</f>
        <v>2707</v>
      </c>
      <c r="B2721" s="109">
        <f t="shared" si="391"/>
        <v>46272</v>
      </c>
      <c r="C2721" s="127" t="str">
        <f t="shared" si="385"/>
        <v>구간15</v>
      </c>
      <c r="D2721" s="108">
        <f t="shared" si="386"/>
        <v>183</v>
      </c>
      <c r="E2721" s="128">
        <f>COUNTIF($C$15:C2721,C2721)</f>
        <v>149</v>
      </c>
      <c r="F2721" s="129">
        <f t="shared" si="387"/>
        <v>0.11446355463284341</v>
      </c>
      <c r="G2721" s="129">
        <f t="shared" si="388"/>
        <v>3.6879644462680717E-4</v>
      </c>
      <c r="H2721" s="130">
        <f t="shared" si="389"/>
        <v>0.11483235107747022</v>
      </c>
    </row>
    <row r="2722" spans="1:8">
      <c r="A2722" s="108">
        <f t="shared" si="391"/>
        <v>2708</v>
      </c>
      <c r="B2722" s="109">
        <f t="shared" si="391"/>
        <v>46273</v>
      </c>
      <c r="C2722" s="127" t="str">
        <f t="shared" si="385"/>
        <v>구간15</v>
      </c>
      <c r="D2722" s="108">
        <f t="shared" si="386"/>
        <v>183</v>
      </c>
      <c r="E2722" s="128">
        <f>COUNTIF($C$15:C2722,C2722)</f>
        <v>150</v>
      </c>
      <c r="F2722" s="129">
        <f t="shared" si="387"/>
        <v>0.11446355463284341</v>
      </c>
      <c r="G2722" s="129">
        <f t="shared" si="388"/>
        <v>3.7127158855047702E-4</v>
      </c>
      <c r="H2722" s="130">
        <f t="shared" si="389"/>
        <v>0.11483482622139389</v>
      </c>
    </row>
    <row r="2723" spans="1:8">
      <c r="A2723" s="108">
        <f t="shared" si="391"/>
        <v>2709</v>
      </c>
      <c r="B2723" s="109">
        <f t="shared" si="391"/>
        <v>46274</v>
      </c>
      <c r="C2723" s="127" t="str">
        <f t="shared" si="385"/>
        <v>구간15</v>
      </c>
      <c r="D2723" s="108">
        <f t="shared" si="386"/>
        <v>183</v>
      </c>
      <c r="E2723" s="128">
        <f>COUNTIF($C$15:C2723,C2723)</f>
        <v>151</v>
      </c>
      <c r="F2723" s="129">
        <f t="shared" si="387"/>
        <v>0.11446355463284341</v>
      </c>
      <c r="G2723" s="129">
        <f t="shared" si="388"/>
        <v>3.7374673247414687E-4</v>
      </c>
      <c r="H2723" s="130">
        <f t="shared" si="389"/>
        <v>0.11483730136531756</v>
      </c>
    </row>
    <row r="2724" spans="1:8">
      <c r="A2724" s="108">
        <f t="shared" si="391"/>
        <v>2710</v>
      </c>
      <c r="B2724" s="109">
        <f t="shared" si="391"/>
        <v>46275</v>
      </c>
      <c r="C2724" s="127" t="str">
        <f t="shared" si="385"/>
        <v>구간15</v>
      </c>
      <c r="D2724" s="108">
        <f t="shared" si="386"/>
        <v>183</v>
      </c>
      <c r="E2724" s="128">
        <f>COUNTIF($C$15:C2724,C2724)</f>
        <v>152</v>
      </c>
      <c r="F2724" s="129">
        <f t="shared" si="387"/>
        <v>0.11446355463284341</v>
      </c>
      <c r="G2724" s="129">
        <f t="shared" si="388"/>
        <v>3.7622187639781672E-4</v>
      </c>
      <c r="H2724" s="130">
        <f t="shared" si="389"/>
        <v>0.11483977650924122</v>
      </c>
    </row>
    <row r="2725" spans="1:8">
      <c r="A2725" s="108">
        <f t="shared" si="391"/>
        <v>2711</v>
      </c>
      <c r="B2725" s="109">
        <f t="shared" si="391"/>
        <v>46276</v>
      </c>
      <c r="C2725" s="127" t="str">
        <f t="shared" si="385"/>
        <v>구간15</v>
      </c>
      <c r="D2725" s="108">
        <f t="shared" si="386"/>
        <v>183</v>
      </c>
      <c r="E2725" s="128">
        <f>COUNTIF($C$15:C2725,C2725)</f>
        <v>153</v>
      </c>
      <c r="F2725" s="129">
        <f t="shared" si="387"/>
        <v>0.11446355463284341</v>
      </c>
      <c r="G2725" s="129">
        <f t="shared" si="388"/>
        <v>3.7869702032148657E-4</v>
      </c>
      <c r="H2725" s="130">
        <f t="shared" si="389"/>
        <v>0.1148422516531649</v>
      </c>
    </row>
    <row r="2726" spans="1:8">
      <c r="A2726" s="108">
        <f t="shared" si="391"/>
        <v>2712</v>
      </c>
      <c r="B2726" s="109">
        <f t="shared" si="391"/>
        <v>46277</v>
      </c>
      <c r="C2726" s="127" t="str">
        <f t="shared" si="385"/>
        <v>구간15</v>
      </c>
      <c r="D2726" s="108">
        <f t="shared" si="386"/>
        <v>183</v>
      </c>
      <c r="E2726" s="128">
        <f>COUNTIF($C$15:C2726,C2726)</f>
        <v>154</v>
      </c>
      <c r="F2726" s="129">
        <f t="shared" si="387"/>
        <v>0.11446355463284341</v>
      </c>
      <c r="G2726" s="129">
        <f t="shared" si="388"/>
        <v>3.8117216424515642E-4</v>
      </c>
      <c r="H2726" s="130">
        <f t="shared" si="389"/>
        <v>0.11484472679708857</v>
      </c>
    </row>
    <row r="2727" spans="1:8">
      <c r="A2727" s="108">
        <f t="shared" si="391"/>
        <v>2713</v>
      </c>
      <c r="B2727" s="109">
        <f t="shared" si="391"/>
        <v>46278</v>
      </c>
      <c r="C2727" s="127" t="str">
        <f t="shared" si="385"/>
        <v>구간15</v>
      </c>
      <c r="D2727" s="108">
        <f t="shared" si="386"/>
        <v>183</v>
      </c>
      <c r="E2727" s="128">
        <f>COUNTIF($C$15:C2727,C2727)</f>
        <v>155</v>
      </c>
      <c r="F2727" s="129">
        <f t="shared" si="387"/>
        <v>0.11446355463284341</v>
      </c>
      <c r="G2727" s="129">
        <f t="shared" si="388"/>
        <v>3.8364730816882627E-4</v>
      </c>
      <c r="H2727" s="130">
        <f t="shared" si="389"/>
        <v>0.11484720194101224</v>
      </c>
    </row>
    <row r="2728" spans="1:8">
      <c r="A2728" s="108">
        <f t="shared" si="391"/>
        <v>2714</v>
      </c>
      <c r="B2728" s="109">
        <f t="shared" si="391"/>
        <v>46279</v>
      </c>
      <c r="C2728" s="127" t="str">
        <f t="shared" si="385"/>
        <v>구간15</v>
      </c>
      <c r="D2728" s="108">
        <f t="shared" si="386"/>
        <v>183</v>
      </c>
      <c r="E2728" s="128">
        <f>COUNTIF($C$15:C2728,C2728)</f>
        <v>156</v>
      </c>
      <c r="F2728" s="129">
        <f t="shared" si="387"/>
        <v>0.11446355463284341</v>
      </c>
      <c r="G2728" s="129">
        <f t="shared" si="388"/>
        <v>3.8612245209249612E-4</v>
      </c>
      <c r="H2728" s="130">
        <f t="shared" si="389"/>
        <v>0.1148496770849359</v>
      </c>
    </row>
    <row r="2729" spans="1:8">
      <c r="A2729" s="108">
        <f t="shared" si="391"/>
        <v>2715</v>
      </c>
      <c r="B2729" s="109">
        <f t="shared" si="391"/>
        <v>46280</v>
      </c>
      <c r="C2729" s="127" t="str">
        <f t="shared" si="385"/>
        <v>구간15</v>
      </c>
      <c r="D2729" s="108">
        <f t="shared" si="386"/>
        <v>183</v>
      </c>
      <c r="E2729" s="128">
        <f>COUNTIF($C$15:C2729,C2729)</f>
        <v>157</v>
      </c>
      <c r="F2729" s="129">
        <f t="shared" si="387"/>
        <v>0.11446355463284341</v>
      </c>
      <c r="G2729" s="129">
        <f t="shared" si="388"/>
        <v>3.8859759601616597E-4</v>
      </c>
      <c r="H2729" s="130">
        <f t="shared" si="389"/>
        <v>0.11485215222885958</v>
      </c>
    </row>
    <row r="2730" spans="1:8">
      <c r="A2730" s="108">
        <f t="shared" si="391"/>
        <v>2716</v>
      </c>
      <c r="B2730" s="109">
        <f t="shared" si="391"/>
        <v>46281</v>
      </c>
      <c r="C2730" s="127" t="str">
        <f t="shared" si="385"/>
        <v>구간15</v>
      </c>
      <c r="D2730" s="108">
        <f t="shared" si="386"/>
        <v>183</v>
      </c>
      <c r="E2730" s="128">
        <f>COUNTIF($C$15:C2730,C2730)</f>
        <v>158</v>
      </c>
      <c r="F2730" s="129">
        <f t="shared" si="387"/>
        <v>0.11446355463284341</v>
      </c>
      <c r="G2730" s="129">
        <f t="shared" si="388"/>
        <v>3.9107273993983582E-4</v>
      </c>
      <c r="H2730" s="130">
        <f t="shared" si="389"/>
        <v>0.11485462737278325</v>
      </c>
    </row>
    <row r="2731" spans="1:8">
      <c r="A2731" s="108">
        <f t="shared" si="391"/>
        <v>2717</v>
      </c>
      <c r="B2731" s="109">
        <f t="shared" si="391"/>
        <v>46282</v>
      </c>
      <c r="C2731" s="127" t="str">
        <f t="shared" si="385"/>
        <v>구간15</v>
      </c>
      <c r="D2731" s="108">
        <f t="shared" si="386"/>
        <v>183</v>
      </c>
      <c r="E2731" s="128">
        <f>COUNTIF($C$15:C2731,C2731)</f>
        <v>159</v>
      </c>
      <c r="F2731" s="129">
        <f t="shared" si="387"/>
        <v>0.11446355463284341</v>
      </c>
      <c r="G2731" s="129">
        <f t="shared" si="388"/>
        <v>3.9354788386350566E-4</v>
      </c>
      <c r="H2731" s="130">
        <f t="shared" si="389"/>
        <v>0.11485710251670692</v>
      </c>
    </row>
    <row r="2732" spans="1:8">
      <c r="A2732" s="108">
        <f t="shared" si="391"/>
        <v>2718</v>
      </c>
      <c r="B2732" s="109">
        <f t="shared" si="391"/>
        <v>46283</v>
      </c>
      <c r="C2732" s="127" t="str">
        <f t="shared" si="385"/>
        <v>구간15</v>
      </c>
      <c r="D2732" s="108">
        <f t="shared" si="386"/>
        <v>183</v>
      </c>
      <c r="E2732" s="128">
        <f>COUNTIF($C$15:C2732,C2732)</f>
        <v>160</v>
      </c>
      <c r="F2732" s="129">
        <f t="shared" si="387"/>
        <v>0.11446355463284341</v>
      </c>
      <c r="G2732" s="129">
        <f t="shared" si="388"/>
        <v>3.9602302778717546E-4</v>
      </c>
      <c r="H2732" s="130">
        <f t="shared" si="389"/>
        <v>0.11485957766063058</v>
      </c>
    </row>
    <row r="2733" spans="1:8">
      <c r="A2733" s="108">
        <f t="shared" si="391"/>
        <v>2719</v>
      </c>
      <c r="B2733" s="109">
        <f t="shared" si="391"/>
        <v>46284</v>
      </c>
      <c r="C2733" s="127" t="str">
        <f t="shared" si="385"/>
        <v>구간15</v>
      </c>
      <c r="D2733" s="108">
        <f t="shared" si="386"/>
        <v>183</v>
      </c>
      <c r="E2733" s="128">
        <f>COUNTIF($C$15:C2733,C2733)</f>
        <v>161</v>
      </c>
      <c r="F2733" s="129">
        <f t="shared" si="387"/>
        <v>0.11446355463284341</v>
      </c>
      <c r="G2733" s="129">
        <f t="shared" si="388"/>
        <v>3.9849817171084531E-4</v>
      </c>
      <c r="H2733" s="130">
        <f t="shared" si="389"/>
        <v>0.11486205280455426</v>
      </c>
    </row>
    <row r="2734" spans="1:8">
      <c r="A2734" s="108">
        <f t="shared" si="391"/>
        <v>2720</v>
      </c>
      <c r="B2734" s="109">
        <f t="shared" si="391"/>
        <v>46285</v>
      </c>
      <c r="C2734" s="127" t="str">
        <f t="shared" si="385"/>
        <v>구간15</v>
      </c>
      <c r="D2734" s="108">
        <f t="shared" si="386"/>
        <v>183</v>
      </c>
      <c r="E2734" s="128">
        <f>COUNTIF($C$15:C2734,C2734)</f>
        <v>162</v>
      </c>
      <c r="F2734" s="129">
        <f t="shared" si="387"/>
        <v>0.11446355463284341</v>
      </c>
      <c r="G2734" s="129">
        <f t="shared" si="388"/>
        <v>4.0097331563451516E-4</v>
      </c>
      <c r="H2734" s="130">
        <f t="shared" si="389"/>
        <v>0.11486452794847793</v>
      </c>
    </row>
    <row r="2735" spans="1:8">
      <c r="A2735" s="108">
        <f t="shared" si="391"/>
        <v>2721</v>
      </c>
      <c r="B2735" s="109">
        <f t="shared" si="391"/>
        <v>46286</v>
      </c>
      <c r="C2735" s="127" t="str">
        <f t="shared" si="385"/>
        <v>구간15</v>
      </c>
      <c r="D2735" s="108">
        <f t="shared" si="386"/>
        <v>183</v>
      </c>
      <c r="E2735" s="128">
        <f>COUNTIF($C$15:C2735,C2735)</f>
        <v>163</v>
      </c>
      <c r="F2735" s="129">
        <f t="shared" si="387"/>
        <v>0.11446355463284341</v>
      </c>
      <c r="G2735" s="129">
        <f t="shared" si="388"/>
        <v>4.0344845955818501E-4</v>
      </c>
      <c r="H2735" s="130">
        <f t="shared" si="389"/>
        <v>0.1148670030924016</v>
      </c>
    </row>
    <row r="2736" spans="1:8">
      <c r="A2736" s="108">
        <f t="shared" si="391"/>
        <v>2722</v>
      </c>
      <c r="B2736" s="109">
        <f t="shared" si="391"/>
        <v>46287</v>
      </c>
      <c r="C2736" s="127" t="str">
        <f t="shared" si="385"/>
        <v>구간15</v>
      </c>
      <c r="D2736" s="108">
        <f t="shared" si="386"/>
        <v>183</v>
      </c>
      <c r="E2736" s="128">
        <f>COUNTIF($C$15:C2736,C2736)</f>
        <v>164</v>
      </c>
      <c r="F2736" s="129">
        <f t="shared" si="387"/>
        <v>0.11446355463284341</v>
      </c>
      <c r="G2736" s="129">
        <f t="shared" si="388"/>
        <v>4.0592360348185486E-4</v>
      </c>
      <c r="H2736" s="130">
        <f t="shared" si="389"/>
        <v>0.11486947823632526</v>
      </c>
    </row>
    <row r="2737" spans="1:8">
      <c r="A2737" s="108">
        <f t="shared" ref="A2737:B2752" si="392">A2736+1</f>
        <v>2723</v>
      </c>
      <c r="B2737" s="109">
        <f t="shared" si="392"/>
        <v>46288</v>
      </c>
      <c r="C2737" s="127" t="str">
        <f t="shared" si="385"/>
        <v>구간15</v>
      </c>
      <c r="D2737" s="108">
        <f t="shared" si="386"/>
        <v>183</v>
      </c>
      <c r="E2737" s="128">
        <f>COUNTIF($C$15:C2737,C2737)</f>
        <v>165</v>
      </c>
      <c r="F2737" s="129">
        <f t="shared" si="387"/>
        <v>0.11446355463284341</v>
      </c>
      <c r="G2737" s="129">
        <f t="shared" si="388"/>
        <v>4.0839874740552471E-4</v>
      </c>
      <c r="H2737" s="130">
        <f t="shared" si="389"/>
        <v>0.11487195338024894</v>
      </c>
    </row>
    <row r="2738" spans="1:8">
      <c r="A2738" s="108">
        <f t="shared" si="392"/>
        <v>2724</v>
      </c>
      <c r="B2738" s="109">
        <f t="shared" si="392"/>
        <v>46289</v>
      </c>
      <c r="C2738" s="127" t="str">
        <f t="shared" si="385"/>
        <v>구간15</v>
      </c>
      <c r="D2738" s="108">
        <f t="shared" si="386"/>
        <v>183</v>
      </c>
      <c r="E2738" s="128">
        <f>COUNTIF($C$15:C2738,C2738)</f>
        <v>166</v>
      </c>
      <c r="F2738" s="129">
        <f t="shared" si="387"/>
        <v>0.11446355463284341</v>
      </c>
      <c r="G2738" s="129">
        <f t="shared" si="388"/>
        <v>4.1087389132919456E-4</v>
      </c>
      <c r="H2738" s="130">
        <f t="shared" si="389"/>
        <v>0.11487442852417261</v>
      </c>
    </row>
    <row r="2739" spans="1:8">
      <c r="A2739" s="108">
        <f t="shared" si="392"/>
        <v>2725</v>
      </c>
      <c r="B2739" s="109">
        <f t="shared" si="392"/>
        <v>46290</v>
      </c>
      <c r="C2739" s="127" t="str">
        <f t="shared" si="385"/>
        <v>구간15</v>
      </c>
      <c r="D2739" s="108">
        <f t="shared" si="386"/>
        <v>183</v>
      </c>
      <c r="E2739" s="128">
        <f>COUNTIF($C$15:C2739,C2739)</f>
        <v>167</v>
      </c>
      <c r="F2739" s="129">
        <f t="shared" si="387"/>
        <v>0.11446355463284341</v>
      </c>
      <c r="G2739" s="129">
        <f t="shared" si="388"/>
        <v>4.1334903525286441E-4</v>
      </c>
      <c r="H2739" s="130">
        <f t="shared" si="389"/>
        <v>0.11487690366809628</v>
      </c>
    </row>
    <row r="2740" spans="1:8">
      <c r="A2740" s="108">
        <f t="shared" si="392"/>
        <v>2726</v>
      </c>
      <c r="B2740" s="109">
        <f t="shared" si="392"/>
        <v>46291</v>
      </c>
      <c r="C2740" s="127" t="str">
        <f t="shared" si="385"/>
        <v>구간15</v>
      </c>
      <c r="D2740" s="108">
        <f t="shared" si="386"/>
        <v>183</v>
      </c>
      <c r="E2740" s="128">
        <f>COUNTIF($C$15:C2740,C2740)</f>
        <v>168</v>
      </c>
      <c r="F2740" s="129">
        <f t="shared" si="387"/>
        <v>0.11446355463284341</v>
      </c>
      <c r="G2740" s="129">
        <f t="shared" si="388"/>
        <v>4.1582417917653425E-4</v>
      </c>
      <c r="H2740" s="130">
        <f t="shared" si="389"/>
        <v>0.11487937881201994</v>
      </c>
    </row>
    <row r="2741" spans="1:8">
      <c r="A2741" s="108">
        <f t="shared" si="392"/>
        <v>2727</v>
      </c>
      <c r="B2741" s="109">
        <f t="shared" si="392"/>
        <v>46292</v>
      </c>
      <c r="C2741" s="127" t="str">
        <f t="shared" si="385"/>
        <v>구간15</v>
      </c>
      <c r="D2741" s="108">
        <f t="shared" si="386"/>
        <v>183</v>
      </c>
      <c r="E2741" s="128">
        <f>COUNTIF($C$15:C2741,C2741)</f>
        <v>169</v>
      </c>
      <c r="F2741" s="129">
        <f t="shared" si="387"/>
        <v>0.11446355463284341</v>
      </c>
      <c r="G2741" s="129">
        <f t="shared" si="388"/>
        <v>4.182993231002041E-4</v>
      </c>
      <c r="H2741" s="130">
        <f t="shared" si="389"/>
        <v>0.11488185395594362</v>
      </c>
    </row>
    <row r="2742" spans="1:8">
      <c r="A2742" s="108">
        <f t="shared" si="392"/>
        <v>2728</v>
      </c>
      <c r="B2742" s="109">
        <f t="shared" si="392"/>
        <v>46293</v>
      </c>
      <c r="C2742" s="127" t="str">
        <f t="shared" si="385"/>
        <v>구간15</v>
      </c>
      <c r="D2742" s="108">
        <f t="shared" si="386"/>
        <v>183</v>
      </c>
      <c r="E2742" s="128">
        <f>COUNTIF($C$15:C2742,C2742)</f>
        <v>170</v>
      </c>
      <c r="F2742" s="129">
        <f t="shared" si="387"/>
        <v>0.11446355463284341</v>
      </c>
      <c r="G2742" s="129">
        <f t="shared" si="388"/>
        <v>4.2077446702387395E-4</v>
      </c>
      <c r="H2742" s="130">
        <f t="shared" si="389"/>
        <v>0.11488432909986729</v>
      </c>
    </row>
    <row r="2743" spans="1:8">
      <c r="A2743" s="108">
        <f t="shared" si="392"/>
        <v>2729</v>
      </c>
      <c r="B2743" s="109">
        <f t="shared" si="392"/>
        <v>46294</v>
      </c>
      <c r="C2743" s="127" t="str">
        <f t="shared" si="385"/>
        <v>구간15</v>
      </c>
      <c r="D2743" s="108">
        <f t="shared" si="386"/>
        <v>183</v>
      </c>
      <c r="E2743" s="128">
        <f>COUNTIF($C$15:C2743,C2743)</f>
        <v>171</v>
      </c>
      <c r="F2743" s="129">
        <f t="shared" si="387"/>
        <v>0.11446355463284341</v>
      </c>
      <c r="G2743" s="129">
        <f t="shared" si="388"/>
        <v>4.232496109475438E-4</v>
      </c>
      <c r="H2743" s="130">
        <f t="shared" si="389"/>
        <v>0.11488680424379095</v>
      </c>
    </row>
    <row r="2744" spans="1:8">
      <c r="A2744" s="108">
        <f t="shared" si="392"/>
        <v>2730</v>
      </c>
      <c r="B2744" s="109">
        <f t="shared" si="392"/>
        <v>46295</v>
      </c>
      <c r="C2744" s="127" t="str">
        <f t="shared" si="385"/>
        <v>구간15</v>
      </c>
      <c r="D2744" s="108">
        <f t="shared" si="386"/>
        <v>183</v>
      </c>
      <c r="E2744" s="128">
        <f>COUNTIF($C$15:C2744,C2744)</f>
        <v>172</v>
      </c>
      <c r="F2744" s="129">
        <f t="shared" si="387"/>
        <v>0.11446355463284341</v>
      </c>
      <c r="G2744" s="129">
        <f t="shared" si="388"/>
        <v>4.2572475487121365E-4</v>
      </c>
      <c r="H2744" s="130">
        <f t="shared" si="389"/>
        <v>0.11488927938771462</v>
      </c>
    </row>
    <row r="2745" spans="1:8">
      <c r="A2745" s="108">
        <f t="shared" si="392"/>
        <v>2731</v>
      </c>
      <c r="B2745" s="109">
        <f t="shared" si="392"/>
        <v>46296</v>
      </c>
      <c r="C2745" s="127" t="str">
        <f t="shared" si="385"/>
        <v>구간15</v>
      </c>
      <c r="D2745" s="108">
        <f t="shared" si="386"/>
        <v>183</v>
      </c>
      <c r="E2745" s="128">
        <f>COUNTIF($C$15:C2745,C2745)</f>
        <v>173</v>
      </c>
      <c r="F2745" s="129">
        <f t="shared" si="387"/>
        <v>0.11446355463284341</v>
      </c>
      <c r="G2745" s="129">
        <f t="shared" si="388"/>
        <v>4.281998987948835E-4</v>
      </c>
      <c r="H2745" s="130">
        <f t="shared" si="389"/>
        <v>0.1148917545316383</v>
      </c>
    </row>
    <row r="2746" spans="1:8">
      <c r="A2746" s="108">
        <f t="shared" si="392"/>
        <v>2732</v>
      </c>
      <c r="B2746" s="109">
        <f t="shared" si="392"/>
        <v>46297</v>
      </c>
      <c r="C2746" s="127" t="str">
        <f t="shared" si="385"/>
        <v>구간15</v>
      </c>
      <c r="D2746" s="108">
        <f t="shared" si="386"/>
        <v>183</v>
      </c>
      <c r="E2746" s="128">
        <f>COUNTIF($C$15:C2746,C2746)</f>
        <v>174</v>
      </c>
      <c r="F2746" s="129">
        <f t="shared" si="387"/>
        <v>0.11446355463284341</v>
      </c>
      <c r="G2746" s="129">
        <f t="shared" si="388"/>
        <v>4.3067504271855335E-4</v>
      </c>
      <c r="H2746" s="130">
        <f t="shared" si="389"/>
        <v>0.11489422967556197</v>
      </c>
    </row>
    <row r="2747" spans="1:8">
      <c r="A2747" s="108">
        <f t="shared" si="392"/>
        <v>2733</v>
      </c>
      <c r="B2747" s="109">
        <f t="shared" si="392"/>
        <v>46298</v>
      </c>
      <c r="C2747" s="127" t="str">
        <f t="shared" si="385"/>
        <v>구간15</v>
      </c>
      <c r="D2747" s="108">
        <f t="shared" si="386"/>
        <v>183</v>
      </c>
      <c r="E2747" s="128">
        <f>COUNTIF($C$15:C2747,C2747)</f>
        <v>175</v>
      </c>
      <c r="F2747" s="129">
        <f t="shared" si="387"/>
        <v>0.11446355463284341</v>
      </c>
      <c r="G2747" s="129">
        <f t="shared" si="388"/>
        <v>4.331501866422232E-4</v>
      </c>
      <c r="H2747" s="130">
        <f t="shared" si="389"/>
        <v>0.11489670481948563</v>
      </c>
    </row>
    <row r="2748" spans="1:8">
      <c r="A2748" s="108">
        <f t="shared" si="392"/>
        <v>2734</v>
      </c>
      <c r="B2748" s="109">
        <f t="shared" si="392"/>
        <v>46299</v>
      </c>
      <c r="C2748" s="127" t="str">
        <f t="shared" si="385"/>
        <v>구간15</v>
      </c>
      <c r="D2748" s="108">
        <f t="shared" si="386"/>
        <v>183</v>
      </c>
      <c r="E2748" s="128">
        <f>COUNTIF($C$15:C2748,C2748)</f>
        <v>176</v>
      </c>
      <c r="F2748" s="129">
        <f t="shared" si="387"/>
        <v>0.11446355463284341</v>
      </c>
      <c r="G2748" s="129">
        <f t="shared" si="388"/>
        <v>4.3562533056589305E-4</v>
      </c>
      <c r="H2748" s="130">
        <f t="shared" si="389"/>
        <v>0.1148991799634093</v>
      </c>
    </row>
    <row r="2749" spans="1:8">
      <c r="A2749" s="108">
        <f t="shared" si="392"/>
        <v>2735</v>
      </c>
      <c r="B2749" s="109">
        <f t="shared" si="392"/>
        <v>46300</v>
      </c>
      <c r="C2749" s="127" t="str">
        <f t="shared" si="385"/>
        <v>구간15</v>
      </c>
      <c r="D2749" s="108">
        <f t="shared" si="386"/>
        <v>183</v>
      </c>
      <c r="E2749" s="128">
        <f>COUNTIF($C$15:C2749,C2749)</f>
        <v>177</v>
      </c>
      <c r="F2749" s="129">
        <f t="shared" si="387"/>
        <v>0.11446355463284341</v>
      </c>
      <c r="G2749" s="129">
        <f t="shared" si="388"/>
        <v>4.381004744895629E-4</v>
      </c>
      <c r="H2749" s="130">
        <f t="shared" si="389"/>
        <v>0.11490165510733298</v>
      </c>
    </row>
    <row r="2750" spans="1:8">
      <c r="A2750" s="108">
        <f t="shared" si="392"/>
        <v>2736</v>
      </c>
      <c r="B2750" s="109">
        <f t="shared" si="392"/>
        <v>46301</v>
      </c>
      <c r="C2750" s="127" t="str">
        <f t="shared" si="385"/>
        <v>구간15</v>
      </c>
      <c r="D2750" s="108">
        <f t="shared" si="386"/>
        <v>183</v>
      </c>
      <c r="E2750" s="128">
        <f>COUNTIF($C$15:C2750,C2750)</f>
        <v>178</v>
      </c>
      <c r="F2750" s="129">
        <f t="shared" si="387"/>
        <v>0.11446355463284341</v>
      </c>
      <c r="G2750" s="129">
        <f t="shared" si="388"/>
        <v>4.4057561841323275E-4</v>
      </c>
      <c r="H2750" s="130">
        <f t="shared" si="389"/>
        <v>0.11490413025125665</v>
      </c>
    </row>
    <row r="2751" spans="1:8">
      <c r="A2751" s="108">
        <f t="shared" si="392"/>
        <v>2737</v>
      </c>
      <c r="B2751" s="109">
        <f t="shared" si="392"/>
        <v>46302</v>
      </c>
      <c r="C2751" s="127" t="str">
        <f t="shared" si="385"/>
        <v>구간15</v>
      </c>
      <c r="D2751" s="108">
        <f t="shared" si="386"/>
        <v>183</v>
      </c>
      <c r="E2751" s="128">
        <f>COUNTIF($C$15:C2751,C2751)</f>
        <v>179</v>
      </c>
      <c r="F2751" s="129">
        <f t="shared" si="387"/>
        <v>0.11446355463284341</v>
      </c>
      <c r="G2751" s="129">
        <f t="shared" si="388"/>
        <v>4.430507623369026E-4</v>
      </c>
      <c r="H2751" s="130">
        <f t="shared" si="389"/>
        <v>0.11490660539518031</v>
      </c>
    </row>
    <row r="2752" spans="1:8">
      <c r="A2752" s="108">
        <f t="shared" si="392"/>
        <v>2738</v>
      </c>
      <c r="B2752" s="109">
        <f t="shared" si="392"/>
        <v>46303</v>
      </c>
      <c r="C2752" s="127" t="str">
        <f t="shared" si="385"/>
        <v>구간15</v>
      </c>
      <c r="D2752" s="108">
        <f t="shared" si="386"/>
        <v>183</v>
      </c>
      <c r="E2752" s="128">
        <f>COUNTIF($C$15:C2752,C2752)</f>
        <v>180</v>
      </c>
      <c r="F2752" s="129">
        <f t="shared" si="387"/>
        <v>0.11446355463284341</v>
      </c>
      <c r="G2752" s="129">
        <f t="shared" si="388"/>
        <v>4.4552590626057245E-4</v>
      </c>
      <c r="H2752" s="130">
        <f t="shared" si="389"/>
        <v>0.11490908053910398</v>
      </c>
    </row>
    <row r="2753" spans="1:8">
      <c r="A2753" s="108">
        <f t="shared" ref="A2753:B2768" si="393">A2752+1</f>
        <v>2739</v>
      </c>
      <c r="B2753" s="109">
        <f t="shared" si="393"/>
        <v>46304</v>
      </c>
      <c r="C2753" s="127" t="str">
        <f t="shared" si="385"/>
        <v>구간15</v>
      </c>
      <c r="D2753" s="108">
        <f t="shared" si="386"/>
        <v>183</v>
      </c>
      <c r="E2753" s="128">
        <f>COUNTIF($C$15:C2753,C2753)</f>
        <v>181</v>
      </c>
      <c r="F2753" s="129">
        <f t="shared" si="387"/>
        <v>0.11446355463284341</v>
      </c>
      <c r="G2753" s="129">
        <f t="shared" si="388"/>
        <v>4.480010501842423E-4</v>
      </c>
      <c r="H2753" s="130">
        <f t="shared" si="389"/>
        <v>0.11491155568302766</v>
      </c>
    </row>
    <row r="2754" spans="1:8">
      <c r="A2754" s="108">
        <f t="shared" si="393"/>
        <v>2740</v>
      </c>
      <c r="B2754" s="109">
        <f t="shared" si="393"/>
        <v>46305</v>
      </c>
      <c r="C2754" s="127" t="str">
        <f t="shared" si="385"/>
        <v>구간15</v>
      </c>
      <c r="D2754" s="108">
        <f t="shared" si="386"/>
        <v>183</v>
      </c>
      <c r="E2754" s="128">
        <f>COUNTIF($C$15:C2754,C2754)</f>
        <v>182</v>
      </c>
      <c r="F2754" s="129">
        <f t="shared" si="387"/>
        <v>0.11446355463284341</v>
      </c>
      <c r="G2754" s="129">
        <f t="shared" si="388"/>
        <v>4.5047619410791209E-4</v>
      </c>
      <c r="H2754" s="130">
        <f t="shared" si="389"/>
        <v>0.11491403082695133</v>
      </c>
    </row>
    <row r="2755" spans="1:8">
      <c r="A2755" s="108">
        <f t="shared" si="393"/>
        <v>2741</v>
      </c>
      <c r="B2755" s="109">
        <f t="shared" si="393"/>
        <v>46306</v>
      </c>
      <c r="C2755" s="127" t="str">
        <f t="shared" si="385"/>
        <v>구간15</v>
      </c>
      <c r="D2755" s="108">
        <f t="shared" si="386"/>
        <v>183</v>
      </c>
      <c r="E2755" s="128">
        <f>COUNTIF($C$15:C2755,C2755)</f>
        <v>183</v>
      </c>
      <c r="F2755" s="129">
        <f t="shared" si="387"/>
        <v>0.11446355463284341</v>
      </c>
      <c r="G2755" s="129">
        <f t="shared" si="388"/>
        <v>4.5295133803158194E-4</v>
      </c>
      <c r="H2755" s="130">
        <f t="shared" si="389"/>
        <v>0.11491650597087499</v>
      </c>
    </row>
    <row r="2756" spans="1:8">
      <c r="A2756" s="108">
        <f t="shared" si="393"/>
        <v>2742</v>
      </c>
      <c r="B2756" s="109">
        <f t="shared" si="393"/>
        <v>46307</v>
      </c>
      <c r="C2756" s="127" t="str">
        <f t="shared" si="385"/>
        <v>구간16</v>
      </c>
      <c r="D2756" s="108">
        <f t="shared" si="386"/>
        <v>182</v>
      </c>
      <c r="E2756" s="128">
        <f>COUNTIF($C$15:C2756,C2756)</f>
        <v>1</v>
      </c>
      <c r="F2756" s="129">
        <f t="shared" si="387"/>
        <v>0.11491650597087499</v>
      </c>
      <c r="G2756" s="129">
        <f t="shared" si="388"/>
        <v>2.6972337683339731E-6</v>
      </c>
      <c r="H2756" s="130">
        <f t="shared" si="389"/>
        <v>0.11491920320464333</v>
      </c>
    </row>
    <row r="2757" spans="1:8">
      <c r="A2757" s="108">
        <f t="shared" si="393"/>
        <v>2743</v>
      </c>
      <c r="B2757" s="109">
        <f t="shared" si="393"/>
        <v>46308</v>
      </c>
      <c r="C2757" s="127" t="str">
        <f t="shared" si="385"/>
        <v>구간16</v>
      </c>
      <c r="D2757" s="108">
        <f t="shared" si="386"/>
        <v>182</v>
      </c>
      <c r="E2757" s="128">
        <f>COUNTIF($C$15:C2757,C2757)</f>
        <v>2</v>
      </c>
      <c r="F2757" s="129">
        <f t="shared" si="387"/>
        <v>0.11491650597087499</v>
      </c>
      <c r="G2757" s="129">
        <f t="shared" si="388"/>
        <v>5.3944675366679462E-6</v>
      </c>
      <c r="H2757" s="130">
        <f t="shared" si="389"/>
        <v>0.11492190043841166</v>
      </c>
    </row>
    <row r="2758" spans="1:8">
      <c r="A2758" s="108">
        <f t="shared" si="393"/>
        <v>2744</v>
      </c>
      <c r="B2758" s="109">
        <f t="shared" si="393"/>
        <v>46309</v>
      </c>
      <c r="C2758" s="127" t="str">
        <f t="shared" si="385"/>
        <v>구간16</v>
      </c>
      <c r="D2758" s="108">
        <f t="shared" si="386"/>
        <v>182</v>
      </c>
      <c r="E2758" s="128">
        <f>COUNTIF($C$15:C2758,C2758)</f>
        <v>3</v>
      </c>
      <c r="F2758" s="129">
        <f t="shared" si="387"/>
        <v>0.11491650597087499</v>
      </c>
      <c r="G2758" s="129">
        <f t="shared" si="388"/>
        <v>8.0917013050019193E-6</v>
      </c>
      <c r="H2758" s="130">
        <f t="shared" si="389"/>
        <v>0.11492459767218</v>
      </c>
    </row>
    <row r="2759" spans="1:8">
      <c r="A2759" s="108">
        <f t="shared" si="393"/>
        <v>2745</v>
      </c>
      <c r="B2759" s="109">
        <f t="shared" si="393"/>
        <v>46310</v>
      </c>
      <c r="C2759" s="127" t="str">
        <f t="shared" si="385"/>
        <v>구간16</v>
      </c>
      <c r="D2759" s="108">
        <f t="shared" si="386"/>
        <v>182</v>
      </c>
      <c r="E2759" s="128">
        <f>COUNTIF($C$15:C2759,C2759)</f>
        <v>4</v>
      </c>
      <c r="F2759" s="129">
        <f t="shared" si="387"/>
        <v>0.11491650597087499</v>
      </c>
      <c r="G2759" s="129">
        <f t="shared" si="388"/>
        <v>1.0788935073335892E-5</v>
      </c>
      <c r="H2759" s="130">
        <f t="shared" si="389"/>
        <v>0.11492729490594833</v>
      </c>
    </row>
    <row r="2760" spans="1:8">
      <c r="A2760" s="108">
        <f t="shared" si="393"/>
        <v>2746</v>
      </c>
      <c r="B2760" s="109">
        <f t="shared" si="393"/>
        <v>46311</v>
      </c>
      <c r="C2760" s="127" t="str">
        <f t="shared" si="385"/>
        <v>구간16</v>
      </c>
      <c r="D2760" s="108">
        <f t="shared" si="386"/>
        <v>182</v>
      </c>
      <c r="E2760" s="128">
        <f>COUNTIF($C$15:C2760,C2760)</f>
        <v>5</v>
      </c>
      <c r="F2760" s="129">
        <f t="shared" si="387"/>
        <v>0.11491650597087499</v>
      </c>
      <c r="G2760" s="129">
        <f t="shared" si="388"/>
        <v>1.3486168841669866E-5</v>
      </c>
      <c r="H2760" s="130">
        <f t="shared" si="389"/>
        <v>0.11492999213971666</v>
      </c>
    </row>
    <row r="2761" spans="1:8">
      <c r="A2761" s="108">
        <f t="shared" si="393"/>
        <v>2747</v>
      </c>
      <c r="B2761" s="109">
        <f t="shared" si="393"/>
        <v>46312</v>
      </c>
      <c r="C2761" s="127" t="str">
        <f t="shared" si="385"/>
        <v>구간16</v>
      </c>
      <c r="D2761" s="108">
        <f t="shared" si="386"/>
        <v>182</v>
      </c>
      <c r="E2761" s="128">
        <f>COUNTIF($C$15:C2761,C2761)</f>
        <v>6</v>
      </c>
      <c r="F2761" s="129">
        <f t="shared" si="387"/>
        <v>0.11491650597087499</v>
      </c>
      <c r="G2761" s="129">
        <f t="shared" si="388"/>
        <v>1.6183402610003839E-5</v>
      </c>
      <c r="H2761" s="130">
        <f t="shared" si="389"/>
        <v>0.114932689373485</v>
      </c>
    </row>
    <row r="2762" spans="1:8">
      <c r="A2762" s="108">
        <f t="shared" si="393"/>
        <v>2748</v>
      </c>
      <c r="B2762" s="109">
        <f t="shared" si="393"/>
        <v>46313</v>
      </c>
      <c r="C2762" s="127" t="str">
        <f t="shared" si="385"/>
        <v>구간16</v>
      </c>
      <c r="D2762" s="108">
        <f t="shared" si="386"/>
        <v>182</v>
      </c>
      <c r="E2762" s="128">
        <f>COUNTIF($C$15:C2762,C2762)</f>
        <v>7</v>
      </c>
      <c r="F2762" s="129">
        <f t="shared" si="387"/>
        <v>0.11491650597087499</v>
      </c>
      <c r="G2762" s="129">
        <f t="shared" si="388"/>
        <v>1.8880636378337812E-5</v>
      </c>
      <c r="H2762" s="130">
        <f t="shared" si="389"/>
        <v>0.11493538660725333</v>
      </c>
    </row>
    <row r="2763" spans="1:8">
      <c r="A2763" s="108">
        <f t="shared" si="393"/>
        <v>2749</v>
      </c>
      <c r="B2763" s="109">
        <f t="shared" si="393"/>
        <v>46314</v>
      </c>
      <c r="C2763" s="127" t="str">
        <f t="shared" si="385"/>
        <v>구간16</v>
      </c>
      <c r="D2763" s="108">
        <f t="shared" si="386"/>
        <v>182</v>
      </c>
      <c r="E2763" s="128">
        <f>COUNTIF($C$15:C2763,C2763)</f>
        <v>8</v>
      </c>
      <c r="F2763" s="129">
        <f t="shared" si="387"/>
        <v>0.11491650597087499</v>
      </c>
      <c r="G2763" s="129">
        <f t="shared" si="388"/>
        <v>2.1577870146671785E-5</v>
      </c>
      <c r="H2763" s="130">
        <f t="shared" si="389"/>
        <v>0.11493808384102167</v>
      </c>
    </row>
    <row r="2764" spans="1:8">
      <c r="A2764" s="108">
        <f t="shared" si="393"/>
        <v>2750</v>
      </c>
      <c r="B2764" s="109">
        <f t="shared" si="393"/>
        <v>46315</v>
      </c>
      <c r="C2764" s="127" t="str">
        <f t="shared" si="385"/>
        <v>구간16</v>
      </c>
      <c r="D2764" s="108">
        <f t="shared" si="386"/>
        <v>182</v>
      </c>
      <c r="E2764" s="128">
        <f>COUNTIF($C$15:C2764,C2764)</f>
        <v>9</v>
      </c>
      <c r="F2764" s="129">
        <f t="shared" si="387"/>
        <v>0.11491650597087499</v>
      </c>
      <c r="G2764" s="129">
        <f t="shared" si="388"/>
        <v>2.4275103915005758E-5</v>
      </c>
      <c r="H2764" s="130">
        <f t="shared" si="389"/>
        <v>0.11494078107479</v>
      </c>
    </row>
    <row r="2765" spans="1:8">
      <c r="A2765" s="108">
        <f t="shared" si="393"/>
        <v>2751</v>
      </c>
      <c r="B2765" s="109">
        <f t="shared" si="393"/>
        <v>46316</v>
      </c>
      <c r="C2765" s="127" t="str">
        <f t="shared" si="385"/>
        <v>구간16</v>
      </c>
      <c r="D2765" s="108">
        <f t="shared" si="386"/>
        <v>182</v>
      </c>
      <c r="E2765" s="128">
        <f>COUNTIF($C$15:C2765,C2765)</f>
        <v>10</v>
      </c>
      <c r="F2765" s="129">
        <f t="shared" si="387"/>
        <v>0.11491650597087499</v>
      </c>
      <c r="G2765" s="129">
        <f t="shared" si="388"/>
        <v>2.6972337683339731E-5</v>
      </c>
      <c r="H2765" s="130">
        <f t="shared" si="389"/>
        <v>0.11494347830855833</v>
      </c>
    </row>
    <row r="2766" spans="1:8">
      <c r="A2766" s="108">
        <f t="shared" si="393"/>
        <v>2752</v>
      </c>
      <c r="B2766" s="109">
        <f t="shared" si="393"/>
        <v>46317</v>
      </c>
      <c r="C2766" s="127" t="str">
        <f t="shared" si="385"/>
        <v>구간16</v>
      </c>
      <c r="D2766" s="108">
        <f t="shared" si="386"/>
        <v>182</v>
      </c>
      <c r="E2766" s="128">
        <f>COUNTIF($C$15:C2766,C2766)</f>
        <v>11</v>
      </c>
      <c r="F2766" s="129">
        <f t="shared" si="387"/>
        <v>0.11491650597087499</v>
      </c>
      <c r="G2766" s="129">
        <f t="shared" si="388"/>
        <v>2.9669571451673704E-5</v>
      </c>
      <c r="H2766" s="130">
        <f t="shared" si="389"/>
        <v>0.11494617554232667</v>
      </c>
    </row>
    <row r="2767" spans="1:8">
      <c r="A2767" s="108">
        <f t="shared" si="393"/>
        <v>2753</v>
      </c>
      <c r="B2767" s="109">
        <f t="shared" si="393"/>
        <v>46318</v>
      </c>
      <c r="C2767" s="127" t="str">
        <f t="shared" si="385"/>
        <v>구간16</v>
      </c>
      <c r="D2767" s="108">
        <f t="shared" si="386"/>
        <v>182</v>
      </c>
      <c r="E2767" s="128">
        <f>COUNTIF($C$15:C2767,C2767)</f>
        <v>12</v>
      </c>
      <c r="F2767" s="129">
        <f t="shared" si="387"/>
        <v>0.11491650597087499</v>
      </c>
      <c r="G2767" s="129">
        <f t="shared" si="388"/>
        <v>3.2366805220007677E-5</v>
      </c>
      <c r="H2767" s="130">
        <f t="shared" si="389"/>
        <v>0.114948872776095</v>
      </c>
    </row>
    <row r="2768" spans="1:8">
      <c r="A2768" s="108">
        <f t="shared" si="393"/>
        <v>2754</v>
      </c>
      <c r="B2768" s="109">
        <f t="shared" si="393"/>
        <v>46319</v>
      </c>
      <c r="C2768" s="127" t="str">
        <f t="shared" ref="C2768:C2831" si="394">IF(IFERROR(HLOOKUP(B2768,$D$5:$W$7,2,FALSE),"")="",C2769,HLOOKUP(B2768,$D$5:$W$7,2,FALSE))</f>
        <v>구간16</v>
      </c>
      <c r="D2768" s="108">
        <f t="shared" ref="D2768:D2831" si="395">COUNTIF($C$15:$C$49928,C2768)</f>
        <v>182</v>
      </c>
      <c r="E2768" s="128">
        <f>COUNTIF($C$15:C2768,C2768)</f>
        <v>13</v>
      </c>
      <c r="F2768" s="129">
        <f t="shared" ref="F2768:F2831" si="396">HLOOKUP($C2768,$D$6:$W$11,6,FALSE)</f>
        <v>0.11491650597087499</v>
      </c>
      <c r="G2768" s="129">
        <f t="shared" ref="G2768:G2831" si="397">HLOOKUP($C2768,$D$6:$W$11,5,FALSE)*(E2768)</f>
        <v>3.506403898834165E-5</v>
      </c>
      <c r="H2768" s="130">
        <f t="shared" ref="H2768:H2831" si="398">F2768+G2768</f>
        <v>0.11495157000986334</v>
      </c>
    </row>
    <row r="2769" spans="1:8">
      <c r="A2769" s="108">
        <f t="shared" ref="A2769:B2784" si="399">A2768+1</f>
        <v>2755</v>
      </c>
      <c r="B2769" s="109">
        <f t="shared" si="399"/>
        <v>46320</v>
      </c>
      <c r="C2769" s="127" t="str">
        <f t="shared" si="394"/>
        <v>구간16</v>
      </c>
      <c r="D2769" s="108">
        <f t="shared" si="395"/>
        <v>182</v>
      </c>
      <c r="E2769" s="128">
        <f>COUNTIF($C$15:C2769,C2769)</f>
        <v>14</v>
      </c>
      <c r="F2769" s="129">
        <f t="shared" si="396"/>
        <v>0.11491650597087499</v>
      </c>
      <c r="G2769" s="129">
        <f t="shared" si="397"/>
        <v>3.7761272756675623E-5</v>
      </c>
      <c r="H2769" s="130">
        <f t="shared" si="398"/>
        <v>0.11495426724363167</v>
      </c>
    </row>
    <row r="2770" spans="1:8">
      <c r="A2770" s="108">
        <f t="shared" si="399"/>
        <v>2756</v>
      </c>
      <c r="B2770" s="109">
        <f t="shared" si="399"/>
        <v>46321</v>
      </c>
      <c r="C2770" s="127" t="str">
        <f t="shared" si="394"/>
        <v>구간16</v>
      </c>
      <c r="D2770" s="108">
        <f t="shared" si="395"/>
        <v>182</v>
      </c>
      <c r="E2770" s="128">
        <f>COUNTIF($C$15:C2770,C2770)</f>
        <v>15</v>
      </c>
      <c r="F2770" s="129">
        <f t="shared" si="396"/>
        <v>0.11491650597087499</v>
      </c>
      <c r="G2770" s="129">
        <f t="shared" si="397"/>
        <v>4.0458506525009597E-5</v>
      </c>
      <c r="H2770" s="130">
        <f t="shared" si="398"/>
        <v>0.1149569644774</v>
      </c>
    </row>
    <row r="2771" spans="1:8">
      <c r="A2771" s="108">
        <f t="shared" si="399"/>
        <v>2757</v>
      </c>
      <c r="B2771" s="109">
        <f t="shared" si="399"/>
        <v>46322</v>
      </c>
      <c r="C2771" s="127" t="str">
        <f t="shared" si="394"/>
        <v>구간16</v>
      </c>
      <c r="D2771" s="108">
        <f t="shared" si="395"/>
        <v>182</v>
      </c>
      <c r="E2771" s="128">
        <f>COUNTIF($C$15:C2771,C2771)</f>
        <v>16</v>
      </c>
      <c r="F2771" s="129">
        <f t="shared" si="396"/>
        <v>0.11491650597087499</v>
      </c>
      <c r="G2771" s="129">
        <f t="shared" si="397"/>
        <v>4.315574029334357E-5</v>
      </c>
      <c r="H2771" s="130">
        <f t="shared" si="398"/>
        <v>0.11495966171116834</v>
      </c>
    </row>
    <row r="2772" spans="1:8">
      <c r="A2772" s="108">
        <f t="shared" si="399"/>
        <v>2758</v>
      </c>
      <c r="B2772" s="109">
        <f t="shared" si="399"/>
        <v>46323</v>
      </c>
      <c r="C2772" s="127" t="str">
        <f t="shared" si="394"/>
        <v>구간16</v>
      </c>
      <c r="D2772" s="108">
        <f t="shared" si="395"/>
        <v>182</v>
      </c>
      <c r="E2772" s="128">
        <f>COUNTIF($C$15:C2772,C2772)</f>
        <v>17</v>
      </c>
      <c r="F2772" s="129">
        <f t="shared" si="396"/>
        <v>0.11491650597087499</v>
      </c>
      <c r="G2772" s="129">
        <f t="shared" si="397"/>
        <v>4.5852974061677543E-5</v>
      </c>
      <c r="H2772" s="130">
        <f t="shared" si="398"/>
        <v>0.11496235894493667</v>
      </c>
    </row>
    <row r="2773" spans="1:8">
      <c r="A2773" s="108">
        <f t="shared" si="399"/>
        <v>2759</v>
      </c>
      <c r="B2773" s="109">
        <f t="shared" si="399"/>
        <v>46324</v>
      </c>
      <c r="C2773" s="127" t="str">
        <f t="shared" si="394"/>
        <v>구간16</v>
      </c>
      <c r="D2773" s="108">
        <f t="shared" si="395"/>
        <v>182</v>
      </c>
      <c r="E2773" s="128">
        <f>COUNTIF($C$15:C2773,C2773)</f>
        <v>18</v>
      </c>
      <c r="F2773" s="129">
        <f t="shared" si="396"/>
        <v>0.11491650597087499</v>
      </c>
      <c r="G2773" s="129">
        <f t="shared" si="397"/>
        <v>4.8550207830011516E-5</v>
      </c>
      <c r="H2773" s="130">
        <f t="shared" si="398"/>
        <v>0.11496505617870501</v>
      </c>
    </row>
    <row r="2774" spans="1:8">
      <c r="A2774" s="108">
        <f t="shared" si="399"/>
        <v>2760</v>
      </c>
      <c r="B2774" s="109">
        <f t="shared" si="399"/>
        <v>46325</v>
      </c>
      <c r="C2774" s="127" t="str">
        <f t="shared" si="394"/>
        <v>구간16</v>
      </c>
      <c r="D2774" s="108">
        <f t="shared" si="395"/>
        <v>182</v>
      </c>
      <c r="E2774" s="128">
        <f>COUNTIF($C$15:C2774,C2774)</f>
        <v>19</v>
      </c>
      <c r="F2774" s="129">
        <f t="shared" si="396"/>
        <v>0.11491650597087499</v>
      </c>
      <c r="G2774" s="129">
        <f t="shared" si="397"/>
        <v>5.1247441598345489E-5</v>
      </c>
      <c r="H2774" s="130">
        <f t="shared" si="398"/>
        <v>0.11496775341247334</v>
      </c>
    </row>
    <row r="2775" spans="1:8">
      <c r="A2775" s="108">
        <f t="shared" si="399"/>
        <v>2761</v>
      </c>
      <c r="B2775" s="109">
        <f t="shared" si="399"/>
        <v>46326</v>
      </c>
      <c r="C2775" s="127" t="str">
        <f t="shared" si="394"/>
        <v>구간16</v>
      </c>
      <c r="D2775" s="108">
        <f t="shared" si="395"/>
        <v>182</v>
      </c>
      <c r="E2775" s="128">
        <f>COUNTIF($C$15:C2775,C2775)</f>
        <v>20</v>
      </c>
      <c r="F2775" s="129">
        <f t="shared" si="396"/>
        <v>0.11491650597087499</v>
      </c>
      <c r="G2775" s="129">
        <f t="shared" si="397"/>
        <v>5.3944675366679462E-5</v>
      </c>
      <c r="H2775" s="130">
        <f t="shared" si="398"/>
        <v>0.11497045064624167</v>
      </c>
    </row>
    <row r="2776" spans="1:8">
      <c r="A2776" s="108">
        <f t="shared" si="399"/>
        <v>2762</v>
      </c>
      <c r="B2776" s="109">
        <f t="shared" si="399"/>
        <v>46327</v>
      </c>
      <c r="C2776" s="127" t="str">
        <f t="shared" si="394"/>
        <v>구간16</v>
      </c>
      <c r="D2776" s="108">
        <f t="shared" si="395"/>
        <v>182</v>
      </c>
      <c r="E2776" s="128">
        <f>COUNTIF($C$15:C2776,C2776)</f>
        <v>21</v>
      </c>
      <c r="F2776" s="129">
        <f t="shared" si="396"/>
        <v>0.11491650597087499</v>
      </c>
      <c r="G2776" s="129">
        <f t="shared" si="397"/>
        <v>5.6641909135013435E-5</v>
      </c>
      <c r="H2776" s="130">
        <f t="shared" si="398"/>
        <v>0.11497314788001001</v>
      </c>
    </row>
    <row r="2777" spans="1:8">
      <c r="A2777" s="108">
        <f t="shared" si="399"/>
        <v>2763</v>
      </c>
      <c r="B2777" s="109">
        <f t="shared" si="399"/>
        <v>46328</v>
      </c>
      <c r="C2777" s="127" t="str">
        <f t="shared" si="394"/>
        <v>구간16</v>
      </c>
      <c r="D2777" s="108">
        <f t="shared" si="395"/>
        <v>182</v>
      </c>
      <c r="E2777" s="128">
        <f>COUNTIF($C$15:C2777,C2777)</f>
        <v>22</v>
      </c>
      <c r="F2777" s="129">
        <f t="shared" si="396"/>
        <v>0.11491650597087499</v>
      </c>
      <c r="G2777" s="129">
        <f t="shared" si="397"/>
        <v>5.9339142903347408E-5</v>
      </c>
      <c r="H2777" s="130">
        <f t="shared" si="398"/>
        <v>0.11497584511377834</v>
      </c>
    </row>
    <row r="2778" spans="1:8">
      <c r="A2778" s="108">
        <f t="shared" si="399"/>
        <v>2764</v>
      </c>
      <c r="B2778" s="109">
        <f t="shared" si="399"/>
        <v>46329</v>
      </c>
      <c r="C2778" s="127" t="str">
        <f t="shared" si="394"/>
        <v>구간16</v>
      </c>
      <c r="D2778" s="108">
        <f t="shared" si="395"/>
        <v>182</v>
      </c>
      <c r="E2778" s="128">
        <f>COUNTIF($C$15:C2778,C2778)</f>
        <v>23</v>
      </c>
      <c r="F2778" s="129">
        <f t="shared" si="396"/>
        <v>0.11491650597087499</v>
      </c>
      <c r="G2778" s="129">
        <f t="shared" si="397"/>
        <v>6.2036376671681381E-5</v>
      </c>
      <c r="H2778" s="130">
        <f t="shared" si="398"/>
        <v>0.11497854234754668</v>
      </c>
    </row>
    <row r="2779" spans="1:8">
      <c r="A2779" s="108">
        <f t="shared" si="399"/>
        <v>2765</v>
      </c>
      <c r="B2779" s="109">
        <f t="shared" si="399"/>
        <v>46330</v>
      </c>
      <c r="C2779" s="127" t="str">
        <f t="shared" si="394"/>
        <v>구간16</v>
      </c>
      <c r="D2779" s="108">
        <f t="shared" si="395"/>
        <v>182</v>
      </c>
      <c r="E2779" s="128">
        <f>COUNTIF($C$15:C2779,C2779)</f>
        <v>24</v>
      </c>
      <c r="F2779" s="129">
        <f t="shared" si="396"/>
        <v>0.11491650597087499</v>
      </c>
      <c r="G2779" s="129">
        <f t="shared" si="397"/>
        <v>6.4733610440015354E-5</v>
      </c>
      <c r="H2779" s="130">
        <f t="shared" si="398"/>
        <v>0.11498123958131501</v>
      </c>
    </row>
    <row r="2780" spans="1:8">
      <c r="A2780" s="108">
        <f t="shared" si="399"/>
        <v>2766</v>
      </c>
      <c r="B2780" s="109">
        <f t="shared" si="399"/>
        <v>46331</v>
      </c>
      <c r="C2780" s="127" t="str">
        <f t="shared" si="394"/>
        <v>구간16</v>
      </c>
      <c r="D2780" s="108">
        <f t="shared" si="395"/>
        <v>182</v>
      </c>
      <c r="E2780" s="128">
        <f>COUNTIF($C$15:C2780,C2780)</f>
        <v>25</v>
      </c>
      <c r="F2780" s="129">
        <f t="shared" si="396"/>
        <v>0.11491650597087499</v>
      </c>
      <c r="G2780" s="129">
        <f t="shared" si="397"/>
        <v>6.7430844208349328E-5</v>
      </c>
      <c r="H2780" s="130">
        <f t="shared" si="398"/>
        <v>0.11498393681508334</v>
      </c>
    </row>
    <row r="2781" spans="1:8">
      <c r="A2781" s="108">
        <f t="shared" si="399"/>
        <v>2767</v>
      </c>
      <c r="B2781" s="109">
        <f t="shared" si="399"/>
        <v>46332</v>
      </c>
      <c r="C2781" s="127" t="str">
        <f t="shared" si="394"/>
        <v>구간16</v>
      </c>
      <c r="D2781" s="108">
        <f t="shared" si="395"/>
        <v>182</v>
      </c>
      <c r="E2781" s="128">
        <f>COUNTIF($C$15:C2781,C2781)</f>
        <v>26</v>
      </c>
      <c r="F2781" s="129">
        <f t="shared" si="396"/>
        <v>0.11491650597087499</v>
      </c>
      <c r="G2781" s="129">
        <f t="shared" si="397"/>
        <v>7.0128077976683301E-5</v>
      </c>
      <c r="H2781" s="130">
        <f t="shared" si="398"/>
        <v>0.11498663404885168</v>
      </c>
    </row>
    <row r="2782" spans="1:8">
      <c r="A2782" s="108">
        <f t="shared" si="399"/>
        <v>2768</v>
      </c>
      <c r="B2782" s="109">
        <f t="shared" si="399"/>
        <v>46333</v>
      </c>
      <c r="C2782" s="127" t="str">
        <f t="shared" si="394"/>
        <v>구간16</v>
      </c>
      <c r="D2782" s="108">
        <f t="shared" si="395"/>
        <v>182</v>
      </c>
      <c r="E2782" s="128">
        <f>COUNTIF($C$15:C2782,C2782)</f>
        <v>27</v>
      </c>
      <c r="F2782" s="129">
        <f t="shared" si="396"/>
        <v>0.11491650597087499</v>
      </c>
      <c r="G2782" s="129">
        <f t="shared" si="397"/>
        <v>7.2825311745017274E-5</v>
      </c>
      <c r="H2782" s="130">
        <f t="shared" si="398"/>
        <v>0.11498933128262001</v>
      </c>
    </row>
    <row r="2783" spans="1:8">
      <c r="A2783" s="108">
        <f t="shared" si="399"/>
        <v>2769</v>
      </c>
      <c r="B2783" s="109">
        <f t="shared" si="399"/>
        <v>46334</v>
      </c>
      <c r="C2783" s="127" t="str">
        <f t="shared" si="394"/>
        <v>구간16</v>
      </c>
      <c r="D2783" s="108">
        <f t="shared" si="395"/>
        <v>182</v>
      </c>
      <c r="E2783" s="128">
        <f>COUNTIF($C$15:C2783,C2783)</f>
        <v>28</v>
      </c>
      <c r="F2783" s="129">
        <f t="shared" si="396"/>
        <v>0.11491650597087499</v>
      </c>
      <c r="G2783" s="129">
        <f t="shared" si="397"/>
        <v>7.5522545513351247E-5</v>
      </c>
      <c r="H2783" s="130">
        <f t="shared" si="398"/>
        <v>0.11499202851638834</v>
      </c>
    </row>
    <row r="2784" spans="1:8">
      <c r="A2784" s="108">
        <f t="shared" si="399"/>
        <v>2770</v>
      </c>
      <c r="B2784" s="109">
        <f t="shared" si="399"/>
        <v>46335</v>
      </c>
      <c r="C2784" s="127" t="str">
        <f t="shared" si="394"/>
        <v>구간16</v>
      </c>
      <c r="D2784" s="108">
        <f t="shared" si="395"/>
        <v>182</v>
      </c>
      <c r="E2784" s="128">
        <f>COUNTIF($C$15:C2784,C2784)</f>
        <v>29</v>
      </c>
      <c r="F2784" s="129">
        <f t="shared" si="396"/>
        <v>0.11491650597087499</v>
      </c>
      <c r="G2784" s="129">
        <f t="shared" si="397"/>
        <v>7.821977928168522E-5</v>
      </c>
      <c r="H2784" s="130">
        <f t="shared" si="398"/>
        <v>0.11499472575015668</v>
      </c>
    </row>
    <row r="2785" spans="1:8">
      <c r="A2785" s="108">
        <f t="shared" ref="A2785:B2800" si="400">A2784+1</f>
        <v>2771</v>
      </c>
      <c r="B2785" s="109">
        <f t="shared" si="400"/>
        <v>46336</v>
      </c>
      <c r="C2785" s="127" t="str">
        <f t="shared" si="394"/>
        <v>구간16</v>
      </c>
      <c r="D2785" s="108">
        <f t="shared" si="395"/>
        <v>182</v>
      </c>
      <c r="E2785" s="128">
        <f>COUNTIF($C$15:C2785,C2785)</f>
        <v>30</v>
      </c>
      <c r="F2785" s="129">
        <f t="shared" si="396"/>
        <v>0.11491650597087499</v>
      </c>
      <c r="G2785" s="129">
        <f t="shared" si="397"/>
        <v>8.0917013050019193E-5</v>
      </c>
      <c r="H2785" s="130">
        <f t="shared" si="398"/>
        <v>0.11499742298392501</v>
      </c>
    </row>
    <row r="2786" spans="1:8">
      <c r="A2786" s="108">
        <f t="shared" si="400"/>
        <v>2772</v>
      </c>
      <c r="B2786" s="109">
        <f t="shared" si="400"/>
        <v>46337</v>
      </c>
      <c r="C2786" s="127" t="str">
        <f t="shared" si="394"/>
        <v>구간16</v>
      </c>
      <c r="D2786" s="108">
        <f t="shared" si="395"/>
        <v>182</v>
      </c>
      <c r="E2786" s="128">
        <f>COUNTIF($C$15:C2786,C2786)</f>
        <v>31</v>
      </c>
      <c r="F2786" s="129">
        <f t="shared" si="396"/>
        <v>0.11491650597087499</v>
      </c>
      <c r="G2786" s="129">
        <f t="shared" si="397"/>
        <v>8.3614246818353166E-5</v>
      </c>
      <c r="H2786" s="130">
        <f t="shared" si="398"/>
        <v>0.11500012021769335</v>
      </c>
    </row>
    <row r="2787" spans="1:8">
      <c r="A2787" s="108">
        <f t="shared" si="400"/>
        <v>2773</v>
      </c>
      <c r="B2787" s="109">
        <f t="shared" si="400"/>
        <v>46338</v>
      </c>
      <c r="C2787" s="127" t="str">
        <f t="shared" si="394"/>
        <v>구간16</v>
      </c>
      <c r="D2787" s="108">
        <f t="shared" si="395"/>
        <v>182</v>
      </c>
      <c r="E2787" s="128">
        <f>COUNTIF($C$15:C2787,C2787)</f>
        <v>32</v>
      </c>
      <c r="F2787" s="129">
        <f t="shared" si="396"/>
        <v>0.11491650597087499</v>
      </c>
      <c r="G2787" s="129">
        <f t="shared" si="397"/>
        <v>8.6311480586687139E-5</v>
      </c>
      <c r="H2787" s="130">
        <f t="shared" si="398"/>
        <v>0.11500281745146168</v>
      </c>
    </row>
    <row r="2788" spans="1:8">
      <c r="A2788" s="108">
        <f t="shared" si="400"/>
        <v>2774</v>
      </c>
      <c r="B2788" s="109">
        <f t="shared" si="400"/>
        <v>46339</v>
      </c>
      <c r="C2788" s="127" t="str">
        <f t="shared" si="394"/>
        <v>구간16</v>
      </c>
      <c r="D2788" s="108">
        <f t="shared" si="395"/>
        <v>182</v>
      </c>
      <c r="E2788" s="128">
        <f>COUNTIF($C$15:C2788,C2788)</f>
        <v>33</v>
      </c>
      <c r="F2788" s="129">
        <f t="shared" si="396"/>
        <v>0.11491650597087499</v>
      </c>
      <c r="G2788" s="129">
        <f t="shared" si="397"/>
        <v>8.9008714355021112E-5</v>
      </c>
      <c r="H2788" s="130">
        <f t="shared" si="398"/>
        <v>0.11500551468523001</v>
      </c>
    </row>
    <row r="2789" spans="1:8">
      <c r="A2789" s="108">
        <f t="shared" si="400"/>
        <v>2775</v>
      </c>
      <c r="B2789" s="109">
        <f t="shared" si="400"/>
        <v>46340</v>
      </c>
      <c r="C2789" s="127" t="str">
        <f t="shared" si="394"/>
        <v>구간16</v>
      </c>
      <c r="D2789" s="108">
        <f t="shared" si="395"/>
        <v>182</v>
      </c>
      <c r="E2789" s="128">
        <f>COUNTIF($C$15:C2789,C2789)</f>
        <v>34</v>
      </c>
      <c r="F2789" s="129">
        <f t="shared" si="396"/>
        <v>0.11491650597087499</v>
      </c>
      <c r="G2789" s="129">
        <f t="shared" si="397"/>
        <v>9.1705948123355085E-5</v>
      </c>
      <c r="H2789" s="130">
        <f t="shared" si="398"/>
        <v>0.11500821191899835</v>
      </c>
    </row>
    <row r="2790" spans="1:8">
      <c r="A2790" s="108">
        <f t="shared" si="400"/>
        <v>2776</v>
      </c>
      <c r="B2790" s="109">
        <f t="shared" si="400"/>
        <v>46341</v>
      </c>
      <c r="C2790" s="127" t="str">
        <f t="shared" si="394"/>
        <v>구간16</v>
      </c>
      <c r="D2790" s="108">
        <f t="shared" si="395"/>
        <v>182</v>
      </c>
      <c r="E2790" s="128">
        <f>COUNTIF($C$15:C2790,C2790)</f>
        <v>35</v>
      </c>
      <c r="F2790" s="129">
        <f t="shared" si="396"/>
        <v>0.11491650597087499</v>
      </c>
      <c r="G2790" s="129">
        <f t="shared" si="397"/>
        <v>9.4403181891689059E-5</v>
      </c>
      <c r="H2790" s="130">
        <f t="shared" si="398"/>
        <v>0.11501090915276668</v>
      </c>
    </row>
    <row r="2791" spans="1:8">
      <c r="A2791" s="108">
        <f t="shared" si="400"/>
        <v>2777</v>
      </c>
      <c r="B2791" s="109">
        <f t="shared" si="400"/>
        <v>46342</v>
      </c>
      <c r="C2791" s="127" t="str">
        <f t="shared" si="394"/>
        <v>구간16</v>
      </c>
      <c r="D2791" s="108">
        <f t="shared" si="395"/>
        <v>182</v>
      </c>
      <c r="E2791" s="128">
        <f>COUNTIF($C$15:C2791,C2791)</f>
        <v>36</v>
      </c>
      <c r="F2791" s="129">
        <f t="shared" si="396"/>
        <v>0.11491650597087499</v>
      </c>
      <c r="G2791" s="129">
        <f t="shared" si="397"/>
        <v>9.7100415660023032E-5</v>
      </c>
      <c r="H2791" s="130">
        <f t="shared" si="398"/>
        <v>0.11501360638653502</v>
      </c>
    </row>
    <row r="2792" spans="1:8">
      <c r="A2792" s="108">
        <f t="shared" si="400"/>
        <v>2778</v>
      </c>
      <c r="B2792" s="109">
        <f t="shared" si="400"/>
        <v>46343</v>
      </c>
      <c r="C2792" s="127" t="str">
        <f t="shared" si="394"/>
        <v>구간16</v>
      </c>
      <c r="D2792" s="108">
        <f t="shared" si="395"/>
        <v>182</v>
      </c>
      <c r="E2792" s="128">
        <f>COUNTIF($C$15:C2792,C2792)</f>
        <v>37</v>
      </c>
      <c r="F2792" s="129">
        <f t="shared" si="396"/>
        <v>0.11491650597087499</v>
      </c>
      <c r="G2792" s="129">
        <f t="shared" si="397"/>
        <v>9.9797649428357005E-5</v>
      </c>
      <c r="H2792" s="130">
        <f t="shared" si="398"/>
        <v>0.11501630362030335</v>
      </c>
    </row>
    <row r="2793" spans="1:8">
      <c r="A2793" s="108">
        <f t="shared" si="400"/>
        <v>2779</v>
      </c>
      <c r="B2793" s="109">
        <f t="shared" si="400"/>
        <v>46344</v>
      </c>
      <c r="C2793" s="127" t="str">
        <f t="shared" si="394"/>
        <v>구간16</v>
      </c>
      <c r="D2793" s="108">
        <f t="shared" si="395"/>
        <v>182</v>
      </c>
      <c r="E2793" s="128">
        <f>COUNTIF($C$15:C2793,C2793)</f>
        <v>38</v>
      </c>
      <c r="F2793" s="129">
        <f t="shared" si="396"/>
        <v>0.11491650597087499</v>
      </c>
      <c r="G2793" s="129">
        <f t="shared" si="397"/>
        <v>1.0249488319669098E-4</v>
      </c>
      <c r="H2793" s="130">
        <f t="shared" si="398"/>
        <v>0.11501900085407168</v>
      </c>
    </row>
    <row r="2794" spans="1:8">
      <c r="A2794" s="108">
        <f t="shared" si="400"/>
        <v>2780</v>
      </c>
      <c r="B2794" s="109">
        <f t="shared" si="400"/>
        <v>46345</v>
      </c>
      <c r="C2794" s="127" t="str">
        <f t="shared" si="394"/>
        <v>구간16</v>
      </c>
      <c r="D2794" s="108">
        <f t="shared" si="395"/>
        <v>182</v>
      </c>
      <c r="E2794" s="128">
        <f>COUNTIF($C$15:C2794,C2794)</f>
        <v>39</v>
      </c>
      <c r="F2794" s="129">
        <f t="shared" si="396"/>
        <v>0.11491650597087499</v>
      </c>
      <c r="G2794" s="129">
        <f t="shared" si="397"/>
        <v>1.0519211696502495E-4</v>
      </c>
      <c r="H2794" s="130">
        <f t="shared" si="398"/>
        <v>0.11502169808784002</v>
      </c>
    </row>
    <row r="2795" spans="1:8">
      <c r="A2795" s="108">
        <f t="shared" si="400"/>
        <v>2781</v>
      </c>
      <c r="B2795" s="109">
        <f t="shared" si="400"/>
        <v>46346</v>
      </c>
      <c r="C2795" s="127" t="str">
        <f t="shared" si="394"/>
        <v>구간16</v>
      </c>
      <c r="D2795" s="108">
        <f t="shared" si="395"/>
        <v>182</v>
      </c>
      <c r="E2795" s="128">
        <f>COUNTIF($C$15:C2795,C2795)</f>
        <v>40</v>
      </c>
      <c r="F2795" s="129">
        <f t="shared" si="396"/>
        <v>0.11491650597087499</v>
      </c>
      <c r="G2795" s="129">
        <f t="shared" si="397"/>
        <v>1.0788935073335892E-4</v>
      </c>
      <c r="H2795" s="130">
        <f t="shared" si="398"/>
        <v>0.11502439532160835</v>
      </c>
    </row>
    <row r="2796" spans="1:8">
      <c r="A2796" s="108">
        <f t="shared" si="400"/>
        <v>2782</v>
      </c>
      <c r="B2796" s="109">
        <f t="shared" si="400"/>
        <v>46347</v>
      </c>
      <c r="C2796" s="127" t="str">
        <f t="shared" si="394"/>
        <v>구간16</v>
      </c>
      <c r="D2796" s="108">
        <f t="shared" si="395"/>
        <v>182</v>
      </c>
      <c r="E2796" s="128">
        <f>COUNTIF($C$15:C2796,C2796)</f>
        <v>41</v>
      </c>
      <c r="F2796" s="129">
        <f t="shared" si="396"/>
        <v>0.11491650597087499</v>
      </c>
      <c r="G2796" s="129">
        <f t="shared" si="397"/>
        <v>1.105865845016929E-4</v>
      </c>
      <c r="H2796" s="130">
        <f t="shared" si="398"/>
        <v>0.11502709255537669</v>
      </c>
    </row>
    <row r="2797" spans="1:8">
      <c r="A2797" s="108">
        <f t="shared" si="400"/>
        <v>2783</v>
      </c>
      <c r="B2797" s="109">
        <f t="shared" si="400"/>
        <v>46348</v>
      </c>
      <c r="C2797" s="127" t="str">
        <f t="shared" si="394"/>
        <v>구간16</v>
      </c>
      <c r="D2797" s="108">
        <f t="shared" si="395"/>
        <v>182</v>
      </c>
      <c r="E2797" s="128">
        <f>COUNTIF($C$15:C2797,C2797)</f>
        <v>42</v>
      </c>
      <c r="F2797" s="129">
        <f t="shared" si="396"/>
        <v>0.11491650597087499</v>
      </c>
      <c r="G2797" s="129">
        <f t="shared" si="397"/>
        <v>1.1328381827002687E-4</v>
      </c>
      <c r="H2797" s="130">
        <f t="shared" si="398"/>
        <v>0.11502978978914502</v>
      </c>
    </row>
    <row r="2798" spans="1:8">
      <c r="A2798" s="108">
        <f t="shared" si="400"/>
        <v>2784</v>
      </c>
      <c r="B2798" s="109">
        <f t="shared" si="400"/>
        <v>46349</v>
      </c>
      <c r="C2798" s="127" t="str">
        <f t="shared" si="394"/>
        <v>구간16</v>
      </c>
      <c r="D2798" s="108">
        <f t="shared" si="395"/>
        <v>182</v>
      </c>
      <c r="E2798" s="128">
        <f>COUNTIF($C$15:C2798,C2798)</f>
        <v>43</v>
      </c>
      <c r="F2798" s="129">
        <f t="shared" si="396"/>
        <v>0.11491650597087499</v>
      </c>
      <c r="G2798" s="129">
        <f t="shared" si="397"/>
        <v>1.1598105203836084E-4</v>
      </c>
      <c r="H2798" s="130">
        <f t="shared" si="398"/>
        <v>0.11503248702291335</v>
      </c>
    </row>
    <row r="2799" spans="1:8">
      <c r="A2799" s="108">
        <f t="shared" si="400"/>
        <v>2785</v>
      </c>
      <c r="B2799" s="109">
        <f t="shared" si="400"/>
        <v>46350</v>
      </c>
      <c r="C2799" s="127" t="str">
        <f t="shared" si="394"/>
        <v>구간16</v>
      </c>
      <c r="D2799" s="108">
        <f t="shared" si="395"/>
        <v>182</v>
      </c>
      <c r="E2799" s="128">
        <f>COUNTIF($C$15:C2799,C2799)</f>
        <v>44</v>
      </c>
      <c r="F2799" s="129">
        <f t="shared" si="396"/>
        <v>0.11491650597087499</v>
      </c>
      <c r="G2799" s="129">
        <f t="shared" si="397"/>
        <v>1.1867828580669482E-4</v>
      </c>
      <c r="H2799" s="130">
        <f t="shared" si="398"/>
        <v>0.11503518425668169</v>
      </c>
    </row>
    <row r="2800" spans="1:8">
      <c r="A2800" s="108">
        <f t="shared" si="400"/>
        <v>2786</v>
      </c>
      <c r="B2800" s="109">
        <f t="shared" si="400"/>
        <v>46351</v>
      </c>
      <c r="C2800" s="127" t="str">
        <f t="shared" si="394"/>
        <v>구간16</v>
      </c>
      <c r="D2800" s="108">
        <f t="shared" si="395"/>
        <v>182</v>
      </c>
      <c r="E2800" s="128">
        <f>COUNTIF($C$15:C2800,C2800)</f>
        <v>45</v>
      </c>
      <c r="F2800" s="129">
        <f t="shared" si="396"/>
        <v>0.11491650597087499</v>
      </c>
      <c r="G2800" s="129">
        <f t="shared" si="397"/>
        <v>1.2137551957502879E-4</v>
      </c>
      <c r="H2800" s="130">
        <f t="shared" si="398"/>
        <v>0.11503788149045002</v>
      </c>
    </row>
    <row r="2801" spans="1:8">
      <c r="A2801" s="108">
        <f t="shared" ref="A2801:B2816" si="401">A2800+1</f>
        <v>2787</v>
      </c>
      <c r="B2801" s="109">
        <f t="shared" si="401"/>
        <v>46352</v>
      </c>
      <c r="C2801" s="127" t="str">
        <f t="shared" si="394"/>
        <v>구간16</v>
      </c>
      <c r="D2801" s="108">
        <f t="shared" si="395"/>
        <v>182</v>
      </c>
      <c r="E2801" s="128">
        <f>COUNTIF($C$15:C2801,C2801)</f>
        <v>46</v>
      </c>
      <c r="F2801" s="129">
        <f t="shared" si="396"/>
        <v>0.11491650597087499</v>
      </c>
      <c r="G2801" s="129">
        <f t="shared" si="397"/>
        <v>1.2407275334336276E-4</v>
      </c>
      <c r="H2801" s="130">
        <f t="shared" si="398"/>
        <v>0.11504057872421836</v>
      </c>
    </row>
    <row r="2802" spans="1:8">
      <c r="A2802" s="108">
        <f t="shared" si="401"/>
        <v>2788</v>
      </c>
      <c r="B2802" s="109">
        <f t="shared" si="401"/>
        <v>46353</v>
      </c>
      <c r="C2802" s="127" t="str">
        <f t="shared" si="394"/>
        <v>구간16</v>
      </c>
      <c r="D2802" s="108">
        <f t="shared" si="395"/>
        <v>182</v>
      </c>
      <c r="E2802" s="128">
        <f>COUNTIF($C$15:C2802,C2802)</f>
        <v>47</v>
      </c>
      <c r="F2802" s="129">
        <f t="shared" si="396"/>
        <v>0.11491650597087499</v>
      </c>
      <c r="G2802" s="129">
        <f t="shared" si="397"/>
        <v>1.2676998711169674E-4</v>
      </c>
      <c r="H2802" s="130">
        <f t="shared" si="398"/>
        <v>0.11504327595798669</v>
      </c>
    </row>
    <row r="2803" spans="1:8">
      <c r="A2803" s="108">
        <f t="shared" si="401"/>
        <v>2789</v>
      </c>
      <c r="B2803" s="109">
        <f t="shared" si="401"/>
        <v>46354</v>
      </c>
      <c r="C2803" s="127" t="str">
        <f t="shared" si="394"/>
        <v>구간16</v>
      </c>
      <c r="D2803" s="108">
        <f t="shared" si="395"/>
        <v>182</v>
      </c>
      <c r="E2803" s="128">
        <f>COUNTIF($C$15:C2803,C2803)</f>
        <v>48</v>
      </c>
      <c r="F2803" s="129">
        <f t="shared" si="396"/>
        <v>0.11491650597087499</v>
      </c>
      <c r="G2803" s="129">
        <f t="shared" si="397"/>
        <v>1.2946722088003071E-4</v>
      </c>
      <c r="H2803" s="130">
        <f t="shared" si="398"/>
        <v>0.11504597319175502</v>
      </c>
    </row>
    <row r="2804" spans="1:8">
      <c r="A2804" s="108">
        <f t="shared" si="401"/>
        <v>2790</v>
      </c>
      <c r="B2804" s="109">
        <f t="shared" si="401"/>
        <v>46355</v>
      </c>
      <c r="C2804" s="127" t="str">
        <f t="shared" si="394"/>
        <v>구간16</v>
      </c>
      <c r="D2804" s="108">
        <f t="shared" si="395"/>
        <v>182</v>
      </c>
      <c r="E2804" s="128">
        <f>COUNTIF($C$15:C2804,C2804)</f>
        <v>49</v>
      </c>
      <c r="F2804" s="129">
        <f t="shared" si="396"/>
        <v>0.11491650597087499</v>
      </c>
      <c r="G2804" s="129">
        <f t="shared" si="397"/>
        <v>1.3216445464836468E-4</v>
      </c>
      <c r="H2804" s="130">
        <f t="shared" si="398"/>
        <v>0.11504867042552336</v>
      </c>
    </row>
    <row r="2805" spans="1:8">
      <c r="A2805" s="108">
        <f t="shared" si="401"/>
        <v>2791</v>
      </c>
      <c r="B2805" s="109">
        <f t="shared" si="401"/>
        <v>46356</v>
      </c>
      <c r="C2805" s="127" t="str">
        <f t="shared" si="394"/>
        <v>구간16</v>
      </c>
      <c r="D2805" s="108">
        <f t="shared" si="395"/>
        <v>182</v>
      </c>
      <c r="E2805" s="128">
        <f>COUNTIF($C$15:C2805,C2805)</f>
        <v>50</v>
      </c>
      <c r="F2805" s="129">
        <f t="shared" si="396"/>
        <v>0.11491650597087499</v>
      </c>
      <c r="G2805" s="129">
        <f t="shared" si="397"/>
        <v>1.3486168841669866E-4</v>
      </c>
      <c r="H2805" s="130">
        <f t="shared" si="398"/>
        <v>0.11505136765929169</v>
      </c>
    </row>
    <row r="2806" spans="1:8">
      <c r="A2806" s="108">
        <f t="shared" si="401"/>
        <v>2792</v>
      </c>
      <c r="B2806" s="109">
        <f t="shared" si="401"/>
        <v>46357</v>
      </c>
      <c r="C2806" s="127" t="str">
        <f t="shared" si="394"/>
        <v>구간16</v>
      </c>
      <c r="D2806" s="108">
        <f t="shared" si="395"/>
        <v>182</v>
      </c>
      <c r="E2806" s="128">
        <f>COUNTIF($C$15:C2806,C2806)</f>
        <v>51</v>
      </c>
      <c r="F2806" s="129">
        <f t="shared" si="396"/>
        <v>0.11491650597087499</v>
      </c>
      <c r="G2806" s="129">
        <f t="shared" si="397"/>
        <v>1.3755892218503263E-4</v>
      </c>
      <c r="H2806" s="130">
        <f t="shared" si="398"/>
        <v>0.11505406489306003</v>
      </c>
    </row>
    <row r="2807" spans="1:8">
      <c r="A2807" s="108">
        <f t="shared" si="401"/>
        <v>2793</v>
      </c>
      <c r="B2807" s="109">
        <f t="shared" si="401"/>
        <v>46358</v>
      </c>
      <c r="C2807" s="127" t="str">
        <f t="shared" si="394"/>
        <v>구간16</v>
      </c>
      <c r="D2807" s="108">
        <f t="shared" si="395"/>
        <v>182</v>
      </c>
      <c r="E2807" s="128">
        <f>COUNTIF($C$15:C2807,C2807)</f>
        <v>52</v>
      </c>
      <c r="F2807" s="129">
        <f t="shared" si="396"/>
        <v>0.11491650597087499</v>
      </c>
      <c r="G2807" s="129">
        <f t="shared" si="397"/>
        <v>1.402561559533666E-4</v>
      </c>
      <c r="H2807" s="130">
        <f t="shared" si="398"/>
        <v>0.11505676212682836</v>
      </c>
    </row>
    <row r="2808" spans="1:8">
      <c r="A2808" s="108">
        <f t="shared" si="401"/>
        <v>2794</v>
      </c>
      <c r="B2808" s="109">
        <f t="shared" si="401"/>
        <v>46359</v>
      </c>
      <c r="C2808" s="127" t="str">
        <f t="shared" si="394"/>
        <v>구간16</v>
      </c>
      <c r="D2808" s="108">
        <f t="shared" si="395"/>
        <v>182</v>
      </c>
      <c r="E2808" s="128">
        <f>COUNTIF($C$15:C2808,C2808)</f>
        <v>53</v>
      </c>
      <c r="F2808" s="129">
        <f t="shared" si="396"/>
        <v>0.11491650597087499</v>
      </c>
      <c r="G2808" s="129">
        <f t="shared" si="397"/>
        <v>1.4295338972170057E-4</v>
      </c>
      <c r="H2808" s="130">
        <f t="shared" si="398"/>
        <v>0.11505945936059669</v>
      </c>
    </row>
    <row r="2809" spans="1:8">
      <c r="A2809" s="108">
        <f t="shared" si="401"/>
        <v>2795</v>
      </c>
      <c r="B2809" s="109">
        <f t="shared" si="401"/>
        <v>46360</v>
      </c>
      <c r="C2809" s="127" t="str">
        <f t="shared" si="394"/>
        <v>구간16</v>
      </c>
      <c r="D2809" s="108">
        <f t="shared" si="395"/>
        <v>182</v>
      </c>
      <c r="E2809" s="128">
        <f>COUNTIF($C$15:C2809,C2809)</f>
        <v>54</v>
      </c>
      <c r="F2809" s="129">
        <f t="shared" si="396"/>
        <v>0.11491650597087499</v>
      </c>
      <c r="G2809" s="129">
        <f t="shared" si="397"/>
        <v>1.4565062349003455E-4</v>
      </c>
      <c r="H2809" s="130">
        <f t="shared" si="398"/>
        <v>0.11506215659436503</v>
      </c>
    </row>
    <row r="2810" spans="1:8">
      <c r="A2810" s="108">
        <f t="shared" si="401"/>
        <v>2796</v>
      </c>
      <c r="B2810" s="109">
        <f t="shared" si="401"/>
        <v>46361</v>
      </c>
      <c r="C2810" s="127" t="str">
        <f t="shared" si="394"/>
        <v>구간16</v>
      </c>
      <c r="D2810" s="108">
        <f t="shared" si="395"/>
        <v>182</v>
      </c>
      <c r="E2810" s="128">
        <f>COUNTIF($C$15:C2810,C2810)</f>
        <v>55</v>
      </c>
      <c r="F2810" s="129">
        <f t="shared" si="396"/>
        <v>0.11491650597087499</v>
      </c>
      <c r="G2810" s="129">
        <f t="shared" si="397"/>
        <v>1.4834785725836852E-4</v>
      </c>
      <c r="H2810" s="130">
        <f t="shared" si="398"/>
        <v>0.11506485382813336</v>
      </c>
    </row>
    <row r="2811" spans="1:8">
      <c r="A2811" s="108">
        <f t="shared" si="401"/>
        <v>2797</v>
      </c>
      <c r="B2811" s="109">
        <f t="shared" si="401"/>
        <v>46362</v>
      </c>
      <c r="C2811" s="127" t="str">
        <f t="shared" si="394"/>
        <v>구간16</v>
      </c>
      <c r="D2811" s="108">
        <f t="shared" si="395"/>
        <v>182</v>
      </c>
      <c r="E2811" s="128">
        <f>COUNTIF($C$15:C2811,C2811)</f>
        <v>56</v>
      </c>
      <c r="F2811" s="129">
        <f t="shared" si="396"/>
        <v>0.11491650597087499</v>
      </c>
      <c r="G2811" s="129">
        <f t="shared" si="397"/>
        <v>1.5104509102670249E-4</v>
      </c>
      <c r="H2811" s="130">
        <f t="shared" si="398"/>
        <v>0.1150675510619017</v>
      </c>
    </row>
    <row r="2812" spans="1:8">
      <c r="A2812" s="108">
        <f t="shared" si="401"/>
        <v>2798</v>
      </c>
      <c r="B2812" s="109">
        <f t="shared" si="401"/>
        <v>46363</v>
      </c>
      <c r="C2812" s="127" t="str">
        <f t="shared" si="394"/>
        <v>구간16</v>
      </c>
      <c r="D2812" s="108">
        <f t="shared" si="395"/>
        <v>182</v>
      </c>
      <c r="E2812" s="128">
        <f>COUNTIF($C$15:C2812,C2812)</f>
        <v>57</v>
      </c>
      <c r="F2812" s="129">
        <f t="shared" si="396"/>
        <v>0.11491650597087499</v>
      </c>
      <c r="G2812" s="129">
        <f t="shared" si="397"/>
        <v>1.5374232479503647E-4</v>
      </c>
      <c r="H2812" s="130">
        <f t="shared" si="398"/>
        <v>0.11507024829567003</v>
      </c>
    </row>
    <row r="2813" spans="1:8">
      <c r="A2813" s="108">
        <f t="shared" si="401"/>
        <v>2799</v>
      </c>
      <c r="B2813" s="109">
        <f t="shared" si="401"/>
        <v>46364</v>
      </c>
      <c r="C2813" s="127" t="str">
        <f t="shared" si="394"/>
        <v>구간16</v>
      </c>
      <c r="D2813" s="108">
        <f t="shared" si="395"/>
        <v>182</v>
      </c>
      <c r="E2813" s="128">
        <f>COUNTIF($C$15:C2813,C2813)</f>
        <v>58</v>
      </c>
      <c r="F2813" s="129">
        <f t="shared" si="396"/>
        <v>0.11491650597087499</v>
      </c>
      <c r="G2813" s="129">
        <f t="shared" si="397"/>
        <v>1.5643955856337044E-4</v>
      </c>
      <c r="H2813" s="130">
        <f t="shared" si="398"/>
        <v>0.11507294552943836</v>
      </c>
    </row>
    <row r="2814" spans="1:8">
      <c r="A2814" s="108">
        <f t="shared" si="401"/>
        <v>2800</v>
      </c>
      <c r="B2814" s="109">
        <f t="shared" si="401"/>
        <v>46365</v>
      </c>
      <c r="C2814" s="127" t="str">
        <f t="shared" si="394"/>
        <v>구간16</v>
      </c>
      <c r="D2814" s="108">
        <f t="shared" si="395"/>
        <v>182</v>
      </c>
      <c r="E2814" s="128">
        <f>COUNTIF($C$15:C2814,C2814)</f>
        <v>59</v>
      </c>
      <c r="F2814" s="129">
        <f t="shared" si="396"/>
        <v>0.11491650597087499</v>
      </c>
      <c r="G2814" s="129">
        <f t="shared" si="397"/>
        <v>1.5913679233170441E-4</v>
      </c>
      <c r="H2814" s="130">
        <f t="shared" si="398"/>
        <v>0.1150756427632067</v>
      </c>
    </row>
    <row r="2815" spans="1:8">
      <c r="A2815" s="108">
        <f t="shared" si="401"/>
        <v>2801</v>
      </c>
      <c r="B2815" s="109">
        <f t="shared" si="401"/>
        <v>46366</v>
      </c>
      <c r="C2815" s="127" t="str">
        <f t="shared" si="394"/>
        <v>구간16</v>
      </c>
      <c r="D2815" s="108">
        <f t="shared" si="395"/>
        <v>182</v>
      </c>
      <c r="E2815" s="128">
        <f>COUNTIF($C$15:C2815,C2815)</f>
        <v>60</v>
      </c>
      <c r="F2815" s="129">
        <f t="shared" si="396"/>
        <v>0.11491650597087499</v>
      </c>
      <c r="G2815" s="129">
        <f t="shared" si="397"/>
        <v>1.6183402610003839E-4</v>
      </c>
      <c r="H2815" s="130">
        <f t="shared" si="398"/>
        <v>0.11507833999697503</v>
      </c>
    </row>
    <row r="2816" spans="1:8">
      <c r="A2816" s="108">
        <f t="shared" si="401"/>
        <v>2802</v>
      </c>
      <c r="B2816" s="109">
        <f t="shared" si="401"/>
        <v>46367</v>
      </c>
      <c r="C2816" s="127" t="str">
        <f t="shared" si="394"/>
        <v>구간16</v>
      </c>
      <c r="D2816" s="108">
        <f t="shared" si="395"/>
        <v>182</v>
      </c>
      <c r="E2816" s="128">
        <f>COUNTIF($C$15:C2816,C2816)</f>
        <v>61</v>
      </c>
      <c r="F2816" s="129">
        <f t="shared" si="396"/>
        <v>0.11491650597087499</v>
      </c>
      <c r="G2816" s="129">
        <f t="shared" si="397"/>
        <v>1.6453125986837236E-4</v>
      </c>
      <c r="H2816" s="130">
        <f t="shared" si="398"/>
        <v>0.11508103723074337</v>
      </c>
    </row>
    <row r="2817" spans="1:8">
      <c r="A2817" s="108">
        <f t="shared" ref="A2817:B2832" si="402">A2816+1</f>
        <v>2803</v>
      </c>
      <c r="B2817" s="109">
        <f t="shared" si="402"/>
        <v>46368</v>
      </c>
      <c r="C2817" s="127" t="str">
        <f t="shared" si="394"/>
        <v>구간16</v>
      </c>
      <c r="D2817" s="108">
        <f t="shared" si="395"/>
        <v>182</v>
      </c>
      <c r="E2817" s="128">
        <f>COUNTIF($C$15:C2817,C2817)</f>
        <v>62</v>
      </c>
      <c r="F2817" s="129">
        <f t="shared" si="396"/>
        <v>0.11491650597087499</v>
      </c>
      <c r="G2817" s="129">
        <f t="shared" si="397"/>
        <v>1.6722849363670633E-4</v>
      </c>
      <c r="H2817" s="130">
        <f t="shared" si="398"/>
        <v>0.1150837344645117</v>
      </c>
    </row>
    <row r="2818" spans="1:8">
      <c r="A2818" s="108">
        <f t="shared" si="402"/>
        <v>2804</v>
      </c>
      <c r="B2818" s="109">
        <f t="shared" si="402"/>
        <v>46369</v>
      </c>
      <c r="C2818" s="127" t="str">
        <f t="shared" si="394"/>
        <v>구간16</v>
      </c>
      <c r="D2818" s="108">
        <f t="shared" si="395"/>
        <v>182</v>
      </c>
      <c r="E2818" s="128">
        <f>COUNTIF($C$15:C2818,C2818)</f>
        <v>63</v>
      </c>
      <c r="F2818" s="129">
        <f t="shared" si="396"/>
        <v>0.11491650597087499</v>
      </c>
      <c r="G2818" s="129">
        <f t="shared" si="397"/>
        <v>1.6992572740504031E-4</v>
      </c>
      <c r="H2818" s="130">
        <f t="shared" si="398"/>
        <v>0.11508643169828003</v>
      </c>
    </row>
    <row r="2819" spans="1:8">
      <c r="A2819" s="108">
        <f t="shared" si="402"/>
        <v>2805</v>
      </c>
      <c r="B2819" s="109">
        <f t="shared" si="402"/>
        <v>46370</v>
      </c>
      <c r="C2819" s="127" t="str">
        <f t="shared" si="394"/>
        <v>구간16</v>
      </c>
      <c r="D2819" s="108">
        <f t="shared" si="395"/>
        <v>182</v>
      </c>
      <c r="E2819" s="128">
        <f>COUNTIF($C$15:C2819,C2819)</f>
        <v>64</v>
      </c>
      <c r="F2819" s="129">
        <f t="shared" si="396"/>
        <v>0.11491650597087499</v>
      </c>
      <c r="G2819" s="129">
        <f t="shared" si="397"/>
        <v>1.7262296117337428E-4</v>
      </c>
      <c r="H2819" s="130">
        <f t="shared" si="398"/>
        <v>0.11508912893204837</v>
      </c>
    </row>
    <row r="2820" spans="1:8">
      <c r="A2820" s="108">
        <f t="shared" si="402"/>
        <v>2806</v>
      </c>
      <c r="B2820" s="109">
        <f t="shared" si="402"/>
        <v>46371</v>
      </c>
      <c r="C2820" s="127" t="str">
        <f t="shared" si="394"/>
        <v>구간16</v>
      </c>
      <c r="D2820" s="108">
        <f t="shared" si="395"/>
        <v>182</v>
      </c>
      <c r="E2820" s="128">
        <f>COUNTIF($C$15:C2820,C2820)</f>
        <v>65</v>
      </c>
      <c r="F2820" s="129">
        <f t="shared" si="396"/>
        <v>0.11491650597087499</v>
      </c>
      <c r="G2820" s="129">
        <f t="shared" si="397"/>
        <v>1.7532019494170825E-4</v>
      </c>
      <c r="H2820" s="130">
        <f t="shared" si="398"/>
        <v>0.1150918261658167</v>
      </c>
    </row>
    <row r="2821" spans="1:8">
      <c r="A2821" s="108">
        <f t="shared" si="402"/>
        <v>2807</v>
      </c>
      <c r="B2821" s="109">
        <f t="shared" si="402"/>
        <v>46372</v>
      </c>
      <c r="C2821" s="127" t="str">
        <f t="shared" si="394"/>
        <v>구간16</v>
      </c>
      <c r="D2821" s="108">
        <f t="shared" si="395"/>
        <v>182</v>
      </c>
      <c r="E2821" s="128">
        <f>COUNTIF($C$15:C2821,C2821)</f>
        <v>66</v>
      </c>
      <c r="F2821" s="129">
        <f t="shared" si="396"/>
        <v>0.11491650597087499</v>
      </c>
      <c r="G2821" s="129">
        <f t="shared" si="397"/>
        <v>1.7801742871004222E-4</v>
      </c>
      <c r="H2821" s="130">
        <f t="shared" si="398"/>
        <v>0.11509452339958504</v>
      </c>
    </row>
    <row r="2822" spans="1:8">
      <c r="A2822" s="108">
        <f t="shared" si="402"/>
        <v>2808</v>
      </c>
      <c r="B2822" s="109">
        <f t="shared" si="402"/>
        <v>46373</v>
      </c>
      <c r="C2822" s="127" t="str">
        <f t="shared" si="394"/>
        <v>구간16</v>
      </c>
      <c r="D2822" s="108">
        <f t="shared" si="395"/>
        <v>182</v>
      </c>
      <c r="E2822" s="128">
        <f>COUNTIF($C$15:C2822,C2822)</f>
        <v>67</v>
      </c>
      <c r="F2822" s="129">
        <f t="shared" si="396"/>
        <v>0.11491650597087499</v>
      </c>
      <c r="G2822" s="129">
        <f t="shared" si="397"/>
        <v>1.807146624783762E-4</v>
      </c>
      <c r="H2822" s="130">
        <f t="shared" si="398"/>
        <v>0.11509722063335337</v>
      </c>
    </row>
    <row r="2823" spans="1:8">
      <c r="A2823" s="108">
        <f t="shared" si="402"/>
        <v>2809</v>
      </c>
      <c r="B2823" s="109">
        <f t="shared" si="402"/>
        <v>46374</v>
      </c>
      <c r="C2823" s="127" t="str">
        <f t="shared" si="394"/>
        <v>구간16</v>
      </c>
      <c r="D2823" s="108">
        <f t="shared" si="395"/>
        <v>182</v>
      </c>
      <c r="E2823" s="128">
        <f>COUNTIF($C$15:C2823,C2823)</f>
        <v>68</v>
      </c>
      <c r="F2823" s="129">
        <f t="shared" si="396"/>
        <v>0.11491650597087499</v>
      </c>
      <c r="G2823" s="129">
        <f t="shared" si="397"/>
        <v>1.8341189624671017E-4</v>
      </c>
      <c r="H2823" s="130">
        <f t="shared" si="398"/>
        <v>0.1150999178671217</v>
      </c>
    </row>
    <row r="2824" spans="1:8">
      <c r="A2824" s="108">
        <f t="shared" si="402"/>
        <v>2810</v>
      </c>
      <c r="B2824" s="109">
        <f t="shared" si="402"/>
        <v>46375</v>
      </c>
      <c r="C2824" s="127" t="str">
        <f t="shared" si="394"/>
        <v>구간16</v>
      </c>
      <c r="D2824" s="108">
        <f t="shared" si="395"/>
        <v>182</v>
      </c>
      <c r="E2824" s="128">
        <f>COUNTIF($C$15:C2824,C2824)</f>
        <v>69</v>
      </c>
      <c r="F2824" s="129">
        <f t="shared" si="396"/>
        <v>0.11491650597087499</v>
      </c>
      <c r="G2824" s="129">
        <f t="shared" si="397"/>
        <v>1.8610913001504414E-4</v>
      </c>
      <c r="H2824" s="130">
        <f t="shared" si="398"/>
        <v>0.11510261510089004</v>
      </c>
    </row>
    <row r="2825" spans="1:8">
      <c r="A2825" s="108">
        <f t="shared" si="402"/>
        <v>2811</v>
      </c>
      <c r="B2825" s="109">
        <f t="shared" si="402"/>
        <v>46376</v>
      </c>
      <c r="C2825" s="127" t="str">
        <f t="shared" si="394"/>
        <v>구간16</v>
      </c>
      <c r="D2825" s="108">
        <f t="shared" si="395"/>
        <v>182</v>
      </c>
      <c r="E2825" s="128">
        <f>COUNTIF($C$15:C2825,C2825)</f>
        <v>70</v>
      </c>
      <c r="F2825" s="129">
        <f t="shared" si="396"/>
        <v>0.11491650597087499</v>
      </c>
      <c r="G2825" s="129">
        <f t="shared" si="397"/>
        <v>1.8880636378337812E-4</v>
      </c>
      <c r="H2825" s="130">
        <f t="shared" si="398"/>
        <v>0.11510531233465837</v>
      </c>
    </row>
    <row r="2826" spans="1:8">
      <c r="A2826" s="108">
        <f t="shared" si="402"/>
        <v>2812</v>
      </c>
      <c r="B2826" s="109">
        <f t="shared" si="402"/>
        <v>46377</v>
      </c>
      <c r="C2826" s="127" t="str">
        <f t="shared" si="394"/>
        <v>구간16</v>
      </c>
      <c r="D2826" s="108">
        <f t="shared" si="395"/>
        <v>182</v>
      </c>
      <c r="E2826" s="128">
        <f>COUNTIF($C$15:C2826,C2826)</f>
        <v>71</v>
      </c>
      <c r="F2826" s="129">
        <f t="shared" si="396"/>
        <v>0.11491650597087499</v>
      </c>
      <c r="G2826" s="129">
        <f t="shared" si="397"/>
        <v>1.9150359755171209E-4</v>
      </c>
      <c r="H2826" s="130">
        <f t="shared" si="398"/>
        <v>0.11510800956842671</v>
      </c>
    </row>
    <row r="2827" spans="1:8">
      <c r="A2827" s="108">
        <f t="shared" si="402"/>
        <v>2813</v>
      </c>
      <c r="B2827" s="109">
        <f t="shared" si="402"/>
        <v>46378</v>
      </c>
      <c r="C2827" s="127" t="str">
        <f t="shared" si="394"/>
        <v>구간16</v>
      </c>
      <c r="D2827" s="108">
        <f t="shared" si="395"/>
        <v>182</v>
      </c>
      <c r="E2827" s="128">
        <f>COUNTIF($C$15:C2827,C2827)</f>
        <v>72</v>
      </c>
      <c r="F2827" s="129">
        <f t="shared" si="396"/>
        <v>0.11491650597087499</v>
      </c>
      <c r="G2827" s="129">
        <f t="shared" si="397"/>
        <v>1.9420083132004606E-4</v>
      </c>
      <c r="H2827" s="130">
        <f t="shared" si="398"/>
        <v>0.11511070680219504</v>
      </c>
    </row>
    <row r="2828" spans="1:8">
      <c r="A2828" s="108">
        <f t="shared" si="402"/>
        <v>2814</v>
      </c>
      <c r="B2828" s="109">
        <f t="shared" si="402"/>
        <v>46379</v>
      </c>
      <c r="C2828" s="127" t="str">
        <f t="shared" si="394"/>
        <v>구간16</v>
      </c>
      <c r="D2828" s="108">
        <f t="shared" si="395"/>
        <v>182</v>
      </c>
      <c r="E2828" s="128">
        <f>COUNTIF($C$15:C2828,C2828)</f>
        <v>73</v>
      </c>
      <c r="F2828" s="129">
        <f t="shared" si="396"/>
        <v>0.11491650597087499</v>
      </c>
      <c r="G2828" s="129">
        <f t="shared" si="397"/>
        <v>1.9689806508838004E-4</v>
      </c>
      <c r="H2828" s="130">
        <f t="shared" si="398"/>
        <v>0.11511340403596337</v>
      </c>
    </row>
    <row r="2829" spans="1:8">
      <c r="A2829" s="108">
        <f t="shared" si="402"/>
        <v>2815</v>
      </c>
      <c r="B2829" s="109">
        <f t="shared" si="402"/>
        <v>46380</v>
      </c>
      <c r="C2829" s="127" t="str">
        <f t="shared" si="394"/>
        <v>구간16</v>
      </c>
      <c r="D2829" s="108">
        <f t="shared" si="395"/>
        <v>182</v>
      </c>
      <c r="E2829" s="128">
        <f>COUNTIF($C$15:C2829,C2829)</f>
        <v>74</v>
      </c>
      <c r="F2829" s="129">
        <f t="shared" si="396"/>
        <v>0.11491650597087499</v>
      </c>
      <c r="G2829" s="129">
        <f t="shared" si="397"/>
        <v>1.9959529885671401E-4</v>
      </c>
      <c r="H2829" s="130">
        <f t="shared" si="398"/>
        <v>0.11511610126973171</v>
      </c>
    </row>
    <row r="2830" spans="1:8">
      <c r="A2830" s="108">
        <f t="shared" si="402"/>
        <v>2816</v>
      </c>
      <c r="B2830" s="109">
        <f t="shared" si="402"/>
        <v>46381</v>
      </c>
      <c r="C2830" s="127" t="str">
        <f t="shared" si="394"/>
        <v>구간16</v>
      </c>
      <c r="D2830" s="108">
        <f t="shared" si="395"/>
        <v>182</v>
      </c>
      <c r="E2830" s="128">
        <f>COUNTIF($C$15:C2830,C2830)</f>
        <v>75</v>
      </c>
      <c r="F2830" s="129">
        <f t="shared" si="396"/>
        <v>0.11491650597087499</v>
      </c>
      <c r="G2830" s="129">
        <f t="shared" si="397"/>
        <v>2.0229253262504798E-4</v>
      </c>
      <c r="H2830" s="130">
        <f t="shared" si="398"/>
        <v>0.11511879850350004</v>
      </c>
    </row>
    <row r="2831" spans="1:8">
      <c r="A2831" s="108">
        <f t="shared" si="402"/>
        <v>2817</v>
      </c>
      <c r="B2831" s="109">
        <f t="shared" si="402"/>
        <v>46382</v>
      </c>
      <c r="C2831" s="127" t="str">
        <f t="shared" si="394"/>
        <v>구간16</v>
      </c>
      <c r="D2831" s="108">
        <f t="shared" si="395"/>
        <v>182</v>
      </c>
      <c r="E2831" s="128">
        <f>COUNTIF($C$15:C2831,C2831)</f>
        <v>76</v>
      </c>
      <c r="F2831" s="129">
        <f t="shared" si="396"/>
        <v>0.11491650597087499</v>
      </c>
      <c r="G2831" s="129">
        <f t="shared" si="397"/>
        <v>2.0498976639338196E-4</v>
      </c>
      <c r="H2831" s="130">
        <f t="shared" si="398"/>
        <v>0.11512149573726838</v>
      </c>
    </row>
    <row r="2832" spans="1:8">
      <c r="A2832" s="108">
        <f t="shared" si="402"/>
        <v>2818</v>
      </c>
      <c r="B2832" s="109">
        <f t="shared" si="402"/>
        <v>46383</v>
      </c>
      <c r="C2832" s="127" t="str">
        <f t="shared" ref="C2832:C2895" si="403">IF(IFERROR(HLOOKUP(B2832,$D$5:$W$7,2,FALSE),"")="",C2833,HLOOKUP(B2832,$D$5:$W$7,2,FALSE))</f>
        <v>구간16</v>
      </c>
      <c r="D2832" s="108">
        <f t="shared" ref="D2832:D2895" si="404">COUNTIF($C$15:$C$49928,C2832)</f>
        <v>182</v>
      </c>
      <c r="E2832" s="128">
        <f>COUNTIF($C$15:C2832,C2832)</f>
        <v>77</v>
      </c>
      <c r="F2832" s="129">
        <f t="shared" ref="F2832:F2895" si="405">HLOOKUP($C2832,$D$6:$W$11,6,FALSE)</f>
        <v>0.11491650597087499</v>
      </c>
      <c r="G2832" s="129">
        <f t="shared" ref="G2832:G2895" si="406">HLOOKUP($C2832,$D$6:$W$11,5,FALSE)*(E2832)</f>
        <v>2.0768700016171593E-4</v>
      </c>
      <c r="H2832" s="130">
        <f t="shared" ref="H2832:H2895" si="407">F2832+G2832</f>
        <v>0.11512419297103671</v>
      </c>
    </row>
    <row r="2833" spans="1:8">
      <c r="A2833" s="108">
        <f t="shared" ref="A2833:B2848" si="408">A2832+1</f>
        <v>2819</v>
      </c>
      <c r="B2833" s="109">
        <f t="shared" si="408"/>
        <v>46384</v>
      </c>
      <c r="C2833" s="127" t="str">
        <f t="shared" si="403"/>
        <v>구간16</v>
      </c>
      <c r="D2833" s="108">
        <f t="shared" si="404"/>
        <v>182</v>
      </c>
      <c r="E2833" s="128">
        <f>COUNTIF($C$15:C2833,C2833)</f>
        <v>78</v>
      </c>
      <c r="F2833" s="129">
        <f t="shared" si="405"/>
        <v>0.11491650597087499</v>
      </c>
      <c r="G2833" s="129">
        <f t="shared" si="406"/>
        <v>2.103842339300499E-4</v>
      </c>
      <c r="H2833" s="130">
        <f t="shared" si="407"/>
        <v>0.11512689020480504</v>
      </c>
    </row>
    <row r="2834" spans="1:8">
      <c r="A2834" s="108">
        <f t="shared" si="408"/>
        <v>2820</v>
      </c>
      <c r="B2834" s="109">
        <f t="shared" si="408"/>
        <v>46385</v>
      </c>
      <c r="C2834" s="127" t="str">
        <f t="shared" si="403"/>
        <v>구간16</v>
      </c>
      <c r="D2834" s="108">
        <f t="shared" si="404"/>
        <v>182</v>
      </c>
      <c r="E2834" s="128">
        <f>COUNTIF($C$15:C2834,C2834)</f>
        <v>79</v>
      </c>
      <c r="F2834" s="129">
        <f t="shared" si="405"/>
        <v>0.11491650597087499</v>
      </c>
      <c r="G2834" s="129">
        <f t="shared" si="406"/>
        <v>2.1308146769838388E-4</v>
      </c>
      <c r="H2834" s="130">
        <f t="shared" si="407"/>
        <v>0.11512958743857338</v>
      </c>
    </row>
    <row r="2835" spans="1:8">
      <c r="A2835" s="108">
        <f t="shared" si="408"/>
        <v>2821</v>
      </c>
      <c r="B2835" s="109">
        <f t="shared" si="408"/>
        <v>46386</v>
      </c>
      <c r="C2835" s="127" t="str">
        <f t="shared" si="403"/>
        <v>구간16</v>
      </c>
      <c r="D2835" s="108">
        <f t="shared" si="404"/>
        <v>182</v>
      </c>
      <c r="E2835" s="128">
        <f>COUNTIF($C$15:C2835,C2835)</f>
        <v>80</v>
      </c>
      <c r="F2835" s="129">
        <f t="shared" si="405"/>
        <v>0.11491650597087499</v>
      </c>
      <c r="G2835" s="129">
        <f t="shared" si="406"/>
        <v>2.1577870146671785E-4</v>
      </c>
      <c r="H2835" s="130">
        <f t="shared" si="407"/>
        <v>0.11513228467234171</v>
      </c>
    </row>
    <row r="2836" spans="1:8">
      <c r="A2836" s="108">
        <f t="shared" si="408"/>
        <v>2822</v>
      </c>
      <c r="B2836" s="109">
        <f t="shared" si="408"/>
        <v>46387</v>
      </c>
      <c r="C2836" s="127" t="str">
        <f t="shared" si="403"/>
        <v>구간16</v>
      </c>
      <c r="D2836" s="108">
        <f t="shared" si="404"/>
        <v>182</v>
      </c>
      <c r="E2836" s="128">
        <f>COUNTIF($C$15:C2836,C2836)</f>
        <v>81</v>
      </c>
      <c r="F2836" s="129">
        <f t="shared" si="405"/>
        <v>0.11491650597087499</v>
      </c>
      <c r="G2836" s="129">
        <f t="shared" si="406"/>
        <v>2.1847593523505182E-4</v>
      </c>
      <c r="H2836" s="130">
        <f t="shared" si="407"/>
        <v>0.11513498190611005</v>
      </c>
    </row>
    <row r="2837" spans="1:8">
      <c r="A2837" s="108">
        <f t="shared" si="408"/>
        <v>2823</v>
      </c>
      <c r="B2837" s="109">
        <f t="shared" si="408"/>
        <v>46388</v>
      </c>
      <c r="C2837" s="127" t="str">
        <f t="shared" si="403"/>
        <v>구간16</v>
      </c>
      <c r="D2837" s="108">
        <f t="shared" si="404"/>
        <v>182</v>
      </c>
      <c r="E2837" s="128">
        <f>COUNTIF($C$15:C2837,C2837)</f>
        <v>82</v>
      </c>
      <c r="F2837" s="129">
        <f t="shared" si="405"/>
        <v>0.11491650597087499</v>
      </c>
      <c r="G2837" s="129">
        <f t="shared" si="406"/>
        <v>2.2117316900338579E-4</v>
      </c>
      <c r="H2837" s="130">
        <f t="shared" si="407"/>
        <v>0.11513767913987838</v>
      </c>
    </row>
    <row r="2838" spans="1:8">
      <c r="A2838" s="108">
        <f t="shared" si="408"/>
        <v>2824</v>
      </c>
      <c r="B2838" s="109">
        <f t="shared" si="408"/>
        <v>46389</v>
      </c>
      <c r="C2838" s="127" t="str">
        <f t="shared" si="403"/>
        <v>구간16</v>
      </c>
      <c r="D2838" s="108">
        <f t="shared" si="404"/>
        <v>182</v>
      </c>
      <c r="E2838" s="128">
        <f>COUNTIF($C$15:C2838,C2838)</f>
        <v>83</v>
      </c>
      <c r="F2838" s="129">
        <f t="shared" si="405"/>
        <v>0.11491650597087499</v>
      </c>
      <c r="G2838" s="129">
        <f t="shared" si="406"/>
        <v>2.2387040277171977E-4</v>
      </c>
      <c r="H2838" s="130">
        <f t="shared" si="407"/>
        <v>0.11514037637364671</v>
      </c>
    </row>
    <row r="2839" spans="1:8">
      <c r="A2839" s="108">
        <f t="shared" si="408"/>
        <v>2825</v>
      </c>
      <c r="B2839" s="109">
        <f t="shared" si="408"/>
        <v>46390</v>
      </c>
      <c r="C2839" s="127" t="str">
        <f t="shared" si="403"/>
        <v>구간16</v>
      </c>
      <c r="D2839" s="108">
        <f t="shared" si="404"/>
        <v>182</v>
      </c>
      <c r="E2839" s="128">
        <f>COUNTIF($C$15:C2839,C2839)</f>
        <v>84</v>
      </c>
      <c r="F2839" s="129">
        <f t="shared" si="405"/>
        <v>0.11491650597087499</v>
      </c>
      <c r="G2839" s="129">
        <f t="shared" si="406"/>
        <v>2.2656763654005374E-4</v>
      </c>
      <c r="H2839" s="130">
        <f t="shared" si="407"/>
        <v>0.11514307360741505</v>
      </c>
    </row>
    <row r="2840" spans="1:8">
      <c r="A2840" s="108">
        <f t="shared" si="408"/>
        <v>2826</v>
      </c>
      <c r="B2840" s="109">
        <f t="shared" si="408"/>
        <v>46391</v>
      </c>
      <c r="C2840" s="127" t="str">
        <f t="shared" si="403"/>
        <v>구간16</v>
      </c>
      <c r="D2840" s="108">
        <f t="shared" si="404"/>
        <v>182</v>
      </c>
      <c r="E2840" s="128">
        <f>COUNTIF($C$15:C2840,C2840)</f>
        <v>85</v>
      </c>
      <c r="F2840" s="129">
        <f t="shared" si="405"/>
        <v>0.11491650597087499</v>
      </c>
      <c r="G2840" s="129">
        <f t="shared" si="406"/>
        <v>2.2926487030838771E-4</v>
      </c>
      <c r="H2840" s="130">
        <f t="shared" si="407"/>
        <v>0.11514577084118338</v>
      </c>
    </row>
    <row r="2841" spans="1:8">
      <c r="A2841" s="108">
        <f t="shared" si="408"/>
        <v>2827</v>
      </c>
      <c r="B2841" s="109">
        <f t="shared" si="408"/>
        <v>46392</v>
      </c>
      <c r="C2841" s="127" t="str">
        <f t="shared" si="403"/>
        <v>구간16</v>
      </c>
      <c r="D2841" s="108">
        <f t="shared" si="404"/>
        <v>182</v>
      </c>
      <c r="E2841" s="128">
        <f>COUNTIF($C$15:C2841,C2841)</f>
        <v>86</v>
      </c>
      <c r="F2841" s="129">
        <f t="shared" si="405"/>
        <v>0.11491650597087499</v>
      </c>
      <c r="G2841" s="129">
        <f t="shared" si="406"/>
        <v>2.3196210407672169E-4</v>
      </c>
      <c r="H2841" s="130">
        <f t="shared" si="407"/>
        <v>0.11514846807495172</v>
      </c>
    </row>
    <row r="2842" spans="1:8">
      <c r="A2842" s="108">
        <f t="shared" si="408"/>
        <v>2828</v>
      </c>
      <c r="B2842" s="109">
        <f t="shared" si="408"/>
        <v>46393</v>
      </c>
      <c r="C2842" s="127" t="str">
        <f t="shared" si="403"/>
        <v>구간16</v>
      </c>
      <c r="D2842" s="108">
        <f t="shared" si="404"/>
        <v>182</v>
      </c>
      <c r="E2842" s="128">
        <f>COUNTIF($C$15:C2842,C2842)</f>
        <v>87</v>
      </c>
      <c r="F2842" s="129">
        <f t="shared" si="405"/>
        <v>0.11491650597087499</v>
      </c>
      <c r="G2842" s="129">
        <f t="shared" si="406"/>
        <v>2.3465933784505566E-4</v>
      </c>
      <c r="H2842" s="130">
        <f t="shared" si="407"/>
        <v>0.11515116530872005</v>
      </c>
    </row>
    <row r="2843" spans="1:8">
      <c r="A2843" s="108">
        <f t="shared" si="408"/>
        <v>2829</v>
      </c>
      <c r="B2843" s="109">
        <f t="shared" si="408"/>
        <v>46394</v>
      </c>
      <c r="C2843" s="127" t="str">
        <f t="shared" si="403"/>
        <v>구간16</v>
      </c>
      <c r="D2843" s="108">
        <f t="shared" si="404"/>
        <v>182</v>
      </c>
      <c r="E2843" s="128">
        <f>COUNTIF($C$15:C2843,C2843)</f>
        <v>88</v>
      </c>
      <c r="F2843" s="129">
        <f t="shared" si="405"/>
        <v>0.11491650597087499</v>
      </c>
      <c r="G2843" s="129">
        <f t="shared" si="406"/>
        <v>2.3735657161338963E-4</v>
      </c>
      <c r="H2843" s="130">
        <f t="shared" si="407"/>
        <v>0.11515386254248838</v>
      </c>
    </row>
    <row r="2844" spans="1:8">
      <c r="A2844" s="108">
        <f t="shared" si="408"/>
        <v>2830</v>
      </c>
      <c r="B2844" s="109">
        <f t="shared" si="408"/>
        <v>46395</v>
      </c>
      <c r="C2844" s="127" t="str">
        <f t="shared" si="403"/>
        <v>구간16</v>
      </c>
      <c r="D2844" s="108">
        <f t="shared" si="404"/>
        <v>182</v>
      </c>
      <c r="E2844" s="128">
        <f>COUNTIF($C$15:C2844,C2844)</f>
        <v>89</v>
      </c>
      <c r="F2844" s="129">
        <f t="shared" si="405"/>
        <v>0.11491650597087499</v>
      </c>
      <c r="G2844" s="129">
        <f t="shared" si="406"/>
        <v>2.4005380538172361E-4</v>
      </c>
      <c r="H2844" s="130">
        <f t="shared" si="407"/>
        <v>0.11515655977625672</v>
      </c>
    </row>
    <row r="2845" spans="1:8">
      <c r="A2845" s="108">
        <f t="shared" si="408"/>
        <v>2831</v>
      </c>
      <c r="B2845" s="109">
        <f t="shared" si="408"/>
        <v>46396</v>
      </c>
      <c r="C2845" s="127" t="str">
        <f t="shared" si="403"/>
        <v>구간16</v>
      </c>
      <c r="D2845" s="108">
        <f t="shared" si="404"/>
        <v>182</v>
      </c>
      <c r="E2845" s="128">
        <f>COUNTIF($C$15:C2845,C2845)</f>
        <v>90</v>
      </c>
      <c r="F2845" s="129">
        <f t="shared" si="405"/>
        <v>0.11491650597087499</v>
      </c>
      <c r="G2845" s="129">
        <f t="shared" si="406"/>
        <v>2.4275103915005758E-4</v>
      </c>
      <c r="H2845" s="130">
        <f t="shared" si="407"/>
        <v>0.11515925701002505</v>
      </c>
    </row>
    <row r="2846" spans="1:8">
      <c r="A2846" s="108">
        <f t="shared" si="408"/>
        <v>2832</v>
      </c>
      <c r="B2846" s="109">
        <f t="shared" si="408"/>
        <v>46397</v>
      </c>
      <c r="C2846" s="127" t="str">
        <f t="shared" si="403"/>
        <v>구간16</v>
      </c>
      <c r="D2846" s="108">
        <f t="shared" si="404"/>
        <v>182</v>
      </c>
      <c r="E2846" s="128">
        <f>COUNTIF($C$15:C2846,C2846)</f>
        <v>91</v>
      </c>
      <c r="F2846" s="129">
        <f t="shared" si="405"/>
        <v>0.11491650597087499</v>
      </c>
      <c r="G2846" s="129">
        <f t="shared" si="406"/>
        <v>2.4544827291839155E-4</v>
      </c>
      <c r="H2846" s="130">
        <f t="shared" si="407"/>
        <v>0.11516195424379339</v>
      </c>
    </row>
    <row r="2847" spans="1:8">
      <c r="A2847" s="108">
        <f t="shared" si="408"/>
        <v>2833</v>
      </c>
      <c r="B2847" s="109">
        <f t="shared" si="408"/>
        <v>46398</v>
      </c>
      <c r="C2847" s="127" t="str">
        <f t="shared" si="403"/>
        <v>구간16</v>
      </c>
      <c r="D2847" s="108">
        <f t="shared" si="404"/>
        <v>182</v>
      </c>
      <c r="E2847" s="128">
        <f>COUNTIF($C$15:C2847,C2847)</f>
        <v>92</v>
      </c>
      <c r="F2847" s="129">
        <f t="shared" si="405"/>
        <v>0.11491650597087499</v>
      </c>
      <c r="G2847" s="129">
        <f t="shared" si="406"/>
        <v>2.4814550668672553E-4</v>
      </c>
      <c r="H2847" s="130">
        <f t="shared" si="407"/>
        <v>0.11516465147756172</v>
      </c>
    </row>
    <row r="2848" spans="1:8">
      <c r="A2848" s="108">
        <f t="shared" si="408"/>
        <v>2834</v>
      </c>
      <c r="B2848" s="109">
        <f t="shared" si="408"/>
        <v>46399</v>
      </c>
      <c r="C2848" s="127" t="str">
        <f t="shared" si="403"/>
        <v>구간16</v>
      </c>
      <c r="D2848" s="108">
        <f t="shared" si="404"/>
        <v>182</v>
      </c>
      <c r="E2848" s="128">
        <f>COUNTIF($C$15:C2848,C2848)</f>
        <v>93</v>
      </c>
      <c r="F2848" s="129">
        <f t="shared" si="405"/>
        <v>0.11491650597087499</v>
      </c>
      <c r="G2848" s="129">
        <f t="shared" si="406"/>
        <v>2.508427404550595E-4</v>
      </c>
      <c r="H2848" s="130">
        <f t="shared" si="407"/>
        <v>0.11516734871133005</v>
      </c>
    </row>
    <row r="2849" spans="1:8">
      <c r="A2849" s="108">
        <f t="shared" ref="A2849:B2864" si="409">A2848+1</f>
        <v>2835</v>
      </c>
      <c r="B2849" s="109">
        <f t="shared" si="409"/>
        <v>46400</v>
      </c>
      <c r="C2849" s="127" t="str">
        <f t="shared" si="403"/>
        <v>구간16</v>
      </c>
      <c r="D2849" s="108">
        <f t="shared" si="404"/>
        <v>182</v>
      </c>
      <c r="E2849" s="128">
        <f>COUNTIF($C$15:C2849,C2849)</f>
        <v>94</v>
      </c>
      <c r="F2849" s="129">
        <f t="shared" si="405"/>
        <v>0.11491650597087499</v>
      </c>
      <c r="G2849" s="129">
        <f t="shared" si="406"/>
        <v>2.5353997422339347E-4</v>
      </c>
      <c r="H2849" s="130">
        <f t="shared" si="407"/>
        <v>0.11517004594509839</v>
      </c>
    </row>
    <row r="2850" spans="1:8">
      <c r="A2850" s="108">
        <f t="shared" si="409"/>
        <v>2836</v>
      </c>
      <c r="B2850" s="109">
        <f t="shared" si="409"/>
        <v>46401</v>
      </c>
      <c r="C2850" s="127" t="str">
        <f t="shared" si="403"/>
        <v>구간16</v>
      </c>
      <c r="D2850" s="108">
        <f t="shared" si="404"/>
        <v>182</v>
      </c>
      <c r="E2850" s="128">
        <f>COUNTIF($C$15:C2850,C2850)</f>
        <v>95</v>
      </c>
      <c r="F2850" s="129">
        <f t="shared" si="405"/>
        <v>0.11491650597087499</v>
      </c>
      <c r="G2850" s="129">
        <f t="shared" si="406"/>
        <v>2.5623720799172744E-4</v>
      </c>
      <c r="H2850" s="130">
        <f t="shared" si="407"/>
        <v>0.11517274317886672</v>
      </c>
    </row>
    <row r="2851" spans="1:8">
      <c r="A2851" s="108">
        <f t="shared" si="409"/>
        <v>2837</v>
      </c>
      <c r="B2851" s="109">
        <f t="shared" si="409"/>
        <v>46402</v>
      </c>
      <c r="C2851" s="127" t="str">
        <f t="shared" si="403"/>
        <v>구간16</v>
      </c>
      <c r="D2851" s="108">
        <f t="shared" si="404"/>
        <v>182</v>
      </c>
      <c r="E2851" s="128">
        <f>COUNTIF($C$15:C2851,C2851)</f>
        <v>96</v>
      </c>
      <c r="F2851" s="129">
        <f t="shared" si="405"/>
        <v>0.11491650597087499</v>
      </c>
      <c r="G2851" s="129">
        <f t="shared" si="406"/>
        <v>2.5893444176006142E-4</v>
      </c>
      <c r="H2851" s="130">
        <f t="shared" si="407"/>
        <v>0.11517544041263506</v>
      </c>
    </row>
    <row r="2852" spans="1:8">
      <c r="A2852" s="108">
        <f t="shared" si="409"/>
        <v>2838</v>
      </c>
      <c r="B2852" s="109">
        <f t="shared" si="409"/>
        <v>46403</v>
      </c>
      <c r="C2852" s="127" t="str">
        <f t="shared" si="403"/>
        <v>구간16</v>
      </c>
      <c r="D2852" s="108">
        <f t="shared" si="404"/>
        <v>182</v>
      </c>
      <c r="E2852" s="128">
        <f>COUNTIF($C$15:C2852,C2852)</f>
        <v>97</v>
      </c>
      <c r="F2852" s="129">
        <f t="shared" si="405"/>
        <v>0.11491650597087499</v>
      </c>
      <c r="G2852" s="129">
        <f t="shared" si="406"/>
        <v>2.6163167552839539E-4</v>
      </c>
      <c r="H2852" s="130">
        <f t="shared" si="407"/>
        <v>0.11517813764640339</v>
      </c>
    </row>
    <row r="2853" spans="1:8">
      <c r="A2853" s="108">
        <f t="shared" si="409"/>
        <v>2839</v>
      </c>
      <c r="B2853" s="109">
        <f t="shared" si="409"/>
        <v>46404</v>
      </c>
      <c r="C2853" s="127" t="str">
        <f t="shared" si="403"/>
        <v>구간16</v>
      </c>
      <c r="D2853" s="108">
        <f t="shared" si="404"/>
        <v>182</v>
      </c>
      <c r="E2853" s="128">
        <f>COUNTIF($C$15:C2853,C2853)</f>
        <v>98</v>
      </c>
      <c r="F2853" s="129">
        <f t="shared" si="405"/>
        <v>0.11491650597087499</v>
      </c>
      <c r="G2853" s="129">
        <f t="shared" si="406"/>
        <v>2.6432890929672936E-4</v>
      </c>
      <c r="H2853" s="130">
        <f t="shared" si="407"/>
        <v>0.11518083488017172</v>
      </c>
    </row>
    <row r="2854" spans="1:8">
      <c r="A2854" s="108">
        <f t="shared" si="409"/>
        <v>2840</v>
      </c>
      <c r="B2854" s="109">
        <f t="shared" si="409"/>
        <v>46405</v>
      </c>
      <c r="C2854" s="127" t="str">
        <f t="shared" si="403"/>
        <v>구간16</v>
      </c>
      <c r="D2854" s="108">
        <f t="shared" si="404"/>
        <v>182</v>
      </c>
      <c r="E2854" s="128">
        <f>COUNTIF($C$15:C2854,C2854)</f>
        <v>99</v>
      </c>
      <c r="F2854" s="129">
        <f t="shared" si="405"/>
        <v>0.11491650597087499</v>
      </c>
      <c r="G2854" s="129">
        <f t="shared" si="406"/>
        <v>2.6702614306506334E-4</v>
      </c>
      <c r="H2854" s="130">
        <f t="shared" si="407"/>
        <v>0.11518353211394006</v>
      </c>
    </row>
    <row r="2855" spans="1:8">
      <c r="A2855" s="108">
        <f t="shared" si="409"/>
        <v>2841</v>
      </c>
      <c r="B2855" s="109">
        <f t="shared" si="409"/>
        <v>46406</v>
      </c>
      <c r="C2855" s="127" t="str">
        <f t="shared" si="403"/>
        <v>구간16</v>
      </c>
      <c r="D2855" s="108">
        <f t="shared" si="404"/>
        <v>182</v>
      </c>
      <c r="E2855" s="128">
        <f>COUNTIF($C$15:C2855,C2855)</f>
        <v>100</v>
      </c>
      <c r="F2855" s="129">
        <f t="shared" si="405"/>
        <v>0.11491650597087499</v>
      </c>
      <c r="G2855" s="129">
        <f t="shared" si="406"/>
        <v>2.6972337683339731E-4</v>
      </c>
      <c r="H2855" s="130">
        <f t="shared" si="407"/>
        <v>0.11518622934770839</v>
      </c>
    </row>
    <row r="2856" spans="1:8">
      <c r="A2856" s="108">
        <f t="shared" si="409"/>
        <v>2842</v>
      </c>
      <c r="B2856" s="109">
        <f t="shared" si="409"/>
        <v>46407</v>
      </c>
      <c r="C2856" s="127" t="str">
        <f t="shared" si="403"/>
        <v>구간16</v>
      </c>
      <c r="D2856" s="108">
        <f t="shared" si="404"/>
        <v>182</v>
      </c>
      <c r="E2856" s="128">
        <f>COUNTIF($C$15:C2856,C2856)</f>
        <v>101</v>
      </c>
      <c r="F2856" s="129">
        <f t="shared" si="405"/>
        <v>0.11491650597087499</v>
      </c>
      <c r="G2856" s="129">
        <f t="shared" si="406"/>
        <v>2.7242061060173128E-4</v>
      </c>
      <c r="H2856" s="130">
        <f t="shared" si="407"/>
        <v>0.11518892658147672</v>
      </c>
    </row>
    <row r="2857" spans="1:8">
      <c r="A2857" s="108">
        <f t="shared" si="409"/>
        <v>2843</v>
      </c>
      <c r="B2857" s="109">
        <f t="shared" si="409"/>
        <v>46408</v>
      </c>
      <c r="C2857" s="127" t="str">
        <f t="shared" si="403"/>
        <v>구간16</v>
      </c>
      <c r="D2857" s="108">
        <f t="shared" si="404"/>
        <v>182</v>
      </c>
      <c r="E2857" s="128">
        <f>COUNTIF($C$15:C2857,C2857)</f>
        <v>102</v>
      </c>
      <c r="F2857" s="129">
        <f t="shared" si="405"/>
        <v>0.11491650597087499</v>
      </c>
      <c r="G2857" s="129">
        <f t="shared" si="406"/>
        <v>2.7511784437006526E-4</v>
      </c>
      <c r="H2857" s="130">
        <f t="shared" si="407"/>
        <v>0.11519162381524506</v>
      </c>
    </row>
    <row r="2858" spans="1:8">
      <c r="A2858" s="108">
        <f t="shared" si="409"/>
        <v>2844</v>
      </c>
      <c r="B2858" s="109">
        <f t="shared" si="409"/>
        <v>46409</v>
      </c>
      <c r="C2858" s="127" t="str">
        <f t="shared" si="403"/>
        <v>구간16</v>
      </c>
      <c r="D2858" s="108">
        <f t="shared" si="404"/>
        <v>182</v>
      </c>
      <c r="E2858" s="128">
        <f>COUNTIF($C$15:C2858,C2858)</f>
        <v>103</v>
      </c>
      <c r="F2858" s="129">
        <f t="shared" si="405"/>
        <v>0.11491650597087499</v>
      </c>
      <c r="G2858" s="129">
        <f t="shared" si="406"/>
        <v>2.7781507813839923E-4</v>
      </c>
      <c r="H2858" s="130">
        <f t="shared" si="407"/>
        <v>0.11519432104901339</v>
      </c>
    </row>
    <row r="2859" spans="1:8">
      <c r="A2859" s="108">
        <f t="shared" si="409"/>
        <v>2845</v>
      </c>
      <c r="B2859" s="109">
        <f t="shared" si="409"/>
        <v>46410</v>
      </c>
      <c r="C2859" s="127" t="str">
        <f t="shared" si="403"/>
        <v>구간16</v>
      </c>
      <c r="D2859" s="108">
        <f t="shared" si="404"/>
        <v>182</v>
      </c>
      <c r="E2859" s="128">
        <f>COUNTIF($C$15:C2859,C2859)</f>
        <v>104</v>
      </c>
      <c r="F2859" s="129">
        <f t="shared" si="405"/>
        <v>0.11491650597087499</v>
      </c>
      <c r="G2859" s="129">
        <f t="shared" si="406"/>
        <v>2.805123119067332E-4</v>
      </c>
      <c r="H2859" s="130">
        <f t="shared" si="407"/>
        <v>0.11519701828278173</v>
      </c>
    </row>
    <row r="2860" spans="1:8">
      <c r="A2860" s="108">
        <f t="shared" si="409"/>
        <v>2846</v>
      </c>
      <c r="B2860" s="109">
        <f t="shared" si="409"/>
        <v>46411</v>
      </c>
      <c r="C2860" s="127" t="str">
        <f t="shared" si="403"/>
        <v>구간16</v>
      </c>
      <c r="D2860" s="108">
        <f t="shared" si="404"/>
        <v>182</v>
      </c>
      <c r="E2860" s="128">
        <f>COUNTIF($C$15:C2860,C2860)</f>
        <v>105</v>
      </c>
      <c r="F2860" s="129">
        <f t="shared" si="405"/>
        <v>0.11491650597087499</v>
      </c>
      <c r="G2860" s="129">
        <f t="shared" si="406"/>
        <v>2.8320954567506718E-4</v>
      </c>
      <c r="H2860" s="130">
        <f t="shared" si="407"/>
        <v>0.11519971551655006</v>
      </c>
    </row>
    <row r="2861" spans="1:8">
      <c r="A2861" s="108">
        <f t="shared" si="409"/>
        <v>2847</v>
      </c>
      <c r="B2861" s="109">
        <f t="shared" si="409"/>
        <v>46412</v>
      </c>
      <c r="C2861" s="127" t="str">
        <f t="shared" si="403"/>
        <v>구간16</v>
      </c>
      <c r="D2861" s="108">
        <f t="shared" si="404"/>
        <v>182</v>
      </c>
      <c r="E2861" s="128">
        <f>COUNTIF($C$15:C2861,C2861)</f>
        <v>106</v>
      </c>
      <c r="F2861" s="129">
        <f t="shared" si="405"/>
        <v>0.11491650597087499</v>
      </c>
      <c r="G2861" s="129">
        <f t="shared" si="406"/>
        <v>2.8590677944340115E-4</v>
      </c>
      <c r="H2861" s="130">
        <f t="shared" si="407"/>
        <v>0.11520241275031839</v>
      </c>
    </row>
    <row r="2862" spans="1:8">
      <c r="A2862" s="108">
        <f t="shared" si="409"/>
        <v>2848</v>
      </c>
      <c r="B2862" s="109">
        <f t="shared" si="409"/>
        <v>46413</v>
      </c>
      <c r="C2862" s="127" t="str">
        <f t="shared" si="403"/>
        <v>구간16</v>
      </c>
      <c r="D2862" s="108">
        <f t="shared" si="404"/>
        <v>182</v>
      </c>
      <c r="E2862" s="128">
        <f>COUNTIF($C$15:C2862,C2862)</f>
        <v>107</v>
      </c>
      <c r="F2862" s="129">
        <f t="shared" si="405"/>
        <v>0.11491650597087499</v>
      </c>
      <c r="G2862" s="129">
        <f t="shared" si="406"/>
        <v>2.8860401321173512E-4</v>
      </c>
      <c r="H2862" s="130">
        <f t="shared" si="407"/>
        <v>0.11520510998408673</v>
      </c>
    </row>
    <row r="2863" spans="1:8">
      <c r="A2863" s="108">
        <f t="shared" si="409"/>
        <v>2849</v>
      </c>
      <c r="B2863" s="109">
        <f t="shared" si="409"/>
        <v>46414</v>
      </c>
      <c r="C2863" s="127" t="str">
        <f t="shared" si="403"/>
        <v>구간16</v>
      </c>
      <c r="D2863" s="108">
        <f t="shared" si="404"/>
        <v>182</v>
      </c>
      <c r="E2863" s="128">
        <f>COUNTIF($C$15:C2863,C2863)</f>
        <v>108</v>
      </c>
      <c r="F2863" s="129">
        <f t="shared" si="405"/>
        <v>0.11491650597087499</v>
      </c>
      <c r="G2863" s="129">
        <f t="shared" si="406"/>
        <v>2.913012469800691E-4</v>
      </c>
      <c r="H2863" s="130">
        <f t="shared" si="407"/>
        <v>0.11520780721785506</v>
      </c>
    </row>
    <row r="2864" spans="1:8">
      <c r="A2864" s="108">
        <f t="shared" si="409"/>
        <v>2850</v>
      </c>
      <c r="B2864" s="109">
        <f t="shared" si="409"/>
        <v>46415</v>
      </c>
      <c r="C2864" s="127" t="str">
        <f t="shared" si="403"/>
        <v>구간16</v>
      </c>
      <c r="D2864" s="108">
        <f t="shared" si="404"/>
        <v>182</v>
      </c>
      <c r="E2864" s="128">
        <f>COUNTIF($C$15:C2864,C2864)</f>
        <v>109</v>
      </c>
      <c r="F2864" s="129">
        <f t="shared" si="405"/>
        <v>0.11491650597087499</v>
      </c>
      <c r="G2864" s="129">
        <f t="shared" si="406"/>
        <v>2.9399848074840307E-4</v>
      </c>
      <c r="H2864" s="130">
        <f t="shared" si="407"/>
        <v>0.1152105044516234</v>
      </c>
    </row>
    <row r="2865" spans="1:8">
      <c r="A2865" s="108">
        <f t="shared" ref="A2865:B2880" si="410">A2864+1</f>
        <v>2851</v>
      </c>
      <c r="B2865" s="109">
        <f t="shared" si="410"/>
        <v>46416</v>
      </c>
      <c r="C2865" s="127" t="str">
        <f t="shared" si="403"/>
        <v>구간16</v>
      </c>
      <c r="D2865" s="108">
        <f t="shared" si="404"/>
        <v>182</v>
      </c>
      <c r="E2865" s="128">
        <f>COUNTIF($C$15:C2865,C2865)</f>
        <v>110</v>
      </c>
      <c r="F2865" s="129">
        <f t="shared" si="405"/>
        <v>0.11491650597087499</v>
      </c>
      <c r="G2865" s="129">
        <f t="shared" si="406"/>
        <v>2.9669571451673704E-4</v>
      </c>
      <c r="H2865" s="130">
        <f t="shared" si="407"/>
        <v>0.11521320168539173</v>
      </c>
    </row>
    <row r="2866" spans="1:8">
      <c r="A2866" s="108">
        <f t="shared" si="410"/>
        <v>2852</v>
      </c>
      <c r="B2866" s="109">
        <f t="shared" si="410"/>
        <v>46417</v>
      </c>
      <c r="C2866" s="127" t="str">
        <f t="shared" si="403"/>
        <v>구간16</v>
      </c>
      <c r="D2866" s="108">
        <f t="shared" si="404"/>
        <v>182</v>
      </c>
      <c r="E2866" s="128">
        <f>COUNTIF($C$15:C2866,C2866)</f>
        <v>111</v>
      </c>
      <c r="F2866" s="129">
        <f t="shared" si="405"/>
        <v>0.11491650597087499</v>
      </c>
      <c r="G2866" s="129">
        <f t="shared" si="406"/>
        <v>2.9939294828507101E-4</v>
      </c>
      <c r="H2866" s="130">
        <f t="shared" si="407"/>
        <v>0.11521589891916006</v>
      </c>
    </row>
    <row r="2867" spans="1:8">
      <c r="A2867" s="108">
        <f t="shared" si="410"/>
        <v>2853</v>
      </c>
      <c r="B2867" s="109">
        <f t="shared" si="410"/>
        <v>46418</v>
      </c>
      <c r="C2867" s="127" t="str">
        <f t="shared" si="403"/>
        <v>구간16</v>
      </c>
      <c r="D2867" s="108">
        <f t="shared" si="404"/>
        <v>182</v>
      </c>
      <c r="E2867" s="128">
        <f>COUNTIF($C$15:C2867,C2867)</f>
        <v>112</v>
      </c>
      <c r="F2867" s="129">
        <f t="shared" si="405"/>
        <v>0.11491650597087499</v>
      </c>
      <c r="G2867" s="129">
        <f t="shared" si="406"/>
        <v>3.0209018205340499E-4</v>
      </c>
      <c r="H2867" s="130">
        <f t="shared" si="407"/>
        <v>0.1152185961529284</v>
      </c>
    </row>
    <row r="2868" spans="1:8">
      <c r="A2868" s="108">
        <f t="shared" si="410"/>
        <v>2854</v>
      </c>
      <c r="B2868" s="109">
        <f t="shared" si="410"/>
        <v>46419</v>
      </c>
      <c r="C2868" s="127" t="str">
        <f t="shared" si="403"/>
        <v>구간16</v>
      </c>
      <c r="D2868" s="108">
        <f t="shared" si="404"/>
        <v>182</v>
      </c>
      <c r="E2868" s="128">
        <f>COUNTIF($C$15:C2868,C2868)</f>
        <v>113</v>
      </c>
      <c r="F2868" s="129">
        <f t="shared" si="405"/>
        <v>0.11491650597087499</v>
      </c>
      <c r="G2868" s="129">
        <f t="shared" si="406"/>
        <v>3.0478741582173896E-4</v>
      </c>
      <c r="H2868" s="130">
        <f t="shared" si="407"/>
        <v>0.11522129338669673</v>
      </c>
    </row>
    <row r="2869" spans="1:8">
      <c r="A2869" s="108">
        <f t="shared" si="410"/>
        <v>2855</v>
      </c>
      <c r="B2869" s="109">
        <f t="shared" si="410"/>
        <v>46420</v>
      </c>
      <c r="C2869" s="127" t="str">
        <f t="shared" si="403"/>
        <v>구간16</v>
      </c>
      <c r="D2869" s="108">
        <f t="shared" si="404"/>
        <v>182</v>
      </c>
      <c r="E2869" s="128">
        <f>COUNTIF($C$15:C2869,C2869)</f>
        <v>114</v>
      </c>
      <c r="F2869" s="129">
        <f t="shared" si="405"/>
        <v>0.11491650597087499</v>
      </c>
      <c r="G2869" s="129">
        <f t="shared" si="406"/>
        <v>3.0748464959007293E-4</v>
      </c>
      <c r="H2869" s="130">
        <f t="shared" si="407"/>
        <v>0.11522399062046507</v>
      </c>
    </row>
    <row r="2870" spans="1:8">
      <c r="A2870" s="108">
        <f t="shared" si="410"/>
        <v>2856</v>
      </c>
      <c r="B2870" s="109">
        <f t="shared" si="410"/>
        <v>46421</v>
      </c>
      <c r="C2870" s="127" t="str">
        <f t="shared" si="403"/>
        <v>구간16</v>
      </c>
      <c r="D2870" s="108">
        <f t="shared" si="404"/>
        <v>182</v>
      </c>
      <c r="E2870" s="128">
        <f>COUNTIF($C$15:C2870,C2870)</f>
        <v>115</v>
      </c>
      <c r="F2870" s="129">
        <f t="shared" si="405"/>
        <v>0.11491650597087499</v>
      </c>
      <c r="G2870" s="129">
        <f t="shared" si="406"/>
        <v>3.1018188335840691E-4</v>
      </c>
      <c r="H2870" s="130">
        <f t="shared" si="407"/>
        <v>0.1152266878542334</v>
      </c>
    </row>
    <row r="2871" spans="1:8">
      <c r="A2871" s="108">
        <f t="shared" si="410"/>
        <v>2857</v>
      </c>
      <c r="B2871" s="109">
        <f t="shared" si="410"/>
        <v>46422</v>
      </c>
      <c r="C2871" s="127" t="str">
        <f t="shared" si="403"/>
        <v>구간16</v>
      </c>
      <c r="D2871" s="108">
        <f t="shared" si="404"/>
        <v>182</v>
      </c>
      <c r="E2871" s="128">
        <f>COUNTIF($C$15:C2871,C2871)</f>
        <v>116</v>
      </c>
      <c r="F2871" s="129">
        <f t="shared" si="405"/>
        <v>0.11491650597087499</v>
      </c>
      <c r="G2871" s="129">
        <f t="shared" si="406"/>
        <v>3.1287911712674088E-4</v>
      </c>
      <c r="H2871" s="130">
        <f t="shared" si="407"/>
        <v>0.11522938508800173</v>
      </c>
    </row>
    <row r="2872" spans="1:8">
      <c r="A2872" s="108">
        <f t="shared" si="410"/>
        <v>2858</v>
      </c>
      <c r="B2872" s="109">
        <f t="shared" si="410"/>
        <v>46423</v>
      </c>
      <c r="C2872" s="127" t="str">
        <f t="shared" si="403"/>
        <v>구간16</v>
      </c>
      <c r="D2872" s="108">
        <f t="shared" si="404"/>
        <v>182</v>
      </c>
      <c r="E2872" s="128">
        <f>COUNTIF($C$15:C2872,C2872)</f>
        <v>117</v>
      </c>
      <c r="F2872" s="129">
        <f t="shared" si="405"/>
        <v>0.11491650597087499</v>
      </c>
      <c r="G2872" s="129">
        <f t="shared" si="406"/>
        <v>3.1557635089507485E-4</v>
      </c>
      <c r="H2872" s="130">
        <f t="shared" si="407"/>
        <v>0.11523208232177007</v>
      </c>
    </row>
    <row r="2873" spans="1:8">
      <c r="A2873" s="108">
        <f t="shared" si="410"/>
        <v>2859</v>
      </c>
      <c r="B2873" s="109">
        <f t="shared" si="410"/>
        <v>46424</v>
      </c>
      <c r="C2873" s="127" t="str">
        <f t="shared" si="403"/>
        <v>구간16</v>
      </c>
      <c r="D2873" s="108">
        <f t="shared" si="404"/>
        <v>182</v>
      </c>
      <c r="E2873" s="128">
        <f>COUNTIF($C$15:C2873,C2873)</f>
        <v>118</v>
      </c>
      <c r="F2873" s="129">
        <f t="shared" si="405"/>
        <v>0.11491650597087499</v>
      </c>
      <c r="G2873" s="129">
        <f t="shared" si="406"/>
        <v>3.1827358466340883E-4</v>
      </c>
      <c r="H2873" s="130">
        <f t="shared" si="407"/>
        <v>0.1152347795555384</v>
      </c>
    </row>
    <row r="2874" spans="1:8">
      <c r="A2874" s="108">
        <f t="shared" si="410"/>
        <v>2860</v>
      </c>
      <c r="B2874" s="109">
        <f t="shared" si="410"/>
        <v>46425</v>
      </c>
      <c r="C2874" s="127" t="str">
        <f t="shared" si="403"/>
        <v>구간16</v>
      </c>
      <c r="D2874" s="108">
        <f t="shared" si="404"/>
        <v>182</v>
      </c>
      <c r="E2874" s="128">
        <f>COUNTIF($C$15:C2874,C2874)</f>
        <v>119</v>
      </c>
      <c r="F2874" s="129">
        <f t="shared" si="405"/>
        <v>0.11491650597087499</v>
      </c>
      <c r="G2874" s="129">
        <f t="shared" si="406"/>
        <v>3.209708184317428E-4</v>
      </c>
      <c r="H2874" s="130">
        <f t="shared" si="407"/>
        <v>0.11523747678930674</v>
      </c>
    </row>
    <row r="2875" spans="1:8">
      <c r="A2875" s="108">
        <f t="shared" si="410"/>
        <v>2861</v>
      </c>
      <c r="B2875" s="109">
        <f t="shared" si="410"/>
        <v>46426</v>
      </c>
      <c r="C2875" s="127" t="str">
        <f t="shared" si="403"/>
        <v>구간16</v>
      </c>
      <c r="D2875" s="108">
        <f t="shared" si="404"/>
        <v>182</v>
      </c>
      <c r="E2875" s="128">
        <f>COUNTIF($C$15:C2875,C2875)</f>
        <v>120</v>
      </c>
      <c r="F2875" s="129">
        <f t="shared" si="405"/>
        <v>0.11491650597087499</v>
      </c>
      <c r="G2875" s="129">
        <f t="shared" si="406"/>
        <v>3.2366805220007677E-4</v>
      </c>
      <c r="H2875" s="130">
        <f t="shared" si="407"/>
        <v>0.11524017402307507</v>
      </c>
    </row>
    <row r="2876" spans="1:8">
      <c r="A2876" s="108">
        <f t="shared" si="410"/>
        <v>2862</v>
      </c>
      <c r="B2876" s="109">
        <f t="shared" si="410"/>
        <v>46427</v>
      </c>
      <c r="C2876" s="127" t="str">
        <f t="shared" si="403"/>
        <v>구간16</v>
      </c>
      <c r="D2876" s="108">
        <f t="shared" si="404"/>
        <v>182</v>
      </c>
      <c r="E2876" s="128">
        <f>COUNTIF($C$15:C2876,C2876)</f>
        <v>121</v>
      </c>
      <c r="F2876" s="129">
        <f t="shared" si="405"/>
        <v>0.11491650597087499</v>
      </c>
      <c r="G2876" s="129">
        <f t="shared" si="406"/>
        <v>3.2636528596841075E-4</v>
      </c>
      <c r="H2876" s="130">
        <f t="shared" si="407"/>
        <v>0.1152428712568434</v>
      </c>
    </row>
    <row r="2877" spans="1:8">
      <c r="A2877" s="108">
        <f t="shared" si="410"/>
        <v>2863</v>
      </c>
      <c r="B2877" s="109">
        <f t="shared" si="410"/>
        <v>46428</v>
      </c>
      <c r="C2877" s="127" t="str">
        <f t="shared" si="403"/>
        <v>구간16</v>
      </c>
      <c r="D2877" s="108">
        <f t="shared" si="404"/>
        <v>182</v>
      </c>
      <c r="E2877" s="128">
        <f>COUNTIF($C$15:C2877,C2877)</f>
        <v>122</v>
      </c>
      <c r="F2877" s="129">
        <f t="shared" si="405"/>
        <v>0.11491650597087499</v>
      </c>
      <c r="G2877" s="129">
        <f t="shared" si="406"/>
        <v>3.2906251973674472E-4</v>
      </c>
      <c r="H2877" s="130">
        <f t="shared" si="407"/>
        <v>0.11524556849061174</v>
      </c>
    </row>
    <row r="2878" spans="1:8">
      <c r="A2878" s="108">
        <f t="shared" si="410"/>
        <v>2864</v>
      </c>
      <c r="B2878" s="109">
        <f t="shared" si="410"/>
        <v>46429</v>
      </c>
      <c r="C2878" s="127" t="str">
        <f t="shared" si="403"/>
        <v>구간16</v>
      </c>
      <c r="D2878" s="108">
        <f t="shared" si="404"/>
        <v>182</v>
      </c>
      <c r="E2878" s="128">
        <f>COUNTIF($C$15:C2878,C2878)</f>
        <v>123</v>
      </c>
      <c r="F2878" s="129">
        <f t="shared" si="405"/>
        <v>0.11491650597087499</v>
      </c>
      <c r="G2878" s="129">
        <f t="shared" si="406"/>
        <v>3.3175975350507869E-4</v>
      </c>
      <c r="H2878" s="130">
        <f t="shared" si="407"/>
        <v>0.11524826572438007</v>
      </c>
    </row>
    <row r="2879" spans="1:8">
      <c r="A2879" s="108">
        <f t="shared" si="410"/>
        <v>2865</v>
      </c>
      <c r="B2879" s="109">
        <f t="shared" si="410"/>
        <v>46430</v>
      </c>
      <c r="C2879" s="127" t="str">
        <f t="shared" si="403"/>
        <v>구간16</v>
      </c>
      <c r="D2879" s="108">
        <f t="shared" si="404"/>
        <v>182</v>
      </c>
      <c r="E2879" s="128">
        <f>COUNTIF($C$15:C2879,C2879)</f>
        <v>124</v>
      </c>
      <c r="F2879" s="129">
        <f t="shared" si="405"/>
        <v>0.11491650597087499</v>
      </c>
      <c r="G2879" s="129">
        <f t="shared" si="406"/>
        <v>3.3445698727341266E-4</v>
      </c>
      <c r="H2879" s="130">
        <f t="shared" si="407"/>
        <v>0.11525096295814841</v>
      </c>
    </row>
    <row r="2880" spans="1:8">
      <c r="A2880" s="108">
        <f t="shared" si="410"/>
        <v>2866</v>
      </c>
      <c r="B2880" s="109">
        <f t="shared" si="410"/>
        <v>46431</v>
      </c>
      <c r="C2880" s="127" t="str">
        <f t="shared" si="403"/>
        <v>구간16</v>
      </c>
      <c r="D2880" s="108">
        <f t="shared" si="404"/>
        <v>182</v>
      </c>
      <c r="E2880" s="128">
        <f>COUNTIF($C$15:C2880,C2880)</f>
        <v>125</v>
      </c>
      <c r="F2880" s="129">
        <f t="shared" si="405"/>
        <v>0.11491650597087499</v>
      </c>
      <c r="G2880" s="129">
        <f t="shared" si="406"/>
        <v>3.3715422104174664E-4</v>
      </c>
      <c r="H2880" s="130">
        <f t="shared" si="407"/>
        <v>0.11525366019191674</v>
      </c>
    </row>
    <row r="2881" spans="1:8">
      <c r="A2881" s="108">
        <f t="shared" ref="A2881:B2896" si="411">A2880+1</f>
        <v>2867</v>
      </c>
      <c r="B2881" s="109">
        <f t="shared" si="411"/>
        <v>46432</v>
      </c>
      <c r="C2881" s="127" t="str">
        <f t="shared" si="403"/>
        <v>구간16</v>
      </c>
      <c r="D2881" s="108">
        <f t="shared" si="404"/>
        <v>182</v>
      </c>
      <c r="E2881" s="128">
        <f>COUNTIF($C$15:C2881,C2881)</f>
        <v>126</v>
      </c>
      <c r="F2881" s="129">
        <f t="shared" si="405"/>
        <v>0.11491650597087499</v>
      </c>
      <c r="G2881" s="129">
        <f t="shared" si="406"/>
        <v>3.3985145481008061E-4</v>
      </c>
      <c r="H2881" s="130">
        <f t="shared" si="407"/>
        <v>0.11525635742568507</v>
      </c>
    </row>
    <row r="2882" spans="1:8">
      <c r="A2882" s="108">
        <f t="shared" si="411"/>
        <v>2868</v>
      </c>
      <c r="B2882" s="109">
        <f t="shared" si="411"/>
        <v>46433</v>
      </c>
      <c r="C2882" s="127" t="str">
        <f t="shared" si="403"/>
        <v>구간16</v>
      </c>
      <c r="D2882" s="108">
        <f t="shared" si="404"/>
        <v>182</v>
      </c>
      <c r="E2882" s="128">
        <f>COUNTIF($C$15:C2882,C2882)</f>
        <v>127</v>
      </c>
      <c r="F2882" s="129">
        <f t="shared" si="405"/>
        <v>0.11491650597087499</v>
      </c>
      <c r="G2882" s="129">
        <f t="shared" si="406"/>
        <v>3.4254868857841458E-4</v>
      </c>
      <c r="H2882" s="130">
        <f t="shared" si="407"/>
        <v>0.11525905465945341</v>
      </c>
    </row>
    <row r="2883" spans="1:8">
      <c r="A2883" s="108">
        <f t="shared" si="411"/>
        <v>2869</v>
      </c>
      <c r="B2883" s="109">
        <f t="shared" si="411"/>
        <v>46434</v>
      </c>
      <c r="C2883" s="127" t="str">
        <f t="shared" si="403"/>
        <v>구간16</v>
      </c>
      <c r="D2883" s="108">
        <f t="shared" si="404"/>
        <v>182</v>
      </c>
      <c r="E2883" s="128">
        <f>COUNTIF($C$15:C2883,C2883)</f>
        <v>128</v>
      </c>
      <c r="F2883" s="129">
        <f t="shared" si="405"/>
        <v>0.11491650597087499</v>
      </c>
      <c r="G2883" s="129">
        <f t="shared" si="406"/>
        <v>3.4524592234674856E-4</v>
      </c>
      <c r="H2883" s="130">
        <f t="shared" si="407"/>
        <v>0.11526175189322174</v>
      </c>
    </row>
    <row r="2884" spans="1:8">
      <c r="A2884" s="108">
        <f t="shared" si="411"/>
        <v>2870</v>
      </c>
      <c r="B2884" s="109">
        <f t="shared" si="411"/>
        <v>46435</v>
      </c>
      <c r="C2884" s="127" t="str">
        <f t="shared" si="403"/>
        <v>구간16</v>
      </c>
      <c r="D2884" s="108">
        <f t="shared" si="404"/>
        <v>182</v>
      </c>
      <c r="E2884" s="128">
        <f>COUNTIF($C$15:C2884,C2884)</f>
        <v>129</v>
      </c>
      <c r="F2884" s="129">
        <f t="shared" si="405"/>
        <v>0.11491650597087499</v>
      </c>
      <c r="G2884" s="129">
        <f t="shared" si="406"/>
        <v>3.4794315611508253E-4</v>
      </c>
      <c r="H2884" s="130">
        <f t="shared" si="407"/>
        <v>0.11526444912699008</v>
      </c>
    </row>
    <row r="2885" spans="1:8">
      <c r="A2885" s="108">
        <f t="shared" si="411"/>
        <v>2871</v>
      </c>
      <c r="B2885" s="109">
        <f t="shared" si="411"/>
        <v>46436</v>
      </c>
      <c r="C2885" s="127" t="str">
        <f t="shared" si="403"/>
        <v>구간16</v>
      </c>
      <c r="D2885" s="108">
        <f t="shared" si="404"/>
        <v>182</v>
      </c>
      <c r="E2885" s="128">
        <f>COUNTIF($C$15:C2885,C2885)</f>
        <v>130</v>
      </c>
      <c r="F2885" s="129">
        <f t="shared" si="405"/>
        <v>0.11491650597087499</v>
      </c>
      <c r="G2885" s="129">
        <f t="shared" si="406"/>
        <v>3.506403898834165E-4</v>
      </c>
      <c r="H2885" s="130">
        <f t="shared" si="407"/>
        <v>0.11526714636075841</v>
      </c>
    </row>
    <row r="2886" spans="1:8">
      <c r="A2886" s="108">
        <f t="shared" si="411"/>
        <v>2872</v>
      </c>
      <c r="B2886" s="109">
        <f t="shared" si="411"/>
        <v>46437</v>
      </c>
      <c r="C2886" s="127" t="str">
        <f t="shared" si="403"/>
        <v>구간16</v>
      </c>
      <c r="D2886" s="108">
        <f t="shared" si="404"/>
        <v>182</v>
      </c>
      <c r="E2886" s="128">
        <f>COUNTIF($C$15:C2886,C2886)</f>
        <v>131</v>
      </c>
      <c r="F2886" s="129">
        <f t="shared" si="405"/>
        <v>0.11491650597087499</v>
      </c>
      <c r="G2886" s="129">
        <f t="shared" si="406"/>
        <v>3.5333762365175048E-4</v>
      </c>
      <c r="H2886" s="130">
        <f t="shared" si="407"/>
        <v>0.11526984359452674</v>
      </c>
    </row>
    <row r="2887" spans="1:8">
      <c r="A2887" s="108">
        <f t="shared" si="411"/>
        <v>2873</v>
      </c>
      <c r="B2887" s="109">
        <f t="shared" si="411"/>
        <v>46438</v>
      </c>
      <c r="C2887" s="127" t="str">
        <f t="shared" si="403"/>
        <v>구간16</v>
      </c>
      <c r="D2887" s="108">
        <f t="shared" si="404"/>
        <v>182</v>
      </c>
      <c r="E2887" s="128">
        <f>COUNTIF($C$15:C2887,C2887)</f>
        <v>132</v>
      </c>
      <c r="F2887" s="129">
        <f t="shared" si="405"/>
        <v>0.11491650597087499</v>
      </c>
      <c r="G2887" s="129">
        <f t="shared" si="406"/>
        <v>3.5603485742008445E-4</v>
      </c>
      <c r="H2887" s="130">
        <f t="shared" si="407"/>
        <v>0.11527254082829508</v>
      </c>
    </row>
    <row r="2888" spans="1:8">
      <c r="A2888" s="108">
        <f t="shared" si="411"/>
        <v>2874</v>
      </c>
      <c r="B2888" s="109">
        <f t="shared" si="411"/>
        <v>46439</v>
      </c>
      <c r="C2888" s="127" t="str">
        <f t="shared" si="403"/>
        <v>구간16</v>
      </c>
      <c r="D2888" s="108">
        <f t="shared" si="404"/>
        <v>182</v>
      </c>
      <c r="E2888" s="128">
        <f>COUNTIF($C$15:C2888,C2888)</f>
        <v>133</v>
      </c>
      <c r="F2888" s="129">
        <f t="shared" si="405"/>
        <v>0.11491650597087499</v>
      </c>
      <c r="G2888" s="129">
        <f t="shared" si="406"/>
        <v>3.5873209118841842E-4</v>
      </c>
      <c r="H2888" s="130">
        <f t="shared" si="407"/>
        <v>0.11527523806206341</v>
      </c>
    </row>
    <row r="2889" spans="1:8">
      <c r="A2889" s="108">
        <f t="shared" si="411"/>
        <v>2875</v>
      </c>
      <c r="B2889" s="109">
        <f t="shared" si="411"/>
        <v>46440</v>
      </c>
      <c r="C2889" s="127" t="str">
        <f t="shared" si="403"/>
        <v>구간16</v>
      </c>
      <c r="D2889" s="108">
        <f t="shared" si="404"/>
        <v>182</v>
      </c>
      <c r="E2889" s="128">
        <f>COUNTIF($C$15:C2889,C2889)</f>
        <v>134</v>
      </c>
      <c r="F2889" s="129">
        <f t="shared" si="405"/>
        <v>0.11491650597087499</v>
      </c>
      <c r="G2889" s="129">
        <f t="shared" si="406"/>
        <v>3.614293249567524E-4</v>
      </c>
      <c r="H2889" s="130">
        <f t="shared" si="407"/>
        <v>0.11527793529583175</v>
      </c>
    </row>
    <row r="2890" spans="1:8">
      <c r="A2890" s="108">
        <f t="shared" si="411"/>
        <v>2876</v>
      </c>
      <c r="B2890" s="109">
        <f t="shared" si="411"/>
        <v>46441</v>
      </c>
      <c r="C2890" s="127" t="str">
        <f t="shared" si="403"/>
        <v>구간16</v>
      </c>
      <c r="D2890" s="108">
        <f t="shared" si="404"/>
        <v>182</v>
      </c>
      <c r="E2890" s="128">
        <f>COUNTIF($C$15:C2890,C2890)</f>
        <v>135</v>
      </c>
      <c r="F2890" s="129">
        <f t="shared" si="405"/>
        <v>0.11491650597087499</v>
      </c>
      <c r="G2890" s="129">
        <f t="shared" si="406"/>
        <v>3.6412655872508637E-4</v>
      </c>
      <c r="H2890" s="130">
        <f t="shared" si="407"/>
        <v>0.11528063252960008</v>
      </c>
    </row>
    <row r="2891" spans="1:8">
      <c r="A2891" s="108">
        <f t="shared" si="411"/>
        <v>2877</v>
      </c>
      <c r="B2891" s="109">
        <f t="shared" si="411"/>
        <v>46442</v>
      </c>
      <c r="C2891" s="127" t="str">
        <f t="shared" si="403"/>
        <v>구간16</v>
      </c>
      <c r="D2891" s="108">
        <f t="shared" si="404"/>
        <v>182</v>
      </c>
      <c r="E2891" s="128">
        <f>COUNTIF($C$15:C2891,C2891)</f>
        <v>136</v>
      </c>
      <c r="F2891" s="129">
        <f t="shared" si="405"/>
        <v>0.11491650597087499</v>
      </c>
      <c r="G2891" s="129">
        <f t="shared" si="406"/>
        <v>3.6682379249342034E-4</v>
      </c>
      <c r="H2891" s="130">
        <f t="shared" si="407"/>
        <v>0.11528332976336841</v>
      </c>
    </row>
    <row r="2892" spans="1:8">
      <c r="A2892" s="108">
        <f t="shared" si="411"/>
        <v>2878</v>
      </c>
      <c r="B2892" s="109">
        <f t="shared" si="411"/>
        <v>46443</v>
      </c>
      <c r="C2892" s="127" t="str">
        <f t="shared" si="403"/>
        <v>구간16</v>
      </c>
      <c r="D2892" s="108">
        <f t="shared" si="404"/>
        <v>182</v>
      </c>
      <c r="E2892" s="128">
        <f>COUNTIF($C$15:C2892,C2892)</f>
        <v>137</v>
      </c>
      <c r="F2892" s="129">
        <f t="shared" si="405"/>
        <v>0.11491650597087499</v>
      </c>
      <c r="G2892" s="129">
        <f t="shared" si="406"/>
        <v>3.6952102626175432E-4</v>
      </c>
      <c r="H2892" s="130">
        <f t="shared" si="407"/>
        <v>0.11528602699713675</v>
      </c>
    </row>
    <row r="2893" spans="1:8">
      <c r="A2893" s="108">
        <f t="shared" si="411"/>
        <v>2879</v>
      </c>
      <c r="B2893" s="109">
        <f t="shared" si="411"/>
        <v>46444</v>
      </c>
      <c r="C2893" s="127" t="str">
        <f t="shared" si="403"/>
        <v>구간16</v>
      </c>
      <c r="D2893" s="108">
        <f t="shared" si="404"/>
        <v>182</v>
      </c>
      <c r="E2893" s="128">
        <f>COUNTIF($C$15:C2893,C2893)</f>
        <v>138</v>
      </c>
      <c r="F2893" s="129">
        <f t="shared" si="405"/>
        <v>0.11491650597087499</v>
      </c>
      <c r="G2893" s="129">
        <f t="shared" si="406"/>
        <v>3.7221826003008829E-4</v>
      </c>
      <c r="H2893" s="130">
        <f t="shared" si="407"/>
        <v>0.11528872423090508</v>
      </c>
    </row>
    <row r="2894" spans="1:8">
      <c r="A2894" s="108">
        <f t="shared" si="411"/>
        <v>2880</v>
      </c>
      <c r="B2894" s="109">
        <f t="shared" si="411"/>
        <v>46445</v>
      </c>
      <c r="C2894" s="127" t="str">
        <f t="shared" si="403"/>
        <v>구간16</v>
      </c>
      <c r="D2894" s="108">
        <f t="shared" si="404"/>
        <v>182</v>
      </c>
      <c r="E2894" s="128">
        <f>COUNTIF($C$15:C2894,C2894)</f>
        <v>139</v>
      </c>
      <c r="F2894" s="129">
        <f t="shared" si="405"/>
        <v>0.11491650597087499</v>
      </c>
      <c r="G2894" s="129">
        <f t="shared" si="406"/>
        <v>3.7491549379842226E-4</v>
      </c>
      <c r="H2894" s="130">
        <f t="shared" si="407"/>
        <v>0.11529142146467342</v>
      </c>
    </row>
    <row r="2895" spans="1:8">
      <c r="A2895" s="108">
        <f t="shared" si="411"/>
        <v>2881</v>
      </c>
      <c r="B2895" s="109">
        <f t="shared" si="411"/>
        <v>46446</v>
      </c>
      <c r="C2895" s="127" t="str">
        <f t="shared" si="403"/>
        <v>구간16</v>
      </c>
      <c r="D2895" s="108">
        <f t="shared" si="404"/>
        <v>182</v>
      </c>
      <c r="E2895" s="128">
        <f>COUNTIF($C$15:C2895,C2895)</f>
        <v>140</v>
      </c>
      <c r="F2895" s="129">
        <f t="shared" si="405"/>
        <v>0.11491650597087499</v>
      </c>
      <c r="G2895" s="129">
        <f t="shared" si="406"/>
        <v>3.7761272756675623E-4</v>
      </c>
      <c r="H2895" s="130">
        <f t="shared" si="407"/>
        <v>0.11529411869844175</v>
      </c>
    </row>
    <row r="2896" spans="1:8">
      <c r="A2896" s="108">
        <f t="shared" si="411"/>
        <v>2882</v>
      </c>
      <c r="B2896" s="109">
        <f t="shared" si="411"/>
        <v>46447</v>
      </c>
      <c r="C2896" s="127" t="str">
        <f t="shared" ref="C2896:C2959" si="412">IF(IFERROR(HLOOKUP(B2896,$D$5:$W$7,2,FALSE),"")="",C2897,HLOOKUP(B2896,$D$5:$W$7,2,FALSE))</f>
        <v>구간16</v>
      </c>
      <c r="D2896" s="108">
        <f t="shared" ref="D2896:D2959" si="413">COUNTIF($C$15:$C$49928,C2896)</f>
        <v>182</v>
      </c>
      <c r="E2896" s="128">
        <f>COUNTIF($C$15:C2896,C2896)</f>
        <v>141</v>
      </c>
      <c r="F2896" s="129">
        <f t="shared" ref="F2896:F2959" si="414">HLOOKUP($C2896,$D$6:$W$11,6,FALSE)</f>
        <v>0.11491650597087499</v>
      </c>
      <c r="G2896" s="129">
        <f t="shared" ref="G2896:G2959" si="415">HLOOKUP($C2896,$D$6:$W$11,5,FALSE)*(E2896)</f>
        <v>3.8030996133509021E-4</v>
      </c>
      <c r="H2896" s="130">
        <f t="shared" ref="H2896:H2959" si="416">F2896+G2896</f>
        <v>0.11529681593221008</v>
      </c>
    </row>
    <row r="2897" spans="1:8">
      <c r="A2897" s="108">
        <f t="shared" ref="A2897:B2912" si="417">A2896+1</f>
        <v>2883</v>
      </c>
      <c r="B2897" s="109">
        <f t="shared" si="417"/>
        <v>46448</v>
      </c>
      <c r="C2897" s="127" t="str">
        <f t="shared" si="412"/>
        <v>구간16</v>
      </c>
      <c r="D2897" s="108">
        <f t="shared" si="413"/>
        <v>182</v>
      </c>
      <c r="E2897" s="128">
        <f>COUNTIF($C$15:C2897,C2897)</f>
        <v>142</v>
      </c>
      <c r="F2897" s="129">
        <f t="shared" si="414"/>
        <v>0.11491650597087499</v>
      </c>
      <c r="G2897" s="129">
        <f t="shared" si="415"/>
        <v>3.8300719510342418E-4</v>
      </c>
      <c r="H2897" s="130">
        <f t="shared" si="416"/>
        <v>0.11529951316597842</v>
      </c>
    </row>
    <row r="2898" spans="1:8">
      <c r="A2898" s="108">
        <f t="shared" si="417"/>
        <v>2884</v>
      </c>
      <c r="B2898" s="109">
        <f t="shared" si="417"/>
        <v>46449</v>
      </c>
      <c r="C2898" s="127" t="str">
        <f t="shared" si="412"/>
        <v>구간16</v>
      </c>
      <c r="D2898" s="108">
        <f t="shared" si="413"/>
        <v>182</v>
      </c>
      <c r="E2898" s="128">
        <f>COUNTIF($C$15:C2898,C2898)</f>
        <v>143</v>
      </c>
      <c r="F2898" s="129">
        <f t="shared" si="414"/>
        <v>0.11491650597087499</v>
      </c>
      <c r="G2898" s="129">
        <f t="shared" si="415"/>
        <v>3.8570442887175815E-4</v>
      </c>
      <c r="H2898" s="130">
        <f t="shared" si="416"/>
        <v>0.11530221039974675</v>
      </c>
    </row>
    <row r="2899" spans="1:8">
      <c r="A2899" s="108">
        <f t="shared" si="417"/>
        <v>2885</v>
      </c>
      <c r="B2899" s="109">
        <f t="shared" si="417"/>
        <v>46450</v>
      </c>
      <c r="C2899" s="127" t="str">
        <f t="shared" si="412"/>
        <v>구간16</v>
      </c>
      <c r="D2899" s="108">
        <f t="shared" si="413"/>
        <v>182</v>
      </c>
      <c r="E2899" s="128">
        <f>COUNTIF($C$15:C2899,C2899)</f>
        <v>144</v>
      </c>
      <c r="F2899" s="129">
        <f t="shared" si="414"/>
        <v>0.11491650597087499</v>
      </c>
      <c r="G2899" s="129">
        <f t="shared" si="415"/>
        <v>3.8840166264009213E-4</v>
      </c>
      <c r="H2899" s="130">
        <f t="shared" si="416"/>
        <v>0.11530490763351509</v>
      </c>
    </row>
    <row r="2900" spans="1:8">
      <c r="A2900" s="108">
        <f t="shared" si="417"/>
        <v>2886</v>
      </c>
      <c r="B2900" s="109">
        <f t="shared" si="417"/>
        <v>46451</v>
      </c>
      <c r="C2900" s="127" t="str">
        <f t="shared" si="412"/>
        <v>구간16</v>
      </c>
      <c r="D2900" s="108">
        <f t="shared" si="413"/>
        <v>182</v>
      </c>
      <c r="E2900" s="128">
        <f>COUNTIF($C$15:C2900,C2900)</f>
        <v>145</v>
      </c>
      <c r="F2900" s="129">
        <f t="shared" si="414"/>
        <v>0.11491650597087499</v>
      </c>
      <c r="G2900" s="129">
        <f t="shared" si="415"/>
        <v>3.910988964084261E-4</v>
      </c>
      <c r="H2900" s="130">
        <f t="shared" si="416"/>
        <v>0.11530760486728342</v>
      </c>
    </row>
    <row r="2901" spans="1:8">
      <c r="A2901" s="108">
        <f t="shared" si="417"/>
        <v>2887</v>
      </c>
      <c r="B2901" s="109">
        <f t="shared" si="417"/>
        <v>46452</v>
      </c>
      <c r="C2901" s="127" t="str">
        <f t="shared" si="412"/>
        <v>구간16</v>
      </c>
      <c r="D2901" s="108">
        <f t="shared" si="413"/>
        <v>182</v>
      </c>
      <c r="E2901" s="128">
        <f>COUNTIF($C$15:C2901,C2901)</f>
        <v>146</v>
      </c>
      <c r="F2901" s="129">
        <f t="shared" si="414"/>
        <v>0.11491650597087499</v>
      </c>
      <c r="G2901" s="129">
        <f t="shared" si="415"/>
        <v>3.9379613017676007E-4</v>
      </c>
      <c r="H2901" s="130">
        <f t="shared" si="416"/>
        <v>0.11531030210105175</v>
      </c>
    </row>
    <row r="2902" spans="1:8">
      <c r="A2902" s="108">
        <f t="shared" si="417"/>
        <v>2888</v>
      </c>
      <c r="B2902" s="109">
        <f t="shared" si="417"/>
        <v>46453</v>
      </c>
      <c r="C2902" s="127" t="str">
        <f t="shared" si="412"/>
        <v>구간16</v>
      </c>
      <c r="D2902" s="108">
        <f t="shared" si="413"/>
        <v>182</v>
      </c>
      <c r="E2902" s="128">
        <f>COUNTIF($C$15:C2902,C2902)</f>
        <v>147</v>
      </c>
      <c r="F2902" s="129">
        <f t="shared" si="414"/>
        <v>0.11491650597087499</v>
      </c>
      <c r="G2902" s="129">
        <f t="shared" si="415"/>
        <v>3.9649336394509405E-4</v>
      </c>
      <c r="H2902" s="130">
        <f t="shared" si="416"/>
        <v>0.11531299933482009</v>
      </c>
    </row>
    <row r="2903" spans="1:8">
      <c r="A2903" s="108">
        <f t="shared" si="417"/>
        <v>2889</v>
      </c>
      <c r="B2903" s="109">
        <f t="shared" si="417"/>
        <v>46454</v>
      </c>
      <c r="C2903" s="127" t="str">
        <f t="shared" si="412"/>
        <v>구간16</v>
      </c>
      <c r="D2903" s="108">
        <f t="shared" si="413"/>
        <v>182</v>
      </c>
      <c r="E2903" s="128">
        <f>COUNTIF($C$15:C2903,C2903)</f>
        <v>148</v>
      </c>
      <c r="F2903" s="129">
        <f t="shared" si="414"/>
        <v>0.11491650597087499</v>
      </c>
      <c r="G2903" s="129">
        <f t="shared" si="415"/>
        <v>3.9919059771342802E-4</v>
      </c>
      <c r="H2903" s="130">
        <f t="shared" si="416"/>
        <v>0.11531569656858842</v>
      </c>
    </row>
    <row r="2904" spans="1:8">
      <c r="A2904" s="108">
        <f t="shared" si="417"/>
        <v>2890</v>
      </c>
      <c r="B2904" s="109">
        <f t="shared" si="417"/>
        <v>46455</v>
      </c>
      <c r="C2904" s="127" t="str">
        <f t="shared" si="412"/>
        <v>구간16</v>
      </c>
      <c r="D2904" s="108">
        <f t="shared" si="413"/>
        <v>182</v>
      </c>
      <c r="E2904" s="128">
        <f>COUNTIF($C$15:C2904,C2904)</f>
        <v>149</v>
      </c>
      <c r="F2904" s="129">
        <f t="shared" si="414"/>
        <v>0.11491650597087499</v>
      </c>
      <c r="G2904" s="129">
        <f t="shared" si="415"/>
        <v>4.0188783148176199E-4</v>
      </c>
      <c r="H2904" s="130">
        <f t="shared" si="416"/>
        <v>0.11531839380235676</v>
      </c>
    </row>
    <row r="2905" spans="1:8">
      <c r="A2905" s="108">
        <f t="shared" si="417"/>
        <v>2891</v>
      </c>
      <c r="B2905" s="109">
        <f t="shared" si="417"/>
        <v>46456</v>
      </c>
      <c r="C2905" s="127" t="str">
        <f t="shared" si="412"/>
        <v>구간16</v>
      </c>
      <c r="D2905" s="108">
        <f t="shared" si="413"/>
        <v>182</v>
      </c>
      <c r="E2905" s="128">
        <f>COUNTIF($C$15:C2905,C2905)</f>
        <v>150</v>
      </c>
      <c r="F2905" s="129">
        <f t="shared" si="414"/>
        <v>0.11491650597087499</v>
      </c>
      <c r="G2905" s="129">
        <f t="shared" si="415"/>
        <v>4.0458506525009597E-4</v>
      </c>
      <c r="H2905" s="130">
        <f t="shared" si="416"/>
        <v>0.11532109103612509</v>
      </c>
    </row>
    <row r="2906" spans="1:8">
      <c r="A2906" s="108">
        <f t="shared" si="417"/>
        <v>2892</v>
      </c>
      <c r="B2906" s="109">
        <f t="shared" si="417"/>
        <v>46457</v>
      </c>
      <c r="C2906" s="127" t="str">
        <f t="shared" si="412"/>
        <v>구간16</v>
      </c>
      <c r="D2906" s="108">
        <f t="shared" si="413"/>
        <v>182</v>
      </c>
      <c r="E2906" s="128">
        <f>COUNTIF($C$15:C2906,C2906)</f>
        <v>151</v>
      </c>
      <c r="F2906" s="129">
        <f t="shared" si="414"/>
        <v>0.11491650597087499</v>
      </c>
      <c r="G2906" s="129">
        <f t="shared" si="415"/>
        <v>4.0728229901842994E-4</v>
      </c>
      <c r="H2906" s="130">
        <f t="shared" si="416"/>
        <v>0.11532378826989342</v>
      </c>
    </row>
    <row r="2907" spans="1:8">
      <c r="A2907" s="108">
        <f t="shared" si="417"/>
        <v>2893</v>
      </c>
      <c r="B2907" s="109">
        <f t="shared" si="417"/>
        <v>46458</v>
      </c>
      <c r="C2907" s="127" t="str">
        <f t="shared" si="412"/>
        <v>구간16</v>
      </c>
      <c r="D2907" s="108">
        <f t="shared" si="413"/>
        <v>182</v>
      </c>
      <c r="E2907" s="128">
        <f>COUNTIF($C$15:C2907,C2907)</f>
        <v>152</v>
      </c>
      <c r="F2907" s="129">
        <f t="shared" si="414"/>
        <v>0.11491650597087499</v>
      </c>
      <c r="G2907" s="129">
        <f t="shared" si="415"/>
        <v>4.0997953278676391E-4</v>
      </c>
      <c r="H2907" s="130">
        <f t="shared" si="416"/>
        <v>0.11532648550366176</v>
      </c>
    </row>
    <row r="2908" spans="1:8">
      <c r="A2908" s="108">
        <f t="shared" si="417"/>
        <v>2894</v>
      </c>
      <c r="B2908" s="109">
        <f t="shared" si="417"/>
        <v>46459</v>
      </c>
      <c r="C2908" s="127" t="str">
        <f t="shared" si="412"/>
        <v>구간16</v>
      </c>
      <c r="D2908" s="108">
        <f t="shared" si="413"/>
        <v>182</v>
      </c>
      <c r="E2908" s="128">
        <f>COUNTIF($C$15:C2908,C2908)</f>
        <v>153</v>
      </c>
      <c r="F2908" s="129">
        <f t="shared" si="414"/>
        <v>0.11491650597087499</v>
      </c>
      <c r="G2908" s="129">
        <f t="shared" si="415"/>
        <v>4.1267676655509788E-4</v>
      </c>
      <c r="H2908" s="130">
        <f t="shared" si="416"/>
        <v>0.11532918273743009</v>
      </c>
    </row>
    <row r="2909" spans="1:8">
      <c r="A2909" s="108">
        <f t="shared" si="417"/>
        <v>2895</v>
      </c>
      <c r="B2909" s="109">
        <f t="shared" si="417"/>
        <v>46460</v>
      </c>
      <c r="C2909" s="127" t="str">
        <f t="shared" si="412"/>
        <v>구간16</v>
      </c>
      <c r="D2909" s="108">
        <f t="shared" si="413"/>
        <v>182</v>
      </c>
      <c r="E2909" s="128">
        <f>COUNTIF($C$15:C2909,C2909)</f>
        <v>154</v>
      </c>
      <c r="F2909" s="129">
        <f t="shared" si="414"/>
        <v>0.11491650597087499</v>
      </c>
      <c r="G2909" s="129">
        <f t="shared" si="415"/>
        <v>4.1537400032343186E-4</v>
      </c>
      <c r="H2909" s="130">
        <f t="shared" si="416"/>
        <v>0.11533187997119843</v>
      </c>
    </row>
    <row r="2910" spans="1:8">
      <c r="A2910" s="108">
        <f t="shared" si="417"/>
        <v>2896</v>
      </c>
      <c r="B2910" s="109">
        <f t="shared" si="417"/>
        <v>46461</v>
      </c>
      <c r="C2910" s="127" t="str">
        <f t="shared" si="412"/>
        <v>구간16</v>
      </c>
      <c r="D2910" s="108">
        <f t="shared" si="413"/>
        <v>182</v>
      </c>
      <c r="E2910" s="128">
        <f>COUNTIF($C$15:C2910,C2910)</f>
        <v>155</v>
      </c>
      <c r="F2910" s="129">
        <f t="shared" si="414"/>
        <v>0.11491650597087499</v>
      </c>
      <c r="G2910" s="129">
        <f t="shared" si="415"/>
        <v>4.1807123409176583E-4</v>
      </c>
      <c r="H2910" s="130">
        <f t="shared" si="416"/>
        <v>0.11533457720496676</v>
      </c>
    </row>
    <row r="2911" spans="1:8">
      <c r="A2911" s="108">
        <f t="shared" si="417"/>
        <v>2897</v>
      </c>
      <c r="B2911" s="109">
        <f t="shared" si="417"/>
        <v>46462</v>
      </c>
      <c r="C2911" s="127" t="str">
        <f t="shared" si="412"/>
        <v>구간16</v>
      </c>
      <c r="D2911" s="108">
        <f t="shared" si="413"/>
        <v>182</v>
      </c>
      <c r="E2911" s="128">
        <f>COUNTIF($C$15:C2911,C2911)</f>
        <v>156</v>
      </c>
      <c r="F2911" s="129">
        <f t="shared" si="414"/>
        <v>0.11491650597087499</v>
      </c>
      <c r="G2911" s="129">
        <f t="shared" si="415"/>
        <v>4.207684678600998E-4</v>
      </c>
      <c r="H2911" s="130">
        <f t="shared" si="416"/>
        <v>0.11533727443873509</v>
      </c>
    </row>
    <row r="2912" spans="1:8">
      <c r="A2912" s="108">
        <f t="shared" si="417"/>
        <v>2898</v>
      </c>
      <c r="B2912" s="109">
        <f t="shared" si="417"/>
        <v>46463</v>
      </c>
      <c r="C2912" s="127" t="str">
        <f t="shared" si="412"/>
        <v>구간16</v>
      </c>
      <c r="D2912" s="108">
        <f t="shared" si="413"/>
        <v>182</v>
      </c>
      <c r="E2912" s="128">
        <f>COUNTIF($C$15:C2912,C2912)</f>
        <v>157</v>
      </c>
      <c r="F2912" s="129">
        <f t="shared" si="414"/>
        <v>0.11491650597087499</v>
      </c>
      <c r="G2912" s="129">
        <f t="shared" si="415"/>
        <v>4.2346570162843378E-4</v>
      </c>
      <c r="H2912" s="130">
        <f t="shared" si="416"/>
        <v>0.11533997167250343</v>
      </c>
    </row>
    <row r="2913" spans="1:8">
      <c r="A2913" s="108">
        <f t="shared" ref="A2913:B2928" si="418">A2912+1</f>
        <v>2899</v>
      </c>
      <c r="B2913" s="109">
        <f t="shared" si="418"/>
        <v>46464</v>
      </c>
      <c r="C2913" s="127" t="str">
        <f t="shared" si="412"/>
        <v>구간16</v>
      </c>
      <c r="D2913" s="108">
        <f t="shared" si="413"/>
        <v>182</v>
      </c>
      <c r="E2913" s="128">
        <f>COUNTIF($C$15:C2913,C2913)</f>
        <v>158</v>
      </c>
      <c r="F2913" s="129">
        <f t="shared" si="414"/>
        <v>0.11491650597087499</v>
      </c>
      <c r="G2913" s="129">
        <f t="shared" si="415"/>
        <v>4.2616293539676775E-4</v>
      </c>
      <c r="H2913" s="130">
        <f t="shared" si="416"/>
        <v>0.11534266890627176</v>
      </c>
    </row>
    <row r="2914" spans="1:8">
      <c r="A2914" s="108">
        <f t="shared" si="418"/>
        <v>2900</v>
      </c>
      <c r="B2914" s="109">
        <f t="shared" si="418"/>
        <v>46465</v>
      </c>
      <c r="C2914" s="127" t="str">
        <f t="shared" si="412"/>
        <v>구간16</v>
      </c>
      <c r="D2914" s="108">
        <f t="shared" si="413"/>
        <v>182</v>
      </c>
      <c r="E2914" s="128">
        <f>COUNTIF($C$15:C2914,C2914)</f>
        <v>159</v>
      </c>
      <c r="F2914" s="129">
        <f t="shared" si="414"/>
        <v>0.11491650597087499</v>
      </c>
      <c r="G2914" s="129">
        <f t="shared" si="415"/>
        <v>4.2886016916510172E-4</v>
      </c>
      <c r="H2914" s="130">
        <f t="shared" si="416"/>
        <v>0.1153453661400401</v>
      </c>
    </row>
    <row r="2915" spans="1:8">
      <c r="A2915" s="108">
        <f t="shared" si="418"/>
        <v>2901</v>
      </c>
      <c r="B2915" s="109">
        <f t="shared" si="418"/>
        <v>46466</v>
      </c>
      <c r="C2915" s="127" t="str">
        <f t="shared" si="412"/>
        <v>구간16</v>
      </c>
      <c r="D2915" s="108">
        <f t="shared" si="413"/>
        <v>182</v>
      </c>
      <c r="E2915" s="128">
        <f>COUNTIF($C$15:C2915,C2915)</f>
        <v>160</v>
      </c>
      <c r="F2915" s="129">
        <f t="shared" si="414"/>
        <v>0.11491650597087499</v>
      </c>
      <c r="G2915" s="129">
        <f t="shared" si="415"/>
        <v>4.315574029334357E-4</v>
      </c>
      <c r="H2915" s="130">
        <f t="shared" si="416"/>
        <v>0.11534806337380843</v>
      </c>
    </row>
    <row r="2916" spans="1:8">
      <c r="A2916" s="108">
        <f t="shared" si="418"/>
        <v>2902</v>
      </c>
      <c r="B2916" s="109">
        <f t="shared" si="418"/>
        <v>46467</v>
      </c>
      <c r="C2916" s="127" t="str">
        <f t="shared" si="412"/>
        <v>구간16</v>
      </c>
      <c r="D2916" s="108">
        <f t="shared" si="413"/>
        <v>182</v>
      </c>
      <c r="E2916" s="128">
        <f>COUNTIF($C$15:C2916,C2916)</f>
        <v>161</v>
      </c>
      <c r="F2916" s="129">
        <f t="shared" si="414"/>
        <v>0.11491650597087499</v>
      </c>
      <c r="G2916" s="129">
        <f t="shared" si="415"/>
        <v>4.3425463670176967E-4</v>
      </c>
      <c r="H2916" s="130">
        <f t="shared" si="416"/>
        <v>0.11535076060757676</v>
      </c>
    </row>
    <row r="2917" spans="1:8">
      <c r="A2917" s="108">
        <f t="shared" si="418"/>
        <v>2903</v>
      </c>
      <c r="B2917" s="109">
        <f t="shared" si="418"/>
        <v>46468</v>
      </c>
      <c r="C2917" s="127" t="str">
        <f t="shared" si="412"/>
        <v>구간16</v>
      </c>
      <c r="D2917" s="108">
        <f t="shared" si="413"/>
        <v>182</v>
      </c>
      <c r="E2917" s="128">
        <f>COUNTIF($C$15:C2917,C2917)</f>
        <v>162</v>
      </c>
      <c r="F2917" s="129">
        <f t="shared" si="414"/>
        <v>0.11491650597087499</v>
      </c>
      <c r="G2917" s="129">
        <f t="shared" si="415"/>
        <v>4.3695187047010364E-4</v>
      </c>
      <c r="H2917" s="130">
        <f t="shared" si="416"/>
        <v>0.1153534578413451</v>
      </c>
    </row>
    <row r="2918" spans="1:8">
      <c r="A2918" s="108">
        <f t="shared" si="418"/>
        <v>2904</v>
      </c>
      <c r="B2918" s="109">
        <f t="shared" si="418"/>
        <v>46469</v>
      </c>
      <c r="C2918" s="127" t="str">
        <f t="shared" si="412"/>
        <v>구간16</v>
      </c>
      <c r="D2918" s="108">
        <f t="shared" si="413"/>
        <v>182</v>
      </c>
      <c r="E2918" s="128">
        <f>COUNTIF($C$15:C2918,C2918)</f>
        <v>163</v>
      </c>
      <c r="F2918" s="129">
        <f t="shared" si="414"/>
        <v>0.11491650597087499</v>
      </c>
      <c r="G2918" s="129">
        <f t="shared" si="415"/>
        <v>4.3964910423843762E-4</v>
      </c>
      <c r="H2918" s="130">
        <f t="shared" si="416"/>
        <v>0.11535615507511343</v>
      </c>
    </row>
    <row r="2919" spans="1:8">
      <c r="A2919" s="108">
        <f t="shared" si="418"/>
        <v>2905</v>
      </c>
      <c r="B2919" s="109">
        <f t="shared" si="418"/>
        <v>46470</v>
      </c>
      <c r="C2919" s="127" t="str">
        <f t="shared" si="412"/>
        <v>구간16</v>
      </c>
      <c r="D2919" s="108">
        <f t="shared" si="413"/>
        <v>182</v>
      </c>
      <c r="E2919" s="128">
        <f>COUNTIF($C$15:C2919,C2919)</f>
        <v>164</v>
      </c>
      <c r="F2919" s="129">
        <f t="shared" si="414"/>
        <v>0.11491650597087499</v>
      </c>
      <c r="G2919" s="129">
        <f t="shared" si="415"/>
        <v>4.4234633800677159E-4</v>
      </c>
      <c r="H2919" s="130">
        <f t="shared" si="416"/>
        <v>0.11535885230888177</v>
      </c>
    </row>
    <row r="2920" spans="1:8">
      <c r="A2920" s="108">
        <f t="shared" si="418"/>
        <v>2906</v>
      </c>
      <c r="B2920" s="109">
        <f t="shared" si="418"/>
        <v>46471</v>
      </c>
      <c r="C2920" s="127" t="str">
        <f t="shared" si="412"/>
        <v>구간16</v>
      </c>
      <c r="D2920" s="108">
        <f t="shared" si="413"/>
        <v>182</v>
      </c>
      <c r="E2920" s="128">
        <f>COUNTIF($C$15:C2920,C2920)</f>
        <v>165</v>
      </c>
      <c r="F2920" s="129">
        <f t="shared" si="414"/>
        <v>0.11491650597087499</v>
      </c>
      <c r="G2920" s="129">
        <f t="shared" si="415"/>
        <v>4.4504357177510556E-4</v>
      </c>
      <c r="H2920" s="130">
        <f t="shared" si="416"/>
        <v>0.1153615495426501</v>
      </c>
    </row>
    <row r="2921" spans="1:8">
      <c r="A2921" s="108">
        <f t="shared" si="418"/>
        <v>2907</v>
      </c>
      <c r="B2921" s="109">
        <f t="shared" si="418"/>
        <v>46472</v>
      </c>
      <c r="C2921" s="127" t="str">
        <f t="shared" si="412"/>
        <v>구간16</v>
      </c>
      <c r="D2921" s="108">
        <f t="shared" si="413"/>
        <v>182</v>
      </c>
      <c r="E2921" s="128">
        <f>COUNTIF($C$15:C2921,C2921)</f>
        <v>166</v>
      </c>
      <c r="F2921" s="129">
        <f t="shared" si="414"/>
        <v>0.11491650597087499</v>
      </c>
      <c r="G2921" s="129">
        <f t="shared" si="415"/>
        <v>4.4774080554343954E-4</v>
      </c>
      <c r="H2921" s="130">
        <f t="shared" si="416"/>
        <v>0.11536424677641843</v>
      </c>
    </row>
    <row r="2922" spans="1:8">
      <c r="A2922" s="108">
        <f t="shared" si="418"/>
        <v>2908</v>
      </c>
      <c r="B2922" s="109">
        <f t="shared" si="418"/>
        <v>46473</v>
      </c>
      <c r="C2922" s="127" t="str">
        <f t="shared" si="412"/>
        <v>구간16</v>
      </c>
      <c r="D2922" s="108">
        <f t="shared" si="413"/>
        <v>182</v>
      </c>
      <c r="E2922" s="128">
        <f>COUNTIF($C$15:C2922,C2922)</f>
        <v>167</v>
      </c>
      <c r="F2922" s="129">
        <f t="shared" si="414"/>
        <v>0.11491650597087499</v>
      </c>
      <c r="G2922" s="129">
        <f t="shared" si="415"/>
        <v>4.5043803931177351E-4</v>
      </c>
      <c r="H2922" s="130">
        <f t="shared" si="416"/>
        <v>0.11536694401018677</v>
      </c>
    </row>
    <row r="2923" spans="1:8">
      <c r="A2923" s="108">
        <f t="shared" si="418"/>
        <v>2909</v>
      </c>
      <c r="B2923" s="109">
        <f t="shared" si="418"/>
        <v>46474</v>
      </c>
      <c r="C2923" s="127" t="str">
        <f t="shared" si="412"/>
        <v>구간16</v>
      </c>
      <c r="D2923" s="108">
        <f t="shared" si="413"/>
        <v>182</v>
      </c>
      <c r="E2923" s="128">
        <f>COUNTIF($C$15:C2923,C2923)</f>
        <v>168</v>
      </c>
      <c r="F2923" s="129">
        <f t="shared" si="414"/>
        <v>0.11491650597087499</v>
      </c>
      <c r="G2923" s="129">
        <f t="shared" si="415"/>
        <v>4.5313527308010748E-4</v>
      </c>
      <c r="H2923" s="130">
        <f t="shared" si="416"/>
        <v>0.1153696412439551</v>
      </c>
    </row>
    <row r="2924" spans="1:8">
      <c r="A2924" s="108">
        <f t="shared" si="418"/>
        <v>2910</v>
      </c>
      <c r="B2924" s="109">
        <f t="shared" si="418"/>
        <v>46475</v>
      </c>
      <c r="C2924" s="127" t="str">
        <f t="shared" si="412"/>
        <v>구간16</v>
      </c>
      <c r="D2924" s="108">
        <f t="shared" si="413"/>
        <v>182</v>
      </c>
      <c r="E2924" s="128">
        <f>COUNTIF($C$15:C2924,C2924)</f>
        <v>169</v>
      </c>
      <c r="F2924" s="129">
        <f t="shared" si="414"/>
        <v>0.11491650597087499</v>
      </c>
      <c r="G2924" s="129">
        <f t="shared" si="415"/>
        <v>4.5583250684844145E-4</v>
      </c>
      <c r="H2924" s="130">
        <f t="shared" si="416"/>
        <v>0.11537233847772344</v>
      </c>
    </row>
    <row r="2925" spans="1:8">
      <c r="A2925" s="108">
        <f t="shared" si="418"/>
        <v>2911</v>
      </c>
      <c r="B2925" s="109">
        <f t="shared" si="418"/>
        <v>46476</v>
      </c>
      <c r="C2925" s="127" t="str">
        <f t="shared" si="412"/>
        <v>구간16</v>
      </c>
      <c r="D2925" s="108">
        <f t="shared" si="413"/>
        <v>182</v>
      </c>
      <c r="E2925" s="128">
        <f>COUNTIF($C$15:C2925,C2925)</f>
        <v>170</v>
      </c>
      <c r="F2925" s="129">
        <f t="shared" si="414"/>
        <v>0.11491650597087499</v>
      </c>
      <c r="G2925" s="129">
        <f t="shared" si="415"/>
        <v>4.5852974061677543E-4</v>
      </c>
      <c r="H2925" s="130">
        <f t="shared" si="416"/>
        <v>0.11537503571149177</v>
      </c>
    </row>
    <row r="2926" spans="1:8">
      <c r="A2926" s="108">
        <f t="shared" si="418"/>
        <v>2912</v>
      </c>
      <c r="B2926" s="109">
        <f t="shared" si="418"/>
        <v>46477</v>
      </c>
      <c r="C2926" s="127" t="str">
        <f t="shared" si="412"/>
        <v>구간16</v>
      </c>
      <c r="D2926" s="108">
        <f t="shared" si="413"/>
        <v>182</v>
      </c>
      <c r="E2926" s="128">
        <f>COUNTIF($C$15:C2926,C2926)</f>
        <v>171</v>
      </c>
      <c r="F2926" s="129">
        <f t="shared" si="414"/>
        <v>0.11491650597087499</v>
      </c>
      <c r="G2926" s="129">
        <f t="shared" si="415"/>
        <v>4.612269743851094E-4</v>
      </c>
      <c r="H2926" s="130">
        <f t="shared" si="416"/>
        <v>0.1153777329452601</v>
      </c>
    </row>
    <row r="2927" spans="1:8">
      <c r="A2927" s="108">
        <f t="shared" si="418"/>
        <v>2913</v>
      </c>
      <c r="B2927" s="109">
        <f t="shared" si="418"/>
        <v>46478</v>
      </c>
      <c r="C2927" s="127" t="str">
        <f t="shared" si="412"/>
        <v>구간16</v>
      </c>
      <c r="D2927" s="108">
        <f t="shared" si="413"/>
        <v>182</v>
      </c>
      <c r="E2927" s="128">
        <f>COUNTIF($C$15:C2927,C2927)</f>
        <v>172</v>
      </c>
      <c r="F2927" s="129">
        <f t="shared" si="414"/>
        <v>0.11491650597087499</v>
      </c>
      <c r="G2927" s="129">
        <f t="shared" si="415"/>
        <v>4.6392420815344337E-4</v>
      </c>
      <c r="H2927" s="130">
        <f t="shared" si="416"/>
        <v>0.11538043017902844</v>
      </c>
    </row>
    <row r="2928" spans="1:8">
      <c r="A2928" s="108">
        <f t="shared" si="418"/>
        <v>2914</v>
      </c>
      <c r="B2928" s="109">
        <f t="shared" si="418"/>
        <v>46479</v>
      </c>
      <c r="C2928" s="127" t="str">
        <f t="shared" si="412"/>
        <v>구간16</v>
      </c>
      <c r="D2928" s="108">
        <f t="shared" si="413"/>
        <v>182</v>
      </c>
      <c r="E2928" s="128">
        <f>COUNTIF($C$15:C2928,C2928)</f>
        <v>173</v>
      </c>
      <c r="F2928" s="129">
        <f t="shared" si="414"/>
        <v>0.11491650597087499</v>
      </c>
      <c r="G2928" s="129">
        <f t="shared" si="415"/>
        <v>4.6662144192177735E-4</v>
      </c>
      <c r="H2928" s="130">
        <f t="shared" si="416"/>
        <v>0.11538312741279677</v>
      </c>
    </row>
    <row r="2929" spans="1:8">
      <c r="A2929" s="108">
        <f t="shared" ref="A2929:B2944" si="419">A2928+1</f>
        <v>2915</v>
      </c>
      <c r="B2929" s="109">
        <f t="shared" si="419"/>
        <v>46480</v>
      </c>
      <c r="C2929" s="127" t="str">
        <f t="shared" si="412"/>
        <v>구간16</v>
      </c>
      <c r="D2929" s="108">
        <f t="shared" si="413"/>
        <v>182</v>
      </c>
      <c r="E2929" s="128">
        <f>COUNTIF($C$15:C2929,C2929)</f>
        <v>174</v>
      </c>
      <c r="F2929" s="129">
        <f t="shared" si="414"/>
        <v>0.11491650597087499</v>
      </c>
      <c r="G2929" s="129">
        <f t="shared" si="415"/>
        <v>4.6931867569011132E-4</v>
      </c>
      <c r="H2929" s="130">
        <f t="shared" si="416"/>
        <v>0.1153858246465651</v>
      </c>
    </row>
    <row r="2930" spans="1:8">
      <c r="A2930" s="108">
        <f t="shared" si="419"/>
        <v>2916</v>
      </c>
      <c r="B2930" s="109">
        <f t="shared" si="419"/>
        <v>46481</v>
      </c>
      <c r="C2930" s="127" t="str">
        <f t="shared" si="412"/>
        <v>구간16</v>
      </c>
      <c r="D2930" s="108">
        <f t="shared" si="413"/>
        <v>182</v>
      </c>
      <c r="E2930" s="128">
        <f>COUNTIF($C$15:C2930,C2930)</f>
        <v>175</v>
      </c>
      <c r="F2930" s="129">
        <f t="shared" si="414"/>
        <v>0.11491650597087499</v>
      </c>
      <c r="G2930" s="129">
        <f t="shared" si="415"/>
        <v>4.7201590945844529E-4</v>
      </c>
      <c r="H2930" s="130">
        <f t="shared" si="416"/>
        <v>0.11538852188033344</v>
      </c>
    </row>
    <row r="2931" spans="1:8">
      <c r="A2931" s="108">
        <f t="shared" si="419"/>
        <v>2917</v>
      </c>
      <c r="B2931" s="109">
        <f t="shared" si="419"/>
        <v>46482</v>
      </c>
      <c r="C2931" s="127" t="str">
        <f t="shared" si="412"/>
        <v>구간16</v>
      </c>
      <c r="D2931" s="108">
        <f t="shared" si="413"/>
        <v>182</v>
      </c>
      <c r="E2931" s="128">
        <f>COUNTIF($C$15:C2931,C2931)</f>
        <v>176</v>
      </c>
      <c r="F2931" s="129">
        <f t="shared" si="414"/>
        <v>0.11491650597087499</v>
      </c>
      <c r="G2931" s="129">
        <f t="shared" si="415"/>
        <v>4.7471314322677927E-4</v>
      </c>
      <c r="H2931" s="130">
        <f t="shared" si="416"/>
        <v>0.11539121911410177</v>
      </c>
    </row>
    <row r="2932" spans="1:8">
      <c r="A2932" s="108">
        <f t="shared" si="419"/>
        <v>2918</v>
      </c>
      <c r="B2932" s="109">
        <f t="shared" si="419"/>
        <v>46483</v>
      </c>
      <c r="C2932" s="127" t="str">
        <f t="shared" si="412"/>
        <v>구간16</v>
      </c>
      <c r="D2932" s="108">
        <f t="shared" si="413"/>
        <v>182</v>
      </c>
      <c r="E2932" s="128">
        <f>COUNTIF($C$15:C2932,C2932)</f>
        <v>177</v>
      </c>
      <c r="F2932" s="129">
        <f t="shared" si="414"/>
        <v>0.11491650597087499</v>
      </c>
      <c r="G2932" s="129">
        <f t="shared" si="415"/>
        <v>4.7741037699511324E-4</v>
      </c>
      <c r="H2932" s="130">
        <f t="shared" si="416"/>
        <v>0.11539391634787011</v>
      </c>
    </row>
    <row r="2933" spans="1:8">
      <c r="A2933" s="108">
        <f t="shared" si="419"/>
        <v>2919</v>
      </c>
      <c r="B2933" s="109">
        <f t="shared" si="419"/>
        <v>46484</v>
      </c>
      <c r="C2933" s="127" t="str">
        <f t="shared" si="412"/>
        <v>구간16</v>
      </c>
      <c r="D2933" s="108">
        <f t="shared" si="413"/>
        <v>182</v>
      </c>
      <c r="E2933" s="128">
        <f>COUNTIF($C$15:C2933,C2933)</f>
        <v>178</v>
      </c>
      <c r="F2933" s="129">
        <f t="shared" si="414"/>
        <v>0.11491650597087499</v>
      </c>
      <c r="G2933" s="129">
        <f t="shared" si="415"/>
        <v>4.8010761076344721E-4</v>
      </c>
      <c r="H2933" s="130">
        <f t="shared" si="416"/>
        <v>0.11539661358163844</v>
      </c>
    </row>
    <row r="2934" spans="1:8">
      <c r="A2934" s="108">
        <f t="shared" si="419"/>
        <v>2920</v>
      </c>
      <c r="B2934" s="109">
        <f t="shared" si="419"/>
        <v>46485</v>
      </c>
      <c r="C2934" s="127" t="str">
        <f t="shared" si="412"/>
        <v>구간16</v>
      </c>
      <c r="D2934" s="108">
        <f t="shared" si="413"/>
        <v>182</v>
      </c>
      <c r="E2934" s="128">
        <f>COUNTIF($C$15:C2934,C2934)</f>
        <v>179</v>
      </c>
      <c r="F2934" s="129">
        <f t="shared" si="414"/>
        <v>0.11491650597087499</v>
      </c>
      <c r="G2934" s="129">
        <f t="shared" si="415"/>
        <v>4.8280484453178119E-4</v>
      </c>
      <c r="H2934" s="130">
        <f t="shared" si="416"/>
        <v>0.11539931081540677</v>
      </c>
    </row>
    <row r="2935" spans="1:8">
      <c r="A2935" s="108">
        <f t="shared" si="419"/>
        <v>2921</v>
      </c>
      <c r="B2935" s="109">
        <f t="shared" si="419"/>
        <v>46486</v>
      </c>
      <c r="C2935" s="127" t="str">
        <f t="shared" si="412"/>
        <v>구간16</v>
      </c>
      <c r="D2935" s="108">
        <f t="shared" si="413"/>
        <v>182</v>
      </c>
      <c r="E2935" s="128">
        <f>COUNTIF($C$15:C2935,C2935)</f>
        <v>180</v>
      </c>
      <c r="F2935" s="129">
        <f t="shared" si="414"/>
        <v>0.11491650597087499</v>
      </c>
      <c r="G2935" s="129">
        <f t="shared" si="415"/>
        <v>4.8550207830011516E-4</v>
      </c>
      <c r="H2935" s="130">
        <f t="shared" si="416"/>
        <v>0.11540200804917511</v>
      </c>
    </row>
    <row r="2936" spans="1:8">
      <c r="A2936" s="108">
        <f t="shared" si="419"/>
        <v>2922</v>
      </c>
      <c r="B2936" s="109">
        <f t="shared" si="419"/>
        <v>46487</v>
      </c>
      <c r="C2936" s="127" t="str">
        <f t="shared" si="412"/>
        <v>구간16</v>
      </c>
      <c r="D2936" s="108">
        <f t="shared" si="413"/>
        <v>182</v>
      </c>
      <c r="E2936" s="128">
        <f>COUNTIF($C$15:C2936,C2936)</f>
        <v>181</v>
      </c>
      <c r="F2936" s="129">
        <f t="shared" si="414"/>
        <v>0.11491650597087499</v>
      </c>
      <c r="G2936" s="129">
        <f t="shared" si="415"/>
        <v>4.8819931206844913E-4</v>
      </c>
      <c r="H2936" s="130">
        <f t="shared" si="416"/>
        <v>0.11540470528294344</v>
      </c>
    </row>
    <row r="2937" spans="1:8">
      <c r="A2937" s="108">
        <f t="shared" si="419"/>
        <v>2923</v>
      </c>
      <c r="B2937" s="109">
        <f t="shared" si="419"/>
        <v>46488</v>
      </c>
      <c r="C2937" s="127" t="str">
        <f t="shared" si="412"/>
        <v>구간16</v>
      </c>
      <c r="D2937" s="108">
        <f t="shared" si="413"/>
        <v>182</v>
      </c>
      <c r="E2937" s="128">
        <f>COUNTIF($C$15:C2937,C2937)</f>
        <v>182</v>
      </c>
      <c r="F2937" s="129">
        <f t="shared" si="414"/>
        <v>0.11491650597087499</v>
      </c>
      <c r="G2937" s="129">
        <f t="shared" si="415"/>
        <v>4.908965458367831E-4</v>
      </c>
      <c r="H2937" s="130">
        <f t="shared" si="416"/>
        <v>0.11540740251671178</v>
      </c>
    </row>
    <row r="2938" spans="1:8">
      <c r="A2938" s="108">
        <f t="shared" si="419"/>
        <v>2924</v>
      </c>
      <c r="B2938" s="109">
        <f t="shared" si="419"/>
        <v>46489</v>
      </c>
      <c r="C2938" s="127" t="str">
        <f t="shared" si="412"/>
        <v>구간17</v>
      </c>
      <c r="D2938" s="108">
        <f t="shared" si="413"/>
        <v>183</v>
      </c>
      <c r="E2938" s="128">
        <f>COUNTIF($C$15:C2938,C2938)</f>
        <v>1</v>
      </c>
      <c r="F2938" s="129">
        <f t="shared" si="414"/>
        <v>0.11540740251671178</v>
      </c>
      <c r="G2938" s="129">
        <f t="shared" si="415"/>
        <v>2.8772114927760308E-6</v>
      </c>
      <c r="H2938" s="130">
        <f t="shared" si="416"/>
        <v>0.11541027972820456</v>
      </c>
    </row>
    <row r="2939" spans="1:8">
      <c r="A2939" s="108">
        <f t="shared" si="419"/>
        <v>2925</v>
      </c>
      <c r="B2939" s="109">
        <f t="shared" si="419"/>
        <v>46490</v>
      </c>
      <c r="C2939" s="127" t="str">
        <f t="shared" si="412"/>
        <v>구간17</v>
      </c>
      <c r="D2939" s="108">
        <f t="shared" si="413"/>
        <v>183</v>
      </c>
      <c r="E2939" s="128">
        <f>COUNTIF($C$15:C2939,C2939)</f>
        <v>2</v>
      </c>
      <c r="F2939" s="129">
        <f t="shared" si="414"/>
        <v>0.11540740251671178</v>
      </c>
      <c r="G2939" s="129">
        <f t="shared" si="415"/>
        <v>5.7544229855520615E-6</v>
      </c>
      <c r="H2939" s="130">
        <f t="shared" si="416"/>
        <v>0.11541315693969732</v>
      </c>
    </row>
    <row r="2940" spans="1:8">
      <c r="A2940" s="108">
        <f t="shared" si="419"/>
        <v>2926</v>
      </c>
      <c r="B2940" s="109">
        <f t="shared" si="419"/>
        <v>46491</v>
      </c>
      <c r="C2940" s="127" t="str">
        <f t="shared" si="412"/>
        <v>구간17</v>
      </c>
      <c r="D2940" s="108">
        <f t="shared" si="413"/>
        <v>183</v>
      </c>
      <c r="E2940" s="128">
        <f>COUNTIF($C$15:C2940,C2940)</f>
        <v>3</v>
      </c>
      <c r="F2940" s="129">
        <f t="shared" si="414"/>
        <v>0.11540740251671178</v>
      </c>
      <c r="G2940" s="129">
        <f t="shared" si="415"/>
        <v>8.6316344783280927E-6</v>
      </c>
      <c r="H2940" s="130">
        <f t="shared" si="416"/>
        <v>0.1154160341511901</v>
      </c>
    </row>
    <row r="2941" spans="1:8">
      <c r="A2941" s="108">
        <f t="shared" si="419"/>
        <v>2927</v>
      </c>
      <c r="B2941" s="109">
        <f t="shared" si="419"/>
        <v>46492</v>
      </c>
      <c r="C2941" s="127" t="str">
        <f t="shared" si="412"/>
        <v>구간17</v>
      </c>
      <c r="D2941" s="108">
        <f t="shared" si="413"/>
        <v>183</v>
      </c>
      <c r="E2941" s="128">
        <f>COUNTIF($C$15:C2941,C2941)</f>
        <v>4</v>
      </c>
      <c r="F2941" s="129">
        <f t="shared" si="414"/>
        <v>0.11540740251671178</v>
      </c>
      <c r="G2941" s="129">
        <f t="shared" si="415"/>
        <v>1.1508845971104123E-5</v>
      </c>
      <c r="H2941" s="130">
        <f t="shared" si="416"/>
        <v>0.11541891136268288</v>
      </c>
    </row>
    <row r="2942" spans="1:8">
      <c r="A2942" s="108">
        <f t="shared" si="419"/>
        <v>2928</v>
      </c>
      <c r="B2942" s="109">
        <f t="shared" si="419"/>
        <v>46493</v>
      </c>
      <c r="C2942" s="127" t="str">
        <f t="shared" si="412"/>
        <v>구간17</v>
      </c>
      <c r="D2942" s="108">
        <f t="shared" si="413"/>
        <v>183</v>
      </c>
      <c r="E2942" s="128">
        <f>COUNTIF($C$15:C2942,C2942)</f>
        <v>5</v>
      </c>
      <c r="F2942" s="129">
        <f t="shared" si="414"/>
        <v>0.11540740251671178</v>
      </c>
      <c r="G2942" s="129">
        <f t="shared" si="415"/>
        <v>1.4386057463880153E-5</v>
      </c>
      <c r="H2942" s="130">
        <f t="shared" si="416"/>
        <v>0.11542178857417566</v>
      </c>
    </row>
    <row r="2943" spans="1:8">
      <c r="A2943" s="108">
        <f t="shared" si="419"/>
        <v>2929</v>
      </c>
      <c r="B2943" s="109">
        <f t="shared" si="419"/>
        <v>46494</v>
      </c>
      <c r="C2943" s="127" t="str">
        <f t="shared" si="412"/>
        <v>구간17</v>
      </c>
      <c r="D2943" s="108">
        <f t="shared" si="413"/>
        <v>183</v>
      </c>
      <c r="E2943" s="128">
        <f>COUNTIF($C$15:C2943,C2943)</f>
        <v>6</v>
      </c>
      <c r="F2943" s="129">
        <f t="shared" si="414"/>
        <v>0.11540740251671178</v>
      </c>
      <c r="G2943" s="129">
        <f t="shared" si="415"/>
        <v>1.7263268956656185E-5</v>
      </c>
      <c r="H2943" s="130">
        <f t="shared" si="416"/>
        <v>0.11542466578566843</v>
      </c>
    </row>
    <row r="2944" spans="1:8">
      <c r="A2944" s="108">
        <f t="shared" si="419"/>
        <v>2930</v>
      </c>
      <c r="B2944" s="109">
        <f t="shared" si="419"/>
        <v>46495</v>
      </c>
      <c r="C2944" s="127" t="str">
        <f t="shared" si="412"/>
        <v>구간17</v>
      </c>
      <c r="D2944" s="108">
        <f t="shared" si="413"/>
        <v>183</v>
      </c>
      <c r="E2944" s="128">
        <f>COUNTIF($C$15:C2944,C2944)</f>
        <v>7</v>
      </c>
      <c r="F2944" s="129">
        <f t="shared" si="414"/>
        <v>0.11540740251671178</v>
      </c>
      <c r="G2944" s="129">
        <f t="shared" si="415"/>
        <v>2.0140480449432216E-5</v>
      </c>
      <c r="H2944" s="130">
        <f t="shared" si="416"/>
        <v>0.11542754299716121</v>
      </c>
    </row>
    <row r="2945" spans="1:8">
      <c r="A2945" s="108">
        <f t="shared" ref="A2945:B2960" si="420">A2944+1</f>
        <v>2931</v>
      </c>
      <c r="B2945" s="109">
        <f t="shared" si="420"/>
        <v>46496</v>
      </c>
      <c r="C2945" s="127" t="str">
        <f t="shared" si="412"/>
        <v>구간17</v>
      </c>
      <c r="D2945" s="108">
        <f t="shared" si="413"/>
        <v>183</v>
      </c>
      <c r="E2945" s="128">
        <f>COUNTIF($C$15:C2945,C2945)</f>
        <v>8</v>
      </c>
      <c r="F2945" s="129">
        <f t="shared" si="414"/>
        <v>0.11540740251671178</v>
      </c>
      <c r="G2945" s="129">
        <f t="shared" si="415"/>
        <v>2.3017691942208246E-5</v>
      </c>
      <c r="H2945" s="130">
        <f t="shared" si="416"/>
        <v>0.11543042020865399</v>
      </c>
    </row>
    <row r="2946" spans="1:8">
      <c r="A2946" s="108">
        <f t="shared" si="420"/>
        <v>2932</v>
      </c>
      <c r="B2946" s="109">
        <f t="shared" si="420"/>
        <v>46497</v>
      </c>
      <c r="C2946" s="127" t="str">
        <f t="shared" si="412"/>
        <v>구간17</v>
      </c>
      <c r="D2946" s="108">
        <f t="shared" si="413"/>
        <v>183</v>
      </c>
      <c r="E2946" s="128">
        <f>COUNTIF($C$15:C2946,C2946)</f>
        <v>9</v>
      </c>
      <c r="F2946" s="129">
        <f t="shared" si="414"/>
        <v>0.11540740251671178</v>
      </c>
      <c r="G2946" s="129">
        <f t="shared" si="415"/>
        <v>2.5894903434984276E-5</v>
      </c>
      <c r="H2946" s="130">
        <f t="shared" si="416"/>
        <v>0.11543329742014675</v>
      </c>
    </row>
    <row r="2947" spans="1:8">
      <c r="A2947" s="108">
        <f t="shared" si="420"/>
        <v>2933</v>
      </c>
      <c r="B2947" s="109">
        <f t="shared" si="420"/>
        <v>46498</v>
      </c>
      <c r="C2947" s="127" t="str">
        <f t="shared" si="412"/>
        <v>구간17</v>
      </c>
      <c r="D2947" s="108">
        <f t="shared" si="413"/>
        <v>183</v>
      </c>
      <c r="E2947" s="128">
        <f>COUNTIF($C$15:C2947,C2947)</f>
        <v>10</v>
      </c>
      <c r="F2947" s="129">
        <f t="shared" si="414"/>
        <v>0.11540740251671178</v>
      </c>
      <c r="G2947" s="129">
        <f t="shared" si="415"/>
        <v>2.8772114927760307E-5</v>
      </c>
      <c r="H2947" s="130">
        <f t="shared" si="416"/>
        <v>0.11543617463163953</v>
      </c>
    </row>
    <row r="2948" spans="1:8">
      <c r="A2948" s="108">
        <f t="shared" si="420"/>
        <v>2934</v>
      </c>
      <c r="B2948" s="109">
        <f t="shared" si="420"/>
        <v>46499</v>
      </c>
      <c r="C2948" s="127" t="str">
        <f t="shared" si="412"/>
        <v>구간17</v>
      </c>
      <c r="D2948" s="108">
        <f t="shared" si="413"/>
        <v>183</v>
      </c>
      <c r="E2948" s="128">
        <f>COUNTIF($C$15:C2948,C2948)</f>
        <v>11</v>
      </c>
      <c r="F2948" s="129">
        <f t="shared" si="414"/>
        <v>0.11540740251671178</v>
      </c>
      <c r="G2948" s="129">
        <f t="shared" si="415"/>
        <v>3.164932642053634E-5</v>
      </c>
      <c r="H2948" s="130">
        <f t="shared" si="416"/>
        <v>0.11543905184313231</v>
      </c>
    </row>
    <row r="2949" spans="1:8">
      <c r="A2949" s="108">
        <f t="shared" si="420"/>
        <v>2935</v>
      </c>
      <c r="B2949" s="109">
        <f t="shared" si="420"/>
        <v>46500</v>
      </c>
      <c r="C2949" s="127" t="str">
        <f t="shared" si="412"/>
        <v>구간17</v>
      </c>
      <c r="D2949" s="108">
        <f t="shared" si="413"/>
        <v>183</v>
      </c>
      <c r="E2949" s="128">
        <f>COUNTIF($C$15:C2949,C2949)</f>
        <v>12</v>
      </c>
      <c r="F2949" s="129">
        <f t="shared" si="414"/>
        <v>0.11540740251671178</v>
      </c>
      <c r="G2949" s="129">
        <f t="shared" si="415"/>
        <v>3.4526537913312371E-5</v>
      </c>
      <c r="H2949" s="130">
        <f t="shared" si="416"/>
        <v>0.11544192905462509</v>
      </c>
    </row>
    <row r="2950" spans="1:8">
      <c r="A2950" s="108">
        <f t="shared" si="420"/>
        <v>2936</v>
      </c>
      <c r="B2950" s="109">
        <f t="shared" si="420"/>
        <v>46501</v>
      </c>
      <c r="C2950" s="127" t="str">
        <f t="shared" si="412"/>
        <v>구간17</v>
      </c>
      <c r="D2950" s="108">
        <f t="shared" si="413"/>
        <v>183</v>
      </c>
      <c r="E2950" s="128">
        <f>COUNTIF($C$15:C2950,C2950)</f>
        <v>13</v>
      </c>
      <c r="F2950" s="129">
        <f t="shared" si="414"/>
        <v>0.11540740251671178</v>
      </c>
      <c r="G2950" s="129">
        <f t="shared" si="415"/>
        <v>3.7403749406088401E-5</v>
      </c>
      <c r="H2950" s="130">
        <f t="shared" si="416"/>
        <v>0.11544480626611786</v>
      </c>
    </row>
    <row r="2951" spans="1:8">
      <c r="A2951" s="108">
        <f t="shared" si="420"/>
        <v>2937</v>
      </c>
      <c r="B2951" s="109">
        <f t="shared" si="420"/>
        <v>46502</v>
      </c>
      <c r="C2951" s="127" t="str">
        <f t="shared" si="412"/>
        <v>구간17</v>
      </c>
      <c r="D2951" s="108">
        <f t="shared" si="413"/>
        <v>183</v>
      </c>
      <c r="E2951" s="128">
        <f>COUNTIF($C$15:C2951,C2951)</f>
        <v>14</v>
      </c>
      <c r="F2951" s="129">
        <f t="shared" si="414"/>
        <v>0.11540740251671178</v>
      </c>
      <c r="G2951" s="129">
        <f t="shared" si="415"/>
        <v>4.0280960898864431E-5</v>
      </c>
      <c r="H2951" s="130">
        <f t="shared" si="416"/>
        <v>0.11544768347761064</v>
      </c>
    </row>
    <row r="2952" spans="1:8">
      <c r="A2952" s="108">
        <f t="shared" si="420"/>
        <v>2938</v>
      </c>
      <c r="B2952" s="109">
        <f t="shared" si="420"/>
        <v>46503</v>
      </c>
      <c r="C2952" s="127" t="str">
        <f t="shared" si="412"/>
        <v>구간17</v>
      </c>
      <c r="D2952" s="108">
        <f t="shared" si="413"/>
        <v>183</v>
      </c>
      <c r="E2952" s="128">
        <f>COUNTIF($C$15:C2952,C2952)</f>
        <v>15</v>
      </c>
      <c r="F2952" s="129">
        <f t="shared" si="414"/>
        <v>0.11540740251671178</v>
      </c>
      <c r="G2952" s="129">
        <f t="shared" si="415"/>
        <v>4.3158172391640462E-5</v>
      </c>
      <c r="H2952" s="130">
        <f t="shared" si="416"/>
        <v>0.11545056068910342</v>
      </c>
    </row>
    <row r="2953" spans="1:8">
      <c r="A2953" s="108">
        <f t="shared" si="420"/>
        <v>2939</v>
      </c>
      <c r="B2953" s="109">
        <f t="shared" si="420"/>
        <v>46504</v>
      </c>
      <c r="C2953" s="127" t="str">
        <f t="shared" si="412"/>
        <v>구간17</v>
      </c>
      <c r="D2953" s="108">
        <f t="shared" si="413"/>
        <v>183</v>
      </c>
      <c r="E2953" s="128">
        <f>COUNTIF($C$15:C2953,C2953)</f>
        <v>16</v>
      </c>
      <c r="F2953" s="129">
        <f t="shared" si="414"/>
        <v>0.11540740251671178</v>
      </c>
      <c r="G2953" s="129">
        <f t="shared" si="415"/>
        <v>4.6035383884416492E-5</v>
      </c>
      <c r="H2953" s="130">
        <f t="shared" si="416"/>
        <v>0.11545343790059619</v>
      </c>
    </row>
    <row r="2954" spans="1:8">
      <c r="A2954" s="108">
        <f t="shared" si="420"/>
        <v>2940</v>
      </c>
      <c r="B2954" s="109">
        <f t="shared" si="420"/>
        <v>46505</v>
      </c>
      <c r="C2954" s="127" t="str">
        <f t="shared" si="412"/>
        <v>구간17</v>
      </c>
      <c r="D2954" s="108">
        <f t="shared" si="413"/>
        <v>183</v>
      </c>
      <c r="E2954" s="128">
        <f>COUNTIF($C$15:C2954,C2954)</f>
        <v>17</v>
      </c>
      <c r="F2954" s="129">
        <f t="shared" si="414"/>
        <v>0.11540740251671178</v>
      </c>
      <c r="G2954" s="129">
        <f t="shared" si="415"/>
        <v>4.8912595377192523E-5</v>
      </c>
      <c r="H2954" s="130">
        <f t="shared" si="416"/>
        <v>0.11545631511208897</v>
      </c>
    </row>
    <row r="2955" spans="1:8">
      <c r="A2955" s="108">
        <f t="shared" si="420"/>
        <v>2941</v>
      </c>
      <c r="B2955" s="109">
        <f t="shared" si="420"/>
        <v>46506</v>
      </c>
      <c r="C2955" s="127" t="str">
        <f t="shared" si="412"/>
        <v>구간17</v>
      </c>
      <c r="D2955" s="108">
        <f t="shared" si="413"/>
        <v>183</v>
      </c>
      <c r="E2955" s="128">
        <f>COUNTIF($C$15:C2955,C2955)</f>
        <v>18</v>
      </c>
      <c r="F2955" s="129">
        <f t="shared" si="414"/>
        <v>0.11540740251671178</v>
      </c>
      <c r="G2955" s="129">
        <f t="shared" si="415"/>
        <v>5.1789806869968553E-5</v>
      </c>
      <c r="H2955" s="130">
        <f t="shared" si="416"/>
        <v>0.11545919232358175</v>
      </c>
    </row>
    <row r="2956" spans="1:8">
      <c r="A2956" s="108">
        <f t="shared" si="420"/>
        <v>2942</v>
      </c>
      <c r="B2956" s="109">
        <f t="shared" si="420"/>
        <v>46507</v>
      </c>
      <c r="C2956" s="127" t="str">
        <f t="shared" si="412"/>
        <v>구간17</v>
      </c>
      <c r="D2956" s="108">
        <f t="shared" si="413"/>
        <v>183</v>
      </c>
      <c r="E2956" s="128">
        <f>COUNTIF($C$15:C2956,C2956)</f>
        <v>19</v>
      </c>
      <c r="F2956" s="129">
        <f t="shared" si="414"/>
        <v>0.11540740251671178</v>
      </c>
      <c r="G2956" s="129">
        <f t="shared" si="415"/>
        <v>5.4667018362744583E-5</v>
      </c>
      <c r="H2956" s="130">
        <f t="shared" si="416"/>
        <v>0.11546206953507453</v>
      </c>
    </row>
    <row r="2957" spans="1:8">
      <c r="A2957" s="108">
        <f t="shared" si="420"/>
        <v>2943</v>
      </c>
      <c r="B2957" s="109">
        <f t="shared" si="420"/>
        <v>46508</v>
      </c>
      <c r="C2957" s="127" t="str">
        <f t="shared" si="412"/>
        <v>구간17</v>
      </c>
      <c r="D2957" s="108">
        <f t="shared" si="413"/>
        <v>183</v>
      </c>
      <c r="E2957" s="128">
        <f>COUNTIF($C$15:C2957,C2957)</f>
        <v>20</v>
      </c>
      <c r="F2957" s="129">
        <f t="shared" si="414"/>
        <v>0.11540740251671178</v>
      </c>
      <c r="G2957" s="129">
        <f t="shared" si="415"/>
        <v>5.7544229855520614E-5</v>
      </c>
      <c r="H2957" s="130">
        <f t="shared" si="416"/>
        <v>0.11546494674656729</v>
      </c>
    </row>
    <row r="2958" spans="1:8">
      <c r="A2958" s="108">
        <f t="shared" si="420"/>
        <v>2944</v>
      </c>
      <c r="B2958" s="109">
        <f t="shared" si="420"/>
        <v>46509</v>
      </c>
      <c r="C2958" s="127" t="str">
        <f t="shared" si="412"/>
        <v>구간17</v>
      </c>
      <c r="D2958" s="108">
        <f t="shared" si="413"/>
        <v>183</v>
      </c>
      <c r="E2958" s="128">
        <f>COUNTIF($C$15:C2958,C2958)</f>
        <v>21</v>
      </c>
      <c r="F2958" s="129">
        <f t="shared" si="414"/>
        <v>0.11540740251671178</v>
      </c>
      <c r="G2958" s="129">
        <f t="shared" si="415"/>
        <v>6.0421441348296644E-5</v>
      </c>
      <c r="H2958" s="130">
        <f t="shared" si="416"/>
        <v>0.11546782395806007</v>
      </c>
    </row>
    <row r="2959" spans="1:8">
      <c r="A2959" s="108">
        <f t="shared" si="420"/>
        <v>2945</v>
      </c>
      <c r="B2959" s="109">
        <f t="shared" si="420"/>
        <v>46510</v>
      </c>
      <c r="C2959" s="127" t="str">
        <f t="shared" si="412"/>
        <v>구간17</v>
      </c>
      <c r="D2959" s="108">
        <f t="shared" si="413"/>
        <v>183</v>
      </c>
      <c r="E2959" s="128">
        <f>COUNTIF($C$15:C2959,C2959)</f>
        <v>22</v>
      </c>
      <c r="F2959" s="129">
        <f t="shared" si="414"/>
        <v>0.11540740251671178</v>
      </c>
      <c r="G2959" s="129">
        <f t="shared" si="415"/>
        <v>6.3298652841072681E-5</v>
      </c>
      <c r="H2959" s="130">
        <f t="shared" si="416"/>
        <v>0.11547070116955285</v>
      </c>
    </row>
    <row r="2960" spans="1:8">
      <c r="A2960" s="108">
        <f t="shared" si="420"/>
        <v>2946</v>
      </c>
      <c r="B2960" s="109">
        <f t="shared" si="420"/>
        <v>46511</v>
      </c>
      <c r="C2960" s="127" t="str">
        <f t="shared" ref="C2960:C3023" si="421">IF(IFERROR(HLOOKUP(B2960,$D$5:$W$7,2,FALSE),"")="",C2961,HLOOKUP(B2960,$D$5:$W$7,2,FALSE))</f>
        <v>구간17</v>
      </c>
      <c r="D2960" s="108">
        <f t="shared" ref="D2960:D3023" si="422">COUNTIF($C$15:$C$49928,C2960)</f>
        <v>183</v>
      </c>
      <c r="E2960" s="128">
        <f>COUNTIF($C$15:C2960,C2960)</f>
        <v>23</v>
      </c>
      <c r="F2960" s="129">
        <f t="shared" ref="F2960:F3023" si="423">HLOOKUP($C2960,$D$6:$W$11,6,FALSE)</f>
        <v>0.11540740251671178</v>
      </c>
      <c r="G2960" s="129">
        <f t="shared" ref="G2960:G3023" si="424">HLOOKUP($C2960,$D$6:$W$11,5,FALSE)*(E2960)</f>
        <v>6.6175864333848711E-5</v>
      </c>
      <c r="H2960" s="130">
        <f t="shared" ref="H2960:H3023" si="425">F2960+G2960</f>
        <v>0.11547357838104562</v>
      </c>
    </row>
    <row r="2961" spans="1:8">
      <c r="A2961" s="108">
        <f t="shared" ref="A2961:B2976" si="426">A2960+1</f>
        <v>2947</v>
      </c>
      <c r="B2961" s="109">
        <f t="shared" si="426"/>
        <v>46512</v>
      </c>
      <c r="C2961" s="127" t="str">
        <f t="shared" si="421"/>
        <v>구간17</v>
      </c>
      <c r="D2961" s="108">
        <f t="shared" si="422"/>
        <v>183</v>
      </c>
      <c r="E2961" s="128">
        <f>COUNTIF($C$15:C2961,C2961)</f>
        <v>24</v>
      </c>
      <c r="F2961" s="129">
        <f t="shared" si="423"/>
        <v>0.11540740251671178</v>
      </c>
      <c r="G2961" s="129">
        <f t="shared" si="424"/>
        <v>6.9053075826624742E-5</v>
      </c>
      <c r="H2961" s="130">
        <f t="shared" si="425"/>
        <v>0.1154764555925384</v>
      </c>
    </row>
    <row r="2962" spans="1:8">
      <c r="A2962" s="108">
        <f t="shared" si="426"/>
        <v>2948</v>
      </c>
      <c r="B2962" s="109">
        <f t="shared" si="426"/>
        <v>46513</v>
      </c>
      <c r="C2962" s="127" t="str">
        <f t="shared" si="421"/>
        <v>구간17</v>
      </c>
      <c r="D2962" s="108">
        <f t="shared" si="422"/>
        <v>183</v>
      </c>
      <c r="E2962" s="128">
        <f>COUNTIF($C$15:C2962,C2962)</f>
        <v>25</v>
      </c>
      <c r="F2962" s="129">
        <f t="shared" si="423"/>
        <v>0.11540740251671178</v>
      </c>
      <c r="G2962" s="129">
        <f t="shared" si="424"/>
        <v>7.1930287319400772E-5</v>
      </c>
      <c r="H2962" s="130">
        <f t="shared" si="425"/>
        <v>0.11547933280403118</v>
      </c>
    </row>
    <row r="2963" spans="1:8">
      <c r="A2963" s="108">
        <f t="shared" si="426"/>
        <v>2949</v>
      </c>
      <c r="B2963" s="109">
        <f t="shared" si="426"/>
        <v>46514</v>
      </c>
      <c r="C2963" s="127" t="str">
        <f t="shared" si="421"/>
        <v>구간17</v>
      </c>
      <c r="D2963" s="108">
        <f t="shared" si="422"/>
        <v>183</v>
      </c>
      <c r="E2963" s="128">
        <f>COUNTIF($C$15:C2963,C2963)</f>
        <v>26</v>
      </c>
      <c r="F2963" s="129">
        <f t="shared" si="423"/>
        <v>0.11540740251671178</v>
      </c>
      <c r="G2963" s="129">
        <f t="shared" si="424"/>
        <v>7.4807498812176802E-5</v>
      </c>
      <c r="H2963" s="130">
        <f t="shared" si="425"/>
        <v>0.11548221001552396</v>
      </c>
    </row>
    <row r="2964" spans="1:8">
      <c r="A2964" s="108">
        <f t="shared" si="426"/>
        <v>2950</v>
      </c>
      <c r="B2964" s="109">
        <f t="shared" si="426"/>
        <v>46515</v>
      </c>
      <c r="C2964" s="127" t="str">
        <f t="shared" si="421"/>
        <v>구간17</v>
      </c>
      <c r="D2964" s="108">
        <f t="shared" si="422"/>
        <v>183</v>
      </c>
      <c r="E2964" s="128">
        <f>COUNTIF($C$15:C2964,C2964)</f>
        <v>27</v>
      </c>
      <c r="F2964" s="129">
        <f t="shared" si="423"/>
        <v>0.11540740251671178</v>
      </c>
      <c r="G2964" s="129">
        <f t="shared" si="424"/>
        <v>7.7684710304952833E-5</v>
      </c>
      <c r="H2964" s="130">
        <f t="shared" si="425"/>
        <v>0.11548508722701673</v>
      </c>
    </row>
    <row r="2965" spans="1:8">
      <c r="A2965" s="108">
        <f t="shared" si="426"/>
        <v>2951</v>
      </c>
      <c r="B2965" s="109">
        <f t="shared" si="426"/>
        <v>46516</v>
      </c>
      <c r="C2965" s="127" t="str">
        <f t="shared" si="421"/>
        <v>구간17</v>
      </c>
      <c r="D2965" s="108">
        <f t="shared" si="422"/>
        <v>183</v>
      </c>
      <c r="E2965" s="128">
        <f>COUNTIF($C$15:C2965,C2965)</f>
        <v>28</v>
      </c>
      <c r="F2965" s="129">
        <f t="shared" si="423"/>
        <v>0.11540740251671178</v>
      </c>
      <c r="G2965" s="129">
        <f t="shared" si="424"/>
        <v>8.0561921797728863E-5</v>
      </c>
      <c r="H2965" s="130">
        <f t="shared" si="425"/>
        <v>0.1154879644385095</v>
      </c>
    </row>
    <row r="2966" spans="1:8">
      <c r="A2966" s="108">
        <f t="shared" si="426"/>
        <v>2952</v>
      </c>
      <c r="B2966" s="109">
        <f t="shared" si="426"/>
        <v>46517</v>
      </c>
      <c r="C2966" s="127" t="str">
        <f t="shared" si="421"/>
        <v>구간17</v>
      </c>
      <c r="D2966" s="108">
        <f t="shared" si="422"/>
        <v>183</v>
      </c>
      <c r="E2966" s="128">
        <f>COUNTIF($C$15:C2966,C2966)</f>
        <v>29</v>
      </c>
      <c r="F2966" s="129">
        <f t="shared" si="423"/>
        <v>0.11540740251671178</v>
      </c>
      <c r="G2966" s="129">
        <f t="shared" si="424"/>
        <v>8.3439133290504893E-5</v>
      </c>
      <c r="H2966" s="130">
        <f t="shared" si="425"/>
        <v>0.11549084165000228</v>
      </c>
    </row>
    <row r="2967" spans="1:8">
      <c r="A2967" s="108">
        <f t="shared" si="426"/>
        <v>2953</v>
      </c>
      <c r="B2967" s="109">
        <f t="shared" si="426"/>
        <v>46518</v>
      </c>
      <c r="C2967" s="127" t="str">
        <f t="shared" si="421"/>
        <v>구간17</v>
      </c>
      <c r="D2967" s="108">
        <f t="shared" si="422"/>
        <v>183</v>
      </c>
      <c r="E2967" s="128">
        <f>COUNTIF($C$15:C2967,C2967)</f>
        <v>30</v>
      </c>
      <c r="F2967" s="129">
        <f t="shared" si="423"/>
        <v>0.11540740251671178</v>
      </c>
      <c r="G2967" s="129">
        <f t="shared" si="424"/>
        <v>8.6316344783280924E-5</v>
      </c>
      <c r="H2967" s="130">
        <f t="shared" si="425"/>
        <v>0.11549371886149505</v>
      </c>
    </row>
    <row r="2968" spans="1:8">
      <c r="A2968" s="108">
        <f t="shared" si="426"/>
        <v>2954</v>
      </c>
      <c r="B2968" s="109">
        <f t="shared" si="426"/>
        <v>46519</v>
      </c>
      <c r="C2968" s="127" t="str">
        <f t="shared" si="421"/>
        <v>구간17</v>
      </c>
      <c r="D2968" s="108">
        <f t="shared" si="422"/>
        <v>183</v>
      </c>
      <c r="E2968" s="128">
        <f>COUNTIF($C$15:C2968,C2968)</f>
        <v>31</v>
      </c>
      <c r="F2968" s="129">
        <f t="shared" si="423"/>
        <v>0.11540740251671178</v>
      </c>
      <c r="G2968" s="129">
        <f t="shared" si="424"/>
        <v>8.9193556276056954E-5</v>
      </c>
      <c r="H2968" s="130">
        <f t="shared" si="425"/>
        <v>0.11549659607298783</v>
      </c>
    </row>
    <row r="2969" spans="1:8">
      <c r="A2969" s="108">
        <f t="shared" si="426"/>
        <v>2955</v>
      </c>
      <c r="B2969" s="109">
        <f t="shared" si="426"/>
        <v>46520</v>
      </c>
      <c r="C2969" s="127" t="str">
        <f t="shared" si="421"/>
        <v>구간17</v>
      </c>
      <c r="D2969" s="108">
        <f t="shared" si="422"/>
        <v>183</v>
      </c>
      <c r="E2969" s="128">
        <f>COUNTIF($C$15:C2969,C2969)</f>
        <v>32</v>
      </c>
      <c r="F2969" s="129">
        <f t="shared" si="423"/>
        <v>0.11540740251671178</v>
      </c>
      <c r="G2969" s="129">
        <f t="shared" si="424"/>
        <v>9.2070767768832984E-5</v>
      </c>
      <c r="H2969" s="130">
        <f t="shared" si="425"/>
        <v>0.11549947328448061</v>
      </c>
    </row>
    <row r="2970" spans="1:8">
      <c r="A2970" s="108">
        <f t="shared" si="426"/>
        <v>2956</v>
      </c>
      <c r="B2970" s="109">
        <f t="shared" si="426"/>
        <v>46521</v>
      </c>
      <c r="C2970" s="127" t="str">
        <f t="shared" si="421"/>
        <v>구간17</v>
      </c>
      <c r="D2970" s="108">
        <f t="shared" si="422"/>
        <v>183</v>
      </c>
      <c r="E2970" s="128">
        <f>COUNTIF($C$15:C2970,C2970)</f>
        <v>33</v>
      </c>
      <c r="F2970" s="129">
        <f t="shared" si="423"/>
        <v>0.11540740251671178</v>
      </c>
      <c r="G2970" s="129">
        <f t="shared" si="424"/>
        <v>9.4947979261609015E-5</v>
      </c>
      <c r="H2970" s="130">
        <f t="shared" si="425"/>
        <v>0.11550235049597339</v>
      </c>
    </row>
    <row r="2971" spans="1:8">
      <c r="A2971" s="108">
        <f t="shared" si="426"/>
        <v>2957</v>
      </c>
      <c r="B2971" s="109">
        <f t="shared" si="426"/>
        <v>46522</v>
      </c>
      <c r="C2971" s="127" t="str">
        <f t="shared" si="421"/>
        <v>구간17</v>
      </c>
      <c r="D2971" s="108">
        <f t="shared" si="422"/>
        <v>183</v>
      </c>
      <c r="E2971" s="128">
        <f>COUNTIF($C$15:C2971,C2971)</f>
        <v>34</v>
      </c>
      <c r="F2971" s="129">
        <f t="shared" si="423"/>
        <v>0.11540740251671178</v>
      </c>
      <c r="G2971" s="129">
        <f t="shared" si="424"/>
        <v>9.7825190754385045E-5</v>
      </c>
      <c r="H2971" s="130">
        <f t="shared" si="425"/>
        <v>0.11550522770746616</v>
      </c>
    </row>
    <row r="2972" spans="1:8">
      <c r="A2972" s="108">
        <f t="shared" si="426"/>
        <v>2958</v>
      </c>
      <c r="B2972" s="109">
        <f t="shared" si="426"/>
        <v>46523</v>
      </c>
      <c r="C2972" s="127" t="str">
        <f t="shared" si="421"/>
        <v>구간17</v>
      </c>
      <c r="D2972" s="108">
        <f t="shared" si="422"/>
        <v>183</v>
      </c>
      <c r="E2972" s="128">
        <f>COUNTIF($C$15:C2972,C2972)</f>
        <v>35</v>
      </c>
      <c r="F2972" s="129">
        <f t="shared" si="423"/>
        <v>0.11540740251671178</v>
      </c>
      <c r="G2972" s="129">
        <f t="shared" si="424"/>
        <v>1.0070240224716108E-4</v>
      </c>
      <c r="H2972" s="130">
        <f t="shared" si="425"/>
        <v>0.11550810491895894</v>
      </c>
    </row>
    <row r="2973" spans="1:8">
      <c r="A2973" s="108">
        <f t="shared" si="426"/>
        <v>2959</v>
      </c>
      <c r="B2973" s="109">
        <f t="shared" si="426"/>
        <v>46524</v>
      </c>
      <c r="C2973" s="127" t="str">
        <f t="shared" si="421"/>
        <v>구간17</v>
      </c>
      <c r="D2973" s="108">
        <f t="shared" si="422"/>
        <v>183</v>
      </c>
      <c r="E2973" s="128">
        <f>COUNTIF($C$15:C2973,C2973)</f>
        <v>36</v>
      </c>
      <c r="F2973" s="129">
        <f t="shared" si="423"/>
        <v>0.11540740251671178</v>
      </c>
      <c r="G2973" s="129">
        <f t="shared" si="424"/>
        <v>1.0357961373993711E-4</v>
      </c>
      <c r="H2973" s="130">
        <f t="shared" si="425"/>
        <v>0.11551098213045172</v>
      </c>
    </row>
    <row r="2974" spans="1:8">
      <c r="A2974" s="108">
        <f t="shared" si="426"/>
        <v>2960</v>
      </c>
      <c r="B2974" s="109">
        <f t="shared" si="426"/>
        <v>46525</v>
      </c>
      <c r="C2974" s="127" t="str">
        <f t="shared" si="421"/>
        <v>구간17</v>
      </c>
      <c r="D2974" s="108">
        <f t="shared" si="422"/>
        <v>183</v>
      </c>
      <c r="E2974" s="128">
        <f>COUNTIF($C$15:C2974,C2974)</f>
        <v>37</v>
      </c>
      <c r="F2974" s="129">
        <f t="shared" si="423"/>
        <v>0.11540740251671178</v>
      </c>
      <c r="G2974" s="129">
        <f t="shared" si="424"/>
        <v>1.0645682523271314E-4</v>
      </c>
      <c r="H2974" s="130">
        <f t="shared" si="425"/>
        <v>0.11551385934194448</v>
      </c>
    </row>
    <row r="2975" spans="1:8">
      <c r="A2975" s="108">
        <f t="shared" si="426"/>
        <v>2961</v>
      </c>
      <c r="B2975" s="109">
        <f t="shared" si="426"/>
        <v>46526</v>
      </c>
      <c r="C2975" s="127" t="str">
        <f t="shared" si="421"/>
        <v>구간17</v>
      </c>
      <c r="D2975" s="108">
        <f t="shared" si="422"/>
        <v>183</v>
      </c>
      <c r="E2975" s="128">
        <f>COUNTIF($C$15:C2975,C2975)</f>
        <v>38</v>
      </c>
      <c r="F2975" s="129">
        <f t="shared" si="423"/>
        <v>0.11540740251671178</v>
      </c>
      <c r="G2975" s="129">
        <f t="shared" si="424"/>
        <v>1.0933403672548917E-4</v>
      </c>
      <c r="H2975" s="130">
        <f t="shared" si="425"/>
        <v>0.11551673655343726</v>
      </c>
    </row>
    <row r="2976" spans="1:8">
      <c r="A2976" s="108">
        <f t="shared" si="426"/>
        <v>2962</v>
      </c>
      <c r="B2976" s="109">
        <f t="shared" si="426"/>
        <v>46527</v>
      </c>
      <c r="C2976" s="127" t="str">
        <f t="shared" si="421"/>
        <v>구간17</v>
      </c>
      <c r="D2976" s="108">
        <f t="shared" si="422"/>
        <v>183</v>
      </c>
      <c r="E2976" s="128">
        <f>COUNTIF($C$15:C2976,C2976)</f>
        <v>39</v>
      </c>
      <c r="F2976" s="129">
        <f t="shared" si="423"/>
        <v>0.11540740251671178</v>
      </c>
      <c r="G2976" s="129">
        <f t="shared" si="424"/>
        <v>1.122112482182652E-4</v>
      </c>
      <c r="H2976" s="130">
        <f t="shared" si="425"/>
        <v>0.11551961376493004</v>
      </c>
    </row>
    <row r="2977" spans="1:8">
      <c r="A2977" s="108">
        <f t="shared" ref="A2977:B2992" si="427">A2976+1</f>
        <v>2963</v>
      </c>
      <c r="B2977" s="109">
        <f t="shared" si="427"/>
        <v>46528</v>
      </c>
      <c r="C2977" s="127" t="str">
        <f t="shared" si="421"/>
        <v>구간17</v>
      </c>
      <c r="D2977" s="108">
        <f t="shared" si="422"/>
        <v>183</v>
      </c>
      <c r="E2977" s="128">
        <f>COUNTIF($C$15:C2977,C2977)</f>
        <v>40</v>
      </c>
      <c r="F2977" s="129">
        <f t="shared" si="423"/>
        <v>0.11540740251671178</v>
      </c>
      <c r="G2977" s="129">
        <f t="shared" si="424"/>
        <v>1.1508845971104123E-4</v>
      </c>
      <c r="H2977" s="130">
        <f t="shared" si="425"/>
        <v>0.11552249097642282</v>
      </c>
    </row>
    <row r="2978" spans="1:8">
      <c r="A2978" s="108">
        <f t="shared" si="427"/>
        <v>2964</v>
      </c>
      <c r="B2978" s="109">
        <f t="shared" si="427"/>
        <v>46529</v>
      </c>
      <c r="C2978" s="127" t="str">
        <f t="shared" si="421"/>
        <v>구간17</v>
      </c>
      <c r="D2978" s="108">
        <f t="shared" si="422"/>
        <v>183</v>
      </c>
      <c r="E2978" s="128">
        <f>COUNTIF($C$15:C2978,C2978)</f>
        <v>41</v>
      </c>
      <c r="F2978" s="129">
        <f t="shared" si="423"/>
        <v>0.11540740251671178</v>
      </c>
      <c r="G2978" s="129">
        <f t="shared" si="424"/>
        <v>1.1796567120381726E-4</v>
      </c>
      <c r="H2978" s="130">
        <f t="shared" si="425"/>
        <v>0.11552536818791559</v>
      </c>
    </row>
    <row r="2979" spans="1:8">
      <c r="A2979" s="108">
        <f t="shared" si="427"/>
        <v>2965</v>
      </c>
      <c r="B2979" s="109">
        <f t="shared" si="427"/>
        <v>46530</v>
      </c>
      <c r="C2979" s="127" t="str">
        <f t="shared" si="421"/>
        <v>구간17</v>
      </c>
      <c r="D2979" s="108">
        <f t="shared" si="422"/>
        <v>183</v>
      </c>
      <c r="E2979" s="128">
        <f>COUNTIF($C$15:C2979,C2979)</f>
        <v>42</v>
      </c>
      <c r="F2979" s="129">
        <f t="shared" si="423"/>
        <v>0.11540740251671178</v>
      </c>
      <c r="G2979" s="129">
        <f t="shared" si="424"/>
        <v>1.2084288269659329E-4</v>
      </c>
      <c r="H2979" s="130">
        <f t="shared" si="425"/>
        <v>0.11552824539940837</v>
      </c>
    </row>
    <row r="2980" spans="1:8">
      <c r="A2980" s="108">
        <f t="shared" si="427"/>
        <v>2966</v>
      </c>
      <c r="B2980" s="109">
        <f t="shared" si="427"/>
        <v>46531</v>
      </c>
      <c r="C2980" s="127" t="str">
        <f t="shared" si="421"/>
        <v>구간17</v>
      </c>
      <c r="D2980" s="108">
        <f t="shared" si="422"/>
        <v>183</v>
      </c>
      <c r="E2980" s="128">
        <f>COUNTIF($C$15:C2980,C2980)</f>
        <v>43</v>
      </c>
      <c r="F2980" s="129">
        <f t="shared" si="423"/>
        <v>0.11540740251671178</v>
      </c>
      <c r="G2980" s="129">
        <f t="shared" si="424"/>
        <v>1.2372009418936932E-4</v>
      </c>
      <c r="H2980" s="130">
        <f t="shared" si="425"/>
        <v>0.11553112261090115</v>
      </c>
    </row>
    <row r="2981" spans="1:8">
      <c r="A2981" s="108">
        <f t="shared" si="427"/>
        <v>2967</v>
      </c>
      <c r="B2981" s="109">
        <f t="shared" si="427"/>
        <v>46532</v>
      </c>
      <c r="C2981" s="127" t="str">
        <f t="shared" si="421"/>
        <v>구간17</v>
      </c>
      <c r="D2981" s="108">
        <f t="shared" si="422"/>
        <v>183</v>
      </c>
      <c r="E2981" s="128">
        <f>COUNTIF($C$15:C2981,C2981)</f>
        <v>44</v>
      </c>
      <c r="F2981" s="129">
        <f t="shared" si="423"/>
        <v>0.11540740251671178</v>
      </c>
      <c r="G2981" s="129">
        <f t="shared" si="424"/>
        <v>1.2659730568214536E-4</v>
      </c>
      <c r="H2981" s="130">
        <f t="shared" si="425"/>
        <v>0.11553399982239392</v>
      </c>
    </row>
    <row r="2982" spans="1:8">
      <c r="A2982" s="108">
        <f t="shared" si="427"/>
        <v>2968</v>
      </c>
      <c r="B2982" s="109">
        <f t="shared" si="427"/>
        <v>46533</v>
      </c>
      <c r="C2982" s="127" t="str">
        <f t="shared" si="421"/>
        <v>구간17</v>
      </c>
      <c r="D2982" s="108">
        <f t="shared" si="422"/>
        <v>183</v>
      </c>
      <c r="E2982" s="128">
        <f>COUNTIF($C$15:C2982,C2982)</f>
        <v>45</v>
      </c>
      <c r="F2982" s="129">
        <f t="shared" si="423"/>
        <v>0.11540740251671178</v>
      </c>
      <c r="G2982" s="129">
        <f t="shared" si="424"/>
        <v>1.2947451717492138E-4</v>
      </c>
      <c r="H2982" s="130">
        <f t="shared" si="425"/>
        <v>0.1155368770338867</v>
      </c>
    </row>
    <row r="2983" spans="1:8">
      <c r="A2983" s="108">
        <f t="shared" si="427"/>
        <v>2969</v>
      </c>
      <c r="B2983" s="109">
        <f t="shared" si="427"/>
        <v>46534</v>
      </c>
      <c r="C2983" s="127" t="str">
        <f t="shared" si="421"/>
        <v>구간17</v>
      </c>
      <c r="D2983" s="108">
        <f t="shared" si="422"/>
        <v>183</v>
      </c>
      <c r="E2983" s="128">
        <f>COUNTIF($C$15:C2983,C2983)</f>
        <v>46</v>
      </c>
      <c r="F2983" s="129">
        <f t="shared" si="423"/>
        <v>0.11540740251671178</v>
      </c>
      <c r="G2983" s="129">
        <f t="shared" si="424"/>
        <v>1.3235172866769742E-4</v>
      </c>
      <c r="H2983" s="130">
        <f t="shared" si="425"/>
        <v>0.11553975424537948</v>
      </c>
    </row>
    <row r="2984" spans="1:8">
      <c r="A2984" s="108">
        <f t="shared" si="427"/>
        <v>2970</v>
      </c>
      <c r="B2984" s="109">
        <f t="shared" si="427"/>
        <v>46535</v>
      </c>
      <c r="C2984" s="127" t="str">
        <f t="shared" si="421"/>
        <v>구간17</v>
      </c>
      <c r="D2984" s="108">
        <f t="shared" si="422"/>
        <v>183</v>
      </c>
      <c r="E2984" s="128">
        <f>COUNTIF($C$15:C2984,C2984)</f>
        <v>47</v>
      </c>
      <c r="F2984" s="129">
        <f t="shared" si="423"/>
        <v>0.11540740251671178</v>
      </c>
      <c r="G2984" s="129">
        <f t="shared" si="424"/>
        <v>1.3522894016047344E-4</v>
      </c>
      <c r="H2984" s="130">
        <f t="shared" si="425"/>
        <v>0.11554263145687226</v>
      </c>
    </row>
    <row r="2985" spans="1:8">
      <c r="A2985" s="108">
        <f t="shared" si="427"/>
        <v>2971</v>
      </c>
      <c r="B2985" s="109">
        <f t="shared" si="427"/>
        <v>46536</v>
      </c>
      <c r="C2985" s="127" t="str">
        <f t="shared" si="421"/>
        <v>구간17</v>
      </c>
      <c r="D2985" s="108">
        <f t="shared" si="422"/>
        <v>183</v>
      </c>
      <c r="E2985" s="128">
        <f>COUNTIF($C$15:C2985,C2985)</f>
        <v>48</v>
      </c>
      <c r="F2985" s="129">
        <f t="shared" si="423"/>
        <v>0.11540740251671178</v>
      </c>
      <c r="G2985" s="129">
        <f t="shared" si="424"/>
        <v>1.3810615165324948E-4</v>
      </c>
      <c r="H2985" s="130">
        <f t="shared" si="425"/>
        <v>0.11554550866836502</v>
      </c>
    </row>
    <row r="2986" spans="1:8">
      <c r="A2986" s="108">
        <f t="shared" si="427"/>
        <v>2972</v>
      </c>
      <c r="B2986" s="109">
        <f t="shared" si="427"/>
        <v>46537</v>
      </c>
      <c r="C2986" s="127" t="str">
        <f t="shared" si="421"/>
        <v>구간17</v>
      </c>
      <c r="D2986" s="108">
        <f t="shared" si="422"/>
        <v>183</v>
      </c>
      <c r="E2986" s="128">
        <f>COUNTIF($C$15:C2986,C2986)</f>
        <v>49</v>
      </c>
      <c r="F2986" s="129">
        <f t="shared" si="423"/>
        <v>0.11540740251671178</v>
      </c>
      <c r="G2986" s="129">
        <f t="shared" si="424"/>
        <v>1.409833631460255E-4</v>
      </c>
      <c r="H2986" s="130">
        <f t="shared" si="425"/>
        <v>0.1155483858798578</v>
      </c>
    </row>
    <row r="2987" spans="1:8">
      <c r="A2987" s="108">
        <f t="shared" si="427"/>
        <v>2973</v>
      </c>
      <c r="B2987" s="109">
        <f t="shared" si="427"/>
        <v>46538</v>
      </c>
      <c r="C2987" s="127" t="str">
        <f t="shared" si="421"/>
        <v>구간17</v>
      </c>
      <c r="D2987" s="108">
        <f t="shared" si="422"/>
        <v>183</v>
      </c>
      <c r="E2987" s="128">
        <f>COUNTIF($C$15:C2987,C2987)</f>
        <v>50</v>
      </c>
      <c r="F2987" s="129">
        <f t="shared" si="423"/>
        <v>0.11540740251671178</v>
      </c>
      <c r="G2987" s="129">
        <f t="shared" si="424"/>
        <v>1.4386057463880154E-4</v>
      </c>
      <c r="H2987" s="130">
        <f t="shared" si="425"/>
        <v>0.11555126309135058</v>
      </c>
    </row>
    <row r="2988" spans="1:8">
      <c r="A2988" s="108">
        <f t="shared" si="427"/>
        <v>2974</v>
      </c>
      <c r="B2988" s="109">
        <f t="shared" si="427"/>
        <v>46539</v>
      </c>
      <c r="C2988" s="127" t="str">
        <f t="shared" si="421"/>
        <v>구간17</v>
      </c>
      <c r="D2988" s="108">
        <f t="shared" si="422"/>
        <v>183</v>
      </c>
      <c r="E2988" s="128">
        <f>COUNTIF($C$15:C2988,C2988)</f>
        <v>51</v>
      </c>
      <c r="F2988" s="129">
        <f t="shared" si="423"/>
        <v>0.11540740251671178</v>
      </c>
      <c r="G2988" s="129">
        <f t="shared" si="424"/>
        <v>1.4673778613157756E-4</v>
      </c>
      <c r="H2988" s="130">
        <f t="shared" si="425"/>
        <v>0.11555414030284336</v>
      </c>
    </row>
    <row r="2989" spans="1:8">
      <c r="A2989" s="108">
        <f t="shared" si="427"/>
        <v>2975</v>
      </c>
      <c r="B2989" s="109">
        <f t="shared" si="427"/>
        <v>46540</v>
      </c>
      <c r="C2989" s="127" t="str">
        <f t="shared" si="421"/>
        <v>구간17</v>
      </c>
      <c r="D2989" s="108">
        <f t="shared" si="422"/>
        <v>183</v>
      </c>
      <c r="E2989" s="128">
        <f>COUNTIF($C$15:C2989,C2989)</f>
        <v>52</v>
      </c>
      <c r="F2989" s="129">
        <f t="shared" si="423"/>
        <v>0.11540740251671178</v>
      </c>
      <c r="G2989" s="129">
        <f t="shared" si="424"/>
        <v>1.496149976243536E-4</v>
      </c>
      <c r="H2989" s="130">
        <f t="shared" si="425"/>
        <v>0.11555701751433613</v>
      </c>
    </row>
    <row r="2990" spans="1:8">
      <c r="A2990" s="108">
        <f t="shared" si="427"/>
        <v>2976</v>
      </c>
      <c r="B2990" s="109">
        <f t="shared" si="427"/>
        <v>46541</v>
      </c>
      <c r="C2990" s="127" t="str">
        <f t="shared" si="421"/>
        <v>구간17</v>
      </c>
      <c r="D2990" s="108">
        <f t="shared" si="422"/>
        <v>183</v>
      </c>
      <c r="E2990" s="128">
        <f>COUNTIF($C$15:C2990,C2990)</f>
        <v>53</v>
      </c>
      <c r="F2990" s="129">
        <f t="shared" si="423"/>
        <v>0.11540740251671178</v>
      </c>
      <c r="G2990" s="129">
        <f t="shared" si="424"/>
        <v>1.5249220911712962E-4</v>
      </c>
      <c r="H2990" s="130">
        <f t="shared" si="425"/>
        <v>0.11555989472582891</v>
      </c>
    </row>
    <row r="2991" spans="1:8">
      <c r="A2991" s="108">
        <f t="shared" si="427"/>
        <v>2977</v>
      </c>
      <c r="B2991" s="109">
        <f t="shared" si="427"/>
        <v>46542</v>
      </c>
      <c r="C2991" s="127" t="str">
        <f t="shared" si="421"/>
        <v>구간17</v>
      </c>
      <c r="D2991" s="108">
        <f t="shared" si="422"/>
        <v>183</v>
      </c>
      <c r="E2991" s="128">
        <f>COUNTIF($C$15:C2991,C2991)</f>
        <v>54</v>
      </c>
      <c r="F2991" s="129">
        <f t="shared" si="423"/>
        <v>0.11540740251671178</v>
      </c>
      <c r="G2991" s="129">
        <f t="shared" si="424"/>
        <v>1.5536942060990567E-4</v>
      </c>
      <c r="H2991" s="130">
        <f t="shared" si="425"/>
        <v>0.11556277193732169</v>
      </c>
    </row>
    <row r="2992" spans="1:8">
      <c r="A2992" s="108">
        <f t="shared" si="427"/>
        <v>2978</v>
      </c>
      <c r="B2992" s="109">
        <f t="shared" si="427"/>
        <v>46543</v>
      </c>
      <c r="C2992" s="127" t="str">
        <f t="shared" si="421"/>
        <v>구간17</v>
      </c>
      <c r="D2992" s="108">
        <f t="shared" si="422"/>
        <v>183</v>
      </c>
      <c r="E2992" s="128">
        <f>COUNTIF($C$15:C2992,C2992)</f>
        <v>55</v>
      </c>
      <c r="F2992" s="129">
        <f t="shared" si="423"/>
        <v>0.11540740251671178</v>
      </c>
      <c r="G2992" s="129">
        <f t="shared" si="424"/>
        <v>1.5824663210268168E-4</v>
      </c>
      <c r="H2992" s="130">
        <f t="shared" si="425"/>
        <v>0.11556564914881445</v>
      </c>
    </row>
    <row r="2993" spans="1:8">
      <c r="A2993" s="108">
        <f t="shared" ref="A2993:B3008" si="428">A2992+1</f>
        <v>2979</v>
      </c>
      <c r="B2993" s="109">
        <f t="shared" si="428"/>
        <v>46544</v>
      </c>
      <c r="C2993" s="127" t="str">
        <f t="shared" si="421"/>
        <v>구간17</v>
      </c>
      <c r="D2993" s="108">
        <f t="shared" si="422"/>
        <v>183</v>
      </c>
      <c r="E2993" s="128">
        <f>COUNTIF($C$15:C2993,C2993)</f>
        <v>56</v>
      </c>
      <c r="F2993" s="129">
        <f t="shared" si="423"/>
        <v>0.11540740251671178</v>
      </c>
      <c r="G2993" s="129">
        <f t="shared" si="424"/>
        <v>1.6112384359545773E-4</v>
      </c>
      <c r="H2993" s="130">
        <f t="shared" si="425"/>
        <v>0.11556852636030723</v>
      </c>
    </row>
    <row r="2994" spans="1:8">
      <c r="A2994" s="108">
        <f t="shared" si="428"/>
        <v>2980</v>
      </c>
      <c r="B2994" s="109">
        <f t="shared" si="428"/>
        <v>46545</v>
      </c>
      <c r="C2994" s="127" t="str">
        <f t="shared" si="421"/>
        <v>구간17</v>
      </c>
      <c r="D2994" s="108">
        <f t="shared" si="422"/>
        <v>183</v>
      </c>
      <c r="E2994" s="128">
        <f>COUNTIF($C$15:C2994,C2994)</f>
        <v>57</v>
      </c>
      <c r="F2994" s="129">
        <f t="shared" si="423"/>
        <v>0.11540740251671178</v>
      </c>
      <c r="G2994" s="129">
        <f t="shared" si="424"/>
        <v>1.6400105508823374E-4</v>
      </c>
      <c r="H2994" s="130">
        <f t="shared" si="425"/>
        <v>0.11557140357180001</v>
      </c>
    </row>
    <row r="2995" spans="1:8">
      <c r="A2995" s="108">
        <f t="shared" si="428"/>
        <v>2981</v>
      </c>
      <c r="B2995" s="109">
        <f t="shared" si="428"/>
        <v>46546</v>
      </c>
      <c r="C2995" s="127" t="str">
        <f t="shared" si="421"/>
        <v>구간17</v>
      </c>
      <c r="D2995" s="108">
        <f t="shared" si="422"/>
        <v>183</v>
      </c>
      <c r="E2995" s="128">
        <f>COUNTIF($C$15:C2995,C2995)</f>
        <v>58</v>
      </c>
      <c r="F2995" s="129">
        <f t="shared" si="423"/>
        <v>0.11540740251671178</v>
      </c>
      <c r="G2995" s="129">
        <f t="shared" si="424"/>
        <v>1.6687826658100979E-4</v>
      </c>
      <c r="H2995" s="130">
        <f t="shared" si="425"/>
        <v>0.11557428078329279</v>
      </c>
    </row>
    <row r="2996" spans="1:8">
      <c r="A2996" s="108">
        <f t="shared" si="428"/>
        <v>2982</v>
      </c>
      <c r="B2996" s="109">
        <f t="shared" si="428"/>
        <v>46547</v>
      </c>
      <c r="C2996" s="127" t="str">
        <f t="shared" si="421"/>
        <v>구간17</v>
      </c>
      <c r="D2996" s="108">
        <f t="shared" si="422"/>
        <v>183</v>
      </c>
      <c r="E2996" s="128">
        <f>COUNTIF($C$15:C2996,C2996)</f>
        <v>59</v>
      </c>
      <c r="F2996" s="129">
        <f t="shared" si="423"/>
        <v>0.11540740251671178</v>
      </c>
      <c r="G2996" s="129">
        <f t="shared" si="424"/>
        <v>1.697554780737858E-4</v>
      </c>
      <c r="H2996" s="130">
        <f t="shared" si="425"/>
        <v>0.11557715799478556</v>
      </c>
    </row>
    <row r="2997" spans="1:8">
      <c r="A2997" s="108">
        <f t="shared" si="428"/>
        <v>2983</v>
      </c>
      <c r="B2997" s="109">
        <f t="shared" si="428"/>
        <v>46548</v>
      </c>
      <c r="C2997" s="127" t="str">
        <f t="shared" si="421"/>
        <v>구간17</v>
      </c>
      <c r="D2997" s="108">
        <f t="shared" si="422"/>
        <v>183</v>
      </c>
      <c r="E2997" s="128">
        <f>COUNTIF($C$15:C2997,C2997)</f>
        <v>60</v>
      </c>
      <c r="F2997" s="129">
        <f t="shared" si="423"/>
        <v>0.11540740251671178</v>
      </c>
      <c r="G2997" s="129">
        <f t="shared" si="424"/>
        <v>1.7263268956656185E-4</v>
      </c>
      <c r="H2997" s="130">
        <f t="shared" si="425"/>
        <v>0.11558003520627834</v>
      </c>
    </row>
    <row r="2998" spans="1:8">
      <c r="A2998" s="108">
        <f t="shared" si="428"/>
        <v>2984</v>
      </c>
      <c r="B2998" s="109">
        <f t="shared" si="428"/>
        <v>46549</v>
      </c>
      <c r="C2998" s="127" t="str">
        <f t="shared" si="421"/>
        <v>구간17</v>
      </c>
      <c r="D2998" s="108">
        <f t="shared" si="422"/>
        <v>183</v>
      </c>
      <c r="E2998" s="128">
        <f>COUNTIF($C$15:C2998,C2998)</f>
        <v>61</v>
      </c>
      <c r="F2998" s="129">
        <f t="shared" si="423"/>
        <v>0.11540740251671178</v>
      </c>
      <c r="G2998" s="129">
        <f t="shared" si="424"/>
        <v>1.7550990105933786E-4</v>
      </c>
      <c r="H2998" s="130">
        <f t="shared" si="425"/>
        <v>0.11558291241777112</v>
      </c>
    </row>
    <row r="2999" spans="1:8">
      <c r="A2999" s="108">
        <f t="shared" si="428"/>
        <v>2985</v>
      </c>
      <c r="B2999" s="109">
        <f t="shared" si="428"/>
        <v>46550</v>
      </c>
      <c r="C2999" s="127" t="str">
        <f t="shared" si="421"/>
        <v>구간17</v>
      </c>
      <c r="D2999" s="108">
        <f t="shared" si="422"/>
        <v>183</v>
      </c>
      <c r="E2999" s="128">
        <f>COUNTIF($C$15:C2999,C2999)</f>
        <v>62</v>
      </c>
      <c r="F2999" s="129">
        <f t="shared" si="423"/>
        <v>0.11540740251671178</v>
      </c>
      <c r="G2999" s="129">
        <f t="shared" si="424"/>
        <v>1.7838711255211391E-4</v>
      </c>
      <c r="H2999" s="130">
        <f t="shared" si="425"/>
        <v>0.11558578962926389</v>
      </c>
    </row>
    <row r="3000" spans="1:8">
      <c r="A3000" s="108">
        <f t="shared" si="428"/>
        <v>2986</v>
      </c>
      <c r="B3000" s="109">
        <f t="shared" si="428"/>
        <v>46551</v>
      </c>
      <c r="C3000" s="127" t="str">
        <f t="shared" si="421"/>
        <v>구간17</v>
      </c>
      <c r="D3000" s="108">
        <f t="shared" si="422"/>
        <v>183</v>
      </c>
      <c r="E3000" s="128">
        <f>COUNTIF($C$15:C3000,C3000)</f>
        <v>63</v>
      </c>
      <c r="F3000" s="129">
        <f t="shared" si="423"/>
        <v>0.11540740251671178</v>
      </c>
      <c r="G3000" s="129">
        <f t="shared" si="424"/>
        <v>1.8126432404488992E-4</v>
      </c>
      <c r="H3000" s="130">
        <f t="shared" si="425"/>
        <v>0.11558866684075667</v>
      </c>
    </row>
    <row r="3001" spans="1:8">
      <c r="A3001" s="108">
        <f t="shared" si="428"/>
        <v>2987</v>
      </c>
      <c r="B3001" s="109">
        <f t="shared" si="428"/>
        <v>46552</v>
      </c>
      <c r="C3001" s="127" t="str">
        <f t="shared" si="421"/>
        <v>구간17</v>
      </c>
      <c r="D3001" s="108">
        <f t="shared" si="422"/>
        <v>183</v>
      </c>
      <c r="E3001" s="128">
        <f>COUNTIF($C$15:C3001,C3001)</f>
        <v>64</v>
      </c>
      <c r="F3001" s="129">
        <f t="shared" si="423"/>
        <v>0.11540740251671178</v>
      </c>
      <c r="G3001" s="129">
        <f t="shared" si="424"/>
        <v>1.8414153553766597E-4</v>
      </c>
      <c r="H3001" s="130">
        <f t="shared" si="425"/>
        <v>0.11559154405224945</v>
      </c>
    </row>
    <row r="3002" spans="1:8">
      <c r="A3002" s="108">
        <f t="shared" si="428"/>
        <v>2988</v>
      </c>
      <c r="B3002" s="109">
        <f t="shared" si="428"/>
        <v>46553</v>
      </c>
      <c r="C3002" s="127" t="str">
        <f t="shared" si="421"/>
        <v>구간17</v>
      </c>
      <c r="D3002" s="108">
        <f t="shared" si="422"/>
        <v>183</v>
      </c>
      <c r="E3002" s="128">
        <f>COUNTIF($C$15:C3002,C3002)</f>
        <v>65</v>
      </c>
      <c r="F3002" s="129">
        <f t="shared" si="423"/>
        <v>0.11540740251671178</v>
      </c>
      <c r="G3002" s="129">
        <f t="shared" si="424"/>
        <v>1.8701874703044201E-4</v>
      </c>
      <c r="H3002" s="130">
        <f t="shared" si="425"/>
        <v>0.11559442126374223</v>
      </c>
    </row>
    <row r="3003" spans="1:8">
      <c r="A3003" s="108">
        <f t="shared" si="428"/>
        <v>2989</v>
      </c>
      <c r="B3003" s="109">
        <f t="shared" si="428"/>
        <v>46554</v>
      </c>
      <c r="C3003" s="127" t="str">
        <f t="shared" si="421"/>
        <v>구간17</v>
      </c>
      <c r="D3003" s="108">
        <f t="shared" si="422"/>
        <v>183</v>
      </c>
      <c r="E3003" s="128">
        <f>COUNTIF($C$15:C3003,C3003)</f>
        <v>66</v>
      </c>
      <c r="F3003" s="129">
        <f t="shared" si="423"/>
        <v>0.11540740251671178</v>
      </c>
      <c r="G3003" s="129">
        <f t="shared" si="424"/>
        <v>1.8989595852321803E-4</v>
      </c>
      <c r="H3003" s="130">
        <f t="shared" si="425"/>
        <v>0.11559729847523499</v>
      </c>
    </row>
    <row r="3004" spans="1:8">
      <c r="A3004" s="108">
        <f t="shared" si="428"/>
        <v>2990</v>
      </c>
      <c r="B3004" s="109">
        <f t="shared" si="428"/>
        <v>46555</v>
      </c>
      <c r="C3004" s="127" t="str">
        <f t="shared" si="421"/>
        <v>구간17</v>
      </c>
      <c r="D3004" s="108">
        <f t="shared" si="422"/>
        <v>183</v>
      </c>
      <c r="E3004" s="128">
        <f>COUNTIF($C$15:C3004,C3004)</f>
        <v>67</v>
      </c>
      <c r="F3004" s="129">
        <f t="shared" si="423"/>
        <v>0.11540740251671178</v>
      </c>
      <c r="G3004" s="129">
        <f t="shared" si="424"/>
        <v>1.9277317001599407E-4</v>
      </c>
      <c r="H3004" s="130">
        <f t="shared" si="425"/>
        <v>0.11560017568672777</v>
      </c>
    </row>
    <row r="3005" spans="1:8">
      <c r="A3005" s="108">
        <f t="shared" si="428"/>
        <v>2991</v>
      </c>
      <c r="B3005" s="109">
        <f t="shared" si="428"/>
        <v>46556</v>
      </c>
      <c r="C3005" s="127" t="str">
        <f t="shared" si="421"/>
        <v>구간17</v>
      </c>
      <c r="D3005" s="108">
        <f t="shared" si="422"/>
        <v>183</v>
      </c>
      <c r="E3005" s="128">
        <f>COUNTIF($C$15:C3005,C3005)</f>
        <v>68</v>
      </c>
      <c r="F3005" s="129">
        <f t="shared" si="423"/>
        <v>0.11540740251671178</v>
      </c>
      <c r="G3005" s="129">
        <f t="shared" si="424"/>
        <v>1.9565038150877009E-4</v>
      </c>
      <c r="H3005" s="130">
        <f t="shared" si="425"/>
        <v>0.11560305289822055</v>
      </c>
    </row>
    <row r="3006" spans="1:8">
      <c r="A3006" s="108">
        <f t="shared" si="428"/>
        <v>2992</v>
      </c>
      <c r="B3006" s="109">
        <f t="shared" si="428"/>
        <v>46557</v>
      </c>
      <c r="C3006" s="127" t="str">
        <f t="shared" si="421"/>
        <v>구간17</v>
      </c>
      <c r="D3006" s="108">
        <f t="shared" si="422"/>
        <v>183</v>
      </c>
      <c r="E3006" s="128">
        <f>COUNTIF($C$15:C3006,C3006)</f>
        <v>69</v>
      </c>
      <c r="F3006" s="129">
        <f t="shared" si="423"/>
        <v>0.11540740251671178</v>
      </c>
      <c r="G3006" s="129">
        <f t="shared" si="424"/>
        <v>1.9852759300154613E-4</v>
      </c>
      <c r="H3006" s="130">
        <f t="shared" si="425"/>
        <v>0.11560593010971332</v>
      </c>
    </row>
    <row r="3007" spans="1:8">
      <c r="A3007" s="108">
        <f t="shared" si="428"/>
        <v>2993</v>
      </c>
      <c r="B3007" s="109">
        <f t="shared" si="428"/>
        <v>46558</v>
      </c>
      <c r="C3007" s="127" t="str">
        <f t="shared" si="421"/>
        <v>구간17</v>
      </c>
      <c r="D3007" s="108">
        <f t="shared" si="422"/>
        <v>183</v>
      </c>
      <c r="E3007" s="128">
        <f>COUNTIF($C$15:C3007,C3007)</f>
        <v>70</v>
      </c>
      <c r="F3007" s="129">
        <f t="shared" si="423"/>
        <v>0.11540740251671178</v>
      </c>
      <c r="G3007" s="129">
        <f t="shared" si="424"/>
        <v>2.0140480449432215E-4</v>
      </c>
      <c r="H3007" s="130">
        <f t="shared" si="425"/>
        <v>0.1156088073212061</v>
      </c>
    </row>
    <row r="3008" spans="1:8">
      <c r="A3008" s="108">
        <f t="shared" si="428"/>
        <v>2994</v>
      </c>
      <c r="B3008" s="109">
        <f t="shared" si="428"/>
        <v>46559</v>
      </c>
      <c r="C3008" s="127" t="str">
        <f t="shared" si="421"/>
        <v>구간17</v>
      </c>
      <c r="D3008" s="108">
        <f t="shared" si="422"/>
        <v>183</v>
      </c>
      <c r="E3008" s="128">
        <f>COUNTIF($C$15:C3008,C3008)</f>
        <v>71</v>
      </c>
      <c r="F3008" s="129">
        <f t="shared" si="423"/>
        <v>0.11540740251671178</v>
      </c>
      <c r="G3008" s="129">
        <f t="shared" si="424"/>
        <v>2.0428201598709819E-4</v>
      </c>
      <c r="H3008" s="130">
        <f t="shared" si="425"/>
        <v>0.11561168453269888</v>
      </c>
    </row>
    <row r="3009" spans="1:8">
      <c r="A3009" s="108">
        <f t="shared" ref="A3009:B3024" si="429">A3008+1</f>
        <v>2995</v>
      </c>
      <c r="B3009" s="109">
        <f t="shared" si="429"/>
        <v>46560</v>
      </c>
      <c r="C3009" s="127" t="str">
        <f t="shared" si="421"/>
        <v>구간17</v>
      </c>
      <c r="D3009" s="108">
        <f t="shared" si="422"/>
        <v>183</v>
      </c>
      <c r="E3009" s="128">
        <f>COUNTIF($C$15:C3009,C3009)</f>
        <v>72</v>
      </c>
      <c r="F3009" s="129">
        <f t="shared" si="423"/>
        <v>0.11540740251671178</v>
      </c>
      <c r="G3009" s="129">
        <f t="shared" si="424"/>
        <v>2.0715922747987421E-4</v>
      </c>
      <c r="H3009" s="130">
        <f t="shared" si="425"/>
        <v>0.11561456174419166</v>
      </c>
    </row>
    <row r="3010" spans="1:8">
      <c r="A3010" s="108">
        <f t="shared" si="429"/>
        <v>2996</v>
      </c>
      <c r="B3010" s="109">
        <f t="shared" si="429"/>
        <v>46561</v>
      </c>
      <c r="C3010" s="127" t="str">
        <f t="shared" si="421"/>
        <v>구간17</v>
      </c>
      <c r="D3010" s="108">
        <f t="shared" si="422"/>
        <v>183</v>
      </c>
      <c r="E3010" s="128">
        <f>COUNTIF($C$15:C3010,C3010)</f>
        <v>73</v>
      </c>
      <c r="F3010" s="129">
        <f t="shared" si="423"/>
        <v>0.11540740251671178</v>
      </c>
      <c r="G3010" s="129">
        <f t="shared" si="424"/>
        <v>2.1003643897265026E-4</v>
      </c>
      <c r="H3010" s="130">
        <f t="shared" si="425"/>
        <v>0.11561743895568442</v>
      </c>
    </row>
    <row r="3011" spans="1:8">
      <c r="A3011" s="108">
        <f t="shared" si="429"/>
        <v>2997</v>
      </c>
      <c r="B3011" s="109">
        <f t="shared" si="429"/>
        <v>46562</v>
      </c>
      <c r="C3011" s="127" t="str">
        <f t="shared" si="421"/>
        <v>구간17</v>
      </c>
      <c r="D3011" s="108">
        <f t="shared" si="422"/>
        <v>183</v>
      </c>
      <c r="E3011" s="128">
        <f>COUNTIF($C$15:C3011,C3011)</f>
        <v>74</v>
      </c>
      <c r="F3011" s="129">
        <f t="shared" si="423"/>
        <v>0.11540740251671178</v>
      </c>
      <c r="G3011" s="129">
        <f t="shared" si="424"/>
        <v>2.1291365046542627E-4</v>
      </c>
      <c r="H3011" s="130">
        <f t="shared" si="425"/>
        <v>0.1156203161671772</v>
      </c>
    </row>
    <row r="3012" spans="1:8">
      <c r="A3012" s="108">
        <f t="shared" si="429"/>
        <v>2998</v>
      </c>
      <c r="B3012" s="109">
        <f t="shared" si="429"/>
        <v>46563</v>
      </c>
      <c r="C3012" s="127" t="str">
        <f t="shared" si="421"/>
        <v>구간17</v>
      </c>
      <c r="D3012" s="108">
        <f t="shared" si="422"/>
        <v>183</v>
      </c>
      <c r="E3012" s="128">
        <f>COUNTIF($C$15:C3012,C3012)</f>
        <v>75</v>
      </c>
      <c r="F3012" s="129">
        <f t="shared" si="423"/>
        <v>0.11540740251671178</v>
      </c>
      <c r="G3012" s="129">
        <f t="shared" si="424"/>
        <v>2.1579086195820232E-4</v>
      </c>
      <c r="H3012" s="130">
        <f t="shared" si="425"/>
        <v>0.11562319337866998</v>
      </c>
    </row>
    <row r="3013" spans="1:8">
      <c r="A3013" s="108">
        <f t="shared" si="429"/>
        <v>2999</v>
      </c>
      <c r="B3013" s="109">
        <f t="shared" si="429"/>
        <v>46564</v>
      </c>
      <c r="C3013" s="127" t="str">
        <f t="shared" si="421"/>
        <v>구간17</v>
      </c>
      <c r="D3013" s="108">
        <f t="shared" si="422"/>
        <v>183</v>
      </c>
      <c r="E3013" s="128">
        <f>COUNTIF($C$15:C3013,C3013)</f>
        <v>76</v>
      </c>
      <c r="F3013" s="129">
        <f t="shared" si="423"/>
        <v>0.11540740251671178</v>
      </c>
      <c r="G3013" s="129">
        <f t="shared" si="424"/>
        <v>2.1866807345097833E-4</v>
      </c>
      <c r="H3013" s="130">
        <f t="shared" si="425"/>
        <v>0.11562607059016275</v>
      </c>
    </row>
    <row r="3014" spans="1:8">
      <c r="A3014" s="108">
        <f t="shared" si="429"/>
        <v>3000</v>
      </c>
      <c r="B3014" s="109">
        <f t="shared" si="429"/>
        <v>46565</v>
      </c>
      <c r="C3014" s="127" t="str">
        <f t="shared" si="421"/>
        <v>구간17</v>
      </c>
      <c r="D3014" s="108">
        <f t="shared" si="422"/>
        <v>183</v>
      </c>
      <c r="E3014" s="128">
        <f>COUNTIF($C$15:C3014,C3014)</f>
        <v>77</v>
      </c>
      <c r="F3014" s="129">
        <f t="shared" si="423"/>
        <v>0.11540740251671178</v>
      </c>
      <c r="G3014" s="129">
        <f t="shared" si="424"/>
        <v>2.2154528494375438E-4</v>
      </c>
      <c r="H3014" s="130">
        <f t="shared" si="425"/>
        <v>0.11562894780165553</v>
      </c>
    </row>
    <row r="3015" spans="1:8">
      <c r="A3015" s="108">
        <f t="shared" si="429"/>
        <v>3001</v>
      </c>
      <c r="B3015" s="109">
        <f t="shared" si="429"/>
        <v>46566</v>
      </c>
      <c r="C3015" s="127" t="str">
        <f t="shared" si="421"/>
        <v>구간17</v>
      </c>
      <c r="D3015" s="108">
        <f t="shared" si="422"/>
        <v>183</v>
      </c>
      <c r="E3015" s="128">
        <f>COUNTIF($C$15:C3015,C3015)</f>
        <v>78</v>
      </c>
      <c r="F3015" s="129">
        <f t="shared" si="423"/>
        <v>0.11540740251671178</v>
      </c>
      <c r="G3015" s="129">
        <f t="shared" si="424"/>
        <v>2.2442249643653039E-4</v>
      </c>
      <c r="H3015" s="130">
        <f t="shared" si="425"/>
        <v>0.11563182501314831</v>
      </c>
    </row>
    <row r="3016" spans="1:8">
      <c r="A3016" s="108">
        <f t="shared" si="429"/>
        <v>3002</v>
      </c>
      <c r="B3016" s="109">
        <f t="shared" si="429"/>
        <v>46567</v>
      </c>
      <c r="C3016" s="127" t="str">
        <f t="shared" si="421"/>
        <v>구간17</v>
      </c>
      <c r="D3016" s="108">
        <f t="shared" si="422"/>
        <v>183</v>
      </c>
      <c r="E3016" s="128">
        <f>COUNTIF($C$15:C3016,C3016)</f>
        <v>79</v>
      </c>
      <c r="F3016" s="129">
        <f t="shared" si="423"/>
        <v>0.11540740251671178</v>
      </c>
      <c r="G3016" s="129">
        <f t="shared" si="424"/>
        <v>2.2729970792930644E-4</v>
      </c>
      <c r="H3016" s="130">
        <f t="shared" si="425"/>
        <v>0.11563470222464109</v>
      </c>
    </row>
    <row r="3017" spans="1:8">
      <c r="A3017" s="108">
        <f t="shared" si="429"/>
        <v>3003</v>
      </c>
      <c r="B3017" s="109">
        <f t="shared" si="429"/>
        <v>46568</v>
      </c>
      <c r="C3017" s="127" t="str">
        <f t="shared" si="421"/>
        <v>구간17</v>
      </c>
      <c r="D3017" s="108">
        <f t="shared" si="422"/>
        <v>183</v>
      </c>
      <c r="E3017" s="128">
        <f>COUNTIF($C$15:C3017,C3017)</f>
        <v>80</v>
      </c>
      <c r="F3017" s="129">
        <f t="shared" si="423"/>
        <v>0.11540740251671178</v>
      </c>
      <c r="G3017" s="129">
        <f t="shared" si="424"/>
        <v>2.3017691942208245E-4</v>
      </c>
      <c r="H3017" s="130">
        <f t="shared" si="425"/>
        <v>0.11563757943613386</v>
      </c>
    </row>
    <row r="3018" spans="1:8">
      <c r="A3018" s="108">
        <f t="shared" si="429"/>
        <v>3004</v>
      </c>
      <c r="B3018" s="109">
        <f t="shared" si="429"/>
        <v>46569</v>
      </c>
      <c r="C3018" s="127" t="str">
        <f t="shared" si="421"/>
        <v>구간17</v>
      </c>
      <c r="D3018" s="108">
        <f t="shared" si="422"/>
        <v>183</v>
      </c>
      <c r="E3018" s="128">
        <f>COUNTIF($C$15:C3018,C3018)</f>
        <v>81</v>
      </c>
      <c r="F3018" s="129">
        <f t="shared" si="423"/>
        <v>0.11540740251671178</v>
      </c>
      <c r="G3018" s="129">
        <f t="shared" si="424"/>
        <v>2.330541309148585E-4</v>
      </c>
      <c r="H3018" s="130">
        <f t="shared" si="425"/>
        <v>0.11564045664762664</v>
      </c>
    </row>
    <row r="3019" spans="1:8">
      <c r="A3019" s="108">
        <f t="shared" si="429"/>
        <v>3005</v>
      </c>
      <c r="B3019" s="109">
        <f t="shared" si="429"/>
        <v>46570</v>
      </c>
      <c r="C3019" s="127" t="str">
        <f t="shared" si="421"/>
        <v>구간17</v>
      </c>
      <c r="D3019" s="108">
        <f t="shared" si="422"/>
        <v>183</v>
      </c>
      <c r="E3019" s="128">
        <f>COUNTIF($C$15:C3019,C3019)</f>
        <v>82</v>
      </c>
      <c r="F3019" s="129">
        <f t="shared" si="423"/>
        <v>0.11540740251671178</v>
      </c>
      <c r="G3019" s="129">
        <f t="shared" si="424"/>
        <v>2.3593134240763451E-4</v>
      </c>
      <c r="H3019" s="130">
        <f t="shared" si="425"/>
        <v>0.11564333385911942</v>
      </c>
    </row>
    <row r="3020" spans="1:8">
      <c r="A3020" s="108">
        <f t="shared" si="429"/>
        <v>3006</v>
      </c>
      <c r="B3020" s="109">
        <f t="shared" si="429"/>
        <v>46571</v>
      </c>
      <c r="C3020" s="127" t="str">
        <f t="shared" si="421"/>
        <v>구간17</v>
      </c>
      <c r="D3020" s="108">
        <f t="shared" si="422"/>
        <v>183</v>
      </c>
      <c r="E3020" s="128">
        <f>COUNTIF($C$15:C3020,C3020)</f>
        <v>83</v>
      </c>
      <c r="F3020" s="129">
        <f t="shared" si="423"/>
        <v>0.11540740251671178</v>
      </c>
      <c r="G3020" s="129">
        <f t="shared" si="424"/>
        <v>2.3880855390041056E-4</v>
      </c>
      <c r="H3020" s="130">
        <f t="shared" si="425"/>
        <v>0.11564621107061218</v>
      </c>
    </row>
    <row r="3021" spans="1:8">
      <c r="A3021" s="108">
        <f t="shared" si="429"/>
        <v>3007</v>
      </c>
      <c r="B3021" s="109">
        <f t="shared" si="429"/>
        <v>46572</v>
      </c>
      <c r="C3021" s="127" t="str">
        <f t="shared" si="421"/>
        <v>구간17</v>
      </c>
      <c r="D3021" s="108">
        <f t="shared" si="422"/>
        <v>183</v>
      </c>
      <c r="E3021" s="128">
        <f>COUNTIF($C$15:C3021,C3021)</f>
        <v>84</v>
      </c>
      <c r="F3021" s="129">
        <f t="shared" si="423"/>
        <v>0.11540740251671178</v>
      </c>
      <c r="G3021" s="129">
        <f t="shared" si="424"/>
        <v>2.4168576539318658E-4</v>
      </c>
      <c r="H3021" s="130">
        <f t="shared" si="425"/>
        <v>0.11564908828210496</v>
      </c>
    </row>
    <row r="3022" spans="1:8">
      <c r="A3022" s="108">
        <f t="shared" si="429"/>
        <v>3008</v>
      </c>
      <c r="B3022" s="109">
        <f t="shared" si="429"/>
        <v>46573</v>
      </c>
      <c r="C3022" s="127" t="str">
        <f t="shared" si="421"/>
        <v>구간17</v>
      </c>
      <c r="D3022" s="108">
        <f t="shared" si="422"/>
        <v>183</v>
      </c>
      <c r="E3022" s="128">
        <f>COUNTIF($C$15:C3022,C3022)</f>
        <v>85</v>
      </c>
      <c r="F3022" s="129">
        <f t="shared" si="423"/>
        <v>0.11540740251671178</v>
      </c>
      <c r="G3022" s="129">
        <f t="shared" si="424"/>
        <v>2.4456297688596262E-4</v>
      </c>
      <c r="H3022" s="130">
        <f t="shared" si="425"/>
        <v>0.11565196549359774</v>
      </c>
    </row>
    <row r="3023" spans="1:8">
      <c r="A3023" s="108">
        <f t="shared" si="429"/>
        <v>3009</v>
      </c>
      <c r="B3023" s="109">
        <f t="shared" si="429"/>
        <v>46574</v>
      </c>
      <c r="C3023" s="127" t="str">
        <f t="shared" si="421"/>
        <v>구간17</v>
      </c>
      <c r="D3023" s="108">
        <f t="shared" si="422"/>
        <v>183</v>
      </c>
      <c r="E3023" s="128">
        <f>COUNTIF($C$15:C3023,C3023)</f>
        <v>86</v>
      </c>
      <c r="F3023" s="129">
        <f t="shared" si="423"/>
        <v>0.11540740251671178</v>
      </c>
      <c r="G3023" s="129">
        <f t="shared" si="424"/>
        <v>2.4744018837873864E-4</v>
      </c>
      <c r="H3023" s="130">
        <f t="shared" si="425"/>
        <v>0.11565484270509052</v>
      </c>
    </row>
    <row r="3024" spans="1:8">
      <c r="A3024" s="108">
        <f t="shared" si="429"/>
        <v>3010</v>
      </c>
      <c r="B3024" s="109">
        <f t="shared" si="429"/>
        <v>46575</v>
      </c>
      <c r="C3024" s="127" t="str">
        <f t="shared" ref="C3024:C3087" si="430">IF(IFERROR(HLOOKUP(B3024,$D$5:$W$7,2,FALSE),"")="",C3025,HLOOKUP(B3024,$D$5:$W$7,2,FALSE))</f>
        <v>구간17</v>
      </c>
      <c r="D3024" s="108">
        <f t="shared" ref="D3024:D3087" si="431">COUNTIF($C$15:$C$49928,C3024)</f>
        <v>183</v>
      </c>
      <c r="E3024" s="128">
        <f>COUNTIF($C$15:C3024,C3024)</f>
        <v>87</v>
      </c>
      <c r="F3024" s="129">
        <f t="shared" ref="F3024:F3087" si="432">HLOOKUP($C3024,$D$6:$W$11,6,FALSE)</f>
        <v>0.11540740251671178</v>
      </c>
      <c r="G3024" s="129">
        <f t="shared" ref="G3024:G3087" si="433">HLOOKUP($C3024,$D$6:$W$11,5,FALSE)*(E3024)</f>
        <v>2.5031739987151465E-4</v>
      </c>
      <c r="H3024" s="130">
        <f t="shared" ref="H3024:H3087" si="434">F3024+G3024</f>
        <v>0.11565771991658329</v>
      </c>
    </row>
    <row r="3025" spans="1:8">
      <c r="A3025" s="108">
        <f t="shared" ref="A3025:B3040" si="435">A3024+1</f>
        <v>3011</v>
      </c>
      <c r="B3025" s="109">
        <f t="shared" si="435"/>
        <v>46576</v>
      </c>
      <c r="C3025" s="127" t="str">
        <f t="shared" si="430"/>
        <v>구간17</v>
      </c>
      <c r="D3025" s="108">
        <f t="shared" si="431"/>
        <v>183</v>
      </c>
      <c r="E3025" s="128">
        <f>COUNTIF($C$15:C3025,C3025)</f>
        <v>88</v>
      </c>
      <c r="F3025" s="129">
        <f t="shared" si="432"/>
        <v>0.11540740251671178</v>
      </c>
      <c r="G3025" s="129">
        <f t="shared" si="433"/>
        <v>2.5319461136429072E-4</v>
      </c>
      <c r="H3025" s="130">
        <f t="shared" si="434"/>
        <v>0.11566059712807607</v>
      </c>
    </row>
    <row r="3026" spans="1:8">
      <c r="A3026" s="108">
        <f t="shared" si="435"/>
        <v>3012</v>
      </c>
      <c r="B3026" s="109">
        <f t="shared" si="435"/>
        <v>46577</v>
      </c>
      <c r="C3026" s="127" t="str">
        <f t="shared" si="430"/>
        <v>구간17</v>
      </c>
      <c r="D3026" s="108">
        <f t="shared" si="431"/>
        <v>183</v>
      </c>
      <c r="E3026" s="128">
        <f>COUNTIF($C$15:C3026,C3026)</f>
        <v>89</v>
      </c>
      <c r="F3026" s="129">
        <f t="shared" si="432"/>
        <v>0.11540740251671178</v>
      </c>
      <c r="G3026" s="129">
        <f t="shared" si="433"/>
        <v>2.5607182285706674E-4</v>
      </c>
      <c r="H3026" s="130">
        <f t="shared" si="434"/>
        <v>0.11566347433956885</v>
      </c>
    </row>
    <row r="3027" spans="1:8">
      <c r="A3027" s="108">
        <f t="shared" si="435"/>
        <v>3013</v>
      </c>
      <c r="B3027" s="109">
        <f t="shared" si="435"/>
        <v>46578</v>
      </c>
      <c r="C3027" s="127" t="str">
        <f t="shared" si="430"/>
        <v>구간17</v>
      </c>
      <c r="D3027" s="108">
        <f t="shared" si="431"/>
        <v>183</v>
      </c>
      <c r="E3027" s="128">
        <f>COUNTIF($C$15:C3027,C3027)</f>
        <v>90</v>
      </c>
      <c r="F3027" s="129">
        <f t="shared" si="432"/>
        <v>0.11540740251671178</v>
      </c>
      <c r="G3027" s="129">
        <f t="shared" si="433"/>
        <v>2.5894903434984276E-4</v>
      </c>
      <c r="H3027" s="130">
        <f t="shared" si="434"/>
        <v>0.11566635155106161</v>
      </c>
    </row>
    <row r="3028" spans="1:8">
      <c r="A3028" s="108">
        <f t="shared" si="435"/>
        <v>3014</v>
      </c>
      <c r="B3028" s="109">
        <f t="shared" si="435"/>
        <v>46579</v>
      </c>
      <c r="C3028" s="127" t="str">
        <f t="shared" si="430"/>
        <v>구간17</v>
      </c>
      <c r="D3028" s="108">
        <f t="shared" si="431"/>
        <v>183</v>
      </c>
      <c r="E3028" s="128">
        <f>COUNTIF($C$15:C3028,C3028)</f>
        <v>91</v>
      </c>
      <c r="F3028" s="129">
        <f t="shared" si="432"/>
        <v>0.11540740251671178</v>
      </c>
      <c r="G3028" s="129">
        <f t="shared" si="433"/>
        <v>2.6182624584261877E-4</v>
      </c>
      <c r="H3028" s="130">
        <f t="shared" si="434"/>
        <v>0.11566922876255439</v>
      </c>
    </row>
    <row r="3029" spans="1:8">
      <c r="A3029" s="108">
        <f t="shared" si="435"/>
        <v>3015</v>
      </c>
      <c r="B3029" s="109">
        <f t="shared" si="435"/>
        <v>46580</v>
      </c>
      <c r="C3029" s="127" t="str">
        <f t="shared" si="430"/>
        <v>구간17</v>
      </c>
      <c r="D3029" s="108">
        <f t="shared" si="431"/>
        <v>183</v>
      </c>
      <c r="E3029" s="128">
        <f>COUNTIF($C$15:C3029,C3029)</f>
        <v>92</v>
      </c>
      <c r="F3029" s="129">
        <f t="shared" si="432"/>
        <v>0.11540740251671178</v>
      </c>
      <c r="G3029" s="129">
        <f t="shared" si="433"/>
        <v>2.6470345733539485E-4</v>
      </c>
      <c r="H3029" s="130">
        <f t="shared" si="434"/>
        <v>0.11567210597404717</v>
      </c>
    </row>
    <row r="3030" spans="1:8">
      <c r="A3030" s="108">
        <f t="shared" si="435"/>
        <v>3016</v>
      </c>
      <c r="B3030" s="109">
        <f t="shared" si="435"/>
        <v>46581</v>
      </c>
      <c r="C3030" s="127" t="str">
        <f t="shared" si="430"/>
        <v>구간17</v>
      </c>
      <c r="D3030" s="108">
        <f t="shared" si="431"/>
        <v>183</v>
      </c>
      <c r="E3030" s="128">
        <f>COUNTIF($C$15:C3030,C3030)</f>
        <v>93</v>
      </c>
      <c r="F3030" s="129">
        <f t="shared" si="432"/>
        <v>0.11540740251671178</v>
      </c>
      <c r="G3030" s="129">
        <f t="shared" si="433"/>
        <v>2.6758066882817086E-4</v>
      </c>
      <c r="H3030" s="130">
        <f t="shared" si="434"/>
        <v>0.11567498318553995</v>
      </c>
    </row>
    <row r="3031" spans="1:8">
      <c r="A3031" s="108">
        <f t="shared" si="435"/>
        <v>3017</v>
      </c>
      <c r="B3031" s="109">
        <f t="shared" si="435"/>
        <v>46582</v>
      </c>
      <c r="C3031" s="127" t="str">
        <f t="shared" si="430"/>
        <v>구간17</v>
      </c>
      <c r="D3031" s="108">
        <f t="shared" si="431"/>
        <v>183</v>
      </c>
      <c r="E3031" s="128">
        <f>COUNTIF($C$15:C3031,C3031)</f>
        <v>94</v>
      </c>
      <c r="F3031" s="129">
        <f t="shared" si="432"/>
        <v>0.11540740251671178</v>
      </c>
      <c r="G3031" s="129">
        <f t="shared" si="433"/>
        <v>2.7045788032094688E-4</v>
      </c>
      <c r="H3031" s="130">
        <f t="shared" si="434"/>
        <v>0.11567786039703272</v>
      </c>
    </row>
    <row r="3032" spans="1:8">
      <c r="A3032" s="108">
        <f t="shared" si="435"/>
        <v>3018</v>
      </c>
      <c r="B3032" s="109">
        <f t="shared" si="435"/>
        <v>46583</v>
      </c>
      <c r="C3032" s="127" t="str">
        <f t="shared" si="430"/>
        <v>구간17</v>
      </c>
      <c r="D3032" s="108">
        <f t="shared" si="431"/>
        <v>183</v>
      </c>
      <c r="E3032" s="128">
        <f>COUNTIF($C$15:C3032,C3032)</f>
        <v>95</v>
      </c>
      <c r="F3032" s="129">
        <f t="shared" si="432"/>
        <v>0.11540740251671178</v>
      </c>
      <c r="G3032" s="129">
        <f t="shared" si="433"/>
        <v>2.733350918137229E-4</v>
      </c>
      <c r="H3032" s="130">
        <f t="shared" si="434"/>
        <v>0.1156807376085255</v>
      </c>
    </row>
    <row r="3033" spans="1:8">
      <c r="A3033" s="108">
        <f t="shared" si="435"/>
        <v>3019</v>
      </c>
      <c r="B3033" s="109">
        <f t="shared" si="435"/>
        <v>46584</v>
      </c>
      <c r="C3033" s="127" t="str">
        <f t="shared" si="430"/>
        <v>구간17</v>
      </c>
      <c r="D3033" s="108">
        <f t="shared" si="431"/>
        <v>183</v>
      </c>
      <c r="E3033" s="128">
        <f>COUNTIF($C$15:C3033,C3033)</f>
        <v>96</v>
      </c>
      <c r="F3033" s="129">
        <f t="shared" si="432"/>
        <v>0.11540740251671178</v>
      </c>
      <c r="G3033" s="129">
        <f t="shared" si="433"/>
        <v>2.7621230330649897E-4</v>
      </c>
      <c r="H3033" s="130">
        <f t="shared" si="434"/>
        <v>0.11568361482001828</v>
      </c>
    </row>
    <row r="3034" spans="1:8">
      <c r="A3034" s="108">
        <f t="shared" si="435"/>
        <v>3020</v>
      </c>
      <c r="B3034" s="109">
        <f t="shared" si="435"/>
        <v>46585</v>
      </c>
      <c r="C3034" s="127" t="str">
        <f t="shared" si="430"/>
        <v>구간17</v>
      </c>
      <c r="D3034" s="108">
        <f t="shared" si="431"/>
        <v>183</v>
      </c>
      <c r="E3034" s="128">
        <f>COUNTIF($C$15:C3034,C3034)</f>
        <v>97</v>
      </c>
      <c r="F3034" s="129">
        <f t="shared" si="432"/>
        <v>0.11540740251671178</v>
      </c>
      <c r="G3034" s="129">
        <f t="shared" si="433"/>
        <v>2.7908951479927498E-4</v>
      </c>
      <c r="H3034" s="130">
        <f t="shared" si="434"/>
        <v>0.11568649203151105</v>
      </c>
    </row>
    <row r="3035" spans="1:8">
      <c r="A3035" s="108">
        <f t="shared" si="435"/>
        <v>3021</v>
      </c>
      <c r="B3035" s="109">
        <f t="shared" si="435"/>
        <v>46586</v>
      </c>
      <c r="C3035" s="127" t="str">
        <f t="shared" si="430"/>
        <v>구간17</v>
      </c>
      <c r="D3035" s="108">
        <f t="shared" si="431"/>
        <v>183</v>
      </c>
      <c r="E3035" s="128">
        <f>COUNTIF($C$15:C3035,C3035)</f>
        <v>98</v>
      </c>
      <c r="F3035" s="129">
        <f t="shared" si="432"/>
        <v>0.11540740251671178</v>
      </c>
      <c r="G3035" s="129">
        <f t="shared" si="433"/>
        <v>2.81966726292051E-4</v>
      </c>
      <c r="H3035" s="130">
        <f t="shared" si="434"/>
        <v>0.11568936924300383</v>
      </c>
    </row>
    <row r="3036" spans="1:8">
      <c r="A3036" s="108">
        <f t="shared" si="435"/>
        <v>3022</v>
      </c>
      <c r="B3036" s="109">
        <f t="shared" si="435"/>
        <v>46587</v>
      </c>
      <c r="C3036" s="127" t="str">
        <f t="shared" si="430"/>
        <v>구간17</v>
      </c>
      <c r="D3036" s="108">
        <f t="shared" si="431"/>
        <v>183</v>
      </c>
      <c r="E3036" s="128">
        <f>COUNTIF($C$15:C3036,C3036)</f>
        <v>99</v>
      </c>
      <c r="F3036" s="129">
        <f t="shared" si="432"/>
        <v>0.11540740251671178</v>
      </c>
      <c r="G3036" s="129">
        <f t="shared" si="433"/>
        <v>2.8484393778482707E-4</v>
      </c>
      <c r="H3036" s="130">
        <f t="shared" si="434"/>
        <v>0.11569224645449661</v>
      </c>
    </row>
    <row r="3037" spans="1:8">
      <c r="A3037" s="108">
        <f t="shared" si="435"/>
        <v>3023</v>
      </c>
      <c r="B3037" s="109">
        <f t="shared" si="435"/>
        <v>46588</v>
      </c>
      <c r="C3037" s="127" t="str">
        <f t="shared" si="430"/>
        <v>구간17</v>
      </c>
      <c r="D3037" s="108">
        <f t="shared" si="431"/>
        <v>183</v>
      </c>
      <c r="E3037" s="128">
        <f>COUNTIF($C$15:C3037,C3037)</f>
        <v>100</v>
      </c>
      <c r="F3037" s="129">
        <f t="shared" si="432"/>
        <v>0.11540740251671178</v>
      </c>
      <c r="G3037" s="129">
        <f t="shared" si="433"/>
        <v>2.8772114927760309E-4</v>
      </c>
      <c r="H3037" s="130">
        <f t="shared" si="434"/>
        <v>0.11569512366598939</v>
      </c>
    </row>
    <row r="3038" spans="1:8">
      <c r="A3038" s="108">
        <f t="shared" si="435"/>
        <v>3024</v>
      </c>
      <c r="B3038" s="109">
        <f t="shared" si="435"/>
        <v>46589</v>
      </c>
      <c r="C3038" s="127" t="str">
        <f t="shared" si="430"/>
        <v>구간17</v>
      </c>
      <c r="D3038" s="108">
        <f t="shared" si="431"/>
        <v>183</v>
      </c>
      <c r="E3038" s="128">
        <f>COUNTIF($C$15:C3038,C3038)</f>
        <v>101</v>
      </c>
      <c r="F3038" s="129">
        <f t="shared" si="432"/>
        <v>0.11540740251671178</v>
      </c>
      <c r="G3038" s="129">
        <f t="shared" si="433"/>
        <v>2.905983607703791E-4</v>
      </c>
      <c r="H3038" s="130">
        <f t="shared" si="434"/>
        <v>0.11569800087748215</v>
      </c>
    </row>
    <row r="3039" spans="1:8">
      <c r="A3039" s="108">
        <f t="shared" si="435"/>
        <v>3025</v>
      </c>
      <c r="B3039" s="109">
        <f t="shared" si="435"/>
        <v>46590</v>
      </c>
      <c r="C3039" s="127" t="str">
        <f t="shared" si="430"/>
        <v>구간17</v>
      </c>
      <c r="D3039" s="108">
        <f t="shared" si="431"/>
        <v>183</v>
      </c>
      <c r="E3039" s="128">
        <f>COUNTIF($C$15:C3039,C3039)</f>
        <v>102</v>
      </c>
      <c r="F3039" s="129">
        <f t="shared" si="432"/>
        <v>0.11540740251671178</v>
      </c>
      <c r="G3039" s="129">
        <f t="shared" si="433"/>
        <v>2.9347557226315512E-4</v>
      </c>
      <c r="H3039" s="130">
        <f t="shared" si="434"/>
        <v>0.11570087808897493</v>
      </c>
    </row>
    <row r="3040" spans="1:8">
      <c r="A3040" s="108">
        <f t="shared" si="435"/>
        <v>3026</v>
      </c>
      <c r="B3040" s="109">
        <f t="shared" si="435"/>
        <v>46591</v>
      </c>
      <c r="C3040" s="127" t="str">
        <f t="shared" si="430"/>
        <v>구간17</v>
      </c>
      <c r="D3040" s="108">
        <f t="shared" si="431"/>
        <v>183</v>
      </c>
      <c r="E3040" s="128">
        <f>COUNTIF($C$15:C3040,C3040)</f>
        <v>103</v>
      </c>
      <c r="F3040" s="129">
        <f t="shared" si="432"/>
        <v>0.11540740251671178</v>
      </c>
      <c r="G3040" s="129">
        <f t="shared" si="433"/>
        <v>2.9635278375593119E-4</v>
      </c>
      <c r="H3040" s="130">
        <f t="shared" si="434"/>
        <v>0.11570375530046771</v>
      </c>
    </row>
    <row r="3041" spans="1:8">
      <c r="A3041" s="108">
        <f t="shared" ref="A3041:B3056" si="436">A3040+1</f>
        <v>3027</v>
      </c>
      <c r="B3041" s="109">
        <f t="shared" si="436"/>
        <v>46592</v>
      </c>
      <c r="C3041" s="127" t="str">
        <f t="shared" si="430"/>
        <v>구간17</v>
      </c>
      <c r="D3041" s="108">
        <f t="shared" si="431"/>
        <v>183</v>
      </c>
      <c r="E3041" s="128">
        <f>COUNTIF($C$15:C3041,C3041)</f>
        <v>104</v>
      </c>
      <c r="F3041" s="129">
        <f t="shared" si="432"/>
        <v>0.11540740251671178</v>
      </c>
      <c r="G3041" s="129">
        <f t="shared" si="433"/>
        <v>2.9922999524870721E-4</v>
      </c>
      <c r="H3041" s="130">
        <f t="shared" si="434"/>
        <v>0.11570663251196048</v>
      </c>
    </row>
    <row r="3042" spans="1:8">
      <c r="A3042" s="108">
        <f t="shared" si="436"/>
        <v>3028</v>
      </c>
      <c r="B3042" s="109">
        <f t="shared" si="436"/>
        <v>46593</v>
      </c>
      <c r="C3042" s="127" t="str">
        <f t="shared" si="430"/>
        <v>구간17</v>
      </c>
      <c r="D3042" s="108">
        <f t="shared" si="431"/>
        <v>183</v>
      </c>
      <c r="E3042" s="128">
        <f>COUNTIF($C$15:C3042,C3042)</f>
        <v>105</v>
      </c>
      <c r="F3042" s="129">
        <f t="shared" si="432"/>
        <v>0.11540740251671178</v>
      </c>
      <c r="G3042" s="129">
        <f t="shared" si="433"/>
        <v>3.0210720674148323E-4</v>
      </c>
      <c r="H3042" s="130">
        <f t="shared" si="434"/>
        <v>0.11570950972345326</v>
      </c>
    </row>
    <row r="3043" spans="1:8">
      <c r="A3043" s="108">
        <f t="shared" si="436"/>
        <v>3029</v>
      </c>
      <c r="B3043" s="109">
        <f t="shared" si="436"/>
        <v>46594</v>
      </c>
      <c r="C3043" s="127" t="str">
        <f t="shared" si="430"/>
        <v>구간17</v>
      </c>
      <c r="D3043" s="108">
        <f t="shared" si="431"/>
        <v>183</v>
      </c>
      <c r="E3043" s="128">
        <f>COUNTIF($C$15:C3043,C3043)</f>
        <v>106</v>
      </c>
      <c r="F3043" s="129">
        <f t="shared" si="432"/>
        <v>0.11540740251671178</v>
      </c>
      <c r="G3043" s="129">
        <f t="shared" si="433"/>
        <v>3.0498441823425924E-4</v>
      </c>
      <c r="H3043" s="130">
        <f t="shared" si="434"/>
        <v>0.11571238693494604</v>
      </c>
    </row>
    <row r="3044" spans="1:8">
      <c r="A3044" s="108">
        <f t="shared" si="436"/>
        <v>3030</v>
      </c>
      <c r="B3044" s="109">
        <f t="shared" si="436"/>
        <v>46595</v>
      </c>
      <c r="C3044" s="127" t="str">
        <f t="shared" si="430"/>
        <v>구간17</v>
      </c>
      <c r="D3044" s="108">
        <f t="shared" si="431"/>
        <v>183</v>
      </c>
      <c r="E3044" s="128">
        <f>COUNTIF($C$15:C3044,C3044)</f>
        <v>107</v>
      </c>
      <c r="F3044" s="129">
        <f t="shared" si="432"/>
        <v>0.11540740251671178</v>
      </c>
      <c r="G3044" s="129">
        <f t="shared" si="433"/>
        <v>3.0786162972703531E-4</v>
      </c>
      <c r="H3044" s="130">
        <f t="shared" si="434"/>
        <v>0.11571526414643882</v>
      </c>
    </row>
    <row r="3045" spans="1:8">
      <c r="A3045" s="108">
        <f t="shared" si="436"/>
        <v>3031</v>
      </c>
      <c r="B3045" s="109">
        <f t="shared" si="436"/>
        <v>46596</v>
      </c>
      <c r="C3045" s="127" t="str">
        <f t="shared" si="430"/>
        <v>구간17</v>
      </c>
      <c r="D3045" s="108">
        <f t="shared" si="431"/>
        <v>183</v>
      </c>
      <c r="E3045" s="128">
        <f>COUNTIF($C$15:C3045,C3045)</f>
        <v>108</v>
      </c>
      <c r="F3045" s="129">
        <f t="shared" si="432"/>
        <v>0.11540740251671178</v>
      </c>
      <c r="G3045" s="129">
        <f t="shared" si="433"/>
        <v>3.1073884121981133E-4</v>
      </c>
      <c r="H3045" s="130">
        <f t="shared" si="434"/>
        <v>0.11571814135793158</v>
      </c>
    </row>
    <row r="3046" spans="1:8">
      <c r="A3046" s="108">
        <f t="shared" si="436"/>
        <v>3032</v>
      </c>
      <c r="B3046" s="109">
        <f t="shared" si="436"/>
        <v>46597</v>
      </c>
      <c r="C3046" s="127" t="str">
        <f t="shared" si="430"/>
        <v>구간17</v>
      </c>
      <c r="D3046" s="108">
        <f t="shared" si="431"/>
        <v>183</v>
      </c>
      <c r="E3046" s="128">
        <f>COUNTIF($C$15:C3046,C3046)</f>
        <v>109</v>
      </c>
      <c r="F3046" s="129">
        <f t="shared" si="432"/>
        <v>0.11540740251671178</v>
      </c>
      <c r="G3046" s="129">
        <f t="shared" si="433"/>
        <v>3.1361605271258735E-4</v>
      </c>
      <c r="H3046" s="130">
        <f t="shared" si="434"/>
        <v>0.11572101856942436</v>
      </c>
    </row>
    <row r="3047" spans="1:8">
      <c r="A3047" s="108">
        <f t="shared" si="436"/>
        <v>3033</v>
      </c>
      <c r="B3047" s="109">
        <f t="shared" si="436"/>
        <v>46598</v>
      </c>
      <c r="C3047" s="127" t="str">
        <f t="shared" si="430"/>
        <v>구간17</v>
      </c>
      <c r="D3047" s="108">
        <f t="shared" si="431"/>
        <v>183</v>
      </c>
      <c r="E3047" s="128">
        <f>COUNTIF($C$15:C3047,C3047)</f>
        <v>110</v>
      </c>
      <c r="F3047" s="129">
        <f t="shared" si="432"/>
        <v>0.11540740251671178</v>
      </c>
      <c r="G3047" s="129">
        <f t="shared" si="433"/>
        <v>3.1649326420536336E-4</v>
      </c>
      <c r="H3047" s="130">
        <f t="shared" si="434"/>
        <v>0.11572389578091714</v>
      </c>
    </row>
    <row r="3048" spans="1:8">
      <c r="A3048" s="108">
        <f t="shared" si="436"/>
        <v>3034</v>
      </c>
      <c r="B3048" s="109">
        <f t="shared" si="436"/>
        <v>46599</v>
      </c>
      <c r="C3048" s="127" t="str">
        <f t="shared" si="430"/>
        <v>구간17</v>
      </c>
      <c r="D3048" s="108">
        <f t="shared" si="431"/>
        <v>183</v>
      </c>
      <c r="E3048" s="128">
        <f>COUNTIF($C$15:C3048,C3048)</f>
        <v>111</v>
      </c>
      <c r="F3048" s="129">
        <f t="shared" si="432"/>
        <v>0.11540740251671178</v>
      </c>
      <c r="G3048" s="129">
        <f t="shared" si="433"/>
        <v>3.1937047569813944E-4</v>
      </c>
      <c r="H3048" s="130">
        <f t="shared" si="434"/>
        <v>0.11572677299240991</v>
      </c>
    </row>
    <row r="3049" spans="1:8">
      <c r="A3049" s="108">
        <f t="shared" si="436"/>
        <v>3035</v>
      </c>
      <c r="B3049" s="109">
        <f t="shared" si="436"/>
        <v>46600</v>
      </c>
      <c r="C3049" s="127" t="str">
        <f t="shared" si="430"/>
        <v>구간17</v>
      </c>
      <c r="D3049" s="108">
        <f t="shared" si="431"/>
        <v>183</v>
      </c>
      <c r="E3049" s="128">
        <f>COUNTIF($C$15:C3049,C3049)</f>
        <v>112</v>
      </c>
      <c r="F3049" s="129">
        <f t="shared" si="432"/>
        <v>0.11540740251671178</v>
      </c>
      <c r="G3049" s="129">
        <f t="shared" si="433"/>
        <v>3.2224768719091545E-4</v>
      </c>
      <c r="H3049" s="130">
        <f t="shared" si="434"/>
        <v>0.11572965020390269</v>
      </c>
    </row>
    <row r="3050" spans="1:8">
      <c r="A3050" s="108">
        <f t="shared" si="436"/>
        <v>3036</v>
      </c>
      <c r="B3050" s="109">
        <f t="shared" si="436"/>
        <v>46601</v>
      </c>
      <c r="C3050" s="127" t="str">
        <f t="shared" si="430"/>
        <v>구간17</v>
      </c>
      <c r="D3050" s="108">
        <f t="shared" si="431"/>
        <v>183</v>
      </c>
      <c r="E3050" s="128">
        <f>COUNTIF($C$15:C3050,C3050)</f>
        <v>113</v>
      </c>
      <c r="F3050" s="129">
        <f t="shared" si="432"/>
        <v>0.11540740251671178</v>
      </c>
      <c r="G3050" s="129">
        <f t="shared" si="433"/>
        <v>3.2512489868369147E-4</v>
      </c>
      <c r="H3050" s="130">
        <f t="shared" si="434"/>
        <v>0.11573252741539547</v>
      </c>
    </row>
    <row r="3051" spans="1:8">
      <c r="A3051" s="108">
        <f t="shared" si="436"/>
        <v>3037</v>
      </c>
      <c r="B3051" s="109">
        <f t="shared" si="436"/>
        <v>46602</v>
      </c>
      <c r="C3051" s="127" t="str">
        <f t="shared" si="430"/>
        <v>구간17</v>
      </c>
      <c r="D3051" s="108">
        <f t="shared" si="431"/>
        <v>183</v>
      </c>
      <c r="E3051" s="128">
        <f>COUNTIF($C$15:C3051,C3051)</f>
        <v>114</v>
      </c>
      <c r="F3051" s="129">
        <f t="shared" si="432"/>
        <v>0.11540740251671178</v>
      </c>
      <c r="G3051" s="129">
        <f t="shared" si="433"/>
        <v>3.2800211017646749E-4</v>
      </c>
      <c r="H3051" s="130">
        <f t="shared" si="434"/>
        <v>0.11573540462688825</v>
      </c>
    </row>
    <row r="3052" spans="1:8">
      <c r="A3052" s="108">
        <f t="shared" si="436"/>
        <v>3038</v>
      </c>
      <c r="B3052" s="109">
        <f t="shared" si="436"/>
        <v>46603</v>
      </c>
      <c r="C3052" s="127" t="str">
        <f t="shared" si="430"/>
        <v>구간17</v>
      </c>
      <c r="D3052" s="108">
        <f t="shared" si="431"/>
        <v>183</v>
      </c>
      <c r="E3052" s="128">
        <f>COUNTIF($C$15:C3052,C3052)</f>
        <v>115</v>
      </c>
      <c r="F3052" s="129">
        <f t="shared" si="432"/>
        <v>0.11540740251671178</v>
      </c>
      <c r="G3052" s="129">
        <f t="shared" si="433"/>
        <v>3.3087932166924356E-4</v>
      </c>
      <c r="H3052" s="130">
        <f t="shared" si="434"/>
        <v>0.11573828183838102</v>
      </c>
    </row>
    <row r="3053" spans="1:8">
      <c r="A3053" s="108">
        <f t="shared" si="436"/>
        <v>3039</v>
      </c>
      <c r="B3053" s="109">
        <f t="shared" si="436"/>
        <v>46604</v>
      </c>
      <c r="C3053" s="127" t="str">
        <f t="shared" si="430"/>
        <v>구간17</v>
      </c>
      <c r="D3053" s="108">
        <f t="shared" si="431"/>
        <v>183</v>
      </c>
      <c r="E3053" s="128">
        <f>COUNTIF($C$15:C3053,C3053)</f>
        <v>116</v>
      </c>
      <c r="F3053" s="129">
        <f t="shared" si="432"/>
        <v>0.11540740251671178</v>
      </c>
      <c r="G3053" s="129">
        <f t="shared" si="433"/>
        <v>3.3375653316201957E-4</v>
      </c>
      <c r="H3053" s="130">
        <f t="shared" si="434"/>
        <v>0.1157411590498738</v>
      </c>
    </row>
    <row r="3054" spans="1:8">
      <c r="A3054" s="108">
        <f t="shared" si="436"/>
        <v>3040</v>
      </c>
      <c r="B3054" s="109">
        <f t="shared" si="436"/>
        <v>46605</v>
      </c>
      <c r="C3054" s="127" t="str">
        <f t="shared" si="430"/>
        <v>구간17</v>
      </c>
      <c r="D3054" s="108">
        <f t="shared" si="431"/>
        <v>183</v>
      </c>
      <c r="E3054" s="128">
        <f>COUNTIF($C$15:C3054,C3054)</f>
        <v>117</v>
      </c>
      <c r="F3054" s="129">
        <f t="shared" si="432"/>
        <v>0.11540740251671178</v>
      </c>
      <c r="G3054" s="129">
        <f t="shared" si="433"/>
        <v>3.3663374465479559E-4</v>
      </c>
      <c r="H3054" s="130">
        <f t="shared" si="434"/>
        <v>0.11574403626136658</v>
      </c>
    </row>
    <row r="3055" spans="1:8">
      <c r="A3055" s="108">
        <f t="shared" si="436"/>
        <v>3041</v>
      </c>
      <c r="B3055" s="109">
        <f t="shared" si="436"/>
        <v>46606</v>
      </c>
      <c r="C3055" s="127" t="str">
        <f t="shared" si="430"/>
        <v>구간17</v>
      </c>
      <c r="D3055" s="108">
        <f t="shared" si="431"/>
        <v>183</v>
      </c>
      <c r="E3055" s="128">
        <f>COUNTIF($C$15:C3055,C3055)</f>
        <v>118</v>
      </c>
      <c r="F3055" s="129">
        <f t="shared" si="432"/>
        <v>0.11540740251671178</v>
      </c>
      <c r="G3055" s="129">
        <f t="shared" si="433"/>
        <v>3.3951095614757161E-4</v>
      </c>
      <c r="H3055" s="130">
        <f t="shared" si="434"/>
        <v>0.11574691347285934</v>
      </c>
    </row>
    <row r="3056" spans="1:8">
      <c r="A3056" s="108">
        <f t="shared" si="436"/>
        <v>3042</v>
      </c>
      <c r="B3056" s="109">
        <f t="shared" si="436"/>
        <v>46607</v>
      </c>
      <c r="C3056" s="127" t="str">
        <f t="shared" si="430"/>
        <v>구간17</v>
      </c>
      <c r="D3056" s="108">
        <f t="shared" si="431"/>
        <v>183</v>
      </c>
      <c r="E3056" s="128">
        <f>COUNTIF($C$15:C3056,C3056)</f>
        <v>119</v>
      </c>
      <c r="F3056" s="129">
        <f t="shared" si="432"/>
        <v>0.11540740251671178</v>
      </c>
      <c r="G3056" s="129">
        <f t="shared" si="433"/>
        <v>3.4238816764034768E-4</v>
      </c>
      <c r="H3056" s="130">
        <f t="shared" si="434"/>
        <v>0.11574979068435212</v>
      </c>
    </row>
    <row r="3057" spans="1:8">
      <c r="A3057" s="108">
        <f t="shared" ref="A3057:B3072" si="437">A3056+1</f>
        <v>3043</v>
      </c>
      <c r="B3057" s="109">
        <f t="shared" si="437"/>
        <v>46608</v>
      </c>
      <c r="C3057" s="127" t="str">
        <f t="shared" si="430"/>
        <v>구간17</v>
      </c>
      <c r="D3057" s="108">
        <f t="shared" si="431"/>
        <v>183</v>
      </c>
      <c r="E3057" s="128">
        <f>COUNTIF($C$15:C3057,C3057)</f>
        <v>120</v>
      </c>
      <c r="F3057" s="129">
        <f t="shared" si="432"/>
        <v>0.11540740251671178</v>
      </c>
      <c r="G3057" s="129">
        <f t="shared" si="433"/>
        <v>3.4526537913312369E-4</v>
      </c>
      <c r="H3057" s="130">
        <f t="shared" si="434"/>
        <v>0.1157526678958449</v>
      </c>
    </row>
    <row r="3058" spans="1:8">
      <c r="A3058" s="108">
        <f t="shared" si="437"/>
        <v>3044</v>
      </c>
      <c r="B3058" s="109">
        <f t="shared" si="437"/>
        <v>46609</v>
      </c>
      <c r="C3058" s="127" t="str">
        <f t="shared" si="430"/>
        <v>구간17</v>
      </c>
      <c r="D3058" s="108">
        <f t="shared" si="431"/>
        <v>183</v>
      </c>
      <c r="E3058" s="128">
        <f>COUNTIF($C$15:C3058,C3058)</f>
        <v>121</v>
      </c>
      <c r="F3058" s="129">
        <f t="shared" si="432"/>
        <v>0.11540740251671178</v>
      </c>
      <c r="G3058" s="129">
        <f t="shared" si="433"/>
        <v>3.4814259062589971E-4</v>
      </c>
      <c r="H3058" s="130">
        <f t="shared" si="434"/>
        <v>0.11575554510733768</v>
      </c>
    </row>
    <row r="3059" spans="1:8">
      <c r="A3059" s="108">
        <f t="shared" si="437"/>
        <v>3045</v>
      </c>
      <c r="B3059" s="109">
        <f t="shared" si="437"/>
        <v>46610</v>
      </c>
      <c r="C3059" s="127" t="str">
        <f t="shared" si="430"/>
        <v>구간17</v>
      </c>
      <c r="D3059" s="108">
        <f t="shared" si="431"/>
        <v>183</v>
      </c>
      <c r="E3059" s="128">
        <f>COUNTIF($C$15:C3059,C3059)</f>
        <v>122</v>
      </c>
      <c r="F3059" s="129">
        <f t="shared" si="432"/>
        <v>0.11540740251671178</v>
      </c>
      <c r="G3059" s="129">
        <f t="shared" si="433"/>
        <v>3.5101980211867573E-4</v>
      </c>
      <c r="H3059" s="130">
        <f t="shared" si="434"/>
        <v>0.11575842231883045</v>
      </c>
    </row>
    <row r="3060" spans="1:8">
      <c r="A3060" s="108">
        <f t="shared" si="437"/>
        <v>3046</v>
      </c>
      <c r="B3060" s="109">
        <f t="shared" si="437"/>
        <v>46611</v>
      </c>
      <c r="C3060" s="127" t="str">
        <f t="shared" si="430"/>
        <v>구간17</v>
      </c>
      <c r="D3060" s="108">
        <f t="shared" si="431"/>
        <v>183</v>
      </c>
      <c r="E3060" s="128">
        <f>COUNTIF($C$15:C3060,C3060)</f>
        <v>123</v>
      </c>
      <c r="F3060" s="129">
        <f t="shared" si="432"/>
        <v>0.11540740251671178</v>
      </c>
      <c r="G3060" s="129">
        <f t="shared" si="433"/>
        <v>3.538970136114518E-4</v>
      </c>
      <c r="H3060" s="130">
        <f t="shared" si="434"/>
        <v>0.11576129953032323</v>
      </c>
    </row>
    <row r="3061" spans="1:8">
      <c r="A3061" s="108">
        <f t="shared" si="437"/>
        <v>3047</v>
      </c>
      <c r="B3061" s="109">
        <f t="shared" si="437"/>
        <v>46612</v>
      </c>
      <c r="C3061" s="127" t="str">
        <f t="shared" si="430"/>
        <v>구간17</v>
      </c>
      <c r="D3061" s="108">
        <f t="shared" si="431"/>
        <v>183</v>
      </c>
      <c r="E3061" s="128">
        <f>COUNTIF($C$15:C3061,C3061)</f>
        <v>124</v>
      </c>
      <c r="F3061" s="129">
        <f t="shared" si="432"/>
        <v>0.11540740251671178</v>
      </c>
      <c r="G3061" s="129">
        <f t="shared" si="433"/>
        <v>3.5677422510422782E-4</v>
      </c>
      <c r="H3061" s="130">
        <f t="shared" si="434"/>
        <v>0.11576417674181601</v>
      </c>
    </row>
    <row r="3062" spans="1:8">
      <c r="A3062" s="108">
        <f t="shared" si="437"/>
        <v>3048</v>
      </c>
      <c r="B3062" s="109">
        <f t="shared" si="437"/>
        <v>46613</v>
      </c>
      <c r="C3062" s="127" t="str">
        <f t="shared" si="430"/>
        <v>구간17</v>
      </c>
      <c r="D3062" s="108">
        <f t="shared" si="431"/>
        <v>183</v>
      </c>
      <c r="E3062" s="128">
        <f>COUNTIF($C$15:C3062,C3062)</f>
        <v>125</v>
      </c>
      <c r="F3062" s="129">
        <f t="shared" si="432"/>
        <v>0.11540740251671178</v>
      </c>
      <c r="G3062" s="129">
        <f t="shared" si="433"/>
        <v>3.5965143659700383E-4</v>
      </c>
      <c r="H3062" s="130">
        <f t="shared" si="434"/>
        <v>0.11576705395330877</v>
      </c>
    </row>
    <row r="3063" spans="1:8">
      <c r="A3063" s="108">
        <f t="shared" si="437"/>
        <v>3049</v>
      </c>
      <c r="B3063" s="109">
        <f t="shared" si="437"/>
        <v>46614</v>
      </c>
      <c r="C3063" s="127" t="str">
        <f t="shared" si="430"/>
        <v>구간17</v>
      </c>
      <c r="D3063" s="108">
        <f t="shared" si="431"/>
        <v>183</v>
      </c>
      <c r="E3063" s="128">
        <f>COUNTIF($C$15:C3063,C3063)</f>
        <v>126</v>
      </c>
      <c r="F3063" s="129">
        <f t="shared" si="432"/>
        <v>0.11540740251671178</v>
      </c>
      <c r="G3063" s="129">
        <f t="shared" si="433"/>
        <v>3.6252864808977985E-4</v>
      </c>
      <c r="H3063" s="130">
        <f t="shared" si="434"/>
        <v>0.11576993116480155</v>
      </c>
    </row>
    <row r="3064" spans="1:8">
      <c r="A3064" s="108">
        <f t="shared" si="437"/>
        <v>3050</v>
      </c>
      <c r="B3064" s="109">
        <f t="shared" si="437"/>
        <v>46615</v>
      </c>
      <c r="C3064" s="127" t="str">
        <f t="shared" si="430"/>
        <v>구간17</v>
      </c>
      <c r="D3064" s="108">
        <f t="shared" si="431"/>
        <v>183</v>
      </c>
      <c r="E3064" s="128">
        <f>COUNTIF($C$15:C3064,C3064)</f>
        <v>127</v>
      </c>
      <c r="F3064" s="129">
        <f t="shared" si="432"/>
        <v>0.11540740251671178</v>
      </c>
      <c r="G3064" s="129">
        <f t="shared" si="433"/>
        <v>3.6540585958255592E-4</v>
      </c>
      <c r="H3064" s="130">
        <f t="shared" si="434"/>
        <v>0.11577280837629433</v>
      </c>
    </row>
    <row r="3065" spans="1:8">
      <c r="A3065" s="108">
        <f t="shared" si="437"/>
        <v>3051</v>
      </c>
      <c r="B3065" s="109">
        <f t="shared" si="437"/>
        <v>46616</v>
      </c>
      <c r="C3065" s="127" t="str">
        <f t="shared" si="430"/>
        <v>구간17</v>
      </c>
      <c r="D3065" s="108">
        <f t="shared" si="431"/>
        <v>183</v>
      </c>
      <c r="E3065" s="128">
        <f>COUNTIF($C$15:C3065,C3065)</f>
        <v>128</v>
      </c>
      <c r="F3065" s="129">
        <f t="shared" si="432"/>
        <v>0.11540740251671178</v>
      </c>
      <c r="G3065" s="129">
        <f t="shared" si="433"/>
        <v>3.6828307107533194E-4</v>
      </c>
      <c r="H3065" s="130">
        <f t="shared" si="434"/>
        <v>0.11577568558778711</v>
      </c>
    </row>
    <row r="3066" spans="1:8">
      <c r="A3066" s="108">
        <f t="shared" si="437"/>
        <v>3052</v>
      </c>
      <c r="B3066" s="109">
        <f t="shared" si="437"/>
        <v>46617</v>
      </c>
      <c r="C3066" s="127" t="str">
        <f t="shared" si="430"/>
        <v>구간17</v>
      </c>
      <c r="D3066" s="108">
        <f t="shared" si="431"/>
        <v>183</v>
      </c>
      <c r="E3066" s="128">
        <f>COUNTIF($C$15:C3066,C3066)</f>
        <v>129</v>
      </c>
      <c r="F3066" s="129">
        <f t="shared" si="432"/>
        <v>0.11540740251671178</v>
      </c>
      <c r="G3066" s="129">
        <f t="shared" si="433"/>
        <v>3.7116028256810795E-4</v>
      </c>
      <c r="H3066" s="130">
        <f t="shared" si="434"/>
        <v>0.11577856279927988</v>
      </c>
    </row>
    <row r="3067" spans="1:8">
      <c r="A3067" s="108">
        <f t="shared" si="437"/>
        <v>3053</v>
      </c>
      <c r="B3067" s="109">
        <f t="shared" si="437"/>
        <v>46618</v>
      </c>
      <c r="C3067" s="127" t="str">
        <f t="shared" si="430"/>
        <v>구간17</v>
      </c>
      <c r="D3067" s="108">
        <f t="shared" si="431"/>
        <v>183</v>
      </c>
      <c r="E3067" s="128">
        <f>COUNTIF($C$15:C3067,C3067)</f>
        <v>130</v>
      </c>
      <c r="F3067" s="129">
        <f t="shared" si="432"/>
        <v>0.11540740251671178</v>
      </c>
      <c r="G3067" s="129">
        <f t="shared" si="433"/>
        <v>3.7403749406088403E-4</v>
      </c>
      <c r="H3067" s="130">
        <f t="shared" si="434"/>
        <v>0.11578144001077266</v>
      </c>
    </row>
    <row r="3068" spans="1:8">
      <c r="A3068" s="108">
        <f t="shared" si="437"/>
        <v>3054</v>
      </c>
      <c r="B3068" s="109">
        <f t="shared" si="437"/>
        <v>46619</v>
      </c>
      <c r="C3068" s="127" t="str">
        <f t="shared" si="430"/>
        <v>구간17</v>
      </c>
      <c r="D3068" s="108">
        <f t="shared" si="431"/>
        <v>183</v>
      </c>
      <c r="E3068" s="128">
        <f>COUNTIF($C$15:C3068,C3068)</f>
        <v>131</v>
      </c>
      <c r="F3068" s="129">
        <f t="shared" si="432"/>
        <v>0.11540740251671178</v>
      </c>
      <c r="G3068" s="129">
        <f t="shared" si="433"/>
        <v>3.7691470555366004E-4</v>
      </c>
      <c r="H3068" s="130">
        <f t="shared" si="434"/>
        <v>0.11578431722226544</v>
      </c>
    </row>
    <row r="3069" spans="1:8">
      <c r="A3069" s="108">
        <f t="shared" si="437"/>
        <v>3055</v>
      </c>
      <c r="B3069" s="109">
        <f t="shared" si="437"/>
        <v>46620</v>
      </c>
      <c r="C3069" s="127" t="str">
        <f t="shared" si="430"/>
        <v>구간17</v>
      </c>
      <c r="D3069" s="108">
        <f t="shared" si="431"/>
        <v>183</v>
      </c>
      <c r="E3069" s="128">
        <f>COUNTIF($C$15:C3069,C3069)</f>
        <v>132</v>
      </c>
      <c r="F3069" s="129">
        <f t="shared" si="432"/>
        <v>0.11540740251671178</v>
      </c>
      <c r="G3069" s="129">
        <f t="shared" si="433"/>
        <v>3.7979191704643606E-4</v>
      </c>
      <c r="H3069" s="130">
        <f t="shared" si="434"/>
        <v>0.11578719443375821</v>
      </c>
    </row>
    <row r="3070" spans="1:8">
      <c r="A3070" s="108">
        <f t="shared" si="437"/>
        <v>3056</v>
      </c>
      <c r="B3070" s="109">
        <f t="shared" si="437"/>
        <v>46621</v>
      </c>
      <c r="C3070" s="127" t="str">
        <f t="shared" si="430"/>
        <v>구간17</v>
      </c>
      <c r="D3070" s="108">
        <f t="shared" si="431"/>
        <v>183</v>
      </c>
      <c r="E3070" s="128">
        <f>COUNTIF($C$15:C3070,C3070)</f>
        <v>133</v>
      </c>
      <c r="F3070" s="129">
        <f t="shared" si="432"/>
        <v>0.11540740251671178</v>
      </c>
      <c r="G3070" s="129">
        <f t="shared" si="433"/>
        <v>3.8266912853921208E-4</v>
      </c>
      <c r="H3070" s="130">
        <f t="shared" si="434"/>
        <v>0.11579007164525099</v>
      </c>
    </row>
    <row r="3071" spans="1:8">
      <c r="A3071" s="108">
        <f t="shared" si="437"/>
        <v>3057</v>
      </c>
      <c r="B3071" s="109">
        <f t="shared" si="437"/>
        <v>46622</v>
      </c>
      <c r="C3071" s="127" t="str">
        <f t="shared" si="430"/>
        <v>구간17</v>
      </c>
      <c r="D3071" s="108">
        <f t="shared" si="431"/>
        <v>183</v>
      </c>
      <c r="E3071" s="128">
        <f>COUNTIF($C$15:C3071,C3071)</f>
        <v>134</v>
      </c>
      <c r="F3071" s="129">
        <f t="shared" si="432"/>
        <v>0.11540740251671178</v>
      </c>
      <c r="G3071" s="129">
        <f t="shared" si="433"/>
        <v>3.8554634003198815E-4</v>
      </c>
      <c r="H3071" s="130">
        <f t="shared" si="434"/>
        <v>0.11579294885674377</v>
      </c>
    </row>
    <row r="3072" spans="1:8">
      <c r="A3072" s="108">
        <f t="shared" si="437"/>
        <v>3058</v>
      </c>
      <c r="B3072" s="109">
        <f t="shared" si="437"/>
        <v>46623</v>
      </c>
      <c r="C3072" s="127" t="str">
        <f t="shared" si="430"/>
        <v>구간17</v>
      </c>
      <c r="D3072" s="108">
        <f t="shared" si="431"/>
        <v>183</v>
      </c>
      <c r="E3072" s="128">
        <f>COUNTIF($C$15:C3072,C3072)</f>
        <v>135</v>
      </c>
      <c r="F3072" s="129">
        <f t="shared" si="432"/>
        <v>0.11540740251671178</v>
      </c>
      <c r="G3072" s="129">
        <f t="shared" si="433"/>
        <v>3.8842355152476416E-4</v>
      </c>
      <c r="H3072" s="130">
        <f t="shared" si="434"/>
        <v>0.11579582606823655</v>
      </c>
    </row>
    <row r="3073" spans="1:8">
      <c r="A3073" s="108">
        <f t="shared" ref="A3073:B3088" si="438">A3072+1</f>
        <v>3059</v>
      </c>
      <c r="B3073" s="109">
        <f t="shared" si="438"/>
        <v>46624</v>
      </c>
      <c r="C3073" s="127" t="str">
        <f t="shared" si="430"/>
        <v>구간17</v>
      </c>
      <c r="D3073" s="108">
        <f t="shared" si="431"/>
        <v>183</v>
      </c>
      <c r="E3073" s="128">
        <f>COUNTIF($C$15:C3073,C3073)</f>
        <v>136</v>
      </c>
      <c r="F3073" s="129">
        <f t="shared" si="432"/>
        <v>0.11540740251671178</v>
      </c>
      <c r="G3073" s="129">
        <f t="shared" si="433"/>
        <v>3.9130076301754018E-4</v>
      </c>
      <c r="H3073" s="130">
        <f t="shared" si="434"/>
        <v>0.11579870327972931</v>
      </c>
    </row>
    <row r="3074" spans="1:8">
      <c r="A3074" s="108">
        <f t="shared" si="438"/>
        <v>3060</v>
      </c>
      <c r="B3074" s="109">
        <f t="shared" si="438"/>
        <v>46625</v>
      </c>
      <c r="C3074" s="127" t="str">
        <f t="shared" si="430"/>
        <v>구간17</v>
      </c>
      <c r="D3074" s="108">
        <f t="shared" si="431"/>
        <v>183</v>
      </c>
      <c r="E3074" s="128">
        <f>COUNTIF($C$15:C3074,C3074)</f>
        <v>137</v>
      </c>
      <c r="F3074" s="129">
        <f t="shared" si="432"/>
        <v>0.11540740251671178</v>
      </c>
      <c r="G3074" s="129">
        <f t="shared" si="433"/>
        <v>3.941779745103162E-4</v>
      </c>
      <c r="H3074" s="130">
        <f t="shared" si="434"/>
        <v>0.11580158049122209</v>
      </c>
    </row>
    <row r="3075" spans="1:8">
      <c r="A3075" s="108">
        <f t="shared" si="438"/>
        <v>3061</v>
      </c>
      <c r="B3075" s="109">
        <f t="shared" si="438"/>
        <v>46626</v>
      </c>
      <c r="C3075" s="127" t="str">
        <f t="shared" si="430"/>
        <v>구간17</v>
      </c>
      <c r="D3075" s="108">
        <f t="shared" si="431"/>
        <v>183</v>
      </c>
      <c r="E3075" s="128">
        <f>COUNTIF($C$15:C3075,C3075)</f>
        <v>138</v>
      </c>
      <c r="F3075" s="129">
        <f t="shared" si="432"/>
        <v>0.11540740251671178</v>
      </c>
      <c r="G3075" s="129">
        <f t="shared" si="433"/>
        <v>3.9705518600309227E-4</v>
      </c>
      <c r="H3075" s="130">
        <f t="shared" si="434"/>
        <v>0.11580445770271487</v>
      </c>
    </row>
    <row r="3076" spans="1:8">
      <c r="A3076" s="108">
        <f t="shared" si="438"/>
        <v>3062</v>
      </c>
      <c r="B3076" s="109">
        <f t="shared" si="438"/>
        <v>46627</v>
      </c>
      <c r="C3076" s="127" t="str">
        <f t="shared" si="430"/>
        <v>구간17</v>
      </c>
      <c r="D3076" s="108">
        <f t="shared" si="431"/>
        <v>183</v>
      </c>
      <c r="E3076" s="128">
        <f>COUNTIF($C$15:C3076,C3076)</f>
        <v>139</v>
      </c>
      <c r="F3076" s="129">
        <f t="shared" si="432"/>
        <v>0.11540740251671178</v>
      </c>
      <c r="G3076" s="129">
        <f t="shared" si="433"/>
        <v>3.9993239749586828E-4</v>
      </c>
      <c r="H3076" s="130">
        <f t="shared" si="434"/>
        <v>0.11580733491420765</v>
      </c>
    </row>
    <row r="3077" spans="1:8">
      <c r="A3077" s="108">
        <f t="shared" si="438"/>
        <v>3063</v>
      </c>
      <c r="B3077" s="109">
        <f t="shared" si="438"/>
        <v>46628</v>
      </c>
      <c r="C3077" s="127" t="str">
        <f t="shared" si="430"/>
        <v>구간17</v>
      </c>
      <c r="D3077" s="108">
        <f t="shared" si="431"/>
        <v>183</v>
      </c>
      <c r="E3077" s="128">
        <f>COUNTIF($C$15:C3077,C3077)</f>
        <v>140</v>
      </c>
      <c r="F3077" s="129">
        <f t="shared" si="432"/>
        <v>0.11540740251671178</v>
      </c>
      <c r="G3077" s="129">
        <f t="shared" si="433"/>
        <v>4.028096089886443E-4</v>
      </c>
      <c r="H3077" s="130">
        <f t="shared" si="434"/>
        <v>0.11581021212570042</v>
      </c>
    </row>
    <row r="3078" spans="1:8">
      <c r="A3078" s="108">
        <f t="shared" si="438"/>
        <v>3064</v>
      </c>
      <c r="B3078" s="109">
        <f t="shared" si="438"/>
        <v>46629</v>
      </c>
      <c r="C3078" s="127" t="str">
        <f t="shared" si="430"/>
        <v>구간17</v>
      </c>
      <c r="D3078" s="108">
        <f t="shared" si="431"/>
        <v>183</v>
      </c>
      <c r="E3078" s="128">
        <f>COUNTIF($C$15:C3078,C3078)</f>
        <v>141</v>
      </c>
      <c r="F3078" s="129">
        <f t="shared" si="432"/>
        <v>0.11540740251671178</v>
      </c>
      <c r="G3078" s="129">
        <f t="shared" si="433"/>
        <v>4.0568682048142032E-4</v>
      </c>
      <c r="H3078" s="130">
        <f t="shared" si="434"/>
        <v>0.1158130893371932</v>
      </c>
    </row>
    <row r="3079" spans="1:8">
      <c r="A3079" s="108">
        <f t="shared" si="438"/>
        <v>3065</v>
      </c>
      <c r="B3079" s="109">
        <f t="shared" si="438"/>
        <v>46630</v>
      </c>
      <c r="C3079" s="127" t="str">
        <f t="shared" si="430"/>
        <v>구간17</v>
      </c>
      <c r="D3079" s="108">
        <f t="shared" si="431"/>
        <v>183</v>
      </c>
      <c r="E3079" s="128">
        <f>COUNTIF($C$15:C3079,C3079)</f>
        <v>142</v>
      </c>
      <c r="F3079" s="129">
        <f t="shared" si="432"/>
        <v>0.11540740251671178</v>
      </c>
      <c r="G3079" s="129">
        <f t="shared" si="433"/>
        <v>4.0856403197419639E-4</v>
      </c>
      <c r="H3079" s="130">
        <f t="shared" si="434"/>
        <v>0.11581596654868598</v>
      </c>
    </row>
    <row r="3080" spans="1:8">
      <c r="A3080" s="108">
        <f t="shared" si="438"/>
        <v>3066</v>
      </c>
      <c r="B3080" s="109">
        <f t="shared" si="438"/>
        <v>46631</v>
      </c>
      <c r="C3080" s="127" t="str">
        <f t="shared" si="430"/>
        <v>구간17</v>
      </c>
      <c r="D3080" s="108">
        <f t="shared" si="431"/>
        <v>183</v>
      </c>
      <c r="E3080" s="128">
        <f>COUNTIF($C$15:C3080,C3080)</f>
        <v>143</v>
      </c>
      <c r="F3080" s="129">
        <f t="shared" si="432"/>
        <v>0.11540740251671178</v>
      </c>
      <c r="G3080" s="129">
        <f t="shared" si="433"/>
        <v>4.1144124346697241E-4</v>
      </c>
      <c r="H3080" s="130">
        <f t="shared" si="434"/>
        <v>0.11581884376017874</v>
      </c>
    </row>
    <row r="3081" spans="1:8">
      <c r="A3081" s="108">
        <f t="shared" si="438"/>
        <v>3067</v>
      </c>
      <c r="B3081" s="109">
        <f t="shared" si="438"/>
        <v>46632</v>
      </c>
      <c r="C3081" s="127" t="str">
        <f t="shared" si="430"/>
        <v>구간17</v>
      </c>
      <c r="D3081" s="108">
        <f t="shared" si="431"/>
        <v>183</v>
      </c>
      <c r="E3081" s="128">
        <f>COUNTIF($C$15:C3081,C3081)</f>
        <v>144</v>
      </c>
      <c r="F3081" s="129">
        <f t="shared" si="432"/>
        <v>0.11540740251671178</v>
      </c>
      <c r="G3081" s="129">
        <f t="shared" si="433"/>
        <v>4.1431845495974842E-4</v>
      </c>
      <c r="H3081" s="130">
        <f t="shared" si="434"/>
        <v>0.11582172097167152</v>
      </c>
    </row>
    <row r="3082" spans="1:8">
      <c r="A3082" s="108">
        <f t="shared" si="438"/>
        <v>3068</v>
      </c>
      <c r="B3082" s="109">
        <f t="shared" si="438"/>
        <v>46633</v>
      </c>
      <c r="C3082" s="127" t="str">
        <f t="shared" si="430"/>
        <v>구간17</v>
      </c>
      <c r="D3082" s="108">
        <f t="shared" si="431"/>
        <v>183</v>
      </c>
      <c r="E3082" s="128">
        <f>COUNTIF($C$15:C3082,C3082)</f>
        <v>145</v>
      </c>
      <c r="F3082" s="129">
        <f t="shared" si="432"/>
        <v>0.11540740251671178</v>
      </c>
      <c r="G3082" s="129">
        <f t="shared" si="433"/>
        <v>4.1719566645252444E-4</v>
      </c>
      <c r="H3082" s="130">
        <f t="shared" si="434"/>
        <v>0.1158245981831643</v>
      </c>
    </row>
    <row r="3083" spans="1:8">
      <c r="A3083" s="108">
        <f t="shared" si="438"/>
        <v>3069</v>
      </c>
      <c r="B3083" s="109">
        <f t="shared" si="438"/>
        <v>46634</v>
      </c>
      <c r="C3083" s="127" t="str">
        <f t="shared" si="430"/>
        <v>구간17</v>
      </c>
      <c r="D3083" s="108">
        <f t="shared" si="431"/>
        <v>183</v>
      </c>
      <c r="E3083" s="128">
        <f>COUNTIF($C$15:C3083,C3083)</f>
        <v>146</v>
      </c>
      <c r="F3083" s="129">
        <f t="shared" si="432"/>
        <v>0.11540740251671178</v>
      </c>
      <c r="G3083" s="129">
        <f t="shared" si="433"/>
        <v>4.2007287794530051E-4</v>
      </c>
      <c r="H3083" s="130">
        <f t="shared" si="434"/>
        <v>0.11582747539465708</v>
      </c>
    </row>
    <row r="3084" spans="1:8">
      <c r="A3084" s="108">
        <f t="shared" si="438"/>
        <v>3070</v>
      </c>
      <c r="B3084" s="109">
        <f t="shared" si="438"/>
        <v>46635</v>
      </c>
      <c r="C3084" s="127" t="str">
        <f t="shared" si="430"/>
        <v>구간17</v>
      </c>
      <c r="D3084" s="108">
        <f t="shared" si="431"/>
        <v>183</v>
      </c>
      <c r="E3084" s="128">
        <f>COUNTIF($C$15:C3084,C3084)</f>
        <v>147</v>
      </c>
      <c r="F3084" s="129">
        <f t="shared" si="432"/>
        <v>0.11540740251671178</v>
      </c>
      <c r="G3084" s="129">
        <f t="shared" si="433"/>
        <v>4.2295008943807653E-4</v>
      </c>
      <c r="H3084" s="130">
        <f t="shared" si="434"/>
        <v>0.11583035260614985</v>
      </c>
    </row>
    <row r="3085" spans="1:8">
      <c r="A3085" s="108">
        <f t="shared" si="438"/>
        <v>3071</v>
      </c>
      <c r="B3085" s="109">
        <f t="shared" si="438"/>
        <v>46636</v>
      </c>
      <c r="C3085" s="127" t="str">
        <f t="shared" si="430"/>
        <v>구간17</v>
      </c>
      <c r="D3085" s="108">
        <f t="shared" si="431"/>
        <v>183</v>
      </c>
      <c r="E3085" s="128">
        <f>COUNTIF($C$15:C3085,C3085)</f>
        <v>148</v>
      </c>
      <c r="F3085" s="129">
        <f t="shared" si="432"/>
        <v>0.11540740251671178</v>
      </c>
      <c r="G3085" s="129">
        <f t="shared" si="433"/>
        <v>4.2582730093085254E-4</v>
      </c>
      <c r="H3085" s="130">
        <f t="shared" si="434"/>
        <v>0.11583322981764263</v>
      </c>
    </row>
    <row r="3086" spans="1:8">
      <c r="A3086" s="108">
        <f t="shared" si="438"/>
        <v>3072</v>
      </c>
      <c r="B3086" s="109">
        <f t="shared" si="438"/>
        <v>46637</v>
      </c>
      <c r="C3086" s="127" t="str">
        <f t="shared" si="430"/>
        <v>구간17</v>
      </c>
      <c r="D3086" s="108">
        <f t="shared" si="431"/>
        <v>183</v>
      </c>
      <c r="E3086" s="128">
        <f>COUNTIF($C$15:C3086,C3086)</f>
        <v>149</v>
      </c>
      <c r="F3086" s="129">
        <f t="shared" si="432"/>
        <v>0.11540740251671178</v>
      </c>
      <c r="G3086" s="129">
        <f t="shared" si="433"/>
        <v>4.2870451242362856E-4</v>
      </c>
      <c r="H3086" s="130">
        <f t="shared" si="434"/>
        <v>0.11583610702913541</v>
      </c>
    </row>
    <row r="3087" spans="1:8">
      <c r="A3087" s="108">
        <f t="shared" si="438"/>
        <v>3073</v>
      </c>
      <c r="B3087" s="109">
        <f t="shared" si="438"/>
        <v>46638</v>
      </c>
      <c r="C3087" s="127" t="str">
        <f t="shared" si="430"/>
        <v>구간17</v>
      </c>
      <c r="D3087" s="108">
        <f t="shared" si="431"/>
        <v>183</v>
      </c>
      <c r="E3087" s="128">
        <f>COUNTIF($C$15:C3087,C3087)</f>
        <v>150</v>
      </c>
      <c r="F3087" s="129">
        <f t="shared" si="432"/>
        <v>0.11540740251671178</v>
      </c>
      <c r="G3087" s="129">
        <f t="shared" si="433"/>
        <v>4.3158172391640463E-4</v>
      </c>
      <c r="H3087" s="130">
        <f t="shared" si="434"/>
        <v>0.11583898424062818</v>
      </c>
    </row>
    <row r="3088" spans="1:8">
      <c r="A3088" s="108">
        <f t="shared" si="438"/>
        <v>3074</v>
      </c>
      <c r="B3088" s="109">
        <f t="shared" si="438"/>
        <v>46639</v>
      </c>
      <c r="C3088" s="127" t="str">
        <f t="shared" ref="C3088:C3151" si="439">IF(IFERROR(HLOOKUP(B3088,$D$5:$W$7,2,FALSE),"")="",C3089,HLOOKUP(B3088,$D$5:$W$7,2,FALSE))</f>
        <v>구간17</v>
      </c>
      <c r="D3088" s="108">
        <f t="shared" ref="D3088:D3151" si="440">COUNTIF($C$15:$C$49928,C3088)</f>
        <v>183</v>
      </c>
      <c r="E3088" s="128">
        <f>COUNTIF($C$15:C3088,C3088)</f>
        <v>151</v>
      </c>
      <c r="F3088" s="129">
        <f t="shared" ref="F3088:F3151" si="441">HLOOKUP($C3088,$D$6:$W$11,6,FALSE)</f>
        <v>0.11540740251671178</v>
      </c>
      <c r="G3088" s="129">
        <f t="shared" ref="G3088:G3151" si="442">HLOOKUP($C3088,$D$6:$W$11,5,FALSE)*(E3088)</f>
        <v>4.3445893540918065E-4</v>
      </c>
      <c r="H3088" s="130">
        <f t="shared" ref="H3088:H3151" si="443">F3088+G3088</f>
        <v>0.11584186145212096</v>
      </c>
    </row>
    <row r="3089" spans="1:8">
      <c r="A3089" s="108">
        <f t="shared" ref="A3089:B3104" si="444">A3088+1</f>
        <v>3075</v>
      </c>
      <c r="B3089" s="109">
        <f t="shared" si="444"/>
        <v>46640</v>
      </c>
      <c r="C3089" s="127" t="str">
        <f t="shared" si="439"/>
        <v>구간17</v>
      </c>
      <c r="D3089" s="108">
        <f t="shared" si="440"/>
        <v>183</v>
      </c>
      <c r="E3089" s="128">
        <f>COUNTIF($C$15:C3089,C3089)</f>
        <v>152</v>
      </c>
      <c r="F3089" s="129">
        <f t="shared" si="441"/>
        <v>0.11540740251671178</v>
      </c>
      <c r="G3089" s="129">
        <f t="shared" si="442"/>
        <v>4.3733614690195667E-4</v>
      </c>
      <c r="H3089" s="130">
        <f t="shared" si="443"/>
        <v>0.11584473866361374</v>
      </c>
    </row>
    <row r="3090" spans="1:8">
      <c r="A3090" s="108">
        <f t="shared" si="444"/>
        <v>3076</v>
      </c>
      <c r="B3090" s="109">
        <f t="shared" si="444"/>
        <v>46641</v>
      </c>
      <c r="C3090" s="127" t="str">
        <f t="shared" si="439"/>
        <v>구간17</v>
      </c>
      <c r="D3090" s="108">
        <f t="shared" si="440"/>
        <v>183</v>
      </c>
      <c r="E3090" s="128">
        <f>COUNTIF($C$15:C3090,C3090)</f>
        <v>153</v>
      </c>
      <c r="F3090" s="129">
        <f t="shared" si="441"/>
        <v>0.11540740251671178</v>
      </c>
      <c r="G3090" s="129">
        <f t="shared" si="442"/>
        <v>4.4021335839473268E-4</v>
      </c>
      <c r="H3090" s="130">
        <f t="shared" si="443"/>
        <v>0.11584761587510652</v>
      </c>
    </row>
    <row r="3091" spans="1:8">
      <c r="A3091" s="108">
        <f t="shared" si="444"/>
        <v>3077</v>
      </c>
      <c r="B3091" s="109">
        <f t="shared" si="444"/>
        <v>46642</v>
      </c>
      <c r="C3091" s="127" t="str">
        <f t="shared" si="439"/>
        <v>구간17</v>
      </c>
      <c r="D3091" s="108">
        <f t="shared" si="440"/>
        <v>183</v>
      </c>
      <c r="E3091" s="128">
        <f>COUNTIF($C$15:C3091,C3091)</f>
        <v>154</v>
      </c>
      <c r="F3091" s="129">
        <f t="shared" si="441"/>
        <v>0.11540740251671178</v>
      </c>
      <c r="G3091" s="129">
        <f t="shared" si="442"/>
        <v>4.4309056988750875E-4</v>
      </c>
      <c r="H3091" s="130">
        <f t="shared" si="443"/>
        <v>0.11585049308659928</v>
      </c>
    </row>
    <row r="3092" spans="1:8">
      <c r="A3092" s="108">
        <f t="shared" si="444"/>
        <v>3078</v>
      </c>
      <c r="B3092" s="109">
        <f t="shared" si="444"/>
        <v>46643</v>
      </c>
      <c r="C3092" s="127" t="str">
        <f t="shared" si="439"/>
        <v>구간17</v>
      </c>
      <c r="D3092" s="108">
        <f t="shared" si="440"/>
        <v>183</v>
      </c>
      <c r="E3092" s="128">
        <f>COUNTIF($C$15:C3092,C3092)</f>
        <v>155</v>
      </c>
      <c r="F3092" s="129">
        <f t="shared" si="441"/>
        <v>0.11540740251671178</v>
      </c>
      <c r="G3092" s="129">
        <f t="shared" si="442"/>
        <v>4.4596778138028477E-4</v>
      </c>
      <c r="H3092" s="130">
        <f t="shared" si="443"/>
        <v>0.11585337029809206</v>
      </c>
    </row>
    <row r="3093" spans="1:8">
      <c r="A3093" s="108">
        <f t="shared" si="444"/>
        <v>3079</v>
      </c>
      <c r="B3093" s="109">
        <f t="shared" si="444"/>
        <v>46644</v>
      </c>
      <c r="C3093" s="127" t="str">
        <f t="shared" si="439"/>
        <v>구간17</v>
      </c>
      <c r="D3093" s="108">
        <f t="shared" si="440"/>
        <v>183</v>
      </c>
      <c r="E3093" s="128">
        <f>COUNTIF($C$15:C3093,C3093)</f>
        <v>156</v>
      </c>
      <c r="F3093" s="129">
        <f t="shared" si="441"/>
        <v>0.11540740251671178</v>
      </c>
      <c r="G3093" s="129">
        <f t="shared" si="442"/>
        <v>4.4884499287306079E-4</v>
      </c>
      <c r="H3093" s="130">
        <f t="shared" si="443"/>
        <v>0.11585624750958484</v>
      </c>
    </row>
    <row r="3094" spans="1:8">
      <c r="A3094" s="108">
        <f t="shared" si="444"/>
        <v>3080</v>
      </c>
      <c r="B3094" s="109">
        <f t="shared" si="444"/>
        <v>46645</v>
      </c>
      <c r="C3094" s="127" t="str">
        <f t="shared" si="439"/>
        <v>구간17</v>
      </c>
      <c r="D3094" s="108">
        <f t="shared" si="440"/>
        <v>183</v>
      </c>
      <c r="E3094" s="128">
        <f>COUNTIF($C$15:C3094,C3094)</f>
        <v>157</v>
      </c>
      <c r="F3094" s="129">
        <f t="shared" si="441"/>
        <v>0.11540740251671178</v>
      </c>
      <c r="G3094" s="129">
        <f t="shared" si="442"/>
        <v>4.517222043658368E-4</v>
      </c>
      <c r="H3094" s="130">
        <f t="shared" si="443"/>
        <v>0.11585912472107761</v>
      </c>
    </row>
    <row r="3095" spans="1:8">
      <c r="A3095" s="108">
        <f t="shared" si="444"/>
        <v>3081</v>
      </c>
      <c r="B3095" s="109">
        <f t="shared" si="444"/>
        <v>46646</v>
      </c>
      <c r="C3095" s="127" t="str">
        <f t="shared" si="439"/>
        <v>구간17</v>
      </c>
      <c r="D3095" s="108">
        <f t="shared" si="440"/>
        <v>183</v>
      </c>
      <c r="E3095" s="128">
        <f>COUNTIF($C$15:C3095,C3095)</f>
        <v>158</v>
      </c>
      <c r="F3095" s="129">
        <f t="shared" si="441"/>
        <v>0.11540740251671178</v>
      </c>
      <c r="G3095" s="129">
        <f t="shared" si="442"/>
        <v>4.5459941585861287E-4</v>
      </c>
      <c r="H3095" s="130">
        <f t="shared" si="443"/>
        <v>0.11586200193257039</v>
      </c>
    </row>
    <row r="3096" spans="1:8">
      <c r="A3096" s="108">
        <f t="shared" si="444"/>
        <v>3082</v>
      </c>
      <c r="B3096" s="109">
        <f t="shared" si="444"/>
        <v>46647</v>
      </c>
      <c r="C3096" s="127" t="str">
        <f t="shared" si="439"/>
        <v>구간17</v>
      </c>
      <c r="D3096" s="108">
        <f t="shared" si="440"/>
        <v>183</v>
      </c>
      <c r="E3096" s="128">
        <f>COUNTIF($C$15:C3096,C3096)</f>
        <v>159</v>
      </c>
      <c r="F3096" s="129">
        <f t="shared" si="441"/>
        <v>0.11540740251671178</v>
      </c>
      <c r="G3096" s="129">
        <f t="shared" si="442"/>
        <v>4.5747662735138889E-4</v>
      </c>
      <c r="H3096" s="130">
        <f t="shared" si="443"/>
        <v>0.11586487914406317</v>
      </c>
    </row>
    <row r="3097" spans="1:8">
      <c r="A3097" s="108">
        <f t="shared" si="444"/>
        <v>3083</v>
      </c>
      <c r="B3097" s="109">
        <f t="shared" si="444"/>
        <v>46648</v>
      </c>
      <c r="C3097" s="127" t="str">
        <f t="shared" si="439"/>
        <v>구간17</v>
      </c>
      <c r="D3097" s="108">
        <f t="shared" si="440"/>
        <v>183</v>
      </c>
      <c r="E3097" s="128">
        <f>COUNTIF($C$15:C3097,C3097)</f>
        <v>160</v>
      </c>
      <c r="F3097" s="129">
        <f t="shared" si="441"/>
        <v>0.11540740251671178</v>
      </c>
      <c r="G3097" s="129">
        <f t="shared" si="442"/>
        <v>4.6035383884416491E-4</v>
      </c>
      <c r="H3097" s="130">
        <f t="shared" si="443"/>
        <v>0.11586775635555595</v>
      </c>
    </row>
    <row r="3098" spans="1:8">
      <c r="A3098" s="108">
        <f t="shared" si="444"/>
        <v>3084</v>
      </c>
      <c r="B3098" s="109">
        <f t="shared" si="444"/>
        <v>46649</v>
      </c>
      <c r="C3098" s="127" t="str">
        <f t="shared" si="439"/>
        <v>구간17</v>
      </c>
      <c r="D3098" s="108">
        <f t="shared" si="440"/>
        <v>183</v>
      </c>
      <c r="E3098" s="128">
        <f>COUNTIF($C$15:C3098,C3098)</f>
        <v>161</v>
      </c>
      <c r="F3098" s="129">
        <f t="shared" si="441"/>
        <v>0.11540740251671178</v>
      </c>
      <c r="G3098" s="129">
        <f t="shared" si="442"/>
        <v>4.6323105033694098E-4</v>
      </c>
      <c r="H3098" s="130">
        <f t="shared" si="443"/>
        <v>0.11587063356704871</v>
      </c>
    </row>
    <row r="3099" spans="1:8">
      <c r="A3099" s="108">
        <f t="shared" si="444"/>
        <v>3085</v>
      </c>
      <c r="B3099" s="109">
        <f t="shared" si="444"/>
        <v>46650</v>
      </c>
      <c r="C3099" s="127" t="str">
        <f t="shared" si="439"/>
        <v>구간17</v>
      </c>
      <c r="D3099" s="108">
        <f t="shared" si="440"/>
        <v>183</v>
      </c>
      <c r="E3099" s="128">
        <f>COUNTIF($C$15:C3099,C3099)</f>
        <v>162</v>
      </c>
      <c r="F3099" s="129">
        <f t="shared" si="441"/>
        <v>0.11540740251671178</v>
      </c>
      <c r="G3099" s="129">
        <f t="shared" si="442"/>
        <v>4.66108261829717E-4</v>
      </c>
      <c r="H3099" s="130">
        <f t="shared" si="443"/>
        <v>0.11587351077854149</v>
      </c>
    </row>
    <row r="3100" spans="1:8">
      <c r="A3100" s="108">
        <f t="shared" si="444"/>
        <v>3086</v>
      </c>
      <c r="B3100" s="109">
        <f t="shared" si="444"/>
        <v>46651</v>
      </c>
      <c r="C3100" s="127" t="str">
        <f t="shared" si="439"/>
        <v>구간17</v>
      </c>
      <c r="D3100" s="108">
        <f t="shared" si="440"/>
        <v>183</v>
      </c>
      <c r="E3100" s="128">
        <f>COUNTIF($C$15:C3100,C3100)</f>
        <v>163</v>
      </c>
      <c r="F3100" s="129">
        <f t="shared" si="441"/>
        <v>0.11540740251671178</v>
      </c>
      <c r="G3100" s="129">
        <f t="shared" si="442"/>
        <v>4.6898547332249301E-4</v>
      </c>
      <c r="H3100" s="130">
        <f t="shared" si="443"/>
        <v>0.11587638799003427</v>
      </c>
    </row>
    <row r="3101" spans="1:8">
      <c r="A3101" s="108">
        <f t="shared" si="444"/>
        <v>3087</v>
      </c>
      <c r="B3101" s="109">
        <f t="shared" si="444"/>
        <v>46652</v>
      </c>
      <c r="C3101" s="127" t="str">
        <f t="shared" si="439"/>
        <v>구간17</v>
      </c>
      <c r="D3101" s="108">
        <f t="shared" si="440"/>
        <v>183</v>
      </c>
      <c r="E3101" s="128">
        <f>COUNTIF($C$15:C3101,C3101)</f>
        <v>164</v>
      </c>
      <c r="F3101" s="129">
        <f t="shared" si="441"/>
        <v>0.11540740251671178</v>
      </c>
      <c r="G3101" s="129">
        <f t="shared" si="442"/>
        <v>4.7186268481526903E-4</v>
      </c>
      <c r="H3101" s="130">
        <f t="shared" si="443"/>
        <v>0.11587926520152704</v>
      </c>
    </row>
    <row r="3102" spans="1:8">
      <c r="A3102" s="108">
        <f t="shared" si="444"/>
        <v>3088</v>
      </c>
      <c r="B3102" s="109">
        <f t="shared" si="444"/>
        <v>46653</v>
      </c>
      <c r="C3102" s="127" t="str">
        <f t="shared" si="439"/>
        <v>구간17</v>
      </c>
      <c r="D3102" s="108">
        <f t="shared" si="440"/>
        <v>183</v>
      </c>
      <c r="E3102" s="128">
        <f>COUNTIF($C$15:C3102,C3102)</f>
        <v>165</v>
      </c>
      <c r="F3102" s="129">
        <f t="shared" si="441"/>
        <v>0.11540740251671178</v>
      </c>
      <c r="G3102" s="129">
        <f t="shared" si="442"/>
        <v>4.747398963080451E-4</v>
      </c>
      <c r="H3102" s="130">
        <f t="shared" si="443"/>
        <v>0.11588214241301982</v>
      </c>
    </row>
    <row r="3103" spans="1:8">
      <c r="A3103" s="108">
        <f t="shared" si="444"/>
        <v>3089</v>
      </c>
      <c r="B3103" s="109">
        <f t="shared" si="444"/>
        <v>46654</v>
      </c>
      <c r="C3103" s="127" t="str">
        <f t="shared" si="439"/>
        <v>구간17</v>
      </c>
      <c r="D3103" s="108">
        <f t="shared" si="440"/>
        <v>183</v>
      </c>
      <c r="E3103" s="128">
        <f>COUNTIF($C$15:C3103,C3103)</f>
        <v>166</v>
      </c>
      <c r="F3103" s="129">
        <f t="shared" si="441"/>
        <v>0.11540740251671178</v>
      </c>
      <c r="G3103" s="129">
        <f t="shared" si="442"/>
        <v>4.7761710780082112E-4</v>
      </c>
      <c r="H3103" s="130">
        <f t="shared" si="443"/>
        <v>0.1158850196245126</v>
      </c>
    </row>
    <row r="3104" spans="1:8">
      <c r="A3104" s="108">
        <f t="shared" si="444"/>
        <v>3090</v>
      </c>
      <c r="B3104" s="109">
        <f t="shared" si="444"/>
        <v>46655</v>
      </c>
      <c r="C3104" s="127" t="str">
        <f t="shared" si="439"/>
        <v>구간17</v>
      </c>
      <c r="D3104" s="108">
        <f t="shared" si="440"/>
        <v>183</v>
      </c>
      <c r="E3104" s="128">
        <f>COUNTIF($C$15:C3104,C3104)</f>
        <v>167</v>
      </c>
      <c r="F3104" s="129">
        <f t="shared" si="441"/>
        <v>0.11540740251671178</v>
      </c>
      <c r="G3104" s="129">
        <f t="shared" si="442"/>
        <v>4.8049431929359713E-4</v>
      </c>
      <c r="H3104" s="130">
        <f t="shared" si="443"/>
        <v>0.11588789683600538</v>
      </c>
    </row>
    <row r="3105" spans="1:8">
      <c r="A3105" s="108">
        <f t="shared" ref="A3105:B3120" si="445">A3104+1</f>
        <v>3091</v>
      </c>
      <c r="B3105" s="109">
        <f t="shared" si="445"/>
        <v>46656</v>
      </c>
      <c r="C3105" s="127" t="str">
        <f t="shared" si="439"/>
        <v>구간17</v>
      </c>
      <c r="D3105" s="108">
        <f t="shared" si="440"/>
        <v>183</v>
      </c>
      <c r="E3105" s="128">
        <f>COUNTIF($C$15:C3105,C3105)</f>
        <v>168</v>
      </c>
      <c r="F3105" s="129">
        <f t="shared" si="441"/>
        <v>0.11540740251671178</v>
      </c>
      <c r="G3105" s="129">
        <f t="shared" si="442"/>
        <v>4.8337153078637315E-4</v>
      </c>
      <c r="H3105" s="130">
        <f t="shared" si="443"/>
        <v>0.11589077404749815</v>
      </c>
    </row>
    <row r="3106" spans="1:8">
      <c r="A3106" s="108">
        <f t="shared" si="445"/>
        <v>3092</v>
      </c>
      <c r="B3106" s="109">
        <f t="shared" si="445"/>
        <v>46657</v>
      </c>
      <c r="C3106" s="127" t="str">
        <f t="shared" si="439"/>
        <v>구간17</v>
      </c>
      <c r="D3106" s="108">
        <f t="shared" si="440"/>
        <v>183</v>
      </c>
      <c r="E3106" s="128">
        <f>COUNTIF($C$15:C3106,C3106)</f>
        <v>169</v>
      </c>
      <c r="F3106" s="129">
        <f t="shared" si="441"/>
        <v>0.11540740251671178</v>
      </c>
      <c r="G3106" s="129">
        <f t="shared" si="442"/>
        <v>4.8624874227914922E-4</v>
      </c>
      <c r="H3106" s="130">
        <f t="shared" si="443"/>
        <v>0.11589365125899093</v>
      </c>
    </row>
    <row r="3107" spans="1:8">
      <c r="A3107" s="108">
        <f t="shared" si="445"/>
        <v>3093</v>
      </c>
      <c r="B3107" s="109">
        <f t="shared" si="445"/>
        <v>46658</v>
      </c>
      <c r="C3107" s="127" t="str">
        <f t="shared" si="439"/>
        <v>구간17</v>
      </c>
      <c r="D3107" s="108">
        <f t="shared" si="440"/>
        <v>183</v>
      </c>
      <c r="E3107" s="128">
        <f>COUNTIF($C$15:C3107,C3107)</f>
        <v>170</v>
      </c>
      <c r="F3107" s="129">
        <f t="shared" si="441"/>
        <v>0.11540740251671178</v>
      </c>
      <c r="G3107" s="129">
        <f t="shared" si="442"/>
        <v>4.8912595377192524E-4</v>
      </c>
      <c r="H3107" s="130">
        <f t="shared" si="443"/>
        <v>0.11589652847048371</v>
      </c>
    </row>
    <row r="3108" spans="1:8">
      <c r="A3108" s="108">
        <f t="shared" si="445"/>
        <v>3094</v>
      </c>
      <c r="B3108" s="109">
        <f t="shared" si="445"/>
        <v>46659</v>
      </c>
      <c r="C3108" s="127" t="str">
        <f t="shared" si="439"/>
        <v>구간17</v>
      </c>
      <c r="D3108" s="108">
        <f t="shared" si="440"/>
        <v>183</v>
      </c>
      <c r="E3108" s="128">
        <f>COUNTIF($C$15:C3108,C3108)</f>
        <v>171</v>
      </c>
      <c r="F3108" s="129">
        <f t="shared" si="441"/>
        <v>0.11540740251671178</v>
      </c>
      <c r="G3108" s="129">
        <f t="shared" si="442"/>
        <v>4.9200316526470131E-4</v>
      </c>
      <c r="H3108" s="130">
        <f t="shared" si="443"/>
        <v>0.11589940568197647</v>
      </c>
    </row>
    <row r="3109" spans="1:8">
      <c r="A3109" s="108">
        <f t="shared" si="445"/>
        <v>3095</v>
      </c>
      <c r="B3109" s="109">
        <f t="shared" si="445"/>
        <v>46660</v>
      </c>
      <c r="C3109" s="127" t="str">
        <f t="shared" si="439"/>
        <v>구간17</v>
      </c>
      <c r="D3109" s="108">
        <f t="shared" si="440"/>
        <v>183</v>
      </c>
      <c r="E3109" s="128">
        <f>COUNTIF($C$15:C3109,C3109)</f>
        <v>172</v>
      </c>
      <c r="F3109" s="129">
        <f t="shared" si="441"/>
        <v>0.11540740251671178</v>
      </c>
      <c r="G3109" s="129">
        <f t="shared" si="442"/>
        <v>4.9488037675747727E-4</v>
      </c>
      <c r="H3109" s="130">
        <f t="shared" si="443"/>
        <v>0.11590228289346925</v>
      </c>
    </row>
    <row r="3110" spans="1:8">
      <c r="A3110" s="108">
        <f t="shared" si="445"/>
        <v>3096</v>
      </c>
      <c r="B3110" s="109">
        <f t="shared" si="445"/>
        <v>46661</v>
      </c>
      <c r="C3110" s="127" t="str">
        <f t="shared" si="439"/>
        <v>구간17</v>
      </c>
      <c r="D3110" s="108">
        <f t="shared" si="440"/>
        <v>183</v>
      </c>
      <c r="E3110" s="128">
        <f>COUNTIF($C$15:C3110,C3110)</f>
        <v>173</v>
      </c>
      <c r="F3110" s="129">
        <f t="shared" si="441"/>
        <v>0.11540740251671178</v>
      </c>
      <c r="G3110" s="129">
        <f t="shared" si="442"/>
        <v>4.9775758825025334E-4</v>
      </c>
      <c r="H3110" s="130">
        <f t="shared" si="443"/>
        <v>0.11590516010496203</v>
      </c>
    </row>
    <row r="3111" spans="1:8">
      <c r="A3111" s="108">
        <f t="shared" si="445"/>
        <v>3097</v>
      </c>
      <c r="B3111" s="109">
        <f t="shared" si="445"/>
        <v>46662</v>
      </c>
      <c r="C3111" s="127" t="str">
        <f t="shared" si="439"/>
        <v>구간17</v>
      </c>
      <c r="D3111" s="108">
        <f t="shared" si="440"/>
        <v>183</v>
      </c>
      <c r="E3111" s="128">
        <f>COUNTIF($C$15:C3111,C3111)</f>
        <v>174</v>
      </c>
      <c r="F3111" s="129">
        <f t="shared" si="441"/>
        <v>0.11540740251671178</v>
      </c>
      <c r="G3111" s="129">
        <f t="shared" si="442"/>
        <v>5.0063479974302931E-4</v>
      </c>
      <c r="H3111" s="130">
        <f t="shared" si="443"/>
        <v>0.11590803731645481</v>
      </c>
    </row>
    <row r="3112" spans="1:8">
      <c r="A3112" s="108">
        <f t="shared" si="445"/>
        <v>3098</v>
      </c>
      <c r="B3112" s="109">
        <f t="shared" si="445"/>
        <v>46663</v>
      </c>
      <c r="C3112" s="127" t="str">
        <f t="shared" si="439"/>
        <v>구간17</v>
      </c>
      <c r="D3112" s="108">
        <f t="shared" si="440"/>
        <v>183</v>
      </c>
      <c r="E3112" s="128">
        <f>COUNTIF($C$15:C3112,C3112)</f>
        <v>175</v>
      </c>
      <c r="F3112" s="129">
        <f t="shared" si="441"/>
        <v>0.11540740251671178</v>
      </c>
      <c r="G3112" s="129">
        <f t="shared" si="442"/>
        <v>5.0351201123580538E-4</v>
      </c>
      <c r="H3112" s="130">
        <f t="shared" si="443"/>
        <v>0.11591091452794758</v>
      </c>
    </row>
    <row r="3113" spans="1:8">
      <c r="A3113" s="108">
        <f t="shared" si="445"/>
        <v>3099</v>
      </c>
      <c r="B3113" s="109">
        <f t="shared" si="445"/>
        <v>46664</v>
      </c>
      <c r="C3113" s="127" t="str">
        <f t="shared" si="439"/>
        <v>구간17</v>
      </c>
      <c r="D3113" s="108">
        <f t="shared" si="440"/>
        <v>183</v>
      </c>
      <c r="E3113" s="128">
        <f>COUNTIF($C$15:C3113,C3113)</f>
        <v>176</v>
      </c>
      <c r="F3113" s="129">
        <f t="shared" si="441"/>
        <v>0.11540740251671178</v>
      </c>
      <c r="G3113" s="129">
        <f t="shared" si="442"/>
        <v>5.0638922272858145E-4</v>
      </c>
      <c r="H3113" s="130">
        <f t="shared" si="443"/>
        <v>0.11591379173944036</v>
      </c>
    </row>
    <row r="3114" spans="1:8">
      <c r="A3114" s="108">
        <f t="shared" si="445"/>
        <v>3100</v>
      </c>
      <c r="B3114" s="109">
        <f t="shared" si="445"/>
        <v>46665</v>
      </c>
      <c r="C3114" s="127" t="str">
        <f t="shared" si="439"/>
        <v>구간17</v>
      </c>
      <c r="D3114" s="108">
        <f t="shared" si="440"/>
        <v>183</v>
      </c>
      <c r="E3114" s="128">
        <f>COUNTIF($C$15:C3114,C3114)</f>
        <v>177</v>
      </c>
      <c r="F3114" s="129">
        <f t="shared" si="441"/>
        <v>0.11540740251671178</v>
      </c>
      <c r="G3114" s="129">
        <f t="shared" si="442"/>
        <v>5.0926643422135741E-4</v>
      </c>
      <c r="H3114" s="130">
        <f t="shared" si="443"/>
        <v>0.11591666895093314</v>
      </c>
    </row>
    <row r="3115" spans="1:8">
      <c r="A3115" s="108">
        <f t="shared" si="445"/>
        <v>3101</v>
      </c>
      <c r="B3115" s="109">
        <f t="shared" si="445"/>
        <v>46666</v>
      </c>
      <c r="C3115" s="127" t="str">
        <f t="shared" si="439"/>
        <v>구간17</v>
      </c>
      <c r="D3115" s="108">
        <f t="shared" si="440"/>
        <v>183</v>
      </c>
      <c r="E3115" s="128">
        <f>COUNTIF($C$15:C3115,C3115)</f>
        <v>178</v>
      </c>
      <c r="F3115" s="129">
        <f t="shared" si="441"/>
        <v>0.11540740251671178</v>
      </c>
      <c r="G3115" s="129">
        <f t="shared" si="442"/>
        <v>5.1214364571413348E-4</v>
      </c>
      <c r="H3115" s="130">
        <f t="shared" si="443"/>
        <v>0.1159195461624259</v>
      </c>
    </row>
    <row r="3116" spans="1:8">
      <c r="A3116" s="108">
        <f t="shared" si="445"/>
        <v>3102</v>
      </c>
      <c r="B3116" s="109">
        <f t="shared" si="445"/>
        <v>46667</v>
      </c>
      <c r="C3116" s="127" t="str">
        <f t="shared" si="439"/>
        <v>구간17</v>
      </c>
      <c r="D3116" s="108">
        <f t="shared" si="440"/>
        <v>183</v>
      </c>
      <c r="E3116" s="128">
        <f>COUNTIF($C$15:C3116,C3116)</f>
        <v>179</v>
      </c>
      <c r="F3116" s="129">
        <f t="shared" si="441"/>
        <v>0.11540740251671178</v>
      </c>
      <c r="G3116" s="129">
        <f t="shared" si="442"/>
        <v>5.1502085720690955E-4</v>
      </c>
      <c r="H3116" s="130">
        <f t="shared" si="443"/>
        <v>0.11592242337391868</v>
      </c>
    </row>
    <row r="3117" spans="1:8">
      <c r="A3117" s="108">
        <f t="shared" si="445"/>
        <v>3103</v>
      </c>
      <c r="B3117" s="109">
        <f t="shared" si="445"/>
        <v>46668</v>
      </c>
      <c r="C3117" s="127" t="str">
        <f t="shared" si="439"/>
        <v>구간17</v>
      </c>
      <c r="D3117" s="108">
        <f t="shared" si="440"/>
        <v>183</v>
      </c>
      <c r="E3117" s="128">
        <f>COUNTIF($C$15:C3117,C3117)</f>
        <v>180</v>
      </c>
      <c r="F3117" s="129">
        <f t="shared" si="441"/>
        <v>0.11540740251671178</v>
      </c>
      <c r="G3117" s="129">
        <f t="shared" si="442"/>
        <v>5.1789806869968551E-4</v>
      </c>
      <c r="H3117" s="130">
        <f t="shared" si="443"/>
        <v>0.11592530058541146</v>
      </c>
    </row>
    <row r="3118" spans="1:8">
      <c r="A3118" s="108">
        <f t="shared" si="445"/>
        <v>3104</v>
      </c>
      <c r="B3118" s="109">
        <f t="shared" si="445"/>
        <v>46669</v>
      </c>
      <c r="C3118" s="127" t="str">
        <f t="shared" si="439"/>
        <v>구간17</v>
      </c>
      <c r="D3118" s="108">
        <f t="shared" si="440"/>
        <v>183</v>
      </c>
      <c r="E3118" s="128">
        <f>COUNTIF($C$15:C3118,C3118)</f>
        <v>181</v>
      </c>
      <c r="F3118" s="129">
        <f t="shared" si="441"/>
        <v>0.11540740251671178</v>
      </c>
      <c r="G3118" s="129">
        <f t="shared" si="442"/>
        <v>5.2077528019246159E-4</v>
      </c>
      <c r="H3118" s="130">
        <f t="shared" si="443"/>
        <v>0.11592817779690424</v>
      </c>
    </row>
    <row r="3119" spans="1:8">
      <c r="A3119" s="108">
        <f t="shared" si="445"/>
        <v>3105</v>
      </c>
      <c r="B3119" s="109">
        <f t="shared" si="445"/>
        <v>46670</v>
      </c>
      <c r="C3119" s="127" t="str">
        <f t="shared" si="439"/>
        <v>구간17</v>
      </c>
      <c r="D3119" s="108">
        <f t="shared" si="440"/>
        <v>183</v>
      </c>
      <c r="E3119" s="128">
        <f>COUNTIF($C$15:C3119,C3119)</f>
        <v>182</v>
      </c>
      <c r="F3119" s="129">
        <f t="shared" si="441"/>
        <v>0.11540740251671178</v>
      </c>
      <c r="G3119" s="129">
        <f t="shared" si="442"/>
        <v>5.2365249168523755E-4</v>
      </c>
      <c r="H3119" s="130">
        <f t="shared" si="443"/>
        <v>0.11593105500839701</v>
      </c>
    </row>
    <row r="3120" spans="1:8">
      <c r="A3120" s="108">
        <f t="shared" si="445"/>
        <v>3106</v>
      </c>
      <c r="B3120" s="109">
        <f t="shared" si="445"/>
        <v>46671</v>
      </c>
      <c r="C3120" s="127" t="str">
        <f t="shared" si="439"/>
        <v>구간17</v>
      </c>
      <c r="D3120" s="108">
        <f t="shared" si="440"/>
        <v>183</v>
      </c>
      <c r="E3120" s="128">
        <f>COUNTIF($C$15:C3120,C3120)</f>
        <v>183</v>
      </c>
      <c r="F3120" s="129">
        <f t="shared" si="441"/>
        <v>0.11540740251671178</v>
      </c>
      <c r="G3120" s="129">
        <f t="shared" si="442"/>
        <v>5.2652970317801362E-4</v>
      </c>
      <c r="H3120" s="130">
        <f t="shared" si="443"/>
        <v>0.11593393221988979</v>
      </c>
    </row>
    <row r="3121" spans="1:8">
      <c r="A3121" s="108">
        <f t="shared" ref="A3121:B3136" si="446">A3120+1</f>
        <v>3107</v>
      </c>
      <c r="B3121" s="109">
        <f t="shared" si="446"/>
        <v>46672</v>
      </c>
      <c r="C3121" s="127" t="str">
        <f t="shared" si="439"/>
        <v>구간18</v>
      </c>
      <c r="D3121" s="108">
        <f t="shared" si="440"/>
        <v>183</v>
      </c>
      <c r="E3121" s="128">
        <f>COUNTIF($C$15:C3121,C3121)</f>
        <v>1</v>
      </c>
      <c r="F3121" s="129">
        <f t="shared" si="441"/>
        <v>0.11593393221988979</v>
      </c>
      <c r="G3121" s="129">
        <f t="shared" si="442"/>
        <v>3.0641869934320736E-6</v>
      </c>
      <c r="H3121" s="130">
        <f t="shared" si="443"/>
        <v>0.11593699640688322</v>
      </c>
    </row>
    <row r="3122" spans="1:8">
      <c r="A3122" s="108">
        <f t="shared" si="446"/>
        <v>3108</v>
      </c>
      <c r="B3122" s="109">
        <f t="shared" si="446"/>
        <v>46673</v>
      </c>
      <c r="C3122" s="127" t="str">
        <f t="shared" si="439"/>
        <v>구간18</v>
      </c>
      <c r="D3122" s="108">
        <f t="shared" si="440"/>
        <v>183</v>
      </c>
      <c r="E3122" s="128">
        <f>COUNTIF($C$15:C3122,C3122)</f>
        <v>2</v>
      </c>
      <c r="F3122" s="129">
        <f t="shared" si="441"/>
        <v>0.11593393221988979</v>
      </c>
      <c r="G3122" s="129">
        <f t="shared" si="442"/>
        <v>6.1283739868641472E-6</v>
      </c>
      <c r="H3122" s="130">
        <f t="shared" si="443"/>
        <v>0.11594006059387665</v>
      </c>
    </row>
    <row r="3123" spans="1:8">
      <c r="A3123" s="108">
        <f t="shared" si="446"/>
        <v>3109</v>
      </c>
      <c r="B3123" s="109">
        <f t="shared" si="446"/>
        <v>46674</v>
      </c>
      <c r="C3123" s="127" t="str">
        <f t="shared" si="439"/>
        <v>구간18</v>
      </c>
      <c r="D3123" s="108">
        <f t="shared" si="440"/>
        <v>183</v>
      </c>
      <c r="E3123" s="128">
        <f>COUNTIF($C$15:C3123,C3123)</f>
        <v>3</v>
      </c>
      <c r="F3123" s="129">
        <f t="shared" si="441"/>
        <v>0.11593393221988979</v>
      </c>
      <c r="G3123" s="129">
        <f t="shared" si="442"/>
        <v>9.1925609802962203E-6</v>
      </c>
      <c r="H3123" s="130">
        <f t="shared" si="443"/>
        <v>0.11594312478087009</v>
      </c>
    </row>
    <row r="3124" spans="1:8">
      <c r="A3124" s="108">
        <f t="shared" si="446"/>
        <v>3110</v>
      </c>
      <c r="B3124" s="109">
        <f t="shared" si="446"/>
        <v>46675</v>
      </c>
      <c r="C3124" s="127" t="str">
        <f t="shared" si="439"/>
        <v>구간18</v>
      </c>
      <c r="D3124" s="108">
        <f t="shared" si="440"/>
        <v>183</v>
      </c>
      <c r="E3124" s="128">
        <f>COUNTIF($C$15:C3124,C3124)</f>
        <v>4</v>
      </c>
      <c r="F3124" s="129">
        <f t="shared" si="441"/>
        <v>0.11593393221988979</v>
      </c>
      <c r="G3124" s="129">
        <f t="shared" si="442"/>
        <v>1.2256747973728294E-5</v>
      </c>
      <c r="H3124" s="130">
        <f t="shared" si="443"/>
        <v>0.11594618896786352</v>
      </c>
    </row>
    <row r="3125" spans="1:8">
      <c r="A3125" s="108">
        <f t="shared" si="446"/>
        <v>3111</v>
      </c>
      <c r="B3125" s="109">
        <f t="shared" si="446"/>
        <v>46676</v>
      </c>
      <c r="C3125" s="127" t="str">
        <f t="shared" si="439"/>
        <v>구간18</v>
      </c>
      <c r="D3125" s="108">
        <f t="shared" si="440"/>
        <v>183</v>
      </c>
      <c r="E3125" s="128">
        <f>COUNTIF($C$15:C3125,C3125)</f>
        <v>5</v>
      </c>
      <c r="F3125" s="129">
        <f t="shared" si="441"/>
        <v>0.11593393221988979</v>
      </c>
      <c r="G3125" s="129">
        <f t="shared" si="442"/>
        <v>1.5320934967160367E-5</v>
      </c>
      <c r="H3125" s="130">
        <f t="shared" si="443"/>
        <v>0.11594925315485695</v>
      </c>
    </row>
    <row r="3126" spans="1:8">
      <c r="A3126" s="108">
        <f t="shared" si="446"/>
        <v>3112</v>
      </c>
      <c r="B3126" s="109">
        <f t="shared" si="446"/>
        <v>46677</v>
      </c>
      <c r="C3126" s="127" t="str">
        <f t="shared" si="439"/>
        <v>구간18</v>
      </c>
      <c r="D3126" s="108">
        <f t="shared" si="440"/>
        <v>183</v>
      </c>
      <c r="E3126" s="128">
        <f>COUNTIF($C$15:C3126,C3126)</f>
        <v>6</v>
      </c>
      <c r="F3126" s="129">
        <f t="shared" si="441"/>
        <v>0.11593393221988979</v>
      </c>
      <c r="G3126" s="129">
        <f t="shared" si="442"/>
        <v>1.8385121960592441E-5</v>
      </c>
      <c r="H3126" s="130">
        <f t="shared" si="443"/>
        <v>0.11595231734185038</v>
      </c>
    </row>
    <row r="3127" spans="1:8">
      <c r="A3127" s="108">
        <f t="shared" si="446"/>
        <v>3113</v>
      </c>
      <c r="B3127" s="109">
        <f t="shared" si="446"/>
        <v>46678</v>
      </c>
      <c r="C3127" s="127" t="str">
        <f t="shared" si="439"/>
        <v>구간18</v>
      </c>
      <c r="D3127" s="108">
        <f t="shared" si="440"/>
        <v>183</v>
      </c>
      <c r="E3127" s="128">
        <f>COUNTIF($C$15:C3127,C3127)</f>
        <v>7</v>
      </c>
      <c r="F3127" s="129">
        <f t="shared" si="441"/>
        <v>0.11593393221988979</v>
      </c>
      <c r="G3127" s="129">
        <f t="shared" si="442"/>
        <v>2.1449308954024515E-5</v>
      </c>
      <c r="H3127" s="130">
        <f t="shared" si="443"/>
        <v>0.11595538152884381</v>
      </c>
    </row>
    <row r="3128" spans="1:8">
      <c r="A3128" s="108">
        <f t="shared" si="446"/>
        <v>3114</v>
      </c>
      <c r="B3128" s="109">
        <f t="shared" si="446"/>
        <v>46679</v>
      </c>
      <c r="C3128" s="127" t="str">
        <f t="shared" si="439"/>
        <v>구간18</v>
      </c>
      <c r="D3128" s="108">
        <f t="shared" si="440"/>
        <v>183</v>
      </c>
      <c r="E3128" s="128">
        <f>COUNTIF($C$15:C3128,C3128)</f>
        <v>8</v>
      </c>
      <c r="F3128" s="129">
        <f t="shared" si="441"/>
        <v>0.11593393221988979</v>
      </c>
      <c r="G3128" s="129">
        <f t="shared" si="442"/>
        <v>2.4513495947456589E-5</v>
      </c>
      <c r="H3128" s="130">
        <f t="shared" si="443"/>
        <v>0.11595844571583724</v>
      </c>
    </row>
    <row r="3129" spans="1:8">
      <c r="A3129" s="108">
        <f t="shared" si="446"/>
        <v>3115</v>
      </c>
      <c r="B3129" s="109">
        <f t="shared" si="446"/>
        <v>46680</v>
      </c>
      <c r="C3129" s="127" t="str">
        <f t="shared" si="439"/>
        <v>구간18</v>
      </c>
      <c r="D3129" s="108">
        <f t="shared" si="440"/>
        <v>183</v>
      </c>
      <c r="E3129" s="128">
        <f>COUNTIF($C$15:C3129,C3129)</f>
        <v>9</v>
      </c>
      <c r="F3129" s="129">
        <f t="shared" si="441"/>
        <v>0.11593393221988979</v>
      </c>
      <c r="G3129" s="129">
        <f t="shared" si="442"/>
        <v>2.7577682940888663E-5</v>
      </c>
      <c r="H3129" s="130">
        <f t="shared" si="443"/>
        <v>0.11596150990283068</v>
      </c>
    </row>
    <row r="3130" spans="1:8">
      <c r="A3130" s="108">
        <f t="shared" si="446"/>
        <v>3116</v>
      </c>
      <c r="B3130" s="109">
        <f t="shared" si="446"/>
        <v>46681</v>
      </c>
      <c r="C3130" s="127" t="str">
        <f t="shared" si="439"/>
        <v>구간18</v>
      </c>
      <c r="D3130" s="108">
        <f t="shared" si="440"/>
        <v>183</v>
      </c>
      <c r="E3130" s="128">
        <f>COUNTIF($C$15:C3130,C3130)</f>
        <v>10</v>
      </c>
      <c r="F3130" s="129">
        <f t="shared" si="441"/>
        <v>0.11593393221988979</v>
      </c>
      <c r="G3130" s="129">
        <f t="shared" si="442"/>
        <v>3.0641869934320733E-5</v>
      </c>
      <c r="H3130" s="130">
        <f t="shared" si="443"/>
        <v>0.11596457408982411</v>
      </c>
    </row>
    <row r="3131" spans="1:8">
      <c r="A3131" s="108">
        <f t="shared" si="446"/>
        <v>3117</v>
      </c>
      <c r="B3131" s="109">
        <f t="shared" si="446"/>
        <v>46682</v>
      </c>
      <c r="C3131" s="127" t="str">
        <f t="shared" si="439"/>
        <v>구간18</v>
      </c>
      <c r="D3131" s="108">
        <f t="shared" si="440"/>
        <v>183</v>
      </c>
      <c r="E3131" s="128">
        <f>COUNTIF($C$15:C3131,C3131)</f>
        <v>11</v>
      </c>
      <c r="F3131" s="129">
        <f t="shared" si="441"/>
        <v>0.11593393221988979</v>
      </c>
      <c r="G3131" s="129">
        <f t="shared" si="442"/>
        <v>3.3706056927752807E-5</v>
      </c>
      <c r="H3131" s="130">
        <f t="shared" si="443"/>
        <v>0.11596763827681754</v>
      </c>
    </row>
    <row r="3132" spans="1:8">
      <c r="A3132" s="108">
        <f t="shared" si="446"/>
        <v>3118</v>
      </c>
      <c r="B3132" s="109">
        <f t="shared" si="446"/>
        <v>46683</v>
      </c>
      <c r="C3132" s="127" t="str">
        <f t="shared" si="439"/>
        <v>구간18</v>
      </c>
      <c r="D3132" s="108">
        <f t="shared" si="440"/>
        <v>183</v>
      </c>
      <c r="E3132" s="128">
        <f>COUNTIF($C$15:C3132,C3132)</f>
        <v>12</v>
      </c>
      <c r="F3132" s="129">
        <f t="shared" si="441"/>
        <v>0.11593393221988979</v>
      </c>
      <c r="G3132" s="129">
        <f t="shared" si="442"/>
        <v>3.6770243921184881E-5</v>
      </c>
      <c r="H3132" s="130">
        <f t="shared" si="443"/>
        <v>0.11597070246381097</v>
      </c>
    </row>
    <row r="3133" spans="1:8">
      <c r="A3133" s="108">
        <f t="shared" si="446"/>
        <v>3119</v>
      </c>
      <c r="B3133" s="109">
        <f t="shared" si="446"/>
        <v>46684</v>
      </c>
      <c r="C3133" s="127" t="str">
        <f t="shared" si="439"/>
        <v>구간18</v>
      </c>
      <c r="D3133" s="108">
        <f t="shared" si="440"/>
        <v>183</v>
      </c>
      <c r="E3133" s="128">
        <f>COUNTIF($C$15:C3133,C3133)</f>
        <v>13</v>
      </c>
      <c r="F3133" s="129">
        <f t="shared" si="441"/>
        <v>0.11593393221988979</v>
      </c>
      <c r="G3133" s="129">
        <f t="shared" si="442"/>
        <v>3.9834430914616955E-5</v>
      </c>
      <c r="H3133" s="130">
        <f t="shared" si="443"/>
        <v>0.1159737666508044</v>
      </c>
    </row>
    <row r="3134" spans="1:8">
      <c r="A3134" s="108">
        <f t="shared" si="446"/>
        <v>3120</v>
      </c>
      <c r="B3134" s="109">
        <f t="shared" si="446"/>
        <v>46685</v>
      </c>
      <c r="C3134" s="127" t="str">
        <f t="shared" si="439"/>
        <v>구간18</v>
      </c>
      <c r="D3134" s="108">
        <f t="shared" si="440"/>
        <v>183</v>
      </c>
      <c r="E3134" s="128">
        <f>COUNTIF($C$15:C3134,C3134)</f>
        <v>14</v>
      </c>
      <c r="F3134" s="129">
        <f t="shared" si="441"/>
        <v>0.11593393221988979</v>
      </c>
      <c r="G3134" s="129">
        <f t="shared" si="442"/>
        <v>4.2898617908049029E-5</v>
      </c>
      <c r="H3134" s="130">
        <f t="shared" si="443"/>
        <v>0.11597683083779783</v>
      </c>
    </row>
    <row r="3135" spans="1:8">
      <c r="A3135" s="108">
        <f t="shared" si="446"/>
        <v>3121</v>
      </c>
      <c r="B3135" s="109">
        <f t="shared" si="446"/>
        <v>46686</v>
      </c>
      <c r="C3135" s="127" t="str">
        <f t="shared" si="439"/>
        <v>구간18</v>
      </c>
      <c r="D3135" s="108">
        <f t="shared" si="440"/>
        <v>183</v>
      </c>
      <c r="E3135" s="128">
        <f>COUNTIF($C$15:C3135,C3135)</f>
        <v>15</v>
      </c>
      <c r="F3135" s="129">
        <f t="shared" si="441"/>
        <v>0.11593393221988979</v>
      </c>
      <c r="G3135" s="129">
        <f t="shared" si="442"/>
        <v>4.5962804901481103E-5</v>
      </c>
      <c r="H3135" s="130">
        <f t="shared" si="443"/>
        <v>0.11597989502479127</v>
      </c>
    </row>
    <row r="3136" spans="1:8">
      <c r="A3136" s="108">
        <f t="shared" si="446"/>
        <v>3122</v>
      </c>
      <c r="B3136" s="109">
        <f t="shared" si="446"/>
        <v>46687</v>
      </c>
      <c r="C3136" s="127" t="str">
        <f t="shared" si="439"/>
        <v>구간18</v>
      </c>
      <c r="D3136" s="108">
        <f t="shared" si="440"/>
        <v>183</v>
      </c>
      <c r="E3136" s="128">
        <f>COUNTIF($C$15:C3136,C3136)</f>
        <v>16</v>
      </c>
      <c r="F3136" s="129">
        <f t="shared" si="441"/>
        <v>0.11593393221988979</v>
      </c>
      <c r="G3136" s="129">
        <f t="shared" si="442"/>
        <v>4.9026991894913177E-5</v>
      </c>
      <c r="H3136" s="130">
        <f t="shared" si="443"/>
        <v>0.1159829592117847</v>
      </c>
    </row>
    <row r="3137" spans="1:8">
      <c r="A3137" s="108">
        <f t="shared" ref="A3137:B3152" si="447">A3136+1</f>
        <v>3123</v>
      </c>
      <c r="B3137" s="109">
        <f t="shared" si="447"/>
        <v>46688</v>
      </c>
      <c r="C3137" s="127" t="str">
        <f t="shared" si="439"/>
        <v>구간18</v>
      </c>
      <c r="D3137" s="108">
        <f t="shared" si="440"/>
        <v>183</v>
      </c>
      <c r="E3137" s="128">
        <f>COUNTIF($C$15:C3137,C3137)</f>
        <v>17</v>
      </c>
      <c r="F3137" s="129">
        <f t="shared" si="441"/>
        <v>0.11593393221988979</v>
      </c>
      <c r="G3137" s="129">
        <f t="shared" si="442"/>
        <v>5.2091178888345251E-5</v>
      </c>
      <c r="H3137" s="130">
        <f t="shared" si="443"/>
        <v>0.11598602339877813</v>
      </c>
    </row>
    <row r="3138" spans="1:8">
      <c r="A3138" s="108">
        <f t="shared" si="447"/>
        <v>3124</v>
      </c>
      <c r="B3138" s="109">
        <f t="shared" si="447"/>
        <v>46689</v>
      </c>
      <c r="C3138" s="127" t="str">
        <f t="shared" si="439"/>
        <v>구간18</v>
      </c>
      <c r="D3138" s="108">
        <f t="shared" si="440"/>
        <v>183</v>
      </c>
      <c r="E3138" s="128">
        <f>COUNTIF($C$15:C3138,C3138)</f>
        <v>18</v>
      </c>
      <c r="F3138" s="129">
        <f t="shared" si="441"/>
        <v>0.11593393221988979</v>
      </c>
      <c r="G3138" s="129">
        <f t="shared" si="442"/>
        <v>5.5155365881777325E-5</v>
      </c>
      <c r="H3138" s="130">
        <f t="shared" si="443"/>
        <v>0.11598908758577156</v>
      </c>
    </row>
    <row r="3139" spans="1:8">
      <c r="A3139" s="108">
        <f t="shared" si="447"/>
        <v>3125</v>
      </c>
      <c r="B3139" s="109">
        <f t="shared" si="447"/>
        <v>46690</v>
      </c>
      <c r="C3139" s="127" t="str">
        <f t="shared" si="439"/>
        <v>구간18</v>
      </c>
      <c r="D3139" s="108">
        <f t="shared" si="440"/>
        <v>183</v>
      </c>
      <c r="E3139" s="128">
        <f>COUNTIF($C$15:C3139,C3139)</f>
        <v>19</v>
      </c>
      <c r="F3139" s="129">
        <f t="shared" si="441"/>
        <v>0.11593393221988979</v>
      </c>
      <c r="G3139" s="129">
        <f t="shared" si="442"/>
        <v>5.8219552875209399E-5</v>
      </c>
      <c r="H3139" s="130">
        <f t="shared" si="443"/>
        <v>0.11599215177276501</v>
      </c>
    </row>
    <row r="3140" spans="1:8">
      <c r="A3140" s="108">
        <f t="shared" si="447"/>
        <v>3126</v>
      </c>
      <c r="B3140" s="109">
        <f t="shared" si="447"/>
        <v>46691</v>
      </c>
      <c r="C3140" s="127" t="str">
        <f t="shared" si="439"/>
        <v>구간18</v>
      </c>
      <c r="D3140" s="108">
        <f t="shared" si="440"/>
        <v>183</v>
      </c>
      <c r="E3140" s="128">
        <f>COUNTIF($C$15:C3140,C3140)</f>
        <v>20</v>
      </c>
      <c r="F3140" s="129">
        <f t="shared" si="441"/>
        <v>0.11593393221988979</v>
      </c>
      <c r="G3140" s="129">
        <f t="shared" si="442"/>
        <v>6.1283739868641467E-5</v>
      </c>
      <c r="H3140" s="130">
        <f t="shared" si="443"/>
        <v>0.11599521595975844</v>
      </c>
    </row>
    <row r="3141" spans="1:8">
      <c r="A3141" s="108">
        <f t="shared" si="447"/>
        <v>3127</v>
      </c>
      <c r="B3141" s="109">
        <f t="shared" si="447"/>
        <v>46692</v>
      </c>
      <c r="C3141" s="127" t="str">
        <f t="shared" si="439"/>
        <v>구간18</v>
      </c>
      <c r="D3141" s="108">
        <f t="shared" si="440"/>
        <v>183</v>
      </c>
      <c r="E3141" s="128">
        <f>COUNTIF($C$15:C3141,C3141)</f>
        <v>21</v>
      </c>
      <c r="F3141" s="129">
        <f t="shared" si="441"/>
        <v>0.11593393221988979</v>
      </c>
      <c r="G3141" s="129">
        <f t="shared" si="442"/>
        <v>6.4347926862073541E-5</v>
      </c>
      <c r="H3141" s="130">
        <f t="shared" si="443"/>
        <v>0.11599828014675187</v>
      </c>
    </row>
    <row r="3142" spans="1:8">
      <c r="A3142" s="108">
        <f t="shared" si="447"/>
        <v>3128</v>
      </c>
      <c r="B3142" s="109">
        <f t="shared" si="447"/>
        <v>46693</v>
      </c>
      <c r="C3142" s="127" t="str">
        <f t="shared" si="439"/>
        <v>구간18</v>
      </c>
      <c r="D3142" s="108">
        <f t="shared" si="440"/>
        <v>183</v>
      </c>
      <c r="E3142" s="128">
        <f>COUNTIF($C$15:C3142,C3142)</f>
        <v>22</v>
      </c>
      <c r="F3142" s="129">
        <f t="shared" si="441"/>
        <v>0.11593393221988979</v>
      </c>
      <c r="G3142" s="129">
        <f t="shared" si="442"/>
        <v>6.7412113855505615E-5</v>
      </c>
      <c r="H3142" s="130">
        <f t="shared" si="443"/>
        <v>0.1160013443337453</v>
      </c>
    </row>
    <row r="3143" spans="1:8">
      <c r="A3143" s="108">
        <f t="shared" si="447"/>
        <v>3129</v>
      </c>
      <c r="B3143" s="109">
        <f t="shared" si="447"/>
        <v>46694</v>
      </c>
      <c r="C3143" s="127" t="str">
        <f t="shared" si="439"/>
        <v>구간18</v>
      </c>
      <c r="D3143" s="108">
        <f t="shared" si="440"/>
        <v>183</v>
      </c>
      <c r="E3143" s="128">
        <f>COUNTIF($C$15:C3143,C3143)</f>
        <v>23</v>
      </c>
      <c r="F3143" s="129">
        <f t="shared" si="441"/>
        <v>0.11593393221988979</v>
      </c>
      <c r="G3143" s="129">
        <f t="shared" si="442"/>
        <v>7.0476300848937689E-5</v>
      </c>
      <c r="H3143" s="130">
        <f t="shared" si="443"/>
        <v>0.11600440852073873</v>
      </c>
    </row>
    <row r="3144" spans="1:8">
      <c r="A3144" s="108">
        <f t="shared" si="447"/>
        <v>3130</v>
      </c>
      <c r="B3144" s="109">
        <f t="shared" si="447"/>
        <v>46695</v>
      </c>
      <c r="C3144" s="127" t="str">
        <f t="shared" si="439"/>
        <v>구간18</v>
      </c>
      <c r="D3144" s="108">
        <f t="shared" si="440"/>
        <v>183</v>
      </c>
      <c r="E3144" s="128">
        <f>COUNTIF($C$15:C3144,C3144)</f>
        <v>24</v>
      </c>
      <c r="F3144" s="129">
        <f t="shared" si="441"/>
        <v>0.11593393221988979</v>
      </c>
      <c r="G3144" s="129">
        <f t="shared" si="442"/>
        <v>7.3540487842369763E-5</v>
      </c>
      <c r="H3144" s="130">
        <f t="shared" si="443"/>
        <v>0.11600747270773216</v>
      </c>
    </row>
    <row r="3145" spans="1:8">
      <c r="A3145" s="108">
        <f t="shared" si="447"/>
        <v>3131</v>
      </c>
      <c r="B3145" s="109">
        <f t="shared" si="447"/>
        <v>46696</v>
      </c>
      <c r="C3145" s="127" t="str">
        <f t="shared" si="439"/>
        <v>구간18</v>
      </c>
      <c r="D3145" s="108">
        <f t="shared" si="440"/>
        <v>183</v>
      </c>
      <c r="E3145" s="128">
        <f>COUNTIF($C$15:C3145,C3145)</f>
        <v>25</v>
      </c>
      <c r="F3145" s="129">
        <f t="shared" si="441"/>
        <v>0.11593393221988979</v>
      </c>
      <c r="G3145" s="129">
        <f t="shared" si="442"/>
        <v>7.6604674835801837E-5</v>
      </c>
      <c r="H3145" s="130">
        <f t="shared" si="443"/>
        <v>0.1160105368947256</v>
      </c>
    </row>
    <row r="3146" spans="1:8">
      <c r="A3146" s="108">
        <f t="shared" si="447"/>
        <v>3132</v>
      </c>
      <c r="B3146" s="109">
        <f t="shared" si="447"/>
        <v>46697</v>
      </c>
      <c r="C3146" s="127" t="str">
        <f t="shared" si="439"/>
        <v>구간18</v>
      </c>
      <c r="D3146" s="108">
        <f t="shared" si="440"/>
        <v>183</v>
      </c>
      <c r="E3146" s="128">
        <f>COUNTIF($C$15:C3146,C3146)</f>
        <v>26</v>
      </c>
      <c r="F3146" s="129">
        <f t="shared" si="441"/>
        <v>0.11593393221988979</v>
      </c>
      <c r="G3146" s="129">
        <f t="shared" si="442"/>
        <v>7.9668861829233911E-5</v>
      </c>
      <c r="H3146" s="130">
        <f t="shared" si="443"/>
        <v>0.11601360108171903</v>
      </c>
    </row>
    <row r="3147" spans="1:8">
      <c r="A3147" s="108">
        <f t="shared" si="447"/>
        <v>3133</v>
      </c>
      <c r="B3147" s="109">
        <f t="shared" si="447"/>
        <v>46698</v>
      </c>
      <c r="C3147" s="127" t="str">
        <f t="shared" si="439"/>
        <v>구간18</v>
      </c>
      <c r="D3147" s="108">
        <f t="shared" si="440"/>
        <v>183</v>
      </c>
      <c r="E3147" s="128">
        <f>COUNTIF($C$15:C3147,C3147)</f>
        <v>27</v>
      </c>
      <c r="F3147" s="129">
        <f t="shared" si="441"/>
        <v>0.11593393221988979</v>
      </c>
      <c r="G3147" s="129">
        <f t="shared" si="442"/>
        <v>8.2733048822665985E-5</v>
      </c>
      <c r="H3147" s="130">
        <f t="shared" si="443"/>
        <v>0.11601666526871246</v>
      </c>
    </row>
    <row r="3148" spans="1:8">
      <c r="A3148" s="108">
        <f t="shared" si="447"/>
        <v>3134</v>
      </c>
      <c r="B3148" s="109">
        <f t="shared" si="447"/>
        <v>46699</v>
      </c>
      <c r="C3148" s="127" t="str">
        <f t="shared" si="439"/>
        <v>구간18</v>
      </c>
      <c r="D3148" s="108">
        <f t="shared" si="440"/>
        <v>183</v>
      </c>
      <c r="E3148" s="128">
        <f>COUNTIF($C$15:C3148,C3148)</f>
        <v>28</v>
      </c>
      <c r="F3148" s="129">
        <f t="shared" si="441"/>
        <v>0.11593393221988979</v>
      </c>
      <c r="G3148" s="129">
        <f t="shared" si="442"/>
        <v>8.5797235816098059E-5</v>
      </c>
      <c r="H3148" s="130">
        <f t="shared" si="443"/>
        <v>0.11601972945570589</v>
      </c>
    </row>
    <row r="3149" spans="1:8">
      <c r="A3149" s="108">
        <f t="shared" si="447"/>
        <v>3135</v>
      </c>
      <c r="B3149" s="109">
        <f t="shared" si="447"/>
        <v>46700</v>
      </c>
      <c r="C3149" s="127" t="str">
        <f t="shared" si="439"/>
        <v>구간18</v>
      </c>
      <c r="D3149" s="108">
        <f t="shared" si="440"/>
        <v>183</v>
      </c>
      <c r="E3149" s="128">
        <f>COUNTIF($C$15:C3149,C3149)</f>
        <v>29</v>
      </c>
      <c r="F3149" s="129">
        <f t="shared" si="441"/>
        <v>0.11593393221988979</v>
      </c>
      <c r="G3149" s="129">
        <f t="shared" si="442"/>
        <v>8.8861422809530133E-5</v>
      </c>
      <c r="H3149" s="130">
        <f t="shared" si="443"/>
        <v>0.11602279364269932</v>
      </c>
    </row>
    <row r="3150" spans="1:8">
      <c r="A3150" s="108">
        <f t="shared" si="447"/>
        <v>3136</v>
      </c>
      <c r="B3150" s="109">
        <f t="shared" si="447"/>
        <v>46701</v>
      </c>
      <c r="C3150" s="127" t="str">
        <f t="shared" si="439"/>
        <v>구간18</v>
      </c>
      <c r="D3150" s="108">
        <f t="shared" si="440"/>
        <v>183</v>
      </c>
      <c r="E3150" s="128">
        <f>COUNTIF($C$15:C3150,C3150)</f>
        <v>30</v>
      </c>
      <c r="F3150" s="129">
        <f t="shared" si="441"/>
        <v>0.11593393221988979</v>
      </c>
      <c r="G3150" s="129">
        <f t="shared" si="442"/>
        <v>9.1925609802962207E-5</v>
      </c>
      <c r="H3150" s="130">
        <f t="shared" si="443"/>
        <v>0.11602585782969276</v>
      </c>
    </row>
    <row r="3151" spans="1:8">
      <c r="A3151" s="108">
        <f t="shared" si="447"/>
        <v>3137</v>
      </c>
      <c r="B3151" s="109">
        <f t="shared" si="447"/>
        <v>46702</v>
      </c>
      <c r="C3151" s="127" t="str">
        <f t="shared" si="439"/>
        <v>구간18</v>
      </c>
      <c r="D3151" s="108">
        <f t="shared" si="440"/>
        <v>183</v>
      </c>
      <c r="E3151" s="128">
        <f>COUNTIF($C$15:C3151,C3151)</f>
        <v>31</v>
      </c>
      <c r="F3151" s="129">
        <f t="shared" si="441"/>
        <v>0.11593393221988979</v>
      </c>
      <c r="G3151" s="129">
        <f t="shared" si="442"/>
        <v>9.4989796796394281E-5</v>
      </c>
      <c r="H3151" s="130">
        <f t="shared" si="443"/>
        <v>0.11602892201668619</v>
      </c>
    </row>
    <row r="3152" spans="1:8">
      <c r="A3152" s="108">
        <f t="shared" si="447"/>
        <v>3138</v>
      </c>
      <c r="B3152" s="109">
        <f t="shared" si="447"/>
        <v>46703</v>
      </c>
      <c r="C3152" s="127" t="str">
        <f t="shared" ref="C3152:C3215" si="448">IF(IFERROR(HLOOKUP(B3152,$D$5:$W$7,2,FALSE),"")="",C3153,HLOOKUP(B3152,$D$5:$W$7,2,FALSE))</f>
        <v>구간18</v>
      </c>
      <c r="D3152" s="108">
        <f t="shared" ref="D3152:D3215" si="449">COUNTIF($C$15:$C$49928,C3152)</f>
        <v>183</v>
      </c>
      <c r="E3152" s="128">
        <f>COUNTIF($C$15:C3152,C3152)</f>
        <v>32</v>
      </c>
      <c r="F3152" s="129">
        <f t="shared" ref="F3152:F3215" si="450">HLOOKUP($C3152,$D$6:$W$11,6,FALSE)</f>
        <v>0.11593393221988979</v>
      </c>
      <c r="G3152" s="129">
        <f t="shared" ref="G3152:G3215" si="451">HLOOKUP($C3152,$D$6:$W$11,5,FALSE)*(E3152)</f>
        <v>9.8053983789826355E-5</v>
      </c>
      <c r="H3152" s="130">
        <f t="shared" ref="H3152:H3215" si="452">F3152+G3152</f>
        <v>0.11603198620367962</v>
      </c>
    </row>
    <row r="3153" spans="1:8">
      <c r="A3153" s="108">
        <f t="shared" ref="A3153:B3168" si="453">A3152+1</f>
        <v>3139</v>
      </c>
      <c r="B3153" s="109">
        <f t="shared" si="453"/>
        <v>46704</v>
      </c>
      <c r="C3153" s="127" t="str">
        <f t="shared" si="448"/>
        <v>구간18</v>
      </c>
      <c r="D3153" s="108">
        <f t="shared" si="449"/>
        <v>183</v>
      </c>
      <c r="E3153" s="128">
        <f>COUNTIF($C$15:C3153,C3153)</f>
        <v>33</v>
      </c>
      <c r="F3153" s="129">
        <f t="shared" si="450"/>
        <v>0.11593393221988979</v>
      </c>
      <c r="G3153" s="129">
        <f t="shared" si="451"/>
        <v>1.0111817078325843E-4</v>
      </c>
      <c r="H3153" s="130">
        <f t="shared" si="452"/>
        <v>0.11603505039067305</v>
      </c>
    </row>
    <row r="3154" spans="1:8">
      <c r="A3154" s="108">
        <f t="shared" si="453"/>
        <v>3140</v>
      </c>
      <c r="B3154" s="109">
        <f t="shared" si="453"/>
        <v>46705</v>
      </c>
      <c r="C3154" s="127" t="str">
        <f t="shared" si="448"/>
        <v>구간18</v>
      </c>
      <c r="D3154" s="108">
        <f t="shared" si="449"/>
        <v>183</v>
      </c>
      <c r="E3154" s="128">
        <f>COUNTIF($C$15:C3154,C3154)</f>
        <v>34</v>
      </c>
      <c r="F3154" s="129">
        <f t="shared" si="450"/>
        <v>0.11593393221988979</v>
      </c>
      <c r="G3154" s="129">
        <f t="shared" si="451"/>
        <v>1.041823577766905E-4</v>
      </c>
      <c r="H3154" s="130">
        <f t="shared" si="452"/>
        <v>0.11603811457766648</v>
      </c>
    </row>
    <row r="3155" spans="1:8">
      <c r="A3155" s="108">
        <f t="shared" si="453"/>
        <v>3141</v>
      </c>
      <c r="B3155" s="109">
        <f t="shared" si="453"/>
        <v>46706</v>
      </c>
      <c r="C3155" s="127" t="str">
        <f t="shared" si="448"/>
        <v>구간18</v>
      </c>
      <c r="D3155" s="108">
        <f t="shared" si="449"/>
        <v>183</v>
      </c>
      <c r="E3155" s="128">
        <f>COUNTIF($C$15:C3155,C3155)</f>
        <v>35</v>
      </c>
      <c r="F3155" s="129">
        <f t="shared" si="450"/>
        <v>0.11593393221988979</v>
      </c>
      <c r="G3155" s="129">
        <f t="shared" si="451"/>
        <v>1.0724654477012258E-4</v>
      </c>
      <c r="H3155" s="130">
        <f t="shared" si="452"/>
        <v>0.11604117876465991</v>
      </c>
    </row>
    <row r="3156" spans="1:8">
      <c r="A3156" s="108">
        <f t="shared" si="453"/>
        <v>3142</v>
      </c>
      <c r="B3156" s="109">
        <f t="shared" si="453"/>
        <v>46707</v>
      </c>
      <c r="C3156" s="127" t="str">
        <f t="shared" si="448"/>
        <v>구간18</v>
      </c>
      <c r="D3156" s="108">
        <f t="shared" si="449"/>
        <v>183</v>
      </c>
      <c r="E3156" s="128">
        <f>COUNTIF($C$15:C3156,C3156)</f>
        <v>36</v>
      </c>
      <c r="F3156" s="129">
        <f t="shared" si="450"/>
        <v>0.11593393221988979</v>
      </c>
      <c r="G3156" s="129">
        <f t="shared" si="451"/>
        <v>1.1031073176355465E-4</v>
      </c>
      <c r="H3156" s="130">
        <f t="shared" si="452"/>
        <v>0.11604424295165335</v>
      </c>
    </row>
    <row r="3157" spans="1:8">
      <c r="A3157" s="108">
        <f t="shared" si="453"/>
        <v>3143</v>
      </c>
      <c r="B3157" s="109">
        <f t="shared" si="453"/>
        <v>46708</v>
      </c>
      <c r="C3157" s="127" t="str">
        <f t="shared" si="448"/>
        <v>구간18</v>
      </c>
      <c r="D3157" s="108">
        <f t="shared" si="449"/>
        <v>183</v>
      </c>
      <c r="E3157" s="128">
        <f>COUNTIF($C$15:C3157,C3157)</f>
        <v>37</v>
      </c>
      <c r="F3157" s="129">
        <f t="shared" si="450"/>
        <v>0.11593393221988979</v>
      </c>
      <c r="G3157" s="129">
        <f t="shared" si="451"/>
        <v>1.1337491875698672E-4</v>
      </c>
      <c r="H3157" s="130">
        <f t="shared" si="452"/>
        <v>0.11604730713864678</v>
      </c>
    </row>
    <row r="3158" spans="1:8">
      <c r="A3158" s="108">
        <f t="shared" si="453"/>
        <v>3144</v>
      </c>
      <c r="B3158" s="109">
        <f t="shared" si="453"/>
        <v>46709</v>
      </c>
      <c r="C3158" s="127" t="str">
        <f t="shared" si="448"/>
        <v>구간18</v>
      </c>
      <c r="D3158" s="108">
        <f t="shared" si="449"/>
        <v>183</v>
      </c>
      <c r="E3158" s="128">
        <f>COUNTIF($C$15:C3158,C3158)</f>
        <v>38</v>
      </c>
      <c r="F3158" s="129">
        <f t="shared" si="450"/>
        <v>0.11593393221988979</v>
      </c>
      <c r="G3158" s="129">
        <f t="shared" si="451"/>
        <v>1.164391057504188E-4</v>
      </c>
      <c r="H3158" s="130">
        <f t="shared" si="452"/>
        <v>0.11605037132564021</v>
      </c>
    </row>
    <row r="3159" spans="1:8">
      <c r="A3159" s="108">
        <f t="shared" si="453"/>
        <v>3145</v>
      </c>
      <c r="B3159" s="109">
        <f t="shared" si="453"/>
        <v>46710</v>
      </c>
      <c r="C3159" s="127" t="str">
        <f t="shared" si="448"/>
        <v>구간18</v>
      </c>
      <c r="D3159" s="108">
        <f t="shared" si="449"/>
        <v>183</v>
      </c>
      <c r="E3159" s="128">
        <f>COUNTIF($C$15:C3159,C3159)</f>
        <v>39</v>
      </c>
      <c r="F3159" s="129">
        <f t="shared" si="450"/>
        <v>0.11593393221988979</v>
      </c>
      <c r="G3159" s="129">
        <f t="shared" si="451"/>
        <v>1.1950329274385087E-4</v>
      </c>
      <c r="H3159" s="130">
        <f t="shared" si="452"/>
        <v>0.11605343551263364</v>
      </c>
    </row>
    <row r="3160" spans="1:8">
      <c r="A3160" s="108">
        <f t="shared" si="453"/>
        <v>3146</v>
      </c>
      <c r="B3160" s="109">
        <f t="shared" si="453"/>
        <v>46711</v>
      </c>
      <c r="C3160" s="127" t="str">
        <f t="shared" si="448"/>
        <v>구간18</v>
      </c>
      <c r="D3160" s="108">
        <f t="shared" si="449"/>
        <v>183</v>
      </c>
      <c r="E3160" s="128">
        <f>COUNTIF($C$15:C3160,C3160)</f>
        <v>40</v>
      </c>
      <c r="F3160" s="129">
        <f t="shared" si="450"/>
        <v>0.11593393221988979</v>
      </c>
      <c r="G3160" s="129">
        <f t="shared" si="451"/>
        <v>1.2256747973728293E-4</v>
      </c>
      <c r="H3160" s="130">
        <f t="shared" si="452"/>
        <v>0.11605649969962707</v>
      </c>
    </row>
    <row r="3161" spans="1:8">
      <c r="A3161" s="108">
        <f t="shared" si="453"/>
        <v>3147</v>
      </c>
      <c r="B3161" s="109">
        <f t="shared" si="453"/>
        <v>46712</v>
      </c>
      <c r="C3161" s="127" t="str">
        <f t="shared" si="448"/>
        <v>구간18</v>
      </c>
      <c r="D3161" s="108">
        <f t="shared" si="449"/>
        <v>183</v>
      </c>
      <c r="E3161" s="128">
        <f>COUNTIF($C$15:C3161,C3161)</f>
        <v>41</v>
      </c>
      <c r="F3161" s="129">
        <f t="shared" si="450"/>
        <v>0.11593393221988979</v>
      </c>
      <c r="G3161" s="129">
        <f t="shared" si="451"/>
        <v>1.2563166673071501E-4</v>
      </c>
      <c r="H3161" s="130">
        <f t="shared" si="452"/>
        <v>0.1160595638866205</v>
      </c>
    </row>
    <row r="3162" spans="1:8">
      <c r="A3162" s="108">
        <f t="shared" si="453"/>
        <v>3148</v>
      </c>
      <c r="B3162" s="109">
        <f t="shared" si="453"/>
        <v>46713</v>
      </c>
      <c r="C3162" s="127" t="str">
        <f t="shared" si="448"/>
        <v>구간18</v>
      </c>
      <c r="D3162" s="108">
        <f t="shared" si="449"/>
        <v>183</v>
      </c>
      <c r="E3162" s="128">
        <f>COUNTIF($C$15:C3162,C3162)</f>
        <v>42</v>
      </c>
      <c r="F3162" s="129">
        <f t="shared" si="450"/>
        <v>0.11593393221988979</v>
      </c>
      <c r="G3162" s="129">
        <f t="shared" si="451"/>
        <v>1.2869585372414708E-4</v>
      </c>
      <c r="H3162" s="130">
        <f t="shared" si="452"/>
        <v>0.11606262807361394</v>
      </c>
    </row>
    <row r="3163" spans="1:8">
      <c r="A3163" s="108">
        <f t="shared" si="453"/>
        <v>3149</v>
      </c>
      <c r="B3163" s="109">
        <f t="shared" si="453"/>
        <v>46714</v>
      </c>
      <c r="C3163" s="127" t="str">
        <f t="shared" si="448"/>
        <v>구간18</v>
      </c>
      <c r="D3163" s="108">
        <f t="shared" si="449"/>
        <v>183</v>
      </c>
      <c r="E3163" s="128">
        <f>COUNTIF($C$15:C3163,C3163)</f>
        <v>43</v>
      </c>
      <c r="F3163" s="129">
        <f t="shared" si="450"/>
        <v>0.11593393221988979</v>
      </c>
      <c r="G3163" s="129">
        <f t="shared" si="451"/>
        <v>1.3176004071757916E-4</v>
      </c>
      <c r="H3163" s="130">
        <f t="shared" si="452"/>
        <v>0.11606569226060737</v>
      </c>
    </row>
    <row r="3164" spans="1:8">
      <c r="A3164" s="108">
        <f t="shared" si="453"/>
        <v>3150</v>
      </c>
      <c r="B3164" s="109">
        <f t="shared" si="453"/>
        <v>46715</v>
      </c>
      <c r="C3164" s="127" t="str">
        <f t="shared" si="448"/>
        <v>구간18</v>
      </c>
      <c r="D3164" s="108">
        <f t="shared" si="449"/>
        <v>183</v>
      </c>
      <c r="E3164" s="128">
        <f>COUNTIF($C$15:C3164,C3164)</f>
        <v>44</v>
      </c>
      <c r="F3164" s="129">
        <f t="shared" si="450"/>
        <v>0.11593393221988979</v>
      </c>
      <c r="G3164" s="129">
        <f t="shared" si="451"/>
        <v>1.3482422771101123E-4</v>
      </c>
      <c r="H3164" s="130">
        <f t="shared" si="452"/>
        <v>0.1160687564476008</v>
      </c>
    </row>
    <row r="3165" spans="1:8">
      <c r="A3165" s="108">
        <f t="shared" si="453"/>
        <v>3151</v>
      </c>
      <c r="B3165" s="109">
        <f t="shared" si="453"/>
        <v>46716</v>
      </c>
      <c r="C3165" s="127" t="str">
        <f t="shared" si="448"/>
        <v>구간18</v>
      </c>
      <c r="D3165" s="108">
        <f t="shared" si="449"/>
        <v>183</v>
      </c>
      <c r="E3165" s="128">
        <f>COUNTIF($C$15:C3165,C3165)</f>
        <v>45</v>
      </c>
      <c r="F3165" s="129">
        <f t="shared" si="450"/>
        <v>0.11593393221988979</v>
      </c>
      <c r="G3165" s="129">
        <f t="shared" si="451"/>
        <v>1.378884147044433E-4</v>
      </c>
      <c r="H3165" s="130">
        <f t="shared" si="452"/>
        <v>0.11607182063459423</v>
      </c>
    </row>
    <row r="3166" spans="1:8">
      <c r="A3166" s="108">
        <f t="shared" si="453"/>
        <v>3152</v>
      </c>
      <c r="B3166" s="109">
        <f t="shared" si="453"/>
        <v>46717</v>
      </c>
      <c r="C3166" s="127" t="str">
        <f t="shared" si="448"/>
        <v>구간18</v>
      </c>
      <c r="D3166" s="108">
        <f t="shared" si="449"/>
        <v>183</v>
      </c>
      <c r="E3166" s="128">
        <f>COUNTIF($C$15:C3166,C3166)</f>
        <v>46</v>
      </c>
      <c r="F3166" s="129">
        <f t="shared" si="450"/>
        <v>0.11593393221988979</v>
      </c>
      <c r="G3166" s="129">
        <f t="shared" si="451"/>
        <v>1.4095260169787538E-4</v>
      </c>
      <c r="H3166" s="130">
        <f t="shared" si="452"/>
        <v>0.11607488482158766</v>
      </c>
    </row>
    <row r="3167" spans="1:8">
      <c r="A3167" s="108">
        <f t="shared" si="453"/>
        <v>3153</v>
      </c>
      <c r="B3167" s="109">
        <f t="shared" si="453"/>
        <v>46718</v>
      </c>
      <c r="C3167" s="127" t="str">
        <f t="shared" si="448"/>
        <v>구간18</v>
      </c>
      <c r="D3167" s="108">
        <f t="shared" si="449"/>
        <v>183</v>
      </c>
      <c r="E3167" s="128">
        <f>COUNTIF($C$15:C3167,C3167)</f>
        <v>47</v>
      </c>
      <c r="F3167" s="129">
        <f t="shared" si="450"/>
        <v>0.11593393221988979</v>
      </c>
      <c r="G3167" s="129">
        <f t="shared" si="451"/>
        <v>1.4401678869130745E-4</v>
      </c>
      <c r="H3167" s="130">
        <f t="shared" si="452"/>
        <v>0.11607794900858109</v>
      </c>
    </row>
    <row r="3168" spans="1:8">
      <c r="A3168" s="108">
        <f t="shared" si="453"/>
        <v>3154</v>
      </c>
      <c r="B3168" s="109">
        <f t="shared" si="453"/>
        <v>46719</v>
      </c>
      <c r="C3168" s="127" t="str">
        <f t="shared" si="448"/>
        <v>구간18</v>
      </c>
      <c r="D3168" s="108">
        <f t="shared" si="449"/>
        <v>183</v>
      </c>
      <c r="E3168" s="128">
        <f>COUNTIF($C$15:C3168,C3168)</f>
        <v>48</v>
      </c>
      <c r="F3168" s="129">
        <f t="shared" si="450"/>
        <v>0.11593393221988979</v>
      </c>
      <c r="G3168" s="129">
        <f t="shared" si="451"/>
        <v>1.4708097568473953E-4</v>
      </c>
      <c r="H3168" s="130">
        <f t="shared" si="452"/>
        <v>0.11608101319557453</v>
      </c>
    </row>
    <row r="3169" spans="1:8">
      <c r="A3169" s="108">
        <f t="shared" ref="A3169:B3184" si="454">A3168+1</f>
        <v>3155</v>
      </c>
      <c r="B3169" s="109">
        <f t="shared" si="454"/>
        <v>46720</v>
      </c>
      <c r="C3169" s="127" t="str">
        <f t="shared" si="448"/>
        <v>구간18</v>
      </c>
      <c r="D3169" s="108">
        <f t="shared" si="449"/>
        <v>183</v>
      </c>
      <c r="E3169" s="128">
        <f>COUNTIF($C$15:C3169,C3169)</f>
        <v>49</v>
      </c>
      <c r="F3169" s="129">
        <f t="shared" si="450"/>
        <v>0.11593393221988979</v>
      </c>
      <c r="G3169" s="129">
        <f t="shared" si="451"/>
        <v>1.501451626781716E-4</v>
      </c>
      <c r="H3169" s="130">
        <f t="shared" si="452"/>
        <v>0.11608407738256796</v>
      </c>
    </row>
    <row r="3170" spans="1:8">
      <c r="A3170" s="108">
        <f t="shared" si="454"/>
        <v>3156</v>
      </c>
      <c r="B3170" s="109">
        <f t="shared" si="454"/>
        <v>46721</v>
      </c>
      <c r="C3170" s="127" t="str">
        <f t="shared" si="448"/>
        <v>구간18</v>
      </c>
      <c r="D3170" s="108">
        <f t="shared" si="449"/>
        <v>183</v>
      </c>
      <c r="E3170" s="128">
        <f>COUNTIF($C$15:C3170,C3170)</f>
        <v>50</v>
      </c>
      <c r="F3170" s="129">
        <f t="shared" si="450"/>
        <v>0.11593393221988979</v>
      </c>
      <c r="G3170" s="129">
        <f t="shared" si="451"/>
        <v>1.5320934967160367E-4</v>
      </c>
      <c r="H3170" s="130">
        <f t="shared" si="452"/>
        <v>0.11608714156956139</v>
      </c>
    </row>
    <row r="3171" spans="1:8">
      <c r="A3171" s="108">
        <f t="shared" si="454"/>
        <v>3157</v>
      </c>
      <c r="B3171" s="109">
        <f t="shared" si="454"/>
        <v>46722</v>
      </c>
      <c r="C3171" s="127" t="str">
        <f t="shared" si="448"/>
        <v>구간18</v>
      </c>
      <c r="D3171" s="108">
        <f t="shared" si="449"/>
        <v>183</v>
      </c>
      <c r="E3171" s="128">
        <f>COUNTIF($C$15:C3171,C3171)</f>
        <v>51</v>
      </c>
      <c r="F3171" s="129">
        <f t="shared" si="450"/>
        <v>0.11593393221988979</v>
      </c>
      <c r="G3171" s="129">
        <f t="shared" si="451"/>
        <v>1.5627353666503575E-4</v>
      </c>
      <c r="H3171" s="130">
        <f t="shared" si="452"/>
        <v>0.11609020575655482</v>
      </c>
    </row>
    <row r="3172" spans="1:8">
      <c r="A3172" s="108">
        <f t="shared" si="454"/>
        <v>3158</v>
      </c>
      <c r="B3172" s="109">
        <f t="shared" si="454"/>
        <v>46723</v>
      </c>
      <c r="C3172" s="127" t="str">
        <f t="shared" si="448"/>
        <v>구간18</v>
      </c>
      <c r="D3172" s="108">
        <f t="shared" si="449"/>
        <v>183</v>
      </c>
      <c r="E3172" s="128">
        <f>COUNTIF($C$15:C3172,C3172)</f>
        <v>52</v>
      </c>
      <c r="F3172" s="129">
        <f t="shared" si="450"/>
        <v>0.11593393221988979</v>
      </c>
      <c r="G3172" s="129">
        <f t="shared" si="451"/>
        <v>1.5933772365846782E-4</v>
      </c>
      <c r="H3172" s="130">
        <f t="shared" si="452"/>
        <v>0.11609326994354825</v>
      </c>
    </row>
    <row r="3173" spans="1:8">
      <c r="A3173" s="108">
        <f t="shared" si="454"/>
        <v>3159</v>
      </c>
      <c r="B3173" s="109">
        <f t="shared" si="454"/>
        <v>46724</v>
      </c>
      <c r="C3173" s="127" t="str">
        <f t="shared" si="448"/>
        <v>구간18</v>
      </c>
      <c r="D3173" s="108">
        <f t="shared" si="449"/>
        <v>183</v>
      </c>
      <c r="E3173" s="128">
        <f>COUNTIF($C$15:C3173,C3173)</f>
        <v>53</v>
      </c>
      <c r="F3173" s="129">
        <f t="shared" si="450"/>
        <v>0.11593393221988979</v>
      </c>
      <c r="G3173" s="129">
        <f t="shared" si="451"/>
        <v>1.624019106518999E-4</v>
      </c>
      <c r="H3173" s="130">
        <f t="shared" si="452"/>
        <v>0.11609633413054168</v>
      </c>
    </row>
    <row r="3174" spans="1:8">
      <c r="A3174" s="108">
        <f t="shared" si="454"/>
        <v>3160</v>
      </c>
      <c r="B3174" s="109">
        <f t="shared" si="454"/>
        <v>46725</v>
      </c>
      <c r="C3174" s="127" t="str">
        <f t="shared" si="448"/>
        <v>구간18</v>
      </c>
      <c r="D3174" s="108">
        <f t="shared" si="449"/>
        <v>183</v>
      </c>
      <c r="E3174" s="128">
        <f>COUNTIF($C$15:C3174,C3174)</f>
        <v>54</v>
      </c>
      <c r="F3174" s="129">
        <f t="shared" si="450"/>
        <v>0.11593393221988979</v>
      </c>
      <c r="G3174" s="129">
        <f t="shared" si="451"/>
        <v>1.6546609764533197E-4</v>
      </c>
      <c r="H3174" s="130">
        <f t="shared" si="452"/>
        <v>0.11609939831753512</v>
      </c>
    </row>
    <row r="3175" spans="1:8">
      <c r="A3175" s="108">
        <f t="shared" si="454"/>
        <v>3161</v>
      </c>
      <c r="B3175" s="109">
        <f t="shared" si="454"/>
        <v>46726</v>
      </c>
      <c r="C3175" s="127" t="str">
        <f t="shared" si="448"/>
        <v>구간18</v>
      </c>
      <c r="D3175" s="108">
        <f t="shared" si="449"/>
        <v>183</v>
      </c>
      <c r="E3175" s="128">
        <f>COUNTIF($C$15:C3175,C3175)</f>
        <v>55</v>
      </c>
      <c r="F3175" s="129">
        <f t="shared" si="450"/>
        <v>0.11593393221988979</v>
      </c>
      <c r="G3175" s="129">
        <f t="shared" si="451"/>
        <v>1.6853028463876404E-4</v>
      </c>
      <c r="H3175" s="130">
        <f t="shared" si="452"/>
        <v>0.11610246250452856</v>
      </c>
    </row>
    <row r="3176" spans="1:8">
      <c r="A3176" s="108">
        <f t="shared" si="454"/>
        <v>3162</v>
      </c>
      <c r="B3176" s="109">
        <f t="shared" si="454"/>
        <v>46727</v>
      </c>
      <c r="C3176" s="127" t="str">
        <f t="shared" si="448"/>
        <v>구간18</v>
      </c>
      <c r="D3176" s="108">
        <f t="shared" si="449"/>
        <v>183</v>
      </c>
      <c r="E3176" s="128">
        <f>COUNTIF($C$15:C3176,C3176)</f>
        <v>56</v>
      </c>
      <c r="F3176" s="129">
        <f t="shared" si="450"/>
        <v>0.11593393221988979</v>
      </c>
      <c r="G3176" s="129">
        <f t="shared" si="451"/>
        <v>1.7159447163219612E-4</v>
      </c>
      <c r="H3176" s="130">
        <f t="shared" si="452"/>
        <v>0.11610552669152199</v>
      </c>
    </row>
    <row r="3177" spans="1:8">
      <c r="A3177" s="108">
        <f t="shared" si="454"/>
        <v>3163</v>
      </c>
      <c r="B3177" s="109">
        <f t="shared" si="454"/>
        <v>46728</v>
      </c>
      <c r="C3177" s="127" t="str">
        <f t="shared" si="448"/>
        <v>구간18</v>
      </c>
      <c r="D3177" s="108">
        <f t="shared" si="449"/>
        <v>183</v>
      </c>
      <c r="E3177" s="128">
        <f>COUNTIF($C$15:C3177,C3177)</f>
        <v>57</v>
      </c>
      <c r="F3177" s="129">
        <f t="shared" si="450"/>
        <v>0.11593393221988979</v>
      </c>
      <c r="G3177" s="129">
        <f t="shared" si="451"/>
        <v>1.7465865862562819E-4</v>
      </c>
      <c r="H3177" s="130">
        <f t="shared" si="452"/>
        <v>0.11610859087851542</v>
      </c>
    </row>
    <row r="3178" spans="1:8">
      <c r="A3178" s="108">
        <f t="shared" si="454"/>
        <v>3164</v>
      </c>
      <c r="B3178" s="109">
        <f t="shared" si="454"/>
        <v>46729</v>
      </c>
      <c r="C3178" s="127" t="str">
        <f t="shared" si="448"/>
        <v>구간18</v>
      </c>
      <c r="D3178" s="108">
        <f t="shared" si="449"/>
        <v>183</v>
      </c>
      <c r="E3178" s="128">
        <f>COUNTIF($C$15:C3178,C3178)</f>
        <v>58</v>
      </c>
      <c r="F3178" s="129">
        <f t="shared" si="450"/>
        <v>0.11593393221988979</v>
      </c>
      <c r="G3178" s="129">
        <f t="shared" si="451"/>
        <v>1.7772284561906027E-4</v>
      </c>
      <c r="H3178" s="130">
        <f t="shared" si="452"/>
        <v>0.11611165506550886</v>
      </c>
    </row>
    <row r="3179" spans="1:8">
      <c r="A3179" s="108">
        <f t="shared" si="454"/>
        <v>3165</v>
      </c>
      <c r="B3179" s="109">
        <f t="shared" si="454"/>
        <v>46730</v>
      </c>
      <c r="C3179" s="127" t="str">
        <f t="shared" si="448"/>
        <v>구간18</v>
      </c>
      <c r="D3179" s="108">
        <f t="shared" si="449"/>
        <v>183</v>
      </c>
      <c r="E3179" s="128">
        <f>COUNTIF($C$15:C3179,C3179)</f>
        <v>59</v>
      </c>
      <c r="F3179" s="129">
        <f t="shared" si="450"/>
        <v>0.11593393221988979</v>
      </c>
      <c r="G3179" s="129">
        <f t="shared" si="451"/>
        <v>1.8078703261249234E-4</v>
      </c>
      <c r="H3179" s="130">
        <f t="shared" si="452"/>
        <v>0.11611471925250229</v>
      </c>
    </row>
    <row r="3180" spans="1:8">
      <c r="A3180" s="108">
        <f t="shared" si="454"/>
        <v>3166</v>
      </c>
      <c r="B3180" s="109">
        <f t="shared" si="454"/>
        <v>46731</v>
      </c>
      <c r="C3180" s="127" t="str">
        <f t="shared" si="448"/>
        <v>구간18</v>
      </c>
      <c r="D3180" s="108">
        <f t="shared" si="449"/>
        <v>183</v>
      </c>
      <c r="E3180" s="128">
        <f>COUNTIF($C$15:C3180,C3180)</f>
        <v>60</v>
      </c>
      <c r="F3180" s="129">
        <f t="shared" si="450"/>
        <v>0.11593393221988979</v>
      </c>
      <c r="G3180" s="129">
        <f t="shared" si="451"/>
        <v>1.8385121960592441E-4</v>
      </c>
      <c r="H3180" s="130">
        <f t="shared" si="452"/>
        <v>0.11611778343949572</v>
      </c>
    </row>
    <row r="3181" spans="1:8">
      <c r="A3181" s="108">
        <f t="shared" si="454"/>
        <v>3167</v>
      </c>
      <c r="B3181" s="109">
        <f t="shared" si="454"/>
        <v>46732</v>
      </c>
      <c r="C3181" s="127" t="str">
        <f t="shared" si="448"/>
        <v>구간18</v>
      </c>
      <c r="D3181" s="108">
        <f t="shared" si="449"/>
        <v>183</v>
      </c>
      <c r="E3181" s="128">
        <f>COUNTIF($C$15:C3181,C3181)</f>
        <v>61</v>
      </c>
      <c r="F3181" s="129">
        <f t="shared" si="450"/>
        <v>0.11593393221988979</v>
      </c>
      <c r="G3181" s="129">
        <f t="shared" si="451"/>
        <v>1.8691540659935649E-4</v>
      </c>
      <c r="H3181" s="130">
        <f t="shared" si="452"/>
        <v>0.11612084762648915</v>
      </c>
    </row>
    <row r="3182" spans="1:8">
      <c r="A3182" s="108">
        <f t="shared" si="454"/>
        <v>3168</v>
      </c>
      <c r="B3182" s="109">
        <f t="shared" si="454"/>
        <v>46733</v>
      </c>
      <c r="C3182" s="127" t="str">
        <f t="shared" si="448"/>
        <v>구간18</v>
      </c>
      <c r="D3182" s="108">
        <f t="shared" si="449"/>
        <v>183</v>
      </c>
      <c r="E3182" s="128">
        <f>COUNTIF($C$15:C3182,C3182)</f>
        <v>62</v>
      </c>
      <c r="F3182" s="129">
        <f t="shared" si="450"/>
        <v>0.11593393221988979</v>
      </c>
      <c r="G3182" s="129">
        <f t="shared" si="451"/>
        <v>1.8997959359278856E-4</v>
      </c>
      <c r="H3182" s="130">
        <f t="shared" si="452"/>
        <v>0.11612391181348258</v>
      </c>
    </row>
    <row r="3183" spans="1:8">
      <c r="A3183" s="108">
        <f t="shared" si="454"/>
        <v>3169</v>
      </c>
      <c r="B3183" s="109">
        <f t="shared" si="454"/>
        <v>46734</v>
      </c>
      <c r="C3183" s="127" t="str">
        <f t="shared" si="448"/>
        <v>구간18</v>
      </c>
      <c r="D3183" s="108">
        <f t="shared" si="449"/>
        <v>183</v>
      </c>
      <c r="E3183" s="128">
        <f>COUNTIF($C$15:C3183,C3183)</f>
        <v>63</v>
      </c>
      <c r="F3183" s="129">
        <f t="shared" si="450"/>
        <v>0.11593393221988979</v>
      </c>
      <c r="G3183" s="129">
        <f t="shared" si="451"/>
        <v>1.9304378058622064E-4</v>
      </c>
      <c r="H3183" s="130">
        <f t="shared" si="452"/>
        <v>0.11612697600047601</v>
      </c>
    </row>
    <row r="3184" spans="1:8">
      <c r="A3184" s="108">
        <f t="shared" si="454"/>
        <v>3170</v>
      </c>
      <c r="B3184" s="109">
        <f t="shared" si="454"/>
        <v>46735</v>
      </c>
      <c r="C3184" s="127" t="str">
        <f t="shared" si="448"/>
        <v>구간18</v>
      </c>
      <c r="D3184" s="108">
        <f t="shared" si="449"/>
        <v>183</v>
      </c>
      <c r="E3184" s="128">
        <f>COUNTIF($C$15:C3184,C3184)</f>
        <v>64</v>
      </c>
      <c r="F3184" s="129">
        <f t="shared" si="450"/>
        <v>0.11593393221988979</v>
      </c>
      <c r="G3184" s="129">
        <f t="shared" si="451"/>
        <v>1.9610796757965271E-4</v>
      </c>
      <c r="H3184" s="130">
        <f t="shared" si="452"/>
        <v>0.11613004018746945</v>
      </c>
    </row>
    <row r="3185" spans="1:8">
      <c r="A3185" s="108">
        <f t="shared" ref="A3185:B3200" si="455">A3184+1</f>
        <v>3171</v>
      </c>
      <c r="B3185" s="109">
        <f t="shared" si="455"/>
        <v>46736</v>
      </c>
      <c r="C3185" s="127" t="str">
        <f t="shared" si="448"/>
        <v>구간18</v>
      </c>
      <c r="D3185" s="108">
        <f t="shared" si="449"/>
        <v>183</v>
      </c>
      <c r="E3185" s="128">
        <f>COUNTIF($C$15:C3185,C3185)</f>
        <v>65</v>
      </c>
      <c r="F3185" s="129">
        <f t="shared" si="450"/>
        <v>0.11593393221988979</v>
      </c>
      <c r="G3185" s="129">
        <f t="shared" si="451"/>
        <v>1.9917215457308478E-4</v>
      </c>
      <c r="H3185" s="130">
        <f t="shared" si="452"/>
        <v>0.11613310437446288</v>
      </c>
    </row>
    <row r="3186" spans="1:8">
      <c r="A3186" s="108">
        <f t="shared" si="455"/>
        <v>3172</v>
      </c>
      <c r="B3186" s="109">
        <f t="shared" si="455"/>
        <v>46737</v>
      </c>
      <c r="C3186" s="127" t="str">
        <f t="shared" si="448"/>
        <v>구간18</v>
      </c>
      <c r="D3186" s="108">
        <f t="shared" si="449"/>
        <v>183</v>
      </c>
      <c r="E3186" s="128">
        <f>COUNTIF($C$15:C3186,C3186)</f>
        <v>66</v>
      </c>
      <c r="F3186" s="129">
        <f t="shared" si="450"/>
        <v>0.11593393221988979</v>
      </c>
      <c r="G3186" s="129">
        <f t="shared" si="451"/>
        <v>2.0223634156651686E-4</v>
      </c>
      <c r="H3186" s="130">
        <f t="shared" si="452"/>
        <v>0.11613616856145631</v>
      </c>
    </row>
    <row r="3187" spans="1:8">
      <c r="A3187" s="108">
        <f t="shared" si="455"/>
        <v>3173</v>
      </c>
      <c r="B3187" s="109">
        <f t="shared" si="455"/>
        <v>46738</v>
      </c>
      <c r="C3187" s="127" t="str">
        <f t="shared" si="448"/>
        <v>구간18</v>
      </c>
      <c r="D3187" s="108">
        <f t="shared" si="449"/>
        <v>183</v>
      </c>
      <c r="E3187" s="128">
        <f>COUNTIF($C$15:C3187,C3187)</f>
        <v>67</v>
      </c>
      <c r="F3187" s="129">
        <f t="shared" si="450"/>
        <v>0.11593393221988979</v>
      </c>
      <c r="G3187" s="129">
        <f t="shared" si="451"/>
        <v>2.0530052855994893E-4</v>
      </c>
      <c r="H3187" s="130">
        <f t="shared" si="452"/>
        <v>0.11613923274844974</v>
      </c>
    </row>
    <row r="3188" spans="1:8">
      <c r="A3188" s="108">
        <f t="shared" si="455"/>
        <v>3174</v>
      </c>
      <c r="B3188" s="109">
        <f t="shared" si="455"/>
        <v>46739</v>
      </c>
      <c r="C3188" s="127" t="str">
        <f t="shared" si="448"/>
        <v>구간18</v>
      </c>
      <c r="D3188" s="108">
        <f t="shared" si="449"/>
        <v>183</v>
      </c>
      <c r="E3188" s="128">
        <f>COUNTIF($C$15:C3188,C3188)</f>
        <v>68</v>
      </c>
      <c r="F3188" s="129">
        <f t="shared" si="450"/>
        <v>0.11593393221988979</v>
      </c>
      <c r="G3188" s="129">
        <f t="shared" si="451"/>
        <v>2.0836471555338101E-4</v>
      </c>
      <c r="H3188" s="130">
        <f t="shared" si="452"/>
        <v>0.11614229693544317</v>
      </c>
    </row>
    <row r="3189" spans="1:8">
      <c r="A3189" s="108">
        <f t="shared" si="455"/>
        <v>3175</v>
      </c>
      <c r="B3189" s="109">
        <f t="shared" si="455"/>
        <v>46740</v>
      </c>
      <c r="C3189" s="127" t="str">
        <f t="shared" si="448"/>
        <v>구간18</v>
      </c>
      <c r="D3189" s="108">
        <f t="shared" si="449"/>
        <v>183</v>
      </c>
      <c r="E3189" s="128">
        <f>COUNTIF($C$15:C3189,C3189)</f>
        <v>69</v>
      </c>
      <c r="F3189" s="129">
        <f t="shared" si="450"/>
        <v>0.11593393221988979</v>
      </c>
      <c r="G3189" s="129">
        <f t="shared" si="451"/>
        <v>2.1142890254681308E-4</v>
      </c>
      <c r="H3189" s="130">
        <f t="shared" si="452"/>
        <v>0.11614536112243661</v>
      </c>
    </row>
    <row r="3190" spans="1:8">
      <c r="A3190" s="108">
        <f t="shared" si="455"/>
        <v>3176</v>
      </c>
      <c r="B3190" s="109">
        <f t="shared" si="455"/>
        <v>46741</v>
      </c>
      <c r="C3190" s="127" t="str">
        <f t="shared" si="448"/>
        <v>구간18</v>
      </c>
      <c r="D3190" s="108">
        <f t="shared" si="449"/>
        <v>183</v>
      </c>
      <c r="E3190" s="128">
        <f>COUNTIF($C$15:C3190,C3190)</f>
        <v>70</v>
      </c>
      <c r="F3190" s="129">
        <f t="shared" si="450"/>
        <v>0.11593393221988979</v>
      </c>
      <c r="G3190" s="129">
        <f t="shared" si="451"/>
        <v>2.1449308954024515E-4</v>
      </c>
      <c r="H3190" s="130">
        <f t="shared" si="452"/>
        <v>0.11614842530943004</v>
      </c>
    </row>
    <row r="3191" spans="1:8">
      <c r="A3191" s="108">
        <f t="shared" si="455"/>
        <v>3177</v>
      </c>
      <c r="B3191" s="109">
        <f t="shared" si="455"/>
        <v>46742</v>
      </c>
      <c r="C3191" s="127" t="str">
        <f t="shared" si="448"/>
        <v>구간18</v>
      </c>
      <c r="D3191" s="108">
        <f t="shared" si="449"/>
        <v>183</v>
      </c>
      <c r="E3191" s="128">
        <f>COUNTIF($C$15:C3191,C3191)</f>
        <v>71</v>
      </c>
      <c r="F3191" s="129">
        <f t="shared" si="450"/>
        <v>0.11593393221988979</v>
      </c>
      <c r="G3191" s="129">
        <f t="shared" si="451"/>
        <v>2.1755727653367723E-4</v>
      </c>
      <c r="H3191" s="130">
        <f t="shared" si="452"/>
        <v>0.11615148949642347</v>
      </c>
    </row>
    <row r="3192" spans="1:8">
      <c r="A3192" s="108">
        <f t="shared" si="455"/>
        <v>3178</v>
      </c>
      <c r="B3192" s="109">
        <f t="shared" si="455"/>
        <v>46743</v>
      </c>
      <c r="C3192" s="127" t="str">
        <f t="shared" si="448"/>
        <v>구간18</v>
      </c>
      <c r="D3192" s="108">
        <f t="shared" si="449"/>
        <v>183</v>
      </c>
      <c r="E3192" s="128">
        <f>COUNTIF($C$15:C3192,C3192)</f>
        <v>72</v>
      </c>
      <c r="F3192" s="129">
        <f t="shared" si="450"/>
        <v>0.11593393221988979</v>
      </c>
      <c r="G3192" s="129">
        <f t="shared" si="451"/>
        <v>2.206214635271093E-4</v>
      </c>
      <c r="H3192" s="130">
        <f t="shared" si="452"/>
        <v>0.1161545536834169</v>
      </c>
    </row>
    <row r="3193" spans="1:8">
      <c r="A3193" s="108">
        <f t="shared" si="455"/>
        <v>3179</v>
      </c>
      <c r="B3193" s="109">
        <f t="shared" si="455"/>
        <v>46744</v>
      </c>
      <c r="C3193" s="127" t="str">
        <f t="shared" si="448"/>
        <v>구간18</v>
      </c>
      <c r="D3193" s="108">
        <f t="shared" si="449"/>
        <v>183</v>
      </c>
      <c r="E3193" s="128">
        <f>COUNTIF($C$15:C3193,C3193)</f>
        <v>73</v>
      </c>
      <c r="F3193" s="129">
        <f t="shared" si="450"/>
        <v>0.11593393221988979</v>
      </c>
      <c r="G3193" s="129">
        <f t="shared" si="451"/>
        <v>2.2368565052054138E-4</v>
      </c>
      <c r="H3193" s="130">
        <f t="shared" si="452"/>
        <v>0.11615761787041033</v>
      </c>
    </row>
    <row r="3194" spans="1:8">
      <c r="A3194" s="108">
        <f t="shared" si="455"/>
        <v>3180</v>
      </c>
      <c r="B3194" s="109">
        <f t="shared" si="455"/>
        <v>46745</v>
      </c>
      <c r="C3194" s="127" t="str">
        <f t="shared" si="448"/>
        <v>구간18</v>
      </c>
      <c r="D3194" s="108">
        <f t="shared" si="449"/>
        <v>183</v>
      </c>
      <c r="E3194" s="128">
        <f>COUNTIF($C$15:C3194,C3194)</f>
        <v>74</v>
      </c>
      <c r="F3194" s="129">
        <f t="shared" si="450"/>
        <v>0.11593393221988979</v>
      </c>
      <c r="G3194" s="129">
        <f t="shared" si="451"/>
        <v>2.2674983751397345E-4</v>
      </c>
      <c r="H3194" s="130">
        <f t="shared" si="452"/>
        <v>0.11616068205740376</v>
      </c>
    </row>
    <row r="3195" spans="1:8">
      <c r="A3195" s="108">
        <f t="shared" si="455"/>
        <v>3181</v>
      </c>
      <c r="B3195" s="109">
        <f t="shared" si="455"/>
        <v>46746</v>
      </c>
      <c r="C3195" s="127" t="str">
        <f t="shared" si="448"/>
        <v>구간18</v>
      </c>
      <c r="D3195" s="108">
        <f t="shared" si="449"/>
        <v>183</v>
      </c>
      <c r="E3195" s="128">
        <f>COUNTIF($C$15:C3195,C3195)</f>
        <v>75</v>
      </c>
      <c r="F3195" s="129">
        <f t="shared" si="450"/>
        <v>0.11593393221988979</v>
      </c>
      <c r="G3195" s="129">
        <f t="shared" si="451"/>
        <v>2.2981402450740552E-4</v>
      </c>
      <c r="H3195" s="130">
        <f t="shared" si="452"/>
        <v>0.1161637462443972</v>
      </c>
    </row>
    <row r="3196" spans="1:8">
      <c r="A3196" s="108">
        <f t="shared" si="455"/>
        <v>3182</v>
      </c>
      <c r="B3196" s="109">
        <f t="shared" si="455"/>
        <v>46747</v>
      </c>
      <c r="C3196" s="127" t="str">
        <f t="shared" si="448"/>
        <v>구간18</v>
      </c>
      <c r="D3196" s="108">
        <f t="shared" si="449"/>
        <v>183</v>
      </c>
      <c r="E3196" s="128">
        <f>COUNTIF($C$15:C3196,C3196)</f>
        <v>76</v>
      </c>
      <c r="F3196" s="129">
        <f t="shared" si="450"/>
        <v>0.11593393221988979</v>
      </c>
      <c r="G3196" s="129">
        <f t="shared" si="451"/>
        <v>2.328782115008376E-4</v>
      </c>
      <c r="H3196" s="130">
        <f t="shared" si="452"/>
        <v>0.11616681043139063</v>
      </c>
    </row>
    <row r="3197" spans="1:8">
      <c r="A3197" s="108">
        <f t="shared" si="455"/>
        <v>3183</v>
      </c>
      <c r="B3197" s="109">
        <f t="shared" si="455"/>
        <v>46748</v>
      </c>
      <c r="C3197" s="127" t="str">
        <f t="shared" si="448"/>
        <v>구간18</v>
      </c>
      <c r="D3197" s="108">
        <f t="shared" si="449"/>
        <v>183</v>
      </c>
      <c r="E3197" s="128">
        <f>COUNTIF($C$15:C3197,C3197)</f>
        <v>77</v>
      </c>
      <c r="F3197" s="129">
        <f t="shared" si="450"/>
        <v>0.11593393221988979</v>
      </c>
      <c r="G3197" s="129">
        <f t="shared" si="451"/>
        <v>2.3594239849426967E-4</v>
      </c>
      <c r="H3197" s="130">
        <f t="shared" si="452"/>
        <v>0.11616987461838406</v>
      </c>
    </row>
    <row r="3198" spans="1:8">
      <c r="A3198" s="108">
        <f t="shared" si="455"/>
        <v>3184</v>
      </c>
      <c r="B3198" s="109">
        <f t="shared" si="455"/>
        <v>46749</v>
      </c>
      <c r="C3198" s="127" t="str">
        <f t="shared" si="448"/>
        <v>구간18</v>
      </c>
      <c r="D3198" s="108">
        <f t="shared" si="449"/>
        <v>183</v>
      </c>
      <c r="E3198" s="128">
        <f>COUNTIF($C$15:C3198,C3198)</f>
        <v>78</v>
      </c>
      <c r="F3198" s="129">
        <f t="shared" si="450"/>
        <v>0.11593393221988979</v>
      </c>
      <c r="G3198" s="129">
        <f t="shared" si="451"/>
        <v>2.3900658548770175E-4</v>
      </c>
      <c r="H3198" s="130">
        <f t="shared" si="452"/>
        <v>0.11617293880537749</v>
      </c>
    </row>
    <row r="3199" spans="1:8">
      <c r="A3199" s="108">
        <f t="shared" si="455"/>
        <v>3185</v>
      </c>
      <c r="B3199" s="109">
        <f t="shared" si="455"/>
        <v>46750</v>
      </c>
      <c r="C3199" s="127" t="str">
        <f t="shared" si="448"/>
        <v>구간18</v>
      </c>
      <c r="D3199" s="108">
        <f t="shared" si="449"/>
        <v>183</v>
      </c>
      <c r="E3199" s="128">
        <f>COUNTIF($C$15:C3199,C3199)</f>
        <v>79</v>
      </c>
      <c r="F3199" s="129">
        <f t="shared" si="450"/>
        <v>0.11593393221988979</v>
      </c>
      <c r="G3199" s="129">
        <f t="shared" si="451"/>
        <v>2.4207077248113382E-4</v>
      </c>
      <c r="H3199" s="130">
        <f t="shared" si="452"/>
        <v>0.11617600299237092</v>
      </c>
    </row>
    <row r="3200" spans="1:8">
      <c r="A3200" s="108">
        <f t="shared" si="455"/>
        <v>3186</v>
      </c>
      <c r="B3200" s="109">
        <f t="shared" si="455"/>
        <v>46751</v>
      </c>
      <c r="C3200" s="127" t="str">
        <f t="shared" si="448"/>
        <v>구간18</v>
      </c>
      <c r="D3200" s="108">
        <f t="shared" si="449"/>
        <v>183</v>
      </c>
      <c r="E3200" s="128">
        <f>COUNTIF($C$15:C3200,C3200)</f>
        <v>80</v>
      </c>
      <c r="F3200" s="129">
        <f t="shared" si="450"/>
        <v>0.11593393221988979</v>
      </c>
      <c r="G3200" s="129">
        <f t="shared" si="451"/>
        <v>2.4513495947456587E-4</v>
      </c>
      <c r="H3200" s="130">
        <f t="shared" si="452"/>
        <v>0.11617906717936435</v>
      </c>
    </row>
    <row r="3201" spans="1:8">
      <c r="A3201" s="108">
        <f t="shared" ref="A3201:B3216" si="456">A3200+1</f>
        <v>3187</v>
      </c>
      <c r="B3201" s="109">
        <f t="shared" si="456"/>
        <v>46752</v>
      </c>
      <c r="C3201" s="127" t="str">
        <f t="shared" si="448"/>
        <v>구간18</v>
      </c>
      <c r="D3201" s="108">
        <f t="shared" si="449"/>
        <v>183</v>
      </c>
      <c r="E3201" s="128">
        <f>COUNTIF($C$15:C3201,C3201)</f>
        <v>81</v>
      </c>
      <c r="F3201" s="129">
        <f t="shared" si="450"/>
        <v>0.11593393221988979</v>
      </c>
      <c r="G3201" s="129">
        <f t="shared" si="451"/>
        <v>2.4819914646799794E-4</v>
      </c>
      <c r="H3201" s="130">
        <f t="shared" si="452"/>
        <v>0.11618213136635779</v>
      </c>
    </row>
    <row r="3202" spans="1:8">
      <c r="A3202" s="108">
        <f t="shared" si="456"/>
        <v>3188</v>
      </c>
      <c r="B3202" s="109">
        <f t="shared" si="456"/>
        <v>46753</v>
      </c>
      <c r="C3202" s="127" t="str">
        <f t="shared" si="448"/>
        <v>구간18</v>
      </c>
      <c r="D3202" s="108">
        <f t="shared" si="449"/>
        <v>183</v>
      </c>
      <c r="E3202" s="128">
        <f>COUNTIF($C$15:C3202,C3202)</f>
        <v>82</v>
      </c>
      <c r="F3202" s="129">
        <f t="shared" si="450"/>
        <v>0.11593393221988979</v>
      </c>
      <c r="G3202" s="129">
        <f t="shared" si="451"/>
        <v>2.5126333346143001E-4</v>
      </c>
      <c r="H3202" s="130">
        <f t="shared" si="452"/>
        <v>0.11618519555335122</v>
      </c>
    </row>
    <row r="3203" spans="1:8">
      <c r="A3203" s="108">
        <f t="shared" si="456"/>
        <v>3189</v>
      </c>
      <c r="B3203" s="109">
        <f t="shared" si="456"/>
        <v>46754</v>
      </c>
      <c r="C3203" s="127" t="str">
        <f t="shared" si="448"/>
        <v>구간18</v>
      </c>
      <c r="D3203" s="108">
        <f t="shared" si="449"/>
        <v>183</v>
      </c>
      <c r="E3203" s="128">
        <f>COUNTIF($C$15:C3203,C3203)</f>
        <v>83</v>
      </c>
      <c r="F3203" s="129">
        <f t="shared" si="450"/>
        <v>0.11593393221988979</v>
      </c>
      <c r="G3203" s="129">
        <f t="shared" si="451"/>
        <v>2.5432752045486209E-4</v>
      </c>
      <c r="H3203" s="130">
        <f t="shared" si="452"/>
        <v>0.11618825974034465</v>
      </c>
    </row>
    <row r="3204" spans="1:8">
      <c r="A3204" s="108">
        <f t="shared" si="456"/>
        <v>3190</v>
      </c>
      <c r="B3204" s="109">
        <f t="shared" si="456"/>
        <v>46755</v>
      </c>
      <c r="C3204" s="127" t="str">
        <f t="shared" si="448"/>
        <v>구간18</v>
      </c>
      <c r="D3204" s="108">
        <f t="shared" si="449"/>
        <v>183</v>
      </c>
      <c r="E3204" s="128">
        <f>COUNTIF($C$15:C3204,C3204)</f>
        <v>84</v>
      </c>
      <c r="F3204" s="129">
        <f t="shared" si="450"/>
        <v>0.11593393221988979</v>
      </c>
      <c r="G3204" s="129">
        <f t="shared" si="451"/>
        <v>2.5739170744829416E-4</v>
      </c>
      <c r="H3204" s="130">
        <f t="shared" si="452"/>
        <v>0.11619132392733808</v>
      </c>
    </row>
    <row r="3205" spans="1:8">
      <c r="A3205" s="108">
        <f t="shared" si="456"/>
        <v>3191</v>
      </c>
      <c r="B3205" s="109">
        <f t="shared" si="456"/>
        <v>46756</v>
      </c>
      <c r="C3205" s="127" t="str">
        <f t="shared" si="448"/>
        <v>구간18</v>
      </c>
      <c r="D3205" s="108">
        <f t="shared" si="449"/>
        <v>183</v>
      </c>
      <c r="E3205" s="128">
        <f>COUNTIF($C$15:C3205,C3205)</f>
        <v>85</v>
      </c>
      <c r="F3205" s="129">
        <f t="shared" si="450"/>
        <v>0.11593393221988979</v>
      </c>
      <c r="G3205" s="129">
        <f t="shared" si="451"/>
        <v>2.6045589444172624E-4</v>
      </c>
      <c r="H3205" s="130">
        <f t="shared" si="452"/>
        <v>0.11619438811433151</v>
      </c>
    </row>
    <row r="3206" spans="1:8">
      <c r="A3206" s="108">
        <f t="shared" si="456"/>
        <v>3192</v>
      </c>
      <c r="B3206" s="109">
        <f t="shared" si="456"/>
        <v>46757</v>
      </c>
      <c r="C3206" s="127" t="str">
        <f t="shared" si="448"/>
        <v>구간18</v>
      </c>
      <c r="D3206" s="108">
        <f t="shared" si="449"/>
        <v>183</v>
      </c>
      <c r="E3206" s="128">
        <f>COUNTIF($C$15:C3206,C3206)</f>
        <v>86</v>
      </c>
      <c r="F3206" s="129">
        <f t="shared" si="450"/>
        <v>0.11593393221988979</v>
      </c>
      <c r="G3206" s="129">
        <f t="shared" si="451"/>
        <v>2.6352008143515831E-4</v>
      </c>
      <c r="H3206" s="130">
        <f t="shared" si="452"/>
        <v>0.11619745230132494</v>
      </c>
    </row>
    <row r="3207" spans="1:8">
      <c r="A3207" s="108">
        <f t="shared" si="456"/>
        <v>3193</v>
      </c>
      <c r="B3207" s="109">
        <f t="shared" si="456"/>
        <v>46758</v>
      </c>
      <c r="C3207" s="127" t="str">
        <f t="shared" si="448"/>
        <v>구간18</v>
      </c>
      <c r="D3207" s="108">
        <f t="shared" si="449"/>
        <v>183</v>
      </c>
      <c r="E3207" s="128">
        <f>COUNTIF($C$15:C3207,C3207)</f>
        <v>87</v>
      </c>
      <c r="F3207" s="129">
        <f t="shared" si="450"/>
        <v>0.11593393221988979</v>
      </c>
      <c r="G3207" s="129">
        <f t="shared" si="451"/>
        <v>2.6658426842859038E-4</v>
      </c>
      <c r="H3207" s="130">
        <f t="shared" si="452"/>
        <v>0.11620051648831838</v>
      </c>
    </row>
    <row r="3208" spans="1:8">
      <c r="A3208" s="108">
        <f t="shared" si="456"/>
        <v>3194</v>
      </c>
      <c r="B3208" s="109">
        <f t="shared" si="456"/>
        <v>46759</v>
      </c>
      <c r="C3208" s="127" t="str">
        <f t="shared" si="448"/>
        <v>구간18</v>
      </c>
      <c r="D3208" s="108">
        <f t="shared" si="449"/>
        <v>183</v>
      </c>
      <c r="E3208" s="128">
        <f>COUNTIF($C$15:C3208,C3208)</f>
        <v>88</v>
      </c>
      <c r="F3208" s="129">
        <f t="shared" si="450"/>
        <v>0.11593393221988979</v>
      </c>
      <c r="G3208" s="129">
        <f t="shared" si="451"/>
        <v>2.6964845542202246E-4</v>
      </c>
      <c r="H3208" s="130">
        <f t="shared" si="452"/>
        <v>0.11620358067531181</v>
      </c>
    </row>
    <row r="3209" spans="1:8">
      <c r="A3209" s="108">
        <f t="shared" si="456"/>
        <v>3195</v>
      </c>
      <c r="B3209" s="109">
        <f t="shared" si="456"/>
        <v>46760</v>
      </c>
      <c r="C3209" s="127" t="str">
        <f t="shared" si="448"/>
        <v>구간18</v>
      </c>
      <c r="D3209" s="108">
        <f t="shared" si="449"/>
        <v>183</v>
      </c>
      <c r="E3209" s="128">
        <f>COUNTIF($C$15:C3209,C3209)</f>
        <v>89</v>
      </c>
      <c r="F3209" s="129">
        <f t="shared" si="450"/>
        <v>0.11593393221988979</v>
      </c>
      <c r="G3209" s="129">
        <f t="shared" si="451"/>
        <v>2.7271264241545453E-4</v>
      </c>
      <c r="H3209" s="130">
        <f t="shared" si="452"/>
        <v>0.11620664486230524</v>
      </c>
    </row>
    <row r="3210" spans="1:8">
      <c r="A3210" s="108">
        <f t="shared" si="456"/>
        <v>3196</v>
      </c>
      <c r="B3210" s="109">
        <f t="shared" si="456"/>
        <v>46761</v>
      </c>
      <c r="C3210" s="127" t="str">
        <f t="shared" si="448"/>
        <v>구간18</v>
      </c>
      <c r="D3210" s="108">
        <f t="shared" si="449"/>
        <v>183</v>
      </c>
      <c r="E3210" s="128">
        <f>COUNTIF($C$15:C3210,C3210)</f>
        <v>90</v>
      </c>
      <c r="F3210" s="129">
        <f t="shared" si="450"/>
        <v>0.11593393221988979</v>
      </c>
      <c r="G3210" s="129">
        <f t="shared" si="451"/>
        <v>2.7577682940888661E-4</v>
      </c>
      <c r="H3210" s="130">
        <f t="shared" si="452"/>
        <v>0.11620970904929867</v>
      </c>
    </row>
    <row r="3211" spans="1:8">
      <c r="A3211" s="108">
        <f t="shared" si="456"/>
        <v>3197</v>
      </c>
      <c r="B3211" s="109">
        <f t="shared" si="456"/>
        <v>46762</v>
      </c>
      <c r="C3211" s="127" t="str">
        <f t="shared" si="448"/>
        <v>구간18</v>
      </c>
      <c r="D3211" s="108">
        <f t="shared" si="449"/>
        <v>183</v>
      </c>
      <c r="E3211" s="128">
        <f>COUNTIF($C$15:C3211,C3211)</f>
        <v>91</v>
      </c>
      <c r="F3211" s="129">
        <f t="shared" si="450"/>
        <v>0.11593393221988979</v>
      </c>
      <c r="G3211" s="129">
        <f t="shared" si="451"/>
        <v>2.7884101640231868E-4</v>
      </c>
      <c r="H3211" s="130">
        <f t="shared" si="452"/>
        <v>0.1162127732362921</v>
      </c>
    </row>
    <row r="3212" spans="1:8">
      <c r="A3212" s="108">
        <f t="shared" si="456"/>
        <v>3198</v>
      </c>
      <c r="B3212" s="109">
        <f t="shared" si="456"/>
        <v>46763</v>
      </c>
      <c r="C3212" s="127" t="str">
        <f t="shared" si="448"/>
        <v>구간18</v>
      </c>
      <c r="D3212" s="108">
        <f t="shared" si="449"/>
        <v>183</v>
      </c>
      <c r="E3212" s="128">
        <f>COUNTIF($C$15:C3212,C3212)</f>
        <v>92</v>
      </c>
      <c r="F3212" s="129">
        <f t="shared" si="450"/>
        <v>0.11593393221988979</v>
      </c>
      <c r="G3212" s="129">
        <f t="shared" si="451"/>
        <v>2.8190520339575075E-4</v>
      </c>
      <c r="H3212" s="130">
        <f t="shared" si="452"/>
        <v>0.11621583742328555</v>
      </c>
    </row>
    <row r="3213" spans="1:8">
      <c r="A3213" s="108">
        <f t="shared" si="456"/>
        <v>3199</v>
      </c>
      <c r="B3213" s="109">
        <f t="shared" si="456"/>
        <v>46764</v>
      </c>
      <c r="C3213" s="127" t="str">
        <f t="shared" si="448"/>
        <v>구간18</v>
      </c>
      <c r="D3213" s="108">
        <f t="shared" si="449"/>
        <v>183</v>
      </c>
      <c r="E3213" s="128">
        <f>COUNTIF($C$15:C3213,C3213)</f>
        <v>93</v>
      </c>
      <c r="F3213" s="129">
        <f t="shared" si="450"/>
        <v>0.11593393221988979</v>
      </c>
      <c r="G3213" s="129">
        <f t="shared" si="451"/>
        <v>2.8496939038918283E-4</v>
      </c>
      <c r="H3213" s="130">
        <f t="shared" si="452"/>
        <v>0.11621890161027898</v>
      </c>
    </row>
    <row r="3214" spans="1:8">
      <c r="A3214" s="108">
        <f t="shared" si="456"/>
        <v>3200</v>
      </c>
      <c r="B3214" s="109">
        <f t="shared" si="456"/>
        <v>46765</v>
      </c>
      <c r="C3214" s="127" t="str">
        <f t="shared" si="448"/>
        <v>구간18</v>
      </c>
      <c r="D3214" s="108">
        <f t="shared" si="449"/>
        <v>183</v>
      </c>
      <c r="E3214" s="128">
        <f>COUNTIF($C$15:C3214,C3214)</f>
        <v>94</v>
      </c>
      <c r="F3214" s="129">
        <f t="shared" si="450"/>
        <v>0.11593393221988979</v>
      </c>
      <c r="G3214" s="129">
        <f t="shared" si="451"/>
        <v>2.880335773826149E-4</v>
      </c>
      <c r="H3214" s="130">
        <f t="shared" si="452"/>
        <v>0.11622196579727241</v>
      </c>
    </row>
    <row r="3215" spans="1:8">
      <c r="A3215" s="108">
        <f t="shared" si="456"/>
        <v>3201</v>
      </c>
      <c r="B3215" s="109">
        <f t="shared" si="456"/>
        <v>46766</v>
      </c>
      <c r="C3215" s="127" t="str">
        <f t="shared" si="448"/>
        <v>구간18</v>
      </c>
      <c r="D3215" s="108">
        <f t="shared" si="449"/>
        <v>183</v>
      </c>
      <c r="E3215" s="128">
        <f>COUNTIF($C$15:C3215,C3215)</f>
        <v>95</v>
      </c>
      <c r="F3215" s="129">
        <f t="shared" si="450"/>
        <v>0.11593393221988979</v>
      </c>
      <c r="G3215" s="129">
        <f t="shared" si="451"/>
        <v>2.9109776437604698E-4</v>
      </c>
      <c r="H3215" s="130">
        <f t="shared" si="452"/>
        <v>0.11622502998426584</v>
      </c>
    </row>
    <row r="3216" spans="1:8">
      <c r="A3216" s="108">
        <f t="shared" si="456"/>
        <v>3202</v>
      </c>
      <c r="B3216" s="109">
        <f t="shared" si="456"/>
        <v>46767</v>
      </c>
      <c r="C3216" s="127" t="str">
        <f t="shared" ref="C3216:C3279" si="457">IF(IFERROR(HLOOKUP(B3216,$D$5:$W$7,2,FALSE),"")="",C3217,HLOOKUP(B3216,$D$5:$W$7,2,FALSE))</f>
        <v>구간18</v>
      </c>
      <c r="D3216" s="108">
        <f t="shared" ref="D3216:D3279" si="458">COUNTIF($C$15:$C$49928,C3216)</f>
        <v>183</v>
      </c>
      <c r="E3216" s="128">
        <f>COUNTIF($C$15:C3216,C3216)</f>
        <v>96</v>
      </c>
      <c r="F3216" s="129">
        <f t="shared" ref="F3216:F3279" si="459">HLOOKUP($C3216,$D$6:$W$11,6,FALSE)</f>
        <v>0.11593393221988979</v>
      </c>
      <c r="G3216" s="129">
        <f t="shared" ref="G3216:G3279" si="460">HLOOKUP($C3216,$D$6:$W$11,5,FALSE)*(E3216)</f>
        <v>2.9416195136947905E-4</v>
      </c>
      <c r="H3216" s="130">
        <f t="shared" ref="H3216:H3279" si="461">F3216+G3216</f>
        <v>0.11622809417125927</v>
      </c>
    </row>
    <row r="3217" spans="1:8">
      <c r="A3217" s="108">
        <f t="shared" ref="A3217:B3232" si="462">A3216+1</f>
        <v>3203</v>
      </c>
      <c r="B3217" s="109">
        <f t="shared" si="462"/>
        <v>46768</v>
      </c>
      <c r="C3217" s="127" t="str">
        <f t="shared" si="457"/>
        <v>구간18</v>
      </c>
      <c r="D3217" s="108">
        <f t="shared" si="458"/>
        <v>183</v>
      </c>
      <c r="E3217" s="128">
        <f>COUNTIF($C$15:C3217,C3217)</f>
        <v>97</v>
      </c>
      <c r="F3217" s="129">
        <f t="shared" si="459"/>
        <v>0.11593393221988979</v>
      </c>
      <c r="G3217" s="129">
        <f t="shared" si="460"/>
        <v>2.9722613836291112E-4</v>
      </c>
      <c r="H3217" s="130">
        <f t="shared" si="461"/>
        <v>0.11623115835825271</v>
      </c>
    </row>
    <row r="3218" spans="1:8">
      <c r="A3218" s="108">
        <f t="shared" si="462"/>
        <v>3204</v>
      </c>
      <c r="B3218" s="109">
        <f t="shared" si="462"/>
        <v>46769</v>
      </c>
      <c r="C3218" s="127" t="str">
        <f t="shared" si="457"/>
        <v>구간18</v>
      </c>
      <c r="D3218" s="108">
        <f t="shared" si="458"/>
        <v>183</v>
      </c>
      <c r="E3218" s="128">
        <f>COUNTIF($C$15:C3218,C3218)</f>
        <v>98</v>
      </c>
      <c r="F3218" s="129">
        <f t="shared" si="459"/>
        <v>0.11593393221988979</v>
      </c>
      <c r="G3218" s="129">
        <f t="shared" si="460"/>
        <v>3.002903253563432E-4</v>
      </c>
      <c r="H3218" s="130">
        <f t="shared" si="461"/>
        <v>0.11623422254524614</v>
      </c>
    </row>
    <row r="3219" spans="1:8">
      <c r="A3219" s="108">
        <f t="shared" si="462"/>
        <v>3205</v>
      </c>
      <c r="B3219" s="109">
        <f t="shared" si="462"/>
        <v>46770</v>
      </c>
      <c r="C3219" s="127" t="str">
        <f t="shared" si="457"/>
        <v>구간18</v>
      </c>
      <c r="D3219" s="108">
        <f t="shared" si="458"/>
        <v>183</v>
      </c>
      <c r="E3219" s="128">
        <f>COUNTIF($C$15:C3219,C3219)</f>
        <v>99</v>
      </c>
      <c r="F3219" s="129">
        <f t="shared" si="459"/>
        <v>0.11593393221988979</v>
      </c>
      <c r="G3219" s="129">
        <f t="shared" si="460"/>
        <v>3.0335451234977527E-4</v>
      </c>
      <c r="H3219" s="130">
        <f t="shared" si="461"/>
        <v>0.11623728673223957</v>
      </c>
    </row>
    <row r="3220" spans="1:8">
      <c r="A3220" s="108">
        <f t="shared" si="462"/>
        <v>3206</v>
      </c>
      <c r="B3220" s="109">
        <f t="shared" si="462"/>
        <v>46771</v>
      </c>
      <c r="C3220" s="127" t="str">
        <f t="shared" si="457"/>
        <v>구간18</v>
      </c>
      <c r="D3220" s="108">
        <f t="shared" si="458"/>
        <v>183</v>
      </c>
      <c r="E3220" s="128">
        <f>COUNTIF($C$15:C3220,C3220)</f>
        <v>100</v>
      </c>
      <c r="F3220" s="129">
        <f t="shared" si="459"/>
        <v>0.11593393221988979</v>
      </c>
      <c r="G3220" s="129">
        <f t="shared" si="460"/>
        <v>3.0641869934320735E-4</v>
      </c>
      <c r="H3220" s="130">
        <f t="shared" si="461"/>
        <v>0.116240350919233</v>
      </c>
    </row>
    <row r="3221" spans="1:8">
      <c r="A3221" s="108">
        <f t="shared" si="462"/>
        <v>3207</v>
      </c>
      <c r="B3221" s="109">
        <f t="shared" si="462"/>
        <v>46772</v>
      </c>
      <c r="C3221" s="127" t="str">
        <f t="shared" si="457"/>
        <v>구간18</v>
      </c>
      <c r="D3221" s="108">
        <f t="shared" si="458"/>
        <v>183</v>
      </c>
      <c r="E3221" s="128">
        <f>COUNTIF($C$15:C3221,C3221)</f>
        <v>101</v>
      </c>
      <c r="F3221" s="129">
        <f t="shared" si="459"/>
        <v>0.11593393221988979</v>
      </c>
      <c r="G3221" s="129">
        <f t="shared" si="460"/>
        <v>3.0948288633663942E-4</v>
      </c>
      <c r="H3221" s="130">
        <f t="shared" si="461"/>
        <v>0.11624341510622643</v>
      </c>
    </row>
    <row r="3222" spans="1:8">
      <c r="A3222" s="108">
        <f t="shared" si="462"/>
        <v>3208</v>
      </c>
      <c r="B3222" s="109">
        <f t="shared" si="462"/>
        <v>46773</v>
      </c>
      <c r="C3222" s="127" t="str">
        <f t="shared" si="457"/>
        <v>구간18</v>
      </c>
      <c r="D3222" s="108">
        <f t="shared" si="458"/>
        <v>183</v>
      </c>
      <c r="E3222" s="128">
        <f>COUNTIF($C$15:C3222,C3222)</f>
        <v>102</v>
      </c>
      <c r="F3222" s="129">
        <f t="shared" si="459"/>
        <v>0.11593393221988979</v>
      </c>
      <c r="G3222" s="129">
        <f t="shared" si="460"/>
        <v>3.1254707333007149E-4</v>
      </c>
      <c r="H3222" s="130">
        <f t="shared" si="461"/>
        <v>0.11624647929321986</v>
      </c>
    </row>
    <row r="3223" spans="1:8">
      <c r="A3223" s="108">
        <f t="shared" si="462"/>
        <v>3209</v>
      </c>
      <c r="B3223" s="109">
        <f t="shared" si="462"/>
        <v>46774</v>
      </c>
      <c r="C3223" s="127" t="str">
        <f t="shared" si="457"/>
        <v>구간18</v>
      </c>
      <c r="D3223" s="108">
        <f t="shared" si="458"/>
        <v>183</v>
      </c>
      <c r="E3223" s="128">
        <f>COUNTIF($C$15:C3223,C3223)</f>
        <v>103</v>
      </c>
      <c r="F3223" s="129">
        <f t="shared" si="459"/>
        <v>0.11593393221988979</v>
      </c>
      <c r="G3223" s="129">
        <f t="shared" si="460"/>
        <v>3.1561126032350357E-4</v>
      </c>
      <c r="H3223" s="130">
        <f t="shared" si="461"/>
        <v>0.1162495434802133</v>
      </c>
    </row>
    <row r="3224" spans="1:8">
      <c r="A3224" s="108">
        <f t="shared" si="462"/>
        <v>3210</v>
      </c>
      <c r="B3224" s="109">
        <f t="shared" si="462"/>
        <v>46775</v>
      </c>
      <c r="C3224" s="127" t="str">
        <f t="shared" si="457"/>
        <v>구간18</v>
      </c>
      <c r="D3224" s="108">
        <f t="shared" si="458"/>
        <v>183</v>
      </c>
      <c r="E3224" s="128">
        <f>COUNTIF($C$15:C3224,C3224)</f>
        <v>104</v>
      </c>
      <c r="F3224" s="129">
        <f t="shared" si="459"/>
        <v>0.11593393221988979</v>
      </c>
      <c r="G3224" s="129">
        <f t="shared" si="460"/>
        <v>3.1867544731693564E-4</v>
      </c>
      <c r="H3224" s="130">
        <f t="shared" si="461"/>
        <v>0.11625260766720673</v>
      </c>
    </row>
    <row r="3225" spans="1:8">
      <c r="A3225" s="108">
        <f t="shared" si="462"/>
        <v>3211</v>
      </c>
      <c r="B3225" s="109">
        <f t="shared" si="462"/>
        <v>46776</v>
      </c>
      <c r="C3225" s="127" t="str">
        <f t="shared" si="457"/>
        <v>구간18</v>
      </c>
      <c r="D3225" s="108">
        <f t="shared" si="458"/>
        <v>183</v>
      </c>
      <c r="E3225" s="128">
        <f>COUNTIF($C$15:C3225,C3225)</f>
        <v>105</v>
      </c>
      <c r="F3225" s="129">
        <f t="shared" si="459"/>
        <v>0.11593393221988979</v>
      </c>
      <c r="G3225" s="129">
        <f t="shared" si="460"/>
        <v>3.2173963431036772E-4</v>
      </c>
      <c r="H3225" s="130">
        <f t="shared" si="461"/>
        <v>0.11625567185420016</v>
      </c>
    </row>
    <row r="3226" spans="1:8">
      <c r="A3226" s="108">
        <f t="shared" si="462"/>
        <v>3212</v>
      </c>
      <c r="B3226" s="109">
        <f t="shared" si="462"/>
        <v>46777</v>
      </c>
      <c r="C3226" s="127" t="str">
        <f t="shared" si="457"/>
        <v>구간18</v>
      </c>
      <c r="D3226" s="108">
        <f t="shared" si="458"/>
        <v>183</v>
      </c>
      <c r="E3226" s="128">
        <f>COUNTIF($C$15:C3226,C3226)</f>
        <v>106</v>
      </c>
      <c r="F3226" s="129">
        <f t="shared" si="459"/>
        <v>0.11593393221988979</v>
      </c>
      <c r="G3226" s="129">
        <f t="shared" si="460"/>
        <v>3.2480382130379979E-4</v>
      </c>
      <c r="H3226" s="130">
        <f t="shared" si="461"/>
        <v>0.11625873604119359</v>
      </c>
    </row>
    <row r="3227" spans="1:8">
      <c r="A3227" s="108">
        <f t="shared" si="462"/>
        <v>3213</v>
      </c>
      <c r="B3227" s="109">
        <f t="shared" si="462"/>
        <v>46778</v>
      </c>
      <c r="C3227" s="127" t="str">
        <f t="shared" si="457"/>
        <v>구간18</v>
      </c>
      <c r="D3227" s="108">
        <f t="shared" si="458"/>
        <v>183</v>
      </c>
      <c r="E3227" s="128">
        <f>COUNTIF($C$15:C3227,C3227)</f>
        <v>107</v>
      </c>
      <c r="F3227" s="129">
        <f t="shared" si="459"/>
        <v>0.11593393221988979</v>
      </c>
      <c r="G3227" s="129">
        <f t="shared" si="460"/>
        <v>3.2786800829723186E-4</v>
      </c>
      <c r="H3227" s="130">
        <f t="shared" si="461"/>
        <v>0.11626180022818702</v>
      </c>
    </row>
    <row r="3228" spans="1:8">
      <c r="A3228" s="108">
        <f t="shared" si="462"/>
        <v>3214</v>
      </c>
      <c r="B3228" s="109">
        <f t="shared" si="462"/>
        <v>46779</v>
      </c>
      <c r="C3228" s="127" t="str">
        <f t="shared" si="457"/>
        <v>구간18</v>
      </c>
      <c r="D3228" s="108">
        <f t="shared" si="458"/>
        <v>183</v>
      </c>
      <c r="E3228" s="128">
        <f>COUNTIF($C$15:C3228,C3228)</f>
        <v>108</v>
      </c>
      <c r="F3228" s="129">
        <f t="shared" si="459"/>
        <v>0.11593393221988979</v>
      </c>
      <c r="G3228" s="129">
        <f t="shared" si="460"/>
        <v>3.3093219529066394E-4</v>
      </c>
      <c r="H3228" s="130">
        <f t="shared" si="461"/>
        <v>0.11626486441518046</v>
      </c>
    </row>
    <row r="3229" spans="1:8">
      <c r="A3229" s="108">
        <f t="shared" si="462"/>
        <v>3215</v>
      </c>
      <c r="B3229" s="109">
        <f t="shared" si="462"/>
        <v>46780</v>
      </c>
      <c r="C3229" s="127" t="str">
        <f t="shared" si="457"/>
        <v>구간18</v>
      </c>
      <c r="D3229" s="108">
        <f t="shared" si="458"/>
        <v>183</v>
      </c>
      <c r="E3229" s="128">
        <f>COUNTIF($C$15:C3229,C3229)</f>
        <v>109</v>
      </c>
      <c r="F3229" s="129">
        <f t="shared" si="459"/>
        <v>0.11593393221988979</v>
      </c>
      <c r="G3229" s="129">
        <f t="shared" si="460"/>
        <v>3.3399638228409601E-4</v>
      </c>
      <c r="H3229" s="130">
        <f t="shared" si="461"/>
        <v>0.11626792860217389</v>
      </c>
    </row>
    <row r="3230" spans="1:8">
      <c r="A3230" s="108">
        <f t="shared" si="462"/>
        <v>3216</v>
      </c>
      <c r="B3230" s="109">
        <f t="shared" si="462"/>
        <v>46781</v>
      </c>
      <c r="C3230" s="127" t="str">
        <f t="shared" si="457"/>
        <v>구간18</v>
      </c>
      <c r="D3230" s="108">
        <f t="shared" si="458"/>
        <v>183</v>
      </c>
      <c r="E3230" s="128">
        <f>COUNTIF($C$15:C3230,C3230)</f>
        <v>110</v>
      </c>
      <c r="F3230" s="129">
        <f t="shared" si="459"/>
        <v>0.11593393221988979</v>
      </c>
      <c r="G3230" s="129">
        <f t="shared" si="460"/>
        <v>3.3706056927752809E-4</v>
      </c>
      <c r="H3230" s="130">
        <f t="shared" si="461"/>
        <v>0.11627099278916732</v>
      </c>
    </row>
    <row r="3231" spans="1:8">
      <c r="A3231" s="108">
        <f t="shared" si="462"/>
        <v>3217</v>
      </c>
      <c r="B3231" s="109">
        <f t="shared" si="462"/>
        <v>46782</v>
      </c>
      <c r="C3231" s="127" t="str">
        <f t="shared" si="457"/>
        <v>구간18</v>
      </c>
      <c r="D3231" s="108">
        <f t="shared" si="458"/>
        <v>183</v>
      </c>
      <c r="E3231" s="128">
        <f>COUNTIF($C$15:C3231,C3231)</f>
        <v>111</v>
      </c>
      <c r="F3231" s="129">
        <f t="shared" si="459"/>
        <v>0.11593393221988979</v>
      </c>
      <c r="G3231" s="129">
        <f t="shared" si="460"/>
        <v>3.4012475627096016E-4</v>
      </c>
      <c r="H3231" s="130">
        <f t="shared" si="461"/>
        <v>0.11627405697616075</v>
      </c>
    </row>
    <row r="3232" spans="1:8">
      <c r="A3232" s="108">
        <f t="shared" si="462"/>
        <v>3218</v>
      </c>
      <c r="B3232" s="109">
        <f t="shared" si="462"/>
        <v>46783</v>
      </c>
      <c r="C3232" s="127" t="str">
        <f t="shared" si="457"/>
        <v>구간18</v>
      </c>
      <c r="D3232" s="108">
        <f t="shared" si="458"/>
        <v>183</v>
      </c>
      <c r="E3232" s="128">
        <f>COUNTIF($C$15:C3232,C3232)</f>
        <v>112</v>
      </c>
      <c r="F3232" s="129">
        <f t="shared" si="459"/>
        <v>0.11593393221988979</v>
      </c>
      <c r="G3232" s="129">
        <f t="shared" si="460"/>
        <v>3.4318894326439223E-4</v>
      </c>
      <c r="H3232" s="130">
        <f t="shared" si="461"/>
        <v>0.11627712116315418</v>
      </c>
    </row>
    <row r="3233" spans="1:8">
      <c r="A3233" s="108">
        <f t="shared" ref="A3233:B3248" si="463">A3232+1</f>
        <v>3219</v>
      </c>
      <c r="B3233" s="109">
        <f t="shared" si="463"/>
        <v>46784</v>
      </c>
      <c r="C3233" s="127" t="str">
        <f t="shared" si="457"/>
        <v>구간18</v>
      </c>
      <c r="D3233" s="108">
        <f t="shared" si="458"/>
        <v>183</v>
      </c>
      <c r="E3233" s="128">
        <f>COUNTIF($C$15:C3233,C3233)</f>
        <v>113</v>
      </c>
      <c r="F3233" s="129">
        <f t="shared" si="459"/>
        <v>0.11593393221988979</v>
      </c>
      <c r="G3233" s="129">
        <f t="shared" si="460"/>
        <v>3.4625313025782431E-4</v>
      </c>
      <c r="H3233" s="130">
        <f t="shared" si="461"/>
        <v>0.11628018535014761</v>
      </c>
    </row>
    <row r="3234" spans="1:8">
      <c r="A3234" s="108">
        <f t="shared" si="463"/>
        <v>3220</v>
      </c>
      <c r="B3234" s="109">
        <f t="shared" si="463"/>
        <v>46785</v>
      </c>
      <c r="C3234" s="127" t="str">
        <f t="shared" si="457"/>
        <v>구간18</v>
      </c>
      <c r="D3234" s="108">
        <f t="shared" si="458"/>
        <v>183</v>
      </c>
      <c r="E3234" s="128">
        <f>COUNTIF($C$15:C3234,C3234)</f>
        <v>114</v>
      </c>
      <c r="F3234" s="129">
        <f t="shared" si="459"/>
        <v>0.11593393221988979</v>
      </c>
      <c r="G3234" s="129">
        <f t="shared" si="460"/>
        <v>3.4931731725125638E-4</v>
      </c>
      <c r="H3234" s="130">
        <f t="shared" si="461"/>
        <v>0.11628324953714105</v>
      </c>
    </row>
    <row r="3235" spans="1:8">
      <c r="A3235" s="108">
        <f t="shared" si="463"/>
        <v>3221</v>
      </c>
      <c r="B3235" s="109">
        <f t="shared" si="463"/>
        <v>46786</v>
      </c>
      <c r="C3235" s="127" t="str">
        <f t="shared" si="457"/>
        <v>구간18</v>
      </c>
      <c r="D3235" s="108">
        <f t="shared" si="458"/>
        <v>183</v>
      </c>
      <c r="E3235" s="128">
        <f>COUNTIF($C$15:C3235,C3235)</f>
        <v>115</v>
      </c>
      <c r="F3235" s="129">
        <f t="shared" si="459"/>
        <v>0.11593393221988979</v>
      </c>
      <c r="G3235" s="129">
        <f t="shared" si="460"/>
        <v>3.5238150424468846E-4</v>
      </c>
      <c r="H3235" s="130">
        <f t="shared" si="461"/>
        <v>0.11628631372413448</v>
      </c>
    </row>
    <row r="3236" spans="1:8">
      <c r="A3236" s="108">
        <f t="shared" si="463"/>
        <v>3222</v>
      </c>
      <c r="B3236" s="109">
        <f t="shared" si="463"/>
        <v>46787</v>
      </c>
      <c r="C3236" s="127" t="str">
        <f t="shared" si="457"/>
        <v>구간18</v>
      </c>
      <c r="D3236" s="108">
        <f t="shared" si="458"/>
        <v>183</v>
      </c>
      <c r="E3236" s="128">
        <f>COUNTIF($C$15:C3236,C3236)</f>
        <v>116</v>
      </c>
      <c r="F3236" s="129">
        <f t="shared" si="459"/>
        <v>0.11593393221988979</v>
      </c>
      <c r="G3236" s="129">
        <f t="shared" si="460"/>
        <v>3.5544569123812053E-4</v>
      </c>
      <c r="H3236" s="130">
        <f t="shared" si="461"/>
        <v>0.11628937791112791</v>
      </c>
    </row>
    <row r="3237" spans="1:8">
      <c r="A3237" s="108">
        <f t="shared" si="463"/>
        <v>3223</v>
      </c>
      <c r="B3237" s="109">
        <f t="shared" si="463"/>
        <v>46788</v>
      </c>
      <c r="C3237" s="127" t="str">
        <f t="shared" si="457"/>
        <v>구간18</v>
      </c>
      <c r="D3237" s="108">
        <f t="shared" si="458"/>
        <v>183</v>
      </c>
      <c r="E3237" s="128">
        <f>COUNTIF($C$15:C3237,C3237)</f>
        <v>117</v>
      </c>
      <c r="F3237" s="129">
        <f t="shared" si="459"/>
        <v>0.11593393221988979</v>
      </c>
      <c r="G3237" s="129">
        <f t="shared" si="460"/>
        <v>3.585098782315526E-4</v>
      </c>
      <c r="H3237" s="130">
        <f t="shared" si="461"/>
        <v>0.11629244209812134</v>
      </c>
    </row>
    <row r="3238" spans="1:8">
      <c r="A3238" s="108">
        <f t="shared" si="463"/>
        <v>3224</v>
      </c>
      <c r="B3238" s="109">
        <f t="shared" si="463"/>
        <v>46789</v>
      </c>
      <c r="C3238" s="127" t="str">
        <f t="shared" si="457"/>
        <v>구간18</v>
      </c>
      <c r="D3238" s="108">
        <f t="shared" si="458"/>
        <v>183</v>
      </c>
      <c r="E3238" s="128">
        <f>COUNTIF($C$15:C3238,C3238)</f>
        <v>118</v>
      </c>
      <c r="F3238" s="129">
        <f t="shared" si="459"/>
        <v>0.11593393221988979</v>
      </c>
      <c r="G3238" s="129">
        <f t="shared" si="460"/>
        <v>3.6157406522498468E-4</v>
      </c>
      <c r="H3238" s="130">
        <f t="shared" si="461"/>
        <v>0.11629550628511477</v>
      </c>
    </row>
    <row r="3239" spans="1:8">
      <c r="A3239" s="108">
        <f t="shared" si="463"/>
        <v>3225</v>
      </c>
      <c r="B3239" s="109">
        <f t="shared" si="463"/>
        <v>46790</v>
      </c>
      <c r="C3239" s="127" t="str">
        <f t="shared" si="457"/>
        <v>구간18</v>
      </c>
      <c r="D3239" s="108">
        <f t="shared" si="458"/>
        <v>183</v>
      </c>
      <c r="E3239" s="128">
        <f>COUNTIF($C$15:C3239,C3239)</f>
        <v>119</v>
      </c>
      <c r="F3239" s="129">
        <f t="shared" si="459"/>
        <v>0.11593393221988979</v>
      </c>
      <c r="G3239" s="129">
        <f t="shared" si="460"/>
        <v>3.6463825221841675E-4</v>
      </c>
      <c r="H3239" s="130">
        <f t="shared" si="461"/>
        <v>0.1162985704721082</v>
      </c>
    </row>
    <row r="3240" spans="1:8">
      <c r="A3240" s="108">
        <f t="shared" si="463"/>
        <v>3226</v>
      </c>
      <c r="B3240" s="109">
        <f t="shared" si="463"/>
        <v>46791</v>
      </c>
      <c r="C3240" s="127" t="str">
        <f t="shared" si="457"/>
        <v>구간18</v>
      </c>
      <c r="D3240" s="108">
        <f t="shared" si="458"/>
        <v>183</v>
      </c>
      <c r="E3240" s="128">
        <f>COUNTIF($C$15:C3240,C3240)</f>
        <v>120</v>
      </c>
      <c r="F3240" s="129">
        <f t="shared" si="459"/>
        <v>0.11593393221988979</v>
      </c>
      <c r="G3240" s="129">
        <f t="shared" si="460"/>
        <v>3.6770243921184883E-4</v>
      </c>
      <c r="H3240" s="130">
        <f t="shared" si="461"/>
        <v>0.11630163465910164</v>
      </c>
    </row>
    <row r="3241" spans="1:8">
      <c r="A3241" s="108">
        <f t="shared" si="463"/>
        <v>3227</v>
      </c>
      <c r="B3241" s="109">
        <f t="shared" si="463"/>
        <v>46792</v>
      </c>
      <c r="C3241" s="127" t="str">
        <f t="shared" si="457"/>
        <v>구간18</v>
      </c>
      <c r="D3241" s="108">
        <f t="shared" si="458"/>
        <v>183</v>
      </c>
      <c r="E3241" s="128">
        <f>COUNTIF($C$15:C3241,C3241)</f>
        <v>121</v>
      </c>
      <c r="F3241" s="129">
        <f t="shared" si="459"/>
        <v>0.11593393221988979</v>
      </c>
      <c r="G3241" s="129">
        <f t="shared" si="460"/>
        <v>3.707666262052809E-4</v>
      </c>
      <c r="H3241" s="130">
        <f t="shared" si="461"/>
        <v>0.11630469884609507</v>
      </c>
    </row>
    <row r="3242" spans="1:8">
      <c r="A3242" s="108">
        <f t="shared" si="463"/>
        <v>3228</v>
      </c>
      <c r="B3242" s="109">
        <f t="shared" si="463"/>
        <v>46793</v>
      </c>
      <c r="C3242" s="127" t="str">
        <f t="shared" si="457"/>
        <v>구간18</v>
      </c>
      <c r="D3242" s="108">
        <f t="shared" si="458"/>
        <v>183</v>
      </c>
      <c r="E3242" s="128">
        <f>COUNTIF($C$15:C3242,C3242)</f>
        <v>122</v>
      </c>
      <c r="F3242" s="129">
        <f t="shared" si="459"/>
        <v>0.11593393221988979</v>
      </c>
      <c r="G3242" s="129">
        <f t="shared" si="460"/>
        <v>3.7383081319871297E-4</v>
      </c>
      <c r="H3242" s="130">
        <f t="shared" si="461"/>
        <v>0.1163077630330885</v>
      </c>
    </row>
    <row r="3243" spans="1:8">
      <c r="A3243" s="108">
        <f t="shared" si="463"/>
        <v>3229</v>
      </c>
      <c r="B3243" s="109">
        <f t="shared" si="463"/>
        <v>46794</v>
      </c>
      <c r="C3243" s="127" t="str">
        <f t="shared" si="457"/>
        <v>구간18</v>
      </c>
      <c r="D3243" s="108">
        <f t="shared" si="458"/>
        <v>183</v>
      </c>
      <c r="E3243" s="128">
        <f>COUNTIF($C$15:C3243,C3243)</f>
        <v>123</v>
      </c>
      <c r="F3243" s="129">
        <f t="shared" si="459"/>
        <v>0.11593393221988979</v>
      </c>
      <c r="G3243" s="129">
        <f t="shared" si="460"/>
        <v>3.7689500019214505E-4</v>
      </c>
      <c r="H3243" s="130">
        <f t="shared" si="461"/>
        <v>0.11631082722008193</v>
      </c>
    </row>
    <row r="3244" spans="1:8">
      <c r="A3244" s="108">
        <f t="shared" si="463"/>
        <v>3230</v>
      </c>
      <c r="B3244" s="109">
        <f t="shared" si="463"/>
        <v>46795</v>
      </c>
      <c r="C3244" s="127" t="str">
        <f t="shared" si="457"/>
        <v>구간18</v>
      </c>
      <c r="D3244" s="108">
        <f t="shared" si="458"/>
        <v>183</v>
      </c>
      <c r="E3244" s="128">
        <f>COUNTIF($C$15:C3244,C3244)</f>
        <v>124</v>
      </c>
      <c r="F3244" s="129">
        <f t="shared" si="459"/>
        <v>0.11593393221988979</v>
      </c>
      <c r="G3244" s="129">
        <f t="shared" si="460"/>
        <v>3.7995918718557712E-4</v>
      </c>
      <c r="H3244" s="130">
        <f t="shared" si="461"/>
        <v>0.11631389140707536</v>
      </c>
    </row>
    <row r="3245" spans="1:8">
      <c r="A3245" s="108">
        <f t="shared" si="463"/>
        <v>3231</v>
      </c>
      <c r="B3245" s="109">
        <f t="shared" si="463"/>
        <v>46796</v>
      </c>
      <c r="C3245" s="127" t="str">
        <f t="shared" si="457"/>
        <v>구간18</v>
      </c>
      <c r="D3245" s="108">
        <f t="shared" si="458"/>
        <v>183</v>
      </c>
      <c r="E3245" s="128">
        <f>COUNTIF($C$15:C3245,C3245)</f>
        <v>125</v>
      </c>
      <c r="F3245" s="129">
        <f t="shared" si="459"/>
        <v>0.11593393221988979</v>
      </c>
      <c r="G3245" s="129">
        <f t="shared" si="460"/>
        <v>3.830233741790092E-4</v>
      </c>
      <c r="H3245" s="130">
        <f t="shared" si="461"/>
        <v>0.11631695559406879</v>
      </c>
    </row>
    <row r="3246" spans="1:8">
      <c r="A3246" s="108">
        <f t="shared" si="463"/>
        <v>3232</v>
      </c>
      <c r="B3246" s="109">
        <f t="shared" si="463"/>
        <v>46797</v>
      </c>
      <c r="C3246" s="127" t="str">
        <f t="shared" si="457"/>
        <v>구간18</v>
      </c>
      <c r="D3246" s="108">
        <f t="shared" si="458"/>
        <v>183</v>
      </c>
      <c r="E3246" s="128">
        <f>COUNTIF($C$15:C3246,C3246)</f>
        <v>126</v>
      </c>
      <c r="F3246" s="129">
        <f t="shared" si="459"/>
        <v>0.11593393221988979</v>
      </c>
      <c r="G3246" s="129">
        <f t="shared" si="460"/>
        <v>3.8608756117244127E-4</v>
      </c>
      <c r="H3246" s="130">
        <f t="shared" si="461"/>
        <v>0.11632001978106223</v>
      </c>
    </row>
    <row r="3247" spans="1:8">
      <c r="A3247" s="108">
        <f t="shared" si="463"/>
        <v>3233</v>
      </c>
      <c r="B3247" s="109">
        <f t="shared" si="463"/>
        <v>46798</v>
      </c>
      <c r="C3247" s="127" t="str">
        <f t="shared" si="457"/>
        <v>구간18</v>
      </c>
      <c r="D3247" s="108">
        <f t="shared" si="458"/>
        <v>183</v>
      </c>
      <c r="E3247" s="128">
        <f>COUNTIF($C$15:C3247,C3247)</f>
        <v>127</v>
      </c>
      <c r="F3247" s="129">
        <f t="shared" si="459"/>
        <v>0.11593393221988979</v>
      </c>
      <c r="G3247" s="129">
        <f t="shared" si="460"/>
        <v>3.8915174816587335E-4</v>
      </c>
      <c r="H3247" s="130">
        <f t="shared" si="461"/>
        <v>0.11632308396805566</v>
      </c>
    </row>
    <row r="3248" spans="1:8">
      <c r="A3248" s="108">
        <f t="shared" si="463"/>
        <v>3234</v>
      </c>
      <c r="B3248" s="109">
        <f t="shared" si="463"/>
        <v>46799</v>
      </c>
      <c r="C3248" s="127" t="str">
        <f t="shared" si="457"/>
        <v>구간18</v>
      </c>
      <c r="D3248" s="108">
        <f t="shared" si="458"/>
        <v>183</v>
      </c>
      <c r="E3248" s="128">
        <f>COUNTIF($C$15:C3248,C3248)</f>
        <v>128</v>
      </c>
      <c r="F3248" s="129">
        <f t="shared" si="459"/>
        <v>0.11593393221988979</v>
      </c>
      <c r="G3248" s="129">
        <f t="shared" si="460"/>
        <v>3.9221593515930542E-4</v>
      </c>
      <c r="H3248" s="130">
        <f t="shared" si="461"/>
        <v>0.11632614815504909</v>
      </c>
    </row>
    <row r="3249" spans="1:8">
      <c r="A3249" s="108">
        <f t="shared" ref="A3249:B3264" si="464">A3248+1</f>
        <v>3235</v>
      </c>
      <c r="B3249" s="109">
        <f t="shared" si="464"/>
        <v>46800</v>
      </c>
      <c r="C3249" s="127" t="str">
        <f t="shared" si="457"/>
        <v>구간18</v>
      </c>
      <c r="D3249" s="108">
        <f t="shared" si="458"/>
        <v>183</v>
      </c>
      <c r="E3249" s="128">
        <f>COUNTIF($C$15:C3249,C3249)</f>
        <v>129</v>
      </c>
      <c r="F3249" s="129">
        <f t="shared" si="459"/>
        <v>0.11593393221988979</v>
      </c>
      <c r="G3249" s="129">
        <f t="shared" si="460"/>
        <v>3.9528012215273749E-4</v>
      </c>
      <c r="H3249" s="130">
        <f t="shared" si="461"/>
        <v>0.11632921234204253</v>
      </c>
    </row>
    <row r="3250" spans="1:8">
      <c r="A3250" s="108">
        <f t="shared" si="464"/>
        <v>3236</v>
      </c>
      <c r="B3250" s="109">
        <f t="shared" si="464"/>
        <v>46801</v>
      </c>
      <c r="C3250" s="127" t="str">
        <f t="shared" si="457"/>
        <v>구간18</v>
      </c>
      <c r="D3250" s="108">
        <f t="shared" si="458"/>
        <v>183</v>
      </c>
      <c r="E3250" s="128">
        <f>COUNTIF($C$15:C3250,C3250)</f>
        <v>130</v>
      </c>
      <c r="F3250" s="129">
        <f t="shared" si="459"/>
        <v>0.11593393221988979</v>
      </c>
      <c r="G3250" s="129">
        <f t="shared" si="460"/>
        <v>3.9834430914616957E-4</v>
      </c>
      <c r="H3250" s="130">
        <f t="shared" si="461"/>
        <v>0.11633227652903597</v>
      </c>
    </row>
    <row r="3251" spans="1:8">
      <c r="A3251" s="108">
        <f t="shared" si="464"/>
        <v>3237</v>
      </c>
      <c r="B3251" s="109">
        <f t="shared" si="464"/>
        <v>46802</v>
      </c>
      <c r="C3251" s="127" t="str">
        <f t="shared" si="457"/>
        <v>구간18</v>
      </c>
      <c r="D3251" s="108">
        <f t="shared" si="458"/>
        <v>183</v>
      </c>
      <c r="E3251" s="128">
        <f>COUNTIF($C$15:C3251,C3251)</f>
        <v>131</v>
      </c>
      <c r="F3251" s="129">
        <f t="shared" si="459"/>
        <v>0.11593393221988979</v>
      </c>
      <c r="G3251" s="129">
        <f t="shared" si="460"/>
        <v>4.0140849613960164E-4</v>
      </c>
      <c r="H3251" s="130">
        <f t="shared" si="461"/>
        <v>0.1163353407160294</v>
      </c>
    </row>
    <row r="3252" spans="1:8">
      <c r="A3252" s="108">
        <f t="shared" si="464"/>
        <v>3238</v>
      </c>
      <c r="B3252" s="109">
        <f t="shared" si="464"/>
        <v>46803</v>
      </c>
      <c r="C3252" s="127" t="str">
        <f t="shared" si="457"/>
        <v>구간18</v>
      </c>
      <c r="D3252" s="108">
        <f t="shared" si="458"/>
        <v>183</v>
      </c>
      <c r="E3252" s="128">
        <f>COUNTIF($C$15:C3252,C3252)</f>
        <v>132</v>
      </c>
      <c r="F3252" s="129">
        <f t="shared" si="459"/>
        <v>0.11593393221988979</v>
      </c>
      <c r="G3252" s="129">
        <f t="shared" si="460"/>
        <v>4.0447268313303372E-4</v>
      </c>
      <c r="H3252" s="130">
        <f t="shared" si="461"/>
        <v>0.11633840490302283</v>
      </c>
    </row>
    <row r="3253" spans="1:8">
      <c r="A3253" s="108">
        <f t="shared" si="464"/>
        <v>3239</v>
      </c>
      <c r="B3253" s="109">
        <f t="shared" si="464"/>
        <v>46804</v>
      </c>
      <c r="C3253" s="127" t="str">
        <f t="shared" si="457"/>
        <v>구간18</v>
      </c>
      <c r="D3253" s="108">
        <f t="shared" si="458"/>
        <v>183</v>
      </c>
      <c r="E3253" s="128">
        <f>COUNTIF($C$15:C3253,C3253)</f>
        <v>133</v>
      </c>
      <c r="F3253" s="129">
        <f t="shared" si="459"/>
        <v>0.11593393221988979</v>
      </c>
      <c r="G3253" s="129">
        <f t="shared" si="460"/>
        <v>4.0753687012646579E-4</v>
      </c>
      <c r="H3253" s="130">
        <f t="shared" si="461"/>
        <v>0.11634146909001626</v>
      </c>
    </row>
    <row r="3254" spans="1:8">
      <c r="A3254" s="108">
        <f t="shared" si="464"/>
        <v>3240</v>
      </c>
      <c r="B3254" s="109">
        <f t="shared" si="464"/>
        <v>46805</v>
      </c>
      <c r="C3254" s="127" t="str">
        <f t="shared" si="457"/>
        <v>구간18</v>
      </c>
      <c r="D3254" s="108">
        <f t="shared" si="458"/>
        <v>183</v>
      </c>
      <c r="E3254" s="128">
        <f>COUNTIF($C$15:C3254,C3254)</f>
        <v>134</v>
      </c>
      <c r="F3254" s="129">
        <f t="shared" si="459"/>
        <v>0.11593393221988979</v>
      </c>
      <c r="G3254" s="129">
        <f t="shared" si="460"/>
        <v>4.1060105711989786E-4</v>
      </c>
      <c r="H3254" s="130">
        <f t="shared" si="461"/>
        <v>0.11634453327700969</v>
      </c>
    </row>
    <row r="3255" spans="1:8">
      <c r="A3255" s="108">
        <f t="shared" si="464"/>
        <v>3241</v>
      </c>
      <c r="B3255" s="109">
        <f t="shared" si="464"/>
        <v>46806</v>
      </c>
      <c r="C3255" s="127" t="str">
        <f t="shared" si="457"/>
        <v>구간18</v>
      </c>
      <c r="D3255" s="108">
        <f t="shared" si="458"/>
        <v>183</v>
      </c>
      <c r="E3255" s="128">
        <f>COUNTIF($C$15:C3255,C3255)</f>
        <v>135</v>
      </c>
      <c r="F3255" s="129">
        <f t="shared" si="459"/>
        <v>0.11593393221988979</v>
      </c>
      <c r="G3255" s="129">
        <f t="shared" si="460"/>
        <v>4.1366524411332994E-4</v>
      </c>
      <c r="H3255" s="130">
        <f t="shared" si="461"/>
        <v>0.11634759746400312</v>
      </c>
    </row>
    <row r="3256" spans="1:8">
      <c r="A3256" s="108">
        <f t="shared" si="464"/>
        <v>3242</v>
      </c>
      <c r="B3256" s="109">
        <f t="shared" si="464"/>
        <v>46807</v>
      </c>
      <c r="C3256" s="127" t="str">
        <f t="shared" si="457"/>
        <v>구간18</v>
      </c>
      <c r="D3256" s="108">
        <f t="shared" si="458"/>
        <v>183</v>
      </c>
      <c r="E3256" s="128">
        <f>COUNTIF($C$15:C3256,C3256)</f>
        <v>136</v>
      </c>
      <c r="F3256" s="129">
        <f t="shared" si="459"/>
        <v>0.11593393221988979</v>
      </c>
      <c r="G3256" s="129">
        <f t="shared" si="460"/>
        <v>4.1672943110676201E-4</v>
      </c>
      <c r="H3256" s="130">
        <f t="shared" si="461"/>
        <v>0.11635066165099656</v>
      </c>
    </row>
    <row r="3257" spans="1:8">
      <c r="A3257" s="108">
        <f t="shared" si="464"/>
        <v>3243</v>
      </c>
      <c r="B3257" s="109">
        <f t="shared" si="464"/>
        <v>46808</v>
      </c>
      <c r="C3257" s="127" t="str">
        <f t="shared" si="457"/>
        <v>구간18</v>
      </c>
      <c r="D3257" s="108">
        <f t="shared" si="458"/>
        <v>183</v>
      </c>
      <c r="E3257" s="128">
        <f>COUNTIF($C$15:C3257,C3257)</f>
        <v>137</v>
      </c>
      <c r="F3257" s="129">
        <f t="shared" si="459"/>
        <v>0.11593393221988979</v>
      </c>
      <c r="G3257" s="129">
        <f t="shared" si="460"/>
        <v>4.1979361810019409E-4</v>
      </c>
      <c r="H3257" s="130">
        <f t="shared" si="461"/>
        <v>0.11635372583798999</v>
      </c>
    </row>
    <row r="3258" spans="1:8">
      <c r="A3258" s="108">
        <f t="shared" si="464"/>
        <v>3244</v>
      </c>
      <c r="B3258" s="109">
        <f t="shared" si="464"/>
        <v>46809</v>
      </c>
      <c r="C3258" s="127" t="str">
        <f t="shared" si="457"/>
        <v>구간18</v>
      </c>
      <c r="D3258" s="108">
        <f t="shared" si="458"/>
        <v>183</v>
      </c>
      <c r="E3258" s="128">
        <f>COUNTIF($C$15:C3258,C3258)</f>
        <v>138</v>
      </c>
      <c r="F3258" s="129">
        <f t="shared" si="459"/>
        <v>0.11593393221988979</v>
      </c>
      <c r="G3258" s="129">
        <f t="shared" si="460"/>
        <v>4.2285780509362616E-4</v>
      </c>
      <c r="H3258" s="130">
        <f t="shared" si="461"/>
        <v>0.11635679002498342</v>
      </c>
    </row>
    <row r="3259" spans="1:8">
      <c r="A3259" s="108">
        <f t="shared" si="464"/>
        <v>3245</v>
      </c>
      <c r="B3259" s="109">
        <f t="shared" si="464"/>
        <v>46810</v>
      </c>
      <c r="C3259" s="127" t="str">
        <f t="shared" si="457"/>
        <v>구간18</v>
      </c>
      <c r="D3259" s="108">
        <f t="shared" si="458"/>
        <v>183</v>
      </c>
      <c r="E3259" s="128">
        <f>COUNTIF($C$15:C3259,C3259)</f>
        <v>139</v>
      </c>
      <c r="F3259" s="129">
        <f t="shared" si="459"/>
        <v>0.11593393221988979</v>
      </c>
      <c r="G3259" s="129">
        <f t="shared" si="460"/>
        <v>4.2592199208705823E-4</v>
      </c>
      <c r="H3259" s="130">
        <f t="shared" si="461"/>
        <v>0.11635985421197685</v>
      </c>
    </row>
    <row r="3260" spans="1:8">
      <c r="A3260" s="108">
        <f t="shared" si="464"/>
        <v>3246</v>
      </c>
      <c r="B3260" s="109">
        <f t="shared" si="464"/>
        <v>46811</v>
      </c>
      <c r="C3260" s="127" t="str">
        <f t="shared" si="457"/>
        <v>구간18</v>
      </c>
      <c r="D3260" s="108">
        <f t="shared" si="458"/>
        <v>183</v>
      </c>
      <c r="E3260" s="128">
        <f>COUNTIF($C$15:C3260,C3260)</f>
        <v>140</v>
      </c>
      <c r="F3260" s="129">
        <f t="shared" si="459"/>
        <v>0.11593393221988979</v>
      </c>
      <c r="G3260" s="129">
        <f t="shared" si="460"/>
        <v>4.2898617908049031E-4</v>
      </c>
      <c r="H3260" s="130">
        <f t="shared" si="461"/>
        <v>0.11636291839897028</v>
      </c>
    </row>
    <row r="3261" spans="1:8">
      <c r="A3261" s="108">
        <f t="shared" si="464"/>
        <v>3247</v>
      </c>
      <c r="B3261" s="109">
        <f t="shared" si="464"/>
        <v>46812</v>
      </c>
      <c r="C3261" s="127" t="str">
        <f t="shared" si="457"/>
        <v>구간18</v>
      </c>
      <c r="D3261" s="108">
        <f t="shared" si="458"/>
        <v>183</v>
      </c>
      <c r="E3261" s="128">
        <f>COUNTIF($C$15:C3261,C3261)</f>
        <v>141</v>
      </c>
      <c r="F3261" s="129">
        <f t="shared" si="459"/>
        <v>0.11593393221988979</v>
      </c>
      <c r="G3261" s="129">
        <f t="shared" si="460"/>
        <v>4.3205036607392238E-4</v>
      </c>
      <c r="H3261" s="130">
        <f t="shared" si="461"/>
        <v>0.11636598258596371</v>
      </c>
    </row>
    <row r="3262" spans="1:8">
      <c r="A3262" s="108">
        <f t="shared" si="464"/>
        <v>3248</v>
      </c>
      <c r="B3262" s="109">
        <f t="shared" si="464"/>
        <v>46813</v>
      </c>
      <c r="C3262" s="127" t="str">
        <f t="shared" si="457"/>
        <v>구간18</v>
      </c>
      <c r="D3262" s="108">
        <f t="shared" si="458"/>
        <v>183</v>
      </c>
      <c r="E3262" s="128">
        <f>COUNTIF($C$15:C3262,C3262)</f>
        <v>142</v>
      </c>
      <c r="F3262" s="129">
        <f t="shared" si="459"/>
        <v>0.11593393221988979</v>
      </c>
      <c r="G3262" s="129">
        <f t="shared" si="460"/>
        <v>4.3511455306735446E-4</v>
      </c>
      <c r="H3262" s="130">
        <f t="shared" si="461"/>
        <v>0.11636904677295715</v>
      </c>
    </row>
    <row r="3263" spans="1:8">
      <c r="A3263" s="108">
        <f t="shared" si="464"/>
        <v>3249</v>
      </c>
      <c r="B3263" s="109">
        <f t="shared" si="464"/>
        <v>46814</v>
      </c>
      <c r="C3263" s="127" t="str">
        <f t="shared" si="457"/>
        <v>구간18</v>
      </c>
      <c r="D3263" s="108">
        <f t="shared" si="458"/>
        <v>183</v>
      </c>
      <c r="E3263" s="128">
        <f>COUNTIF($C$15:C3263,C3263)</f>
        <v>143</v>
      </c>
      <c r="F3263" s="129">
        <f t="shared" si="459"/>
        <v>0.11593393221988979</v>
      </c>
      <c r="G3263" s="129">
        <f t="shared" si="460"/>
        <v>4.3817874006078653E-4</v>
      </c>
      <c r="H3263" s="130">
        <f t="shared" si="461"/>
        <v>0.11637211095995058</v>
      </c>
    </row>
    <row r="3264" spans="1:8">
      <c r="A3264" s="108">
        <f t="shared" si="464"/>
        <v>3250</v>
      </c>
      <c r="B3264" s="109">
        <f t="shared" si="464"/>
        <v>46815</v>
      </c>
      <c r="C3264" s="127" t="str">
        <f t="shared" si="457"/>
        <v>구간18</v>
      </c>
      <c r="D3264" s="108">
        <f t="shared" si="458"/>
        <v>183</v>
      </c>
      <c r="E3264" s="128">
        <f>COUNTIF($C$15:C3264,C3264)</f>
        <v>144</v>
      </c>
      <c r="F3264" s="129">
        <f t="shared" si="459"/>
        <v>0.11593393221988979</v>
      </c>
      <c r="G3264" s="129">
        <f t="shared" si="460"/>
        <v>4.412429270542186E-4</v>
      </c>
      <c r="H3264" s="130">
        <f t="shared" si="461"/>
        <v>0.11637517514694401</v>
      </c>
    </row>
    <row r="3265" spans="1:8">
      <c r="A3265" s="108">
        <f t="shared" ref="A3265:B3280" si="465">A3264+1</f>
        <v>3251</v>
      </c>
      <c r="B3265" s="109">
        <f t="shared" si="465"/>
        <v>46816</v>
      </c>
      <c r="C3265" s="127" t="str">
        <f t="shared" si="457"/>
        <v>구간18</v>
      </c>
      <c r="D3265" s="108">
        <f t="shared" si="458"/>
        <v>183</v>
      </c>
      <c r="E3265" s="128">
        <f>COUNTIF($C$15:C3265,C3265)</f>
        <v>145</v>
      </c>
      <c r="F3265" s="129">
        <f t="shared" si="459"/>
        <v>0.11593393221988979</v>
      </c>
      <c r="G3265" s="129">
        <f t="shared" si="460"/>
        <v>4.4430711404765068E-4</v>
      </c>
      <c r="H3265" s="130">
        <f t="shared" si="461"/>
        <v>0.11637823933393744</v>
      </c>
    </row>
    <row r="3266" spans="1:8">
      <c r="A3266" s="108">
        <f t="shared" si="465"/>
        <v>3252</v>
      </c>
      <c r="B3266" s="109">
        <f t="shared" si="465"/>
        <v>46817</v>
      </c>
      <c r="C3266" s="127" t="str">
        <f t="shared" si="457"/>
        <v>구간18</v>
      </c>
      <c r="D3266" s="108">
        <f t="shared" si="458"/>
        <v>183</v>
      </c>
      <c r="E3266" s="128">
        <f>COUNTIF($C$15:C3266,C3266)</f>
        <v>146</v>
      </c>
      <c r="F3266" s="129">
        <f t="shared" si="459"/>
        <v>0.11593393221988979</v>
      </c>
      <c r="G3266" s="129">
        <f t="shared" si="460"/>
        <v>4.4737130104108275E-4</v>
      </c>
      <c r="H3266" s="130">
        <f t="shared" si="461"/>
        <v>0.11638130352093087</v>
      </c>
    </row>
    <row r="3267" spans="1:8">
      <c r="A3267" s="108">
        <f t="shared" si="465"/>
        <v>3253</v>
      </c>
      <c r="B3267" s="109">
        <f t="shared" si="465"/>
        <v>46818</v>
      </c>
      <c r="C3267" s="127" t="str">
        <f t="shared" si="457"/>
        <v>구간18</v>
      </c>
      <c r="D3267" s="108">
        <f t="shared" si="458"/>
        <v>183</v>
      </c>
      <c r="E3267" s="128">
        <f>COUNTIF($C$15:C3267,C3267)</f>
        <v>147</v>
      </c>
      <c r="F3267" s="129">
        <f t="shared" si="459"/>
        <v>0.11593393221988979</v>
      </c>
      <c r="G3267" s="129">
        <f t="shared" si="460"/>
        <v>4.5043548803451483E-4</v>
      </c>
      <c r="H3267" s="130">
        <f t="shared" si="461"/>
        <v>0.1163843677079243</v>
      </c>
    </row>
    <row r="3268" spans="1:8">
      <c r="A3268" s="108">
        <f t="shared" si="465"/>
        <v>3254</v>
      </c>
      <c r="B3268" s="109">
        <f t="shared" si="465"/>
        <v>46819</v>
      </c>
      <c r="C3268" s="127" t="str">
        <f t="shared" si="457"/>
        <v>구간18</v>
      </c>
      <c r="D3268" s="108">
        <f t="shared" si="458"/>
        <v>183</v>
      </c>
      <c r="E3268" s="128">
        <f>COUNTIF($C$15:C3268,C3268)</f>
        <v>148</v>
      </c>
      <c r="F3268" s="129">
        <f t="shared" si="459"/>
        <v>0.11593393221988979</v>
      </c>
      <c r="G3268" s="129">
        <f t="shared" si="460"/>
        <v>4.534996750279469E-4</v>
      </c>
      <c r="H3268" s="130">
        <f t="shared" si="461"/>
        <v>0.11638743189491774</v>
      </c>
    </row>
    <row r="3269" spans="1:8">
      <c r="A3269" s="108">
        <f t="shared" si="465"/>
        <v>3255</v>
      </c>
      <c r="B3269" s="109">
        <f t="shared" si="465"/>
        <v>46820</v>
      </c>
      <c r="C3269" s="127" t="str">
        <f t="shared" si="457"/>
        <v>구간18</v>
      </c>
      <c r="D3269" s="108">
        <f t="shared" si="458"/>
        <v>183</v>
      </c>
      <c r="E3269" s="128">
        <f>COUNTIF($C$15:C3269,C3269)</f>
        <v>149</v>
      </c>
      <c r="F3269" s="129">
        <f t="shared" si="459"/>
        <v>0.11593393221988979</v>
      </c>
      <c r="G3269" s="129">
        <f t="shared" si="460"/>
        <v>4.5656386202137897E-4</v>
      </c>
      <c r="H3269" s="130">
        <f t="shared" si="461"/>
        <v>0.11639049608191117</v>
      </c>
    </row>
    <row r="3270" spans="1:8">
      <c r="A3270" s="108">
        <f t="shared" si="465"/>
        <v>3256</v>
      </c>
      <c r="B3270" s="109">
        <f t="shared" si="465"/>
        <v>46821</v>
      </c>
      <c r="C3270" s="127" t="str">
        <f t="shared" si="457"/>
        <v>구간18</v>
      </c>
      <c r="D3270" s="108">
        <f t="shared" si="458"/>
        <v>183</v>
      </c>
      <c r="E3270" s="128">
        <f>COUNTIF($C$15:C3270,C3270)</f>
        <v>150</v>
      </c>
      <c r="F3270" s="129">
        <f t="shared" si="459"/>
        <v>0.11593393221988979</v>
      </c>
      <c r="G3270" s="129">
        <f t="shared" si="460"/>
        <v>4.5962804901481105E-4</v>
      </c>
      <c r="H3270" s="130">
        <f t="shared" si="461"/>
        <v>0.1163935602689046</v>
      </c>
    </row>
    <row r="3271" spans="1:8">
      <c r="A3271" s="108">
        <f t="shared" si="465"/>
        <v>3257</v>
      </c>
      <c r="B3271" s="109">
        <f t="shared" si="465"/>
        <v>46822</v>
      </c>
      <c r="C3271" s="127" t="str">
        <f t="shared" si="457"/>
        <v>구간18</v>
      </c>
      <c r="D3271" s="108">
        <f t="shared" si="458"/>
        <v>183</v>
      </c>
      <c r="E3271" s="128">
        <f>COUNTIF($C$15:C3271,C3271)</f>
        <v>151</v>
      </c>
      <c r="F3271" s="129">
        <f t="shared" si="459"/>
        <v>0.11593393221988979</v>
      </c>
      <c r="G3271" s="129">
        <f t="shared" si="460"/>
        <v>4.6269223600824312E-4</v>
      </c>
      <c r="H3271" s="130">
        <f t="shared" si="461"/>
        <v>0.11639662445589803</v>
      </c>
    </row>
    <row r="3272" spans="1:8">
      <c r="A3272" s="108">
        <f t="shared" si="465"/>
        <v>3258</v>
      </c>
      <c r="B3272" s="109">
        <f t="shared" si="465"/>
        <v>46823</v>
      </c>
      <c r="C3272" s="127" t="str">
        <f t="shared" si="457"/>
        <v>구간18</v>
      </c>
      <c r="D3272" s="108">
        <f t="shared" si="458"/>
        <v>183</v>
      </c>
      <c r="E3272" s="128">
        <f>COUNTIF($C$15:C3272,C3272)</f>
        <v>152</v>
      </c>
      <c r="F3272" s="129">
        <f t="shared" si="459"/>
        <v>0.11593393221988979</v>
      </c>
      <c r="G3272" s="129">
        <f t="shared" si="460"/>
        <v>4.657564230016752E-4</v>
      </c>
      <c r="H3272" s="130">
        <f t="shared" si="461"/>
        <v>0.11639968864289146</v>
      </c>
    </row>
    <row r="3273" spans="1:8">
      <c r="A3273" s="108">
        <f t="shared" si="465"/>
        <v>3259</v>
      </c>
      <c r="B3273" s="109">
        <f t="shared" si="465"/>
        <v>46824</v>
      </c>
      <c r="C3273" s="127" t="str">
        <f t="shared" si="457"/>
        <v>구간18</v>
      </c>
      <c r="D3273" s="108">
        <f t="shared" si="458"/>
        <v>183</v>
      </c>
      <c r="E3273" s="128">
        <f>COUNTIF($C$15:C3273,C3273)</f>
        <v>153</v>
      </c>
      <c r="F3273" s="129">
        <f t="shared" si="459"/>
        <v>0.11593393221988979</v>
      </c>
      <c r="G3273" s="129">
        <f t="shared" si="460"/>
        <v>4.6882060999510727E-4</v>
      </c>
      <c r="H3273" s="130">
        <f t="shared" si="461"/>
        <v>0.1164027528298849</v>
      </c>
    </row>
    <row r="3274" spans="1:8">
      <c r="A3274" s="108">
        <f t="shared" si="465"/>
        <v>3260</v>
      </c>
      <c r="B3274" s="109">
        <f t="shared" si="465"/>
        <v>46825</v>
      </c>
      <c r="C3274" s="127" t="str">
        <f t="shared" si="457"/>
        <v>구간18</v>
      </c>
      <c r="D3274" s="108">
        <f t="shared" si="458"/>
        <v>183</v>
      </c>
      <c r="E3274" s="128">
        <f>COUNTIF($C$15:C3274,C3274)</f>
        <v>154</v>
      </c>
      <c r="F3274" s="129">
        <f t="shared" si="459"/>
        <v>0.11593393221988979</v>
      </c>
      <c r="G3274" s="129">
        <f t="shared" si="460"/>
        <v>4.7188479698853934E-4</v>
      </c>
      <c r="H3274" s="130">
        <f t="shared" si="461"/>
        <v>0.11640581701687833</v>
      </c>
    </row>
    <row r="3275" spans="1:8">
      <c r="A3275" s="108">
        <f t="shared" si="465"/>
        <v>3261</v>
      </c>
      <c r="B3275" s="109">
        <f t="shared" si="465"/>
        <v>46826</v>
      </c>
      <c r="C3275" s="127" t="str">
        <f t="shared" si="457"/>
        <v>구간18</v>
      </c>
      <c r="D3275" s="108">
        <f t="shared" si="458"/>
        <v>183</v>
      </c>
      <c r="E3275" s="128">
        <f>COUNTIF($C$15:C3275,C3275)</f>
        <v>155</v>
      </c>
      <c r="F3275" s="129">
        <f t="shared" si="459"/>
        <v>0.11593393221988979</v>
      </c>
      <c r="G3275" s="129">
        <f t="shared" si="460"/>
        <v>4.7494898398197142E-4</v>
      </c>
      <c r="H3275" s="130">
        <f t="shared" si="461"/>
        <v>0.11640888120387176</v>
      </c>
    </row>
    <row r="3276" spans="1:8">
      <c r="A3276" s="108">
        <f t="shared" si="465"/>
        <v>3262</v>
      </c>
      <c r="B3276" s="109">
        <f t="shared" si="465"/>
        <v>46827</v>
      </c>
      <c r="C3276" s="127" t="str">
        <f t="shared" si="457"/>
        <v>구간18</v>
      </c>
      <c r="D3276" s="108">
        <f t="shared" si="458"/>
        <v>183</v>
      </c>
      <c r="E3276" s="128">
        <f>COUNTIF($C$15:C3276,C3276)</f>
        <v>156</v>
      </c>
      <c r="F3276" s="129">
        <f t="shared" si="459"/>
        <v>0.11593393221988979</v>
      </c>
      <c r="G3276" s="129">
        <f t="shared" si="460"/>
        <v>4.7801317097540349E-4</v>
      </c>
      <c r="H3276" s="130">
        <f t="shared" si="461"/>
        <v>0.11641194539086519</v>
      </c>
    </row>
    <row r="3277" spans="1:8">
      <c r="A3277" s="108">
        <f t="shared" si="465"/>
        <v>3263</v>
      </c>
      <c r="B3277" s="109">
        <f t="shared" si="465"/>
        <v>46828</v>
      </c>
      <c r="C3277" s="127" t="str">
        <f t="shared" si="457"/>
        <v>구간18</v>
      </c>
      <c r="D3277" s="108">
        <f t="shared" si="458"/>
        <v>183</v>
      </c>
      <c r="E3277" s="128">
        <f>COUNTIF($C$15:C3277,C3277)</f>
        <v>157</v>
      </c>
      <c r="F3277" s="129">
        <f t="shared" si="459"/>
        <v>0.11593393221988979</v>
      </c>
      <c r="G3277" s="129">
        <f t="shared" si="460"/>
        <v>4.8107735796883557E-4</v>
      </c>
      <c r="H3277" s="130">
        <f t="shared" si="461"/>
        <v>0.11641500957785862</v>
      </c>
    </row>
    <row r="3278" spans="1:8">
      <c r="A3278" s="108">
        <f t="shared" si="465"/>
        <v>3264</v>
      </c>
      <c r="B3278" s="109">
        <f t="shared" si="465"/>
        <v>46829</v>
      </c>
      <c r="C3278" s="127" t="str">
        <f t="shared" si="457"/>
        <v>구간18</v>
      </c>
      <c r="D3278" s="108">
        <f t="shared" si="458"/>
        <v>183</v>
      </c>
      <c r="E3278" s="128">
        <f>COUNTIF($C$15:C3278,C3278)</f>
        <v>158</v>
      </c>
      <c r="F3278" s="129">
        <f t="shared" si="459"/>
        <v>0.11593393221988979</v>
      </c>
      <c r="G3278" s="129">
        <f t="shared" si="460"/>
        <v>4.8414154496226764E-4</v>
      </c>
      <c r="H3278" s="130">
        <f t="shared" si="461"/>
        <v>0.11641807376485205</v>
      </c>
    </row>
    <row r="3279" spans="1:8">
      <c r="A3279" s="108">
        <f t="shared" si="465"/>
        <v>3265</v>
      </c>
      <c r="B3279" s="109">
        <f t="shared" si="465"/>
        <v>46830</v>
      </c>
      <c r="C3279" s="127" t="str">
        <f t="shared" si="457"/>
        <v>구간18</v>
      </c>
      <c r="D3279" s="108">
        <f t="shared" si="458"/>
        <v>183</v>
      </c>
      <c r="E3279" s="128">
        <f>COUNTIF($C$15:C3279,C3279)</f>
        <v>159</v>
      </c>
      <c r="F3279" s="129">
        <f t="shared" si="459"/>
        <v>0.11593393221988979</v>
      </c>
      <c r="G3279" s="129">
        <f t="shared" si="460"/>
        <v>4.8720573195569971E-4</v>
      </c>
      <c r="H3279" s="130">
        <f t="shared" si="461"/>
        <v>0.11642113795184549</v>
      </c>
    </row>
    <row r="3280" spans="1:8">
      <c r="A3280" s="108">
        <f t="shared" si="465"/>
        <v>3266</v>
      </c>
      <c r="B3280" s="109">
        <f t="shared" si="465"/>
        <v>46831</v>
      </c>
      <c r="C3280" s="127" t="str">
        <f t="shared" ref="C3280:C3343" si="466">IF(IFERROR(HLOOKUP(B3280,$D$5:$W$7,2,FALSE),"")="",C3281,HLOOKUP(B3280,$D$5:$W$7,2,FALSE))</f>
        <v>구간18</v>
      </c>
      <c r="D3280" s="108">
        <f t="shared" ref="D3280:D3343" si="467">COUNTIF($C$15:$C$49928,C3280)</f>
        <v>183</v>
      </c>
      <c r="E3280" s="128">
        <f>COUNTIF($C$15:C3280,C3280)</f>
        <v>160</v>
      </c>
      <c r="F3280" s="129">
        <f t="shared" ref="F3280:F3343" si="468">HLOOKUP($C3280,$D$6:$W$11,6,FALSE)</f>
        <v>0.11593393221988979</v>
      </c>
      <c r="G3280" s="129">
        <f t="shared" ref="G3280:G3343" si="469">HLOOKUP($C3280,$D$6:$W$11,5,FALSE)*(E3280)</f>
        <v>4.9026991894913173E-4</v>
      </c>
      <c r="H3280" s="130">
        <f t="shared" ref="H3280:H3343" si="470">F3280+G3280</f>
        <v>0.11642420213883892</v>
      </c>
    </row>
    <row r="3281" spans="1:8">
      <c r="A3281" s="108">
        <f t="shared" ref="A3281:B3296" si="471">A3280+1</f>
        <v>3267</v>
      </c>
      <c r="B3281" s="109">
        <f t="shared" si="471"/>
        <v>46832</v>
      </c>
      <c r="C3281" s="127" t="str">
        <f t="shared" si="466"/>
        <v>구간18</v>
      </c>
      <c r="D3281" s="108">
        <f t="shared" si="467"/>
        <v>183</v>
      </c>
      <c r="E3281" s="128">
        <f>COUNTIF($C$15:C3281,C3281)</f>
        <v>161</v>
      </c>
      <c r="F3281" s="129">
        <f t="shared" si="468"/>
        <v>0.11593393221988979</v>
      </c>
      <c r="G3281" s="129">
        <f t="shared" si="469"/>
        <v>4.9333410594256386E-4</v>
      </c>
      <c r="H3281" s="130">
        <f t="shared" si="470"/>
        <v>0.11642726632583235</v>
      </c>
    </row>
    <row r="3282" spans="1:8">
      <c r="A3282" s="108">
        <f t="shared" si="471"/>
        <v>3268</v>
      </c>
      <c r="B3282" s="109">
        <f t="shared" si="471"/>
        <v>46833</v>
      </c>
      <c r="C3282" s="127" t="str">
        <f t="shared" si="466"/>
        <v>구간18</v>
      </c>
      <c r="D3282" s="108">
        <f t="shared" si="467"/>
        <v>183</v>
      </c>
      <c r="E3282" s="128">
        <f>COUNTIF($C$15:C3282,C3282)</f>
        <v>162</v>
      </c>
      <c r="F3282" s="129">
        <f t="shared" si="468"/>
        <v>0.11593393221988979</v>
      </c>
      <c r="G3282" s="129">
        <f t="shared" si="469"/>
        <v>4.9639829293599588E-4</v>
      </c>
      <c r="H3282" s="130">
        <f t="shared" si="470"/>
        <v>0.11643033051282578</v>
      </c>
    </row>
    <row r="3283" spans="1:8">
      <c r="A3283" s="108">
        <f t="shared" si="471"/>
        <v>3269</v>
      </c>
      <c r="B3283" s="109">
        <f t="shared" si="471"/>
        <v>46834</v>
      </c>
      <c r="C3283" s="127" t="str">
        <f t="shared" si="466"/>
        <v>구간18</v>
      </c>
      <c r="D3283" s="108">
        <f t="shared" si="467"/>
        <v>183</v>
      </c>
      <c r="E3283" s="128">
        <f>COUNTIF($C$15:C3283,C3283)</f>
        <v>163</v>
      </c>
      <c r="F3283" s="129">
        <f t="shared" si="468"/>
        <v>0.11593393221988979</v>
      </c>
      <c r="G3283" s="129">
        <f t="shared" si="469"/>
        <v>4.9946247992942801E-4</v>
      </c>
      <c r="H3283" s="130">
        <f t="shared" si="470"/>
        <v>0.11643339469981921</v>
      </c>
    </row>
    <row r="3284" spans="1:8">
      <c r="A3284" s="108">
        <f t="shared" si="471"/>
        <v>3270</v>
      </c>
      <c r="B3284" s="109">
        <f t="shared" si="471"/>
        <v>46835</v>
      </c>
      <c r="C3284" s="127" t="str">
        <f t="shared" si="466"/>
        <v>구간18</v>
      </c>
      <c r="D3284" s="108">
        <f t="shared" si="467"/>
        <v>183</v>
      </c>
      <c r="E3284" s="128">
        <f>COUNTIF($C$15:C3284,C3284)</f>
        <v>164</v>
      </c>
      <c r="F3284" s="129">
        <f t="shared" si="468"/>
        <v>0.11593393221988979</v>
      </c>
      <c r="G3284" s="129">
        <f t="shared" si="469"/>
        <v>5.0252666692286003E-4</v>
      </c>
      <c r="H3284" s="130">
        <f t="shared" si="470"/>
        <v>0.11643645888681264</v>
      </c>
    </row>
    <row r="3285" spans="1:8">
      <c r="A3285" s="108">
        <f t="shared" si="471"/>
        <v>3271</v>
      </c>
      <c r="B3285" s="109">
        <f t="shared" si="471"/>
        <v>46836</v>
      </c>
      <c r="C3285" s="127" t="str">
        <f t="shared" si="466"/>
        <v>구간18</v>
      </c>
      <c r="D3285" s="108">
        <f t="shared" si="467"/>
        <v>183</v>
      </c>
      <c r="E3285" s="128">
        <f>COUNTIF($C$15:C3285,C3285)</f>
        <v>165</v>
      </c>
      <c r="F3285" s="129">
        <f t="shared" si="468"/>
        <v>0.11593393221988979</v>
      </c>
      <c r="G3285" s="129">
        <f t="shared" si="469"/>
        <v>5.0559085391629216E-4</v>
      </c>
      <c r="H3285" s="130">
        <f t="shared" si="470"/>
        <v>0.11643952307380609</v>
      </c>
    </row>
    <row r="3286" spans="1:8">
      <c r="A3286" s="108">
        <f t="shared" si="471"/>
        <v>3272</v>
      </c>
      <c r="B3286" s="109">
        <f t="shared" si="471"/>
        <v>46837</v>
      </c>
      <c r="C3286" s="127" t="str">
        <f t="shared" si="466"/>
        <v>구간18</v>
      </c>
      <c r="D3286" s="108">
        <f t="shared" si="467"/>
        <v>183</v>
      </c>
      <c r="E3286" s="128">
        <f>COUNTIF($C$15:C3286,C3286)</f>
        <v>166</v>
      </c>
      <c r="F3286" s="129">
        <f t="shared" si="468"/>
        <v>0.11593393221988979</v>
      </c>
      <c r="G3286" s="129">
        <f t="shared" si="469"/>
        <v>5.0865504090972418E-4</v>
      </c>
      <c r="H3286" s="130">
        <f t="shared" si="470"/>
        <v>0.11644258726079952</v>
      </c>
    </row>
    <row r="3287" spans="1:8">
      <c r="A3287" s="108">
        <f t="shared" si="471"/>
        <v>3273</v>
      </c>
      <c r="B3287" s="109">
        <f t="shared" si="471"/>
        <v>46838</v>
      </c>
      <c r="C3287" s="127" t="str">
        <f t="shared" si="466"/>
        <v>구간18</v>
      </c>
      <c r="D3287" s="108">
        <f t="shared" si="467"/>
        <v>183</v>
      </c>
      <c r="E3287" s="128">
        <f>COUNTIF($C$15:C3287,C3287)</f>
        <v>167</v>
      </c>
      <c r="F3287" s="129">
        <f t="shared" si="468"/>
        <v>0.11593393221988979</v>
      </c>
      <c r="G3287" s="129">
        <f t="shared" si="469"/>
        <v>5.1171922790315631E-4</v>
      </c>
      <c r="H3287" s="130">
        <f t="shared" si="470"/>
        <v>0.11644565144779295</v>
      </c>
    </row>
    <row r="3288" spans="1:8">
      <c r="A3288" s="108">
        <f t="shared" si="471"/>
        <v>3274</v>
      </c>
      <c r="B3288" s="109">
        <f t="shared" si="471"/>
        <v>46839</v>
      </c>
      <c r="C3288" s="127" t="str">
        <f t="shared" si="466"/>
        <v>구간18</v>
      </c>
      <c r="D3288" s="108">
        <f t="shared" si="467"/>
        <v>183</v>
      </c>
      <c r="E3288" s="128">
        <f>COUNTIF($C$15:C3288,C3288)</f>
        <v>168</v>
      </c>
      <c r="F3288" s="129">
        <f t="shared" si="468"/>
        <v>0.11593393221988979</v>
      </c>
      <c r="G3288" s="129">
        <f t="shared" si="469"/>
        <v>5.1478341489658833E-4</v>
      </c>
      <c r="H3288" s="130">
        <f t="shared" si="470"/>
        <v>0.11644871563478638</v>
      </c>
    </row>
    <row r="3289" spans="1:8">
      <c r="A3289" s="108">
        <f t="shared" si="471"/>
        <v>3275</v>
      </c>
      <c r="B3289" s="109">
        <f t="shared" si="471"/>
        <v>46840</v>
      </c>
      <c r="C3289" s="127" t="str">
        <f t="shared" si="466"/>
        <v>구간18</v>
      </c>
      <c r="D3289" s="108">
        <f t="shared" si="467"/>
        <v>183</v>
      </c>
      <c r="E3289" s="128">
        <f>COUNTIF($C$15:C3289,C3289)</f>
        <v>169</v>
      </c>
      <c r="F3289" s="129">
        <f t="shared" si="468"/>
        <v>0.11593393221988979</v>
      </c>
      <c r="G3289" s="129">
        <f t="shared" si="469"/>
        <v>5.1784760189002045E-4</v>
      </c>
      <c r="H3289" s="130">
        <f t="shared" si="470"/>
        <v>0.11645177982177982</v>
      </c>
    </row>
    <row r="3290" spans="1:8">
      <c r="A3290" s="108">
        <f t="shared" si="471"/>
        <v>3276</v>
      </c>
      <c r="B3290" s="109">
        <f t="shared" si="471"/>
        <v>46841</v>
      </c>
      <c r="C3290" s="127" t="str">
        <f t="shared" si="466"/>
        <v>구간18</v>
      </c>
      <c r="D3290" s="108">
        <f t="shared" si="467"/>
        <v>183</v>
      </c>
      <c r="E3290" s="128">
        <f>COUNTIF($C$15:C3290,C3290)</f>
        <v>170</v>
      </c>
      <c r="F3290" s="129">
        <f t="shared" si="468"/>
        <v>0.11593393221988979</v>
      </c>
      <c r="G3290" s="129">
        <f t="shared" si="469"/>
        <v>5.2091178888345247E-4</v>
      </c>
      <c r="H3290" s="130">
        <f t="shared" si="470"/>
        <v>0.11645484400877325</v>
      </c>
    </row>
    <row r="3291" spans="1:8">
      <c r="A3291" s="108">
        <f t="shared" si="471"/>
        <v>3277</v>
      </c>
      <c r="B3291" s="109">
        <f t="shared" si="471"/>
        <v>46842</v>
      </c>
      <c r="C3291" s="127" t="str">
        <f t="shared" si="466"/>
        <v>구간18</v>
      </c>
      <c r="D3291" s="108">
        <f t="shared" si="467"/>
        <v>183</v>
      </c>
      <c r="E3291" s="128">
        <f>COUNTIF($C$15:C3291,C3291)</f>
        <v>171</v>
      </c>
      <c r="F3291" s="129">
        <f t="shared" si="468"/>
        <v>0.11593393221988979</v>
      </c>
      <c r="G3291" s="129">
        <f t="shared" si="469"/>
        <v>5.239759758768846E-4</v>
      </c>
      <c r="H3291" s="130">
        <f t="shared" si="470"/>
        <v>0.11645790819576668</v>
      </c>
    </row>
    <row r="3292" spans="1:8">
      <c r="A3292" s="108">
        <f t="shared" si="471"/>
        <v>3278</v>
      </c>
      <c r="B3292" s="109">
        <f t="shared" si="471"/>
        <v>46843</v>
      </c>
      <c r="C3292" s="127" t="str">
        <f t="shared" si="466"/>
        <v>구간18</v>
      </c>
      <c r="D3292" s="108">
        <f t="shared" si="467"/>
        <v>183</v>
      </c>
      <c r="E3292" s="128">
        <f>COUNTIF($C$15:C3292,C3292)</f>
        <v>172</v>
      </c>
      <c r="F3292" s="129">
        <f t="shared" si="468"/>
        <v>0.11593393221988979</v>
      </c>
      <c r="G3292" s="129">
        <f t="shared" si="469"/>
        <v>5.2704016287031662E-4</v>
      </c>
      <c r="H3292" s="130">
        <f t="shared" si="470"/>
        <v>0.11646097238276011</v>
      </c>
    </row>
    <row r="3293" spans="1:8">
      <c r="A3293" s="108">
        <f t="shared" si="471"/>
        <v>3279</v>
      </c>
      <c r="B3293" s="109">
        <f t="shared" si="471"/>
        <v>46844</v>
      </c>
      <c r="C3293" s="127" t="str">
        <f t="shared" si="466"/>
        <v>구간18</v>
      </c>
      <c r="D3293" s="108">
        <f t="shared" si="467"/>
        <v>183</v>
      </c>
      <c r="E3293" s="128">
        <f>COUNTIF($C$15:C3293,C3293)</f>
        <v>173</v>
      </c>
      <c r="F3293" s="129">
        <f t="shared" si="468"/>
        <v>0.11593393221988979</v>
      </c>
      <c r="G3293" s="129">
        <f t="shared" si="469"/>
        <v>5.3010434986374875E-4</v>
      </c>
      <c r="H3293" s="130">
        <f t="shared" si="470"/>
        <v>0.11646403656975354</v>
      </c>
    </row>
    <row r="3294" spans="1:8">
      <c r="A3294" s="108">
        <f t="shared" si="471"/>
        <v>3280</v>
      </c>
      <c r="B3294" s="109">
        <f t="shared" si="471"/>
        <v>46845</v>
      </c>
      <c r="C3294" s="127" t="str">
        <f t="shared" si="466"/>
        <v>구간18</v>
      </c>
      <c r="D3294" s="108">
        <f t="shared" si="467"/>
        <v>183</v>
      </c>
      <c r="E3294" s="128">
        <f>COUNTIF($C$15:C3294,C3294)</f>
        <v>174</v>
      </c>
      <c r="F3294" s="129">
        <f t="shared" si="468"/>
        <v>0.11593393221988979</v>
      </c>
      <c r="G3294" s="129">
        <f t="shared" si="469"/>
        <v>5.3316853685718077E-4</v>
      </c>
      <c r="H3294" s="130">
        <f t="shared" si="470"/>
        <v>0.11646710075674697</v>
      </c>
    </row>
    <row r="3295" spans="1:8">
      <c r="A3295" s="108">
        <f t="shared" si="471"/>
        <v>3281</v>
      </c>
      <c r="B3295" s="109">
        <f t="shared" si="471"/>
        <v>46846</v>
      </c>
      <c r="C3295" s="127" t="str">
        <f t="shared" si="466"/>
        <v>구간18</v>
      </c>
      <c r="D3295" s="108">
        <f t="shared" si="467"/>
        <v>183</v>
      </c>
      <c r="E3295" s="128">
        <f>COUNTIF($C$15:C3295,C3295)</f>
        <v>175</v>
      </c>
      <c r="F3295" s="129">
        <f t="shared" si="468"/>
        <v>0.11593393221988979</v>
      </c>
      <c r="G3295" s="129">
        <f t="shared" si="469"/>
        <v>5.362327238506129E-4</v>
      </c>
      <c r="H3295" s="130">
        <f t="shared" si="470"/>
        <v>0.11647016494374041</v>
      </c>
    </row>
    <row r="3296" spans="1:8">
      <c r="A3296" s="108">
        <f t="shared" si="471"/>
        <v>3282</v>
      </c>
      <c r="B3296" s="109">
        <f t="shared" si="471"/>
        <v>46847</v>
      </c>
      <c r="C3296" s="127" t="str">
        <f t="shared" si="466"/>
        <v>구간18</v>
      </c>
      <c r="D3296" s="108">
        <f t="shared" si="467"/>
        <v>183</v>
      </c>
      <c r="E3296" s="128">
        <f>COUNTIF($C$15:C3296,C3296)</f>
        <v>176</v>
      </c>
      <c r="F3296" s="129">
        <f t="shared" si="468"/>
        <v>0.11593393221988979</v>
      </c>
      <c r="G3296" s="129">
        <f t="shared" si="469"/>
        <v>5.3929691084404492E-4</v>
      </c>
      <c r="H3296" s="130">
        <f t="shared" si="470"/>
        <v>0.11647322913073384</v>
      </c>
    </row>
    <row r="3297" spans="1:8">
      <c r="A3297" s="108">
        <f t="shared" ref="A3297:B3312" si="472">A3296+1</f>
        <v>3283</v>
      </c>
      <c r="B3297" s="109">
        <f t="shared" si="472"/>
        <v>46848</v>
      </c>
      <c r="C3297" s="127" t="str">
        <f t="shared" si="466"/>
        <v>구간18</v>
      </c>
      <c r="D3297" s="108">
        <f t="shared" si="467"/>
        <v>183</v>
      </c>
      <c r="E3297" s="128">
        <f>COUNTIF($C$15:C3297,C3297)</f>
        <v>177</v>
      </c>
      <c r="F3297" s="129">
        <f t="shared" si="468"/>
        <v>0.11593393221988979</v>
      </c>
      <c r="G3297" s="129">
        <f t="shared" si="469"/>
        <v>5.4236109783747705E-4</v>
      </c>
      <c r="H3297" s="130">
        <f t="shared" si="470"/>
        <v>0.11647629331772727</v>
      </c>
    </row>
    <row r="3298" spans="1:8">
      <c r="A3298" s="108">
        <f t="shared" si="472"/>
        <v>3284</v>
      </c>
      <c r="B3298" s="109">
        <f t="shared" si="472"/>
        <v>46849</v>
      </c>
      <c r="C3298" s="127" t="str">
        <f t="shared" si="466"/>
        <v>구간18</v>
      </c>
      <c r="D3298" s="108">
        <f t="shared" si="467"/>
        <v>183</v>
      </c>
      <c r="E3298" s="128">
        <f>COUNTIF($C$15:C3298,C3298)</f>
        <v>178</v>
      </c>
      <c r="F3298" s="129">
        <f t="shared" si="468"/>
        <v>0.11593393221988979</v>
      </c>
      <c r="G3298" s="129">
        <f t="shared" si="469"/>
        <v>5.4542528483090907E-4</v>
      </c>
      <c r="H3298" s="130">
        <f t="shared" si="470"/>
        <v>0.1164793575047207</v>
      </c>
    </row>
    <row r="3299" spans="1:8">
      <c r="A3299" s="108">
        <f t="shared" si="472"/>
        <v>3285</v>
      </c>
      <c r="B3299" s="109">
        <f t="shared" si="472"/>
        <v>46850</v>
      </c>
      <c r="C3299" s="127" t="str">
        <f t="shared" si="466"/>
        <v>구간18</v>
      </c>
      <c r="D3299" s="108">
        <f t="shared" si="467"/>
        <v>183</v>
      </c>
      <c r="E3299" s="128">
        <f>COUNTIF($C$15:C3299,C3299)</f>
        <v>179</v>
      </c>
      <c r="F3299" s="129">
        <f t="shared" si="468"/>
        <v>0.11593393221988979</v>
      </c>
      <c r="G3299" s="129">
        <f t="shared" si="469"/>
        <v>5.4848947182434119E-4</v>
      </c>
      <c r="H3299" s="130">
        <f t="shared" si="470"/>
        <v>0.11648242169171413</v>
      </c>
    </row>
    <row r="3300" spans="1:8">
      <c r="A3300" s="108">
        <f t="shared" si="472"/>
        <v>3286</v>
      </c>
      <c r="B3300" s="109">
        <f t="shared" si="472"/>
        <v>46851</v>
      </c>
      <c r="C3300" s="127" t="str">
        <f t="shared" si="466"/>
        <v>구간18</v>
      </c>
      <c r="D3300" s="108">
        <f t="shared" si="467"/>
        <v>183</v>
      </c>
      <c r="E3300" s="128">
        <f>COUNTIF($C$15:C3300,C3300)</f>
        <v>180</v>
      </c>
      <c r="F3300" s="129">
        <f t="shared" si="468"/>
        <v>0.11593393221988979</v>
      </c>
      <c r="G3300" s="129">
        <f t="shared" si="469"/>
        <v>5.5155365881777321E-4</v>
      </c>
      <c r="H3300" s="130">
        <f t="shared" si="470"/>
        <v>0.11648548587870756</v>
      </c>
    </row>
    <row r="3301" spans="1:8">
      <c r="A3301" s="108">
        <f t="shared" si="472"/>
        <v>3287</v>
      </c>
      <c r="B3301" s="109">
        <f t="shared" si="472"/>
        <v>46852</v>
      </c>
      <c r="C3301" s="127" t="str">
        <f t="shared" si="466"/>
        <v>구간18</v>
      </c>
      <c r="D3301" s="108">
        <f t="shared" si="467"/>
        <v>183</v>
      </c>
      <c r="E3301" s="128">
        <f>COUNTIF($C$15:C3301,C3301)</f>
        <v>181</v>
      </c>
      <c r="F3301" s="129">
        <f t="shared" si="468"/>
        <v>0.11593393221988979</v>
      </c>
      <c r="G3301" s="129">
        <f t="shared" si="469"/>
        <v>5.5461784581120534E-4</v>
      </c>
      <c r="H3301" s="130">
        <f t="shared" si="470"/>
        <v>0.116488550065701</v>
      </c>
    </row>
    <row r="3302" spans="1:8">
      <c r="A3302" s="108">
        <f t="shared" si="472"/>
        <v>3288</v>
      </c>
      <c r="B3302" s="109">
        <f t="shared" si="472"/>
        <v>46853</v>
      </c>
      <c r="C3302" s="127" t="str">
        <f t="shared" si="466"/>
        <v>구간18</v>
      </c>
      <c r="D3302" s="108">
        <f t="shared" si="467"/>
        <v>183</v>
      </c>
      <c r="E3302" s="128">
        <f>COUNTIF($C$15:C3302,C3302)</f>
        <v>182</v>
      </c>
      <c r="F3302" s="129">
        <f t="shared" si="468"/>
        <v>0.11593393221988979</v>
      </c>
      <c r="G3302" s="129">
        <f t="shared" si="469"/>
        <v>5.5768203280463736E-4</v>
      </c>
      <c r="H3302" s="130">
        <f t="shared" si="470"/>
        <v>0.11649161425269443</v>
      </c>
    </row>
    <row r="3303" spans="1:8">
      <c r="A3303" s="108">
        <f t="shared" si="472"/>
        <v>3289</v>
      </c>
      <c r="B3303" s="109">
        <f t="shared" si="472"/>
        <v>46854</v>
      </c>
      <c r="C3303" s="127" t="str">
        <f t="shared" si="466"/>
        <v>구간18</v>
      </c>
      <c r="D3303" s="108">
        <f t="shared" si="467"/>
        <v>183</v>
      </c>
      <c r="E3303" s="128">
        <f>COUNTIF($C$15:C3303,C3303)</f>
        <v>183</v>
      </c>
      <c r="F3303" s="129">
        <f t="shared" si="468"/>
        <v>0.11593393221988979</v>
      </c>
      <c r="G3303" s="129">
        <f t="shared" si="469"/>
        <v>5.6074621979806949E-4</v>
      </c>
      <c r="H3303" s="130">
        <f t="shared" si="470"/>
        <v>0.11649467843968786</v>
      </c>
    </row>
    <row r="3304" spans="1:8">
      <c r="A3304" s="108">
        <f t="shared" si="472"/>
        <v>3290</v>
      </c>
      <c r="B3304" s="109">
        <f t="shared" si="472"/>
        <v>46855</v>
      </c>
      <c r="C3304" s="127" t="str">
        <f t="shared" si="466"/>
        <v>구간19</v>
      </c>
      <c r="D3304" s="108">
        <f t="shared" si="467"/>
        <v>183</v>
      </c>
      <c r="E3304" s="128">
        <f>COUNTIF($C$15:C3304,C3304)</f>
        <v>1</v>
      </c>
      <c r="F3304" s="129">
        <f t="shared" si="468"/>
        <v>0.11649467843968786</v>
      </c>
      <c r="G3304" s="129">
        <f t="shared" si="469"/>
        <v>3.2472591682288619E-6</v>
      </c>
      <c r="H3304" s="130">
        <f t="shared" si="470"/>
        <v>0.11649792569885609</v>
      </c>
    </row>
    <row r="3305" spans="1:8">
      <c r="A3305" s="108">
        <f t="shared" si="472"/>
        <v>3291</v>
      </c>
      <c r="B3305" s="109">
        <f t="shared" si="472"/>
        <v>46856</v>
      </c>
      <c r="C3305" s="127" t="str">
        <f t="shared" si="466"/>
        <v>구간19</v>
      </c>
      <c r="D3305" s="108">
        <f t="shared" si="467"/>
        <v>183</v>
      </c>
      <c r="E3305" s="128">
        <f>COUNTIF($C$15:C3305,C3305)</f>
        <v>2</v>
      </c>
      <c r="F3305" s="129">
        <f t="shared" si="468"/>
        <v>0.11649467843968786</v>
      </c>
      <c r="G3305" s="129">
        <f t="shared" si="469"/>
        <v>6.4945183364577237E-6</v>
      </c>
      <c r="H3305" s="130">
        <f t="shared" si="470"/>
        <v>0.11650117295802431</v>
      </c>
    </row>
    <row r="3306" spans="1:8">
      <c r="A3306" s="108">
        <f t="shared" si="472"/>
        <v>3292</v>
      </c>
      <c r="B3306" s="109">
        <f t="shared" si="472"/>
        <v>46857</v>
      </c>
      <c r="C3306" s="127" t="str">
        <f t="shared" si="466"/>
        <v>구간19</v>
      </c>
      <c r="D3306" s="108">
        <f t="shared" si="467"/>
        <v>183</v>
      </c>
      <c r="E3306" s="128">
        <f>COUNTIF($C$15:C3306,C3306)</f>
        <v>3</v>
      </c>
      <c r="F3306" s="129">
        <f t="shared" si="468"/>
        <v>0.11649467843968786</v>
      </c>
      <c r="G3306" s="129">
        <f t="shared" si="469"/>
        <v>9.7417775046865865E-6</v>
      </c>
      <c r="H3306" s="130">
        <f t="shared" si="470"/>
        <v>0.11650442021719255</v>
      </c>
    </row>
    <row r="3307" spans="1:8">
      <c r="A3307" s="108">
        <f t="shared" si="472"/>
        <v>3293</v>
      </c>
      <c r="B3307" s="109">
        <f t="shared" si="472"/>
        <v>46858</v>
      </c>
      <c r="C3307" s="127" t="str">
        <f t="shared" si="466"/>
        <v>구간19</v>
      </c>
      <c r="D3307" s="108">
        <f t="shared" si="467"/>
        <v>183</v>
      </c>
      <c r="E3307" s="128">
        <f>COUNTIF($C$15:C3307,C3307)</f>
        <v>4</v>
      </c>
      <c r="F3307" s="129">
        <f t="shared" si="468"/>
        <v>0.11649467843968786</v>
      </c>
      <c r="G3307" s="129">
        <f t="shared" si="469"/>
        <v>1.2989036672915447E-5</v>
      </c>
      <c r="H3307" s="130">
        <f t="shared" si="470"/>
        <v>0.11650766747636078</v>
      </c>
    </row>
    <row r="3308" spans="1:8">
      <c r="A3308" s="108">
        <f t="shared" si="472"/>
        <v>3294</v>
      </c>
      <c r="B3308" s="109">
        <f t="shared" si="472"/>
        <v>46859</v>
      </c>
      <c r="C3308" s="127" t="str">
        <f t="shared" si="466"/>
        <v>구간19</v>
      </c>
      <c r="D3308" s="108">
        <f t="shared" si="467"/>
        <v>183</v>
      </c>
      <c r="E3308" s="128">
        <f>COUNTIF($C$15:C3308,C3308)</f>
        <v>5</v>
      </c>
      <c r="F3308" s="129">
        <f t="shared" si="468"/>
        <v>0.11649467843968786</v>
      </c>
      <c r="G3308" s="129">
        <f t="shared" si="469"/>
        <v>1.6236295841144309E-5</v>
      </c>
      <c r="H3308" s="130">
        <f t="shared" si="470"/>
        <v>0.11651091473552901</v>
      </c>
    </row>
    <row r="3309" spans="1:8">
      <c r="A3309" s="108">
        <f t="shared" si="472"/>
        <v>3295</v>
      </c>
      <c r="B3309" s="109">
        <f t="shared" si="472"/>
        <v>46860</v>
      </c>
      <c r="C3309" s="127" t="str">
        <f t="shared" si="466"/>
        <v>구간19</v>
      </c>
      <c r="D3309" s="108">
        <f t="shared" si="467"/>
        <v>183</v>
      </c>
      <c r="E3309" s="128">
        <f>COUNTIF($C$15:C3309,C3309)</f>
        <v>6</v>
      </c>
      <c r="F3309" s="129">
        <f t="shared" si="468"/>
        <v>0.11649467843968786</v>
      </c>
      <c r="G3309" s="129">
        <f t="shared" si="469"/>
        <v>1.9483555009373173E-5</v>
      </c>
      <c r="H3309" s="130">
        <f t="shared" si="470"/>
        <v>0.11651416199469723</v>
      </c>
    </row>
    <row r="3310" spans="1:8">
      <c r="A3310" s="108">
        <f t="shared" si="472"/>
        <v>3296</v>
      </c>
      <c r="B3310" s="109">
        <f t="shared" si="472"/>
        <v>46861</v>
      </c>
      <c r="C3310" s="127" t="str">
        <f t="shared" si="466"/>
        <v>구간19</v>
      </c>
      <c r="D3310" s="108">
        <f t="shared" si="467"/>
        <v>183</v>
      </c>
      <c r="E3310" s="128">
        <f>COUNTIF($C$15:C3310,C3310)</f>
        <v>7</v>
      </c>
      <c r="F3310" s="129">
        <f t="shared" si="468"/>
        <v>0.11649467843968786</v>
      </c>
      <c r="G3310" s="129">
        <f t="shared" si="469"/>
        <v>2.2730814177602034E-5</v>
      </c>
      <c r="H3310" s="130">
        <f t="shared" si="470"/>
        <v>0.11651740925386546</v>
      </c>
    </row>
    <row r="3311" spans="1:8">
      <c r="A3311" s="108">
        <f t="shared" si="472"/>
        <v>3297</v>
      </c>
      <c r="B3311" s="109">
        <f t="shared" si="472"/>
        <v>46862</v>
      </c>
      <c r="C3311" s="127" t="str">
        <f t="shared" si="466"/>
        <v>구간19</v>
      </c>
      <c r="D3311" s="108">
        <f t="shared" si="467"/>
        <v>183</v>
      </c>
      <c r="E3311" s="128">
        <f>COUNTIF($C$15:C3311,C3311)</f>
        <v>8</v>
      </c>
      <c r="F3311" s="129">
        <f t="shared" si="468"/>
        <v>0.11649467843968786</v>
      </c>
      <c r="G3311" s="129">
        <f t="shared" si="469"/>
        <v>2.5978073345830895E-5</v>
      </c>
      <c r="H3311" s="130">
        <f t="shared" si="470"/>
        <v>0.11652065651303369</v>
      </c>
    </row>
    <row r="3312" spans="1:8">
      <c r="A3312" s="108">
        <f t="shared" si="472"/>
        <v>3298</v>
      </c>
      <c r="B3312" s="109">
        <f t="shared" si="472"/>
        <v>46863</v>
      </c>
      <c r="C3312" s="127" t="str">
        <f t="shared" si="466"/>
        <v>구간19</v>
      </c>
      <c r="D3312" s="108">
        <f t="shared" si="467"/>
        <v>183</v>
      </c>
      <c r="E3312" s="128">
        <f>COUNTIF($C$15:C3312,C3312)</f>
        <v>9</v>
      </c>
      <c r="F3312" s="129">
        <f t="shared" si="468"/>
        <v>0.11649467843968786</v>
      </c>
      <c r="G3312" s="129">
        <f t="shared" si="469"/>
        <v>2.9225332514059756E-5</v>
      </c>
      <c r="H3312" s="130">
        <f t="shared" si="470"/>
        <v>0.11652390377220193</v>
      </c>
    </row>
    <row r="3313" spans="1:8">
      <c r="A3313" s="108">
        <f t="shared" ref="A3313:B3328" si="473">A3312+1</f>
        <v>3299</v>
      </c>
      <c r="B3313" s="109">
        <f t="shared" si="473"/>
        <v>46864</v>
      </c>
      <c r="C3313" s="127" t="str">
        <f t="shared" si="466"/>
        <v>구간19</v>
      </c>
      <c r="D3313" s="108">
        <f t="shared" si="467"/>
        <v>183</v>
      </c>
      <c r="E3313" s="128">
        <f>COUNTIF($C$15:C3313,C3313)</f>
        <v>10</v>
      </c>
      <c r="F3313" s="129">
        <f t="shared" si="468"/>
        <v>0.11649467843968786</v>
      </c>
      <c r="G3313" s="129">
        <f t="shared" si="469"/>
        <v>3.2472591682288617E-5</v>
      </c>
      <c r="H3313" s="130">
        <f t="shared" si="470"/>
        <v>0.11652715103137015</v>
      </c>
    </row>
    <row r="3314" spans="1:8">
      <c r="A3314" s="108">
        <f t="shared" si="473"/>
        <v>3300</v>
      </c>
      <c r="B3314" s="109">
        <f t="shared" si="473"/>
        <v>46865</v>
      </c>
      <c r="C3314" s="127" t="str">
        <f t="shared" si="466"/>
        <v>구간19</v>
      </c>
      <c r="D3314" s="108">
        <f t="shared" si="467"/>
        <v>183</v>
      </c>
      <c r="E3314" s="128">
        <f>COUNTIF($C$15:C3314,C3314)</f>
        <v>11</v>
      </c>
      <c r="F3314" s="129">
        <f t="shared" si="468"/>
        <v>0.11649467843968786</v>
      </c>
      <c r="G3314" s="129">
        <f t="shared" si="469"/>
        <v>3.5719850850517478E-5</v>
      </c>
      <c r="H3314" s="130">
        <f t="shared" si="470"/>
        <v>0.11653039829053838</v>
      </c>
    </row>
    <row r="3315" spans="1:8">
      <c r="A3315" s="108">
        <f t="shared" si="473"/>
        <v>3301</v>
      </c>
      <c r="B3315" s="109">
        <f t="shared" si="473"/>
        <v>46866</v>
      </c>
      <c r="C3315" s="127" t="str">
        <f t="shared" si="466"/>
        <v>구간19</v>
      </c>
      <c r="D3315" s="108">
        <f t="shared" si="467"/>
        <v>183</v>
      </c>
      <c r="E3315" s="128">
        <f>COUNTIF($C$15:C3315,C3315)</f>
        <v>12</v>
      </c>
      <c r="F3315" s="129">
        <f t="shared" si="468"/>
        <v>0.11649467843968786</v>
      </c>
      <c r="G3315" s="129">
        <f t="shared" si="469"/>
        <v>3.8967110018746346E-5</v>
      </c>
      <c r="H3315" s="130">
        <f t="shared" si="470"/>
        <v>0.1165336455497066</v>
      </c>
    </row>
    <row r="3316" spans="1:8">
      <c r="A3316" s="108">
        <f t="shared" si="473"/>
        <v>3302</v>
      </c>
      <c r="B3316" s="109">
        <f t="shared" si="473"/>
        <v>46867</v>
      </c>
      <c r="C3316" s="127" t="str">
        <f t="shared" si="466"/>
        <v>구간19</v>
      </c>
      <c r="D3316" s="108">
        <f t="shared" si="467"/>
        <v>183</v>
      </c>
      <c r="E3316" s="128">
        <f>COUNTIF($C$15:C3316,C3316)</f>
        <v>13</v>
      </c>
      <c r="F3316" s="129">
        <f t="shared" si="468"/>
        <v>0.11649467843968786</v>
      </c>
      <c r="G3316" s="129">
        <f t="shared" si="469"/>
        <v>4.2214369186975207E-5</v>
      </c>
      <c r="H3316" s="130">
        <f t="shared" si="470"/>
        <v>0.11653689280887483</v>
      </c>
    </row>
    <row r="3317" spans="1:8">
      <c r="A3317" s="108">
        <f t="shared" si="473"/>
        <v>3303</v>
      </c>
      <c r="B3317" s="109">
        <f t="shared" si="473"/>
        <v>46868</v>
      </c>
      <c r="C3317" s="127" t="str">
        <f t="shared" si="466"/>
        <v>구간19</v>
      </c>
      <c r="D3317" s="108">
        <f t="shared" si="467"/>
        <v>183</v>
      </c>
      <c r="E3317" s="128">
        <f>COUNTIF($C$15:C3317,C3317)</f>
        <v>14</v>
      </c>
      <c r="F3317" s="129">
        <f t="shared" si="468"/>
        <v>0.11649467843968786</v>
      </c>
      <c r="G3317" s="129">
        <f t="shared" si="469"/>
        <v>4.5461628355204068E-5</v>
      </c>
      <c r="H3317" s="130">
        <f t="shared" si="470"/>
        <v>0.11654014006804306</v>
      </c>
    </row>
    <row r="3318" spans="1:8">
      <c r="A3318" s="108">
        <f t="shared" si="473"/>
        <v>3304</v>
      </c>
      <c r="B3318" s="109">
        <f t="shared" si="473"/>
        <v>46869</v>
      </c>
      <c r="C3318" s="127" t="str">
        <f t="shared" si="466"/>
        <v>구간19</v>
      </c>
      <c r="D3318" s="108">
        <f t="shared" si="467"/>
        <v>183</v>
      </c>
      <c r="E3318" s="128">
        <f>COUNTIF($C$15:C3318,C3318)</f>
        <v>15</v>
      </c>
      <c r="F3318" s="129">
        <f t="shared" si="468"/>
        <v>0.11649467843968786</v>
      </c>
      <c r="G3318" s="129">
        <f t="shared" si="469"/>
        <v>4.8708887523432929E-5</v>
      </c>
      <c r="H3318" s="130">
        <f t="shared" si="470"/>
        <v>0.1165433873272113</v>
      </c>
    </row>
    <row r="3319" spans="1:8">
      <c r="A3319" s="108">
        <f t="shared" si="473"/>
        <v>3305</v>
      </c>
      <c r="B3319" s="109">
        <f t="shared" si="473"/>
        <v>46870</v>
      </c>
      <c r="C3319" s="127" t="str">
        <f t="shared" si="466"/>
        <v>구간19</v>
      </c>
      <c r="D3319" s="108">
        <f t="shared" si="467"/>
        <v>183</v>
      </c>
      <c r="E3319" s="128">
        <f>COUNTIF($C$15:C3319,C3319)</f>
        <v>16</v>
      </c>
      <c r="F3319" s="129">
        <f t="shared" si="468"/>
        <v>0.11649467843968786</v>
      </c>
      <c r="G3319" s="129">
        <f t="shared" si="469"/>
        <v>5.195614669166179E-5</v>
      </c>
      <c r="H3319" s="130">
        <f t="shared" si="470"/>
        <v>0.11654663458637952</v>
      </c>
    </row>
    <row r="3320" spans="1:8">
      <c r="A3320" s="108">
        <f t="shared" si="473"/>
        <v>3306</v>
      </c>
      <c r="B3320" s="109">
        <f t="shared" si="473"/>
        <v>46871</v>
      </c>
      <c r="C3320" s="127" t="str">
        <f t="shared" si="466"/>
        <v>구간19</v>
      </c>
      <c r="D3320" s="108">
        <f t="shared" si="467"/>
        <v>183</v>
      </c>
      <c r="E3320" s="128">
        <f>COUNTIF($C$15:C3320,C3320)</f>
        <v>17</v>
      </c>
      <c r="F3320" s="129">
        <f t="shared" si="468"/>
        <v>0.11649467843968786</v>
      </c>
      <c r="G3320" s="129">
        <f t="shared" si="469"/>
        <v>5.5203405859890651E-5</v>
      </c>
      <c r="H3320" s="130">
        <f t="shared" si="470"/>
        <v>0.11654988184554775</v>
      </c>
    </row>
    <row r="3321" spans="1:8">
      <c r="A3321" s="108">
        <f t="shared" si="473"/>
        <v>3307</v>
      </c>
      <c r="B3321" s="109">
        <f t="shared" si="473"/>
        <v>46872</v>
      </c>
      <c r="C3321" s="127" t="str">
        <f t="shared" si="466"/>
        <v>구간19</v>
      </c>
      <c r="D3321" s="108">
        <f t="shared" si="467"/>
        <v>183</v>
      </c>
      <c r="E3321" s="128">
        <f>COUNTIF($C$15:C3321,C3321)</f>
        <v>18</v>
      </c>
      <c r="F3321" s="129">
        <f t="shared" si="468"/>
        <v>0.11649467843968786</v>
      </c>
      <c r="G3321" s="129">
        <f t="shared" si="469"/>
        <v>5.8450665028119512E-5</v>
      </c>
      <c r="H3321" s="130">
        <f t="shared" si="470"/>
        <v>0.11655312910471598</v>
      </c>
    </row>
    <row r="3322" spans="1:8">
      <c r="A3322" s="108">
        <f t="shared" si="473"/>
        <v>3308</v>
      </c>
      <c r="B3322" s="109">
        <f t="shared" si="473"/>
        <v>46873</v>
      </c>
      <c r="C3322" s="127" t="str">
        <f t="shared" si="466"/>
        <v>구간19</v>
      </c>
      <c r="D3322" s="108">
        <f t="shared" si="467"/>
        <v>183</v>
      </c>
      <c r="E3322" s="128">
        <f>COUNTIF($C$15:C3322,C3322)</f>
        <v>19</v>
      </c>
      <c r="F3322" s="129">
        <f t="shared" si="468"/>
        <v>0.11649467843968786</v>
      </c>
      <c r="G3322" s="129">
        <f t="shared" si="469"/>
        <v>6.1697924196348373E-5</v>
      </c>
      <c r="H3322" s="130">
        <f t="shared" si="470"/>
        <v>0.1165563763638842</v>
      </c>
    </row>
    <row r="3323" spans="1:8">
      <c r="A3323" s="108">
        <f t="shared" si="473"/>
        <v>3309</v>
      </c>
      <c r="B3323" s="109">
        <f t="shared" si="473"/>
        <v>46874</v>
      </c>
      <c r="C3323" s="127" t="str">
        <f t="shared" si="466"/>
        <v>구간19</v>
      </c>
      <c r="D3323" s="108">
        <f t="shared" si="467"/>
        <v>183</v>
      </c>
      <c r="E3323" s="128">
        <f>COUNTIF($C$15:C3323,C3323)</f>
        <v>20</v>
      </c>
      <c r="F3323" s="129">
        <f t="shared" si="468"/>
        <v>0.11649467843968786</v>
      </c>
      <c r="G3323" s="129">
        <f t="shared" si="469"/>
        <v>6.4945183364577234E-5</v>
      </c>
      <c r="H3323" s="130">
        <f t="shared" si="470"/>
        <v>0.11655962362305243</v>
      </c>
    </row>
    <row r="3324" spans="1:8">
      <c r="A3324" s="108">
        <f t="shared" si="473"/>
        <v>3310</v>
      </c>
      <c r="B3324" s="109">
        <f t="shared" si="473"/>
        <v>46875</v>
      </c>
      <c r="C3324" s="127" t="str">
        <f t="shared" si="466"/>
        <v>구간19</v>
      </c>
      <c r="D3324" s="108">
        <f t="shared" si="467"/>
        <v>183</v>
      </c>
      <c r="E3324" s="128">
        <f>COUNTIF($C$15:C3324,C3324)</f>
        <v>21</v>
      </c>
      <c r="F3324" s="129">
        <f t="shared" si="468"/>
        <v>0.11649467843968786</v>
      </c>
      <c r="G3324" s="129">
        <f t="shared" si="469"/>
        <v>6.8192442532806095E-5</v>
      </c>
      <c r="H3324" s="130">
        <f t="shared" si="470"/>
        <v>0.11656287088222067</v>
      </c>
    </row>
    <row r="3325" spans="1:8">
      <c r="A3325" s="108">
        <f t="shared" si="473"/>
        <v>3311</v>
      </c>
      <c r="B3325" s="109">
        <f t="shared" si="473"/>
        <v>46876</v>
      </c>
      <c r="C3325" s="127" t="str">
        <f t="shared" si="466"/>
        <v>구간19</v>
      </c>
      <c r="D3325" s="108">
        <f t="shared" si="467"/>
        <v>183</v>
      </c>
      <c r="E3325" s="128">
        <f>COUNTIF($C$15:C3325,C3325)</f>
        <v>22</v>
      </c>
      <c r="F3325" s="129">
        <f t="shared" si="468"/>
        <v>0.11649467843968786</v>
      </c>
      <c r="G3325" s="129">
        <f t="shared" si="469"/>
        <v>7.1439701701034956E-5</v>
      </c>
      <c r="H3325" s="130">
        <f t="shared" si="470"/>
        <v>0.1165661181413889</v>
      </c>
    </row>
    <row r="3326" spans="1:8">
      <c r="A3326" s="108">
        <f t="shared" si="473"/>
        <v>3312</v>
      </c>
      <c r="B3326" s="109">
        <f t="shared" si="473"/>
        <v>46877</v>
      </c>
      <c r="C3326" s="127" t="str">
        <f t="shared" si="466"/>
        <v>구간19</v>
      </c>
      <c r="D3326" s="108">
        <f t="shared" si="467"/>
        <v>183</v>
      </c>
      <c r="E3326" s="128">
        <f>COUNTIF($C$15:C3326,C3326)</f>
        <v>23</v>
      </c>
      <c r="F3326" s="129">
        <f t="shared" si="468"/>
        <v>0.11649467843968786</v>
      </c>
      <c r="G3326" s="129">
        <f t="shared" si="469"/>
        <v>7.4686960869263817E-5</v>
      </c>
      <c r="H3326" s="130">
        <f t="shared" si="470"/>
        <v>0.11656936540055712</v>
      </c>
    </row>
    <row r="3327" spans="1:8">
      <c r="A3327" s="108">
        <f t="shared" si="473"/>
        <v>3313</v>
      </c>
      <c r="B3327" s="109">
        <f t="shared" si="473"/>
        <v>46878</v>
      </c>
      <c r="C3327" s="127" t="str">
        <f t="shared" si="466"/>
        <v>구간19</v>
      </c>
      <c r="D3327" s="108">
        <f t="shared" si="467"/>
        <v>183</v>
      </c>
      <c r="E3327" s="128">
        <f>COUNTIF($C$15:C3327,C3327)</f>
        <v>24</v>
      </c>
      <c r="F3327" s="129">
        <f t="shared" si="468"/>
        <v>0.11649467843968786</v>
      </c>
      <c r="G3327" s="129">
        <f t="shared" si="469"/>
        <v>7.7934220037492692E-5</v>
      </c>
      <c r="H3327" s="130">
        <f t="shared" si="470"/>
        <v>0.11657261265972535</v>
      </c>
    </row>
    <row r="3328" spans="1:8">
      <c r="A3328" s="108">
        <f t="shared" si="473"/>
        <v>3314</v>
      </c>
      <c r="B3328" s="109">
        <f t="shared" si="473"/>
        <v>46879</v>
      </c>
      <c r="C3328" s="127" t="str">
        <f t="shared" si="466"/>
        <v>구간19</v>
      </c>
      <c r="D3328" s="108">
        <f t="shared" si="467"/>
        <v>183</v>
      </c>
      <c r="E3328" s="128">
        <f>COUNTIF($C$15:C3328,C3328)</f>
        <v>25</v>
      </c>
      <c r="F3328" s="129">
        <f t="shared" si="468"/>
        <v>0.11649467843968786</v>
      </c>
      <c r="G3328" s="129">
        <f t="shared" si="469"/>
        <v>8.1181479205721553E-5</v>
      </c>
      <c r="H3328" s="130">
        <f t="shared" si="470"/>
        <v>0.11657585991889358</v>
      </c>
    </row>
    <row r="3329" spans="1:8">
      <c r="A3329" s="108">
        <f t="shared" ref="A3329:B3344" si="474">A3328+1</f>
        <v>3315</v>
      </c>
      <c r="B3329" s="109">
        <f t="shared" si="474"/>
        <v>46880</v>
      </c>
      <c r="C3329" s="127" t="str">
        <f t="shared" si="466"/>
        <v>구간19</v>
      </c>
      <c r="D3329" s="108">
        <f t="shared" si="467"/>
        <v>183</v>
      </c>
      <c r="E3329" s="128">
        <f>COUNTIF($C$15:C3329,C3329)</f>
        <v>26</v>
      </c>
      <c r="F3329" s="129">
        <f t="shared" si="468"/>
        <v>0.11649467843968786</v>
      </c>
      <c r="G3329" s="129">
        <f t="shared" si="469"/>
        <v>8.4428738373950414E-5</v>
      </c>
      <c r="H3329" s="130">
        <f t="shared" si="470"/>
        <v>0.11657910717806182</v>
      </c>
    </row>
    <row r="3330" spans="1:8">
      <c r="A3330" s="108">
        <f t="shared" si="474"/>
        <v>3316</v>
      </c>
      <c r="B3330" s="109">
        <f t="shared" si="474"/>
        <v>46881</v>
      </c>
      <c r="C3330" s="127" t="str">
        <f t="shared" si="466"/>
        <v>구간19</v>
      </c>
      <c r="D3330" s="108">
        <f t="shared" si="467"/>
        <v>183</v>
      </c>
      <c r="E3330" s="128">
        <f>COUNTIF($C$15:C3330,C3330)</f>
        <v>27</v>
      </c>
      <c r="F3330" s="129">
        <f t="shared" si="468"/>
        <v>0.11649467843968786</v>
      </c>
      <c r="G3330" s="129">
        <f t="shared" si="469"/>
        <v>8.7675997542179275E-5</v>
      </c>
      <c r="H3330" s="130">
        <f t="shared" si="470"/>
        <v>0.11658235443723004</v>
      </c>
    </row>
    <row r="3331" spans="1:8">
      <c r="A3331" s="108">
        <f t="shared" si="474"/>
        <v>3317</v>
      </c>
      <c r="B3331" s="109">
        <f t="shared" si="474"/>
        <v>46882</v>
      </c>
      <c r="C3331" s="127" t="str">
        <f t="shared" si="466"/>
        <v>구간19</v>
      </c>
      <c r="D3331" s="108">
        <f t="shared" si="467"/>
        <v>183</v>
      </c>
      <c r="E3331" s="128">
        <f>COUNTIF($C$15:C3331,C3331)</f>
        <v>28</v>
      </c>
      <c r="F3331" s="129">
        <f t="shared" si="468"/>
        <v>0.11649467843968786</v>
      </c>
      <c r="G3331" s="129">
        <f t="shared" si="469"/>
        <v>9.0923256710408136E-5</v>
      </c>
      <c r="H3331" s="130">
        <f t="shared" si="470"/>
        <v>0.11658560169639827</v>
      </c>
    </row>
    <row r="3332" spans="1:8">
      <c r="A3332" s="108">
        <f t="shared" si="474"/>
        <v>3318</v>
      </c>
      <c r="B3332" s="109">
        <f t="shared" si="474"/>
        <v>46883</v>
      </c>
      <c r="C3332" s="127" t="str">
        <f t="shared" si="466"/>
        <v>구간19</v>
      </c>
      <c r="D3332" s="108">
        <f t="shared" si="467"/>
        <v>183</v>
      </c>
      <c r="E3332" s="128">
        <f>COUNTIF($C$15:C3332,C3332)</f>
        <v>29</v>
      </c>
      <c r="F3332" s="129">
        <f t="shared" si="468"/>
        <v>0.11649467843968786</v>
      </c>
      <c r="G3332" s="129">
        <f t="shared" si="469"/>
        <v>9.4170515878636997E-5</v>
      </c>
      <c r="H3332" s="130">
        <f t="shared" si="470"/>
        <v>0.1165888489555665</v>
      </c>
    </row>
    <row r="3333" spans="1:8">
      <c r="A3333" s="108">
        <f t="shared" si="474"/>
        <v>3319</v>
      </c>
      <c r="B3333" s="109">
        <f t="shared" si="474"/>
        <v>46884</v>
      </c>
      <c r="C3333" s="127" t="str">
        <f t="shared" si="466"/>
        <v>구간19</v>
      </c>
      <c r="D3333" s="108">
        <f t="shared" si="467"/>
        <v>183</v>
      </c>
      <c r="E3333" s="128">
        <f>COUNTIF($C$15:C3333,C3333)</f>
        <v>30</v>
      </c>
      <c r="F3333" s="129">
        <f t="shared" si="468"/>
        <v>0.11649467843968786</v>
      </c>
      <c r="G3333" s="129">
        <f t="shared" si="469"/>
        <v>9.7417775046865858E-5</v>
      </c>
      <c r="H3333" s="130">
        <f t="shared" si="470"/>
        <v>0.11659209621473472</v>
      </c>
    </row>
    <row r="3334" spans="1:8">
      <c r="A3334" s="108">
        <f t="shared" si="474"/>
        <v>3320</v>
      </c>
      <c r="B3334" s="109">
        <f t="shared" si="474"/>
        <v>46885</v>
      </c>
      <c r="C3334" s="127" t="str">
        <f t="shared" si="466"/>
        <v>구간19</v>
      </c>
      <c r="D3334" s="108">
        <f t="shared" si="467"/>
        <v>183</v>
      </c>
      <c r="E3334" s="128">
        <f>COUNTIF($C$15:C3334,C3334)</f>
        <v>31</v>
      </c>
      <c r="F3334" s="129">
        <f t="shared" si="468"/>
        <v>0.11649467843968786</v>
      </c>
      <c r="G3334" s="129">
        <f t="shared" si="469"/>
        <v>1.0066503421509472E-4</v>
      </c>
      <c r="H3334" s="130">
        <f t="shared" si="470"/>
        <v>0.11659534347390295</v>
      </c>
    </row>
    <row r="3335" spans="1:8">
      <c r="A3335" s="108">
        <f t="shared" si="474"/>
        <v>3321</v>
      </c>
      <c r="B3335" s="109">
        <f t="shared" si="474"/>
        <v>46886</v>
      </c>
      <c r="C3335" s="127" t="str">
        <f t="shared" si="466"/>
        <v>구간19</v>
      </c>
      <c r="D3335" s="108">
        <f t="shared" si="467"/>
        <v>183</v>
      </c>
      <c r="E3335" s="128">
        <f>COUNTIF($C$15:C3335,C3335)</f>
        <v>32</v>
      </c>
      <c r="F3335" s="129">
        <f t="shared" si="468"/>
        <v>0.11649467843968786</v>
      </c>
      <c r="G3335" s="129">
        <f t="shared" si="469"/>
        <v>1.0391229338332358E-4</v>
      </c>
      <c r="H3335" s="130">
        <f t="shared" si="470"/>
        <v>0.11659859073307119</v>
      </c>
    </row>
    <row r="3336" spans="1:8">
      <c r="A3336" s="108">
        <f t="shared" si="474"/>
        <v>3322</v>
      </c>
      <c r="B3336" s="109">
        <f t="shared" si="474"/>
        <v>46887</v>
      </c>
      <c r="C3336" s="127" t="str">
        <f t="shared" si="466"/>
        <v>구간19</v>
      </c>
      <c r="D3336" s="108">
        <f t="shared" si="467"/>
        <v>183</v>
      </c>
      <c r="E3336" s="128">
        <f>COUNTIF($C$15:C3336,C3336)</f>
        <v>33</v>
      </c>
      <c r="F3336" s="129">
        <f t="shared" si="468"/>
        <v>0.11649467843968786</v>
      </c>
      <c r="G3336" s="129">
        <f t="shared" si="469"/>
        <v>1.0715955255155244E-4</v>
      </c>
      <c r="H3336" s="130">
        <f t="shared" si="470"/>
        <v>0.11660183799223942</v>
      </c>
    </row>
    <row r="3337" spans="1:8">
      <c r="A3337" s="108">
        <f t="shared" si="474"/>
        <v>3323</v>
      </c>
      <c r="B3337" s="109">
        <f t="shared" si="474"/>
        <v>46888</v>
      </c>
      <c r="C3337" s="127" t="str">
        <f t="shared" si="466"/>
        <v>구간19</v>
      </c>
      <c r="D3337" s="108">
        <f t="shared" si="467"/>
        <v>183</v>
      </c>
      <c r="E3337" s="128">
        <f>COUNTIF($C$15:C3337,C3337)</f>
        <v>34</v>
      </c>
      <c r="F3337" s="129">
        <f t="shared" si="468"/>
        <v>0.11649467843968786</v>
      </c>
      <c r="G3337" s="129">
        <f t="shared" si="469"/>
        <v>1.104068117197813E-4</v>
      </c>
      <c r="H3337" s="130">
        <f t="shared" si="470"/>
        <v>0.11660508525140764</v>
      </c>
    </row>
    <row r="3338" spans="1:8">
      <c r="A3338" s="108">
        <f t="shared" si="474"/>
        <v>3324</v>
      </c>
      <c r="B3338" s="109">
        <f t="shared" si="474"/>
        <v>46889</v>
      </c>
      <c r="C3338" s="127" t="str">
        <f t="shared" si="466"/>
        <v>구간19</v>
      </c>
      <c r="D3338" s="108">
        <f t="shared" si="467"/>
        <v>183</v>
      </c>
      <c r="E3338" s="128">
        <f>COUNTIF($C$15:C3338,C3338)</f>
        <v>35</v>
      </c>
      <c r="F3338" s="129">
        <f t="shared" si="468"/>
        <v>0.11649467843968786</v>
      </c>
      <c r="G3338" s="129">
        <f t="shared" si="469"/>
        <v>1.1365407088801016E-4</v>
      </c>
      <c r="H3338" s="130">
        <f t="shared" si="470"/>
        <v>0.11660833251057587</v>
      </c>
    </row>
    <row r="3339" spans="1:8">
      <c r="A3339" s="108">
        <f t="shared" si="474"/>
        <v>3325</v>
      </c>
      <c r="B3339" s="109">
        <f t="shared" si="474"/>
        <v>46890</v>
      </c>
      <c r="C3339" s="127" t="str">
        <f t="shared" si="466"/>
        <v>구간19</v>
      </c>
      <c r="D3339" s="108">
        <f t="shared" si="467"/>
        <v>183</v>
      </c>
      <c r="E3339" s="128">
        <f>COUNTIF($C$15:C3339,C3339)</f>
        <v>36</v>
      </c>
      <c r="F3339" s="129">
        <f t="shared" si="468"/>
        <v>0.11649467843968786</v>
      </c>
      <c r="G3339" s="129">
        <f t="shared" si="469"/>
        <v>1.1690133005623902E-4</v>
      </c>
      <c r="H3339" s="130">
        <f t="shared" si="470"/>
        <v>0.11661157976974409</v>
      </c>
    </row>
    <row r="3340" spans="1:8">
      <c r="A3340" s="108">
        <f t="shared" si="474"/>
        <v>3326</v>
      </c>
      <c r="B3340" s="109">
        <f t="shared" si="474"/>
        <v>46891</v>
      </c>
      <c r="C3340" s="127" t="str">
        <f t="shared" si="466"/>
        <v>구간19</v>
      </c>
      <c r="D3340" s="108">
        <f t="shared" si="467"/>
        <v>183</v>
      </c>
      <c r="E3340" s="128">
        <f>COUNTIF($C$15:C3340,C3340)</f>
        <v>37</v>
      </c>
      <c r="F3340" s="129">
        <f t="shared" si="468"/>
        <v>0.11649467843968786</v>
      </c>
      <c r="G3340" s="129">
        <f t="shared" si="469"/>
        <v>1.2014858922446789E-4</v>
      </c>
      <c r="H3340" s="130">
        <f t="shared" si="470"/>
        <v>0.11661482702891232</v>
      </c>
    </row>
    <row r="3341" spans="1:8">
      <c r="A3341" s="108">
        <f t="shared" si="474"/>
        <v>3327</v>
      </c>
      <c r="B3341" s="109">
        <f t="shared" si="474"/>
        <v>46892</v>
      </c>
      <c r="C3341" s="127" t="str">
        <f t="shared" si="466"/>
        <v>구간19</v>
      </c>
      <c r="D3341" s="108">
        <f t="shared" si="467"/>
        <v>183</v>
      </c>
      <c r="E3341" s="128">
        <f>COUNTIF($C$15:C3341,C3341)</f>
        <v>38</v>
      </c>
      <c r="F3341" s="129">
        <f t="shared" si="468"/>
        <v>0.11649467843968786</v>
      </c>
      <c r="G3341" s="129">
        <f t="shared" si="469"/>
        <v>1.2339584839269675E-4</v>
      </c>
      <c r="H3341" s="130">
        <f t="shared" si="470"/>
        <v>0.11661807428808056</v>
      </c>
    </row>
    <row r="3342" spans="1:8">
      <c r="A3342" s="108">
        <f t="shared" si="474"/>
        <v>3328</v>
      </c>
      <c r="B3342" s="109">
        <f t="shared" si="474"/>
        <v>46893</v>
      </c>
      <c r="C3342" s="127" t="str">
        <f t="shared" si="466"/>
        <v>구간19</v>
      </c>
      <c r="D3342" s="108">
        <f t="shared" si="467"/>
        <v>183</v>
      </c>
      <c r="E3342" s="128">
        <f>COUNTIF($C$15:C3342,C3342)</f>
        <v>39</v>
      </c>
      <c r="F3342" s="129">
        <f t="shared" si="468"/>
        <v>0.11649467843968786</v>
      </c>
      <c r="G3342" s="129">
        <f t="shared" si="469"/>
        <v>1.2664310756092562E-4</v>
      </c>
      <c r="H3342" s="130">
        <f t="shared" si="470"/>
        <v>0.11662132154724879</v>
      </c>
    </row>
    <row r="3343" spans="1:8">
      <c r="A3343" s="108">
        <f t="shared" si="474"/>
        <v>3329</v>
      </c>
      <c r="B3343" s="109">
        <f t="shared" si="474"/>
        <v>46894</v>
      </c>
      <c r="C3343" s="127" t="str">
        <f t="shared" si="466"/>
        <v>구간19</v>
      </c>
      <c r="D3343" s="108">
        <f t="shared" si="467"/>
        <v>183</v>
      </c>
      <c r="E3343" s="128">
        <f>COUNTIF($C$15:C3343,C3343)</f>
        <v>40</v>
      </c>
      <c r="F3343" s="129">
        <f t="shared" si="468"/>
        <v>0.11649467843968786</v>
      </c>
      <c r="G3343" s="129">
        <f t="shared" si="469"/>
        <v>1.2989036672915447E-4</v>
      </c>
      <c r="H3343" s="130">
        <f t="shared" si="470"/>
        <v>0.11662456880641701</v>
      </c>
    </row>
    <row r="3344" spans="1:8">
      <c r="A3344" s="108">
        <f t="shared" si="474"/>
        <v>3330</v>
      </c>
      <c r="B3344" s="109">
        <f t="shared" si="474"/>
        <v>46895</v>
      </c>
      <c r="C3344" s="127" t="str">
        <f t="shared" ref="C3344:C3407" si="475">IF(IFERROR(HLOOKUP(B3344,$D$5:$W$7,2,FALSE),"")="",C3345,HLOOKUP(B3344,$D$5:$W$7,2,FALSE))</f>
        <v>구간19</v>
      </c>
      <c r="D3344" s="108">
        <f t="shared" ref="D3344:D3407" si="476">COUNTIF($C$15:$C$49928,C3344)</f>
        <v>183</v>
      </c>
      <c r="E3344" s="128">
        <f>COUNTIF($C$15:C3344,C3344)</f>
        <v>41</v>
      </c>
      <c r="F3344" s="129">
        <f t="shared" ref="F3344:F3407" si="477">HLOOKUP($C3344,$D$6:$W$11,6,FALSE)</f>
        <v>0.11649467843968786</v>
      </c>
      <c r="G3344" s="129">
        <f t="shared" ref="G3344:G3407" si="478">HLOOKUP($C3344,$D$6:$W$11,5,FALSE)*(E3344)</f>
        <v>1.3313762589738334E-4</v>
      </c>
      <c r="H3344" s="130">
        <f t="shared" ref="H3344:H3407" si="479">F3344+G3344</f>
        <v>0.11662781606558524</v>
      </c>
    </row>
    <row r="3345" spans="1:8">
      <c r="A3345" s="108">
        <f t="shared" ref="A3345:B3360" si="480">A3344+1</f>
        <v>3331</v>
      </c>
      <c r="B3345" s="109">
        <f t="shared" si="480"/>
        <v>46896</v>
      </c>
      <c r="C3345" s="127" t="str">
        <f t="shared" si="475"/>
        <v>구간19</v>
      </c>
      <c r="D3345" s="108">
        <f t="shared" si="476"/>
        <v>183</v>
      </c>
      <c r="E3345" s="128">
        <f>COUNTIF($C$15:C3345,C3345)</f>
        <v>42</v>
      </c>
      <c r="F3345" s="129">
        <f t="shared" si="477"/>
        <v>0.11649467843968786</v>
      </c>
      <c r="G3345" s="129">
        <f t="shared" si="478"/>
        <v>1.3638488506561219E-4</v>
      </c>
      <c r="H3345" s="130">
        <f t="shared" si="479"/>
        <v>0.11663106332475347</v>
      </c>
    </row>
    <row r="3346" spans="1:8">
      <c r="A3346" s="108">
        <f t="shared" si="480"/>
        <v>3332</v>
      </c>
      <c r="B3346" s="109">
        <f t="shared" si="480"/>
        <v>46897</v>
      </c>
      <c r="C3346" s="127" t="str">
        <f t="shared" si="475"/>
        <v>구간19</v>
      </c>
      <c r="D3346" s="108">
        <f t="shared" si="476"/>
        <v>183</v>
      </c>
      <c r="E3346" s="128">
        <f>COUNTIF($C$15:C3346,C3346)</f>
        <v>43</v>
      </c>
      <c r="F3346" s="129">
        <f t="shared" si="477"/>
        <v>0.11649467843968786</v>
      </c>
      <c r="G3346" s="129">
        <f t="shared" si="478"/>
        <v>1.3963214423384106E-4</v>
      </c>
      <c r="H3346" s="130">
        <f t="shared" si="479"/>
        <v>0.11663431058392171</v>
      </c>
    </row>
    <row r="3347" spans="1:8">
      <c r="A3347" s="108">
        <f t="shared" si="480"/>
        <v>3333</v>
      </c>
      <c r="B3347" s="109">
        <f t="shared" si="480"/>
        <v>46898</v>
      </c>
      <c r="C3347" s="127" t="str">
        <f t="shared" si="475"/>
        <v>구간19</v>
      </c>
      <c r="D3347" s="108">
        <f t="shared" si="476"/>
        <v>183</v>
      </c>
      <c r="E3347" s="128">
        <f>COUNTIF($C$15:C3347,C3347)</f>
        <v>44</v>
      </c>
      <c r="F3347" s="129">
        <f t="shared" si="477"/>
        <v>0.11649467843968786</v>
      </c>
      <c r="G3347" s="129">
        <f t="shared" si="478"/>
        <v>1.4287940340206991E-4</v>
      </c>
      <c r="H3347" s="130">
        <f t="shared" si="479"/>
        <v>0.11663755784308993</v>
      </c>
    </row>
    <row r="3348" spans="1:8">
      <c r="A3348" s="108">
        <f t="shared" si="480"/>
        <v>3334</v>
      </c>
      <c r="B3348" s="109">
        <f t="shared" si="480"/>
        <v>46899</v>
      </c>
      <c r="C3348" s="127" t="str">
        <f t="shared" si="475"/>
        <v>구간19</v>
      </c>
      <c r="D3348" s="108">
        <f t="shared" si="476"/>
        <v>183</v>
      </c>
      <c r="E3348" s="128">
        <f>COUNTIF($C$15:C3348,C3348)</f>
        <v>45</v>
      </c>
      <c r="F3348" s="129">
        <f t="shared" si="477"/>
        <v>0.11649467843968786</v>
      </c>
      <c r="G3348" s="129">
        <f t="shared" si="478"/>
        <v>1.4612666257029879E-4</v>
      </c>
      <c r="H3348" s="130">
        <f t="shared" si="479"/>
        <v>0.11664080510225816</v>
      </c>
    </row>
    <row r="3349" spans="1:8">
      <c r="A3349" s="108">
        <f t="shared" si="480"/>
        <v>3335</v>
      </c>
      <c r="B3349" s="109">
        <f t="shared" si="480"/>
        <v>46900</v>
      </c>
      <c r="C3349" s="127" t="str">
        <f t="shared" si="475"/>
        <v>구간19</v>
      </c>
      <c r="D3349" s="108">
        <f t="shared" si="476"/>
        <v>183</v>
      </c>
      <c r="E3349" s="128">
        <f>COUNTIF($C$15:C3349,C3349)</f>
        <v>46</v>
      </c>
      <c r="F3349" s="129">
        <f t="shared" si="477"/>
        <v>0.11649467843968786</v>
      </c>
      <c r="G3349" s="129">
        <f t="shared" si="478"/>
        <v>1.4937392173852763E-4</v>
      </c>
      <c r="H3349" s="130">
        <f t="shared" si="479"/>
        <v>0.11664405236142639</v>
      </c>
    </row>
    <row r="3350" spans="1:8">
      <c r="A3350" s="108">
        <f t="shared" si="480"/>
        <v>3336</v>
      </c>
      <c r="B3350" s="109">
        <f t="shared" si="480"/>
        <v>46901</v>
      </c>
      <c r="C3350" s="127" t="str">
        <f t="shared" si="475"/>
        <v>구간19</v>
      </c>
      <c r="D3350" s="108">
        <f t="shared" si="476"/>
        <v>183</v>
      </c>
      <c r="E3350" s="128">
        <f>COUNTIF($C$15:C3350,C3350)</f>
        <v>47</v>
      </c>
      <c r="F3350" s="129">
        <f t="shared" si="477"/>
        <v>0.11649467843968786</v>
      </c>
      <c r="G3350" s="129">
        <f t="shared" si="478"/>
        <v>1.5262118090675651E-4</v>
      </c>
      <c r="H3350" s="130">
        <f t="shared" si="479"/>
        <v>0.11664729962059461</v>
      </c>
    </row>
    <row r="3351" spans="1:8">
      <c r="A3351" s="108">
        <f t="shared" si="480"/>
        <v>3337</v>
      </c>
      <c r="B3351" s="109">
        <f t="shared" si="480"/>
        <v>46902</v>
      </c>
      <c r="C3351" s="127" t="str">
        <f t="shared" si="475"/>
        <v>구간19</v>
      </c>
      <c r="D3351" s="108">
        <f t="shared" si="476"/>
        <v>183</v>
      </c>
      <c r="E3351" s="128">
        <f>COUNTIF($C$15:C3351,C3351)</f>
        <v>48</v>
      </c>
      <c r="F3351" s="129">
        <f t="shared" si="477"/>
        <v>0.11649467843968786</v>
      </c>
      <c r="G3351" s="129">
        <f t="shared" si="478"/>
        <v>1.5586844007498538E-4</v>
      </c>
      <c r="H3351" s="130">
        <f t="shared" si="479"/>
        <v>0.11665054687976284</v>
      </c>
    </row>
    <row r="3352" spans="1:8">
      <c r="A3352" s="108">
        <f t="shared" si="480"/>
        <v>3338</v>
      </c>
      <c r="B3352" s="109">
        <f t="shared" si="480"/>
        <v>46903</v>
      </c>
      <c r="C3352" s="127" t="str">
        <f t="shared" si="475"/>
        <v>구간19</v>
      </c>
      <c r="D3352" s="108">
        <f t="shared" si="476"/>
        <v>183</v>
      </c>
      <c r="E3352" s="128">
        <f>COUNTIF($C$15:C3352,C3352)</f>
        <v>49</v>
      </c>
      <c r="F3352" s="129">
        <f t="shared" si="477"/>
        <v>0.11649467843968786</v>
      </c>
      <c r="G3352" s="129">
        <f t="shared" si="478"/>
        <v>1.5911569924321423E-4</v>
      </c>
      <c r="H3352" s="130">
        <f t="shared" si="479"/>
        <v>0.11665379413893108</v>
      </c>
    </row>
    <row r="3353" spans="1:8">
      <c r="A3353" s="108">
        <f t="shared" si="480"/>
        <v>3339</v>
      </c>
      <c r="B3353" s="109">
        <f t="shared" si="480"/>
        <v>46904</v>
      </c>
      <c r="C3353" s="127" t="str">
        <f t="shared" si="475"/>
        <v>구간19</v>
      </c>
      <c r="D3353" s="108">
        <f t="shared" si="476"/>
        <v>183</v>
      </c>
      <c r="E3353" s="128">
        <f>COUNTIF($C$15:C3353,C3353)</f>
        <v>50</v>
      </c>
      <c r="F3353" s="129">
        <f t="shared" si="477"/>
        <v>0.11649467843968786</v>
      </c>
      <c r="G3353" s="129">
        <f t="shared" si="478"/>
        <v>1.6236295841144311E-4</v>
      </c>
      <c r="H3353" s="130">
        <f t="shared" si="479"/>
        <v>0.11665704139809931</v>
      </c>
    </row>
    <row r="3354" spans="1:8">
      <c r="A3354" s="108">
        <f t="shared" si="480"/>
        <v>3340</v>
      </c>
      <c r="B3354" s="109">
        <f t="shared" si="480"/>
        <v>46905</v>
      </c>
      <c r="C3354" s="127" t="str">
        <f t="shared" si="475"/>
        <v>구간19</v>
      </c>
      <c r="D3354" s="108">
        <f t="shared" si="476"/>
        <v>183</v>
      </c>
      <c r="E3354" s="128">
        <f>COUNTIF($C$15:C3354,C3354)</f>
        <v>51</v>
      </c>
      <c r="F3354" s="129">
        <f t="shared" si="477"/>
        <v>0.11649467843968786</v>
      </c>
      <c r="G3354" s="129">
        <f t="shared" si="478"/>
        <v>1.6561021757967195E-4</v>
      </c>
      <c r="H3354" s="130">
        <f t="shared" si="479"/>
        <v>0.11666028865726753</v>
      </c>
    </row>
    <row r="3355" spans="1:8">
      <c r="A3355" s="108">
        <f t="shared" si="480"/>
        <v>3341</v>
      </c>
      <c r="B3355" s="109">
        <f t="shared" si="480"/>
        <v>46906</v>
      </c>
      <c r="C3355" s="127" t="str">
        <f t="shared" si="475"/>
        <v>구간19</v>
      </c>
      <c r="D3355" s="108">
        <f t="shared" si="476"/>
        <v>183</v>
      </c>
      <c r="E3355" s="128">
        <f>COUNTIF($C$15:C3355,C3355)</f>
        <v>52</v>
      </c>
      <c r="F3355" s="129">
        <f t="shared" si="477"/>
        <v>0.11649467843968786</v>
      </c>
      <c r="G3355" s="129">
        <f t="shared" si="478"/>
        <v>1.6885747674790083E-4</v>
      </c>
      <c r="H3355" s="130">
        <f t="shared" si="479"/>
        <v>0.11666353591643576</v>
      </c>
    </row>
    <row r="3356" spans="1:8">
      <c r="A3356" s="108">
        <f t="shared" si="480"/>
        <v>3342</v>
      </c>
      <c r="B3356" s="109">
        <f t="shared" si="480"/>
        <v>46907</v>
      </c>
      <c r="C3356" s="127" t="str">
        <f t="shared" si="475"/>
        <v>구간19</v>
      </c>
      <c r="D3356" s="108">
        <f t="shared" si="476"/>
        <v>183</v>
      </c>
      <c r="E3356" s="128">
        <f>COUNTIF($C$15:C3356,C3356)</f>
        <v>53</v>
      </c>
      <c r="F3356" s="129">
        <f t="shared" si="477"/>
        <v>0.11649467843968786</v>
      </c>
      <c r="G3356" s="129">
        <f t="shared" si="478"/>
        <v>1.7210473591612967E-4</v>
      </c>
      <c r="H3356" s="130">
        <f t="shared" si="479"/>
        <v>0.11666678317560399</v>
      </c>
    </row>
    <row r="3357" spans="1:8">
      <c r="A3357" s="108">
        <f t="shared" si="480"/>
        <v>3343</v>
      </c>
      <c r="B3357" s="109">
        <f t="shared" si="480"/>
        <v>46908</v>
      </c>
      <c r="C3357" s="127" t="str">
        <f t="shared" si="475"/>
        <v>구간19</v>
      </c>
      <c r="D3357" s="108">
        <f t="shared" si="476"/>
        <v>183</v>
      </c>
      <c r="E3357" s="128">
        <f>COUNTIF($C$15:C3357,C3357)</f>
        <v>54</v>
      </c>
      <c r="F3357" s="129">
        <f t="shared" si="477"/>
        <v>0.11649467843968786</v>
      </c>
      <c r="G3357" s="129">
        <f t="shared" si="478"/>
        <v>1.7535199508435855E-4</v>
      </c>
      <c r="H3357" s="130">
        <f t="shared" si="479"/>
        <v>0.11667003043477221</v>
      </c>
    </row>
    <row r="3358" spans="1:8">
      <c r="A3358" s="108">
        <f t="shared" si="480"/>
        <v>3344</v>
      </c>
      <c r="B3358" s="109">
        <f t="shared" si="480"/>
        <v>46909</v>
      </c>
      <c r="C3358" s="127" t="str">
        <f t="shared" si="475"/>
        <v>구간19</v>
      </c>
      <c r="D3358" s="108">
        <f t="shared" si="476"/>
        <v>183</v>
      </c>
      <c r="E3358" s="128">
        <f>COUNTIF($C$15:C3358,C3358)</f>
        <v>55</v>
      </c>
      <c r="F3358" s="129">
        <f t="shared" si="477"/>
        <v>0.11649467843968786</v>
      </c>
      <c r="G3358" s="129">
        <f t="shared" si="478"/>
        <v>1.785992542525874E-4</v>
      </c>
      <c r="H3358" s="130">
        <f t="shared" si="479"/>
        <v>0.11667327769394045</v>
      </c>
    </row>
    <row r="3359" spans="1:8">
      <c r="A3359" s="108">
        <f t="shared" si="480"/>
        <v>3345</v>
      </c>
      <c r="B3359" s="109">
        <f t="shared" si="480"/>
        <v>46910</v>
      </c>
      <c r="C3359" s="127" t="str">
        <f t="shared" si="475"/>
        <v>구간19</v>
      </c>
      <c r="D3359" s="108">
        <f t="shared" si="476"/>
        <v>183</v>
      </c>
      <c r="E3359" s="128">
        <f>COUNTIF($C$15:C3359,C3359)</f>
        <v>56</v>
      </c>
      <c r="F3359" s="129">
        <f t="shared" si="477"/>
        <v>0.11649467843968786</v>
      </c>
      <c r="G3359" s="129">
        <f t="shared" si="478"/>
        <v>1.8184651342081627E-4</v>
      </c>
      <c r="H3359" s="130">
        <f t="shared" si="479"/>
        <v>0.11667652495310868</v>
      </c>
    </row>
    <row r="3360" spans="1:8">
      <c r="A3360" s="108">
        <f t="shared" si="480"/>
        <v>3346</v>
      </c>
      <c r="B3360" s="109">
        <f t="shared" si="480"/>
        <v>46911</v>
      </c>
      <c r="C3360" s="127" t="str">
        <f t="shared" si="475"/>
        <v>구간19</v>
      </c>
      <c r="D3360" s="108">
        <f t="shared" si="476"/>
        <v>183</v>
      </c>
      <c r="E3360" s="128">
        <f>COUNTIF($C$15:C3360,C3360)</f>
        <v>57</v>
      </c>
      <c r="F3360" s="129">
        <f t="shared" si="477"/>
        <v>0.11649467843968786</v>
      </c>
      <c r="G3360" s="129">
        <f t="shared" si="478"/>
        <v>1.8509377258904512E-4</v>
      </c>
      <c r="H3360" s="130">
        <f t="shared" si="479"/>
        <v>0.11667977221227691</v>
      </c>
    </row>
    <row r="3361" spans="1:8">
      <c r="A3361" s="108">
        <f t="shared" ref="A3361:B3376" si="481">A3360+1</f>
        <v>3347</v>
      </c>
      <c r="B3361" s="109">
        <f t="shared" si="481"/>
        <v>46912</v>
      </c>
      <c r="C3361" s="127" t="str">
        <f t="shared" si="475"/>
        <v>구간19</v>
      </c>
      <c r="D3361" s="108">
        <f t="shared" si="476"/>
        <v>183</v>
      </c>
      <c r="E3361" s="128">
        <f>COUNTIF($C$15:C3361,C3361)</f>
        <v>58</v>
      </c>
      <c r="F3361" s="129">
        <f t="shared" si="477"/>
        <v>0.11649467843968786</v>
      </c>
      <c r="G3361" s="129">
        <f t="shared" si="478"/>
        <v>1.8834103175727399E-4</v>
      </c>
      <c r="H3361" s="130">
        <f t="shared" si="479"/>
        <v>0.11668301947144513</v>
      </c>
    </row>
    <row r="3362" spans="1:8">
      <c r="A3362" s="108">
        <f t="shared" si="481"/>
        <v>3348</v>
      </c>
      <c r="B3362" s="109">
        <f t="shared" si="481"/>
        <v>46913</v>
      </c>
      <c r="C3362" s="127" t="str">
        <f t="shared" si="475"/>
        <v>구간19</v>
      </c>
      <c r="D3362" s="108">
        <f t="shared" si="476"/>
        <v>183</v>
      </c>
      <c r="E3362" s="128">
        <f>COUNTIF($C$15:C3362,C3362)</f>
        <v>59</v>
      </c>
      <c r="F3362" s="129">
        <f t="shared" si="477"/>
        <v>0.11649467843968786</v>
      </c>
      <c r="G3362" s="129">
        <f t="shared" si="478"/>
        <v>1.9158829092550284E-4</v>
      </c>
      <c r="H3362" s="130">
        <f t="shared" si="479"/>
        <v>0.11668626673061336</v>
      </c>
    </row>
    <row r="3363" spans="1:8">
      <c r="A3363" s="108">
        <f t="shared" si="481"/>
        <v>3349</v>
      </c>
      <c r="B3363" s="109">
        <f t="shared" si="481"/>
        <v>46914</v>
      </c>
      <c r="C3363" s="127" t="str">
        <f t="shared" si="475"/>
        <v>구간19</v>
      </c>
      <c r="D3363" s="108">
        <f t="shared" si="476"/>
        <v>183</v>
      </c>
      <c r="E3363" s="128">
        <f>COUNTIF($C$15:C3363,C3363)</f>
        <v>60</v>
      </c>
      <c r="F3363" s="129">
        <f t="shared" si="477"/>
        <v>0.11649467843968786</v>
      </c>
      <c r="G3363" s="129">
        <f t="shared" si="478"/>
        <v>1.9483555009373172E-4</v>
      </c>
      <c r="H3363" s="130">
        <f t="shared" si="479"/>
        <v>0.11668951398978158</v>
      </c>
    </row>
    <row r="3364" spans="1:8">
      <c r="A3364" s="108">
        <f t="shared" si="481"/>
        <v>3350</v>
      </c>
      <c r="B3364" s="109">
        <f t="shared" si="481"/>
        <v>46915</v>
      </c>
      <c r="C3364" s="127" t="str">
        <f t="shared" si="475"/>
        <v>구간19</v>
      </c>
      <c r="D3364" s="108">
        <f t="shared" si="476"/>
        <v>183</v>
      </c>
      <c r="E3364" s="128">
        <f>COUNTIF($C$15:C3364,C3364)</f>
        <v>61</v>
      </c>
      <c r="F3364" s="129">
        <f t="shared" si="477"/>
        <v>0.11649467843968786</v>
      </c>
      <c r="G3364" s="129">
        <f t="shared" si="478"/>
        <v>1.9808280926196056E-4</v>
      </c>
      <c r="H3364" s="130">
        <f t="shared" si="479"/>
        <v>0.11669276124894983</v>
      </c>
    </row>
    <row r="3365" spans="1:8">
      <c r="A3365" s="108">
        <f t="shared" si="481"/>
        <v>3351</v>
      </c>
      <c r="B3365" s="109">
        <f t="shared" si="481"/>
        <v>46916</v>
      </c>
      <c r="C3365" s="127" t="str">
        <f t="shared" si="475"/>
        <v>구간19</v>
      </c>
      <c r="D3365" s="108">
        <f t="shared" si="476"/>
        <v>183</v>
      </c>
      <c r="E3365" s="128">
        <f>COUNTIF($C$15:C3365,C3365)</f>
        <v>62</v>
      </c>
      <c r="F3365" s="129">
        <f t="shared" si="477"/>
        <v>0.11649467843968786</v>
      </c>
      <c r="G3365" s="129">
        <f t="shared" si="478"/>
        <v>2.0133006843018944E-4</v>
      </c>
      <c r="H3365" s="130">
        <f t="shared" si="479"/>
        <v>0.11669600850811805</v>
      </c>
    </row>
    <row r="3366" spans="1:8">
      <c r="A3366" s="108">
        <f t="shared" si="481"/>
        <v>3352</v>
      </c>
      <c r="B3366" s="109">
        <f t="shared" si="481"/>
        <v>46917</v>
      </c>
      <c r="C3366" s="127" t="str">
        <f t="shared" si="475"/>
        <v>구간19</v>
      </c>
      <c r="D3366" s="108">
        <f t="shared" si="476"/>
        <v>183</v>
      </c>
      <c r="E3366" s="128">
        <f>COUNTIF($C$15:C3366,C3366)</f>
        <v>63</v>
      </c>
      <c r="F3366" s="129">
        <f t="shared" si="477"/>
        <v>0.11649467843968786</v>
      </c>
      <c r="G3366" s="129">
        <f t="shared" si="478"/>
        <v>2.0457732759841829E-4</v>
      </c>
      <c r="H3366" s="130">
        <f t="shared" si="479"/>
        <v>0.11669925576728628</v>
      </c>
    </row>
    <row r="3367" spans="1:8">
      <c r="A3367" s="108">
        <f t="shared" si="481"/>
        <v>3353</v>
      </c>
      <c r="B3367" s="109">
        <f t="shared" si="481"/>
        <v>46918</v>
      </c>
      <c r="C3367" s="127" t="str">
        <f t="shared" si="475"/>
        <v>구간19</v>
      </c>
      <c r="D3367" s="108">
        <f t="shared" si="476"/>
        <v>183</v>
      </c>
      <c r="E3367" s="128">
        <f>COUNTIF($C$15:C3367,C3367)</f>
        <v>64</v>
      </c>
      <c r="F3367" s="129">
        <f t="shared" si="477"/>
        <v>0.11649467843968786</v>
      </c>
      <c r="G3367" s="129">
        <f t="shared" si="478"/>
        <v>2.0782458676664716E-4</v>
      </c>
      <c r="H3367" s="130">
        <f t="shared" si="479"/>
        <v>0.1167025030264545</v>
      </c>
    </row>
    <row r="3368" spans="1:8">
      <c r="A3368" s="108">
        <f t="shared" si="481"/>
        <v>3354</v>
      </c>
      <c r="B3368" s="109">
        <f t="shared" si="481"/>
        <v>46919</v>
      </c>
      <c r="C3368" s="127" t="str">
        <f t="shared" si="475"/>
        <v>구간19</v>
      </c>
      <c r="D3368" s="108">
        <f t="shared" si="476"/>
        <v>183</v>
      </c>
      <c r="E3368" s="128">
        <f>COUNTIF($C$15:C3368,C3368)</f>
        <v>65</v>
      </c>
      <c r="F3368" s="129">
        <f t="shared" si="477"/>
        <v>0.11649467843968786</v>
      </c>
      <c r="G3368" s="129">
        <f t="shared" si="478"/>
        <v>2.1107184593487603E-4</v>
      </c>
      <c r="H3368" s="130">
        <f t="shared" si="479"/>
        <v>0.11670575028562273</v>
      </c>
    </row>
    <row r="3369" spans="1:8">
      <c r="A3369" s="108">
        <f t="shared" si="481"/>
        <v>3355</v>
      </c>
      <c r="B3369" s="109">
        <f t="shared" si="481"/>
        <v>46920</v>
      </c>
      <c r="C3369" s="127" t="str">
        <f t="shared" si="475"/>
        <v>구간19</v>
      </c>
      <c r="D3369" s="108">
        <f t="shared" si="476"/>
        <v>183</v>
      </c>
      <c r="E3369" s="128">
        <f>COUNTIF($C$15:C3369,C3369)</f>
        <v>66</v>
      </c>
      <c r="F3369" s="129">
        <f t="shared" si="477"/>
        <v>0.11649467843968786</v>
      </c>
      <c r="G3369" s="129">
        <f t="shared" si="478"/>
        <v>2.1431910510310488E-4</v>
      </c>
      <c r="H3369" s="130">
        <f t="shared" si="479"/>
        <v>0.11670899754479097</v>
      </c>
    </row>
    <row r="3370" spans="1:8">
      <c r="A3370" s="108">
        <f t="shared" si="481"/>
        <v>3356</v>
      </c>
      <c r="B3370" s="109">
        <f t="shared" si="481"/>
        <v>46921</v>
      </c>
      <c r="C3370" s="127" t="str">
        <f t="shared" si="475"/>
        <v>구간19</v>
      </c>
      <c r="D3370" s="108">
        <f t="shared" si="476"/>
        <v>183</v>
      </c>
      <c r="E3370" s="128">
        <f>COUNTIF($C$15:C3370,C3370)</f>
        <v>67</v>
      </c>
      <c r="F3370" s="129">
        <f t="shared" si="477"/>
        <v>0.11649467843968786</v>
      </c>
      <c r="G3370" s="129">
        <f t="shared" si="478"/>
        <v>2.1756636427133376E-4</v>
      </c>
      <c r="H3370" s="130">
        <f t="shared" si="479"/>
        <v>0.1167122448039592</v>
      </c>
    </row>
    <row r="3371" spans="1:8">
      <c r="A3371" s="108">
        <f t="shared" si="481"/>
        <v>3357</v>
      </c>
      <c r="B3371" s="109">
        <f t="shared" si="481"/>
        <v>46922</v>
      </c>
      <c r="C3371" s="127" t="str">
        <f t="shared" si="475"/>
        <v>구간19</v>
      </c>
      <c r="D3371" s="108">
        <f t="shared" si="476"/>
        <v>183</v>
      </c>
      <c r="E3371" s="128">
        <f>COUNTIF($C$15:C3371,C3371)</f>
        <v>68</v>
      </c>
      <c r="F3371" s="129">
        <f t="shared" si="477"/>
        <v>0.11649467843968786</v>
      </c>
      <c r="G3371" s="129">
        <f t="shared" si="478"/>
        <v>2.208136234395626E-4</v>
      </c>
      <c r="H3371" s="130">
        <f t="shared" si="479"/>
        <v>0.11671549206312742</v>
      </c>
    </row>
    <row r="3372" spans="1:8">
      <c r="A3372" s="108">
        <f t="shared" si="481"/>
        <v>3358</v>
      </c>
      <c r="B3372" s="109">
        <f t="shared" si="481"/>
        <v>46923</v>
      </c>
      <c r="C3372" s="127" t="str">
        <f t="shared" si="475"/>
        <v>구간19</v>
      </c>
      <c r="D3372" s="108">
        <f t="shared" si="476"/>
        <v>183</v>
      </c>
      <c r="E3372" s="128">
        <f>COUNTIF($C$15:C3372,C3372)</f>
        <v>69</v>
      </c>
      <c r="F3372" s="129">
        <f t="shared" si="477"/>
        <v>0.11649467843968786</v>
      </c>
      <c r="G3372" s="129">
        <f t="shared" si="478"/>
        <v>2.2406088260779148E-4</v>
      </c>
      <c r="H3372" s="130">
        <f t="shared" si="479"/>
        <v>0.11671873932229565</v>
      </c>
    </row>
    <row r="3373" spans="1:8">
      <c r="A3373" s="108">
        <f t="shared" si="481"/>
        <v>3359</v>
      </c>
      <c r="B3373" s="109">
        <f t="shared" si="481"/>
        <v>46924</v>
      </c>
      <c r="C3373" s="127" t="str">
        <f t="shared" si="475"/>
        <v>구간19</v>
      </c>
      <c r="D3373" s="108">
        <f t="shared" si="476"/>
        <v>183</v>
      </c>
      <c r="E3373" s="128">
        <f>COUNTIF($C$15:C3373,C3373)</f>
        <v>70</v>
      </c>
      <c r="F3373" s="129">
        <f t="shared" si="477"/>
        <v>0.11649467843968786</v>
      </c>
      <c r="G3373" s="129">
        <f t="shared" si="478"/>
        <v>2.2730814177602033E-4</v>
      </c>
      <c r="H3373" s="130">
        <f t="shared" si="479"/>
        <v>0.11672198658146388</v>
      </c>
    </row>
    <row r="3374" spans="1:8">
      <c r="A3374" s="108">
        <f t="shared" si="481"/>
        <v>3360</v>
      </c>
      <c r="B3374" s="109">
        <f t="shared" si="481"/>
        <v>46925</v>
      </c>
      <c r="C3374" s="127" t="str">
        <f t="shared" si="475"/>
        <v>구간19</v>
      </c>
      <c r="D3374" s="108">
        <f t="shared" si="476"/>
        <v>183</v>
      </c>
      <c r="E3374" s="128">
        <f>COUNTIF($C$15:C3374,C3374)</f>
        <v>71</v>
      </c>
      <c r="F3374" s="129">
        <f t="shared" si="477"/>
        <v>0.11649467843968786</v>
      </c>
      <c r="G3374" s="129">
        <f t="shared" si="478"/>
        <v>2.305554009442492E-4</v>
      </c>
      <c r="H3374" s="130">
        <f t="shared" si="479"/>
        <v>0.1167252338406321</v>
      </c>
    </row>
    <row r="3375" spans="1:8">
      <c r="A3375" s="108">
        <f t="shared" si="481"/>
        <v>3361</v>
      </c>
      <c r="B3375" s="109">
        <f t="shared" si="481"/>
        <v>46926</v>
      </c>
      <c r="C3375" s="127" t="str">
        <f t="shared" si="475"/>
        <v>구간19</v>
      </c>
      <c r="D3375" s="108">
        <f t="shared" si="476"/>
        <v>183</v>
      </c>
      <c r="E3375" s="128">
        <f>COUNTIF($C$15:C3375,C3375)</f>
        <v>72</v>
      </c>
      <c r="F3375" s="129">
        <f t="shared" si="477"/>
        <v>0.11649467843968786</v>
      </c>
      <c r="G3375" s="129">
        <f t="shared" si="478"/>
        <v>2.3380266011247805E-4</v>
      </c>
      <c r="H3375" s="130">
        <f t="shared" si="479"/>
        <v>0.11672848109980034</v>
      </c>
    </row>
    <row r="3376" spans="1:8">
      <c r="A3376" s="108">
        <f t="shared" si="481"/>
        <v>3362</v>
      </c>
      <c r="B3376" s="109">
        <f t="shared" si="481"/>
        <v>46927</v>
      </c>
      <c r="C3376" s="127" t="str">
        <f t="shared" si="475"/>
        <v>구간19</v>
      </c>
      <c r="D3376" s="108">
        <f t="shared" si="476"/>
        <v>183</v>
      </c>
      <c r="E3376" s="128">
        <f>COUNTIF($C$15:C3376,C3376)</f>
        <v>73</v>
      </c>
      <c r="F3376" s="129">
        <f t="shared" si="477"/>
        <v>0.11649467843968786</v>
      </c>
      <c r="G3376" s="129">
        <f t="shared" si="478"/>
        <v>2.3704991928070692E-4</v>
      </c>
      <c r="H3376" s="130">
        <f t="shared" si="479"/>
        <v>0.11673172835896857</v>
      </c>
    </row>
    <row r="3377" spans="1:8">
      <c r="A3377" s="108">
        <f t="shared" ref="A3377:B3392" si="482">A3376+1</f>
        <v>3363</v>
      </c>
      <c r="B3377" s="109">
        <f t="shared" si="482"/>
        <v>46928</v>
      </c>
      <c r="C3377" s="127" t="str">
        <f t="shared" si="475"/>
        <v>구간19</v>
      </c>
      <c r="D3377" s="108">
        <f t="shared" si="476"/>
        <v>183</v>
      </c>
      <c r="E3377" s="128">
        <f>COUNTIF($C$15:C3377,C3377)</f>
        <v>74</v>
      </c>
      <c r="F3377" s="129">
        <f t="shared" si="477"/>
        <v>0.11649467843968786</v>
      </c>
      <c r="G3377" s="129">
        <f t="shared" si="478"/>
        <v>2.4029717844893577E-4</v>
      </c>
      <c r="H3377" s="130">
        <f t="shared" si="479"/>
        <v>0.1167349756181368</v>
      </c>
    </row>
    <row r="3378" spans="1:8">
      <c r="A3378" s="108">
        <f t="shared" si="482"/>
        <v>3364</v>
      </c>
      <c r="B3378" s="109">
        <f t="shared" si="482"/>
        <v>46929</v>
      </c>
      <c r="C3378" s="127" t="str">
        <f t="shared" si="475"/>
        <v>구간19</v>
      </c>
      <c r="D3378" s="108">
        <f t="shared" si="476"/>
        <v>183</v>
      </c>
      <c r="E3378" s="128">
        <f>COUNTIF($C$15:C3378,C3378)</f>
        <v>75</v>
      </c>
      <c r="F3378" s="129">
        <f t="shared" si="477"/>
        <v>0.11649467843968786</v>
      </c>
      <c r="G3378" s="129">
        <f t="shared" si="478"/>
        <v>2.4354443761716464E-4</v>
      </c>
      <c r="H3378" s="130">
        <f t="shared" si="479"/>
        <v>0.11673822287730502</v>
      </c>
    </row>
    <row r="3379" spans="1:8">
      <c r="A3379" s="108">
        <f t="shared" si="482"/>
        <v>3365</v>
      </c>
      <c r="B3379" s="109">
        <f t="shared" si="482"/>
        <v>46930</v>
      </c>
      <c r="C3379" s="127" t="str">
        <f t="shared" si="475"/>
        <v>구간19</v>
      </c>
      <c r="D3379" s="108">
        <f t="shared" si="476"/>
        <v>183</v>
      </c>
      <c r="E3379" s="128">
        <f>COUNTIF($C$15:C3379,C3379)</f>
        <v>76</v>
      </c>
      <c r="F3379" s="129">
        <f t="shared" si="477"/>
        <v>0.11649467843968786</v>
      </c>
      <c r="G3379" s="129">
        <f t="shared" si="478"/>
        <v>2.4679169678539349E-4</v>
      </c>
      <c r="H3379" s="130">
        <f t="shared" si="479"/>
        <v>0.11674147013647325</v>
      </c>
    </row>
    <row r="3380" spans="1:8">
      <c r="A3380" s="108">
        <f t="shared" si="482"/>
        <v>3366</v>
      </c>
      <c r="B3380" s="109">
        <f t="shared" si="482"/>
        <v>46931</v>
      </c>
      <c r="C3380" s="127" t="str">
        <f t="shared" si="475"/>
        <v>구간19</v>
      </c>
      <c r="D3380" s="108">
        <f t="shared" si="476"/>
        <v>183</v>
      </c>
      <c r="E3380" s="128">
        <f>COUNTIF($C$15:C3380,C3380)</f>
        <v>77</v>
      </c>
      <c r="F3380" s="129">
        <f t="shared" si="477"/>
        <v>0.11649467843968786</v>
      </c>
      <c r="G3380" s="129">
        <f t="shared" si="478"/>
        <v>2.5003895595362237E-4</v>
      </c>
      <c r="H3380" s="130">
        <f t="shared" si="479"/>
        <v>0.11674471739564148</v>
      </c>
    </row>
    <row r="3381" spans="1:8">
      <c r="A3381" s="108">
        <f t="shared" si="482"/>
        <v>3367</v>
      </c>
      <c r="B3381" s="109">
        <f t="shared" si="482"/>
        <v>46932</v>
      </c>
      <c r="C3381" s="127" t="str">
        <f t="shared" si="475"/>
        <v>구간19</v>
      </c>
      <c r="D3381" s="108">
        <f t="shared" si="476"/>
        <v>183</v>
      </c>
      <c r="E3381" s="128">
        <f>COUNTIF($C$15:C3381,C3381)</f>
        <v>78</v>
      </c>
      <c r="F3381" s="129">
        <f t="shared" si="477"/>
        <v>0.11649467843968786</v>
      </c>
      <c r="G3381" s="129">
        <f t="shared" si="478"/>
        <v>2.5328621512185124E-4</v>
      </c>
      <c r="H3381" s="130">
        <f t="shared" si="479"/>
        <v>0.11674796465480972</v>
      </c>
    </row>
    <row r="3382" spans="1:8">
      <c r="A3382" s="108">
        <f t="shared" si="482"/>
        <v>3368</v>
      </c>
      <c r="B3382" s="109">
        <f t="shared" si="482"/>
        <v>46933</v>
      </c>
      <c r="C3382" s="127" t="str">
        <f t="shared" si="475"/>
        <v>구간19</v>
      </c>
      <c r="D3382" s="108">
        <f t="shared" si="476"/>
        <v>183</v>
      </c>
      <c r="E3382" s="128">
        <f>COUNTIF($C$15:C3382,C3382)</f>
        <v>79</v>
      </c>
      <c r="F3382" s="129">
        <f t="shared" si="477"/>
        <v>0.11649467843968786</v>
      </c>
      <c r="G3382" s="129">
        <f t="shared" si="478"/>
        <v>2.5653347429008006E-4</v>
      </c>
      <c r="H3382" s="130">
        <f t="shared" si="479"/>
        <v>0.11675121191397794</v>
      </c>
    </row>
    <row r="3383" spans="1:8">
      <c r="A3383" s="108">
        <f t="shared" si="482"/>
        <v>3369</v>
      </c>
      <c r="B3383" s="109">
        <f t="shared" si="482"/>
        <v>46934</v>
      </c>
      <c r="C3383" s="127" t="str">
        <f t="shared" si="475"/>
        <v>구간19</v>
      </c>
      <c r="D3383" s="108">
        <f t="shared" si="476"/>
        <v>183</v>
      </c>
      <c r="E3383" s="128">
        <f>COUNTIF($C$15:C3383,C3383)</f>
        <v>80</v>
      </c>
      <c r="F3383" s="129">
        <f t="shared" si="477"/>
        <v>0.11649467843968786</v>
      </c>
      <c r="G3383" s="129">
        <f t="shared" si="478"/>
        <v>2.5978073345830894E-4</v>
      </c>
      <c r="H3383" s="130">
        <f t="shared" si="479"/>
        <v>0.11675445917314617</v>
      </c>
    </row>
    <row r="3384" spans="1:8">
      <c r="A3384" s="108">
        <f t="shared" si="482"/>
        <v>3370</v>
      </c>
      <c r="B3384" s="109">
        <f t="shared" si="482"/>
        <v>46935</v>
      </c>
      <c r="C3384" s="127" t="str">
        <f t="shared" si="475"/>
        <v>구간19</v>
      </c>
      <c r="D3384" s="108">
        <f t="shared" si="476"/>
        <v>183</v>
      </c>
      <c r="E3384" s="128">
        <f>COUNTIF($C$15:C3384,C3384)</f>
        <v>81</v>
      </c>
      <c r="F3384" s="129">
        <f t="shared" si="477"/>
        <v>0.11649467843968786</v>
      </c>
      <c r="G3384" s="129">
        <f t="shared" si="478"/>
        <v>2.6302799262653781E-4</v>
      </c>
      <c r="H3384" s="130">
        <f t="shared" si="479"/>
        <v>0.1167577064323144</v>
      </c>
    </row>
    <row r="3385" spans="1:8">
      <c r="A3385" s="108">
        <f t="shared" si="482"/>
        <v>3371</v>
      </c>
      <c r="B3385" s="109">
        <f t="shared" si="482"/>
        <v>46936</v>
      </c>
      <c r="C3385" s="127" t="str">
        <f t="shared" si="475"/>
        <v>구간19</v>
      </c>
      <c r="D3385" s="108">
        <f t="shared" si="476"/>
        <v>183</v>
      </c>
      <c r="E3385" s="128">
        <f>COUNTIF($C$15:C3385,C3385)</f>
        <v>82</v>
      </c>
      <c r="F3385" s="129">
        <f t="shared" si="477"/>
        <v>0.11649467843968786</v>
      </c>
      <c r="G3385" s="129">
        <f t="shared" si="478"/>
        <v>2.6627525179476669E-4</v>
      </c>
      <c r="H3385" s="130">
        <f t="shared" si="479"/>
        <v>0.11676095369148262</v>
      </c>
    </row>
    <row r="3386" spans="1:8">
      <c r="A3386" s="108">
        <f t="shared" si="482"/>
        <v>3372</v>
      </c>
      <c r="B3386" s="109">
        <f t="shared" si="482"/>
        <v>46937</v>
      </c>
      <c r="C3386" s="127" t="str">
        <f t="shared" si="475"/>
        <v>구간19</v>
      </c>
      <c r="D3386" s="108">
        <f t="shared" si="476"/>
        <v>183</v>
      </c>
      <c r="E3386" s="128">
        <f>COUNTIF($C$15:C3386,C3386)</f>
        <v>83</v>
      </c>
      <c r="F3386" s="129">
        <f t="shared" si="477"/>
        <v>0.11649467843968786</v>
      </c>
      <c r="G3386" s="129">
        <f t="shared" si="478"/>
        <v>2.6952251096299556E-4</v>
      </c>
      <c r="H3386" s="130">
        <f t="shared" si="479"/>
        <v>0.11676420095065086</v>
      </c>
    </row>
    <row r="3387" spans="1:8">
      <c r="A3387" s="108">
        <f t="shared" si="482"/>
        <v>3373</v>
      </c>
      <c r="B3387" s="109">
        <f t="shared" si="482"/>
        <v>46938</v>
      </c>
      <c r="C3387" s="127" t="str">
        <f t="shared" si="475"/>
        <v>구간19</v>
      </c>
      <c r="D3387" s="108">
        <f t="shared" si="476"/>
        <v>183</v>
      </c>
      <c r="E3387" s="128">
        <f>COUNTIF($C$15:C3387,C3387)</f>
        <v>84</v>
      </c>
      <c r="F3387" s="129">
        <f t="shared" si="477"/>
        <v>0.11649467843968786</v>
      </c>
      <c r="G3387" s="129">
        <f t="shared" si="478"/>
        <v>2.7276977013122438E-4</v>
      </c>
      <c r="H3387" s="130">
        <f t="shared" si="479"/>
        <v>0.11676744820981909</v>
      </c>
    </row>
    <row r="3388" spans="1:8">
      <c r="A3388" s="108">
        <f t="shared" si="482"/>
        <v>3374</v>
      </c>
      <c r="B3388" s="109">
        <f t="shared" si="482"/>
        <v>46939</v>
      </c>
      <c r="C3388" s="127" t="str">
        <f t="shared" si="475"/>
        <v>구간19</v>
      </c>
      <c r="D3388" s="108">
        <f t="shared" si="476"/>
        <v>183</v>
      </c>
      <c r="E3388" s="128">
        <f>COUNTIF($C$15:C3388,C3388)</f>
        <v>85</v>
      </c>
      <c r="F3388" s="129">
        <f t="shared" si="477"/>
        <v>0.11649467843968786</v>
      </c>
      <c r="G3388" s="129">
        <f t="shared" si="478"/>
        <v>2.7601702929945325E-4</v>
      </c>
      <c r="H3388" s="130">
        <f t="shared" si="479"/>
        <v>0.11677069546898732</v>
      </c>
    </row>
    <row r="3389" spans="1:8">
      <c r="A3389" s="108">
        <f t="shared" si="482"/>
        <v>3375</v>
      </c>
      <c r="B3389" s="109">
        <f t="shared" si="482"/>
        <v>46940</v>
      </c>
      <c r="C3389" s="127" t="str">
        <f t="shared" si="475"/>
        <v>구간19</v>
      </c>
      <c r="D3389" s="108">
        <f t="shared" si="476"/>
        <v>183</v>
      </c>
      <c r="E3389" s="128">
        <f>COUNTIF($C$15:C3389,C3389)</f>
        <v>86</v>
      </c>
      <c r="F3389" s="129">
        <f t="shared" si="477"/>
        <v>0.11649467843968786</v>
      </c>
      <c r="G3389" s="129">
        <f t="shared" si="478"/>
        <v>2.7926428846768213E-4</v>
      </c>
      <c r="H3389" s="130">
        <f t="shared" si="479"/>
        <v>0.11677394272815554</v>
      </c>
    </row>
    <row r="3390" spans="1:8">
      <c r="A3390" s="108">
        <f t="shared" si="482"/>
        <v>3376</v>
      </c>
      <c r="B3390" s="109">
        <f t="shared" si="482"/>
        <v>46941</v>
      </c>
      <c r="C3390" s="127" t="str">
        <f t="shared" si="475"/>
        <v>구간19</v>
      </c>
      <c r="D3390" s="108">
        <f t="shared" si="476"/>
        <v>183</v>
      </c>
      <c r="E3390" s="128">
        <f>COUNTIF($C$15:C3390,C3390)</f>
        <v>87</v>
      </c>
      <c r="F3390" s="129">
        <f t="shared" si="477"/>
        <v>0.11649467843968786</v>
      </c>
      <c r="G3390" s="129">
        <f t="shared" si="478"/>
        <v>2.82511547635911E-4</v>
      </c>
      <c r="H3390" s="130">
        <f t="shared" si="479"/>
        <v>0.11677718998732377</v>
      </c>
    </row>
    <row r="3391" spans="1:8">
      <c r="A3391" s="108">
        <f t="shared" si="482"/>
        <v>3377</v>
      </c>
      <c r="B3391" s="109">
        <f t="shared" si="482"/>
        <v>46942</v>
      </c>
      <c r="C3391" s="127" t="str">
        <f t="shared" si="475"/>
        <v>구간19</v>
      </c>
      <c r="D3391" s="108">
        <f t="shared" si="476"/>
        <v>183</v>
      </c>
      <c r="E3391" s="128">
        <f>COUNTIF($C$15:C3391,C3391)</f>
        <v>88</v>
      </c>
      <c r="F3391" s="129">
        <f t="shared" si="477"/>
        <v>0.11649467843968786</v>
      </c>
      <c r="G3391" s="129">
        <f t="shared" si="478"/>
        <v>2.8575880680413982E-4</v>
      </c>
      <c r="H3391" s="130">
        <f t="shared" si="479"/>
        <v>0.11678043724649199</v>
      </c>
    </row>
    <row r="3392" spans="1:8">
      <c r="A3392" s="108">
        <f t="shared" si="482"/>
        <v>3378</v>
      </c>
      <c r="B3392" s="109">
        <f t="shared" si="482"/>
        <v>46943</v>
      </c>
      <c r="C3392" s="127" t="str">
        <f t="shared" si="475"/>
        <v>구간19</v>
      </c>
      <c r="D3392" s="108">
        <f t="shared" si="476"/>
        <v>183</v>
      </c>
      <c r="E3392" s="128">
        <f>COUNTIF($C$15:C3392,C3392)</f>
        <v>89</v>
      </c>
      <c r="F3392" s="129">
        <f t="shared" si="477"/>
        <v>0.11649467843968786</v>
      </c>
      <c r="G3392" s="129">
        <f t="shared" si="478"/>
        <v>2.890060659723687E-4</v>
      </c>
      <c r="H3392" s="130">
        <f t="shared" si="479"/>
        <v>0.11678368450566023</v>
      </c>
    </row>
    <row r="3393" spans="1:8">
      <c r="A3393" s="108">
        <f t="shared" ref="A3393:B3408" si="483">A3392+1</f>
        <v>3379</v>
      </c>
      <c r="B3393" s="109">
        <f t="shared" si="483"/>
        <v>46944</v>
      </c>
      <c r="C3393" s="127" t="str">
        <f t="shared" si="475"/>
        <v>구간19</v>
      </c>
      <c r="D3393" s="108">
        <f t="shared" si="476"/>
        <v>183</v>
      </c>
      <c r="E3393" s="128">
        <f>COUNTIF($C$15:C3393,C3393)</f>
        <v>90</v>
      </c>
      <c r="F3393" s="129">
        <f t="shared" si="477"/>
        <v>0.11649467843968786</v>
      </c>
      <c r="G3393" s="129">
        <f t="shared" si="478"/>
        <v>2.9225332514059757E-4</v>
      </c>
      <c r="H3393" s="130">
        <f t="shared" si="479"/>
        <v>0.11678693176482846</v>
      </c>
    </row>
    <row r="3394" spans="1:8">
      <c r="A3394" s="108">
        <f t="shared" si="483"/>
        <v>3380</v>
      </c>
      <c r="B3394" s="109">
        <f t="shared" si="483"/>
        <v>46945</v>
      </c>
      <c r="C3394" s="127" t="str">
        <f t="shared" si="475"/>
        <v>구간19</v>
      </c>
      <c r="D3394" s="108">
        <f t="shared" si="476"/>
        <v>183</v>
      </c>
      <c r="E3394" s="128">
        <f>COUNTIF($C$15:C3394,C3394)</f>
        <v>91</v>
      </c>
      <c r="F3394" s="129">
        <f t="shared" si="477"/>
        <v>0.11649467843968786</v>
      </c>
      <c r="G3394" s="129">
        <f t="shared" si="478"/>
        <v>2.9550058430882645E-4</v>
      </c>
      <c r="H3394" s="130">
        <f t="shared" si="479"/>
        <v>0.11679017902399669</v>
      </c>
    </row>
    <row r="3395" spans="1:8">
      <c r="A3395" s="108">
        <f t="shared" si="483"/>
        <v>3381</v>
      </c>
      <c r="B3395" s="109">
        <f t="shared" si="483"/>
        <v>46946</v>
      </c>
      <c r="C3395" s="127" t="str">
        <f t="shared" si="475"/>
        <v>구간19</v>
      </c>
      <c r="D3395" s="108">
        <f t="shared" si="476"/>
        <v>183</v>
      </c>
      <c r="E3395" s="128">
        <f>COUNTIF($C$15:C3395,C3395)</f>
        <v>92</v>
      </c>
      <c r="F3395" s="129">
        <f t="shared" si="477"/>
        <v>0.11649467843968786</v>
      </c>
      <c r="G3395" s="129">
        <f t="shared" si="478"/>
        <v>2.9874784347705527E-4</v>
      </c>
      <c r="H3395" s="130">
        <f t="shared" si="479"/>
        <v>0.11679342628316491</v>
      </c>
    </row>
    <row r="3396" spans="1:8">
      <c r="A3396" s="108">
        <f t="shared" si="483"/>
        <v>3382</v>
      </c>
      <c r="B3396" s="109">
        <f t="shared" si="483"/>
        <v>46947</v>
      </c>
      <c r="C3396" s="127" t="str">
        <f t="shared" si="475"/>
        <v>구간19</v>
      </c>
      <c r="D3396" s="108">
        <f t="shared" si="476"/>
        <v>183</v>
      </c>
      <c r="E3396" s="128">
        <f>COUNTIF($C$15:C3396,C3396)</f>
        <v>93</v>
      </c>
      <c r="F3396" s="129">
        <f t="shared" si="477"/>
        <v>0.11649467843968786</v>
      </c>
      <c r="G3396" s="129">
        <f t="shared" si="478"/>
        <v>3.0199510264528414E-4</v>
      </c>
      <c r="H3396" s="130">
        <f t="shared" si="479"/>
        <v>0.11679667354233314</v>
      </c>
    </row>
    <row r="3397" spans="1:8">
      <c r="A3397" s="108">
        <f t="shared" si="483"/>
        <v>3383</v>
      </c>
      <c r="B3397" s="109">
        <f t="shared" si="483"/>
        <v>46948</v>
      </c>
      <c r="C3397" s="127" t="str">
        <f t="shared" si="475"/>
        <v>구간19</v>
      </c>
      <c r="D3397" s="108">
        <f t="shared" si="476"/>
        <v>183</v>
      </c>
      <c r="E3397" s="128">
        <f>COUNTIF($C$15:C3397,C3397)</f>
        <v>94</v>
      </c>
      <c r="F3397" s="129">
        <f t="shared" si="477"/>
        <v>0.11649467843968786</v>
      </c>
      <c r="G3397" s="129">
        <f t="shared" si="478"/>
        <v>3.0524236181351302E-4</v>
      </c>
      <c r="H3397" s="130">
        <f t="shared" si="479"/>
        <v>0.11679992080150137</v>
      </c>
    </row>
    <row r="3398" spans="1:8">
      <c r="A3398" s="108">
        <f t="shared" si="483"/>
        <v>3384</v>
      </c>
      <c r="B3398" s="109">
        <f t="shared" si="483"/>
        <v>46949</v>
      </c>
      <c r="C3398" s="127" t="str">
        <f t="shared" si="475"/>
        <v>구간19</v>
      </c>
      <c r="D3398" s="108">
        <f t="shared" si="476"/>
        <v>183</v>
      </c>
      <c r="E3398" s="128">
        <f>COUNTIF($C$15:C3398,C3398)</f>
        <v>95</v>
      </c>
      <c r="F3398" s="129">
        <f t="shared" si="477"/>
        <v>0.11649467843968786</v>
      </c>
      <c r="G3398" s="129">
        <f t="shared" si="478"/>
        <v>3.0848962098174189E-4</v>
      </c>
      <c r="H3398" s="130">
        <f t="shared" si="479"/>
        <v>0.11680316806066961</v>
      </c>
    </row>
    <row r="3399" spans="1:8">
      <c r="A3399" s="108">
        <f t="shared" si="483"/>
        <v>3385</v>
      </c>
      <c r="B3399" s="109">
        <f t="shared" si="483"/>
        <v>46950</v>
      </c>
      <c r="C3399" s="127" t="str">
        <f t="shared" si="475"/>
        <v>구간19</v>
      </c>
      <c r="D3399" s="108">
        <f t="shared" si="476"/>
        <v>183</v>
      </c>
      <c r="E3399" s="128">
        <f>COUNTIF($C$15:C3399,C3399)</f>
        <v>96</v>
      </c>
      <c r="F3399" s="129">
        <f t="shared" si="477"/>
        <v>0.11649467843968786</v>
      </c>
      <c r="G3399" s="129">
        <f t="shared" si="478"/>
        <v>3.1173688014997077E-4</v>
      </c>
      <c r="H3399" s="130">
        <f t="shared" si="479"/>
        <v>0.11680641531983783</v>
      </c>
    </row>
    <row r="3400" spans="1:8">
      <c r="A3400" s="108">
        <f t="shared" si="483"/>
        <v>3386</v>
      </c>
      <c r="B3400" s="109">
        <f t="shared" si="483"/>
        <v>46951</v>
      </c>
      <c r="C3400" s="127" t="str">
        <f t="shared" si="475"/>
        <v>구간19</v>
      </c>
      <c r="D3400" s="108">
        <f t="shared" si="476"/>
        <v>183</v>
      </c>
      <c r="E3400" s="128">
        <f>COUNTIF($C$15:C3400,C3400)</f>
        <v>97</v>
      </c>
      <c r="F3400" s="129">
        <f t="shared" si="477"/>
        <v>0.11649467843968786</v>
      </c>
      <c r="G3400" s="129">
        <f t="shared" si="478"/>
        <v>3.1498413931819959E-4</v>
      </c>
      <c r="H3400" s="130">
        <f t="shared" si="479"/>
        <v>0.11680966257900606</v>
      </c>
    </row>
    <row r="3401" spans="1:8">
      <c r="A3401" s="108">
        <f t="shared" si="483"/>
        <v>3387</v>
      </c>
      <c r="B3401" s="109">
        <f t="shared" si="483"/>
        <v>46952</v>
      </c>
      <c r="C3401" s="127" t="str">
        <f t="shared" si="475"/>
        <v>구간19</v>
      </c>
      <c r="D3401" s="108">
        <f t="shared" si="476"/>
        <v>183</v>
      </c>
      <c r="E3401" s="128">
        <f>COUNTIF($C$15:C3401,C3401)</f>
        <v>98</v>
      </c>
      <c r="F3401" s="129">
        <f t="shared" si="477"/>
        <v>0.11649467843968786</v>
      </c>
      <c r="G3401" s="129">
        <f t="shared" si="478"/>
        <v>3.1823139848642846E-4</v>
      </c>
      <c r="H3401" s="130">
        <f t="shared" si="479"/>
        <v>0.11681290983817429</v>
      </c>
    </row>
    <row r="3402" spans="1:8">
      <c r="A3402" s="108">
        <f t="shared" si="483"/>
        <v>3388</v>
      </c>
      <c r="B3402" s="109">
        <f t="shared" si="483"/>
        <v>46953</v>
      </c>
      <c r="C3402" s="127" t="str">
        <f t="shared" si="475"/>
        <v>구간19</v>
      </c>
      <c r="D3402" s="108">
        <f t="shared" si="476"/>
        <v>183</v>
      </c>
      <c r="E3402" s="128">
        <f>COUNTIF($C$15:C3402,C3402)</f>
        <v>99</v>
      </c>
      <c r="F3402" s="129">
        <f t="shared" si="477"/>
        <v>0.11649467843968786</v>
      </c>
      <c r="G3402" s="129">
        <f t="shared" si="478"/>
        <v>3.2147865765465734E-4</v>
      </c>
      <c r="H3402" s="130">
        <f t="shared" si="479"/>
        <v>0.11681615709734251</v>
      </c>
    </row>
    <row r="3403" spans="1:8">
      <c r="A3403" s="108">
        <f t="shared" si="483"/>
        <v>3389</v>
      </c>
      <c r="B3403" s="109">
        <f t="shared" si="483"/>
        <v>46954</v>
      </c>
      <c r="C3403" s="127" t="str">
        <f t="shared" si="475"/>
        <v>구간19</v>
      </c>
      <c r="D3403" s="108">
        <f t="shared" si="476"/>
        <v>183</v>
      </c>
      <c r="E3403" s="128">
        <f>COUNTIF($C$15:C3403,C3403)</f>
        <v>100</v>
      </c>
      <c r="F3403" s="129">
        <f t="shared" si="477"/>
        <v>0.11649467843968786</v>
      </c>
      <c r="G3403" s="129">
        <f t="shared" si="478"/>
        <v>3.2472591682288621E-4</v>
      </c>
      <c r="H3403" s="130">
        <f t="shared" si="479"/>
        <v>0.11681940435651074</v>
      </c>
    </row>
    <row r="3404" spans="1:8">
      <c r="A3404" s="108">
        <f t="shared" si="483"/>
        <v>3390</v>
      </c>
      <c r="B3404" s="109">
        <f t="shared" si="483"/>
        <v>46955</v>
      </c>
      <c r="C3404" s="127" t="str">
        <f t="shared" si="475"/>
        <v>구간19</v>
      </c>
      <c r="D3404" s="108">
        <f t="shared" si="476"/>
        <v>183</v>
      </c>
      <c r="E3404" s="128">
        <f>COUNTIF($C$15:C3404,C3404)</f>
        <v>101</v>
      </c>
      <c r="F3404" s="129">
        <f t="shared" si="477"/>
        <v>0.11649467843968786</v>
      </c>
      <c r="G3404" s="129">
        <f t="shared" si="478"/>
        <v>3.2797317599111503E-4</v>
      </c>
      <c r="H3404" s="130">
        <f t="shared" si="479"/>
        <v>0.11682265161567898</v>
      </c>
    </row>
    <row r="3405" spans="1:8">
      <c r="A3405" s="108">
        <f t="shared" si="483"/>
        <v>3391</v>
      </c>
      <c r="B3405" s="109">
        <f t="shared" si="483"/>
        <v>46956</v>
      </c>
      <c r="C3405" s="127" t="str">
        <f t="shared" si="475"/>
        <v>구간19</v>
      </c>
      <c r="D3405" s="108">
        <f t="shared" si="476"/>
        <v>183</v>
      </c>
      <c r="E3405" s="128">
        <f>COUNTIF($C$15:C3405,C3405)</f>
        <v>102</v>
      </c>
      <c r="F3405" s="129">
        <f t="shared" si="477"/>
        <v>0.11649467843968786</v>
      </c>
      <c r="G3405" s="129">
        <f t="shared" si="478"/>
        <v>3.3122043515934391E-4</v>
      </c>
      <c r="H3405" s="130">
        <f t="shared" si="479"/>
        <v>0.11682589887484721</v>
      </c>
    </row>
    <row r="3406" spans="1:8">
      <c r="A3406" s="108">
        <f t="shared" si="483"/>
        <v>3392</v>
      </c>
      <c r="B3406" s="109">
        <f t="shared" si="483"/>
        <v>46957</v>
      </c>
      <c r="C3406" s="127" t="str">
        <f t="shared" si="475"/>
        <v>구간19</v>
      </c>
      <c r="D3406" s="108">
        <f t="shared" si="476"/>
        <v>183</v>
      </c>
      <c r="E3406" s="128">
        <f>COUNTIF($C$15:C3406,C3406)</f>
        <v>103</v>
      </c>
      <c r="F3406" s="129">
        <f t="shared" si="477"/>
        <v>0.11649467843968786</v>
      </c>
      <c r="G3406" s="129">
        <f t="shared" si="478"/>
        <v>3.3446769432757278E-4</v>
      </c>
      <c r="H3406" s="130">
        <f t="shared" si="479"/>
        <v>0.11682914613401543</v>
      </c>
    </row>
    <row r="3407" spans="1:8">
      <c r="A3407" s="108">
        <f t="shared" si="483"/>
        <v>3393</v>
      </c>
      <c r="B3407" s="109">
        <f t="shared" si="483"/>
        <v>46958</v>
      </c>
      <c r="C3407" s="127" t="str">
        <f t="shared" si="475"/>
        <v>구간19</v>
      </c>
      <c r="D3407" s="108">
        <f t="shared" si="476"/>
        <v>183</v>
      </c>
      <c r="E3407" s="128">
        <f>COUNTIF($C$15:C3407,C3407)</f>
        <v>104</v>
      </c>
      <c r="F3407" s="129">
        <f t="shared" si="477"/>
        <v>0.11649467843968786</v>
      </c>
      <c r="G3407" s="129">
        <f t="shared" si="478"/>
        <v>3.3771495349580165E-4</v>
      </c>
      <c r="H3407" s="130">
        <f t="shared" si="479"/>
        <v>0.11683239339318366</v>
      </c>
    </row>
    <row r="3408" spans="1:8">
      <c r="A3408" s="108">
        <f t="shared" si="483"/>
        <v>3394</v>
      </c>
      <c r="B3408" s="109">
        <f t="shared" si="483"/>
        <v>46959</v>
      </c>
      <c r="C3408" s="127" t="str">
        <f t="shared" ref="C3408:C3471" si="484">IF(IFERROR(HLOOKUP(B3408,$D$5:$W$7,2,FALSE),"")="",C3409,HLOOKUP(B3408,$D$5:$W$7,2,FALSE))</f>
        <v>구간19</v>
      </c>
      <c r="D3408" s="108">
        <f t="shared" ref="D3408:D3471" si="485">COUNTIF($C$15:$C$49928,C3408)</f>
        <v>183</v>
      </c>
      <c r="E3408" s="128">
        <f>COUNTIF($C$15:C3408,C3408)</f>
        <v>105</v>
      </c>
      <c r="F3408" s="129">
        <f t="shared" ref="F3408:F3471" si="486">HLOOKUP($C3408,$D$6:$W$11,6,FALSE)</f>
        <v>0.11649467843968786</v>
      </c>
      <c r="G3408" s="129">
        <f t="shared" ref="G3408:G3471" si="487">HLOOKUP($C3408,$D$6:$W$11,5,FALSE)*(E3408)</f>
        <v>3.4096221266403048E-4</v>
      </c>
      <c r="H3408" s="130">
        <f t="shared" ref="H3408:H3471" si="488">F3408+G3408</f>
        <v>0.11683564065235189</v>
      </c>
    </row>
    <row r="3409" spans="1:8">
      <c r="A3409" s="108">
        <f t="shared" ref="A3409:B3424" si="489">A3408+1</f>
        <v>3395</v>
      </c>
      <c r="B3409" s="109">
        <f t="shared" si="489"/>
        <v>46960</v>
      </c>
      <c r="C3409" s="127" t="str">
        <f t="shared" si="484"/>
        <v>구간19</v>
      </c>
      <c r="D3409" s="108">
        <f t="shared" si="485"/>
        <v>183</v>
      </c>
      <c r="E3409" s="128">
        <f>COUNTIF($C$15:C3409,C3409)</f>
        <v>106</v>
      </c>
      <c r="F3409" s="129">
        <f t="shared" si="486"/>
        <v>0.11649467843968786</v>
      </c>
      <c r="G3409" s="129">
        <f t="shared" si="487"/>
        <v>3.4420947183225935E-4</v>
      </c>
      <c r="H3409" s="130">
        <f t="shared" si="488"/>
        <v>0.11683888791152013</v>
      </c>
    </row>
    <row r="3410" spans="1:8">
      <c r="A3410" s="108">
        <f t="shared" si="489"/>
        <v>3396</v>
      </c>
      <c r="B3410" s="109">
        <f t="shared" si="489"/>
        <v>46961</v>
      </c>
      <c r="C3410" s="127" t="str">
        <f t="shared" si="484"/>
        <v>구간19</v>
      </c>
      <c r="D3410" s="108">
        <f t="shared" si="485"/>
        <v>183</v>
      </c>
      <c r="E3410" s="128">
        <f>COUNTIF($C$15:C3410,C3410)</f>
        <v>107</v>
      </c>
      <c r="F3410" s="129">
        <f t="shared" si="486"/>
        <v>0.11649467843968786</v>
      </c>
      <c r="G3410" s="129">
        <f t="shared" si="487"/>
        <v>3.4745673100048822E-4</v>
      </c>
      <c r="H3410" s="130">
        <f t="shared" si="488"/>
        <v>0.11684213517068835</v>
      </c>
    </row>
    <row r="3411" spans="1:8">
      <c r="A3411" s="108">
        <f t="shared" si="489"/>
        <v>3397</v>
      </c>
      <c r="B3411" s="109">
        <f t="shared" si="489"/>
        <v>46962</v>
      </c>
      <c r="C3411" s="127" t="str">
        <f t="shared" si="484"/>
        <v>구간19</v>
      </c>
      <c r="D3411" s="108">
        <f t="shared" si="485"/>
        <v>183</v>
      </c>
      <c r="E3411" s="128">
        <f>COUNTIF($C$15:C3411,C3411)</f>
        <v>108</v>
      </c>
      <c r="F3411" s="129">
        <f t="shared" si="486"/>
        <v>0.11649467843968786</v>
      </c>
      <c r="G3411" s="129">
        <f t="shared" si="487"/>
        <v>3.507039901687171E-4</v>
      </c>
      <c r="H3411" s="130">
        <f t="shared" si="488"/>
        <v>0.11684538242985658</v>
      </c>
    </row>
    <row r="3412" spans="1:8">
      <c r="A3412" s="108">
        <f t="shared" si="489"/>
        <v>3398</v>
      </c>
      <c r="B3412" s="109">
        <f t="shared" si="489"/>
        <v>46963</v>
      </c>
      <c r="C3412" s="127" t="str">
        <f t="shared" si="484"/>
        <v>구간19</v>
      </c>
      <c r="D3412" s="108">
        <f t="shared" si="485"/>
        <v>183</v>
      </c>
      <c r="E3412" s="128">
        <f>COUNTIF($C$15:C3412,C3412)</f>
        <v>109</v>
      </c>
      <c r="F3412" s="129">
        <f t="shared" si="486"/>
        <v>0.11649467843968786</v>
      </c>
      <c r="G3412" s="129">
        <f t="shared" si="487"/>
        <v>3.5395124933694592E-4</v>
      </c>
      <c r="H3412" s="130">
        <f t="shared" si="488"/>
        <v>0.1168486296890248</v>
      </c>
    </row>
    <row r="3413" spans="1:8">
      <c r="A3413" s="108">
        <f t="shared" si="489"/>
        <v>3399</v>
      </c>
      <c r="B3413" s="109">
        <f t="shared" si="489"/>
        <v>46964</v>
      </c>
      <c r="C3413" s="127" t="str">
        <f t="shared" si="484"/>
        <v>구간19</v>
      </c>
      <c r="D3413" s="108">
        <f t="shared" si="485"/>
        <v>183</v>
      </c>
      <c r="E3413" s="128">
        <f>COUNTIF($C$15:C3413,C3413)</f>
        <v>110</v>
      </c>
      <c r="F3413" s="129">
        <f t="shared" si="486"/>
        <v>0.11649467843968786</v>
      </c>
      <c r="G3413" s="129">
        <f t="shared" si="487"/>
        <v>3.5719850850517479E-4</v>
      </c>
      <c r="H3413" s="130">
        <f t="shared" si="488"/>
        <v>0.11685187694819303</v>
      </c>
    </row>
    <row r="3414" spans="1:8">
      <c r="A3414" s="108">
        <f t="shared" si="489"/>
        <v>3400</v>
      </c>
      <c r="B3414" s="109">
        <f t="shared" si="489"/>
        <v>46965</v>
      </c>
      <c r="C3414" s="127" t="str">
        <f t="shared" si="484"/>
        <v>구간19</v>
      </c>
      <c r="D3414" s="108">
        <f t="shared" si="485"/>
        <v>183</v>
      </c>
      <c r="E3414" s="128">
        <f>COUNTIF($C$15:C3414,C3414)</f>
        <v>111</v>
      </c>
      <c r="F3414" s="129">
        <f t="shared" si="486"/>
        <v>0.11649467843968786</v>
      </c>
      <c r="G3414" s="129">
        <f t="shared" si="487"/>
        <v>3.6044576767340367E-4</v>
      </c>
      <c r="H3414" s="130">
        <f t="shared" si="488"/>
        <v>0.11685512420736126</v>
      </c>
    </row>
    <row r="3415" spans="1:8">
      <c r="A3415" s="108">
        <f t="shared" si="489"/>
        <v>3401</v>
      </c>
      <c r="B3415" s="109">
        <f t="shared" si="489"/>
        <v>46966</v>
      </c>
      <c r="C3415" s="127" t="str">
        <f t="shared" si="484"/>
        <v>구간19</v>
      </c>
      <c r="D3415" s="108">
        <f t="shared" si="485"/>
        <v>183</v>
      </c>
      <c r="E3415" s="128">
        <f>COUNTIF($C$15:C3415,C3415)</f>
        <v>112</v>
      </c>
      <c r="F3415" s="129">
        <f t="shared" si="486"/>
        <v>0.11649467843968786</v>
      </c>
      <c r="G3415" s="129">
        <f t="shared" si="487"/>
        <v>3.6369302684163254E-4</v>
      </c>
      <c r="H3415" s="130">
        <f t="shared" si="488"/>
        <v>0.1168583714665295</v>
      </c>
    </row>
    <row r="3416" spans="1:8">
      <c r="A3416" s="108">
        <f t="shared" si="489"/>
        <v>3402</v>
      </c>
      <c r="B3416" s="109">
        <f t="shared" si="489"/>
        <v>46967</v>
      </c>
      <c r="C3416" s="127" t="str">
        <f t="shared" si="484"/>
        <v>구간19</v>
      </c>
      <c r="D3416" s="108">
        <f t="shared" si="485"/>
        <v>183</v>
      </c>
      <c r="E3416" s="128">
        <f>COUNTIF($C$15:C3416,C3416)</f>
        <v>113</v>
      </c>
      <c r="F3416" s="129">
        <f t="shared" si="486"/>
        <v>0.11649467843968786</v>
      </c>
      <c r="G3416" s="129">
        <f t="shared" si="487"/>
        <v>3.6694028600986142E-4</v>
      </c>
      <c r="H3416" s="130">
        <f t="shared" si="488"/>
        <v>0.11686161872569772</v>
      </c>
    </row>
    <row r="3417" spans="1:8">
      <c r="A3417" s="108">
        <f t="shared" si="489"/>
        <v>3403</v>
      </c>
      <c r="B3417" s="109">
        <f t="shared" si="489"/>
        <v>46968</v>
      </c>
      <c r="C3417" s="127" t="str">
        <f t="shared" si="484"/>
        <v>구간19</v>
      </c>
      <c r="D3417" s="108">
        <f t="shared" si="485"/>
        <v>183</v>
      </c>
      <c r="E3417" s="128">
        <f>COUNTIF($C$15:C3417,C3417)</f>
        <v>114</v>
      </c>
      <c r="F3417" s="129">
        <f t="shared" si="486"/>
        <v>0.11649467843968786</v>
      </c>
      <c r="G3417" s="129">
        <f t="shared" si="487"/>
        <v>3.7018754517809024E-4</v>
      </c>
      <c r="H3417" s="130">
        <f t="shared" si="488"/>
        <v>0.11686486598486595</v>
      </c>
    </row>
    <row r="3418" spans="1:8">
      <c r="A3418" s="108">
        <f t="shared" si="489"/>
        <v>3404</v>
      </c>
      <c r="B3418" s="109">
        <f t="shared" si="489"/>
        <v>46969</v>
      </c>
      <c r="C3418" s="127" t="str">
        <f t="shared" si="484"/>
        <v>구간19</v>
      </c>
      <c r="D3418" s="108">
        <f t="shared" si="485"/>
        <v>183</v>
      </c>
      <c r="E3418" s="128">
        <f>COUNTIF($C$15:C3418,C3418)</f>
        <v>115</v>
      </c>
      <c r="F3418" s="129">
        <f t="shared" si="486"/>
        <v>0.11649467843968786</v>
      </c>
      <c r="G3418" s="129">
        <f t="shared" si="487"/>
        <v>3.7343480434631911E-4</v>
      </c>
      <c r="H3418" s="130">
        <f t="shared" si="488"/>
        <v>0.11686811324403418</v>
      </c>
    </row>
    <row r="3419" spans="1:8">
      <c r="A3419" s="108">
        <f t="shared" si="489"/>
        <v>3405</v>
      </c>
      <c r="B3419" s="109">
        <f t="shared" si="489"/>
        <v>46970</v>
      </c>
      <c r="C3419" s="127" t="str">
        <f t="shared" si="484"/>
        <v>구간19</v>
      </c>
      <c r="D3419" s="108">
        <f t="shared" si="485"/>
        <v>183</v>
      </c>
      <c r="E3419" s="128">
        <f>COUNTIF($C$15:C3419,C3419)</f>
        <v>116</v>
      </c>
      <c r="F3419" s="129">
        <f t="shared" si="486"/>
        <v>0.11649467843968786</v>
      </c>
      <c r="G3419" s="129">
        <f t="shared" si="487"/>
        <v>3.7668206351454799E-4</v>
      </c>
      <c r="H3419" s="130">
        <f t="shared" si="488"/>
        <v>0.1168713605032024</v>
      </c>
    </row>
    <row r="3420" spans="1:8">
      <c r="A3420" s="108">
        <f t="shared" si="489"/>
        <v>3406</v>
      </c>
      <c r="B3420" s="109">
        <f t="shared" si="489"/>
        <v>46971</v>
      </c>
      <c r="C3420" s="127" t="str">
        <f t="shared" si="484"/>
        <v>구간19</v>
      </c>
      <c r="D3420" s="108">
        <f t="shared" si="485"/>
        <v>183</v>
      </c>
      <c r="E3420" s="128">
        <f>COUNTIF($C$15:C3420,C3420)</f>
        <v>117</v>
      </c>
      <c r="F3420" s="129">
        <f t="shared" si="486"/>
        <v>0.11649467843968786</v>
      </c>
      <c r="G3420" s="129">
        <f t="shared" si="487"/>
        <v>3.7992932268277686E-4</v>
      </c>
      <c r="H3420" s="130">
        <f t="shared" si="488"/>
        <v>0.11687460776237063</v>
      </c>
    </row>
    <row r="3421" spans="1:8">
      <c r="A3421" s="108">
        <f t="shared" si="489"/>
        <v>3407</v>
      </c>
      <c r="B3421" s="109">
        <f t="shared" si="489"/>
        <v>46972</v>
      </c>
      <c r="C3421" s="127" t="str">
        <f t="shared" si="484"/>
        <v>구간19</v>
      </c>
      <c r="D3421" s="108">
        <f t="shared" si="485"/>
        <v>183</v>
      </c>
      <c r="E3421" s="128">
        <f>COUNTIF($C$15:C3421,C3421)</f>
        <v>118</v>
      </c>
      <c r="F3421" s="129">
        <f t="shared" si="486"/>
        <v>0.11649467843968786</v>
      </c>
      <c r="G3421" s="129">
        <f t="shared" si="487"/>
        <v>3.8317658185100568E-4</v>
      </c>
      <c r="H3421" s="130">
        <f t="shared" si="488"/>
        <v>0.11687785502153887</v>
      </c>
    </row>
    <row r="3422" spans="1:8">
      <c r="A3422" s="108">
        <f t="shared" si="489"/>
        <v>3408</v>
      </c>
      <c r="B3422" s="109">
        <f t="shared" si="489"/>
        <v>46973</v>
      </c>
      <c r="C3422" s="127" t="str">
        <f t="shared" si="484"/>
        <v>구간19</v>
      </c>
      <c r="D3422" s="108">
        <f t="shared" si="485"/>
        <v>183</v>
      </c>
      <c r="E3422" s="128">
        <f>COUNTIF($C$15:C3422,C3422)</f>
        <v>119</v>
      </c>
      <c r="F3422" s="129">
        <f t="shared" si="486"/>
        <v>0.11649467843968786</v>
      </c>
      <c r="G3422" s="129">
        <f t="shared" si="487"/>
        <v>3.8642384101923456E-4</v>
      </c>
      <c r="H3422" s="130">
        <f t="shared" si="488"/>
        <v>0.1168811022807071</v>
      </c>
    </row>
    <row r="3423" spans="1:8">
      <c r="A3423" s="108">
        <f t="shared" si="489"/>
        <v>3409</v>
      </c>
      <c r="B3423" s="109">
        <f t="shared" si="489"/>
        <v>46974</v>
      </c>
      <c r="C3423" s="127" t="str">
        <f t="shared" si="484"/>
        <v>구간19</v>
      </c>
      <c r="D3423" s="108">
        <f t="shared" si="485"/>
        <v>183</v>
      </c>
      <c r="E3423" s="128">
        <f>COUNTIF($C$15:C3423,C3423)</f>
        <v>120</v>
      </c>
      <c r="F3423" s="129">
        <f t="shared" si="486"/>
        <v>0.11649467843968786</v>
      </c>
      <c r="G3423" s="129">
        <f t="shared" si="487"/>
        <v>3.8967110018746343E-4</v>
      </c>
      <c r="H3423" s="130">
        <f t="shared" si="488"/>
        <v>0.11688434953987532</v>
      </c>
    </row>
    <row r="3424" spans="1:8">
      <c r="A3424" s="108">
        <f t="shared" si="489"/>
        <v>3410</v>
      </c>
      <c r="B3424" s="109">
        <f t="shared" si="489"/>
        <v>46975</v>
      </c>
      <c r="C3424" s="127" t="str">
        <f t="shared" si="484"/>
        <v>구간19</v>
      </c>
      <c r="D3424" s="108">
        <f t="shared" si="485"/>
        <v>183</v>
      </c>
      <c r="E3424" s="128">
        <f>COUNTIF($C$15:C3424,C3424)</f>
        <v>121</v>
      </c>
      <c r="F3424" s="129">
        <f t="shared" si="486"/>
        <v>0.11649467843968786</v>
      </c>
      <c r="G3424" s="129">
        <f t="shared" si="487"/>
        <v>3.9291835935569231E-4</v>
      </c>
      <c r="H3424" s="130">
        <f t="shared" si="488"/>
        <v>0.11688759679904355</v>
      </c>
    </row>
    <row r="3425" spans="1:8">
      <c r="A3425" s="108">
        <f t="shared" ref="A3425:B3440" si="490">A3424+1</f>
        <v>3411</v>
      </c>
      <c r="B3425" s="109">
        <f t="shared" si="490"/>
        <v>46976</v>
      </c>
      <c r="C3425" s="127" t="str">
        <f t="shared" si="484"/>
        <v>구간19</v>
      </c>
      <c r="D3425" s="108">
        <f t="shared" si="485"/>
        <v>183</v>
      </c>
      <c r="E3425" s="128">
        <f>COUNTIF($C$15:C3425,C3425)</f>
        <v>122</v>
      </c>
      <c r="F3425" s="129">
        <f t="shared" si="486"/>
        <v>0.11649467843968786</v>
      </c>
      <c r="G3425" s="129">
        <f t="shared" si="487"/>
        <v>3.9616561852392113E-4</v>
      </c>
      <c r="H3425" s="130">
        <f t="shared" si="488"/>
        <v>0.11689084405821178</v>
      </c>
    </row>
    <row r="3426" spans="1:8">
      <c r="A3426" s="108">
        <f t="shared" si="490"/>
        <v>3412</v>
      </c>
      <c r="B3426" s="109">
        <f t="shared" si="490"/>
        <v>46977</v>
      </c>
      <c r="C3426" s="127" t="str">
        <f t="shared" si="484"/>
        <v>구간19</v>
      </c>
      <c r="D3426" s="108">
        <f t="shared" si="485"/>
        <v>183</v>
      </c>
      <c r="E3426" s="128">
        <f>COUNTIF($C$15:C3426,C3426)</f>
        <v>123</v>
      </c>
      <c r="F3426" s="129">
        <f t="shared" si="486"/>
        <v>0.11649467843968786</v>
      </c>
      <c r="G3426" s="129">
        <f t="shared" si="487"/>
        <v>3.9941287769215E-4</v>
      </c>
      <c r="H3426" s="130">
        <f t="shared" si="488"/>
        <v>0.11689409131738002</v>
      </c>
    </row>
    <row r="3427" spans="1:8">
      <c r="A3427" s="108">
        <f t="shared" si="490"/>
        <v>3413</v>
      </c>
      <c r="B3427" s="109">
        <f t="shared" si="490"/>
        <v>46978</v>
      </c>
      <c r="C3427" s="127" t="str">
        <f t="shared" si="484"/>
        <v>구간19</v>
      </c>
      <c r="D3427" s="108">
        <f t="shared" si="485"/>
        <v>183</v>
      </c>
      <c r="E3427" s="128">
        <f>COUNTIF($C$15:C3427,C3427)</f>
        <v>124</v>
      </c>
      <c r="F3427" s="129">
        <f t="shared" si="486"/>
        <v>0.11649467843968786</v>
      </c>
      <c r="G3427" s="129">
        <f t="shared" si="487"/>
        <v>4.0266013686037888E-4</v>
      </c>
      <c r="H3427" s="130">
        <f t="shared" si="488"/>
        <v>0.11689733857654824</v>
      </c>
    </row>
    <row r="3428" spans="1:8">
      <c r="A3428" s="108">
        <f t="shared" si="490"/>
        <v>3414</v>
      </c>
      <c r="B3428" s="109">
        <f t="shared" si="490"/>
        <v>46979</v>
      </c>
      <c r="C3428" s="127" t="str">
        <f t="shared" si="484"/>
        <v>구간19</v>
      </c>
      <c r="D3428" s="108">
        <f t="shared" si="485"/>
        <v>183</v>
      </c>
      <c r="E3428" s="128">
        <f>COUNTIF($C$15:C3428,C3428)</f>
        <v>125</v>
      </c>
      <c r="F3428" s="129">
        <f t="shared" si="486"/>
        <v>0.11649467843968786</v>
      </c>
      <c r="G3428" s="129">
        <f t="shared" si="487"/>
        <v>4.0590739602860775E-4</v>
      </c>
      <c r="H3428" s="130">
        <f t="shared" si="488"/>
        <v>0.11690058583571647</v>
      </c>
    </row>
    <row r="3429" spans="1:8">
      <c r="A3429" s="108">
        <f t="shared" si="490"/>
        <v>3415</v>
      </c>
      <c r="B3429" s="109">
        <f t="shared" si="490"/>
        <v>46980</v>
      </c>
      <c r="C3429" s="127" t="str">
        <f t="shared" si="484"/>
        <v>구간19</v>
      </c>
      <c r="D3429" s="108">
        <f t="shared" si="485"/>
        <v>183</v>
      </c>
      <c r="E3429" s="128">
        <f>COUNTIF($C$15:C3429,C3429)</f>
        <v>126</v>
      </c>
      <c r="F3429" s="129">
        <f t="shared" si="486"/>
        <v>0.11649467843968786</v>
      </c>
      <c r="G3429" s="129">
        <f t="shared" si="487"/>
        <v>4.0915465519683657E-4</v>
      </c>
      <c r="H3429" s="130">
        <f t="shared" si="488"/>
        <v>0.1169038330948847</v>
      </c>
    </row>
    <row r="3430" spans="1:8">
      <c r="A3430" s="108">
        <f t="shared" si="490"/>
        <v>3416</v>
      </c>
      <c r="B3430" s="109">
        <f t="shared" si="490"/>
        <v>46981</v>
      </c>
      <c r="C3430" s="127" t="str">
        <f t="shared" si="484"/>
        <v>구간19</v>
      </c>
      <c r="D3430" s="108">
        <f t="shared" si="485"/>
        <v>183</v>
      </c>
      <c r="E3430" s="128">
        <f>COUNTIF($C$15:C3430,C3430)</f>
        <v>127</v>
      </c>
      <c r="F3430" s="129">
        <f t="shared" si="486"/>
        <v>0.11649467843968786</v>
      </c>
      <c r="G3430" s="129">
        <f t="shared" si="487"/>
        <v>4.1240191436506544E-4</v>
      </c>
      <c r="H3430" s="130">
        <f t="shared" si="488"/>
        <v>0.11690708035405292</v>
      </c>
    </row>
    <row r="3431" spans="1:8">
      <c r="A3431" s="108">
        <f t="shared" si="490"/>
        <v>3417</v>
      </c>
      <c r="B3431" s="109">
        <f t="shared" si="490"/>
        <v>46982</v>
      </c>
      <c r="C3431" s="127" t="str">
        <f t="shared" si="484"/>
        <v>구간19</v>
      </c>
      <c r="D3431" s="108">
        <f t="shared" si="485"/>
        <v>183</v>
      </c>
      <c r="E3431" s="128">
        <f>COUNTIF($C$15:C3431,C3431)</f>
        <v>128</v>
      </c>
      <c r="F3431" s="129">
        <f t="shared" si="486"/>
        <v>0.11649467843968786</v>
      </c>
      <c r="G3431" s="129">
        <f t="shared" si="487"/>
        <v>4.1564917353329432E-4</v>
      </c>
      <c r="H3431" s="130">
        <f t="shared" si="488"/>
        <v>0.11691032761322115</v>
      </c>
    </row>
    <row r="3432" spans="1:8">
      <c r="A3432" s="108">
        <f t="shared" si="490"/>
        <v>3418</v>
      </c>
      <c r="B3432" s="109">
        <f t="shared" si="490"/>
        <v>46983</v>
      </c>
      <c r="C3432" s="127" t="str">
        <f t="shared" si="484"/>
        <v>구간19</v>
      </c>
      <c r="D3432" s="108">
        <f t="shared" si="485"/>
        <v>183</v>
      </c>
      <c r="E3432" s="128">
        <f>COUNTIF($C$15:C3432,C3432)</f>
        <v>129</v>
      </c>
      <c r="F3432" s="129">
        <f t="shared" si="486"/>
        <v>0.11649467843968786</v>
      </c>
      <c r="G3432" s="129">
        <f t="shared" si="487"/>
        <v>4.1889643270152319E-4</v>
      </c>
      <c r="H3432" s="130">
        <f t="shared" si="488"/>
        <v>0.11691357487238939</v>
      </c>
    </row>
    <row r="3433" spans="1:8">
      <c r="A3433" s="108">
        <f t="shared" si="490"/>
        <v>3419</v>
      </c>
      <c r="B3433" s="109">
        <f t="shared" si="490"/>
        <v>46984</v>
      </c>
      <c r="C3433" s="127" t="str">
        <f t="shared" si="484"/>
        <v>구간19</v>
      </c>
      <c r="D3433" s="108">
        <f t="shared" si="485"/>
        <v>183</v>
      </c>
      <c r="E3433" s="128">
        <f>COUNTIF($C$15:C3433,C3433)</f>
        <v>130</v>
      </c>
      <c r="F3433" s="129">
        <f t="shared" si="486"/>
        <v>0.11649467843968786</v>
      </c>
      <c r="G3433" s="129">
        <f t="shared" si="487"/>
        <v>4.2214369186975207E-4</v>
      </c>
      <c r="H3433" s="130">
        <f t="shared" si="488"/>
        <v>0.11691682213155762</v>
      </c>
    </row>
    <row r="3434" spans="1:8">
      <c r="A3434" s="108">
        <f t="shared" si="490"/>
        <v>3420</v>
      </c>
      <c r="B3434" s="109">
        <f t="shared" si="490"/>
        <v>46985</v>
      </c>
      <c r="C3434" s="127" t="str">
        <f t="shared" si="484"/>
        <v>구간19</v>
      </c>
      <c r="D3434" s="108">
        <f t="shared" si="485"/>
        <v>183</v>
      </c>
      <c r="E3434" s="128">
        <f>COUNTIF($C$15:C3434,C3434)</f>
        <v>131</v>
      </c>
      <c r="F3434" s="129">
        <f t="shared" si="486"/>
        <v>0.11649467843968786</v>
      </c>
      <c r="G3434" s="129">
        <f t="shared" si="487"/>
        <v>4.2539095103798089E-4</v>
      </c>
      <c r="H3434" s="130">
        <f t="shared" si="488"/>
        <v>0.11692006939072584</v>
      </c>
    </row>
    <row r="3435" spans="1:8">
      <c r="A3435" s="108">
        <f t="shared" si="490"/>
        <v>3421</v>
      </c>
      <c r="B3435" s="109">
        <f t="shared" si="490"/>
        <v>46986</v>
      </c>
      <c r="C3435" s="127" t="str">
        <f t="shared" si="484"/>
        <v>구간19</v>
      </c>
      <c r="D3435" s="108">
        <f t="shared" si="485"/>
        <v>183</v>
      </c>
      <c r="E3435" s="128">
        <f>COUNTIF($C$15:C3435,C3435)</f>
        <v>132</v>
      </c>
      <c r="F3435" s="129">
        <f t="shared" si="486"/>
        <v>0.11649467843968786</v>
      </c>
      <c r="G3435" s="129">
        <f t="shared" si="487"/>
        <v>4.2863821020620976E-4</v>
      </c>
      <c r="H3435" s="130">
        <f t="shared" si="488"/>
        <v>0.11692331664989407</v>
      </c>
    </row>
    <row r="3436" spans="1:8">
      <c r="A3436" s="108">
        <f t="shared" si="490"/>
        <v>3422</v>
      </c>
      <c r="B3436" s="109">
        <f t="shared" si="490"/>
        <v>46987</v>
      </c>
      <c r="C3436" s="127" t="str">
        <f t="shared" si="484"/>
        <v>구간19</v>
      </c>
      <c r="D3436" s="108">
        <f t="shared" si="485"/>
        <v>183</v>
      </c>
      <c r="E3436" s="128">
        <f>COUNTIF($C$15:C3436,C3436)</f>
        <v>133</v>
      </c>
      <c r="F3436" s="129">
        <f t="shared" si="486"/>
        <v>0.11649467843968786</v>
      </c>
      <c r="G3436" s="129">
        <f t="shared" si="487"/>
        <v>4.3188546937443864E-4</v>
      </c>
      <c r="H3436" s="130">
        <f t="shared" si="488"/>
        <v>0.11692656390906229</v>
      </c>
    </row>
    <row r="3437" spans="1:8">
      <c r="A3437" s="108">
        <f t="shared" si="490"/>
        <v>3423</v>
      </c>
      <c r="B3437" s="109">
        <f t="shared" si="490"/>
        <v>46988</v>
      </c>
      <c r="C3437" s="127" t="str">
        <f t="shared" si="484"/>
        <v>구간19</v>
      </c>
      <c r="D3437" s="108">
        <f t="shared" si="485"/>
        <v>183</v>
      </c>
      <c r="E3437" s="128">
        <f>COUNTIF($C$15:C3437,C3437)</f>
        <v>134</v>
      </c>
      <c r="F3437" s="129">
        <f t="shared" si="486"/>
        <v>0.11649467843968786</v>
      </c>
      <c r="G3437" s="129">
        <f t="shared" si="487"/>
        <v>4.3513272854266751E-4</v>
      </c>
      <c r="H3437" s="130">
        <f t="shared" si="488"/>
        <v>0.11692981116823052</v>
      </c>
    </row>
    <row r="3438" spans="1:8">
      <c r="A3438" s="108">
        <f t="shared" si="490"/>
        <v>3424</v>
      </c>
      <c r="B3438" s="109">
        <f t="shared" si="490"/>
        <v>46989</v>
      </c>
      <c r="C3438" s="127" t="str">
        <f t="shared" si="484"/>
        <v>구간19</v>
      </c>
      <c r="D3438" s="108">
        <f t="shared" si="485"/>
        <v>183</v>
      </c>
      <c r="E3438" s="128">
        <f>COUNTIF($C$15:C3438,C3438)</f>
        <v>135</v>
      </c>
      <c r="F3438" s="129">
        <f t="shared" si="486"/>
        <v>0.11649467843968786</v>
      </c>
      <c r="G3438" s="129">
        <f t="shared" si="487"/>
        <v>4.3837998771089633E-4</v>
      </c>
      <c r="H3438" s="130">
        <f t="shared" si="488"/>
        <v>0.11693305842739876</v>
      </c>
    </row>
    <row r="3439" spans="1:8">
      <c r="A3439" s="108">
        <f t="shared" si="490"/>
        <v>3425</v>
      </c>
      <c r="B3439" s="109">
        <f t="shared" si="490"/>
        <v>46990</v>
      </c>
      <c r="C3439" s="127" t="str">
        <f t="shared" si="484"/>
        <v>구간19</v>
      </c>
      <c r="D3439" s="108">
        <f t="shared" si="485"/>
        <v>183</v>
      </c>
      <c r="E3439" s="128">
        <f>COUNTIF($C$15:C3439,C3439)</f>
        <v>136</v>
      </c>
      <c r="F3439" s="129">
        <f t="shared" si="486"/>
        <v>0.11649467843968786</v>
      </c>
      <c r="G3439" s="129">
        <f t="shared" si="487"/>
        <v>4.4162724687912521E-4</v>
      </c>
      <c r="H3439" s="130">
        <f t="shared" si="488"/>
        <v>0.11693630568656699</v>
      </c>
    </row>
    <row r="3440" spans="1:8">
      <c r="A3440" s="108">
        <f t="shared" si="490"/>
        <v>3426</v>
      </c>
      <c r="B3440" s="109">
        <f t="shared" si="490"/>
        <v>46991</v>
      </c>
      <c r="C3440" s="127" t="str">
        <f t="shared" si="484"/>
        <v>구간19</v>
      </c>
      <c r="D3440" s="108">
        <f t="shared" si="485"/>
        <v>183</v>
      </c>
      <c r="E3440" s="128">
        <f>COUNTIF($C$15:C3440,C3440)</f>
        <v>137</v>
      </c>
      <c r="F3440" s="129">
        <f t="shared" si="486"/>
        <v>0.11649467843968786</v>
      </c>
      <c r="G3440" s="129">
        <f t="shared" si="487"/>
        <v>4.4487450604735408E-4</v>
      </c>
      <c r="H3440" s="130">
        <f t="shared" si="488"/>
        <v>0.11693955294573521</v>
      </c>
    </row>
    <row r="3441" spans="1:8">
      <c r="A3441" s="108">
        <f t="shared" ref="A3441:B3456" si="491">A3440+1</f>
        <v>3427</v>
      </c>
      <c r="B3441" s="109">
        <f t="shared" si="491"/>
        <v>46992</v>
      </c>
      <c r="C3441" s="127" t="str">
        <f t="shared" si="484"/>
        <v>구간19</v>
      </c>
      <c r="D3441" s="108">
        <f t="shared" si="485"/>
        <v>183</v>
      </c>
      <c r="E3441" s="128">
        <f>COUNTIF($C$15:C3441,C3441)</f>
        <v>138</v>
      </c>
      <c r="F3441" s="129">
        <f t="shared" si="486"/>
        <v>0.11649467843968786</v>
      </c>
      <c r="G3441" s="129">
        <f t="shared" si="487"/>
        <v>4.4812176521558296E-4</v>
      </c>
      <c r="H3441" s="130">
        <f t="shared" si="488"/>
        <v>0.11694280020490344</v>
      </c>
    </row>
    <row r="3442" spans="1:8">
      <c r="A3442" s="108">
        <f t="shared" si="491"/>
        <v>3428</v>
      </c>
      <c r="B3442" s="109">
        <f t="shared" si="491"/>
        <v>46993</v>
      </c>
      <c r="C3442" s="127" t="str">
        <f t="shared" si="484"/>
        <v>구간19</v>
      </c>
      <c r="D3442" s="108">
        <f t="shared" si="485"/>
        <v>183</v>
      </c>
      <c r="E3442" s="128">
        <f>COUNTIF($C$15:C3442,C3442)</f>
        <v>139</v>
      </c>
      <c r="F3442" s="129">
        <f t="shared" si="486"/>
        <v>0.11649467843968786</v>
      </c>
      <c r="G3442" s="129">
        <f t="shared" si="487"/>
        <v>4.5136902438381178E-4</v>
      </c>
      <c r="H3442" s="130">
        <f t="shared" si="488"/>
        <v>0.11694604746407167</v>
      </c>
    </row>
    <row r="3443" spans="1:8">
      <c r="A3443" s="108">
        <f t="shared" si="491"/>
        <v>3429</v>
      </c>
      <c r="B3443" s="109">
        <f t="shared" si="491"/>
        <v>46994</v>
      </c>
      <c r="C3443" s="127" t="str">
        <f t="shared" si="484"/>
        <v>구간19</v>
      </c>
      <c r="D3443" s="108">
        <f t="shared" si="485"/>
        <v>183</v>
      </c>
      <c r="E3443" s="128">
        <f>COUNTIF($C$15:C3443,C3443)</f>
        <v>140</v>
      </c>
      <c r="F3443" s="129">
        <f t="shared" si="486"/>
        <v>0.11649467843968786</v>
      </c>
      <c r="G3443" s="129">
        <f t="shared" si="487"/>
        <v>4.5461628355204065E-4</v>
      </c>
      <c r="H3443" s="130">
        <f t="shared" si="488"/>
        <v>0.11694929472323989</v>
      </c>
    </row>
    <row r="3444" spans="1:8">
      <c r="A3444" s="108">
        <f t="shared" si="491"/>
        <v>3430</v>
      </c>
      <c r="B3444" s="109">
        <f t="shared" si="491"/>
        <v>46995</v>
      </c>
      <c r="C3444" s="127" t="str">
        <f t="shared" si="484"/>
        <v>구간19</v>
      </c>
      <c r="D3444" s="108">
        <f t="shared" si="485"/>
        <v>183</v>
      </c>
      <c r="E3444" s="128">
        <f>COUNTIF($C$15:C3444,C3444)</f>
        <v>141</v>
      </c>
      <c r="F3444" s="129">
        <f t="shared" si="486"/>
        <v>0.11649467843968786</v>
      </c>
      <c r="G3444" s="129">
        <f t="shared" si="487"/>
        <v>4.5786354272026953E-4</v>
      </c>
      <c r="H3444" s="130">
        <f t="shared" si="488"/>
        <v>0.11695254198240813</v>
      </c>
    </row>
    <row r="3445" spans="1:8">
      <c r="A3445" s="108">
        <f t="shared" si="491"/>
        <v>3431</v>
      </c>
      <c r="B3445" s="109">
        <f t="shared" si="491"/>
        <v>46996</v>
      </c>
      <c r="C3445" s="127" t="str">
        <f t="shared" si="484"/>
        <v>구간19</v>
      </c>
      <c r="D3445" s="108">
        <f t="shared" si="485"/>
        <v>183</v>
      </c>
      <c r="E3445" s="128">
        <f>COUNTIF($C$15:C3445,C3445)</f>
        <v>142</v>
      </c>
      <c r="F3445" s="129">
        <f t="shared" si="486"/>
        <v>0.11649467843968786</v>
      </c>
      <c r="G3445" s="129">
        <f t="shared" si="487"/>
        <v>4.611108018884984E-4</v>
      </c>
      <c r="H3445" s="130">
        <f t="shared" si="488"/>
        <v>0.11695578924157636</v>
      </c>
    </row>
    <row r="3446" spans="1:8">
      <c r="A3446" s="108">
        <f t="shared" si="491"/>
        <v>3432</v>
      </c>
      <c r="B3446" s="109">
        <f t="shared" si="491"/>
        <v>46997</v>
      </c>
      <c r="C3446" s="127" t="str">
        <f t="shared" si="484"/>
        <v>구간19</v>
      </c>
      <c r="D3446" s="108">
        <f t="shared" si="485"/>
        <v>183</v>
      </c>
      <c r="E3446" s="128">
        <f>COUNTIF($C$15:C3446,C3446)</f>
        <v>143</v>
      </c>
      <c r="F3446" s="129">
        <f t="shared" si="486"/>
        <v>0.11649467843968786</v>
      </c>
      <c r="G3446" s="129">
        <f t="shared" si="487"/>
        <v>4.6435806105672722E-4</v>
      </c>
      <c r="H3446" s="130">
        <f t="shared" si="488"/>
        <v>0.11695903650074459</v>
      </c>
    </row>
    <row r="3447" spans="1:8">
      <c r="A3447" s="108">
        <f t="shared" si="491"/>
        <v>3433</v>
      </c>
      <c r="B3447" s="109">
        <f t="shared" si="491"/>
        <v>46998</v>
      </c>
      <c r="C3447" s="127" t="str">
        <f t="shared" si="484"/>
        <v>구간19</v>
      </c>
      <c r="D3447" s="108">
        <f t="shared" si="485"/>
        <v>183</v>
      </c>
      <c r="E3447" s="128">
        <f>COUNTIF($C$15:C3447,C3447)</f>
        <v>144</v>
      </c>
      <c r="F3447" s="129">
        <f t="shared" si="486"/>
        <v>0.11649467843968786</v>
      </c>
      <c r="G3447" s="129">
        <f t="shared" si="487"/>
        <v>4.676053202249561E-4</v>
      </c>
      <c r="H3447" s="130">
        <f t="shared" si="488"/>
        <v>0.11696228375991281</v>
      </c>
    </row>
    <row r="3448" spans="1:8">
      <c r="A3448" s="108">
        <f t="shared" si="491"/>
        <v>3434</v>
      </c>
      <c r="B3448" s="109">
        <f t="shared" si="491"/>
        <v>46999</v>
      </c>
      <c r="C3448" s="127" t="str">
        <f t="shared" si="484"/>
        <v>구간19</v>
      </c>
      <c r="D3448" s="108">
        <f t="shared" si="485"/>
        <v>183</v>
      </c>
      <c r="E3448" s="128">
        <f>COUNTIF($C$15:C3448,C3448)</f>
        <v>145</v>
      </c>
      <c r="F3448" s="129">
        <f t="shared" si="486"/>
        <v>0.11649467843968786</v>
      </c>
      <c r="G3448" s="129">
        <f t="shared" si="487"/>
        <v>4.7085257939318497E-4</v>
      </c>
      <c r="H3448" s="130">
        <f t="shared" si="488"/>
        <v>0.11696553101908104</v>
      </c>
    </row>
    <row r="3449" spans="1:8">
      <c r="A3449" s="108">
        <f t="shared" si="491"/>
        <v>3435</v>
      </c>
      <c r="B3449" s="109">
        <f t="shared" si="491"/>
        <v>47000</v>
      </c>
      <c r="C3449" s="127" t="str">
        <f t="shared" si="484"/>
        <v>구간19</v>
      </c>
      <c r="D3449" s="108">
        <f t="shared" si="485"/>
        <v>183</v>
      </c>
      <c r="E3449" s="128">
        <f>COUNTIF($C$15:C3449,C3449)</f>
        <v>146</v>
      </c>
      <c r="F3449" s="129">
        <f t="shared" si="486"/>
        <v>0.11649467843968786</v>
      </c>
      <c r="G3449" s="129">
        <f t="shared" si="487"/>
        <v>4.7409983856141385E-4</v>
      </c>
      <c r="H3449" s="130">
        <f t="shared" si="488"/>
        <v>0.11696877827824928</v>
      </c>
    </row>
    <row r="3450" spans="1:8">
      <c r="A3450" s="108">
        <f t="shared" si="491"/>
        <v>3436</v>
      </c>
      <c r="B3450" s="109">
        <f t="shared" si="491"/>
        <v>47001</v>
      </c>
      <c r="C3450" s="127" t="str">
        <f t="shared" si="484"/>
        <v>구간19</v>
      </c>
      <c r="D3450" s="108">
        <f t="shared" si="485"/>
        <v>183</v>
      </c>
      <c r="E3450" s="128">
        <f>COUNTIF($C$15:C3450,C3450)</f>
        <v>147</v>
      </c>
      <c r="F3450" s="129">
        <f t="shared" si="486"/>
        <v>0.11649467843968786</v>
      </c>
      <c r="G3450" s="129">
        <f t="shared" si="487"/>
        <v>4.7734709772964272E-4</v>
      </c>
      <c r="H3450" s="130">
        <f t="shared" si="488"/>
        <v>0.11697202553741751</v>
      </c>
    </row>
    <row r="3451" spans="1:8">
      <c r="A3451" s="108">
        <f t="shared" si="491"/>
        <v>3437</v>
      </c>
      <c r="B3451" s="109">
        <f t="shared" si="491"/>
        <v>47002</v>
      </c>
      <c r="C3451" s="127" t="str">
        <f t="shared" si="484"/>
        <v>구간19</v>
      </c>
      <c r="D3451" s="108">
        <f t="shared" si="485"/>
        <v>183</v>
      </c>
      <c r="E3451" s="128">
        <f>COUNTIF($C$15:C3451,C3451)</f>
        <v>148</v>
      </c>
      <c r="F3451" s="129">
        <f t="shared" si="486"/>
        <v>0.11649467843968786</v>
      </c>
      <c r="G3451" s="129">
        <f t="shared" si="487"/>
        <v>4.8059435689787154E-4</v>
      </c>
      <c r="H3451" s="130">
        <f t="shared" si="488"/>
        <v>0.11697527279658573</v>
      </c>
    </row>
    <row r="3452" spans="1:8">
      <c r="A3452" s="108">
        <f t="shared" si="491"/>
        <v>3438</v>
      </c>
      <c r="B3452" s="109">
        <f t="shared" si="491"/>
        <v>47003</v>
      </c>
      <c r="C3452" s="127" t="str">
        <f t="shared" si="484"/>
        <v>구간19</v>
      </c>
      <c r="D3452" s="108">
        <f t="shared" si="485"/>
        <v>183</v>
      </c>
      <c r="E3452" s="128">
        <f>COUNTIF($C$15:C3452,C3452)</f>
        <v>149</v>
      </c>
      <c r="F3452" s="129">
        <f t="shared" si="486"/>
        <v>0.11649467843968786</v>
      </c>
      <c r="G3452" s="129">
        <f t="shared" si="487"/>
        <v>4.8384161606610041E-4</v>
      </c>
      <c r="H3452" s="130">
        <f t="shared" si="488"/>
        <v>0.11697852005575396</v>
      </c>
    </row>
    <row r="3453" spans="1:8">
      <c r="A3453" s="108">
        <f t="shared" si="491"/>
        <v>3439</v>
      </c>
      <c r="B3453" s="109">
        <f t="shared" si="491"/>
        <v>47004</v>
      </c>
      <c r="C3453" s="127" t="str">
        <f t="shared" si="484"/>
        <v>구간19</v>
      </c>
      <c r="D3453" s="108">
        <f t="shared" si="485"/>
        <v>183</v>
      </c>
      <c r="E3453" s="128">
        <f>COUNTIF($C$15:C3453,C3453)</f>
        <v>150</v>
      </c>
      <c r="F3453" s="129">
        <f t="shared" si="486"/>
        <v>0.11649467843968786</v>
      </c>
      <c r="G3453" s="129">
        <f t="shared" si="487"/>
        <v>4.8708887523432929E-4</v>
      </c>
      <c r="H3453" s="130">
        <f t="shared" si="488"/>
        <v>0.11698176731492219</v>
      </c>
    </row>
    <row r="3454" spans="1:8">
      <c r="A3454" s="108">
        <f t="shared" si="491"/>
        <v>3440</v>
      </c>
      <c r="B3454" s="109">
        <f t="shared" si="491"/>
        <v>47005</v>
      </c>
      <c r="C3454" s="127" t="str">
        <f t="shared" si="484"/>
        <v>구간19</v>
      </c>
      <c r="D3454" s="108">
        <f t="shared" si="485"/>
        <v>183</v>
      </c>
      <c r="E3454" s="128">
        <f>COUNTIF($C$15:C3454,C3454)</f>
        <v>151</v>
      </c>
      <c r="F3454" s="129">
        <f t="shared" si="486"/>
        <v>0.11649467843968786</v>
      </c>
      <c r="G3454" s="129">
        <f t="shared" si="487"/>
        <v>4.9033613440255816E-4</v>
      </c>
      <c r="H3454" s="130">
        <f t="shared" si="488"/>
        <v>0.11698501457409041</v>
      </c>
    </row>
    <row r="3455" spans="1:8">
      <c r="A3455" s="108">
        <f t="shared" si="491"/>
        <v>3441</v>
      </c>
      <c r="B3455" s="109">
        <f t="shared" si="491"/>
        <v>47006</v>
      </c>
      <c r="C3455" s="127" t="str">
        <f t="shared" si="484"/>
        <v>구간19</v>
      </c>
      <c r="D3455" s="108">
        <f t="shared" si="485"/>
        <v>183</v>
      </c>
      <c r="E3455" s="128">
        <f>COUNTIF($C$15:C3455,C3455)</f>
        <v>152</v>
      </c>
      <c r="F3455" s="129">
        <f t="shared" si="486"/>
        <v>0.11649467843968786</v>
      </c>
      <c r="G3455" s="129">
        <f t="shared" si="487"/>
        <v>4.9358339357078698E-4</v>
      </c>
      <c r="H3455" s="130">
        <f t="shared" si="488"/>
        <v>0.11698826183325865</v>
      </c>
    </row>
    <row r="3456" spans="1:8">
      <c r="A3456" s="108">
        <f t="shared" si="491"/>
        <v>3442</v>
      </c>
      <c r="B3456" s="109">
        <f t="shared" si="491"/>
        <v>47007</v>
      </c>
      <c r="C3456" s="127" t="str">
        <f t="shared" si="484"/>
        <v>구간19</v>
      </c>
      <c r="D3456" s="108">
        <f t="shared" si="485"/>
        <v>183</v>
      </c>
      <c r="E3456" s="128">
        <f>COUNTIF($C$15:C3456,C3456)</f>
        <v>153</v>
      </c>
      <c r="F3456" s="129">
        <f t="shared" si="486"/>
        <v>0.11649467843968786</v>
      </c>
      <c r="G3456" s="129">
        <f t="shared" si="487"/>
        <v>4.9683065273901591E-4</v>
      </c>
      <c r="H3456" s="130">
        <f t="shared" si="488"/>
        <v>0.11699150909242688</v>
      </c>
    </row>
    <row r="3457" spans="1:8">
      <c r="A3457" s="108">
        <f t="shared" ref="A3457:B3472" si="492">A3456+1</f>
        <v>3443</v>
      </c>
      <c r="B3457" s="109">
        <f t="shared" si="492"/>
        <v>47008</v>
      </c>
      <c r="C3457" s="127" t="str">
        <f t="shared" si="484"/>
        <v>구간19</v>
      </c>
      <c r="D3457" s="108">
        <f t="shared" si="485"/>
        <v>183</v>
      </c>
      <c r="E3457" s="128">
        <f>COUNTIF($C$15:C3457,C3457)</f>
        <v>154</v>
      </c>
      <c r="F3457" s="129">
        <f t="shared" si="486"/>
        <v>0.11649467843968786</v>
      </c>
      <c r="G3457" s="129">
        <f t="shared" si="487"/>
        <v>5.0007791190724473E-4</v>
      </c>
      <c r="H3457" s="130">
        <f t="shared" si="488"/>
        <v>0.11699475635159511</v>
      </c>
    </row>
    <row r="3458" spans="1:8">
      <c r="A3458" s="108">
        <f t="shared" si="492"/>
        <v>3444</v>
      </c>
      <c r="B3458" s="109">
        <f t="shared" si="492"/>
        <v>47009</v>
      </c>
      <c r="C3458" s="127" t="str">
        <f t="shared" si="484"/>
        <v>구간19</v>
      </c>
      <c r="D3458" s="108">
        <f t="shared" si="485"/>
        <v>183</v>
      </c>
      <c r="E3458" s="128">
        <f>COUNTIF($C$15:C3458,C3458)</f>
        <v>155</v>
      </c>
      <c r="F3458" s="129">
        <f t="shared" si="486"/>
        <v>0.11649467843968786</v>
      </c>
      <c r="G3458" s="129">
        <f t="shared" si="487"/>
        <v>5.0332517107547355E-4</v>
      </c>
      <c r="H3458" s="130">
        <f t="shared" si="488"/>
        <v>0.11699800361076333</v>
      </c>
    </row>
    <row r="3459" spans="1:8">
      <c r="A3459" s="108">
        <f t="shared" si="492"/>
        <v>3445</v>
      </c>
      <c r="B3459" s="109">
        <f t="shared" si="492"/>
        <v>47010</v>
      </c>
      <c r="C3459" s="127" t="str">
        <f t="shared" si="484"/>
        <v>구간19</v>
      </c>
      <c r="D3459" s="108">
        <f t="shared" si="485"/>
        <v>183</v>
      </c>
      <c r="E3459" s="128">
        <f>COUNTIF($C$15:C3459,C3459)</f>
        <v>156</v>
      </c>
      <c r="F3459" s="129">
        <f t="shared" si="486"/>
        <v>0.11649467843968786</v>
      </c>
      <c r="G3459" s="129">
        <f t="shared" si="487"/>
        <v>5.0657243024370248E-4</v>
      </c>
      <c r="H3459" s="130">
        <f t="shared" si="488"/>
        <v>0.11700125086993156</v>
      </c>
    </row>
    <row r="3460" spans="1:8">
      <c r="A3460" s="108">
        <f t="shared" si="492"/>
        <v>3446</v>
      </c>
      <c r="B3460" s="109">
        <f t="shared" si="492"/>
        <v>47011</v>
      </c>
      <c r="C3460" s="127" t="str">
        <f t="shared" si="484"/>
        <v>구간19</v>
      </c>
      <c r="D3460" s="108">
        <f t="shared" si="485"/>
        <v>183</v>
      </c>
      <c r="E3460" s="128">
        <f>COUNTIF($C$15:C3460,C3460)</f>
        <v>157</v>
      </c>
      <c r="F3460" s="129">
        <f t="shared" si="486"/>
        <v>0.11649467843968786</v>
      </c>
      <c r="G3460" s="129">
        <f t="shared" si="487"/>
        <v>5.098196894119313E-4</v>
      </c>
      <c r="H3460" s="130">
        <f t="shared" si="488"/>
        <v>0.11700449812909978</v>
      </c>
    </row>
    <row r="3461" spans="1:8">
      <c r="A3461" s="108">
        <f t="shared" si="492"/>
        <v>3447</v>
      </c>
      <c r="B3461" s="109">
        <f t="shared" si="492"/>
        <v>47012</v>
      </c>
      <c r="C3461" s="127" t="str">
        <f t="shared" si="484"/>
        <v>구간19</v>
      </c>
      <c r="D3461" s="108">
        <f t="shared" si="485"/>
        <v>183</v>
      </c>
      <c r="E3461" s="128">
        <f>COUNTIF($C$15:C3461,C3461)</f>
        <v>158</v>
      </c>
      <c r="F3461" s="129">
        <f t="shared" si="486"/>
        <v>0.11649467843968786</v>
      </c>
      <c r="G3461" s="129">
        <f t="shared" si="487"/>
        <v>5.1306694858016012E-4</v>
      </c>
      <c r="H3461" s="130">
        <f t="shared" si="488"/>
        <v>0.11700774538826803</v>
      </c>
    </row>
    <row r="3462" spans="1:8">
      <c r="A3462" s="108">
        <f t="shared" si="492"/>
        <v>3448</v>
      </c>
      <c r="B3462" s="109">
        <f t="shared" si="492"/>
        <v>47013</v>
      </c>
      <c r="C3462" s="127" t="str">
        <f t="shared" si="484"/>
        <v>구간19</v>
      </c>
      <c r="D3462" s="108">
        <f t="shared" si="485"/>
        <v>183</v>
      </c>
      <c r="E3462" s="128">
        <f>COUNTIF($C$15:C3462,C3462)</f>
        <v>159</v>
      </c>
      <c r="F3462" s="129">
        <f t="shared" si="486"/>
        <v>0.11649467843968786</v>
      </c>
      <c r="G3462" s="129">
        <f t="shared" si="487"/>
        <v>5.1631420774838905E-4</v>
      </c>
      <c r="H3462" s="130">
        <f t="shared" si="488"/>
        <v>0.11701099264743625</v>
      </c>
    </row>
    <row r="3463" spans="1:8">
      <c r="A3463" s="108">
        <f t="shared" si="492"/>
        <v>3449</v>
      </c>
      <c r="B3463" s="109">
        <f t="shared" si="492"/>
        <v>47014</v>
      </c>
      <c r="C3463" s="127" t="str">
        <f t="shared" si="484"/>
        <v>구간19</v>
      </c>
      <c r="D3463" s="108">
        <f t="shared" si="485"/>
        <v>183</v>
      </c>
      <c r="E3463" s="128">
        <f>COUNTIF($C$15:C3463,C3463)</f>
        <v>160</v>
      </c>
      <c r="F3463" s="129">
        <f t="shared" si="486"/>
        <v>0.11649467843968786</v>
      </c>
      <c r="G3463" s="129">
        <f t="shared" si="487"/>
        <v>5.1956146691661787E-4</v>
      </c>
      <c r="H3463" s="130">
        <f t="shared" si="488"/>
        <v>0.11701423990660448</v>
      </c>
    </row>
    <row r="3464" spans="1:8">
      <c r="A3464" s="108">
        <f t="shared" si="492"/>
        <v>3450</v>
      </c>
      <c r="B3464" s="109">
        <f t="shared" si="492"/>
        <v>47015</v>
      </c>
      <c r="C3464" s="127" t="str">
        <f t="shared" si="484"/>
        <v>구간19</v>
      </c>
      <c r="D3464" s="108">
        <f t="shared" si="485"/>
        <v>183</v>
      </c>
      <c r="E3464" s="128">
        <f>COUNTIF($C$15:C3464,C3464)</f>
        <v>161</v>
      </c>
      <c r="F3464" s="129">
        <f t="shared" si="486"/>
        <v>0.11649467843968786</v>
      </c>
      <c r="G3464" s="129">
        <f t="shared" si="487"/>
        <v>5.228087260848468E-4</v>
      </c>
      <c r="H3464" s="130">
        <f t="shared" si="488"/>
        <v>0.1170174871657727</v>
      </c>
    </row>
    <row r="3465" spans="1:8">
      <c r="A3465" s="108">
        <f t="shared" si="492"/>
        <v>3451</v>
      </c>
      <c r="B3465" s="109">
        <f t="shared" si="492"/>
        <v>47016</v>
      </c>
      <c r="C3465" s="127" t="str">
        <f t="shared" si="484"/>
        <v>구간19</v>
      </c>
      <c r="D3465" s="108">
        <f t="shared" si="485"/>
        <v>183</v>
      </c>
      <c r="E3465" s="128">
        <f>COUNTIF($C$15:C3465,C3465)</f>
        <v>162</v>
      </c>
      <c r="F3465" s="129">
        <f t="shared" si="486"/>
        <v>0.11649467843968786</v>
      </c>
      <c r="G3465" s="129">
        <f t="shared" si="487"/>
        <v>5.2605598525307562E-4</v>
      </c>
      <c r="H3465" s="130">
        <f t="shared" si="488"/>
        <v>0.11702073442494093</v>
      </c>
    </row>
    <row r="3466" spans="1:8">
      <c r="A3466" s="108">
        <f t="shared" si="492"/>
        <v>3452</v>
      </c>
      <c r="B3466" s="109">
        <f t="shared" si="492"/>
        <v>47017</v>
      </c>
      <c r="C3466" s="127" t="str">
        <f t="shared" si="484"/>
        <v>구간19</v>
      </c>
      <c r="D3466" s="108">
        <f t="shared" si="485"/>
        <v>183</v>
      </c>
      <c r="E3466" s="128">
        <f>COUNTIF($C$15:C3466,C3466)</f>
        <v>163</v>
      </c>
      <c r="F3466" s="129">
        <f t="shared" si="486"/>
        <v>0.11649467843968786</v>
      </c>
      <c r="G3466" s="129">
        <f t="shared" si="487"/>
        <v>5.2930324442130444E-4</v>
      </c>
      <c r="H3466" s="130">
        <f t="shared" si="488"/>
        <v>0.11702398168410916</v>
      </c>
    </row>
    <row r="3467" spans="1:8">
      <c r="A3467" s="108">
        <f t="shared" si="492"/>
        <v>3453</v>
      </c>
      <c r="B3467" s="109">
        <f t="shared" si="492"/>
        <v>47018</v>
      </c>
      <c r="C3467" s="127" t="str">
        <f t="shared" si="484"/>
        <v>구간19</v>
      </c>
      <c r="D3467" s="108">
        <f t="shared" si="485"/>
        <v>183</v>
      </c>
      <c r="E3467" s="128">
        <f>COUNTIF($C$15:C3467,C3467)</f>
        <v>164</v>
      </c>
      <c r="F3467" s="129">
        <f t="shared" si="486"/>
        <v>0.11649467843968786</v>
      </c>
      <c r="G3467" s="129">
        <f t="shared" si="487"/>
        <v>5.3255050358953337E-4</v>
      </c>
      <c r="H3467" s="130">
        <f t="shared" si="488"/>
        <v>0.1170272289432774</v>
      </c>
    </row>
    <row r="3468" spans="1:8">
      <c r="A3468" s="108">
        <f t="shared" si="492"/>
        <v>3454</v>
      </c>
      <c r="B3468" s="109">
        <f t="shared" si="492"/>
        <v>47019</v>
      </c>
      <c r="C3468" s="127" t="str">
        <f t="shared" si="484"/>
        <v>구간19</v>
      </c>
      <c r="D3468" s="108">
        <f t="shared" si="485"/>
        <v>183</v>
      </c>
      <c r="E3468" s="128">
        <f>COUNTIF($C$15:C3468,C3468)</f>
        <v>165</v>
      </c>
      <c r="F3468" s="129">
        <f t="shared" si="486"/>
        <v>0.11649467843968786</v>
      </c>
      <c r="G3468" s="129">
        <f t="shared" si="487"/>
        <v>5.3579776275776219E-4</v>
      </c>
      <c r="H3468" s="130">
        <f t="shared" si="488"/>
        <v>0.11703047620244562</v>
      </c>
    </row>
    <row r="3469" spans="1:8">
      <c r="A3469" s="108">
        <f t="shared" si="492"/>
        <v>3455</v>
      </c>
      <c r="B3469" s="109">
        <f t="shared" si="492"/>
        <v>47020</v>
      </c>
      <c r="C3469" s="127" t="str">
        <f t="shared" si="484"/>
        <v>구간19</v>
      </c>
      <c r="D3469" s="108">
        <f t="shared" si="485"/>
        <v>183</v>
      </c>
      <c r="E3469" s="128">
        <f>COUNTIF($C$15:C3469,C3469)</f>
        <v>166</v>
      </c>
      <c r="F3469" s="129">
        <f t="shared" si="486"/>
        <v>0.11649467843968786</v>
      </c>
      <c r="G3469" s="129">
        <f t="shared" si="487"/>
        <v>5.3904502192599112E-4</v>
      </c>
      <c r="H3469" s="130">
        <f t="shared" si="488"/>
        <v>0.11703372346161385</v>
      </c>
    </row>
    <row r="3470" spans="1:8">
      <c r="A3470" s="108">
        <f t="shared" si="492"/>
        <v>3456</v>
      </c>
      <c r="B3470" s="109">
        <f t="shared" si="492"/>
        <v>47021</v>
      </c>
      <c r="C3470" s="127" t="str">
        <f t="shared" si="484"/>
        <v>구간19</v>
      </c>
      <c r="D3470" s="108">
        <f t="shared" si="485"/>
        <v>183</v>
      </c>
      <c r="E3470" s="128">
        <f>COUNTIF($C$15:C3470,C3470)</f>
        <v>167</v>
      </c>
      <c r="F3470" s="129">
        <f t="shared" si="486"/>
        <v>0.11649467843968786</v>
      </c>
      <c r="G3470" s="129">
        <f t="shared" si="487"/>
        <v>5.4229228109421994E-4</v>
      </c>
      <c r="H3470" s="130">
        <f t="shared" si="488"/>
        <v>0.11703697072078208</v>
      </c>
    </row>
    <row r="3471" spans="1:8">
      <c r="A3471" s="108">
        <f t="shared" si="492"/>
        <v>3457</v>
      </c>
      <c r="B3471" s="109">
        <f t="shared" si="492"/>
        <v>47022</v>
      </c>
      <c r="C3471" s="127" t="str">
        <f t="shared" si="484"/>
        <v>구간19</v>
      </c>
      <c r="D3471" s="108">
        <f t="shared" si="485"/>
        <v>183</v>
      </c>
      <c r="E3471" s="128">
        <f>COUNTIF($C$15:C3471,C3471)</f>
        <v>168</v>
      </c>
      <c r="F3471" s="129">
        <f t="shared" si="486"/>
        <v>0.11649467843968786</v>
      </c>
      <c r="G3471" s="129">
        <f t="shared" si="487"/>
        <v>5.4553954026244876E-4</v>
      </c>
      <c r="H3471" s="130">
        <f t="shared" si="488"/>
        <v>0.1170402179799503</v>
      </c>
    </row>
    <row r="3472" spans="1:8">
      <c r="A3472" s="108">
        <f t="shared" si="492"/>
        <v>3458</v>
      </c>
      <c r="B3472" s="109">
        <f t="shared" si="492"/>
        <v>47023</v>
      </c>
      <c r="C3472" s="127" t="str">
        <f t="shared" ref="C3472:C3535" si="493">IF(IFERROR(HLOOKUP(B3472,$D$5:$W$7,2,FALSE),"")="",C3473,HLOOKUP(B3472,$D$5:$W$7,2,FALSE))</f>
        <v>구간19</v>
      </c>
      <c r="D3472" s="108">
        <f t="shared" ref="D3472:D3535" si="494">COUNTIF($C$15:$C$49928,C3472)</f>
        <v>183</v>
      </c>
      <c r="E3472" s="128">
        <f>COUNTIF($C$15:C3472,C3472)</f>
        <v>169</v>
      </c>
      <c r="F3472" s="129">
        <f t="shared" ref="F3472:F3535" si="495">HLOOKUP($C3472,$D$6:$W$11,6,FALSE)</f>
        <v>0.11649467843968786</v>
      </c>
      <c r="G3472" s="129">
        <f t="shared" ref="G3472:G3535" si="496">HLOOKUP($C3472,$D$6:$W$11,5,FALSE)*(E3472)</f>
        <v>5.4878679943067769E-4</v>
      </c>
      <c r="H3472" s="130">
        <f t="shared" ref="H3472:H3535" si="497">F3472+G3472</f>
        <v>0.11704346523911854</v>
      </c>
    </row>
    <row r="3473" spans="1:8">
      <c r="A3473" s="108">
        <f t="shared" ref="A3473:B3488" si="498">A3472+1</f>
        <v>3459</v>
      </c>
      <c r="B3473" s="109">
        <f t="shared" si="498"/>
        <v>47024</v>
      </c>
      <c r="C3473" s="127" t="str">
        <f t="shared" si="493"/>
        <v>구간19</v>
      </c>
      <c r="D3473" s="108">
        <f t="shared" si="494"/>
        <v>183</v>
      </c>
      <c r="E3473" s="128">
        <f>COUNTIF($C$15:C3473,C3473)</f>
        <v>170</v>
      </c>
      <c r="F3473" s="129">
        <f t="shared" si="495"/>
        <v>0.11649467843968786</v>
      </c>
      <c r="G3473" s="129">
        <f t="shared" si="496"/>
        <v>5.5203405859890651E-4</v>
      </c>
      <c r="H3473" s="130">
        <f t="shared" si="497"/>
        <v>0.11704671249828677</v>
      </c>
    </row>
    <row r="3474" spans="1:8">
      <c r="A3474" s="108">
        <f t="shared" si="498"/>
        <v>3460</v>
      </c>
      <c r="B3474" s="109">
        <f t="shared" si="498"/>
        <v>47025</v>
      </c>
      <c r="C3474" s="127" t="str">
        <f t="shared" si="493"/>
        <v>구간19</v>
      </c>
      <c r="D3474" s="108">
        <f t="shared" si="494"/>
        <v>183</v>
      </c>
      <c r="E3474" s="128">
        <f>COUNTIF($C$15:C3474,C3474)</f>
        <v>171</v>
      </c>
      <c r="F3474" s="129">
        <f t="shared" si="495"/>
        <v>0.11649467843968786</v>
      </c>
      <c r="G3474" s="129">
        <f t="shared" si="496"/>
        <v>5.5528131776713533E-4</v>
      </c>
      <c r="H3474" s="130">
        <f t="shared" si="497"/>
        <v>0.117049959757455</v>
      </c>
    </row>
    <row r="3475" spans="1:8">
      <c r="A3475" s="108">
        <f t="shared" si="498"/>
        <v>3461</v>
      </c>
      <c r="B3475" s="109">
        <f t="shared" si="498"/>
        <v>47026</v>
      </c>
      <c r="C3475" s="127" t="str">
        <f t="shared" si="493"/>
        <v>구간19</v>
      </c>
      <c r="D3475" s="108">
        <f t="shared" si="494"/>
        <v>183</v>
      </c>
      <c r="E3475" s="128">
        <f>COUNTIF($C$15:C3475,C3475)</f>
        <v>172</v>
      </c>
      <c r="F3475" s="129">
        <f t="shared" si="495"/>
        <v>0.11649467843968786</v>
      </c>
      <c r="G3475" s="129">
        <f t="shared" si="496"/>
        <v>5.5852857693536426E-4</v>
      </c>
      <c r="H3475" s="130">
        <f t="shared" si="497"/>
        <v>0.11705320701662322</v>
      </c>
    </row>
    <row r="3476" spans="1:8">
      <c r="A3476" s="108">
        <f t="shared" si="498"/>
        <v>3462</v>
      </c>
      <c r="B3476" s="109">
        <f t="shared" si="498"/>
        <v>47027</v>
      </c>
      <c r="C3476" s="127" t="str">
        <f t="shared" si="493"/>
        <v>구간19</v>
      </c>
      <c r="D3476" s="108">
        <f t="shared" si="494"/>
        <v>183</v>
      </c>
      <c r="E3476" s="128">
        <f>COUNTIF($C$15:C3476,C3476)</f>
        <v>173</v>
      </c>
      <c r="F3476" s="129">
        <f t="shared" si="495"/>
        <v>0.11649467843968786</v>
      </c>
      <c r="G3476" s="129">
        <f t="shared" si="496"/>
        <v>5.6177583610359308E-4</v>
      </c>
      <c r="H3476" s="130">
        <f t="shared" si="497"/>
        <v>0.11705645427579145</v>
      </c>
    </row>
    <row r="3477" spans="1:8">
      <c r="A3477" s="108">
        <f t="shared" si="498"/>
        <v>3463</v>
      </c>
      <c r="B3477" s="109">
        <f t="shared" si="498"/>
        <v>47028</v>
      </c>
      <c r="C3477" s="127" t="str">
        <f t="shared" si="493"/>
        <v>구간19</v>
      </c>
      <c r="D3477" s="108">
        <f t="shared" si="494"/>
        <v>183</v>
      </c>
      <c r="E3477" s="128">
        <f>COUNTIF($C$15:C3477,C3477)</f>
        <v>174</v>
      </c>
      <c r="F3477" s="129">
        <f t="shared" si="495"/>
        <v>0.11649467843968786</v>
      </c>
      <c r="G3477" s="129">
        <f t="shared" si="496"/>
        <v>5.6502309527182201E-4</v>
      </c>
      <c r="H3477" s="130">
        <f t="shared" si="497"/>
        <v>0.11705970153495968</v>
      </c>
    </row>
    <row r="3478" spans="1:8">
      <c r="A3478" s="108">
        <f t="shared" si="498"/>
        <v>3464</v>
      </c>
      <c r="B3478" s="109">
        <f t="shared" si="498"/>
        <v>47029</v>
      </c>
      <c r="C3478" s="127" t="str">
        <f t="shared" si="493"/>
        <v>구간19</v>
      </c>
      <c r="D3478" s="108">
        <f t="shared" si="494"/>
        <v>183</v>
      </c>
      <c r="E3478" s="128">
        <f>COUNTIF($C$15:C3478,C3478)</f>
        <v>175</v>
      </c>
      <c r="F3478" s="129">
        <f t="shared" si="495"/>
        <v>0.11649467843968786</v>
      </c>
      <c r="G3478" s="129">
        <f t="shared" si="496"/>
        <v>5.6827035444005083E-4</v>
      </c>
      <c r="H3478" s="130">
        <f t="shared" si="497"/>
        <v>0.11706294879412792</v>
      </c>
    </row>
    <row r="3479" spans="1:8">
      <c r="A3479" s="108">
        <f t="shared" si="498"/>
        <v>3465</v>
      </c>
      <c r="B3479" s="109">
        <f t="shared" si="498"/>
        <v>47030</v>
      </c>
      <c r="C3479" s="127" t="str">
        <f t="shared" si="493"/>
        <v>구간19</v>
      </c>
      <c r="D3479" s="108">
        <f t="shared" si="494"/>
        <v>183</v>
      </c>
      <c r="E3479" s="128">
        <f>COUNTIF($C$15:C3479,C3479)</f>
        <v>176</v>
      </c>
      <c r="F3479" s="129">
        <f t="shared" si="495"/>
        <v>0.11649467843968786</v>
      </c>
      <c r="G3479" s="129">
        <f t="shared" si="496"/>
        <v>5.7151761360827965E-4</v>
      </c>
      <c r="H3479" s="130">
        <f t="shared" si="497"/>
        <v>0.11706619605329614</v>
      </c>
    </row>
    <row r="3480" spans="1:8">
      <c r="A3480" s="108">
        <f t="shared" si="498"/>
        <v>3466</v>
      </c>
      <c r="B3480" s="109">
        <f t="shared" si="498"/>
        <v>47031</v>
      </c>
      <c r="C3480" s="127" t="str">
        <f t="shared" si="493"/>
        <v>구간19</v>
      </c>
      <c r="D3480" s="108">
        <f t="shared" si="494"/>
        <v>183</v>
      </c>
      <c r="E3480" s="128">
        <f>COUNTIF($C$15:C3480,C3480)</f>
        <v>177</v>
      </c>
      <c r="F3480" s="129">
        <f t="shared" si="495"/>
        <v>0.11649467843968786</v>
      </c>
      <c r="G3480" s="129">
        <f t="shared" si="496"/>
        <v>5.7476487277650858E-4</v>
      </c>
      <c r="H3480" s="130">
        <f t="shared" si="497"/>
        <v>0.11706944331246437</v>
      </c>
    </row>
    <row r="3481" spans="1:8">
      <c r="A3481" s="108">
        <f t="shared" si="498"/>
        <v>3467</v>
      </c>
      <c r="B3481" s="109">
        <f t="shared" si="498"/>
        <v>47032</v>
      </c>
      <c r="C3481" s="127" t="str">
        <f t="shared" si="493"/>
        <v>구간19</v>
      </c>
      <c r="D3481" s="108">
        <f t="shared" si="494"/>
        <v>183</v>
      </c>
      <c r="E3481" s="128">
        <f>COUNTIF($C$15:C3481,C3481)</f>
        <v>178</v>
      </c>
      <c r="F3481" s="129">
        <f t="shared" si="495"/>
        <v>0.11649467843968786</v>
      </c>
      <c r="G3481" s="129">
        <f t="shared" si="496"/>
        <v>5.780121319447374E-4</v>
      </c>
      <c r="H3481" s="130">
        <f t="shared" si="497"/>
        <v>0.1170726905716326</v>
      </c>
    </row>
    <row r="3482" spans="1:8">
      <c r="A3482" s="108">
        <f t="shared" si="498"/>
        <v>3468</v>
      </c>
      <c r="B3482" s="109">
        <f t="shared" si="498"/>
        <v>47033</v>
      </c>
      <c r="C3482" s="127" t="str">
        <f t="shared" si="493"/>
        <v>구간19</v>
      </c>
      <c r="D3482" s="108">
        <f t="shared" si="494"/>
        <v>183</v>
      </c>
      <c r="E3482" s="128">
        <f>COUNTIF($C$15:C3482,C3482)</f>
        <v>179</v>
      </c>
      <c r="F3482" s="129">
        <f t="shared" si="495"/>
        <v>0.11649467843968786</v>
      </c>
      <c r="G3482" s="129">
        <f t="shared" si="496"/>
        <v>5.8125939111296633E-4</v>
      </c>
      <c r="H3482" s="130">
        <f t="shared" si="497"/>
        <v>0.11707593783080082</v>
      </c>
    </row>
    <row r="3483" spans="1:8">
      <c r="A3483" s="108">
        <f t="shared" si="498"/>
        <v>3469</v>
      </c>
      <c r="B3483" s="109">
        <f t="shared" si="498"/>
        <v>47034</v>
      </c>
      <c r="C3483" s="127" t="str">
        <f t="shared" si="493"/>
        <v>구간19</v>
      </c>
      <c r="D3483" s="108">
        <f t="shared" si="494"/>
        <v>183</v>
      </c>
      <c r="E3483" s="128">
        <f>COUNTIF($C$15:C3483,C3483)</f>
        <v>180</v>
      </c>
      <c r="F3483" s="129">
        <f t="shared" si="495"/>
        <v>0.11649467843968786</v>
      </c>
      <c r="G3483" s="129">
        <f t="shared" si="496"/>
        <v>5.8450665028119515E-4</v>
      </c>
      <c r="H3483" s="130">
        <f t="shared" si="497"/>
        <v>0.11707918508996905</v>
      </c>
    </row>
    <row r="3484" spans="1:8">
      <c r="A3484" s="108">
        <f t="shared" si="498"/>
        <v>3470</v>
      </c>
      <c r="B3484" s="109">
        <f t="shared" si="498"/>
        <v>47035</v>
      </c>
      <c r="C3484" s="127" t="str">
        <f t="shared" si="493"/>
        <v>구간19</v>
      </c>
      <c r="D3484" s="108">
        <f t="shared" si="494"/>
        <v>183</v>
      </c>
      <c r="E3484" s="128">
        <f>COUNTIF($C$15:C3484,C3484)</f>
        <v>181</v>
      </c>
      <c r="F3484" s="129">
        <f t="shared" si="495"/>
        <v>0.11649467843968786</v>
      </c>
      <c r="G3484" s="129">
        <f t="shared" si="496"/>
        <v>5.8775390944942397E-4</v>
      </c>
      <c r="H3484" s="130">
        <f t="shared" si="497"/>
        <v>0.11708243234913729</v>
      </c>
    </row>
    <row r="3485" spans="1:8">
      <c r="A3485" s="108">
        <f t="shared" si="498"/>
        <v>3471</v>
      </c>
      <c r="B3485" s="109">
        <f t="shared" si="498"/>
        <v>47036</v>
      </c>
      <c r="C3485" s="127" t="str">
        <f t="shared" si="493"/>
        <v>구간19</v>
      </c>
      <c r="D3485" s="108">
        <f t="shared" si="494"/>
        <v>183</v>
      </c>
      <c r="E3485" s="128">
        <f>COUNTIF($C$15:C3485,C3485)</f>
        <v>182</v>
      </c>
      <c r="F3485" s="129">
        <f t="shared" si="495"/>
        <v>0.11649467843968786</v>
      </c>
      <c r="G3485" s="129">
        <f t="shared" si="496"/>
        <v>5.910011686176529E-4</v>
      </c>
      <c r="H3485" s="130">
        <f t="shared" si="497"/>
        <v>0.11708567960830552</v>
      </c>
    </row>
    <row r="3486" spans="1:8">
      <c r="A3486" s="108">
        <f t="shared" si="498"/>
        <v>3472</v>
      </c>
      <c r="B3486" s="109">
        <f t="shared" si="498"/>
        <v>47037</v>
      </c>
      <c r="C3486" s="127" t="str">
        <f t="shared" si="493"/>
        <v>구간19</v>
      </c>
      <c r="D3486" s="108">
        <f t="shared" si="494"/>
        <v>183</v>
      </c>
      <c r="E3486" s="128">
        <f>COUNTIF($C$15:C3486,C3486)</f>
        <v>183</v>
      </c>
      <c r="F3486" s="129">
        <f t="shared" si="495"/>
        <v>0.11649467843968786</v>
      </c>
      <c r="G3486" s="129">
        <f t="shared" si="496"/>
        <v>5.9424842778588172E-4</v>
      </c>
      <c r="H3486" s="130">
        <f t="shared" si="497"/>
        <v>0.11708892686747374</v>
      </c>
    </row>
    <row r="3487" spans="1:8">
      <c r="A3487" s="108">
        <f t="shared" si="498"/>
        <v>3473</v>
      </c>
      <c r="B3487" s="109">
        <f t="shared" si="498"/>
        <v>47038</v>
      </c>
      <c r="C3487" s="127" t="str">
        <f t="shared" si="493"/>
        <v>구간20</v>
      </c>
      <c r="D3487" s="108">
        <f t="shared" si="494"/>
        <v>181</v>
      </c>
      <c r="E3487" s="128">
        <f>COUNTIF($C$15:C3487,C3487)</f>
        <v>1</v>
      </c>
      <c r="F3487" s="129">
        <f t="shared" si="495"/>
        <v>0.11708892686747374</v>
      </c>
      <c r="G3487" s="129">
        <f t="shared" si="496"/>
        <v>3.4674564001859988E-6</v>
      </c>
      <c r="H3487" s="130">
        <f t="shared" si="497"/>
        <v>0.11709239432387393</v>
      </c>
    </row>
    <row r="3488" spans="1:8">
      <c r="A3488" s="108">
        <f t="shared" si="498"/>
        <v>3474</v>
      </c>
      <c r="B3488" s="109">
        <f t="shared" si="498"/>
        <v>47039</v>
      </c>
      <c r="C3488" s="127" t="str">
        <f t="shared" si="493"/>
        <v>구간20</v>
      </c>
      <c r="D3488" s="108">
        <f t="shared" si="494"/>
        <v>181</v>
      </c>
      <c r="E3488" s="128">
        <f>COUNTIF($C$15:C3488,C3488)</f>
        <v>2</v>
      </c>
      <c r="F3488" s="129">
        <f t="shared" si="495"/>
        <v>0.11708892686747374</v>
      </c>
      <c r="G3488" s="129">
        <f t="shared" si="496"/>
        <v>6.9349128003719975E-6</v>
      </c>
      <c r="H3488" s="130">
        <f t="shared" si="497"/>
        <v>0.11709586178027412</v>
      </c>
    </row>
    <row r="3489" spans="1:8">
      <c r="A3489" s="108">
        <f t="shared" ref="A3489:B3504" si="499">A3488+1</f>
        <v>3475</v>
      </c>
      <c r="B3489" s="109">
        <f t="shared" si="499"/>
        <v>47040</v>
      </c>
      <c r="C3489" s="127" t="str">
        <f t="shared" si="493"/>
        <v>구간20</v>
      </c>
      <c r="D3489" s="108">
        <f t="shared" si="494"/>
        <v>181</v>
      </c>
      <c r="E3489" s="128">
        <f>COUNTIF($C$15:C3489,C3489)</f>
        <v>3</v>
      </c>
      <c r="F3489" s="129">
        <f t="shared" si="495"/>
        <v>0.11708892686747374</v>
      </c>
      <c r="G3489" s="129">
        <f t="shared" si="496"/>
        <v>1.0402369200557997E-5</v>
      </c>
      <c r="H3489" s="130">
        <f t="shared" si="497"/>
        <v>0.11709932923667429</v>
      </c>
    </row>
    <row r="3490" spans="1:8">
      <c r="A3490" s="108">
        <f t="shared" si="499"/>
        <v>3476</v>
      </c>
      <c r="B3490" s="109">
        <f t="shared" si="499"/>
        <v>47041</v>
      </c>
      <c r="C3490" s="127" t="str">
        <f t="shared" si="493"/>
        <v>구간20</v>
      </c>
      <c r="D3490" s="108">
        <f t="shared" si="494"/>
        <v>181</v>
      </c>
      <c r="E3490" s="128">
        <f>COUNTIF($C$15:C3490,C3490)</f>
        <v>4</v>
      </c>
      <c r="F3490" s="129">
        <f t="shared" si="495"/>
        <v>0.11708892686747374</v>
      </c>
      <c r="G3490" s="129">
        <f t="shared" si="496"/>
        <v>1.3869825600743995E-5</v>
      </c>
      <c r="H3490" s="130">
        <f t="shared" si="497"/>
        <v>0.11710279669307448</v>
      </c>
    </row>
    <row r="3491" spans="1:8">
      <c r="A3491" s="108">
        <f t="shared" si="499"/>
        <v>3477</v>
      </c>
      <c r="B3491" s="109">
        <f t="shared" si="499"/>
        <v>47042</v>
      </c>
      <c r="C3491" s="127" t="str">
        <f t="shared" si="493"/>
        <v>구간20</v>
      </c>
      <c r="D3491" s="108">
        <f t="shared" si="494"/>
        <v>181</v>
      </c>
      <c r="E3491" s="128">
        <f>COUNTIF($C$15:C3491,C3491)</f>
        <v>5</v>
      </c>
      <c r="F3491" s="129">
        <f t="shared" si="495"/>
        <v>0.11708892686747374</v>
      </c>
      <c r="G3491" s="129">
        <f t="shared" si="496"/>
        <v>1.7337282000929993E-5</v>
      </c>
      <c r="H3491" s="130">
        <f t="shared" si="497"/>
        <v>0.11710626414947467</v>
      </c>
    </row>
    <row r="3492" spans="1:8">
      <c r="A3492" s="108">
        <f t="shared" si="499"/>
        <v>3478</v>
      </c>
      <c r="B3492" s="109">
        <f t="shared" si="499"/>
        <v>47043</v>
      </c>
      <c r="C3492" s="127" t="str">
        <f t="shared" si="493"/>
        <v>구간20</v>
      </c>
      <c r="D3492" s="108">
        <f t="shared" si="494"/>
        <v>181</v>
      </c>
      <c r="E3492" s="128">
        <f>COUNTIF($C$15:C3492,C3492)</f>
        <v>6</v>
      </c>
      <c r="F3492" s="129">
        <f t="shared" si="495"/>
        <v>0.11708892686747374</v>
      </c>
      <c r="G3492" s="129">
        <f t="shared" si="496"/>
        <v>2.0804738401115994E-5</v>
      </c>
      <c r="H3492" s="130">
        <f t="shared" si="497"/>
        <v>0.11710973160587486</v>
      </c>
    </row>
    <row r="3493" spans="1:8">
      <c r="A3493" s="108">
        <f t="shared" si="499"/>
        <v>3479</v>
      </c>
      <c r="B3493" s="109">
        <f t="shared" si="499"/>
        <v>47044</v>
      </c>
      <c r="C3493" s="127" t="str">
        <f t="shared" si="493"/>
        <v>구간20</v>
      </c>
      <c r="D3493" s="108">
        <f t="shared" si="494"/>
        <v>181</v>
      </c>
      <c r="E3493" s="128">
        <f>COUNTIF($C$15:C3493,C3493)</f>
        <v>7</v>
      </c>
      <c r="F3493" s="129">
        <f t="shared" si="495"/>
        <v>0.11708892686747374</v>
      </c>
      <c r="G3493" s="129">
        <f t="shared" si="496"/>
        <v>2.4272194801301992E-5</v>
      </c>
      <c r="H3493" s="130">
        <f t="shared" si="497"/>
        <v>0.11711319906227505</v>
      </c>
    </row>
    <row r="3494" spans="1:8">
      <c r="A3494" s="108">
        <f t="shared" si="499"/>
        <v>3480</v>
      </c>
      <c r="B3494" s="109">
        <f t="shared" si="499"/>
        <v>47045</v>
      </c>
      <c r="C3494" s="127" t="str">
        <f t="shared" si="493"/>
        <v>구간20</v>
      </c>
      <c r="D3494" s="108">
        <f t="shared" si="494"/>
        <v>181</v>
      </c>
      <c r="E3494" s="128">
        <f>COUNTIF($C$15:C3494,C3494)</f>
        <v>8</v>
      </c>
      <c r="F3494" s="129">
        <f t="shared" si="495"/>
        <v>0.11708892686747374</v>
      </c>
      <c r="G3494" s="129">
        <f t="shared" si="496"/>
        <v>2.773965120148799E-5</v>
      </c>
      <c r="H3494" s="130">
        <f t="shared" si="497"/>
        <v>0.11711666651867524</v>
      </c>
    </row>
    <row r="3495" spans="1:8">
      <c r="A3495" s="108">
        <f t="shared" si="499"/>
        <v>3481</v>
      </c>
      <c r="B3495" s="109">
        <f t="shared" si="499"/>
        <v>47046</v>
      </c>
      <c r="C3495" s="127" t="str">
        <f t="shared" si="493"/>
        <v>구간20</v>
      </c>
      <c r="D3495" s="108">
        <f t="shared" si="494"/>
        <v>181</v>
      </c>
      <c r="E3495" s="128">
        <f>COUNTIF($C$15:C3495,C3495)</f>
        <v>9</v>
      </c>
      <c r="F3495" s="129">
        <f t="shared" si="495"/>
        <v>0.11708892686747374</v>
      </c>
      <c r="G3495" s="129">
        <f t="shared" si="496"/>
        <v>3.1207107601673991E-5</v>
      </c>
      <c r="H3495" s="130">
        <f t="shared" si="497"/>
        <v>0.11712013397507541</v>
      </c>
    </row>
    <row r="3496" spans="1:8">
      <c r="A3496" s="108">
        <f t="shared" si="499"/>
        <v>3482</v>
      </c>
      <c r="B3496" s="109">
        <f t="shared" si="499"/>
        <v>47047</v>
      </c>
      <c r="C3496" s="127" t="str">
        <f t="shared" si="493"/>
        <v>구간20</v>
      </c>
      <c r="D3496" s="108">
        <f t="shared" si="494"/>
        <v>181</v>
      </c>
      <c r="E3496" s="128">
        <f>COUNTIF($C$15:C3496,C3496)</f>
        <v>10</v>
      </c>
      <c r="F3496" s="129">
        <f t="shared" si="495"/>
        <v>0.11708892686747374</v>
      </c>
      <c r="G3496" s="129">
        <f t="shared" si="496"/>
        <v>3.4674564001859986E-5</v>
      </c>
      <c r="H3496" s="130">
        <f t="shared" si="497"/>
        <v>0.1171236014314756</v>
      </c>
    </row>
    <row r="3497" spans="1:8">
      <c r="A3497" s="108">
        <f t="shared" si="499"/>
        <v>3483</v>
      </c>
      <c r="B3497" s="109">
        <f t="shared" si="499"/>
        <v>47048</v>
      </c>
      <c r="C3497" s="127" t="str">
        <f t="shared" si="493"/>
        <v>구간20</v>
      </c>
      <c r="D3497" s="108">
        <f t="shared" si="494"/>
        <v>181</v>
      </c>
      <c r="E3497" s="128">
        <f>COUNTIF($C$15:C3497,C3497)</f>
        <v>11</v>
      </c>
      <c r="F3497" s="129">
        <f t="shared" si="495"/>
        <v>0.11708892686747374</v>
      </c>
      <c r="G3497" s="129">
        <f t="shared" si="496"/>
        <v>3.8142020402045987E-5</v>
      </c>
      <c r="H3497" s="130">
        <f t="shared" si="497"/>
        <v>0.11712706888787579</v>
      </c>
    </row>
    <row r="3498" spans="1:8">
      <c r="A3498" s="108">
        <f t="shared" si="499"/>
        <v>3484</v>
      </c>
      <c r="B3498" s="109">
        <f t="shared" si="499"/>
        <v>47049</v>
      </c>
      <c r="C3498" s="127" t="str">
        <f t="shared" si="493"/>
        <v>구간20</v>
      </c>
      <c r="D3498" s="108">
        <f t="shared" si="494"/>
        <v>181</v>
      </c>
      <c r="E3498" s="128">
        <f>COUNTIF($C$15:C3498,C3498)</f>
        <v>12</v>
      </c>
      <c r="F3498" s="129">
        <f t="shared" si="495"/>
        <v>0.11708892686747374</v>
      </c>
      <c r="G3498" s="129">
        <f t="shared" si="496"/>
        <v>4.1609476802231989E-5</v>
      </c>
      <c r="H3498" s="130">
        <f t="shared" si="497"/>
        <v>0.11713053634427598</v>
      </c>
    </row>
    <row r="3499" spans="1:8">
      <c r="A3499" s="108">
        <f t="shared" si="499"/>
        <v>3485</v>
      </c>
      <c r="B3499" s="109">
        <f t="shared" si="499"/>
        <v>47050</v>
      </c>
      <c r="C3499" s="127" t="str">
        <f t="shared" si="493"/>
        <v>구간20</v>
      </c>
      <c r="D3499" s="108">
        <f t="shared" si="494"/>
        <v>181</v>
      </c>
      <c r="E3499" s="128">
        <f>COUNTIF($C$15:C3499,C3499)</f>
        <v>13</v>
      </c>
      <c r="F3499" s="129">
        <f t="shared" si="495"/>
        <v>0.11708892686747374</v>
      </c>
      <c r="G3499" s="129">
        <f t="shared" si="496"/>
        <v>4.5076933202417983E-5</v>
      </c>
      <c r="H3499" s="130">
        <f t="shared" si="497"/>
        <v>0.11713400380067616</v>
      </c>
    </row>
    <row r="3500" spans="1:8">
      <c r="A3500" s="108">
        <f t="shared" si="499"/>
        <v>3486</v>
      </c>
      <c r="B3500" s="109">
        <f t="shared" si="499"/>
        <v>47051</v>
      </c>
      <c r="C3500" s="127" t="str">
        <f t="shared" si="493"/>
        <v>구간20</v>
      </c>
      <c r="D3500" s="108">
        <f t="shared" si="494"/>
        <v>181</v>
      </c>
      <c r="E3500" s="128">
        <f>COUNTIF($C$15:C3500,C3500)</f>
        <v>14</v>
      </c>
      <c r="F3500" s="129">
        <f t="shared" si="495"/>
        <v>0.11708892686747374</v>
      </c>
      <c r="G3500" s="129">
        <f t="shared" si="496"/>
        <v>4.8544389602603984E-5</v>
      </c>
      <c r="H3500" s="130">
        <f t="shared" si="497"/>
        <v>0.11713747125707634</v>
      </c>
    </row>
    <row r="3501" spans="1:8">
      <c r="A3501" s="108">
        <f t="shared" si="499"/>
        <v>3487</v>
      </c>
      <c r="B3501" s="109">
        <f t="shared" si="499"/>
        <v>47052</v>
      </c>
      <c r="C3501" s="127" t="str">
        <f t="shared" si="493"/>
        <v>구간20</v>
      </c>
      <c r="D3501" s="108">
        <f t="shared" si="494"/>
        <v>181</v>
      </c>
      <c r="E3501" s="128">
        <f>COUNTIF($C$15:C3501,C3501)</f>
        <v>15</v>
      </c>
      <c r="F3501" s="129">
        <f t="shared" si="495"/>
        <v>0.11708892686747374</v>
      </c>
      <c r="G3501" s="129">
        <f t="shared" si="496"/>
        <v>5.2011846002789979E-5</v>
      </c>
      <c r="H3501" s="130">
        <f t="shared" si="497"/>
        <v>0.11714093871347653</v>
      </c>
    </row>
    <row r="3502" spans="1:8">
      <c r="A3502" s="108">
        <f t="shared" si="499"/>
        <v>3488</v>
      </c>
      <c r="B3502" s="109">
        <f t="shared" si="499"/>
        <v>47053</v>
      </c>
      <c r="C3502" s="127" t="str">
        <f t="shared" si="493"/>
        <v>구간20</v>
      </c>
      <c r="D3502" s="108">
        <f t="shared" si="494"/>
        <v>181</v>
      </c>
      <c r="E3502" s="128">
        <f>COUNTIF($C$15:C3502,C3502)</f>
        <v>16</v>
      </c>
      <c r="F3502" s="129">
        <f t="shared" si="495"/>
        <v>0.11708892686747374</v>
      </c>
      <c r="G3502" s="129">
        <f t="shared" si="496"/>
        <v>5.547930240297598E-5</v>
      </c>
      <c r="H3502" s="130">
        <f t="shared" si="497"/>
        <v>0.11714440616987672</v>
      </c>
    </row>
    <row r="3503" spans="1:8">
      <c r="A3503" s="108">
        <f t="shared" si="499"/>
        <v>3489</v>
      </c>
      <c r="B3503" s="109">
        <f t="shared" si="499"/>
        <v>47054</v>
      </c>
      <c r="C3503" s="127" t="str">
        <f t="shared" si="493"/>
        <v>구간20</v>
      </c>
      <c r="D3503" s="108">
        <f t="shared" si="494"/>
        <v>181</v>
      </c>
      <c r="E3503" s="128">
        <f>COUNTIF($C$15:C3503,C3503)</f>
        <v>17</v>
      </c>
      <c r="F3503" s="129">
        <f t="shared" si="495"/>
        <v>0.11708892686747374</v>
      </c>
      <c r="G3503" s="129">
        <f t="shared" si="496"/>
        <v>5.8946758803161982E-5</v>
      </c>
      <c r="H3503" s="130">
        <f t="shared" si="497"/>
        <v>0.1171478736262769</v>
      </c>
    </row>
    <row r="3504" spans="1:8">
      <c r="A3504" s="108">
        <f t="shared" si="499"/>
        <v>3490</v>
      </c>
      <c r="B3504" s="109">
        <f t="shared" si="499"/>
        <v>47055</v>
      </c>
      <c r="C3504" s="127" t="str">
        <f t="shared" si="493"/>
        <v>구간20</v>
      </c>
      <c r="D3504" s="108">
        <f t="shared" si="494"/>
        <v>181</v>
      </c>
      <c r="E3504" s="128">
        <f>COUNTIF($C$15:C3504,C3504)</f>
        <v>18</v>
      </c>
      <c r="F3504" s="129">
        <f t="shared" si="495"/>
        <v>0.11708892686747374</v>
      </c>
      <c r="G3504" s="129">
        <f t="shared" si="496"/>
        <v>6.2414215203347983E-5</v>
      </c>
      <c r="H3504" s="130">
        <f t="shared" si="497"/>
        <v>0.11715134108267709</v>
      </c>
    </row>
    <row r="3505" spans="1:8">
      <c r="A3505" s="108">
        <f t="shared" ref="A3505:B3520" si="500">A3504+1</f>
        <v>3491</v>
      </c>
      <c r="B3505" s="109">
        <f t="shared" si="500"/>
        <v>47056</v>
      </c>
      <c r="C3505" s="127" t="str">
        <f t="shared" si="493"/>
        <v>구간20</v>
      </c>
      <c r="D3505" s="108">
        <f t="shared" si="494"/>
        <v>181</v>
      </c>
      <c r="E3505" s="128">
        <f>COUNTIF($C$15:C3505,C3505)</f>
        <v>19</v>
      </c>
      <c r="F3505" s="129">
        <f t="shared" si="495"/>
        <v>0.11708892686747374</v>
      </c>
      <c r="G3505" s="129">
        <f t="shared" si="496"/>
        <v>6.5881671603533977E-5</v>
      </c>
      <c r="H3505" s="130">
        <f t="shared" si="497"/>
        <v>0.11715480853907728</v>
      </c>
    </row>
    <row r="3506" spans="1:8">
      <c r="A3506" s="108">
        <f t="shared" si="500"/>
        <v>3492</v>
      </c>
      <c r="B3506" s="109">
        <f t="shared" si="500"/>
        <v>47057</v>
      </c>
      <c r="C3506" s="127" t="str">
        <f t="shared" si="493"/>
        <v>구간20</v>
      </c>
      <c r="D3506" s="108">
        <f t="shared" si="494"/>
        <v>181</v>
      </c>
      <c r="E3506" s="128">
        <f>COUNTIF($C$15:C3506,C3506)</f>
        <v>20</v>
      </c>
      <c r="F3506" s="129">
        <f t="shared" si="495"/>
        <v>0.11708892686747374</v>
      </c>
      <c r="G3506" s="129">
        <f t="shared" si="496"/>
        <v>6.9349128003719972E-5</v>
      </c>
      <c r="H3506" s="130">
        <f t="shared" si="497"/>
        <v>0.11715827599547746</v>
      </c>
    </row>
    <row r="3507" spans="1:8">
      <c r="A3507" s="108">
        <f t="shared" si="500"/>
        <v>3493</v>
      </c>
      <c r="B3507" s="109">
        <f t="shared" si="500"/>
        <v>47058</v>
      </c>
      <c r="C3507" s="127" t="str">
        <f t="shared" si="493"/>
        <v>구간20</v>
      </c>
      <c r="D3507" s="108">
        <f t="shared" si="494"/>
        <v>181</v>
      </c>
      <c r="E3507" s="128">
        <f>COUNTIF($C$15:C3507,C3507)</f>
        <v>21</v>
      </c>
      <c r="F3507" s="129">
        <f t="shared" si="495"/>
        <v>0.11708892686747374</v>
      </c>
      <c r="G3507" s="129">
        <f t="shared" si="496"/>
        <v>7.281658440390598E-5</v>
      </c>
      <c r="H3507" s="130">
        <f t="shared" si="497"/>
        <v>0.11716174345187765</v>
      </c>
    </row>
    <row r="3508" spans="1:8">
      <c r="A3508" s="108">
        <f t="shared" si="500"/>
        <v>3494</v>
      </c>
      <c r="B3508" s="109">
        <f t="shared" si="500"/>
        <v>47059</v>
      </c>
      <c r="C3508" s="127" t="str">
        <f t="shared" si="493"/>
        <v>구간20</v>
      </c>
      <c r="D3508" s="108">
        <f t="shared" si="494"/>
        <v>181</v>
      </c>
      <c r="E3508" s="128">
        <f>COUNTIF($C$15:C3508,C3508)</f>
        <v>22</v>
      </c>
      <c r="F3508" s="129">
        <f t="shared" si="495"/>
        <v>0.11708892686747374</v>
      </c>
      <c r="G3508" s="129">
        <f t="shared" si="496"/>
        <v>7.6284040804091975E-5</v>
      </c>
      <c r="H3508" s="130">
        <f t="shared" si="497"/>
        <v>0.11716521090827783</v>
      </c>
    </row>
    <row r="3509" spans="1:8">
      <c r="A3509" s="108">
        <f t="shared" si="500"/>
        <v>3495</v>
      </c>
      <c r="B3509" s="109">
        <f t="shared" si="500"/>
        <v>47060</v>
      </c>
      <c r="C3509" s="127" t="str">
        <f t="shared" si="493"/>
        <v>구간20</v>
      </c>
      <c r="D3509" s="108">
        <f t="shared" si="494"/>
        <v>181</v>
      </c>
      <c r="E3509" s="128">
        <f>COUNTIF($C$15:C3509,C3509)</f>
        <v>23</v>
      </c>
      <c r="F3509" s="129">
        <f t="shared" si="495"/>
        <v>0.11708892686747374</v>
      </c>
      <c r="G3509" s="129">
        <f t="shared" si="496"/>
        <v>7.9751497204277969E-5</v>
      </c>
      <c r="H3509" s="130">
        <f t="shared" si="497"/>
        <v>0.11716867836467802</v>
      </c>
    </row>
    <row r="3510" spans="1:8">
      <c r="A3510" s="108">
        <f t="shared" si="500"/>
        <v>3496</v>
      </c>
      <c r="B3510" s="109">
        <f t="shared" si="500"/>
        <v>47061</v>
      </c>
      <c r="C3510" s="127" t="str">
        <f t="shared" si="493"/>
        <v>구간20</v>
      </c>
      <c r="D3510" s="108">
        <f t="shared" si="494"/>
        <v>181</v>
      </c>
      <c r="E3510" s="128">
        <f>COUNTIF($C$15:C3510,C3510)</f>
        <v>24</v>
      </c>
      <c r="F3510" s="129">
        <f t="shared" si="495"/>
        <v>0.11708892686747374</v>
      </c>
      <c r="G3510" s="129">
        <f t="shared" si="496"/>
        <v>8.3218953604463977E-5</v>
      </c>
      <c r="H3510" s="130">
        <f t="shared" si="497"/>
        <v>0.11717214582107821</v>
      </c>
    </row>
    <row r="3511" spans="1:8">
      <c r="A3511" s="108">
        <f t="shared" si="500"/>
        <v>3497</v>
      </c>
      <c r="B3511" s="109">
        <f t="shared" si="500"/>
        <v>47062</v>
      </c>
      <c r="C3511" s="127" t="str">
        <f t="shared" si="493"/>
        <v>구간20</v>
      </c>
      <c r="D3511" s="108">
        <f t="shared" si="494"/>
        <v>181</v>
      </c>
      <c r="E3511" s="128">
        <f>COUNTIF($C$15:C3511,C3511)</f>
        <v>25</v>
      </c>
      <c r="F3511" s="129">
        <f t="shared" si="495"/>
        <v>0.11708892686747374</v>
      </c>
      <c r="G3511" s="129">
        <f t="shared" si="496"/>
        <v>8.6686410004649972E-5</v>
      </c>
      <c r="H3511" s="130">
        <f t="shared" si="497"/>
        <v>0.11717561327747839</v>
      </c>
    </row>
    <row r="3512" spans="1:8">
      <c r="A3512" s="108">
        <f t="shared" si="500"/>
        <v>3498</v>
      </c>
      <c r="B3512" s="109">
        <f t="shared" si="500"/>
        <v>47063</v>
      </c>
      <c r="C3512" s="127" t="str">
        <f t="shared" si="493"/>
        <v>구간20</v>
      </c>
      <c r="D3512" s="108">
        <f t="shared" si="494"/>
        <v>181</v>
      </c>
      <c r="E3512" s="128">
        <f>COUNTIF($C$15:C3512,C3512)</f>
        <v>26</v>
      </c>
      <c r="F3512" s="129">
        <f t="shared" si="495"/>
        <v>0.11708892686747374</v>
      </c>
      <c r="G3512" s="129">
        <f t="shared" si="496"/>
        <v>9.0153866404835966E-5</v>
      </c>
      <c r="H3512" s="130">
        <f t="shared" si="497"/>
        <v>0.11717908073387857</v>
      </c>
    </row>
    <row r="3513" spans="1:8">
      <c r="A3513" s="108">
        <f t="shared" si="500"/>
        <v>3499</v>
      </c>
      <c r="B3513" s="109">
        <f t="shared" si="500"/>
        <v>47064</v>
      </c>
      <c r="C3513" s="127" t="str">
        <f t="shared" si="493"/>
        <v>구간20</v>
      </c>
      <c r="D3513" s="108">
        <f t="shared" si="494"/>
        <v>181</v>
      </c>
      <c r="E3513" s="128">
        <f>COUNTIF($C$15:C3513,C3513)</f>
        <v>27</v>
      </c>
      <c r="F3513" s="129">
        <f t="shared" si="495"/>
        <v>0.11708892686747374</v>
      </c>
      <c r="G3513" s="129">
        <f t="shared" si="496"/>
        <v>9.3621322805021961E-5</v>
      </c>
      <c r="H3513" s="130">
        <f t="shared" si="497"/>
        <v>0.11718254819027876</v>
      </c>
    </row>
    <row r="3514" spans="1:8">
      <c r="A3514" s="108">
        <f t="shared" si="500"/>
        <v>3500</v>
      </c>
      <c r="B3514" s="109">
        <f t="shared" si="500"/>
        <v>47065</v>
      </c>
      <c r="C3514" s="127" t="str">
        <f t="shared" si="493"/>
        <v>구간20</v>
      </c>
      <c r="D3514" s="108">
        <f t="shared" si="494"/>
        <v>181</v>
      </c>
      <c r="E3514" s="128">
        <f>COUNTIF($C$15:C3514,C3514)</f>
        <v>28</v>
      </c>
      <c r="F3514" s="129">
        <f t="shared" si="495"/>
        <v>0.11708892686747374</v>
      </c>
      <c r="G3514" s="129">
        <f t="shared" si="496"/>
        <v>9.7088779205207969E-5</v>
      </c>
      <c r="H3514" s="130">
        <f t="shared" si="497"/>
        <v>0.11718601564667895</v>
      </c>
    </row>
    <row r="3515" spans="1:8">
      <c r="A3515" s="108">
        <f t="shared" si="500"/>
        <v>3501</v>
      </c>
      <c r="B3515" s="109">
        <f t="shared" si="500"/>
        <v>47066</v>
      </c>
      <c r="C3515" s="127" t="str">
        <f t="shared" si="493"/>
        <v>구간20</v>
      </c>
      <c r="D3515" s="108">
        <f t="shared" si="494"/>
        <v>181</v>
      </c>
      <c r="E3515" s="128">
        <f>COUNTIF($C$15:C3515,C3515)</f>
        <v>29</v>
      </c>
      <c r="F3515" s="129">
        <f t="shared" si="495"/>
        <v>0.11708892686747374</v>
      </c>
      <c r="G3515" s="129">
        <f t="shared" si="496"/>
        <v>1.0055623560539396E-4</v>
      </c>
      <c r="H3515" s="130">
        <f t="shared" si="497"/>
        <v>0.11718948310307914</v>
      </c>
    </row>
    <row r="3516" spans="1:8">
      <c r="A3516" s="108">
        <f t="shared" si="500"/>
        <v>3502</v>
      </c>
      <c r="B3516" s="109">
        <f t="shared" si="500"/>
        <v>47067</v>
      </c>
      <c r="C3516" s="127" t="str">
        <f t="shared" si="493"/>
        <v>구간20</v>
      </c>
      <c r="D3516" s="108">
        <f t="shared" si="494"/>
        <v>181</v>
      </c>
      <c r="E3516" s="128">
        <f>COUNTIF($C$15:C3516,C3516)</f>
        <v>30</v>
      </c>
      <c r="F3516" s="129">
        <f t="shared" si="495"/>
        <v>0.11708892686747374</v>
      </c>
      <c r="G3516" s="129">
        <f t="shared" si="496"/>
        <v>1.0402369200557996E-4</v>
      </c>
      <c r="H3516" s="130">
        <f t="shared" si="497"/>
        <v>0.11719295055947933</v>
      </c>
    </row>
    <row r="3517" spans="1:8">
      <c r="A3517" s="108">
        <f t="shared" si="500"/>
        <v>3503</v>
      </c>
      <c r="B3517" s="109">
        <f t="shared" si="500"/>
        <v>47068</v>
      </c>
      <c r="C3517" s="127" t="str">
        <f t="shared" si="493"/>
        <v>구간20</v>
      </c>
      <c r="D3517" s="108">
        <f t="shared" si="494"/>
        <v>181</v>
      </c>
      <c r="E3517" s="128">
        <f>COUNTIF($C$15:C3517,C3517)</f>
        <v>31</v>
      </c>
      <c r="F3517" s="129">
        <f t="shared" si="495"/>
        <v>0.11708892686747374</v>
      </c>
      <c r="G3517" s="129">
        <f t="shared" si="496"/>
        <v>1.0749114840576597E-4</v>
      </c>
      <c r="H3517" s="130">
        <f t="shared" si="497"/>
        <v>0.1171964180158795</v>
      </c>
    </row>
    <row r="3518" spans="1:8">
      <c r="A3518" s="108">
        <f t="shared" si="500"/>
        <v>3504</v>
      </c>
      <c r="B3518" s="109">
        <f t="shared" si="500"/>
        <v>47069</v>
      </c>
      <c r="C3518" s="127" t="str">
        <f t="shared" si="493"/>
        <v>구간20</v>
      </c>
      <c r="D3518" s="108">
        <f t="shared" si="494"/>
        <v>181</v>
      </c>
      <c r="E3518" s="128">
        <f>COUNTIF($C$15:C3518,C3518)</f>
        <v>32</v>
      </c>
      <c r="F3518" s="129">
        <f t="shared" si="495"/>
        <v>0.11708892686747374</v>
      </c>
      <c r="G3518" s="129">
        <f t="shared" si="496"/>
        <v>1.1095860480595196E-4</v>
      </c>
      <c r="H3518" s="130">
        <f t="shared" si="497"/>
        <v>0.11719988547227969</v>
      </c>
    </row>
    <row r="3519" spans="1:8">
      <c r="A3519" s="108">
        <f t="shared" si="500"/>
        <v>3505</v>
      </c>
      <c r="B3519" s="109">
        <f t="shared" si="500"/>
        <v>47070</v>
      </c>
      <c r="C3519" s="127" t="str">
        <f t="shared" si="493"/>
        <v>구간20</v>
      </c>
      <c r="D3519" s="108">
        <f t="shared" si="494"/>
        <v>181</v>
      </c>
      <c r="E3519" s="128">
        <f>COUNTIF($C$15:C3519,C3519)</f>
        <v>33</v>
      </c>
      <c r="F3519" s="129">
        <f t="shared" si="495"/>
        <v>0.11708892686747374</v>
      </c>
      <c r="G3519" s="129">
        <f t="shared" si="496"/>
        <v>1.1442606120613796E-4</v>
      </c>
      <c r="H3519" s="130">
        <f t="shared" si="497"/>
        <v>0.11720335292867988</v>
      </c>
    </row>
    <row r="3520" spans="1:8">
      <c r="A3520" s="108">
        <f t="shared" si="500"/>
        <v>3506</v>
      </c>
      <c r="B3520" s="109">
        <f t="shared" si="500"/>
        <v>47071</v>
      </c>
      <c r="C3520" s="127" t="str">
        <f t="shared" si="493"/>
        <v>구간20</v>
      </c>
      <c r="D3520" s="108">
        <f t="shared" si="494"/>
        <v>181</v>
      </c>
      <c r="E3520" s="128">
        <f>COUNTIF($C$15:C3520,C3520)</f>
        <v>34</v>
      </c>
      <c r="F3520" s="129">
        <f t="shared" si="495"/>
        <v>0.11708892686747374</v>
      </c>
      <c r="G3520" s="129">
        <f t="shared" si="496"/>
        <v>1.1789351760632396E-4</v>
      </c>
      <c r="H3520" s="130">
        <f t="shared" si="497"/>
        <v>0.11720682038508007</v>
      </c>
    </row>
    <row r="3521" spans="1:8">
      <c r="A3521" s="108">
        <f t="shared" ref="A3521:B3536" si="501">A3520+1</f>
        <v>3507</v>
      </c>
      <c r="B3521" s="109">
        <f t="shared" si="501"/>
        <v>47072</v>
      </c>
      <c r="C3521" s="127" t="str">
        <f t="shared" si="493"/>
        <v>구간20</v>
      </c>
      <c r="D3521" s="108">
        <f t="shared" si="494"/>
        <v>181</v>
      </c>
      <c r="E3521" s="128">
        <f>COUNTIF($C$15:C3521,C3521)</f>
        <v>35</v>
      </c>
      <c r="F3521" s="129">
        <f t="shared" si="495"/>
        <v>0.11708892686747374</v>
      </c>
      <c r="G3521" s="129">
        <f t="shared" si="496"/>
        <v>1.2136097400650996E-4</v>
      </c>
      <c r="H3521" s="130">
        <f t="shared" si="497"/>
        <v>0.11721028784148026</v>
      </c>
    </row>
    <row r="3522" spans="1:8">
      <c r="A3522" s="108">
        <f t="shared" si="501"/>
        <v>3508</v>
      </c>
      <c r="B3522" s="109">
        <f t="shared" si="501"/>
        <v>47073</v>
      </c>
      <c r="C3522" s="127" t="str">
        <f t="shared" si="493"/>
        <v>구간20</v>
      </c>
      <c r="D3522" s="108">
        <f t="shared" si="494"/>
        <v>181</v>
      </c>
      <c r="E3522" s="128">
        <f>COUNTIF($C$15:C3522,C3522)</f>
        <v>36</v>
      </c>
      <c r="F3522" s="129">
        <f t="shared" si="495"/>
        <v>0.11708892686747374</v>
      </c>
      <c r="G3522" s="129">
        <f t="shared" si="496"/>
        <v>1.2482843040669597E-4</v>
      </c>
      <c r="H3522" s="130">
        <f t="shared" si="497"/>
        <v>0.11721375529788043</v>
      </c>
    </row>
    <row r="3523" spans="1:8">
      <c r="A3523" s="108">
        <f t="shared" si="501"/>
        <v>3509</v>
      </c>
      <c r="B3523" s="109">
        <f t="shared" si="501"/>
        <v>47074</v>
      </c>
      <c r="C3523" s="127" t="str">
        <f t="shared" si="493"/>
        <v>구간20</v>
      </c>
      <c r="D3523" s="108">
        <f t="shared" si="494"/>
        <v>181</v>
      </c>
      <c r="E3523" s="128">
        <f>COUNTIF($C$15:C3523,C3523)</f>
        <v>37</v>
      </c>
      <c r="F3523" s="129">
        <f t="shared" si="495"/>
        <v>0.11708892686747374</v>
      </c>
      <c r="G3523" s="129">
        <f t="shared" si="496"/>
        <v>1.2829588680688195E-4</v>
      </c>
      <c r="H3523" s="130">
        <f t="shared" si="497"/>
        <v>0.11721722275428062</v>
      </c>
    </row>
    <row r="3524" spans="1:8">
      <c r="A3524" s="108">
        <f t="shared" si="501"/>
        <v>3510</v>
      </c>
      <c r="B3524" s="109">
        <f t="shared" si="501"/>
        <v>47075</v>
      </c>
      <c r="C3524" s="127" t="str">
        <f t="shared" si="493"/>
        <v>구간20</v>
      </c>
      <c r="D3524" s="108">
        <f t="shared" si="494"/>
        <v>181</v>
      </c>
      <c r="E3524" s="128">
        <f>COUNTIF($C$15:C3524,C3524)</f>
        <v>38</v>
      </c>
      <c r="F3524" s="129">
        <f t="shared" si="495"/>
        <v>0.11708892686747374</v>
      </c>
      <c r="G3524" s="129">
        <f t="shared" si="496"/>
        <v>1.3176334320706795E-4</v>
      </c>
      <c r="H3524" s="130">
        <f t="shared" si="497"/>
        <v>0.11722069021068081</v>
      </c>
    </row>
    <row r="3525" spans="1:8">
      <c r="A3525" s="108">
        <f t="shared" si="501"/>
        <v>3511</v>
      </c>
      <c r="B3525" s="109">
        <f t="shared" si="501"/>
        <v>47076</v>
      </c>
      <c r="C3525" s="127" t="str">
        <f t="shared" si="493"/>
        <v>구간20</v>
      </c>
      <c r="D3525" s="108">
        <f t="shared" si="494"/>
        <v>181</v>
      </c>
      <c r="E3525" s="128">
        <f>COUNTIF($C$15:C3525,C3525)</f>
        <v>39</v>
      </c>
      <c r="F3525" s="129">
        <f t="shared" si="495"/>
        <v>0.11708892686747374</v>
      </c>
      <c r="G3525" s="129">
        <f t="shared" si="496"/>
        <v>1.3523079960725396E-4</v>
      </c>
      <c r="H3525" s="130">
        <f t="shared" si="497"/>
        <v>0.117224157667081</v>
      </c>
    </row>
    <row r="3526" spans="1:8">
      <c r="A3526" s="108">
        <f t="shared" si="501"/>
        <v>3512</v>
      </c>
      <c r="B3526" s="109">
        <f t="shared" si="501"/>
        <v>47077</v>
      </c>
      <c r="C3526" s="127" t="str">
        <f t="shared" si="493"/>
        <v>구간20</v>
      </c>
      <c r="D3526" s="108">
        <f t="shared" si="494"/>
        <v>181</v>
      </c>
      <c r="E3526" s="128">
        <f>COUNTIF($C$15:C3526,C3526)</f>
        <v>40</v>
      </c>
      <c r="F3526" s="129">
        <f t="shared" si="495"/>
        <v>0.11708892686747374</v>
      </c>
      <c r="G3526" s="129">
        <f t="shared" si="496"/>
        <v>1.3869825600743994E-4</v>
      </c>
      <c r="H3526" s="130">
        <f t="shared" si="497"/>
        <v>0.11722762512348119</v>
      </c>
    </row>
    <row r="3527" spans="1:8">
      <c r="A3527" s="108">
        <f t="shared" si="501"/>
        <v>3513</v>
      </c>
      <c r="B3527" s="109">
        <f t="shared" si="501"/>
        <v>47078</v>
      </c>
      <c r="C3527" s="127" t="str">
        <f t="shared" si="493"/>
        <v>구간20</v>
      </c>
      <c r="D3527" s="108">
        <f t="shared" si="494"/>
        <v>181</v>
      </c>
      <c r="E3527" s="128">
        <f>COUNTIF($C$15:C3527,C3527)</f>
        <v>41</v>
      </c>
      <c r="F3527" s="129">
        <f t="shared" si="495"/>
        <v>0.11708892686747374</v>
      </c>
      <c r="G3527" s="129">
        <f t="shared" si="496"/>
        <v>1.4216571240762595E-4</v>
      </c>
      <c r="H3527" s="130">
        <f t="shared" si="497"/>
        <v>0.11723109257988137</v>
      </c>
    </row>
    <row r="3528" spans="1:8">
      <c r="A3528" s="108">
        <f t="shared" si="501"/>
        <v>3514</v>
      </c>
      <c r="B3528" s="109">
        <f t="shared" si="501"/>
        <v>47079</v>
      </c>
      <c r="C3528" s="127" t="str">
        <f t="shared" si="493"/>
        <v>구간20</v>
      </c>
      <c r="D3528" s="108">
        <f t="shared" si="494"/>
        <v>181</v>
      </c>
      <c r="E3528" s="128">
        <f>COUNTIF($C$15:C3528,C3528)</f>
        <v>42</v>
      </c>
      <c r="F3528" s="129">
        <f t="shared" si="495"/>
        <v>0.11708892686747374</v>
      </c>
      <c r="G3528" s="129">
        <f t="shared" si="496"/>
        <v>1.4563316880781196E-4</v>
      </c>
      <c r="H3528" s="130">
        <f t="shared" si="497"/>
        <v>0.11723456003628155</v>
      </c>
    </row>
    <row r="3529" spans="1:8">
      <c r="A3529" s="108">
        <f t="shared" si="501"/>
        <v>3515</v>
      </c>
      <c r="B3529" s="109">
        <f t="shared" si="501"/>
        <v>47080</v>
      </c>
      <c r="C3529" s="127" t="str">
        <f t="shared" si="493"/>
        <v>구간20</v>
      </c>
      <c r="D3529" s="108">
        <f t="shared" si="494"/>
        <v>181</v>
      </c>
      <c r="E3529" s="128">
        <f>COUNTIF($C$15:C3529,C3529)</f>
        <v>43</v>
      </c>
      <c r="F3529" s="129">
        <f t="shared" si="495"/>
        <v>0.11708892686747374</v>
      </c>
      <c r="G3529" s="129">
        <f t="shared" si="496"/>
        <v>1.4910062520799794E-4</v>
      </c>
      <c r="H3529" s="130">
        <f t="shared" si="497"/>
        <v>0.11723802749268174</v>
      </c>
    </row>
    <row r="3530" spans="1:8">
      <c r="A3530" s="108">
        <f t="shared" si="501"/>
        <v>3516</v>
      </c>
      <c r="B3530" s="109">
        <f t="shared" si="501"/>
        <v>47081</v>
      </c>
      <c r="C3530" s="127" t="str">
        <f t="shared" si="493"/>
        <v>구간20</v>
      </c>
      <c r="D3530" s="108">
        <f t="shared" si="494"/>
        <v>181</v>
      </c>
      <c r="E3530" s="128">
        <f>COUNTIF($C$15:C3530,C3530)</f>
        <v>44</v>
      </c>
      <c r="F3530" s="129">
        <f t="shared" si="495"/>
        <v>0.11708892686747374</v>
      </c>
      <c r="G3530" s="129">
        <f t="shared" si="496"/>
        <v>1.5256808160818395E-4</v>
      </c>
      <c r="H3530" s="130">
        <f t="shared" si="497"/>
        <v>0.11724149494908193</v>
      </c>
    </row>
    <row r="3531" spans="1:8">
      <c r="A3531" s="108">
        <f t="shared" si="501"/>
        <v>3517</v>
      </c>
      <c r="B3531" s="109">
        <f t="shared" si="501"/>
        <v>47082</v>
      </c>
      <c r="C3531" s="127" t="str">
        <f t="shared" si="493"/>
        <v>구간20</v>
      </c>
      <c r="D3531" s="108">
        <f t="shared" si="494"/>
        <v>181</v>
      </c>
      <c r="E3531" s="128">
        <f>COUNTIF($C$15:C3531,C3531)</f>
        <v>45</v>
      </c>
      <c r="F3531" s="129">
        <f t="shared" si="495"/>
        <v>0.11708892686747374</v>
      </c>
      <c r="G3531" s="129">
        <f t="shared" si="496"/>
        <v>1.5603553800836996E-4</v>
      </c>
      <c r="H3531" s="130">
        <f t="shared" si="497"/>
        <v>0.11724496240548211</v>
      </c>
    </row>
    <row r="3532" spans="1:8">
      <c r="A3532" s="108">
        <f t="shared" si="501"/>
        <v>3518</v>
      </c>
      <c r="B3532" s="109">
        <f t="shared" si="501"/>
        <v>47083</v>
      </c>
      <c r="C3532" s="127" t="str">
        <f t="shared" si="493"/>
        <v>구간20</v>
      </c>
      <c r="D3532" s="108">
        <f t="shared" si="494"/>
        <v>181</v>
      </c>
      <c r="E3532" s="128">
        <f>COUNTIF($C$15:C3532,C3532)</f>
        <v>46</v>
      </c>
      <c r="F3532" s="129">
        <f t="shared" si="495"/>
        <v>0.11708892686747374</v>
      </c>
      <c r="G3532" s="129">
        <f t="shared" si="496"/>
        <v>1.5950299440855594E-4</v>
      </c>
      <c r="H3532" s="130">
        <f t="shared" si="497"/>
        <v>0.1172484298618823</v>
      </c>
    </row>
    <row r="3533" spans="1:8">
      <c r="A3533" s="108">
        <f t="shared" si="501"/>
        <v>3519</v>
      </c>
      <c r="B3533" s="109">
        <f t="shared" si="501"/>
        <v>47084</v>
      </c>
      <c r="C3533" s="127" t="str">
        <f t="shared" si="493"/>
        <v>구간20</v>
      </c>
      <c r="D3533" s="108">
        <f t="shared" si="494"/>
        <v>181</v>
      </c>
      <c r="E3533" s="128">
        <f>COUNTIF($C$15:C3533,C3533)</f>
        <v>47</v>
      </c>
      <c r="F3533" s="129">
        <f t="shared" si="495"/>
        <v>0.11708892686747374</v>
      </c>
      <c r="G3533" s="129">
        <f t="shared" si="496"/>
        <v>1.6297045080874195E-4</v>
      </c>
      <c r="H3533" s="130">
        <f t="shared" si="497"/>
        <v>0.11725189731828248</v>
      </c>
    </row>
    <row r="3534" spans="1:8">
      <c r="A3534" s="108">
        <f t="shared" si="501"/>
        <v>3520</v>
      </c>
      <c r="B3534" s="109">
        <f t="shared" si="501"/>
        <v>47085</v>
      </c>
      <c r="C3534" s="127" t="str">
        <f t="shared" si="493"/>
        <v>구간20</v>
      </c>
      <c r="D3534" s="108">
        <f t="shared" si="494"/>
        <v>181</v>
      </c>
      <c r="E3534" s="128">
        <f>COUNTIF($C$15:C3534,C3534)</f>
        <v>48</v>
      </c>
      <c r="F3534" s="129">
        <f t="shared" si="495"/>
        <v>0.11708892686747374</v>
      </c>
      <c r="G3534" s="129">
        <f t="shared" si="496"/>
        <v>1.6643790720892795E-4</v>
      </c>
      <c r="H3534" s="130">
        <f t="shared" si="497"/>
        <v>0.11725536477468267</v>
      </c>
    </row>
    <row r="3535" spans="1:8">
      <c r="A3535" s="108">
        <f t="shared" si="501"/>
        <v>3521</v>
      </c>
      <c r="B3535" s="109">
        <f t="shared" si="501"/>
        <v>47086</v>
      </c>
      <c r="C3535" s="127" t="str">
        <f t="shared" si="493"/>
        <v>구간20</v>
      </c>
      <c r="D3535" s="108">
        <f t="shared" si="494"/>
        <v>181</v>
      </c>
      <c r="E3535" s="128">
        <f>COUNTIF($C$15:C3535,C3535)</f>
        <v>49</v>
      </c>
      <c r="F3535" s="129">
        <f t="shared" si="495"/>
        <v>0.11708892686747374</v>
      </c>
      <c r="G3535" s="129">
        <f t="shared" si="496"/>
        <v>1.6990536360911394E-4</v>
      </c>
      <c r="H3535" s="130">
        <f t="shared" si="497"/>
        <v>0.11725883223108285</v>
      </c>
    </row>
    <row r="3536" spans="1:8">
      <c r="A3536" s="108">
        <f t="shared" si="501"/>
        <v>3522</v>
      </c>
      <c r="B3536" s="109">
        <f t="shared" si="501"/>
        <v>47087</v>
      </c>
      <c r="C3536" s="127" t="str">
        <f t="shared" ref="C3536:C3599" si="502">IF(IFERROR(HLOOKUP(B3536,$D$5:$W$7,2,FALSE),"")="",C3537,HLOOKUP(B3536,$D$5:$W$7,2,FALSE))</f>
        <v>구간20</v>
      </c>
      <c r="D3536" s="108">
        <f t="shared" ref="D3536:D3599" si="503">COUNTIF($C$15:$C$49928,C3536)</f>
        <v>181</v>
      </c>
      <c r="E3536" s="128">
        <f>COUNTIF($C$15:C3536,C3536)</f>
        <v>50</v>
      </c>
      <c r="F3536" s="129">
        <f t="shared" ref="F3536:F3599" si="504">HLOOKUP($C3536,$D$6:$W$11,6,FALSE)</f>
        <v>0.11708892686747374</v>
      </c>
      <c r="G3536" s="129">
        <f t="shared" ref="G3536:G3599" si="505">HLOOKUP($C3536,$D$6:$W$11,5,FALSE)*(E3536)</f>
        <v>1.7337282000929994E-4</v>
      </c>
      <c r="H3536" s="130">
        <f t="shared" ref="H3536:H3599" si="506">F3536+G3536</f>
        <v>0.11726229968748304</v>
      </c>
    </row>
    <row r="3537" spans="1:8">
      <c r="A3537" s="108">
        <f t="shared" ref="A3537:B3552" si="507">A3536+1</f>
        <v>3523</v>
      </c>
      <c r="B3537" s="109">
        <f t="shared" si="507"/>
        <v>47088</v>
      </c>
      <c r="C3537" s="127" t="str">
        <f t="shared" si="502"/>
        <v>구간20</v>
      </c>
      <c r="D3537" s="108">
        <f t="shared" si="503"/>
        <v>181</v>
      </c>
      <c r="E3537" s="128">
        <f>COUNTIF($C$15:C3537,C3537)</f>
        <v>51</v>
      </c>
      <c r="F3537" s="129">
        <f t="shared" si="504"/>
        <v>0.11708892686747374</v>
      </c>
      <c r="G3537" s="129">
        <f t="shared" si="505"/>
        <v>1.7684027640948592E-4</v>
      </c>
      <c r="H3537" s="130">
        <f t="shared" si="506"/>
        <v>0.11726576714388323</v>
      </c>
    </row>
    <row r="3538" spans="1:8">
      <c r="A3538" s="108">
        <f t="shared" si="507"/>
        <v>3524</v>
      </c>
      <c r="B3538" s="109">
        <f t="shared" si="507"/>
        <v>47089</v>
      </c>
      <c r="C3538" s="127" t="str">
        <f t="shared" si="502"/>
        <v>구간20</v>
      </c>
      <c r="D3538" s="108">
        <f t="shared" si="503"/>
        <v>181</v>
      </c>
      <c r="E3538" s="128">
        <f>COUNTIF($C$15:C3538,C3538)</f>
        <v>52</v>
      </c>
      <c r="F3538" s="129">
        <f t="shared" si="504"/>
        <v>0.11708892686747374</v>
      </c>
      <c r="G3538" s="129">
        <f t="shared" si="505"/>
        <v>1.8030773280967193E-4</v>
      </c>
      <c r="H3538" s="130">
        <f t="shared" si="506"/>
        <v>0.11726923460028342</v>
      </c>
    </row>
    <row r="3539" spans="1:8">
      <c r="A3539" s="108">
        <f t="shared" si="507"/>
        <v>3525</v>
      </c>
      <c r="B3539" s="109">
        <f t="shared" si="507"/>
        <v>47090</v>
      </c>
      <c r="C3539" s="127" t="str">
        <f t="shared" si="502"/>
        <v>구간20</v>
      </c>
      <c r="D3539" s="108">
        <f t="shared" si="503"/>
        <v>181</v>
      </c>
      <c r="E3539" s="128">
        <f>COUNTIF($C$15:C3539,C3539)</f>
        <v>53</v>
      </c>
      <c r="F3539" s="129">
        <f t="shared" si="504"/>
        <v>0.11708892686747374</v>
      </c>
      <c r="G3539" s="129">
        <f t="shared" si="505"/>
        <v>1.8377518920985794E-4</v>
      </c>
      <c r="H3539" s="130">
        <f t="shared" si="506"/>
        <v>0.11727270205668359</v>
      </c>
    </row>
    <row r="3540" spans="1:8">
      <c r="A3540" s="108">
        <f t="shared" si="507"/>
        <v>3526</v>
      </c>
      <c r="B3540" s="109">
        <f t="shared" si="507"/>
        <v>47091</v>
      </c>
      <c r="C3540" s="127" t="str">
        <f t="shared" si="502"/>
        <v>구간20</v>
      </c>
      <c r="D3540" s="108">
        <f t="shared" si="503"/>
        <v>181</v>
      </c>
      <c r="E3540" s="128">
        <f>COUNTIF($C$15:C3540,C3540)</f>
        <v>54</v>
      </c>
      <c r="F3540" s="129">
        <f t="shared" si="504"/>
        <v>0.11708892686747374</v>
      </c>
      <c r="G3540" s="129">
        <f t="shared" si="505"/>
        <v>1.8724264561004392E-4</v>
      </c>
      <c r="H3540" s="130">
        <f t="shared" si="506"/>
        <v>0.11727616951308378</v>
      </c>
    </row>
    <row r="3541" spans="1:8">
      <c r="A3541" s="108">
        <f t="shared" si="507"/>
        <v>3527</v>
      </c>
      <c r="B3541" s="109">
        <f t="shared" si="507"/>
        <v>47092</v>
      </c>
      <c r="C3541" s="127" t="str">
        <f t="shared" si="502"/>
        <v>구간20</v>
      </c>
      <c r="D3541" s="108">
        <f t="shared" si="503"/>
        <v>181</v>
      </c>
      <c r="E3541" s="128">
        <f>COUNTIF($C$15:C3541,C3541)</f>
        <v>55</v>
      </c>
      <c r="F3541" s="129">
        <f t="shared" si="504"/>
        <v>0.11708892686747374</v>
      </c>
      <c r="G3541" s="129">
        <f t="shared" si="505"/>
        <v>1.9071010201022993E-4</v>
      </c>
      <c r="H3541" s="130">
        <f t="shared" si="506"/>
        <v>0.11727963696948397</v>
      </c>
    </row>
    <row r="3542" spans="1:8">
      <c r="A3542" s="108">
        <f t="shared" si="507"/>
        <v>3528</v>
      </c>
      <c r="B3542" s="109">
        <f t="shared" si="507"/>
        <v>47093</v>
      </c>
      <c r="C3542" s="127" t="str">
        <f t="shared" si="502"/>
        <v>구간20</v>
      </c>
      <c r="D3542" s="108">
        <f t="shared" si="503"/>
        <v>181</v>
      </c>
      <c r="E3542" s="128">
        <f>COUNTIF($C$15:C3542,C3542)</f>
        <v>56</v>
      </c>
      <c r="F3542" s="129">
        <f t="shared" si="504"/>
        <v>0.11708892686747374</v>
      </c>
      <c r="G3542" s="129">
        <f t="shared" si="505"/>
        <v>1.9417755841041594E-4</v>
      </c>
      <c r="H3542" s="130">
        <f t="shared" si="506"/>
        <v>0.11728310442588416</v>
      </c>
    </row>
    <row r="3543" spans="1:8">
      <c r="A3543" s="108">
        <f t="shared" si="507"/>
        <v>3529</v>
      </c>
      <c r="B3543" s="109">
        <f t="shared" si="507"/>
        <v>47094</v>
      </c>
      <c r="C3543" s="127" t="str">
        <f t="shared" si="502"/>
        <v>구간20</v>
      </c>
      <c r="D3543" s="108">
        <f t="shared" si="503"/>
        <v>181</v>
      </c>
      <c r="E3543" s="128">
        <f>COUNTIF($C$15:C3543,C3543)</f>
        <v>57</v>
      </c>
      <c r="F3543" s="129">
        <f t="shared" si="504"/>
        <v>0.11708892686747374</v>
      </c>
      <c r="G3543" s="129">
        <f t="shared" si="505"/>
        <v>1.9764501481060192E-4</v>
      </c>
      <c r="H3543" s="130">
        <f t="shared" si="506"/>
        <v>0.11728657188228435</v>
      </c>
    </row>
    <row r="3544" spans="1:8">
      <c r="A3544" s="108">
        <f t="shared" si="507"/>
        <v>3530</v>
      </c>
      <c r="B3544" s="109">
        <f t="shared" si="507"/>
        <v>47095</v>
      </c>
      <c r="C3544" s="127" t="str">
        <f t="shared" si="502"/>
        <v>구간20</v>
      </c>
      <c r="D3544" s="108">
        <f t="shared" si="503"/>
        <v>181</v>
      </c>
      <c r="E3544" s="128">
        <f>COUNTIF($C$15:C3544,C3544)</f>
        <v>58</v>
      </c>
      <c r="F3544" s="129">
        <f t="shared" si="504"/>
        <v>0.11708892686747374</v>
      </c>
      <c r="G3544" s="129">
        <f t="shared" si="505"/>
        <v>2.0111247121078793E-4</v>
      </c>
      <c r="H3544" s="130">
        <f t="shared" si="506"/>
        <v>0.11729003933868452</v>
      </c>
    </row>
    <row r="3545" spans="1:8">
      <c r="A3545" s="108">
        <f t="shared" si="507"/>
        <v>3531</v>
      </c>
      <c r="B3545" s="109">
        <f t="shared" si="507"/>
        <v>47096</v>
      </c>
      <c r="C3545" s="127" t="str">
        <f t="shared" si="502"/>
        <v>구간20</v>
      </c>
      <c r="D3545" s="108">
        <f t="shared" si="503"/>
        <v>181</v>
      </c>
      <c r="E3545" s="128">
        <f>COUNTIF($C$15:C3545,C3545)</f>
        <v>59</v>
      </c>
      <c r="F3545" s="129">
        <f t="shared" si="504"/>
        <v>0.11708892686747374</v>
      </c>
      <c r="G3545" s="129">
        <f t="shared" si="505"/>
        <v>2.0457992761097393E-4</v>
      </c>
      <c r="H3545" s="130">
        <f t="shared" si="506"/>
        <v>0.11729350679508471</v>
      </c>
    </row>
    <row r="3546" spans="1:8">
      <c r="A3546" s="108">
        <f t="shared" si="507"/>
        <v>3532</v>
      </c>
      <c r="B3546" s="109">
        <f t="shared" si="507"/>
        <v>47097</v>
      </c>
      <c r="C3546" s="127" t="str">
        <f t="shared" si="502"/>
        <v>구간20</v>
      </c>
      <c r="D3546" s="108">
        <f t="shared" si="503"/>
        <v>181</v>
      </c>
      <c r="E3546" s="128">
        <f>COUNTIF($C$15:C3546,C3546)</f>
        <v>60</v>
      </c>
      <c r="F3546" s="129">
        <f t="shared" si="504"/>
        <v>0.11708892686747374</v>
      </c>
      <c r="G3546" s="129">
        <f t="shared" si="505"/>
        <v>2.0804738401115992E-4</v>
      </c>
      <c r="H3546" s="130">
        <f t="shared" si="506"/>
        <v>0.1172969742514849</v>
      </c>
    </row>
    <row r="3547" spans="1:8">
      <c r="A3547" s="108">
        <f t="shared" si="507"/>
        <v>3533</v>
      </c>
      <c r="B3547" s="109">
        <f t="shared" si="507"/>
        <v>47098</v>
      </c>
      <c r="C3547" s="127" t="str">
        <f t="shared" si="502"/>
        <v>구간20</v>
      </c>
      <c r="D3547" s="108">
        <f t="shared" si="503"/>
        <v>181</v>
      </c>
      <c r="E3547" s="128">
        <f>COUNTIF($C$15:C3547,C3547)</f>
        <v>61</v>
      </c>
      <c r="F3547" s="129">
        <f t="shared" si="504"/>
        <v>0.11708892686747374</v>
      </c>
      <c r="G3547" s="129">
        <f t="shared" si="505"/>
        <v>2.1151484041134592E-4</v>
      </c>
      <c r="H3547" s="130">
        <f t="shared" si="506"/>
        <v>0.11730044170788509</v>
      </c>
    </row>
    <row r="3548" spans="1:8">
      <c r="A3548" s="108">
        <f t="shared" si="507"/>
        <v>3534</v>
      </c>
      <c r="B3548" s="109">
        <f t="shared" si="507"/>
        <v>47099</v>
      </c>
      <c r="C3548" s="127" t="str">
        <f t="shared" si="502"/>
        <v>구간20</v>
      </c>
      <c r="D3548" s="108">
        <f t="shared" si="503"/>
        <v>181</v>
      </c>
      <c r="E3548" s="128">
        <f>COUNTIF($C$15:C3548,C3548)</f>
        <v>62</v>
      </c>
      <c r="F3548" s="129">
        <f t="shared" si="504"/>
        <v>0.11708892686747374</v>
      </c>
      <c r="G3548" s="129">
        <f t="shared" si="505"/>
        <v>2.1498229681153193E-4</v>
      </c>
      <c r="H3548" s="130">
        <f t="shared" si="506"/>
        <v>0.11730390916428528</v>
      </c>
    </row>
    <row r="3549" spans="1:8">
      <c r="A3549" s="108">
        <f t="shared" si="507"/>
        <v>3535</v>
      </c>
      <c r="B3549" s="109">
        <f t="shared" si="507"/>
        <v>47100</v>
      </c>
      <c r="C3549" s="127" t="str">
        <f t="shared" si="502"/>
        <v>구간20</v>
      </c>
      <c r="D3549" s="108">
        <f t="shared" si="503"/>
        <v>181</v>
      </c>
      <c r="E3549" s="128">
        <f>COUNTIF($C$15:C3549,C3549)</f>
        <v>63</v>
      </c>
      <c r="F3549" s="129">
        <f t="shared" si="504"/>
        <v>0.11708892686747374</v>
      </c>
      <c r="G3549" s="129">
        <f t="shared" si="505"/>
        <v>2.1844975321171791E-4</v>
      </c>
      <c r="H3549" s="130">
        <f t="shared" si="506"/>
        <v>0.11730737662068547</v>
      </c>
    </row>
    <row r="3550" spans="1:8">
      <c r="A3550" s="108">
        <f t="shared" si="507"/>
        <v>3536</v>
      </c>
      <c r="B3550" s="109">
        <f t="shared" si="507"/>
        <v>47101</v>
      </c>
      <c r="C3550" s="127" t="str">
        <f t="shared" si="502"/>
        <v>구간20</v>
      </c>
      <c r="D3550" s="108">
        <f t="shared" si="503"/>
        <v>181</v>
      </c>
      <c r="E3550" s="128">
        <f>COUNTIF($C$15:C3550,C3550)</f>
        <v>64</v>
      </c>
      <c r="F3550" s="129">
        <f t="shared" si="504"/>
        <v>0.11708892686747374</v>
      </c>
      <c r="G3550" s="129">
        <f t="shared" si="505"/>
        <v>2.2191720961190392E-4</v>
      </c>
      <c r="H3550" s="130">
        <f t="shared" si="506"/>
        <v>0.11731084407708564</v>
      </c>
    </row>
    <row r="3551" spans="1:8">
      <c r="A3551" s="108">
        <f t="shared" si="507"/>
        <v>3537</v>
      </c>
      <c r="B3551" s="109">
        <f t="shared" si="507"/>
        <v>47102</v>
      </c>
      <c r="C3551" s="127" t="str">
        <f t="shared" si="502"/>
        <v>구간20</v>
      </c>
      <c r="D3551" s="108">
        <f t="shared" si="503"/>
        <v>181</v>
      </c>
      <c r="E3551" s="128">
        <f>COUNTIF($C$15:C3551,C3551)</f>
        <v>65</v>
      </c>
      <c r="F3551" s="129">
        <f t="shared" si="504"/>
        <v>0.11708892686747374</v>
      </c>
      <c r="G3551" s="129">
        <f t="shared" si="505"/>
        <v>2.2538466601208993E-4</v>
      </c>
      <c r="H3551" s="130">
        <f t="shared" si="506"/>
        <v>0.11731431153348583</v>
      </c>
    </row>
    <row r="3552" spans="1:8">
      <c r="A3552" s="108">
        <f t="shared" si="507"/>
        <v>3538</v>
      </c>
      <c r="B3552" s="109">
        <f t="shared" si="507"/>
        <v>47103</v>
      </c>
      <c r="C3552" s="127" t="str">
        <f t="shared" si="502"/>
        <v>구간20</v>
      </c>
      <c r="D3552" s="108">
        <f t="shared" si="503"/>
        <v>181</v>
      </c>
      <c r="E3552" s="128">
        <f>COUNTIF($C$15:C3552,C3552)</f>
        <v>66</v>
      </c>
      <c r="F3552" s="129">
        <f t="shared" si="504"/>
        <v>0.11708892686747374</v>
      </c>
      <c r="G3552" s="129">
        <f t="shared" si="505"/>
        <v>2.2885212241227591E-4</v>
      </c>
      <c r="H3552" s="130">
        <f t="shared" si="506"/>
        <v>0.11731777898988602</v>
      </c>
    </row>
    <row r="3553" spans="1:8">
      <c r="A3553" s="108">
        <f t="shared" ref="A3553:B3568" si="508">A3552+1</f>
        <v>3539</v>
      </c>
      <c r="B3553" s="109">
        <f t="shared" si="508"/>
        <v>47104</v>
      </c>
      <c r="C3553" s="127" t="str">
        <f t="shared" si="502"/>
        <v>구간20</v>
      </c>
      <c r="D3553" s="108">
        <f t="shared" si="503"/>
        <v>181</v>
      </c>
      <c r="E3553" s="128">
        <f>COUNTIF($C$15:C3553,C3553)</f>
        <v>67</v>
      </c>
      <c r="F3553" s="129">
        <f t="shared" si="504"/>
        <v>0.11708892686747374</v>
      </c>
      <c r="G3553" s="129">
        <f t="shared" si="505"/>
        <v>2.3231957881246192E-4</v>
      </c>
      <c r="H3553" s="130">
        <f t="shared" si="506"/>
        <v>0.11732124644628621</v>
      </c>
    </row>
    <row r="3554" spans="1:8">
      <c r="A3554" s="108">
        <f t="shared" si="508"/>
        <v>3540</v>
      </c>
      <c r="B3554" s="109">
        <f t="shared" si="508"/>
        <v>47105</v>
      </c>
      <c r="C3554" s="127" t="str">
        <f t="shared" si="502"/>
        <v>구간20</v>
      </c>
      <c r="D3554" s="108">
        <f t="shared" si="503"/>
        <v>181</v>
      </c>
      <c r="E3554" s="128">
        <f>COUNTIF($C$15:C3554,C3554)</f>
        <v>68</v>
      </c>
      <c r="F3554" s="129">
        <f t="shared" si="504"/>
        <v>0.11708892686747374</v>
      </c>
      <c r="G3554" s="129">
        <f t="shared" si="505"/>
        <v>2.3578703521264793E-4</v>
      </c>
      <c r="H3554" s="130">
        <f t="shared" si="506"/>
        <v>0.11732471390268639</v>
      </c>
    </row>
    <row r="3555" spans="1:8">
      <c r="A3555" s="108">
        <f t="shared" si="508"/>
        <v>3541</v>
      </c>
      <c r="B3555" s="109">
        <f t="shared" si="508"/>
        <v>47106</v>
      </c>
      <c r="C3555" s="127" t="str">
        <f t="shared" si="502"/>
        <v>구간20</v>
      </c>
      <c r="D3555" s="108">
        <f t="shared" si="503"/>
        <v>181</v>
      </c>
      <c r="E3555" s="128">
        <f>COUNTIF($C$15:C3555,C3555)</f>
        <v>69</v>
      </c>
      <c r="F3555" s="129">
        <f t="shared" si="504"/>
        <v>0.11708892686747374</v>
      </c>
      <c r="G3555" s="129">
        <f t="shared" si="505"/>
        <v>2.3925449161283391E-4</v>
      </c>
      <c r="H3555" s="130">
        <f t="shared" si="506"/>
        <v>0.11732818135908657</v>
      </c>
    </row>
    <row r="3556" spans="1:8">
      <c r="A3556" s="108">
        <f t="shared" si="508"/>
        <v>3542</v>
      </c>
      <c r="B3556" s="109">
        <f t="shared" si="508"/>
        <v>47107</v>
      </c>
      <c r="C3556" s="127" t="str">
        <f t="shared" si="502"/>
        <v>구간20</v>
      </c>
      <c r="D3556" s="108">
        <f t="shared" si="503"/>
        <v>181</v>
      </c>
      <c r="E3556" s="128">
        <f>COUNTIF($C$15:C3556,C3556)</f>
        <v>70</v>
      </c>
      <c r="F3556" s="129">
        <f t="shared" si="504"/>
        <v>0.11708892686747374</v>
      </c>
      <c r="G3556" s="129">
        <f t="shared" si="505"/>
        <v>2.4272194801301992E-4</v>
      </c>
      <c r="H3556" s="130">
        <f t="shared" si="506"/>
        <v>0.11733164881548676</v>
      </c>
    </row>
    <row r="3557" spans="1:8">
      <c r="A3557" s="108">
        <f t="shared" si="508"/>
        <v>3543</v>
      </c>
      <c r="B3557" s="109">
        <f t="shared" si="508"/>
        <v>47108</v>
      </c>
      <c r="C3557" s="127" t="str">
        <f t="shared" si="502"/>
        <v>구간20</v>
      </c>
      <c r="D3557" s="108">
        <f t="shared" si="503"/>
        <v>181</v>
      </c>
      <c r="E3557" s="128">
        <f>COUNTIF($C$15:C3557,C3557)</f>
        <v>71</v>
      </c>
      <c r="F3557" s="129">
        <f t="shared" si="504"/>
        <v>0.11708892686747374</v>
      </c>
      <c r="G3557" s="129">
        <f t="shared" si="505"/>
        <v>2.461894044132059E-4</v>
      </c>
      <c r="H3557" s="130">
        <f t="shared" si="506"/>
        <v>0.11733511627188695</v>
      </c>
    </row>
    <row r="3558" spans="1:8">
      <c r="A3558" s="108">
        <f t="shared" si="508"/>
        <v>3544</v>
      </c>
      <c r="B3558" s="109">
        <f t="shared" si="508"/>
        <v>47109</v>
      </c>
      <c r="C3558" s="127" t="str">
        <f t="shared" si="502"/>
        <v>구간20</v>
      </c>
      <c r="D3558" s="108">
        <f t="shared" si="503"/>
        <v>181</v>
      </c>
      <c r="E3558" s="128">
        <f>COUNTIF($C$15:C3558,C3558)</f>
        <v>72</v>
      </c>
      <c r="F3558" s="129">
        <f t="shared" si="504"/>
        <v>0.11708892686747374</v>
      </c>
      <c r="G3558" s="129">
        <f t="shared" si="505"/>
        <v>2.4965686081339193E-4</v>
      </c>
      <c r="H3558" s="130">
        <f t="shared" si="506"/>
        <v>0.11733858372828714</v>
      </c>
    </row>
    <row r="3559" spans="1:8">
      <c r="A3559" s="108">
        <f t="shared" si="508"/>
        <v>3545</v>
      </c>
      <c r="B3559" s="109">
        <f t="shared" si="508"/>
        <v>47110</v>
      </c>
      <c r="C3559" s="127" t="str">
        <f t="shared" si="502"/>
        <v>구간20</v>
      </c>
      <c r="D3559" s="108">
        <f t="shared" si="503"/>
        <v>181</v>
      </c>
      <c r="E3559" s="128">
        <f>COUNTIF($C$15:C3559,C3559)</f>
        <v>73</v>
      </c>
      <c r="F3559" s="129">
        <f t="shared" si="504"/>
        <v>0.11708892686747374</v>
      </c>
      <c r="G3559" s="129">
        <f t="shared" si="505"/>
        <v>2.5312431721357791E-4</v>
      </c>
      <c r="H3559" s="130">
        <f t="shared" si="506"/>
        <v>0.11734205118468732</v>
      </c>
    </row>
    <row r="3560" spans="1:8">
      <c r="A3560" s="108">
        <f t="shared" si="508"/>
        <v>3546</v>
      </c>
      <c r="B3560" s="109">
        <f t="shared" si="508"/>
        <v>47111</v>
      </c>
      <c r="C3560" s="127" t="str">
        <f t="shared" si="502"/>
        <v>구간20</v>
      </c>
      <c r="D3560" s="108">
        <f t="shared" si="503"/>
        <v>181</v>
      </c>
      <c r="E3560" s="128">
        <f>COUNTIF($C$15:C3560,C3560)</f>
        <v>74</v>
      </c>
      <c r="F3560" s="129">
        <f t="shared" si="504"/>
        <v>0.11708892686747374</v>
      </c>
      <c r="G3560" s="129">
        <f t="shared" si="505"/>
        <v>2.5659177361376389E-4</v>
      </c>
      <c r="H3560" s="130">
        <f t="shared" si="506"/>
        <v>0.11734551864108751</v>
      </c>
    </row>
    <row r="3561" spans="1:8">
      <c r="A3561" s="108">
        <f t="shared" si="508"/>
        <v>3547</v>
      </c>
      <c r="B3561" s="109">
        <f t="shared" si="508"/>
        <v>47112</v>
      </c>
      <c r="C3561" s="127" t="str">
        <f t="shared" si="502"/>
        <v>구간20</v>
      </c>
      <c r="D3561" s="108">
        <f t="shared" si="503"/>
        <v>181</v>
      </c>
      <c r="E3561" s="128">
        <f>COUNTIF($C$15:C3561,C3561)</f>
        <v>75</v>
      </c>
      <c r="F3561" s="129">
        <f t="shared" si="504"/>
        <v>0.11708892686747374</v>
      </c>
      <c r="G3561" s="129">
        <f t="shared" si="505"/>
        <v>2.6005923001394993E-4</v>
      </c>
      <c r="H3561" s="130">
        <f t="shared" si="506"/>
        <v>0.11734898609748769</v>
      </c>
    </row>
    <row r="3562" spans="1:8">
      <c r="A3562" s="108">
        <f t="shared" si="508"/>
        <v>3548</v>
      </c>
      <c r="B3562" s="109">
        <f t="shared" si="508"/>
        <v>47113</v>
      </c>
      <c r="C3562" s="127" t="str">
        <f t="shared" si="502"/>
        <v>구간20</v>
      </c>
      <c r="D3562" s="108">
        <f t="shared" si="503"/>
        <v>181</v>
      </c>
      <c r="E3562" s="128">
        <f>COUNTIF($C$15:C3562,C3562)</f>
        <v>76</v>
      </c>
      <c r="F3562" s="129">
        <f t="shared" si="504"/>
        <v>0.11708892686747374</v>
      </c>
      <c r="G3562" s="129">
        <f t="shared" si="505"/>
        <v>2.6352668641413591E-4</v>
      </c>
      <c r="H3562" s="130">
        <f t="shared" si="506"/>
        <v>0.11735245355388788</v>
      </c>
    </row>
    <row r="3563" spans="1:8">
      <c r="A3563" s="108">
        <f t="shared" si="508"/>
        <v>3549</v>
      </c>
      <c r="B3563" s="109">
        <f t="shared" si="508"/>
        <v>47114</v>
      </c>
      <c r="C3563" s="127" t="str">
        <f t="shared" si="502"/>
        <v>구간20</v>
      </c>
      <c r="D3563" s="108">
        <f t="shared" si="503"/>
        <v>181</v>
      </c>
      <c r="E3563" s="128">
        <f>COUNTIF($C$15:C3563,C3563)</f>
        <v>77</v>
      </c>
      <c r="F3563" s="129">
        <f t="shared" si="504"/>
        <v>0.11708892686747374</v>
      </c>
      <c r="G3563" s="129">
        <f t="shared" si="505"/>
        <v>2.6699414281432189E-4</v>
      </c>
      <c r="H3563" s="130">
        <f t="shared" si="506"/>
        <v>0.11735592101028806</v>
      </c>
    </row>
    <row r="3564" spans="1:8">
      <c r="A3564" s="108">
        <f t="shared" si="508"/>
        <v>3550</v>
      </c>
      <c r="B3564" s="109">
        <f t="shared" si="508"/>
        <v>47115</v>
      </c>
      <c r="C3564" s="127" t="str">
        <f t="shared" si="502"/>
        <v>구간20</v>
      </c>
      <c r="D3564" s="108">
        <f t="shared" si="503"/>
        <v>181</v>
      </c>
      <c r="E3564" s="128">
        <f>COUNTIF($C$15:C3564,C3564)</f>
        <v>78</v>
      </c>
      <c r="F3564" s="129">
        <f t="shared" si="504"/>
        <v>0.11708892686747374</v>
      </c>
      <c r="G3564" s="129">
        <f t="shared" si="505"/>
        <v>2.7046159921450793E-4</v>
      </c>
      <c r="H3564" s="130">
        <f t="shared" si="506"/>
        <v>0.11735938846668825</v>
      </c>
    </row>
    <row r="3565" spans="1:8">
      <c r="A3565" s="108">
        <f t="shared" si="508"/>
        <v>3551</v>
      </c>
      <c r="B3565" s="109">
        <f t="shared" si="508"/>
        <v>47116</v>
      </c>
      <c r="C3565" s="127" t="str">
        <f t="shared" si="502"/>
        <v>구간20</v>
      </c>
      <c r="D3565" s="108">
        <f t="shared" si="503"/>
        <v>181</v>
      </c>
      <c r="E3565" s="128">
        <f>COUNTIF($C$15:C3565,C3565)</f>
        <v>79</v>
      </c>
      <c r="F3565" s="129">
        <f t="shared" si="504"/>
        <v>0.11708892686747374</v>
      </c>
      <c r="G3565" s="129">
        <f t="shared" si="505"/>
        <v>2.7392905561469391E-4</v>
      </c>
      <c r="H3565" s="130">
        <f t="shared" si="506"/>
        <v>0.11736285592308844</v>
      </c>
    </row>
    <row r="3566" spans="1:8">
      <c r="A3566" s="108">
        <f t="shared" si="508"/>
        <v>3552</v>
      </c>
      <c r="B3566" s="109">
        <f t="shared" si="508"/>
        <v>47117</v>
      </c>
      <c r="C3566" s="127" t="str">
        <f t="shared" si="502"/>
        <v>구간20</v>
      </c>
      <c r="D3566" s="108">
        <f t="shared" si="503"/>
        <v>181</v>
      </c>
      <c r="E3566" s="128">
        <f>COUNTIF($C$15:C3566,C3566)</f>
        <v>80</v>
      </c>
      <c r="F3566" s="129">
        <f t="shared" si="504"/>
        <v>0.11708892686747374</v>
      </c>
      <c r="G3566" s="129">
        <f t="shared" si="505"/>
        <v>2.7739651201487989E-4</v>
      </c>
      <c r="H3566" s="130">
        <f t="shared" si="506"/>
        <v>0.11736632337948862</v>
      </c>
    </row>
    <row r="3567" spans="1:8">
      <c r="A3567" s="108">
        <f t="shared" si="508"/>
        <v>3553</v>
      </c>
      <c r="B3567" s="109">
        <f t="shared" si="508"/>
        <v>47118</v>
      </c>
      <c r="C3567" s="127" t="str">
        <f t="shared" si="502"/>
        <v>구간20</v>
      </c>
      <c r="D3567" s="108">
        <f t="shared" si="503"/>
        <v>181</v>
      </c>
      <c r="E3567" s="128">
        <f>COUNTIF($C$15:C3567,C3567)</f>
        <v>81</v>
      </c>
      <c r="F3567" s="129">
        <f t="shared" si="504"/>
        <v>0.11708892686747374</v>
      </c>
      <c r="G3567" s="129">
        <f t="shared" si="505"/>
        <v>2.8086396841506592E-4</v>
      </c>
      <c r="H3567" s="130">
        <f t="shared" si="506"/>
        <v>0.1173697908358888</v>
      </c>
    </row>
    <row r="3568" spans="1:8">
      <c r="A3568" s="108">
        <f t="shared" si="508"/>
        <v>3554</v>
      </c>
      <c r="B3568" s="109">
        <f t="shared" si="508"/>
        <v>47119</v>
      </c>
      <c r="C3568" s="127" t="str">
        <f t="shared" si="502"/>
        <v>구간20</v>
      </c>
      <c r="D3568" s="108">
        <f t="shared" si="503"/>
        <v>181</v>
      </c>
      <c r="E3568" s="128">
        <f>COUNTIF($C$15:C3568,C3568)</f>
        <v>82</v>
      </c>
      <c r="F3568" s="129">
        <f t="shared" si="504"/>
        <v>0.11708892686747374</v>
      </c>
      <c r="G3568" s="129">
        <f t="shared" si="505"/>
        <v>2.843314248152519E-4</v>
      </c>
      <c r="H3568" s="130">
        <f t="shared" si="506"/>
        <v>0.11737325829228899</v>
      </c>
    </row>
    <row r="3569" spans="1:8">
      <c r="A3569" s="108">
        <f t="shared" ref="A3569:B3584" si="509">A3568+1</f>
        <v>3555</v>
      </c>
      <c r="B3569" s="109">
        <f t="shared" si="509"/>
        <v>47120</v>
      </c>
      <c r="C3569" s="127" t="str">
        <f t="shared" si="502"/>
        <v>구간20</v>
      </c>
      <c r="D3569" s="108">
        <f t="shared" si="503"/>
        <v>181</v>
      </c>
      <c r="E3569" s="128">
        <f>COUNTIF($C$15:C3569,C3569)</f>
        <v>83</v>
      </c>
      <c r="F3569" s="129">
        <f t="shared" si="504"/>
        <v>0.11708892686747374</v>
      </c>
      <c r="G3569" s="129">
        <f t="shared" si="505"/>
        <v>2.8779888121543788E-4</v>
      </c>
      <c r="H3569" s="130">
        <f t="shared" si="506"/>
        <v>0.11737672574868918</v>
      </c>
    </row>
    <row r="3570" spans="1:8">
      <c r="A3570" s="108">
        <f t="shared" si="509"/>
        <v>3556</v>
      </c>
      <c r="B3570" s="109">
        <f t="shared" si="509"/>
        <v>47121</v>
      </c>
      <c r="C3570" s="127" t="str">
        <f t="shared" si="502"/>
        <v>구간20</v>
      </c>
      <c r="D3570" s="108">
        <f t="shared" si="503"/>
        <v>181</v>
      </c>
      <c r="E3570" s="128">
        <f>COUNTIF($C$15:C3570,C3570)</f>
        <v>84</v>
      </c>
      <c r="F3570" s="129">
        <f t="shared" si="504"/>
        <v>0.11708892686747374</v>
      </c>
      <c r="G3570" s="129">
        <f t="shared" si="505"/>
        <v>2.9126633761562392E-4</v>
      </c>
      <c r="H3570" s="130">
        <f t="shared" si="506"/>
        <v>0.11738019320508937</v>
      </c>
    </row>
    <row r="3571" spans="1:8">
      <c r="A3571" s="108">
        <f t="shared" si="509"/>
        <v>3557</v>
      </c>
      <c r="B3571" s="109">
        <f t="shared" si="509"/>
        <v>47122</v>
      </c>
      <c r="C3571" s="127" t="str">
        <f t="shared" si="502"/>
        <v>구간20</v>
      </c>
      <c r="D3571" s="108">
        <f t="shared" si="503"/>
        <v>181</v>
      </c>
      <c r="E3571" s="128">
        <f>COUNTIF($C$15:C3571,C3571)</f>
        <v>85</v>
      </c>
      <c r="F3571" s="129">
        <f t="shared" si="504"/>
        <v>0.11708892686747374</v>
      </c>
      <c r="G3571" s="129">
        <f t="shared" si="505"/>
        <v>2.947337940158099E-4</v>
      </c>
      <c r="H3571" s="130">
        <f t="shared" si="506"/>
        <v>0.11738366066148956</v>
      </c>
    </row>
    <row r="3572" spans="1:8">
      <c r="A3572" s="108">
        <f t="shared" si="509"/>
        <v>3558</v>
      </c>
      <c r="B3572" s="109">
        <f t="shared" si="509"/>
        <v>47123</v>
      </c>
      <c r="C3572" s="127" t="str">
        <f t="shared" si="502"/>
        <v>구간20</v>
      </c>
      <c r="D3572" s="108">
        <f t="shared" si="503"/>
        <v>181</v>
      </c>
      <c r="E3572" s="128">
        <f>COUNTIF($C$15:C3572,C3572)</f>
        <v>86</v>
      </c>
      <c r="F3572" s="129">
        <f t="shared" si="504"/>
        <v>0.11708892686747374</v>
      </c>
      <c r="G3572" s="129">
        <f t="shared" si="505"/>
        <v>2.9820125041599588E-4</v>
      </c>
      <c r="H3572" s="130">
        <f t="shared" si="506"/>
        <v>0.11738712811788973</v>
      </c>
    </row>
    <row r="3573" spans="1:8">
      <c r="A3573" s="108">
        <f t="shared" si="509"/>
        <v>3559</v>
      </c>
      <c r="B3573" s="109">
        <f t="shared" si="509"/>
        <v>47124</v>
      </c>
      <c r="C3573" s="127" t="str">
        <f t="shared" si="502"/>
        <v>구간20</v>
      </c>
      <c r="D3573" s="108">
        <f t="shared" si="503"/>
        <v>181</v>
      </c>
      <c r="E3573" s="128">
        <f>COUNTIF($C$15:C3573,C3573)</f>
        <v>87</v>
      </c>
      <c r="F3573" s="129">
        <f t="shared" si="504"/>
        <v>0.11708892686747374</v>
      </c>
      <c r="G3573" s="129">
        <f t="shared" si="505"/>
        <v>3.0166870681618192E-4</v>
      </c>
      <c r="H3573" s="130">
        <f t="shared" si="506"/>
        <v>0.11739059557428992</v>
      </c>
    </row>
    <row r="3574" spans="1:8">
      <c r="A3574" s="108">
        <f t="shared" si="509"/>
        <v>3560</v>
      </c>
      <c r="B3574" s="109">
        <f t="shared" si="509"/>
        <v>47125</v>
      </c>
      <c r="C3574" s="127" t="str">
        <f t="shared" si="502"/>
        <v>구간20</v>
      </c>
      <c r="D3574" s="108">
        <f t="shared" si="503"/>
        <v>181</v>
      </c>
      <c r="E3574" s="128">
        <f>COUNTIF($C$15:C3574,C3574)</f>
        <v>88</v>
      </c>
      <c r="F3574" s="129">
        <f t="shared" si="504"/>
        <v>0.11708892686747374</v>
      </c>
      <c r="G3574" s="129">
        <f t="shared" si="505"/>
        <v>3.051361632163679E-4</v>
      </c>
      <c r="H3574" s="130">
        <f t="shared" si="506"/>
        <v>0.11739406303069011</v>
      </c>
    </row>
    <row r="3575" spans="1:8">
      <c r="A3575" s="108">
        <f t="shared" si="509"/>
        <v>3561</v>
      </c>
      <c r="B3575" s="109">
        <f t="shared" si="509"/>
        <v>47126</v>
      </c>
      <c r="C3575" s="127" t="str">
        <f t="shared" si="502"/>
        <v>구간20</v>
      </c>
      <c r="D3575" s="108">
        <f t="shared" si="503"/>
        <v>181</v>
      </c>
      <c r="E3575" s="128">
        <f>COUNTIF($C$15:C3575,C3575)</f>
        <v>89</v>
      </c>
      <c r="F3575" s="129">
        <f t="shared" si="504"/>
        <v>0.11708892686747374</v>
      </c>
      <c r="G3575" s="129">
        <f t="shared" si="505"/>
        <v>3.0860361961655388E-4</v>
      </c>
      <c r="H3575" s="130">
        <f t="shared" si="506"/>
        <v>0.1173975304870903</v>
      </c>
    </row>
    <row r="3576" spans="1:8">
      <c r="A3576" s="108">
        <f t="shared" si="509"/>
        <v>3562</v>
      </c>
      <c r="B3576" s="109">
        <f t="shared" si="509"/>
        <v>47127</v>
      </c>
      <c r="C3576" s="127" t="str">
        <f t="shared" si="502"/>
        <v>구간20</v>
      </c>
      <c r="D3576" s="108">
        <f t="shared" si="503"/>
        <v>181</v>
      </c>
      <c r="E3576" s="128">
        <f>COUNTIF($C$15:C3576,C3576)</f>
        <v>90</v>
      </c>
      <c r="F3576" s="129">
        <f t="shared" si="504"/>
        <v>0.11708892686747374</v>
      </c>
      <c r="G3576" s="129">
        <f t="shared" si="505"/>
        <v>3.1207107601673991E-4</v>
      </c>
      <c r="H3576" s="130">
        <f t="shared" si="506"/>
        <v>0.11740099794349049</v>
      </c>
    </row>
    <row r="3577" spans="1:8">
      <c r="A3577" s="108">
        <f t="shared" si="509"/>
        <v>3563</v>
      </c>
      <c r="B3577" s="109">
        <f t="shared" si="509"/>
        <v>47128</v>
      </c>
      <c r="C3577" s="127" t="str">
        <f t="shared" si="502"/>
        <v>구간20</v>
      </c>
      <c r="D3577" s="108">
        <f t="shared" si="503"/>
        <v>181</v>
      </c>
      <c r="E3577" s="128">
        <f>COUNTIF($C$15:C3577,C3577)</f>
        <v>91</v>
      </c>
      <c r="F3577" s="129">
        <f t="shared" si="504"/>
        <v>0.11708892686747374</v>
      </c>
      <c r="G3577" s="129">
        <f t="shared" si="505"/>
        <v>3.155385324169259E-4</v>
      </c>
      <c r="H3577" s="130">
        <f t="shared" si="506"/>
        <v>0.11740446539989066</v>
      </c>
    </row>
    <row r="3578" spans="1:8">
      <c r="A3578" s="108">
        <f t="shared" si="509"/>
        <v>3564</v>
      </c>
      <c r="B3578" s="109">
        <f t="shared" si="509"/>
        <v>47129</v>
      </c>
      <c r="C3578" s="127" t="str">
        <f t="shared" si="502"/>
        <v>구간20</v>
      </c>
      <c r="D3578" s="108">
        <f t="shared" si="503"/>
        <v>181</v>
      </c>
      <c r="E3578" s="128">
        <f>COUNTIF($C$15:C3578,C3578)</f>
        <v>92</v>
      </c>
      <c r="F3578" s="129">
        <f t="shared" si="504"/>
        <v>0.11708892686747374</v>
      </c>
      <c r="G3578" s="129">
        <f t="shared" si="505"/>
        <v>3.1900598881711188E-4</v>
      </c>
      <c r="H3578" s="130">
        <f t="shared" si="506"/>
        <v>0.11740793285629085</v>
      </c>
    </row>
    <row r="3579" spans="1:8">
      <c r="A3579" s="108">
        <f t="shared" si="509"/>
        <v>3565</v>
      </c>
      <c r="B3579" s="109">
        <f t="shared" si="509"/>
        <v>47130</v>
      </c>
      <c r="C3579" s="127" t="str">
        <f t="shared" si="502"/>
        <v>구간20</v>
      </c>
      <c r="D3579" s="108">
        <f t="shared" si="503"/>
        <v>181</v>
      </c>
      <c r="E3579" s="128">
        <f>COUNTIF($C$15:C3579,C3579)</f>
        <v>93</v>
      </c>
      <c r="F3579" s="129">
        <f t="shared" si="504"/>
        <v>0.11708892686747374</v>
      </c>
      <c r="G3579" s="129">
        <f t="shared" si="505"/>
        <v>3.2247344521729791E-4</v>
      </c>
      <c r="H3579" s="130">
        <f t="shared" si="506"/>
        <v>0.11741140031269104</v>
      </c>
    </row>
    <row r="3580" spans="1:8">
      <c r="A3580" s="108">
        <f t="shared" si="509"/>
        <v>3566</v>
      </c>
      <c r="B3580" s="109">
        <f t="shared" si="509"/>
        <v>47131</v>
      </c>
      <c r="C3580" s="127" t="str">
        <f t="shared" si="502"/>
        <v>구간20</v>
      </c>
      <c r="D3580" s="108">
        <f t="shared" si="503"/>
        <v>181</v>
      </c>
      <c r="E3580" s="128">
        <f>COUNTIF($C$15:C3580,C3580)</f>
        <v>94</v>
      </c>
      <c r="F3580" s="129">
        <f t="shared" si="504"/>
        <v>0.11708892686747374</v>
      </c>
      <c r="G3580" s="129">
        <f t="shared" si="505"/>
        <v>3.2594090161748389E-4</v>
      </c>
      <c r="H3580" s="130">
        <f t="shared" si="506"/>
        <v>0.11741486776909123</v>
      </c>
    </row>
    <row r="3581" spans="1:8">
      <c r="A3581" s="108">
        <f t="shared" si="509"/>
        <v>3567</v>
      </c>
      <c r="B3581" s="109">
        <f t="shared" si="509"/>
        <v>47132</v>
      </c>
      <c r="C3581" s="127" t="str">
        <f t="shared" si="502"/>
        <v>구간20</v>
      </c>
      <c r="D3581" s="108">
        <f t="shared" si="503"/>
        <v>181</v>
      </c>
      <c r="E3581" s="128">
        <f>COUNTIF($C$15:C3581,C3581)</f>
        <v>95</v>
      </c>
      <c r="F3581" s="129">
        <f t="shared" si="504"/>
        <v>0.11708892686747374</v>
      </c>
      <c r="G3581" s="129">
        <f t="shared" si="505"/>
        <v>3.2940835801766987E-4</v>
      </c>
      <c r="H3581" s="130">
        <f t="shared" si="506"/>
        <v>0.11741833522549142</v>
      </c>
    </row>
    <row r="3582" spans="1:8">
      <c r="A3582" s="108">
        <f t="shared" si="509"/>
        <v>3568</v>
      </c>
      <c r="B3582" s="109">
        <f t="shared" si="509"/>
        <v>47133</v>
      </c>
      <c r="C3582" s="127" t="str">
        <f t="shared" si="502"/>
        <v>구간20</v>
      </c>
      <c r="D3582" s="108">
        <f t="shared" si="503"/>
        <v>181</v>
      </c>
      <c r="E3582" s="128">
        <f>COUNTIF($C$15:C3582,C3582)</f>
        <v>96</v>
      </c>
      <c r="F3582" s="129">
        <f t="shared" si="504"/>
        <v>0.11708892686747374</v>
      </c>
      <c r="G3582" s="129">
        <f t="shared" si="505"/>
        <v>3.3287581441785591E-4</v>
      </c>
      <c r="H3582" s="130">
        <f t="shared" si="506"/>
        <v>0.11742180268189159</v>
      </c>
    </row>
    <row r="3583" spans="1:8">
      <c r="A3583" s="108">
        <f t="shared" si="509"/>
        <v>3569</v>
      </c>
      <c r="B3583" s="109">
        <f t="shared" si="509"/>
        <v>47134</v>
      </c>
      <c r="C3583" s="127" t="str">
        <f t="shared" si="502"/>
        <v>구간20</v>
      </c>
      <c r="D3583" s="108">
        <f t="shared" si="503"/>
        <v>181</v>
      </c>
      <c r="E3583" s="128">
        <f>COUNTIF($C$15:C3583,C3583)</f>
        <v>97</v>
      </c>
      <c r="F3583" s="129">
        <f t="shared" si="504"/>
        <v>0.11708892686747374</v>
      </c>
      <c r="G3583" s="129">
        <f t="shared" si="505"/>
        <v>3.3634327081804189E-4</v>
      </c>
      <c r="H3583" s="130">
        <f t="shared" si="506"/>
        <v>0.11742527013829178</v>
      </c>
    </row>
    <row r="3584" spans="1:8">
      <c r="A3584" s="108">
        <f t="shared" si="509"/>
        <v>3570</v>
      </c>
      <c r="B3584" s="109">
        <f t="shared" si="509"/>
        <v>47135</v>
      </c>
      <c r="C3584" s="127" t="str">
        <f t="shared" si="502"/>
        <v>구간20</v>
      </c>
      <c r="D3584" s="108">
        <f t="shared" si="503"/>
        <v>181</v>
      </c>
      <c r="E3584" s="128">
        <f>COUNTIF($C$15:C3584,C3584)</f>
        <v>98</v>
      </c>
      <c r="F3584" s="129">
        <f t="shared" si="504"/>
        <v>0.11708892686747374</v>
      </c>
      <c r="G3584" s="129">
        <f t="shared" si="505"/>
        <v>3.3981072721822787E-4</v>
      </c>
      <c r="H3584" s="130">
        <f t="shared" si="506"/>
        <v>0.11742873759469197</v>
      </c>
    </row>
    <row r="3585" spans="1:8">
      <c r="A3585" s="108">
        <f t="shared" ref="A3585:B3600" si="510">A3584+1</f>
        <v>3571</v>
      </c>
      <c r="B3585" s="109">
        <f t="shared" si="510"/>
        <v>47136</v>
      </c>
      <c r="C3585" s="127" t="str">
        <f t="shared" si="502"/>
        <v>구간20</v>
      </c>
      <c r="D3585" s="108">
        <f t="shared" si="503"/>
        <v>181</v>
      </c>
      <c r="E3585" s="128">
        <f>COUNTIF($C$15:C3585,C3585)</f>
        <v>99</v>
      </c>
      <c r="F3585" s="129">
        <f t="shared" si="504"/>
        <v>0.11708892686747374</v>
      </c>
      <c r="G3585" s="129">
        <f t="shared" si="505"/>
        <v>3.4327818361841385E-4</v>
      </c>
      <c r="H3585" s="130">
        <f t="shared" si="506"/>
        <v>0.11743220505109216</v>
      </c>
    </row>
    <row r="3586" spans="1:8">
      <c r="A3586" s="108">
        <f t="shared" si="510"/>
        <v>3572</v>
      </c>
      <c r="B3586" s="109">
        <f t="shared" si="510"/>
        <v>47137</v>
      </c>
      <c r="C3586" s="127" t="str">
        <f t="shared" si="502"/>
        <v>구간20</v>
      </c>
      <c r="D3586" s="108">
        <f t="shared" si="503"/>
        <v>181</v>
      </c>
      <c r="E3586" s="128">
        <f>COUNTIF($C$15:C3586,C3586)</f>
        <v>100</v>
      </c>
      <c r="F3586" s="129">
        <f t="shared" si="504"/>
        <v>0.11708892686747374</v>
      </c>
      <c r="G3586" s="129">
        <f t="shared" si="505"/>
        <v>3.4674564001859989E-4</v>
      </c>
      <c r="H3586" s="130">
        <f t="shared" si="506"/>
        <v>0.11743567250749234</v>
      </c>
    </row>
    <row r="3587" spans="1:8">
      <c r="A3587" s="108">
        <f t="shared" si="510"/>
        <v>3573</v>
      </c>
      <c r="B3587" s="109">
        <f t="shared" si="510"/>
        <v>47138</v>
      </c>
      <c r="C3587" s="127" t="str">
        <f t="shared" si="502"/>
        <v>구간20</v>
      </c>
      <c r="D3587" s="108">
        <f t="shared" si="503"/>
        <v>181</v>
      </c>
      <c r="E3587" s="128">
        <f>COUNTIF($C$15:C3587,C3587)</f>
        <v>101</v>
      </c>
      <c r="F3587" s="129">
        <f t="shared" si="504"/>
        <v>0.11708892686747374</v>
      </c>
      <c r="G3587" s="129">
        <f t="shared" si="505"/>
        <v>3.5021309641878587E-4</v>
      </c>
      <c r="H3587" s="130">
        <f t="shared" si="506"/>
        <v>0.11743913996389253</v>
      </c>
    </row>
    <row r="3588" spans="1:8">
      <c r="A3588" s="108">
        <f t="shared" si="510"/>
        <v>3574</v>
      </c>
      <c r="B3588" s="109">
        <f t="shared" si="510"/>
        <v>47139</v>
      </c>
      <c r="C3588" s="127" t="str">
        <f t="shared" si="502"/>
        <v>구간20</v>
      </c>
      <c r="D3588" s="108">
        <f t="shared" si="503"/>
        <v>181</v>
      </c>
      <c r="E3588" s="128">
        <f>COUNTIF($C$15:C3588,C3588)</f>
        <v>102</v>
      </c>
      <c r="F3588" s="129">
        <f t="shared" si="504"/>
        <v>0.11708892686747374</v>
      </c>
      <c r="G3588" s="129">
        <f t="shared" si="505"/>
        <v>3.5368055281897185E-4</v>
      </c>
      <c r="H3588" s="130">
        <f t="shared" si="506"/>
        <v>0.11744260742029271</v>
      </c>
    </row>
    <row r="3589" spans="1:8">
      <c r="A3589" s="108">
        <f t="shared" si="510"/>
        <v>3575</v>
      </c>
      <c r="B3589" s="109">
        <f t="shared" si="510"/>
        <v>47140</v>
      </c>
      <c r="C3589" s="127" t="str">
        <f t="shared" si="502"/>
        <v>구간20</v>
      </c>
      <c r="D3589" s="108">
        <f t="shared" si="503"/>
        <v>181</v>
      </c>
      <c r="E3589" s="128">
        <f>COUNTIF($C$15:C3589,C3589)</f>
        <v>103</v>
      </c>
      <c r="F3589" s="129">
        <f t="shared" si="504"/>
        <v>0.11708892686747374</v>
      </c>
      <c r="G3589" s="129">
        <f t="shared" si="505"/>
        <v>3.5714800921915788E-4</v>
      </c>
      <c r="H3589" s="130">
        <f t="shared" si="506"/>
        <v>0.1174460748766929</v>
      </c>
    </row>
    <row r="3590" spans="1:8">
      <c r="A3590" s="108">
        <f t="shared" si="510"/>
        <v>3576</v>
      </c>
      <c r="B3590" s="109">
        <f t="shared" si="510"/>
        <v>47141</v>
      </c>
      <c r="C3590" s="127" t="str">
        <f t="shared" si="502"/>
        <v>구간20</v>
      </c>
      <c r="D3590" s="108">
        <f t="shared" si="503"/>
        <v>181</v>
      </c>
      <c r="E3590" s="128">
        <f>COUNTIF($C$15:C3590,C3590)</f>
        <v>104</v>
      </c>
      <c r="F3590" s="129">
        <f t="shared" si="504"/>
        <v>0.11708892686747374</v>
      </c>
      <c r="G3590" s="129">
        <f t="shared" si="505"/>
        <v>3.6061546561934386E-4</v>
      </c>
      <c r="H3590" s="130">
        <f t="shared" si="506"/>
        <v>0.11744954233309308</v>
      </c>
    </row>
    <row r="3591" spans="1:8">
      <c r="A3591" s="108">
        <f t="shared" si="510"/>
        <v>3577</v>
      </c>
      <c r="B3591" s="109">
        <f t="shared" si="510"/>
        <v>47142</v>
      </c>
      <c r="C3591" s="127" t="str">
        <f t="shared" si="502"/>
        <v>구간20</v>
      </c>
      <c r="D3591" s="108">
        <f t="shared" si="503"/>
        <v>181</v>
      </c>
      <c r="E3591" s="128">
        <f>COUNTIF($C$15:C3591,C3591)</f>
        <v>105</v>
      </c>
      <c r="F3591" s="129">
        <f t="shared" si="504"/>
        <v>0.11708892686747374</v>
      </c>
      <c r="G3591" s="129">
        <f t="shared" si="505"/>
        <v>3.6408292201952985E-4</v>
      </c>
      <c r="H3591" s="130">
        <f t="shared" si="506"/>
        <v>0.11745300978949327</v>
      </c>
    </row>
    <row r="3592" spans="1:8">
      <c r="A3592" s="108">
        <f t="shared" si="510"/>
        <v>3578</v>
      </c>
      <c r="B3592" s="109">
        <f t="shared" si="510"/>
        <v>47143</v>
      </c>
      <c r="C3592" s="127" t="str">
        <f t="shared" si="502"/>
        <v>구간20</v>
      </c>
      <c r="D3592" s="108">
        <f t="shared" si="503"/>
        <v>181</v>
      </c>
      <c r="E3592" s="128">
        <f>COUNTIF($C$15:C3592,C3592)</f>
        <v>106</v>
      </c>
      <c r="F3592" s="129">
        <f t="shared" si="504"/>
        <v>0.11708892686747374</v>
      </c>
      <c r="G3592" s="129">
        <f t="shared" si="505"/>
        <v>3.6755037841971588E-4</v>
      </c>
      <c r="H3592" s="130">
        <f t="shared" si="506"/>
        <v>0.11745647724589346</v>
      </c>
    </row>
    <row r="3593" spans="1:8">
      <c r="A3593" s="108">
        <f t="shared" si="510"/>
        <v>3579</v>
      </c>
      <c r="B3593" s="109">
        <f t="shared" si="510"/>
        <v>47144</v>
      </c>
      <c r="C3593" s="127" t="str">
        <f t="shared" si="502"/>
        <v>구간20</v>
      </c>
      <c r="D3593" s="108">
        <f t="shared" si="503"/>
        <v>181</v>
      </c>
      <c r="E3593" s="128">
        <f>COUNTIF($C$15:C3593,C3593)</f>
        <v>107</v>
      </c>
      <c r="F3593" s="129">
        <f t="shared" si="504"/>
        <v>0.11708892686747374</v>
      </c>
      <c r="G3593" s="129">
        <f t="shared" si="505"/>
        <v>3.7101783481990186E-4</v>
      </c>
      <c r="H3593" s="130">
        <f t="shared" si="506"/>
        <v>0.11745994470229364</v>
      </c>
    </row>
    <row r="3594" spans="1:8">
      <c r="A3594" s="108">
        <f t="shared" si="510"/>
        <v>3580</v>
      </c>
      <c r="B3594" s="109">
        <f t="shared" si="510"/>
        <v>47145</v>
      </c>
      <c r="C3594" s="127" t="str">
        <f t="shared" si="502"/>
        <v>구간20</v>
      </c>
      <c r="D3594" s="108">
        <f t="shared" si="503"/>
        <v>181</v>
      </c>
      <c r="E3594" s="128">
        <f>COUNTIF($C$15:C3594,C3594)</f>
        <v>108</v>
      </c>
      <c r="F3594" s="129">
        <f t="shared" si="504"/>
        <v>0.11708892686747374</v>
      </c>
      <c r="G3594" s="129">
        <f t="shared" si="505"/>
        <v>3.7448529122008784E-4</v>
      </c>
      <c r="H3594" s="130">
        <f t="shared" si="506"/>
        <v>0.11746341215869383</v>
      </c>
    </row>
    <row r="3595" spans="1:8">
      <c r="A3595" s="108">
        <f t="shared" si="510"/>
        <v>3581</v>
      </c>
      <c r="B3595" s="109">
        <f t="shared" si="510"/>
        <v>47146</v>
      </c>
      <c r="C3595" s="127" t="str">
        <f t="shared" si="502"/>
        <v>구간20</v>
      </c>
      <c r="D3595" s="108">
        <f t="shared" si="503"/>
        <v>181</v>
      </c>
      <c r="E3595" s="128">
        <f>COUNTIF($C$15:C3595,C3595)</f>
        <v>109</v>
      </c>
      <c r="F3595" s="129">
        <f t="shared" si="504"/>
        <v>0.11708892686747374</v>
      </c>
      <c r="G3595" s="129">
        <f t="shared" si="505"/>
        <v>3.7795274762027388E-4</v>
      </c>
      <c r="H3595" s="130">
        <f t="shared" si="506"/>
        <v>0.11746687961509401</v>
      </c>
    </row>
    <row r="3596" spans="1:8">
      <c r="A3596" s="108">
        <f t="shared" si="510"/>
        <v>3582</v>
      </c>
      <c r="B3596" s="109">
        <f t="shared" si="510"/>
        <v>47147</v>
      </c>
      <c r="C3596" s="127" t="str">
        <f t="shared" si="502"/>
        <v>구간20</v>
      </c>
      <c r="D3596" s="108">
        <f t="shared" si="503"/>
        <v>181</v>
      </c>
      <c r="E3596" s="128">
        <f>COUNTIF($C$15:C3596,C3596)</f>
        <v>110</v>
      </c>
      <c r="F3596" s="129">
        <f t="shared" si="504"/>
        <v>0.11708892686747374</v>
      </c>
      <c r="G3596" s="129">
        <f t="shared" si="505"/>
        <v>3.8142020402045986E-4</v>
      </c>
      <c r="H3596" s="130">
        <f t="shared" si="506"/>
        <v>0.1174703470714942</v>
      </c>
    </row>
    <row r="3597" spans="1:8">
      <c r="A3597" s="108">
        <f t="shared" si="510"/>
        <v>3583</v>
      </c>
      <c r="B3597" s="109">
        <f t="shared" si="510"/>
        <v>47148</v>
      </c>
      <c r="C3597" s="127" t="str">
        <f t="shared" si="502"/>
        <v>구간20</v>
      </c>
      <c r="D3597" s="108">
        <f t="shared" si="503"/>
        <v>181</v>
      </c>
      <c r="E3597" s="128">
        <f>COUNTIF($C$15:C3597,C3597)</f>
        <v>111</v>
      </c>
      <c r="F3597" s="129">
        <f t="shared" si="504"/>
        <v>0.11708892686747374</v>
      </c>
      <c r="G3597" s="129">
        <f t="shared" si="505"/>
        <v>3.8488766042064584E-4</v>
      </c>
      <c r="H3597" s="130">
        <f t="shared" si="506"/>
        <v>0.11747381452789439</v>
      </c>
    </row>
    <row r="3598" spans="1:8">
      <c r="A3598" s="108">
        <f t="shared" si="510"/>
        <v>3584</v>
      </c>
      <c r="B3598" s="109">
        <f t="shared" si="510"/>
        <v>47149</v>
      </c>
      <c r="C3598" s="127" t="str">
        <f t="shared" si="502"/>
        <v>구간20</v>
      </c>
      <c r="D3598" s="108">
        <f t="shared" si="503"/>
        <v>181</v>
      </c>
      <c r="E3598" s="128">
        <f>COUNTIF($C$15:C3598,C3598)</f>
        <v>112</v>
      </c>
      <c r="F3598" s="129">
        <f t="shared" si="504"/>
        <v>0.11708892686747374</v>
      </c>
      <c r="G3598" s="129">
        <f t="shared" si="505"/>
        <v>3.8835511682083188E-4</v>
      </c>
      <c r="H3598" s="130">
        <f t="shared" si="506"/>
        <v>0.11747728198429458</v>
      </c>
    </row>
    <row r="3599" spans="1:8">
      <c r="A3599" s="108">
        <f t="shared" si="510"/>
        <v>3585</v>
      </c>
      <c r="B3599" s="109">
        <f t="shared" si="510"/>
        <v>47150</v>
      </c>
      <c r="C3599" s="127" t="str">
        <f t="shared" si="502"/>
        <v>구간20</v>
      </c>
      <c r="D3599" s="108">
        <f t="shared" si="503"/>
        <v>181</v>
      </c>
      <c r="E3599" s="128">
        <f>COUNTIF($C$15:C3599,C3599)</f>
        <v>113</v>
      </c>
      <c r="F3599" s="129">
        <f t="shared" si="504"/>
        <v>0.11708892686747374</v>
      </c>
      <c r="G3599" s="129">
        <f t="shared" si="505"/>
        <v>3.9182257322101786E-4</v>
      </c>
      <c r="H3599" s="130">
        <f t="shared" si="506"/>
        <v>0.11748074944069475</v>
      </c>
    </row>
    <row r="3600" spans="1:8">
      <c r="A3600" s="108">
        <f t="shared" si="510"/>
        <v>3586</v>
      </c>
      <c r="B3600" s="109">
        <f t="shared" si="510"/>
        <v>47151</v>
      </c>
      <c r="C3600" s="127" t="str">
        <f t="shared" ref="C3600:C3663" si="511">IF(IFERROR(HLOOKUP(B3600,$D$5:$W$7,2,FALSE),"")="",C3601,HLOOKUP(B3600,$D$5:$W$7,2,FALSE))</f>
        <v>구간20</v>
      </c>
      <c r="D3600" s="108">
        <f t="shared" ref="D3600:D3663" si="512">COUNTIF($C$15:$C$49928,C3600)</f>
        <v>181</v>
      </c>
      <c r="E3600" s="128">
        <f>COUNTIF($C$15:C3600,C3600)</f>
        <v>114</v>
      </c>
      <c r="F3600" s="129">
        <f t="shared" ref="F3600:F3663" si="513">HLOOKUP($C3600,$D$6:$W$11,6,FALSE)</f>
        <v>0.11708892686747374</v>
      </c>
      <c r="G3600" s="129">
        <f t="shared" ref="G3600:G3663" si="514">HLOOKUP($C3600,$D$6:$W$11,5,FALSE)*(E3600)</f>
        <v>3.9529002962120384E-4</v>
      </c>
      <c r="H3600" s="130">
        <f t="shared" ref="H3600:H3663" si="515">F3600+G3600</f>
        <v>0.11748421689709494</v>
      </c>
    </row>
    <row r="3601" spans="1:8">
      <c r="A3601" s="108">
        <f t="shared" ref="A3601:B3616" si="516">A3600+1</f>
        <v>3587</v>
      </c>
      <c r="B3601" s="109">
        <f t="shared" si="516"/>
        <v>47152</v>
      </c>
      <c r="C3601" s="127" t="str">
        <f t="shared" si="511"/>
        <v>구간20</v>
      </c>
      <c r="D3601" s="108">
        <f t="shared" si="512"/>
        <v>181</v>
      </c>
      <c r="E3601" s="128">
        <f>COUNTIF($C$15:C3601,C3601)</f>
        <v>115</v>
      </c>
      <c r="F3601" s="129">
        <f t="shared" si="513"/>
        <v>0.11708892686747374</v>
      </c>
      <c r="G3601" s="129">
        <f t="shared" si="514"/>
        <v>3.9875748602138987E-4</v>
      </c>
      <c r="H3601" s="130">
        <f t="shared" si="515"/>
        <v>0.11748768435349513</v>
      </c>
    </row>
    <row r="3602" spans="1:8">
      <c r="A3602" s="108">
        <f t="shared" si="516"/>
        <v>3588</v>
      </c>
      <c r="B3602" s="109">
        <f t="shared" si="516"/>
        <v>47153</v>
      </c>
      <c r="C3602" s="127" t="str">
        <f t="shared" si="511"/>
        <v>구간20</v>
      </c>
      <c r="D3602" s="108">
        <f t="shared" si="512"/>
        <v>181</v>
      </c>
      <c r="E3602" s="128">
        <f>COUNTIF($C$15:C3602,C3602)</f>
        <v>116</v>
      </c>
      <c r="F3602" s="129">
        <f t="shared" si="513"/>
        <v>0.11708892686747374</v>
      </c>
      <c r="G3602" s="129">
        <f t="shared" si="514"/>
        <v>4.0222494242157585E-4</v>
      </c>
      <c r="H3602" s="130">
        <f t="shared" si="515"/>
        <v>0.11749115180989532</v>
      </c>
    </row>
    <row r="3603" spans="1:8">
      <c r="A3603" s="108">
        <f t="shared" si="516"/>
        <v>3589</v>
      </c>
      <c r="B3603" s="109">
        <f t="shared" si="516"/>
        <v>47154</v>
      </c>
      <c r="C3603" s="127" t="str">
        <f t="shared" si="511"/>
        <v>구간20</v>
      </c>
      <c r="D3603" s="108">
        <f t="shared" si="512"/>
        <v>181</v>
      </c>
      <c r="E3603" s="128">
        <f>COUNTIF($C$15:C3603,C3603)</f>
        <v>117</v>
      </c>
      <c r="F3603" s="129">
        <f t="shared" si="513"/>
        <v>0.11708892686747374</v>
      </c>
      <c r="G3603" s="129">
        <f t="shared" si="514"/>
        <v>4.0569239882176183E-4</v>
      </c>
      <c r="H3603" s="130">
        <f t="shared" si="515"/>
        <v>0.11749461926629551</v>
      </c>
    </row>
    <row r="3604" spans="1:8">
      <c r="A3604" s="108">
        <f t="shared" si="516"/>
        <v>3590</v>
      </c>
      <c r="B3604" s="109">
        <f t="shared" si="516"/>
        <v>47155</v>
      </c>
      <c r="C3604" s="127" t="str">
        <f t="shared" si="511"/>
        <v>구간20</v>
      </c>
      <c r="D3604" s="108">
        <f t="shared" si="512"/>
        <v>181</v>
      </c>
      <c r="E3604" s="128">
        <f>COUNTIF($C$15:C3604,C3604)</f>
        <v>118</v>
      </c>
      <c r="F3604" s="129">
        <f t="shared" si="513"/>
        <v>0.11708892686747374</v>
      </c>
      <c r="G3604" s="129">
        <f t="shared" si="514"/>
        <v>4.0915985522194787E-4</v>
      </c>
      <c r="H3604" s="130">
        <f t="shared" si="515"/>
        <v>0.11749808672269568</v>
      </c>
    </row>
    <row r="3605" spans="1:8">
      <c r="A3605" s="108">
        <f t="shared" si="516"/>
        <v>3591</v>
      </c>
      <c r="B3605" s="109">
        <f t="shared" si="516"/>
        <v>47156</v>
      </c>
      <c r="C3605" s="127" t="str">
        <f t="shared" si="511"/>
        <v>구간20</v>
      </c>
      <c r="D3605" s="108">
        <f t="shared" si="512"/>
        <v>181</v>
      </c>
      <c r="E3605" s="128">
        <f>COUNTIF($C$15:C3605,C3605)</f>
        <v>119</v>
      </c>
      <c r="F3605" s="129">
        <f t="shared" si="513"/>
        <v>0.11708892686747374</v>
      </c>
      <c r="G3605" s="129">
        <f t="shared" si="514"/>
        <v>4.1262731162213385E-4</v>
      </c>
      <c r="H3605" s="130">
        <f t="shared" si="515"/>
        <v>0.11750155417909587</v>
      </c>
    </row>
    <row r="3606" spans="1:8">
      <c r="A3606" s="108">
        <f t="shared" si="516"/>
        <v>3592</v>
      </c>
      <c r="B3606" s="109">
        <f t="shared" si="516"/>
        <v>47157</v>
      </c>
      <c r="C3606" s="127" t="str">
        <f t="shared" si="511"/>
        <v>구간20</v>
      </c>
      <c r="D3606" s="108">
        <f t="shared" si="512"/>
        <v>181</v>
      </c>
      <c r="E3606" s="128">
        <f>COUNTIF($C$15:C3606,C3606)</f>
        <v>120</v>
      </c>
      <c r="F3606" s="129">
        <f t="shared" si="513"/>
        <v>0.11708892686747374</v>
      </c>
      <c r="G3606" s="129">
        <f t="shared" si="514"/>
        <v>4.1609476802231983E-4</v>
      </c>
      <c r="H3606" s="130">
        <f t="shared" si="515"/>
        <v>0.11750502163549606</v>
      </c>
    </row>
    <row r="3607" spans="1:8">
      <c r="A3607" s="108">
        <f t="shared" si="516"/>
        <v>3593</v>
      </c>
      <c r="B3607" s="109">
        <f t="shared" si="516"/>
        <v>47158</v>
      </c>
      <c r="C3607" s="127" t="str">
        <f t="shared" si="511"/>
        <v>구간20</v>
      </c>
      <c r="D3607" s="108">
        <f t="shared" si="512"/>
        <v>181</v>
      </c>
      <c r="E3607" s="128">
        <f>COUNTIF($C$15:C3607,C3607)</f>
        <v>121</v>
      </c>
      <c r="F3607" s="129">
        <f t="shared" si="513"/>
        <v>0.11708892686747374</v>
      </c>
      <c r="G3607" s="129">
        <f t="shared" si="514"/>
        <v>4.1956222442250587E-4</v>
      </c>
      <c r="H3607" s="130">
        <f t="shared" si="515"/>
        <v>0.11750848909189625</v>
      </c>
    </row>
    <row r="3608" spans="1:8">
      <c r="A3608" s="108">
        <f t="shared" si="516"/>
        <v>3594</v>
      </c>
      <c r="B3608" s="109">
        <f t="shared" si="516"/>
        <v>47159</v>
      </c>
      <c r="C3608" s="127" t="str">
        <f t="shared" si="511"/>
        <v>구간20</v>
      </c>
      <c r="D3608" s="108">
        <f t="shared" si="512"/>
        <v>181</v>
      </c>
      <c r="E3608" s="128">
        <f>COUNTIF($C$15:C3608,C3608)</f>
        <v>122</v>
      </c>
      <c r="F3608" s="129">
        <f t="shared" si="513"/>
        <v>0.11708892686747374</v>
      </c>
      <c r="G3608" s="129">
        <f t="shared" si="514"/>
        <v>4.2302968082269185E-4</v>
      </c>
      <c r="H3608" s="130">
        <f t="shared" si="515"/>
        <v>0.11751195654829644</v>
      </c>
    </row>
    <row r="3609" spans="1:8">
      <c r="A3609" s="108">
        <f t="shared" si="516"/>
        <v>3595</v>
      </c>
      <c r="B3609" s="109">
        <f t="shared" si="516"/>
        <v>47160</v>
      </c>
      <c r="C3609" s="127" t="str">
        <f t="shared" si="511"/>
        <v>구간20</v>
      </c>
      <c r="D3609" s="108">
        <f t="shared" si="512"/>
        <v>181</v>
      </c>
      <c r="E3609" s="128">
        <f>COUNTIF($C$15:C3609,C3609)</f>
        <v>123</v>
      </c>
      <c r="F3609" s="129">
        <f t="shared" si="513"/>
        <v>0.11708892686747374</v>
      </c>
      <c r="G3609" s="129">
        <f t="shared" si="514"/>
        <v>4.2649713722287783E-4</v>
      </c>
      <c r="H3609" s="130">
        <f t="shared" si="515"/>
        <v>0.11751542400469663</v>
      </c>
    </row>
    <row r="3610" spans="1:8">
      <c r="A3610" s="108">
        <f t="shared" si="516"/>
        <v>3596</v>
      </c>
      <c r="B3610" s="109">
        <f t="shared" si="516"/>
        <v>47161</v>
      </c>
      <c r="C3610" s="127" t="str">
        <f t="shared" si="511"/>
        <v>구간20</v>
      </c>
      <c r="D3610" s="108">
        <f t="shared" si="512"/>
        <v>181</v>
      </c>
      <c r="E3610" s="128">
        <f>COUNTIF($C$15:C3610,C3610)</f>
        <v>124</v>
      </c>
      <c r="F3610" s="129">
        <f t="shared" si="513"/>
        <v>0.11708892686747374</v>
      </c>
      <c r="G3610" s="129">
        <f t="shared" si="514"/>
        <v>4.2996459362306386E-4</v>
      </c>
      <c r="H3610" s="130">
        <f t="shared" si="515"/>
        <v>0.1175188914610968</v>
      </c>
    </row>
    <row r="3611" spans="1:8">
      <c r="A3611" s="108">
        <f t="shared" si="516"/>
        <v>3597</v>
      </c>
      <c r="B3611" s="109">
        <f t="shared" si="516"/>
        <v>47162</v>
      </c>
      <c r="C3611" s="127" t="str">
        <f t="shared" si="511"/>
        <v>구간20</v>
      </c>
      <c r="D3611" s="108">
        <f t="shared" si="512"/>
        <v>181</v>
      </c>
      <c r="E3611" s="128">
        <f>COUNTIF($C$15:C3611,C3611)</f>
        <v>125</v>
      </c>
      <c r="F3611" s="129">
        <f t="shared" si="513"/>
        <v>0.11708892686747374</v>
      </c>
      <c r="G3611" s="129">
        <f t="shared" si="514"/>
        <v>4.3343205002324984E-4</v>
      </c>
      <c r="H3611" s="130">
        <f t="shared" si="515"/>
        <v>0.11752235891749699</v>
      </c>
    </row>
    <row r="3612" spans="1:8">
      <c r="A3612" s="108">
        <f t="shared" si="516"/>
        <v>3598</v>
      </c>
      <c r="B3612" s="109">
        <f t="shared" si="516"/>
        <v>47163</v>
      </c>
      <c r="C3612" s="127" t="str">
        <f t="shared" si="511"/>
        <v>구간20</v>
      </c>
      <c r="D3612" s="108">
        <f t="shared" si="512"/>
        <v>181</v>
      </c>
      <c r="E3612" s="128">
        <f>COUNTIF($C$15:C3612,C3612)</f>
        <v>126</v>
      </c>
      <c r="F3612" s="129">
        <f t="shared" si="513"/>
        <v>0.11708892686747374</v>
      </c>
      <c r="G3612" s="129">
        <f t="shared" si="514"/>
        <v>4.3689950642343583E-4</v>
      </c>
      <c r="H3612" s="130">
        <f t="shared" si="515"/>
        <v>0.11752582637389718</v>
      </c>
    </row>
    <row r="3613" spans="1:8">
      <c r="A3613" s="108">
        <f t="shared" si="516"/>
        <v>3599</v>
      </c>
      <c r="B3613" s="109">
        <f t="shared" si="516"/>
        <v>47164</v>
      </c>
      <c r="C3613" s="127" t="str">
        <f t="shared" si="511"/>
        <v>구간20</v>
      </c>
      <c r="D3613" s="108">
        <f t="shared" si="512"/>
        <v>181</v>
      </c>
      <c r="E3613" s="128">
        <f>COUNTIF($C$15:C3613,C3613)</f>
        <v>127</v>
      </c>
      <c r="F3613" s="129">
        <f t="shared" si="513"/>
        <v>0.11708892686747374</v>
      </c>
      <c r="G3613" s="129">
        <f t="shared" si="514"/>
        <v>4.4036696282362186E-4</v>
      </c>
      <c r="H3613" s="130">
        <f t="shared" si="515"/>
        <v>0.11752929383029737</v>
      </c>
    </row>
    <row r="3614" spans="1:8">
      <c r="A3614" s="108">
        <f t="shared" si="516"/>
        <v>3600</v>
      </c>
      <c r="B3614" s="109">
        <f t="shared" si="516"/>
        <v>47165</v>
      </c>
      <c r="C3614" s="127" t="str">
        <f t="shared" si="511"/>
        <v>구간20</v>
      </c>
      <c r="D3614" s="108">
        <f t="shared" si="512"/>
        <v>181</v>
      </c>
      <c r="E3614" s="128">
        <f>COUNTIF($C$15:C3614,C3614)</f>
        <v>128</v>
      </c>
      <c r="F3614" s="129">
        <f t="shared" si="513"/>
        <v>0.11708892686747374</v>
      </c>
      <c r="G3614" s="129">
        <f t="shared" si="514"/>
        <v>4.4383441922380784E-4</v>
      </c>
      <c r="H3614" s="130">
        <f t="shared" si="515"/>
        <v>0.11753276128669755</v>
      </c>
    </row>
    <row r="3615" spans="1:8">
      <c r="A3615" s="108">
        <f t="shared" si="516"/>
        <v>3601</v>
      </c>
      <c r="B3615" s="109">
        <f t="shared" si="516"/>
        <v>47166</v>
      </c>
      <c r="C3615" s="127" t="str">
        <f t="shared" si="511"/>
        <v>구간20</v>
      </c>
      <c r="D3615" s="108">
        <f t="shared" si="512"/>
        <v>181</v>
      </c>
      <c r="E3615" s="128">
        <f>COUNTIF($C$15:C3615,C3615)</f>
        <v>129</v>
      </c>
      <c r="F3615" s="129">
        <f t="shared" si="513"/>
        <v>0.11708892686747374</v>
      </c>
      <c r="G3615" s="129">
        <f t="shared" si="514"/>
        <v>4.4730187562399382E-4</v>
      </c>
      <c r="H3615" s="130">
        <f t="shared" si="515"/>
        <v>0.11753622874309773</v>
      </c>
    </row>
    <row r="3616" spans="1:8">
      <c r="A3616" s="108">
        <f t="shared" si="516"/>
        <v>3602</v>
      </c>
      <c r="B3616" s="109">
        <f t="shared" si="516"/>
        <v>47167</v>
      </c>
      <c r="C3616" s="127" t="str">
        <f t="shared" si="511"/>
        <v>구간20</v>
      </c>
      <c r="D3616" s="108">
        <f t="shared" si="512"/>
        <v>181</v>
      </c>
      <c r="E3616" s="128">
        <f>COUNTIF($C$15:C3616,C3616)</f>
        <v>130</v>
      </c>
      <c r="F3616" s="129">
        <f t="shared" si="513"/>
        <v>0.11708892686747374</v>
      </c>
      <c r="G3616" s="129">
        <f t="shared" si="514"/>
        <v>4.5076933202417986E-4</v>
      </c>
      <c r="H3616" s="130">
        <f t="shared" si="515"/>
        <v>0.11753969619949792</v>
      </c>
    </row>
    <row r="3617" spans="1:8">
      <c r="A3617" s="108">
        <f t="shared" ref="A3617:B3632" si="517">A3616+1</f>
        <v>3603</v>
      </c>
      <c r="B3617" s="109">
        <f t="shared" si="517"/>
        <v>47168</v>
      </c>
      <c r="C3617" s="127" t="str">
        <f t="shared" si="511"/>
        <v>구간20</v>
      </c>
      <c r="D3617" s="108">
        <f t="shared" si="512"/>
        <v>181</v>
      </c>
      <c r="E3617" s="128">
        <f>COUNTIF($C$15:C3617,C3617)</f>
        <v>131</v>
      </c>
      <c r="F3617" s="129">
        <f t="shared" si="513"/>
        <v>0.11708892686747374</v>
      </c>
      <c r="G3617" s="129">
        <f t="shared" si="514"/>
        <v>4.5423678842436584E-4</v>
      </c>
      <c r="H3617" s="130">
        <f t="shared" si="515"/>
        <v>0.11754316365589811</v>
      </c>
    </row>
    <row r="3618" spans="1:8">
      <c r="A3618" s="108">
        <f t="shared" si="517"/>
        <v>3604</v>
      </c>
      <c r="B3618" s="109">
        <f t="shared" si="517"/>
        <v>47169</v>
      </c>
      <c r="C3618" s="127" t="str">
        <f t="shared" si="511"/>
        <v>구간20</v>
      </c>
      <c r="D3618" s="108">
        <f t="shared" si="512"/>
        <v>181</v>
      </c>
      <c r="E3618" s="128">
        <f>COUNTIF($C$15:C3618,C3618)</f>
        <v>132</v>
      </c>
      <c r="F3618" s="129">
        <f t="shared" si="513"/>
        <v>0.11708892686747374</v>
      </c>
      <c r="G3618" s="129">
        <f t="shared" si="514"/>
        <v>4.5770424482455182E-4</v>
      </c>
      <c r="H3618" s="130">
        <f t="shared" si="515"/>
        <v>0.11754663111229829</v>
      </c>
    </row>
    <row r="3619" spans="1:8">
      <c r="A3619" s="108">
        <f t="shared" si="517"/>
        <v>3605</v>
      </c>
      <c r="B3619" s="109">
        <f t="shared" si="517"/>
        <v>47170</v>
      </c>
      <c r="C3619" s="127" t="str">
        <f t="shared" si="511"/>
        <v>구간20</v>
      </c>
      <c r="D3619" s="108">
        <f t="shared" si="512"/>
        <v>181</v>
      </c>
      <c r="E3619" s="128">
        <f>COUNTIF($C$15:C3619,C3619)</f>
        <v>133</v>
      </c>
      <c r="F3619" s="129">
        <f t="shared" si="513"/>
        <v>0.11708892686747374</v>
      </c>
      <c r="G3619" s="129">
        <f t="shared" si="514"/>
        <v>4.6117170122473786E-4</v>
      </c>
      <c r="H3619" s="130">
        <f t="shared" si="515"/>
        <v>0.11755009856869848</v>
      </c>
    </row>
    <row r="3620" spans="1:8">
      <c r="A3620" s="108">
        <f t="shared" si="517"/>
        <v>3606</v>
      </c>
      <c r="B3620" s="109">
        <f t="shared" si="517"/>
        <v>47171</v>
      </c>
      <c r="C3620" s="127" t="str">
        <f t="shared" si="511"/>
        <v>구간20</v>
      </c>
      <c r="D3620" s="108">
        <f t="shared" si="512"/>
        <v>181</v>
      </c>
      <c r="E3620" s="128">
        <f>COUNTIF($C$15:C3620,C3620)</f>
        <v>134</v>
      </c>
      <c r="F3620" s="129">
        <f t="shared" si="513"/>
        <v>0.11708892686747374</v>
      </c>
      <c r="G3620" s="129">
        <f t="shared" si="514"/>
        <v>4.6463915762492384E-4</v>
      </c>
      <c r="H3620" s="130">
        <f t="shared" si="515"/>
        <v>0.11755356602509867</v>
      </c>
    </row>
    <row r="3621" spans="1:8">
      <c r="A3621" s="108">
        <f t="shared" si="517"/>
        <v>3607</v>
      </c>
      <c r="B3621" s="109">
        <f t="shared" si="517"/>
        <v>47172</v>
      </c>
      <c r="C3621" s="127" t="str">
        <f t="shared" si="511"/>
        <v>구간20</v>
      </c>
      <c r="D3621" s="108">
        <f t="shared" si="512"/>
        <v>181</v>
      </c>
      <c r="E3621" s="128">
        <f>COUNTIF($C$15:C3621,C3621)</f>
        <v>135</v>
      </c>
      <c r="F3621" s="129">
        <f t="shared" si="513"/>
        <v>0.11708892686747374</v>
      </c>
      <c r="G3621" s="129">
        <f t="shared" si="514"/>
        <v>4.6810661402510982E-4</v>
      </c>
      <c r="H3621" s="130">
        <f t="shared" si="515"/>
        <v>0.11755703348149885</v>
      </c>
    </row>
    <row r="3622" spans="1:8">
      <c r="A3622" s="108">
        <f t="shared" si="517"/>
        <v>3608</v>
      </c>
      <c r="B3622" s="109">
        <f t="shared" si="517"/>
        <v>47173</v>
      </c>
      <c r="C3622" s="127" t="str">
        <f t="shared" si="511"/>
        <v>구간20</v>
      </c>
      <c r="D3622" s="108">
        <f t="shared" si="512"/>
        <v>181</v>
      </c>
      <c r="E3622" s="128">
        <f>COUNTIF($C$15:C3622,C3622)</f>
        <v>136</v>
      </c>
      <c r="F3622" s="129">
        <f t="shared" si="513"/>
        <v>0.11708892686747374</v>
      </c>
      <c r="G3622" s="129">
        <f t="shared" si="514"/>
        <v>4.7157407042529585E-4</v>
      </c>
      <c r="H3622" s="130">
        <f t="shared" si="515"/>
        <v>0.11756050093789903</v>
      </c>
    </row>
    <row r="3623" spans="1:8">
      <c r="A3623" s="108">
        <f t="shared" si="517"/>
        <v>3609</v>
      </c>
      <c r="B3623" s="109">
        <f t="shared" si="517"/>
        <v>47174</v>
      </c>
      <c r="C3623" s="127" t="str">
        <f t="shared" si="511"/>
        <v>구간20</v>
      </c>
      <c r="D3623" s="108">
        <f t="shared" si="512"/>
        <v>181</v>
      </c>
      <c r="E3623" s="128">
        <f>COUNTIF($C$15:C3623,C3623)</f>
        <v>137</v>
      </c>
      <c r="F3623" s="129">
        <f t="shared" si="513"/>
        <v>0.11708892686747374</v>
      </c>
      <c r="G3623" s="129">
        <f t="shared" si="514"/>
        <v>4.7504152682548183E-4</v>
      </c>
      <c r="H3623" s="130">
        <f t="shared" si="515"/>
        <v>0.11756396839429922</v>
      </c>
    </row>
    <row r="3624" spans="1:8">
      <c r="A3624" s="108">
        <f t="shared" si="517"/>
        <v>3610</v>
      </c>
      <c r="B3624" s="109">
        <f t="shared" si="517"/>
        <v>47175</v>
      </c>
      <c r="C3624" s="127" t="str">
        <f t="shared" si="511"/>
        <v>구간20</v>
      </c>
      <c r="D3624" s="108">
        <f t="shared" si="512"/>
        <v>181</v>
      </c>
      <c r="E3624" s="128">
        <f>COUNTIF($C$15:C3624,C3624)</f>
        <v>138</v>
      </c>
      <c r="F3624" s="129">
        <f t="shared" si="513"/>
        <v>0.11708892686747374</v>
      </c>
      <c r="G3624" s="129">
        <f t="shared" si="514"/>
        <v>4.7850898322566781E-4</v>
      </c>
      <c r="H3624" s="130">
        <f t="shared" si="515"/>
        <v>0.11756743585069941</v>
      </c>
    </row>
    <row r="3625" spans="1:8">
      <c r="A3625" s="108">
        <f t="shared" si="517"/>
        <v>3611</v>
      </c>
      <c r="B3625" s="109">
        <f t="shared" si="517"/>
        <v>47176</v>
      </c>
      <c r="C3625" s="127" t="str">
        <f t="shared" si="511"/>
        <v>구간20</v>
      </c>
      <c r="D3625" s="108">
        <f t="shared" si="512"/>
        <v>181</v>
      </c>
      <c r="E3625" s="128">
        <f>COUNTIF($C$15:C3625,C3625)</f>
        <v>139</v>
      </c>
      <c r="F3625" s="129">
        <f t="shared" si="513"/>
        <v>0.11708892686747374</v>
      </c>
      <c r="G3625" s="129">
        <f t="shared" si="514"/>
        <v>4.8197643962585385E-4</v>
      </c>
      <c r="H3625" s="130">
        <f t="shared" si="515"/>
        <v>0.1175709033070996</v>
      </c>
    </row>
    <row r="3626" spans="1:8">
      <c r="A3626" s="108">
        <f t="shared" si="517"/>
        <v>3612</v>
      </c>
      <c r="B3626" s="109">
        <f t="shared" si="517"/>
        <v>47177</v>
      </c>
      <c r="C3626" s="127" t="str">
        <f t="shared" si="511"/>
        <v>구간20</v>
      </c>
      <c r="D3626" s="108">
        <f t="shared" si="512"/>
        <v>181</v>
      </c>
      <c r="E3626" s="128">
        <f>COUNTIF($C$15:C3626,C3626)</f>
        <v>140</v>
      </c>
      <c r="F3626" s="129">
        <f t="shared" si="513"/>
        <v>0.11708892686747374</v>
      </c>
      <c r="G3626" s="129">
        <f t="shared" si="514"/>
        <v>4.8544389602603983E-4</v>
      </c>
      <c r="H3626" s="130">
        <f t="shared" si="515"/>
        <v>0.11757437076349977</v>
      </c>
    </row>
    <row r="3627" spans="1:8">
      <c r="A3627" s="108">
        <f t="shared" si="517"/>
        <v>3613</v>
      </c>
      <c r="B3627" s="109">
        <f t="shared" si="517"/>
        <v>47178</v>
      </c>
      <c r="C3627" s="127" t="str">
        <f t="shared" si="511"/>
        <v>구간20</v>
      </c>
      <c r="D3627" s="108">
        <f t="shared" si="512"/>
        <v>181</v>
      </c>
      <c r="E3627" s="128">
        <f>COUNTIF($C$15:C3627,C3627)</f>
        <v>141</v>
      </c>
      <c r="F3627" s="129">
        <f t="shared" si="513"/>
        <v>0.11708892686747374</v>
      </c>
      <c r="G3627" s="129">
        <f t="shared" si="514"/>
        <v>4.8891135242622587E-4</v>
      </c>
      <c r="H3627" s="130">
        <f t="shared" si="515"/>
        <v>0.11757783821989996</v>
      </c>
    </row>
    <row r="3628" spans="1:8">
      <c r="A3628" s="108">
        <f t="shared" si="517"/>
        <v>3614</v>
      </c>
      <c r="B3628" s="109">
        <f t="shared" si="517"/>
        <v>47179</v>
      </c>
      <c r="C3628" s="127" t="str">
        <f t="shared" si="511"/>
        <v>구간20</v>
      </c>
      <c r="D3628" s="108">
        <f t="shared" si="512"/>
        <v>181</v>
      </c>
      <c r="E3628" s="128">
        <f>COUNTIF($C$15:C3628,C3628)</f>
        <v>142</v>
      </c>
      <c r="F3628" s="129">
        <f t="shared" si="513"/>
        <v>0.11708892686747374</v>
      </c>
      <c r="G3628" s="129">
        <f t="shared" si="514"/>
        <v>4.9237880882641179E-4</v>
      </c>
      <c r="H3628" s="130">
        <f t="shared" si="515"/>
        <v>0.11758130567630015</v>
      </c>
    </row>
    <row r="3629" spans="1:8">
      <c r="A3629" s="108">
        <f t="shared" si="517"/>
        <v>3615</v>
      </c>
      <c r="B3629" s="109">
        <f t="shared" si="517"/>
        <v>47180</v>
      </c>
      <c r="C3629" s="127" t="str">
        <f t="shared" si="511"/>
        <v>구간20</v>
      </c>
      <c r="D3629" s="108">
        <f t="shared" si="512"/>
        <v>181</v>
      </c>
      <c r="E3629" s="128">
        <f>COUNTIF($C$15:C3629,C3629)</f>
        <v>143</v>
      </c>
      <c r="F3629" s="129">
        <f t="shared" si="513"/>
        <v>0.11708892686747374</v>
      </c>
      <c r="G3629" s="129">
        <f t="shared" si="514"/>
        <v>4.9584626522659783E-4</v>
      </c>
      <c r="H3629" s="130">
        <f t="shared" si="515"/>
        <v>0.11758477313270034</v>
      </c>
    </row>
    <row r="3630" spans="1:8">
      <c r="A3630" s="108">
        <f t="shared" si="517"/>
        <v>3616</v>
      </c>
      <c r="B3630" s="109">
        <f t="shared" si="517"/>
        <v>47181</v>
      </c>
      <c r="C3630" s="127" t="str">
        <f t="shared" si="511"/>
        <v>구간20</v>
      </c>
      <c r="D3630" s="108">
        <f t="shared" si="512"/>
        <v>181</v>
      </c>
      <c r="E3630" s="128">
        <f>COUNTIF($C$15:C3630,C3630)</f>
        <v>144</v>
      </c>
      <c r="F3630" s="129">
        <f t="shared" si="513"/>
        <v>0.11708892686747374</v>
      </c>
      <c r="G3630" s="129">
        <f t="shared" si="514"/>
        <v>4.9931372162678386E-4</v>
      </c>
      <c r="H3630" s="130">
        <f t="shared" si="515"/>
        <v>0.11758824058910053</v>
      </c>
    </row>
    <row r="3631" spans="1:8">
      <c r="A3631" s="108">
        <f t="shared" si="517"/>
        <v>3617</v>
      </c>
      <c r="B3631" s="109">
        <f t="shared" si="517"/>
        <v>47182</v>
      </c>
      <c r="C3631" s="127" t="str">
        <f t="shared" si="511"/>
        <v>구간20</v>
      </c>
      <c r="D3631" s="108">
        <f t="shared" si="512"/>
        <v>181</v>
      </c>
      <c r="E3631" s="128">
        <f>COUNTIF($C$15:C3631,C3631)</f>
        <v>145</v>
      </c>
      <c r="F3631" s="129">
        <f t="shared" si="513"/>
        <v>0.11708892686747374</v>
      </c>
      <c r="G3631" s="129">
        <f t="shared" si="514"/>
        <v>5.0278117802696979E-4</v>
      </c>
      <c r="H3631" s="130">
        <f t="shared" si="515"/>
        <v>0.11759170804550072</v>
      </c>
    </row>
    <row r="3632" spans="1:8">
      <c r="A3632" s="108">
        <f t="shared" si="517"/>
        <v>3618</v>
      </c>
      <c r="B3632" s="109">
        <f t="shared" si="517"/>
        <v>47183</v>
      </c>
      <c r="C3632" s="127" t="str">
        <f t="shared" si="511"/>
        <v>구간20</v>
      </c>
      <c r="D3632" s="108">
        <f t="shared" si="512"/>
        <v>181</v>
      </c>
      <c r="E3632" s="128">
        <f>COUNTIF($C$15:C3632,C3632)</f>
        <v>146</v>
      </c>
      <c r="F3632" s="129">
        <f t="shared" si="513"/>
        <v>0.11708892686747374</v>
      </c>
      <c r="G3632" s="129">
        <f t="shared" si="514"/>
        <v>5.0624863442715582E-4</v>
      </c>
      <c r="H3632" s="130">
        <f t="shared" si="515"/>
        <v>0.11759517550190089</v>
      </c>
    </row>
    <row r="3633" spans="1:8">
      <c r="A3633" s="108">
        <f t="shared" ref="A3633:B3648" si="518">A3632+1</f>
        <v>3619</v>
      </c>
      <c r="B3633" s="109">
        <f t="shared" si="518"/>
        <v>47184</v>
      </c>
      <c r="C3633" s="127" t="str">
        <f t="shared" si="511"/>
        <v>구간20</v>
      </c>
      <c r="D3633" s="108">
        <f t="shared" si="512"/>
        <v>181</v>
      </c>
      <c r="E3633" s="128">
        <f>COUNTIF($C$15:C3633,C3633)</f>
        <v>147</v>
      </c>
      <c r="F3633" s="129">
        <f t="shared" si="513"/>
        <v>0.11708892686747374</v>
      </c>
      <c r="G3633" s="129">
        <f t="shared" si="514"/>
        <v>5.0971609082734186E-4</v>
      </c>
      <c r="H3633" s="130">
        <f t="shared" si="515"/>
        <v>0.11759864295830108</v>
      </c>
    </row>
    <row r="3634" spans="1:8">
      <c r="A3634" s="108">
        <f t="shared" si="518"/>
        <v>3620</v>
      </c>
      <c r="B3634" s="109">
        <f t="shared" si="518"/>
        <v>47185</v>
      </c>
      <c r="C3634" s="127" t="str">
        <f t="shared" si="511"/>
        <v>구간20</v>
      </c>
      <c r="D3634" s="108">
        <f t="shared" si="512"/>
        <v>181</v>
      </c>
      <c r="E3634" s="128">
        <f>COUNTIF($C$15:C3634,C3634)</f>
        <v>148</v>
      </c>
      <c r="F3634" s="129">
        <f t="shared" si="513"/>
        <v>0.11708892686747374</v>
      </c>
      <c r="G3634" s="129">
        <f t="shared" si="514"/>
        <v>5.1318354722752779E-4</v>
      </c>
      <c r="H3634" s="130">
        <f t="shared" si="515"/>
        <v>0.11760211041470127</v>
      </c>
    </row>
    <row r="3635" spans="1:8">
      <c r="A3635" s="108">
        <f t="shared" si="518"/>
        <v>3621</v>
      </c>
      <c r="B3635" s="109">
        <f t="shared" si="518"/>
        <v>47186</v>
      </c>
      <c r="C3635" s="127" t="str">
        <f t="shared" si="511"/>
        <v>구간20</v>
      </c>
      <c r="D3635" s="108">
        <f t="shared" si="512"/>
        <v>181</v>
      </c>
      <c r="E3635" s="128">
        <f>COUNTIF($C$15:C3635,C3635)</f>
        <v>149</v>
      </c>
      <c r="F3635" s="129">
        <f t="shared" si="513"/>
        <v>0.11708892686747374</v>
      </c>
      <c r="G3635" s="129">
        <f t="shared" si="514"/>
        <v>5.1665100362771382E-4</v>
      </c>
      <c r="H3635" s="130">
        <f t="shared" si="515"/>
        <v>0.11760557787110146</v>
      </c>
    </row>
    <row r="3636" spans="1:8">
      <c r="A3636" s="108">
        <f t="shared" si="518"/>
        <v>3622</v>
      </c>
      <c r="B3636" s="109">
        <f t="shared" si="518"/>
        <v>47187</v>
      </c>
      <c r="C3636" s="127" t="str">
        <f t="shared" si="511"/>
        <v>구간20</v>
      </c>
      <c r="D3636" s="108">
        <f t="shared" si="512"/>
        <v>181</v>
      </c>
      <c r="E3636" s="128">
        <f>COUNTIF($C$15:C3636,C3636)</f>
        <v>150</v>
      </c>
      <c r="F3636" s="129">
        <f t="shared" si="513"/>
        <v>0.11708892686747374</v>
      </c>
      <c r="G3636" s="129">
        <f t="shared" si="514"/>
        <v>5.2011846002789986E-4</v>
      </c>
      <c r="H3636" s="130">
        <f t="shared" si="515"/>
        <v>0.11760904532750165</v>
      </c>
    </row>
    <row r="3637" spans="1:8">
      <c r="A3637" s="108">
        <f t="shared" si="518"/>
        <v>3623</v>
      </c>
      <c r="B3637" s="109">
        <f t="shared" si="518"/>
        <v>47188</v>
      </c>
      <c r="C3637" s="127" t="str">
        <f t="shared" si="511"/>
        <v>구간20</v>
      </c>
      <c r="D3637" s="108">
        <f t="shared" si="512"/>
        <v>181</v>
      </c>
      <c r="E3637" s="128">
        <f>COUNTIF($C$15:C3637,C3637)</f>
        <v>151</v>
      </c>
      <c r="F3637" s="129">
        <f t="shared" si="513"/>
        <v>0.11708892686747374</v>
      </c>
      <c r="G3637" s="129">
        <f t="shared" si="514"/>
        <v>5.2358591642808578E-4</v>
      </c>
      <c r="H3637" s="130">
        <f t="shared" si="515"/>
        <v>0.11761251278390182</v>
      </c>
    </row>
    <row r="3638" spans="1:8">
      <c r="A3638" s="108">
        <f t="shared" si="518"/>
        <v>3624</v>
      </c>
      <c r="B3638" s="109">
        <f t="shared" si="518"/>
        <v>47189</v>
      </c>
      <c r="C3638" s="127" t="str">
        <f t="shared" si="511"/>
        <v>구간20</v>
      </c>
      <c r="D3638" s="108">
        <f t="shared" si="512"/>
        <v>181</v>
      </c>
      <c r="E3638" s="128">
        <f>COUNTIF($C$15:C3638,C3638)</f>
        <v>152</v>
      </c>
      <c r="F3638" s="129">
        <f t="shared" si="513"/>
        <v>0.11708892686747374</v>
      </c>
      <c r="G3638" s="129">
        <f t="shared" si="514"/>
        <v>5.2705337282827182E-4</v>
      </c>
      <c r="H3638" s="130">
        <f t="shared" si="515"/>
        <v>0.11761598024030201</v>
      </c>
    </row>
    <row r="3639" spans="1:8">
      <c r="A3639" s="108">
        <f t="shared" si="518"/>
        <v>3625</v>
      </c>
      <c r="B3639" s="109">
        <f t="shared" si="518"/>
        <v>47190</v>
      </c>
      <c r="C3639" s="127" t="str">
        <f t="shared" si="511"/>
        <v>구간20</v>
      </c>
      <c r="D3639" s="108">
        <f t="shared" si="512"/>
        <v>181</v>
      </c>
      <c r="E3639" s="128">
        <f>COUNTIF($C$15:C3639,C3639)</f>
        <v>153</v>
      </c>
      <c r="F3639" s="129">
        <f t="shared" si="513"/>
        <v>0.11708892686747374</v>
      </c>
      <c r="G3639" s="129">
        <f t="shared" si="514"/>
        <v>5.3052082922845785E-4</v>
      </c>
      <c r="H3639" s="130">
        <f t="shared" si="515"/>
        <v>0.1176194476967022</v>
      </c>
    </row>
    <row r="3640" spans="1:8">
      <c r="A3640" s="108">
        <f t="shared" si="518"/>
        <v>3626</v>
      </c>
      <c r="B3640" s="109">
        <f t="shared" si="518"/>
        <v>47191</v>
      </c>
      <c r="C3640" s="127" t="str">
        <f t="shared" si="511"/>
        <v>구간20</v>
      </c>
      <c r="D3640" s="108">
        <f t="shared" si="512"/>
        <v>181</v>
      </c>
      <c r="E3640" s="128">
        <f>COUNTIF($C$15:C3640,C3640)</f>
        <v>154</v>
      </c>
      <c r="F3640" s="129">
        <f t="shared" si="513"/>
        <v>0.11708892686747374</v>
      </c>
      <c r="G3640" s="129">
        <f t="shared" si="514"/>
        <v>5.3398828562864378E-4</v>
      </c>
      <c r="H3640" s="130">
        <f t="shared" si="515"/>
        <v>0.11762291515310239</v>
      </c>
    </row>
    <row r="3641" spans="1:8">
      <c r="A3641" s="108">
        <f t="shared" si="518"/>
        <v>3627</v>
      </c>
      <c r="B3641" s="109">
        <f t="shared" si="518"/>
        <v>47192</v>
      </c>
      <c r="C3641" s="127" t="str">
        <f t="shared" si="511"/>
        <v>구간20</v>
      </c>
      <c r="D3641" s="108">
        <f t="shared" si="512"/>
        <v>181</v>
      </c>
      <c r="E3641" s="128">
        <f>COUNTIF($C$15:C3641,C3641)</f>
        <v>155</v>
      </c>
      <c r="F3641" s="129">
        <f t="shared" si="513"/>
        <v>0.11708892686747374</v>
      </c>
      <c r="G3641" s="129">
        <f t="shared" si="514"/>
        <v>5.3745574202882982E-4</v>
      </c>
      <c r="H3641" s="130">
        <f t="shared" si="515"/>
        <v>0.11762638260950257</v>
      </c>
    </row>
    <row r="3642" spans="1:8">
      <c r="A3642" s="108">
        <f t="shared" si="518"/>
        <v>3628</v>
      </c>
      <c r="B3642" s="109">
        <f t="shared" si="518"/>
        <v>47193</v>
      </c>
      <c r="C3642" s="127" t="str">
        <f t="shared" si="511"/>
        <v>구간20</v>
      </c>
      <c r="D3642" s="108">
        <f t="shared" si="512"/>
        <v>181</v>
      </c>
      <c r="E3642" s="128">
        <f>COUNTIF($C$15:C3642,C3642)</f>
        <v>156</v>
      </c>
      <c r="F3642" s="129">
        <f t="shared" si="513"/>
        <v>0.11708892686747374</v>
      </c>
      <c r="G3642" s="129">
        <f t="shared" si="514"/>
        <v>5.4092319842901585E-4</v>
      </c>
      <c r="H3642" s="130">
        <f t="shared" si="515"/>
        <v>0.11762985006590276</v>
      </c>
    </row>
    <row r="3643" spans="1:8">
      <c r="A3643" s="108">
        <f t="shared" si="518"/>
        <v>3629</v>
      </c>
      <c r="B3643" s="109">
        <f t="shared" si="518"/>
        <v>47194</v>
      </c>
      <c r="C3643" s="127" t="str">
        <f t="shared" si="511"/>
        <v>구간20</v>
      </c>
      <c r="D3643" s="108">
        <f t="shared" si="512"/>
        <v>181</v>
      </c>
      <c r="E3643" s="128">
        <f>COUNTIF($C$15:C3643,C3643)</f>
        <v>157</v>
      </c>
      <c r="F3643" s="129">
        <f t="shared" si="513"/>
        <v>0.11708892686747374</v>
      </c>
      <c r="G3643" s="129">
        <f t="shared" si="514"/>
        <v>5.4439065482920178E-4</v>
      </c>
      <c r="H3643" s="130">
        <f t="shared" si="515"/>
        <v>0.11763331752230294</v>
      </c>
    </row>
    <row r="3644" spans="1:8">
      <c r="A3644" s="108">
        <f t="shared" si="518"/>
        <v>3630</v>
      </c>
      <c r="B3644" s="109">
        <f t="shared" si="518"/>
        <v>47195</v>
      </c>
      <c r="C3644" s="127" t="str">
        <f t="shared" si="511"/>
        <v>구간20</v>
      </c>
      <c r="D3644" s="108">
        <f t="shared" si="512"/>
        <v>181</v>
      </c>
      <c r="E3644" s="128">
        <f>COUNTIF($C$15:C3644,C3644)</f>
        <v>158</v>
      </c>
      <c r="F3644" s="129">
        <f t="shared" si="513"/>
        <v>0.11708892686747374</v>
      </c>
      <c r="G3644" s="129">
        <f t="shared" si="514"/>
        <v>5.4785811122938781E-4</v>
      </c>
      <c r="H3644" s="130">
        <f t="shared" si="515"/>
        <v>0.11763678497870313</v>
      </c>
    </row>
    <row r="3645" spans="1:8">
      <c r="A3645" s="108">
        <f t="shared" si="518"/>
        <v>3631</v>
      </c>
      <c r="B3645" s="109">
        <f t="shared" si="518"/>
        <v>47196</v>
      </c>
      <c r="C3645" s="127" t="str">
        <f t="shared" si="511"/>
        <v>구간20</v>
      </c>
      <c r="D3645" s="108">
        <f t="shared" si="512"/>
        <v>181</v>
      </c>
      <c r="E3645" s="128">
        <f>COUNTIF($C$15:C3645,C3645)</f>
        <v>159</v>
      </c>
      <c r="F3645" s="129">
        <f t="shared" si="513"/>
        <v>0.11708892686747374</v>
      </c>
      <c r="G3645" s="129">
        <f t="shared" si="514"/>
        <v>5.5132556762957385E-4</v>
      </c>
      <c r="H3645" s="130">
        <f t="shared" si="515"/>
        <v>0.11764025243510332</v>
      </c>
    </row>
    <row r="3646" spans="1:8">
      <c r="A3646" s="108">
        <f t="shared" si="518"/>
        <v>3632</v>
      </c>
      <c r="B3646" s="109">
        <f t="shared" si="518"/>
        <v>47197</v>
      </c>
      <c r="C3646" s="127" t="str">
        <f t="shared" si="511"/>
        <v>구간20</v>
      </c>
      <c r="D3646" s="108">
        <f t="shared" si="512"/>
        <v>181</v>
      </c>
      <c r="E3646" s="128">
        <f>COUNTIF($C$15:C3646,C3646)</f>
        <v>160</v>
      </c>
      <c r="F3646" s="129">
        <f t="shared" si="513"/>
        <v>0.11708892686747374</v>
      </c>
      <c r="G3646" s="129">
        <f t="shared" si="514"/>
        <v>5.5479302402975978E-4</v>
      </c>
      <c r="H3646" s="130">
        <f t="shared" si="515"/>
        <v>0.1176437198915035</v>
      </c>
    </row>
    <row r="3647" spans="1:8">
      <c r="A3647" s="108">
        <f t="shared" si="518"/>
        <v>3633</v>
      </c>
      <c r="B3647" s="109">
        <f t="shared" si="518"/>
        <v>47198</v>
      </c>
      <c r="C3647" s="127" t="str">
        <f t="shared" si="511"/>
        <v>구간20</v>
      </c>
      <c r="D3647" s="108">
        <f t="shared" si="512"/>
        <v>181</v>
      </c>
      <c r="E3647" s="128">
        <f>COUNTIF($C$15:C3647,C3647)</f>
        <v>161</v>
      </c>
      <c r="F3647" s="129">
        <f t="shared" si="513"/>
        <v>0.11708892686747374</v>
      </c>
      <c r="G3647" s="129">
        <f t="shared" si="514"/>
        <v>5.5826048042994581E-4</v>
      </c>
      <c r="H3647" s="130">
        <f t="shared" si="515"/>
        <v>0.11764718734790369</v>
      </c>
    </row>
    <row r="3648" spans="1:8">
      <c r="A3648" s="108">
        <f t="shared" si="518"/>
        <v>3634</v>
      </c>
      <c r="B3648" s="109">
        <f t="shared" si="518"/>
        <v>47199</v>
      </c>
      <c r="C3648" s="127" t="str">
        <f t="shared" si="511"/>
        <v>구간20</v>
      </c>
      <c r="D3648" s="108">
        <f t="shared" si="512"/>
        <v>181</v>
      </c>
      <c r="E3648" s="128">
        <f>COUNTIF($C$15:C3648,C3648)</f>
        <v>162</v>
      </c>
      <c r="F3648" s="129">
        <f t="shared" si="513"/>
        <v>0.11708892686747374</v>
      </c>
      <c r="G3648" s="129">
        <f t="shared" si="514"/>
        <v>5.6172793683013185E-4</v>
      </c>
      <c r="H3648" s="130">
        <f t="shared" si="515"/>
        <v>0.11765065480430387</v>
      </c>
    </row>
    <row r="3649" spans="1:8">
      <c r="A3649" s="108">
        <f t="shared" ref="A3649:B3664" si="519">A3648+1</f>
        <v>3635</v>
      </c>
      <c r="B3649" s="109">
        <f t="shared" si="519"/>
        <v>47200</v>
      </c>
      <c r="C3649" s="127" t="str">
        <f t="shared" si="511"/>
        <v>구간20</v>
      </c>
      <c r="D3649" s="108">
        <f t="shared" si="512"/>
        <v>181</v>
      </c>
      <c r="E3649" s="128">
        <f>COUNTIF($C$15:C3649,C3649)</f>
        <v>163</v>
      </c>
      <c r="F3649" s="129">
        <f t="shared" si="513"/>
        <v>0.11708892686747374</v>
      </c>
      <c r="G3649" s="129">
        <f t="shared" si="514"/>
        <v>5.6519539323031777E-4</v>
      </c>
      <c r="H3649" s="130">
        <f t="shared" si="515"/>
        <v>0.11765412226070406</v>
      </c>
    </row>
    <row r="3650" spans="1:8">
      <c r="A3650" s="108">
        <f t="shared" si="519"/>
        <v>3636</v>
      </c>
      <c r="B3650" s="109">
        <f t="shared" si="519"/>
        <v>47201</v>
      </c>
      <c r="C3650" s="127" t="str">
        <f t="shared" si="511"/>
        <v>구간20</v>
      </c>
      <c r="D3650" s="108">
        <f t="shared" si="512"/>
        <v>181</v>
      </c>
      <c r="E3650" s="128">
        <f>COUNTIF($C$15:C3650,C3650)</f>
        <v>164</v>
      </c>
      <c r="F3650" s="129">
        <f t="shared" si="513"/>
        <v>0.11708892686747374</v>
      </c>
      <c r="G3650" s="129">
        <f t="shared" si="514"/>
        <v>5.6866284963050381E-4</v>
      </c>
      <c r="H3650" s="130">
        <f t="shared" si="515"/>
        <v>0.11765758971710424</v>
      </c>
    </row>
    <row r="3651" spans="1:8">
      <c r="A3651" s="108">
        <f t="shared" si="519"/>
        <v>3637</v>
      </c>
      <c r="B3651" s="109">
        <f t="shared" si="519"/>
        <v>47202</v>
      </c>
      <c r="C3651" s="127" t="str">
        <f t="shared" si="511"/>
        <v>구간20</v>
      </c>
      <c r="D3651" s="108">
        <f t="shared" si="512"/>
        <v>181</v>
      </c>
      <c r="E3651" s="128">
        <f>COUNTIF($C$15:C3651,C3651)</f>
        <v>165</v>
      </c>
      <c r="F3651" s="129">
        <f t="shared" si="513"/>
        <v>0.11708892686747374</v>
      </c>
      <c r="G3651" s="129">
        <f t="shared" si="514"/>
        <v>5.7213030603068984E-4</v>
      </c>
      <c r="H3651" s="130">
        <f t="shared" si="515"/>
        <v>0.11766105717350443</v>
      </c>
    </row>
    <row r="3652" spans="1:8">
      <c r="A3652" s="108">
        <f t="shared" si="519"/>
        <v>3638</v>
      </c>
      <c r="B3652" s="109">
        <f t="shared" si="519"/>
        <v>47203</v>
      </c>
      <c r="C3652" s="127" t="str">
        <f t="shared" si="511"/>
        <v>구간20</v>
      </c>
      <c r="D3652" s="108">
        <f t="shared" si="512"/>
        <v>181</v>
      </c>
      <c r="E3652" s="128">
        <f>COUNTIF($C$15:C3652,C3652)</f>
        <v>166</v>
      </c>
      <c r="F3652" s="129">
        <f t="shared" si="513"/>
        <v>0.11708892686747374</v>
      </c>
      <c r="G3652" s="129">
        <f t="shared" si="514"/>
        <v>5.7559776243087577E-4</v>
      </c>
      <c r="H3652" s="130">
        <f t="shared" si="515"/>
        <v>0.11766452462990462</v>
      </c>
    </row>
    <row r="3653" spans="1:8">
      <c r="A3653" s="108">
        <f t="shared" si="519"/>
        <v>3639</v>
      </c>
      <c r="B3653" s="109">
        <f t="shared" si="519"/>
        <v>47204</v>
      </c>
      <c r="C3653" s="127" t="str">
        <f t="shared" si="511"/>
        <v>구간20</v>
      </c>
      <c r="D3653" s="108">
        <f t="shared" si="512"/>
        <v>181</v>
      </c>
      <c r="E3653" s="128">
        <f>COUNTIF($C$15:C3653,C3653)</f>
        <v>167</v>
      </c>
      <c r="F3653" s="129">
        <f t="shared" si="513"/>
        <v>0.11708892686747374</v>
      </c>
      <c r="G3653" s="129">
        <f t="shared" si="514"/>
        <v>5.790652188310618E-4</v>
      </c>
      <c r="H3653" s="130">
        <f t="shared" si="515"/>
        <v>0.11766799208630481</v>
      </c>
    </row>
    <row r="3654" spans="1:8">
      <c r="A3654" s="108">
        <f t="shared" si="519"/>
        <v>3640</v>
      </c>
      <c r="B3654" s="109">
        <f t="shared" si="519"/>
        <v>47205</v>
      </c>
      <c r="C3654" s="127" t="str">
        <f t="shared" si="511"/>
        <v>구간20</v>
      </c>
      <c r="D3654" s="108">
        <f t="shared" si="512"/>
        <v>181</v>
      </c>
      <c r="E3654" s="128">
        <f>COUNTIF($C$15:C3654,C3654)</f>
        <v>168</v>
      </c>
      <c r="F3654" s="129">
        <f t="shared" si="513"/>
        <v>0.11708892686747374</v>
      </c>
      <c r="G3654" s="129">
        <f t="shared" si="514"/>
        <v>5.8253267523124784E-4</v>
      </c>
      <c r="H3654" s="130">
        <f t="shared" si="515"/>
        <v>0.11767145954270498</v>
      </c>
    </row>
    <row r="3655" spans="1:8">
      <c r="A3655" s="108">
        <f t="shared" si="519"/>
        <v>3641</v>
      </c>
      <c r="B3655" s="109">
        <f t="shared" si="519"/>
        <v>47206</v>
      </c>
      <c r="C3655" s="127" t="str">
        <f t="shared" si="511"/>
        <v>구간20</v>
      </c>
      <c r="D3655" s="108">
        <f t="shared" si="512"/>
        <v>181</v>
      </c>
      <c r="E3655" s="128">
        <f>COUNTIF($C$15:C3655,C3655)</f>
        <v>169</v>
      </c>
      <c r="F3655" s="129">
        <f t="shared" si="513"/>
        <v>0.11708892686747374</v>
      </c>
      <c r="G3655" s="129">
        <f t="shared" si="514"/>
        <v>5.8600013163143377E-4</v>
      </c>
      <c r="H3655" s="130">
        <f t="shared" si="515"/>
        <v>0.11767492699910517</v>
      </c>
    </row>
    <row r="3656" spans="1:8">
      <c r="A3656" s="108">
        <f t="shared" si="519"/>
        <v>3642</v>
      </c>
      <c r="B3656" s="109">
        <f t="shared" si="519"/>
        <v>47207</v>
      </c>
      <c r="C3656" s="127" t="str">
        <f t="shared" si="511"/>
        <v>구간20</v>
      </c>
      <c r="D3656" s="108">
        <f t="shared" si="512"/>
        <v>181</v>
      </c>
      <c r="E3656" s="128">
        <f>COUNTIF($C$15:C3656,C3656)</f>
        <v>170</v>
      </c>
      <c r="F3656" s="129">
        <f t="shared" si="513"/>
        <v>0.11708892686747374</v>
      </c>
      <c r="G3656" s="129">
        <f t="shared" si="514"/>
        <v>5.894675880316198E-4</v>
      </c>
      <c r="H3656" s="130">
        <f t="shared" si="515"/>
        <v>0.11767839445550536</v>
      </c>
    </row>
    <row r="3657" spans="1:8">
      <c r="A3657" s="108">
        <f t="shared" si="519"/>
        <v>3643</v>
      </c>
      <c r="B3657" s="109">
        <f t="shared" si="519"/>
        <v>47208</v>
      </c>
      <c r="C3657" s="127" t="str">
        <f t="shared" si="511"/>
        <v>구간20</v>
      </c>
      <c r="D3657" s="108">
        <f t="shared" si="512"/>
        <v>181</v>
      </c>
      <c r="E3657" s="128">
        <f>COUNTIF($C$15:C3657,C3657)</f>
        <v>171</v>
      </c>
      <c r="F3657" s="129">
        <f t="shared" si="513"/>
        <v>0.11708892686747374</v>
      </c>
      <c r="G3657" s="129">
        <f t="shared" si="514"/>
        <v>5.9293504443180584E-4</v>
      </c>
      <c r="H3657" s="130">
        <f t="shared" si="515"/>
        <v>0.11768186191190555</v>
      </c>
    </row>
    <row r="3658" spans="1:8">
      <c r="A3658" s="108">
        <f t="shared" si="519"/>
        <v>3644</v>
      </c>
      <c r="B3658" s="109">
        <f t="shared" si="519"/>
        <v>47209</v>
      </c>
      <c r="C3658" s="127" t="str">
        <f t="shared" si="511"/>
        <v>구간20</v>
      </c>
      <c r="D3658" s="108">
        <f t="shared" si="512"/>
        <v>181</v>
      </c>
      <c r="E3658" s="128">
        <f>COUNTIF($C$15:C3658,C3658)</f>
        <v>172</v>
      </c>
      <c r="F3658" s="129">
        <f t="shared" si="513"/>
        <v>0.11708892686747374</v>
      </c>
      <c r="G3658" s="129">
        <f t="shared" si="514"/>
        <v>5.9640250083199176E-4</v>
      </c>
      <c r="H3658" s="130">
        <f t="shared" si="515"/>
        <v>0.11768532936830574</v>
      </c>
    </row>
    <row r="3659" spans="1:8">
      <c r="A3659" s="108">
        <f t="shared" si="519"/>
        <v>3645</v>
      </c>
      <c r="B3659" s="109">
        <f t="shared" si="519"/>
        <v>47210</v>
      </c>
      <c r="C3659" s="127" t="str">
        <f t="shared" si="511"/>
        <v>구간20</v>
      </c>
      <c r="D3659" s="108">
        <f t="shared" si="512"/>
        <v>181</v>
      </c>
      <c r="E3659" s="128">
        <f>COUNTIF($C$15:C3659,C3659)</f>
        <v>173</v>
      </c>
      <c r="F3659" s="129">
        <f t="shared" si="513"/>
        <v>0.11708892686747374</v>
      </c>
      <c r="G3659" s="129">
        <f t="shared" si="514"/>
        <v>5.998699572321778E-4</v>
      </c>
      <c r="H3659" s="130">
        <f t="shared" si="515"/>
        <v>0.11768879682470591</v>
      </c>
    </row>
    <row r="3660" spans="1:8">
      <c r="A3660" s="108">
        <f t="shared" si="519"/>
        <v>3646</v>
      </c>
      <c r="B3660" s="109">
        <f t="shared" si="519"/>
        <v>47211</v>
      </c>
      <c r="C3660" s="127" t="str">
        <f t="shared" si="511"/>
        <v>구간20</v>
      </c>
      <c r="D3660" s="108">
        <f t="shared" si="512"/>
        <v>181</v>
      </c>
      <c r="E3660" s="128">
        <f>COUNTIF($C$15:C3660,C3660)</f>
        <v>174</v>
      </c>
      <c r="F3660" s="129">
        <f t="shared" si="513"/>
        <v>0.11708892686747374</v>
      </c>
      <c r="G3660" s="129">
        <f t="shared" si="514"/>
        <v>6.0333741363236383E-4</v>
      </c>
      <c r="H3660" s="130">
        <f t="shared" si="515"/>
        <v>0.1176922642811061</v>
      </c>
    </row>
    <row r="3661" spans="1:8">
      <c r="A3661" s="108">
        <f t="shared" si="519"/>
        <v>3647</v>
      </c>
      <c r="B3661" s="109">
        <f t="shared" si="519"/>
        <v>47212</v>
      </c>
      <c r="C3661" s="127" t="str">
        <f t="shared" si="511"/>
        <v>구간20</v>
      </c>
      <c r="D3661" s="108">
        <f t="shared" si="512"/>
        <v>181</v>
      </c>
      <c r="E3661" s="128">
        <f>COUNTIF($C$15:C3661,C3661)</f>
        <v>175</v>
      </c>
      <c r="F3661" s="129">
        <f t="shared" si="513"/>
        <v>0.11708892686747374</v>
      </c>
      <c r="G3661" s="129">
        <f t="shared" si="514"/>
        <v>6.0680487003254976E-4</v>
      </c>
      <c r="H3661" s="130">
        <f t="shared" si="515"/>
        <v>0.11769573173750629</v>
      </c>
    </row>
    <row r="3662" spans="1:8">
      <c r="A3662" s="108">
        <f t="shared" si="519"/>
        <v>3648</v>
      </c>
      <c r="B3662" s="109">
        <f t="shared" si="519"/>
        <v>47213</v>
      </c>
      <c r="C3662" s="127" t="str">
        <f t="shared" si="511"/>
        <v>구간20</v>
      </c>
      <c r="D3662" s="108">
        <f t="shared" si="512"/>
        <v>181</v>
      </c>
      <c r="E3662" s="128">
        <f>COUNTIF($C$15:C3662,C3662)</f>
        <v>176</v>
      </c>
      <c r="F3662" s="129">
        <f t="shared" si="513"/>
        <v>0.11708892686747374</v>
      </c>
      <c r="G3662" s="129">
        <f t="shared" si="514"/>
        <v>6.102723264327358E-4</v>
      </c>
      <c r="H3662" s="130">
        <f t="shared" si="515"/>
        <v>0.11769919919390648</v>
      </c>
    </row>
    <row r="3663" spans="1:8">
      <c r="A3663" s="108">
        <f t="shared" si="519"/>
        <v>3649</v>
      </c>
      <c r="B3663" s="109">
        <f t="shared" si="519"/>
        <v>47214</v>
      </c>
      <c r="C3663" s="127" t="str">
        <f t="shared" si="511"/>
        <v>구간20</v>
      </c>
      <c r="D3663" s="108">
        <f t="shared" si="512"/>
        <v>181</v>
      </c>
      <c r="E3663" s="128">
        <f>COUNTIF($C$15:C3663,C3663)</f>
        <v>177</v>
      </c>
      <c r="F3663" s="129">
        <f t="shared" si="513"/>
        <v>0.11708892686747374</v>
      </c>
      <c r="G3663" s="129">
        <f t="shared" si="514"/>
        <v>6.1373978283292183E-4</v>
      </c>
      <c r="H3663" s="130">
        <f t="shared" si="515"/>
        <v>0.11770266665030667</v>
      </c>
    </row>
    <row r="3664" spans="1:8">
      <c r="A3664" s="108">
        <f t="shared" si="519"/>
        <v>3650</v>
      </c>
      <c r="B3664" s="109">
        <f t="shared" si="519"/>
        <v>47215</v>
      </c>
      <c r="C3664" s="127" t="str">
        <f t="shared" ref="C3664:C3668" si="520">IF(IFERROR(HLOOKUP(B3664,$D$5:$W$7,2,FALSE),"")="",C3665,HLOOKUP(B3664,$D$5:$W$7,2,FALSE))</f>
        <v>구간20</v>
      </c>
      <c r="D3664" s="108">
        <f t="shared" ref="D3664:D3668" si="521">COUNTIF($C$15:$C$49928,C3664)</f>
        <v>181</v>
      </c>
      <c r="E3664" s="128">
        <f>COUNTIF($C$15:C3664,C3664)</f>
        <v>178</v>
      </c>
      <c r="F3664" s="129">
        <f t="shared" ref="F3664:F3668" si="522">HLOOKUP($C3664,$D$6:$W$11,6,FALSE)</f>
        <v>0.11708892686747374</v>
      </c>
      <c r="G3664" s="129">
        <f t="shared" ref="G3664:G3668" si="523">HLOOKUP($C3664,$D$6:$W$11,5,FALSE)*(E3664)</f>
        <v>6.1720723923310776E-4</v>
      </c>
      <c r="H3664" s="130">
        <f t="shared" ref="H3664:H3668" si="524">F3664+G3664</f>
        <v>0.11770613410670686</v>
      </c>
    </row>
    <row r="3665" spans="1:8">
      <c r="A3665" s="108">
        <f t="shared" ref="A3665:B3668" si="525">A3664+1</f>
        <v>3651</v>
      </c>
      <c r="B3665" s="109">
        <f t="shared" si="525"/>
        <v>47216</v>
      </c>
      <c r="C3665" s="127" t="str">
        <f t="shared" si="520"/>
        <v>구간20</v>
      </c>
      <c r="D3665" s="108">
        <f t="shared" si="521"/>
        <v>181</v>
      </c>
      <c r="E3665" s="128">
        <f>COUNTIF($C$15:C3665,C3665)</f>
        <v>179</v>
      </c>
      <c r="F3665" s="129">
        <f t="shared" si="522"/>
        <v>0.11708892686747374</v>
      </c>
      <c r="G3665" s="129">
        <f t="shared" si="523"/>
        <v>6.2067469563329379E-4</v>
      </c>
      <c r="H3665" s="130">
        <f t="shared" si="524"/>
        <v>0.11770960156310703</v>
      </c>
    </row>
    <row r="3666" spans="1:8">
      <c r="A3666" s="108">
        <f t="shared" si="525"/>
        <v>3652</v>
      </c>
      <c r="B3666" s="109">
        <f t="shared" si="525"/>
        <v>47217</v>
      </c>
      <c r="C3666" s="127" t="str">
        <f t="shared" si="520"/>
        <v>구간20</v>
      </c>
      <c r="D3666" s="108">
        <f t="shared" si="521"/>
        <v>181</v>
      </c>
      <c r="E3666" s="128">
        <f>COUNTIF($C$15:C3666,C3666)</f>
        <v>180</v>
      </c>
      <c r="F3666" s="129">
        <f t="shared" si="522"/>
        <v>0.11708892686747374</v>
      </c>
      <c r="G3666" s="129">
        <f t="shared" si="523"/>
        <v>6.2414215203347983E-4</v>
      </c>
      <c r="H3666" s="130">
        <f t="shared" si="524"/>
        <v>0.11771306901950722</v>
      </c>
    </row>
    <row r="3667" spans="1:8">
      <c r="A3667" s="108">
        <f t="shared" si="525"/>
        <v>3653</v>
      </c>
      <c r="B3667" s="109">
        <f t="shared" si="525"/>
        <v>47218</v>
      </c>
      <c r="C3667" s="127" t="str">
        <f t="shared" si="520"/>
        <v>구간20</v>
      </c>
      <c r="D3667" s="108">
        <f t="shared" si="521"/>
        <v>181</v>
      </c>
      <c r="E3667" s="128">
        <f>COUNTIF($C$15:C3667,C3667)</f>
        <v>181</v>
      </c>
      <c r="F3667" s="129">
        <f t="shared" si="522"/>
        <v>0.11708892686747374</v>
      </c>
      <c r="G3667" s="129">
        <f t="shared" si="523"/>
        <v>6.2760960843366576E-4</v>
      </c>
      <c r="H3667" s="130">
        <f t="shared" si="524"/>
        <v>0.11771653647590741</v>
      </c>
    </row>
    <row r="3668" spans="1:8">
      <c r="A3668" s="108">
        <f t="shared" si="525"/>
        <v>3654</v>
      </c>
      <c r="B3668" s="109">
        <f t="shared" si="525"/>
        <v>47219</v>
      </c>
      <c r="C3668" s="127">
        <f t="shared" si="520"/>
        <v>0</v>
      </c>
      <c r="D3668" s="108">
        <f t="shared" si="521"/>
        <v>1</v>
      </c>
      <c r="E3668" s="128">
        <f>COUNTIF($C$15:C3668,C3668)</f>
        <v>1</v>
      </c>
      <c r="F3668" s="129" t="e">
        <f t="shared" si="522"/>
        <v>#N/A</v>
      </c>
      <c r="G3668" s="129" t="e">
        <f t="shared" si="523"/>
        <v>#N/A</v>
      </c>
      <c r="H3668" s="130" t="e">
        <f t="shared" si="524"/>
        <v>#N/A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6795C-8EA5-49EB-A3BF-B47A31550DAC}">
  <dimension ref="A1:S62"/>
  <sheetViews>
    <sheetView showGridLines="0" zoomScale="85" zoomScaleNormal="85" workbookViewId="0"/>
  </sheetViews>
  <sheetFormatPr defaultColWidth="9" defaultRowHeight="17.399999999999999"/>
  <cols>
    <col min="1" max="1" width="8.3984375" style="2" customWidth="1"/>
    <col min="2" max="2" width="13.09765625" style="2" customWidth="1"/>
    <col min="3" max="3" width="16.69921875" style="2" customWidth="1"/>
    <col min="4" max="18" width="7.5" style="2" customWidth="1"/>
    <col min="19" max="19" width="8.09765625" style="2" customWidth="1"/>
    <col min="20" max="20" width="12.69921875" style="2" customWidth="1"/>
    <col min="21" max="16384" width="9" style="2"/>
  </cols>
  <sheetData>
    <row r="1" spans="1:19" ht="18" customHeight="1">
      <c r="A1" s="1" t="s">
        <v>69</v>
      </c>
      <c r="B1" s="1" t="s">
        <v>3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4</v>
      </c>
      <c r="H1" s="1" t="s">
        <v>74</v>
      </c>
      <c r="I1" s="1" t="s">
        <v>5</v>
      </c>
      <c r="J1" s="1" t="s">
        <v>75</v>
      </c>
      <c r="K1" s="1" t="s">
        <v>6</v>
      </c>
      <c r="L1" s="1" t="s">
        <v>7</v>
      </c>
      <c r="M1" s="1" t="s">
        <v>8</v>
      </c>
      <c r="N1" s="1" t="s">
        <v>76</v>
      </c>
      <c r="O1" s="1" t="s">
        <v>9</v>
      </c>
      <c r="P1" s="1" t="s">
        <v>77</v>
      </c>
      <c r="Q1" s="1" t="s">
        <v>78</v>
      </c>
      <c r="R1" s="1" t="s">
        <v>79</v>
      </c>
      <c r="S1" s="1" t="s">
        <v>80</v>
      </c>
    </row>
    <row r="2" spans="1:19" ht="15.75" customHeight="1">
      <c r="A2" s="3"/>
      <c r="B2" s="4" t="s">
        <v>81</v>
      </c>
      <c r="C2" s="5" t="s">
        <v>82</v>
      </c>
      <c r="D2" s="6" t="s">
        <v>83</v>
      </c>
      <c r="E2" s="6" t="s">
        <v>83</v>
      </c>
      <c r="F2" s="6" t="s">
        <v>83</v>
      </c>
      <c r="G2" s="6" t="s">
        <v>83</v>
      </c>
      <c r="H2" s="6" t="s">
        <v>83</v>
      </c>
      <c r="I2" s="6" t="s">
        <v>83</v>
      </c>
      <c r="J2" s="6" t="s">
        <v>84</v>
      </c>
      <c r="K2" s="6" t="s">
        <v>85</v>
      </c>
      <c r="L2" s="6" t="s">
        <v>86</v>
      </c>
      <c r="M2" s="6" t="s">
        <v>87</v>
      </c>
      <c r="N2" s="6" t="s">
        <v>88</v>
      </c>
      <c r="O2" s="6" t="s">
        <v>89</v>
      </c>
      <c r="P2" s="6" t="s">
        <v>90</v>
      </c>
      <c r="Q2" s="6" t="s">
        <v>91</v>
      </c>
      <c r="R2" s="6" t="s">
        <v>92</v>
      </c>
      <c r="S2" s="6" t="s">
        <v>93</v>
      </c>
    </row>
    <row r="3" spans="1:19" ht="15.75" customHeight="1">
      <c r="A3" s="3" t="s">
        <v>94</v>
      </c>
      <c r="B3" s="4" t="s">
        <v>95</v>
      </c>
      <c r="C3" s="5" t="s">
        <v>95</v>
      </c>
      <c r="D3" s="7" t="s">
        <v>96</v>
      </c>
      <c r="E3" s="7" t="s">
        <v>96</v>
      </c>
      <c r="F3" s="7" t="s">
        <v>97</v>
      </c>
      <c r="G3" s="7" t="s">
        <v>98</v>
      </c>
      <c r="H3" s="7" t="s">
        <v>98</v>
      </c>
      <c r="I3" s="7" t="s">
        <v>99</v>
      </c>
      <c r="J3" s="7" t="s">
        <v>100</v>
      </c>
      <c r="K3" s="7" t="s">
        <v>101</v>
      </c>
      <c r="L3" s="7" t="s">
        <v>102</v>
      </c>
      <c r="M3" s="7" t="s">
        <v>103</v>
      </c>
      <c r="N3" s="7" t="s">
        <v>104</v>
      </c>
      <c r="O3" s="7" t="s">
        <v>105</v>
      </c>
      <c r="P3" s="7" t="s">
        <v>106</v>
      </c>
      <c r="Q3" s="7" t="s">
        <v>107</v>
      </c>
      <c r="R3" s="7" t="s">
        <v>108</v>
      </c>
      <c r="S3" s="7" t="s">
        <v>108</v>
      </c>
    </row>
    <row r="4" spans="1:19" ht="15.75" customHeight="1">
      <c r="A4" s="3"/>
      <c r="B4" s="4" t="s">
        <v>109</v>
      </c>
      <c r="C4" s="5" t="s">
        <v>109</v>
      </c>
      <c r="D4" s="6" t="s">
        <v>104</v>
      </c>
      <c r="E4" s="6" t="s">
        <v>104</v>
      </c>
      <c r="F4" s="6" t="s">
        <v>110</v>
      </c>
      <c r="G4" s="6" t="s">
        <v>111</v>
      </c>
      <c r="H4" s="6" t="s">
        <v>111</v>
      </c>
      <c r="I4" s="6" t="s">
        <v>112</v>
      </c>
      <c r="J4" s="6" t="s">
        <v>113</v>
      </c>
      <c r="K4" s="6" t="s">
        <v>114</v>
      </c>
      <c r="L4" s="6" t="s">
        <v>115</v>
      </c>
      <c r="M4" s="6" t="s">
        <v>116</v>
      </c>
      <c r="N4" s="6" t="s">
        <v>108</v>
      </c>
      <c r="O4" s="6" t="s">
        <v>108</v>
      </c>
      <c r="P4" s="6" t="s">
        <v>108</v>
      </c>
      <c r="Q4" s="6" t="s">
        <v>108</v>
      </c>
      <c r="R4" s="6" t="s">
        <v>108</v>
      </c>
      <c r="S4" s="6" t="s">
        <v>108</v>
      </c>
    </row>
    <row r="5" spans="1:19" ht="15.75" customHeight="1">
      <c r="A5" s="3" t="s">
        <v>117</v>
      </c>
      <c r="B5" s="4" t="s">
        <v>118</v>
      </c>
      <c r="C5" s="5" t="s">
        <v>119</v>
      </c>
      <c r="D5" s="7" t="s">
        <v>120</v>
      </c>
      <c r="E5" s="7" t="s">
        <v>120</v>
      </c>
      <c r="F5" s="7" t="s">
        <v>121</v>
      </c>
      <c r="G5" s="7" t="s">
        <v>122</v>
      </c>
      <c r="H5" s="7" t="s">
        <v>122</v>
      </c>
      <c r="I5" s="7" t="s">
        <v>123</v>
      </c>
      <c r="J5" s="7" t="s">
        <v>124</v>
      </c>
      <c r="K5" s="7" t="s">
        <v>125</v>
      </c>
      <c r="L5" s="7" t="s">
        <v>89</v>
      </c>
      <c r="M5" s="7" t="s">
        <v>126</v>
      </c>
      <c r="N5" s="7" t="s">
        <v>127</v>
      </c>
      <c r="O5" s="7" t="s">
        <v>108</v>
      </c>
      <c r="P5" s="7" t="s">
        <v>108</v>
      </c>
      <c r="Q5" s="7" t="s">
        <v>108</v>
      </c>
      <c r="R5" s="7" t="s">
        <v>108</v>
      </c>
      <c r="S5" s="7" t="s">
        <v>108</v>
      </c>
    </row>
    <row r="6" spans="1:19" ht="15.75" customHeight="1">
      <c r="A6" s="3"/>
      <c r="B6" s="4" t="s">
        <v>128</v>
      </c>
      <c r="C6" s="5" t="s">
        <v>128</v>
      </c>
      <c r="D6" s="6" t="s">
        <v>120</v>
      </c>
      <c r="E6" s="6" t="s">
        <v>120</v>
      </c>
      <c r="F6" s="6" t="s">
        <v>121</v>
      </c>
      <c r="G6" s="6" t="s">
        <v>122</v>
      </c>
      <c r="H6" s="6" t="s">
        <v>122</v>
      </c>
      <c r="I6" s="6" t="s">
        <v>123</v>
      </c>
      <c r="J6" s="6" t="s">
        <v>124</v>
      </c>
      <c r="K6" s="6" t="s">
        <v>125</v>
      </c>
      <c r="L6" s="6" t="s">
        <v>89</v>
      </c>
      <c r="M6" s="6" t="s">
        <v>126</v>
      </c>
      <c r="N6" s="6" t="s">
        <v>127</v>
      </c>
      <c r="O6" s="6" t="s">
        <v>129</v>
      </c>
      <c r="P6" s="6" t="s">
        <v>130</v>
      </c>
      <c r="Q6" s="6" t="s">
        <v>131</v>
      </c>
      <c r="R6" s="6" t="s">
        <v>108</v>
      </c>
      <c r="S6" s="6" t="s">
        <v>108</v>
      </c>
    </row>
    <row r="7" spans="1:19" ht="15.75" customHeight="1">
      <c r="A7" s="3"/>
      <c r="B7" s="4"/>
      <c r="C7" s="5" t="s">
        <v>132</v>
      </c>
      <c r="D7" s="7" t="s">
        <v>133</v>
      </c>
      <c r="E7" s="7" t="s">
        <v>134</v>
      </c>
      <c r="F7" s="7" t="s">
        <v>135</v>
      </c>
      <c r="G7" s="7" t="s">
        <v>136</v>
      </c>
      <c r="H7" s="7" t="s">
        <v>137</v>
      </c>
      <c r="I7" s="7" t="s">
        <v>138</v>
      </c>
      <c r="J7" s="7" t="s">
        <v>125</v>
      </c>
      <c r="K7" s="7" t="s">
        <v>89</v>
      </c>
      <c r="L7" s="7" t="s">
        <v>139</v>
      </c>
      <c r="M7" s="7" t="s">
        <v>140</v>
      </c>
      <c r="N7" s="7" t="s">
        <v>141</v>
      </c>
      <c r="O7" s="7" t="s">
        <v>142</v>
      </c>
      <c r="P7" s="7" t="s">
        <v>143</v>
      </c>
      <c r="Q7" s="7" t="s">
        <v>144</v>
      </c>
      <c r="R7" s="7" t="s">
        <v>144</v>
      </c>
      <c r="S7" s="7" t="s">
        <v>108</v>
      </c>
    </row>
    <row r="8" spans="1:19" ht="15.75" customHeight="1">
      <c r="A8" s="3"/>
      <c r="B8" s="4" t="s">
        <v>145</v>
      </c>
      <c r="C8" s="5" t="s">
        <v>146</v>
      </c>
      <c r="D8" s="6" t="s">
        <v>147</v>
      </c>
      <c r="E8" s="6" t="s">
        <v>148</v>
      </c>
      <c r="F8" s="6" t="s">
        <v>149</v>
      </c>
      <c r="G8" s="6" t="s">
        <v>150</v>
      </c>
      <c r="H8" s="6" t="s">
        <v>90</v>
      </c>
      <c r="I8" s="6" t="s">
        <v>151</v>
      </c>
      <c r="J8" s="6" t="s">
        <v>152</v>
      </c>
      <c r="K8" s="6" t="s">
        <v>153</v>
      </c>
      <c r="L8" s="6" t="s">
        <v>154</v>
      </c>
      <c r="M8" s="6" t="s">
        <v>155</v>
      </c>
      <c r="N8" s="6" t="s">
        <v>156</v>
      </c>
      <c r="O8" s="6" t="s">
        <v>157</v>
      </c>
      <c r="P8" s="6" t="s">
        <v>158</v>
      </c>
      <c r="Q8" s="6" t="s">
        <v>159</v>
      </c>
      <c r="R8" s="6" t="s">
        <v>108</v>
      </c>
      <c r="S8" s="6" t="s">
        <v>108</v>
      </c>
    </row>
    <row r="9" spans="1:19" ht="15.75" customHeight="1">
      <c r="A9" s="3" t="s">
        <v>160</v>
      </c>
      <c r="B9" s="4"/>
      <c r="C9" s="5" t="s">
        <v>161</v>
      </c>
      <c r="D9" s="7" t="s">
        <v>126</v>
      </c>
      <c r="E9" s="7" t="s">
        <v>162</v>
      </c>
      <c r="F9" s="7" t="s">
        <v>163</v>
      </c>
      <c r="G9" s="7" t="s">
        <v>164</v>
      </c>
      <c r="H9" s="7" t="s">
        <v>165</v>
      </c>
      <c r="I9" s="7" t="s">
        <v>166</v>
      </c>
      <c r="J9" s="7" t="s">
        <v>167</v>
      </c>
      <c r="K9" s="7" t="s">
        <v>168</v>
      </c>
      <c r="L9" s="7" t="s">
        <v>169</v>
      </c>
      <c r="M9" s="7" t="s">
        <v>170</v>
      </c>
      <c r="N9" s="7" t="s">
        <v>171</v>
      </c>
      <c r="O9" s="7" t="s">
        <v>172</v>
      </c>
      <c r="P9" s="7" t="s">
        <v>173</v>
      </c>
      <c r="Q9" s="7" t="s">
        <v>174</v>
      </c>
      <c r="R9" s="7" t="s">
        <v>108</v>
      </c>
      <c r="S9" s="7" t="s">
        <v>108</v>
      </c>
    </row>
    <row r="10" spans="1:19" ht="15.75" customHeight="1">
      <c r="A10" s="3"/>
      <c r="B10" s="4"/>
      <c r="C10" s="5" t="s">
        <v>175</v>
      </c>
      <c r="D10" s="6" t="s">
        <v>176</v>
      </c>
      <c r="E10" s="6" t="s">
        <v>144</v>
      </c>
      <c r="F10" s="6" t="s">
        <v>177</v>
      </c>
      <c r="G10" s="6" t="s">
        <v>178</v>
      </c>
      <c r="H10" s="6" t="s">
        <v>179</v>
      </c>
      <c r="I10" s="6" t="s">
        <v>180</v>
      </c>
      <c r="J10" s="6" t="s">
        <v>181</v>
      </c>
      <c r="K10" s="6" t="s">
        <v>182</v>
      </c>
      <c r="L10" s="6" t="s">
        <v>183</v>
      </c>
      <c r="M10" s="6" t="s">
        <v>184</v>
      </c>
      <c r="N10" s="6" t="s">
        <v>185</v>
      </c>
      <c r="O10" s="6" t="s">
        <v>186</v>
      </c>
      <c r="P10" s="6" t="s">
        <v>187</v>
      </c>
      <c r="Q10" s="6" t="s">
        <v>188</v>
      </c>
      <c r="R10" s="6" t="s">
        <v>108</v>
      </c>
      <c r="S10" s="6" t="s">
        <v>108</v>
      </c>
    </row>
    <row r="11" spans="1:19" ht="15.75" customHeight="1">
      <c r="A11" s="3"/>
      <c r="B11" s="4" t="s">
        <v>189</v>
      </c>
      <c r="C11" s="5" t="s">
        <v>189</v>
      </c>
      <c r="D11" s="7" t="s">
        <v>190</v>
      </c>
      <c r="E11" s="7" t="s">
        <v>191</v>
      </c>
      <c r="F11" s="7" t="s">
        <v>191</v>
      </c>
      <c r="G11" s="7" t="s">
        <v>192</v>
      </c>
      <c r="H11" s="7" t="s">
        <v>193</v>
      </c>
      <c r="I11" s="7" t="s">
        <v>194</v>
      </c>
      <c r="J11" s="7" t="s">
        <v>147</v>
      </c>
      <c r="K11" s="7" t="s">
        <v>88</v>
      </c>
      <c r="L11" s="7" t="s">
        <v>195</v>
      </c>
      <c r="M11" s="7" t="s">
        <v>196</v>
      </c>
      <c r="N11" s="7" t="s">
        <v>197</v>
      </c>
      <c r="O11" s="7" t="s">
        <v>198</v>
      </c>
      <c r="P11" s="7" t="s">
        <v>199</v>
      </c>
      <c r="Q11" s="7" t="s">
        <v>200</v>
      </c>
      <c r="R11" s="7" t="s">
        <v>108</v>
      </c>
      <c r="S11" s="7" t="s">
        <v>108</v>
      </c>
    </row>
    <row r="12" spans="1:19" ht="15.75" customHeight="1">
      <c r="A12" s="3"/>
      <c r="B12" s="4" t="s">
        <v>201</v>
      </c>
      <c r="C12" s="5" t="s">
        <v>201</v>
      </c>
      <c r="D12" s="6" t="s">
        <v>202</v>
      </c>
      <c r="E12" s="6" t="s">
        <v>203</v>
      </c>
      <c r="F12" s="6" t="s">
        <v>93</v>
      </c>
      <c r="G12" s="6" t="s">
        <v>124</v>
      </c>
      <c r="H12" s="6" t="s">
        <v>149</v>
      </c>
      <c r="I12" s="6" t="s">
        <v>204</v>
      </c>
      <c r="J12" s="6" t="s">
        <v>92</v>
      </c>
      <c r="K12" s="6" t="s">
        <v>205</v>
      </c>
      <c r="L12" s="6" t="s">
        <v>90</v>
      </c>
      <c r="M12" s="6" t="s">
        <v>105</v>
      </c>
      <c r="N12" s="6" t="s">
        <v>206</v>
      </c>
      <c r="O12" s="6" t="s">
        <v>142</v>
      </c>
      <c r="P12" s="6" t="s">
        <v>207</v>
      </c>
      <c r="Q12" s="6" t="s">
        <v>208</v>
      </c>
      <c r="R12" s="6" t="s">
        <v>108</v>
      </c>
      <c r="S12" s="6" t="s">
        <v>108</v>
      </c>
    </row>
    <row r="13" spans="1:19" ht="15.75" customHeight="1">
      <c r="A13" s="3" t="s">
        <v>209</v>
      </c>
      <c r="B13" s="4" t="s">
        <v>209</v>
      </c>
      <c r="C13" s="5" t="s">
        <v>209</v>
      </c>
      <c r="D13" s="7" t="s">
        <v>104</v>
      </c>
      <c r="E13" s="7" t="s">
        <v>210</v>
      </c>
      <c r="F13" s="7" t="s">
        <v>211</v>
      </c>
      <c r="G13" s="7" t="s">
        <v>212</v>
      </c>
      <c r="H13" s="7" t="s">
        <v>210</v>
      </c>
      <c r="I13" s="7" t="s">
        <v>213</v>
      </c>
      <c r="J13" s="7" t="s">
        <v>108</v>
      </c>
      <c r="K13" s="7" t="s">
        <v>108</v>
      </c>
      <c r="L13" s="7" t="s">
        <v>108</v>
      </c>
      <c r="M13" s="7" t="s">
        <v>108</v>
      </c>
      <c r="N13" s="7" t="s">
        <v>108</v>
      </c>
      <c r="O13" s="7" t="s">
        <v>108</v>
      </c>
      <c r="P13" s="7" t="s">
        <v>108</v>
      </c>
      <c r="Q13" s="7" t="s">
        <v>108</v>
      </c>
      <c r="R13" s="7" t="s">
        <v>108</v>
      </c>
      <c r="S13" s="7" t="s">
        <v>108</v>
      </c>
    </row>
    <row r="14" spans="1:19" ht="15.75" customHeight="1">
      <c r="A14" s="3"/>
      <c r="B14" s="4"/>
      <c r="C14" s="5" t="s">
        <v>214</v>
      </c>
      <c r="D14" s="6" t="s">
        <v>120</v>
      </c>
      <c r="E14" s="6" t="s">
        <v>215</v>
      </c>
      <c r="F14" s="6" t="s">
        <v>113</v>
      </c>
      <c r="G14" s="6" t="s">
        <v>216</v>
      </c>
      <c r="H14" s="6" t="s">
        <v>121</v>
      </c>
      <c r="I14" s="6" t="s">
        <v>217</v>
      </c>
      <c r="J14" s="6" t="s">
        <v>116</v>
      </c>
      <c r="K14" s="6" t="s">
        <v>218</v>
      </c>
      <c r="L14" s="6" t="s">
        <v>219</v>
      </c>
      <c r="M14" s="6" t="s">
        <v>220</v>
      </c>
      <c r="N14" s="6" t="s">
        <v>221</v>
      </c>
      <c r="O14" s="6" t="s">
        <v>222</v>
      </c>
      <c r="P14" s="6" t="s">
        <v>223</v>
      </c>
      <c r="Q14" s="6" t="s">
        <v>224</v>
      </c>
      <c r="R14" s="6" t="s">
        <v>108</v>
      </c>
      <c r="S14" s="6" t="s">
        <v>108</v>
      </c>
    </row>
    <row r="15" spans="1:19" ht="15.75" customHeight="1">
      <c r="A15" s="3"/>
      <c r="B15" s="4"/>
      <c r="C15" s="5" t="s">
        <v>225</v>
      </c>
      <c r="D15" s="7" t="s">
        <v>120</v>
      </c>
      <c r="E15" s="7" t="s">
        <v>215</v>
      </c>
      <c r="F15" s="7" t="s">
        <v>113</v>
      </c>
      <c r="G15" s="7" t="s">
        <v>216</v>
      </c>
      <c r="H15" s="7" t="s">
        <v>121</v>
      </c>
      <c r="I15" s="7" t="s">
        <v>217</v>
      </c>
      <c r="J15" s="7" t="s">
        <v>137</v>
      </c>
      <c r="K15" s="7" t="s">
        <v>226</v>
      </c>
      <c r="L15" s="7" t="s">
        <v>90</v>
      </c>
      <c r="M15" s="7" t="s">
        <v>227</v>
      </c>
      <c r="N15" s="7" t="s">
        <v>228</v>
      </c>
      <c r="O15" s="7" t="s">
        <v>229</v>
      </c>
      <c r="P15" s="7" t="s">
        <v>230</v>
      </c>
      <c r="Q15" s="7" t="s">
        <v>231</v>
      </c>
      <c r="R15" s="7" t="s">
        <v>108</v>
      </c>
      <c r="S15" s="7" t="s">
        <v>108</v>
      </c>
    </row>
    <row r="16" spans="1:19" ht="15.75" customHeight="1">
      <c r="A16" s="3"/>
      <c r="B16" s="4"/>
      <c r="C16" s="5" t="s">
        <v>232</v>
      </c>
      <c r="D16" s="6" t="s">
        <v>147</v>
      </c>
      <c r="E16" s="6" t="s">
        <v>88</v>
      </c>
      <c r="F16" s="6" t="s">
        <v>136</v>
      </c>
      <c r="G16" s="6" t="s">
        <v>233</v>
      </c>
      <c r="H16" s="6" t="s">
        <v>204</v>
      </c>
      <c r="I16" s="6" t="s">
        <v>234</v>
      </c>
      <c r="J16" s="6" t="s">
        <v>205</v>
      </c>
      <c r="K16" s="6" t="s">
        <v>235</v>
      </c>
      <c r="L16" s="6" t="s">
        <v>163</v>
      </c>
      <c r="M16" s="6" t="s">
        <v>236</v>
      </c>
      <c r="N16" s="6" t="s">
        <v>237</v>
      </c>
      <c r="O16" s="6" t="s">
        <v>238</v>
      </c>
      <c r="P16" s="6" t="s">
        <v>239</v>
      </c>
      <c r="Q16" s="6" t="s">
        <v>240</v>
      </c>
      <c r="R16" s="6" t="s">
        <v>108</v>
      </c>
      <c r="S16" s="6" t="s">
        <v>108</v>
      </c>
    </row>
    <row r="17" spans="1:19" ht="15.75" customHeight="1">
      <c r="A17" s="3"/>
      <c r="B17" s="4"/>
      <c r="C17" s="5" t="s">
        <v>241</v>
      </c>
      <c r="D17" s="7" t="s">
        <v>89</v>
      </c>
      <c r="E17" s="7" t="s">
        <v>242</v>
      </c>
      <c r="F17" s="7" t="s">
        <v>235</v>
      </c>
      <c r="G17" s="7" t="s">
        <v>243</v>
      </c>
      <c r="H17" s="7" t="s">
        <v>153</v>
      </c>
      <c r="I17" s="7" t="s">
        <v>244</v>
      </c>
      <c r="J17" s="7" t="s">
        <v>245</v>
      </c>
      <c r="K17" s="7" t="s">
        <v>246</v>
      </c>
      <c r="L17" s="7" t="s">
        <v>247</v>
      </c>
      <c r="M17" s="7" t="s">
        <v>168</v>
      </c>
      <c r="N17" s="7" t="s">
        <v>248</v>
      </c>
      <c r="O17" s="7" t="s">
        <v>249</v>
      </c>
      <c r="P17" s="7" t="s">
        <v>250</v>
      </c>
      <c r="Q17" s="7" t="s">
        <v>251</v>
      </c>
      <c r="R17" s="7" t="s">
        <v>108</v>
      </c>
      <c r="S17" s="7" t="s">
        <v>108</v>
      </c>
    </row>
    <row r="18" spans="1:19" ht="15.75" customHeight="1">
      <c r="A18" s="3" t="s">
        <v>252</v>
      </c>
      <c r="B18" s="4" t="s">
        <v>253</v>
      </c>
      <c r="C18" s="5" t="s">
        <v>254</v>
      </c>
      <c r="D18" s="6" t="s">
        <v>107</v>
      </c>
      <c r="E18" s="6" t="s">
        <v>179</v>
      </c>
      <c r="F18" s="6" t="s">
        <v>179</v>
      </c>
      <c r="G18" s="6" t="s">
        <v>255</v>
      </c>
      <c r="H18" s="6" t="s">
        <v>256</v>
      </c>
      <c r="I18" s="6" t="s">
        <v>249</v>
      </c>
      <c r="J18" s="6" t="s">
        <v>257</v>
      </c>
      <c r="K18" s="6" t="s">
        <v>258</v>
      </c>
      <c r="L18" s="6" t="s">
        <v>259</v>
      </c>
      <c r="M18" s="6" t="s">
        <v>260</v>
      </c>
      <c r="N18" s="6" t="s">
        <v>261</v>
      </c>
      <c r="O18" s="6" t="s">
        <v>262</v>
      </c>
      <c r="P18" s="6" t="s">
        <v>263</v>
      </c>
      <c r="Q18" s="6" t="s">
        <v>264</v>
      </c>
      <c r="R18" s="6" t="s">
        <v>108</v>
      </c>
      <c r="S18" s="6" t="s">
        <v>108</v>
      </c>
    </row>
    <row r="19" spans="1:19" ht="15.75" customHeight="1">
      <c r="A19" s="3"/>
      <c r="B19" s="4"/>
      <c r="C19" s="5" t="s">
        <v>265</v>
      </c>
      <c r="D19" s="7" t="s">
        <v>266</v>
      </c>
      <c r="E19" s="7" t="s">
        <v>267</v>
      </c>
      <c r="F19" s="7" t="s">
        <v>268</v>
      </c>
      <c r="G19" s="7" t="s">
        <v>174</v>
      </c>
      <c r="H19" s="7" t="s">
        <v>269</v>
      </c>
      <c r="I19" s="7" t="s">
        <v>270</v>
      </c>
      <c r="J19" s="7" t="s">
        <v>271</v>
      </c>
      <c r="K19" s="7" t="s">
        <v>272</v>
      </c>
      <c r="L19" s="7" t="s">
        <v>273</v>
      </c>
      <c r="M19" s="7" t="s">
        <v>274</v>
      </c>
      <c r="N19" s="7" t="s">
        <v>275</v>
      </c>
      <c r="O19" s="7" t="s">
        <v>276</v>
      </c>
      <c r="P19" s="7" t="s">
        <v>277</v>
      </c>
      <c r="Q19" s="7" t="s">
        <v>278</v>
      </c>
      <c r="R19" s="7" t="s">
        <v>108</v>
      </c>
      <c r="S19" s="7" t="s">
        <v>108</v>
      </c>
    </row>
    <row r="20" spans="1:19" ht="15.75" customHeight="1">
      <c r="A20" s="3"/>
      <c r="B20" s="4"/>
      <c r="C20" s="5" t="s">
        <v>279</v>
      </c>
      <c r="D20" s="6" t="s">
        <v>280</v>
      </c>
      <c r="E20" s="6" t="s">
        <v>281</v>
      </c>
      <c r="F20" s="6" t="s">
        <v>282</v>
      </c>
      <c r="G20" s="6" t="s">
        <v>187</v>
      </c>
      <c r="H20" s="6" t="s">
        <v>283</v>
      </c>
      <c r="I20" s="6" t="s">
        <v>284</v>
      </c>
      <c r="J20" s="6" t="s">
        <v>285</v>
      </c>
      <c r="K20" s="6" t="s">
        <v>286</v>
      </c>
      <c r="L20" s="6" t="s">
        <v>287</v>
      </c>
      <c r="M20" s="6" t="s">
        <v>288</v>
      </c>
      <c r="N20" s="6" t="s">
        <v>289</v>
      </c>
      <c r="O20" s="6" t="s">
        <v>290</v>
      </c>
      <c r="P20" s="6" t="s">
        <v>291</v>
      </c>
      <c r="Q20" s="6" t="s">
        <v>292</v>
      </c>
      <c r="R20" s="6" t="s">
        <v>108</v>
      </c>
      <c r="S20" s="6" t="s">
        <v>108</v>
      </c>
    </row>
    <row r="21" spans="1:19" ht="15.75" customHeight="1">
      <c r="A21" s="3"/>
      <c r="B21" s="4"/>
      <c r="C21" s="5" t="s">
        <v>293</v>
      </c>
      <c r="D21" s="7" t="s">
        <v>294</v>
      </c>
      <c r="E21" s="7" t="s">
        <v>295</v>
      </c>
      <c r="F21" s="7" t="s">
        <v>296</v>
      </c>
      <c r="G21" s="7" t="s">
        <v>297</v>
      </c>
      <c r="H21" s="7" t="s">
        <v>298</v>
      </c>
      <c r="I21" s="7" t="s">
        <v>299</v>
      </c>
      <c r="J21" s="7" t="s">
        <v>300</v>
      </c>
      <c r="K21" s="7" t="s">
        <v>301</v>
      </c>
      <c r="L21" s="7" t="s">
        <v>264</v>
      </c>
      <c r="M21" s="7" t="s">
        <v>302</v>
      </c>
      <c r="N21" s="7" t="s">
        <v>303</v>
      </c>
      <c r="O21" s="7" t="s">
        <v>304</v>
      </c>
      <c r="P21" s="7" t="s">
        <v>305</v>
      </c>
      <c r="Q21" s="7" t="s">
        <v>306</v>
      </c>
      <c r="R21" s="7" t="s">
        <v>108</v>
      </c>
      <c r="S21" s="7" t="s">
        <v>108</v>
      </c>
    </row>
    <row r="22" spans="1:19" ht="15.75" customHeight="1">
      <c r="A22" s="3"/>
      <c r="B22" s="4"/>
      <c r="C22" s="5" t="s">
        <v>307</v>
      </c>
      <c r="D22" s="6" t="s">
        <v>308</v>
      </c>
      <c r="E22" s="6" t="s">
        <v>309</v>
      </c>
      <c r="F22" s="6" t="s">
        <v>310</v>
      </c>
      <c r="G22" s="6" t="s">
        <v>275</v>
      </c>
      <c r="H22" s="6" t="s">
        <v>300</v>
      </c>
      <c r="I22" s="6" t="s">
        <v>311</v>
      </c>
      <c r="J22" s="6" t="s">
        <v>312</v>
      </c>
      <c r="K22" s="6" t="s">
        <v>313</v>
      </c>
      <c r="L22" s="6" t="s">
        <v>314</v>
      </c>
      <c r="M22" s="6" t="s">
        <v>315</v>
      </c>
      <c r="N22" s="6" t="s">
        <v>316</v>
      </c>
      <c r="O22" s="6" t="s">
        <v>317</v>
      </c>
      <c r="P22" s="6" t="s">
        <v>318</v>
      </c>
      <c r="Q22" s="6" t="s">
        <v>319</v>
      </c>
      <c r="R22" s="6" t="s">
        <v>108</v>
      </c>
      <c r="S22" s="6" t="s">
        <v>108</v>
      </c>
    </row>
    <row r="23" spans="1:19" ht="15.75" customHeight="1">
      <c r="A23" s="3"/>
      <c r="B23" s="4"/>
      <c r="C23" s="5" t="s">
        <v>320</v>
      </c>
      <c r="D23" s="7" t="s">
        <v>321</v>
      </c>
      <c r="E23" s="7" t="s">
        <v>140</v>
      </c>
      <c r="F23" s="7" t="s">
        <v>105</v>
      </c>
      <c r="G23" s="7" t="s">
        <v>322</v>
      </c>
      <c r="H23" s="7" t="s">
        <v>153</v>
      </c>
      <c r="I23" s="7" t="s">
        <v>127</v>
      </c>
      <c r="J23" s="7" t="s">
        <v>323</v>
      </c>
      <c r="K23" s="7" t="s">
        <v>324</v>
      </c>
      <c r="L23" s="7" t="s">
        <v>237</v>
      </c>
      <c r="M23" s="7" t="s">
        <v>325</v>
      </c>
      <c r="N23" s="7" t="s">
        <v>326</v>
      </c>
      <c r="O23" s="7" t="s">
        <v>327</v>
      </c>
      <c r="P23" s="7" t="s">
        <v>328</v>
      </c>
      <c r="Q23" s="7" t="s">
        <v>329</v>
      </c>
      <c r="R23" s="7" t="s">
        <v>108</v>
      </c>
      <c r="S23" s="7" t="s">
        <v>108</v>
      </c>
    </row>
    <row r="24" spans="1:19" ht="15.75" customHeight="1">
      <c r="A24" s="3"/>
      <c r="B24" s="4"/>
      <c r="C24" s="5" t="s">
        <v>330</v>
      </c>
      <c r="D24" s="6" t="s">
        <v>331</v>
      </c>
      <c r="E24" s="6" t="s">
        <v>332</v>
      </c>
      <c r="F24" s="6" t="s">
        <v>333</v>
      </c>
      <c r="G24" s="6" t="s">
        <v>227</v>
      </c>
      <c r="H24" s="6" t="s">
        <v>334</v>
      </c>
      <c r="I24" s="6" t="s">
        <v>335</v>
      </c>
      <c r="J24" s="6" t="s">
        <v>336</v>
      </c>
      <c r="K24" s="6" t="s">
        <v>337</v>
      </c>
      <c r="L24" s="6" t="s">
        <v>338</v>
      </c>
      <c r="M24" s="6" t="s">
        <v>339</v>
      </c>
      <c r="N24" s="6" t="s">
        <v>340</v>
      </c>
      <c r="O24" s="6" t="s">
        <v>341</v>
      </c>
      <c r="P24" s="6" t="s">
        <v>342</v>
      </c>
      <c r="Q24" s="6" t="s">
        <v>343</v>
      </c>
      <c r="R24" s="6" t="s">
        <v>108</v>
      </c>
      <c r="S24" s="6" t="s">
        <v>108</v>
      </c>
    </row>
    <row r="25" spans="1:19" ht="15.75" customHeight="1">
      <c r="A25" s="3"/>
      <c r="B25" s="4"/>
      <c r="C25" s="5" t="s">
        <v>344</v>
      </c>
      <c r="D25" s="7" t="s">
        <v>345</v>
      </c>
      <c r="E25" s="7" t="s">
        <v>346</v>
      </c>
      <c r="F25" s="7" t="s">
        <v>164</v>
      </c>
      <c r="G25" s="7" t="s">
        <v>347</v>
      </c>
      <c r="H25" s="7" t="s">
        <v>348</v>
      </c>
      <c r="I25" s="7" t="s">
        <v>349</v>
      </c>
      <c r="J25" s="7" t="s">
        <v>350</v>
      </c>
      <c r="K25" s="7" t="s">
        <v>351</v>
      </c>
      <c r="L25" s="7" t="s">
        <v>352</v>
      </c>
      <c r="M25" s="7" t="s">
        <v>353</v>
      </c>
      <c r="N25" s="7" t="s">
        <v>354</v>
      </c>
      <c r="O25" s="7" t="s">
        <v>355</v>
      </c>
      <c r="P25" s="7" t="s">
        <v>356</v>
      </c>
      <c r="Q25" s="7" t="s">
        <v>305</v>
      </c>
      <c r="R25" s="7" t="s">
        <v>108</v>
      </c>
      <c r="S25" s="7" t="s">
        <v>108</v>
      </c>
    </row>
    <row r="26" spans="1:19" ht="15.75" customHeight="1">
      <c r="A26" s="3"/>
      <c r="B26" s="4"/>
      <c r="C26" s="5" t="s">
        <v>357</v>
      </c>
      <c r="D26" s="6" t="s">
        <v>358</v>
      </c>
      <c r="E26" s="6" t="s">
        <v>359</v>
      </c>
      <c r="F26" s="6" t="s">
        <v>338</v>
      </c>
      <c r="G26" s="6" t="s">
        <v>360</v>
      </c>
      <c r="H26" s="6" t="s">
        <v>361</v>
      </c>
      <c r="I26" s="6" t="s">
        <v>362</v>
      </c>
      <c r="J26" s="6" t="s">
        <v>363</v>
      </c>
      <c r="K26" s="6" t="s">
        <v>364</v>
      </c>
      <c r="L26" s="6" t="s">
        <v>365</v>
      </c>
      <c r="M26" s="6" t="s">
        <v>355</v>
      </c>
      <c r="N26" s="6" t="s">
        <v>366</v>
      </c>
      <c r="O26" s="6" t="s">
        <v>367</v>
      </c>
      <c r="P26" s="6" t="s">
        <v>368</v>
      </c>
      <c r="Q26" s="6" t="s">
        <v>369</v>
      </c>
      <c r="R26" s="6" t="s">
        <v>108</v>
      </c>
      <c r="S26" s="6" t="s">
        <v>108</v>
      </c>
    </row>
    <row r="27" spans="1:19" ht="15.75" customHeight="1">
      <c r="A27" s="3" t="s">
        <v>370</v>
      </c>
      <c r="B27" s="4" t="s">
        <v>371</v>
      </c>
      <c r="C27" s="5" t="s">
        <v>372</v>
      </c>
      <c r="D27" s="7" t="s">
        <v>373</v>
      </c>
      <c r="E27" s="7" t="s">
        <v>374</v>
      </c>
      <c r="F27" s="7" t="s">
        <v>375</v>
      </c>
      <c r="G27" s="7" t="s">
        <v>376</v>
      </c>
      <c r="H27" s="7" t="s">
        <v>377</v>
      </c>
      <c r="I27" s="7" t="s">
        <v>378</v>
      </c>
      <c r="J27" s="7" t="s">
        <v>379</v>
      </c>
      <c r="K27" s="7" t="s">
        <v>380</v>
      </c>
      <c r="L27" s="7" t="s">
        <v>381</v>
      </c>
      <c r="M27" s="7" t="s">
        <v>382</v>
      </c>
      <c r="N27" s="7" t="s">
        <v>383</v>
      </c>
      <c r="O27" s="7" t="s">
        <v>384</v>
      </c>
      <c r="P27" s="7" t="s">
        <v>385</v>
      </c>
      <c r="Q27" s="7" t="s">
        <v>386</v>
      </c>
      <c r="R27" s="7" t="s">
        <v>108</v>
      </c>
      <c r="S27" s="7" t="s">
        <v>108</v>
      </c>
    </row>
    <row r="28" spans="1:19" ht="15.75" customHeight="1">
      <c r="A28" s="3"/>
      <c r="B28" s="4"/>
      <c r="C28" s="5" t="s">
        <v>387</v>
      </c>
      <c r="D28" s="6" t="s">
        <v>388</v>
      </c>
      <c r="E28" s="6" t="s">
        <v>343</v>
      </c>
      <c r="F28" s="6" t="s">
        <v>389</v>
      </c>
      <c r="G28" s="6" t="s">
        <v>390</v>
      </c>
      <c r="H28" s="6" t="s">
        <v>391</v>
      </c>
      <c r="I28" s="6" t="s">
        <v>392</v>
      </c>
      <c r="J28" s="6" t="s">
        <v>393</v>
      </c>
      <c r="K28" s="6" t="s">
        <v>394</v>
      </c>
      <c r="L28" s="6" t="s">
        <v>395</v>
      </c>
      <c r="M28" s="6" t="s">
        <v>396</v>
      </c>
      <c r="N28" s="6" t="s">
        <v>397</v>
      </c>
      <c r="O28" s="6" t="s">
        <v>398</v>
      </c>
      <c r="P28" s="6" t="s">
        <v>399</v>
      </c>
      <c r="Q28" s="6" t="s">
        <v>400</v>
      </c>
      <c r="R28" s="6" t="s">
        <v>108</v>
      </c>
      <c r="S28" s="6" t="s">
        <v>108</v>
      </c>
    </row>
    <row r="29" spans="1:19" ht="15.75" customHeight="1">
      <c r="A29" s="3"/>
      <c r="B29" s="4"/>
      <c r="C29" s="5" t="s">
        <v>401</v>
      </c>
      <c r="D29" s="7" t="s">
        <v>402</v>
      </c>
      <c r="E29" s="7" t="s">
        <v>403</v>
      </c>
      <c r="F29" s="7" t="s">
        <v>404</v>
      </c>
      <c r="G29" s="7" t="s">
        <v>405</v>
      </c>
      <c r="H29" s="7" t="s">
        <v>406</v>
      </c>
      <c r="I29" s="7" t="s">
        <v>407</v>
      </c>
      <c r="J29" s="7" t="s">
        <v>408</v>
      </c>
      <c r="K29" s="7" t="s">
        <v>409</v>
      </c>
      <c r="L29" s="7" t="s">
        <v>410</v>
      </c>
      <c r="M29" s="7" t="s">
        <v>411</v>
      </c>
      <c r="N29" s="7" t="s">
        <v>412</v>
      </c>
      <c r="O29" s="7" t="s">
        <v>413</v>
      </c>
      <c r="P29" s="7" t="s">
        <v>414</v>
      </c>
      <c r="Q29" s="7" t="s">
        <v>415</v>
      </c>
      <c r="R29" s="7" t="s">
        <v>108</v>
      </c>
      <c r="S29" s="7" t="s">
        <v>108</v>
      </c>
    </row>
    <row r="30" spans="1:19" ht="15.75" customHeight="1">
      <c r="A30" s="3"/>
      <c r="B30" s="4"/>
      <c r="C30" s="5" t="s">
        <v>416</v>
      </c>
      <c r="D30" s="6" t="s">
        <v>417</v>
      </c>
      <c r="E30" s="6" t="s">
        <v>418</v>
      </c>
      <c r="F30" s="6" t="s">
        <v>419</v>
      </c>
      <c r="G30" s="6" t="s">
        <v>420</v>
      </c>
      <c r="H30" s="6" t="s">
        <v>421</v>
      </c>
      <c r="I30" s="6" t="s">
        <v>422</v>
      </c>
      <c r="J30" s="6" t="s">
        <v>423</v>
      </c>
      <c r="K30" s="6" t="s">
        <v>424</v>
      </c>
      <c r="L30" s="6" t="s">
        <v>425</v>
      </c>
      <c r="M30" s="6" t="s">
        <v>426</v>
      </c>
      <c r="N30" s="6" t="s">
        <v>427</v>
      </c>
      <c r="O30" s="6" t="s">
        <v>428</v>
      </c>
      <c r="P30" s="6" t="s">
        <v>429</v>
      </c>
      <c r="Q30" s="6" t="s">
        <v>430</v>
      </c>
      <c r="R30" s="6" t="s">
        <v>108</v>
      </c>
      <c r="S30" s="6" t="s">
        <v>108</v>
      </c>
    </row>
    <row r="31" spans="1:19" ht="15.75" customHeight="1">
      <c r="A31" s="3"/>
      <c r="B31" s="4"/>
      <c r="C31" s="5" t="s">
        <v>431</v>
      </c>
      <c r="D31" s="7" t="s">
        <v>432</v>
      </c>
      <c r="E31" s="7" t="s">
        <v>433</v>
      </c>
      <c r="F31" s="7" t="s">
        <v>434</v>
      </c>
      <c r="G31" s="7" t="s">
        <v>435</v>
      </c>
      <c r="H31" s="7" t="s">
        <v>436</v>
      </c>
      <c r="I31" s="7" t="s">
        <v>437</v>
      </c>
      <c r="J31" s="7" t="s">
        <v>438</v>
      </c>
      <c r="K31" s="7" t="s">
        <v>439</v>
      </c>
      <c r="L31" s="7" t="s">
        <v>440</v>
      </c>
      <c r="M31" s="7" t="s">
        <v>441</v>
      </c>
      <c r="N31" s="7" t="s">
        <v>442</v>
      </c>
      <c r="O31" s="7" t="s">
        <v>443</v>
      </c>
      <c r="P31" s="7" t="s">
        <v>444</v>
      </c>
      <c r="Q31" s="7" t="s">
        <v>445</v>
      </c>
      <c r="R31" s="7" t="s">
        <v>108</v>
      </c>
      <c r="S31" s="7" t="s">
        <v>108</v>
      </c>
    </row>
    <row r="32" spans="1:19" ht="15.75" customHeight="1">
      <c r="A32" s="3"/>
      <c r="B32" s="4"/>
      <c r="C32" s="5" t="s">
        <v>446</v>
      </c>
      <c r="D32" s="6" t="s">
        <v>233</v>
      </c>
      <c r="E32" s="6" t="s">
        <v>447</v>
      </c>
      <c r="F32" s="6" t="s">
        <v>448</v>
      </c>
      <c r="G32" s="6" t="s">
        <v>449</v>
      </c>
      <c r="H32" s="6" t="s">
        <v>450</v>
      </c>
      <c r="I32" s="6" t="s">
        <v>333</v>
      </c>
      <c r="J32" s="6" t="s">
        <v>244</v>
      </c>
      <c r="K32" s="6" t="s">
        <v>451</v>
      </c>
      <c r="L32" s="6" t="s">
        <v>247</v>
      </c>
      <c r="M32" s="6" t="s">
        <v>452</v>
      </c>
      <c r="N32" s="6" t="s">
        <v>453</v>
      </c>
      <c r="O32" s="6" t="s">
        <v>454</v>
      </c>
      <c r="P32" s="6" t="s">
        <v>259</v>
      </c>
      <c r="Q32" s="6" t="s">
        <v>455</v>
      </c>
      <c r="R32" s="6" t="s">
        <v>108</v>
      </c>
      <c r="S32" s="6" t="s">
        <v>108</v>
      </c>
    </row>
    <row r="33" spans="1:19" ht="15.75" customHeight="1">
      <c r="A33" s="3"/>
      <c r="B33" s="4"/>
      <c r="C33" s="5" t="s">
        <v>456</v>
      </c>
      <c r="D33" s="7" t="s">
        <v>449</v>
      </c>
      <c r="E33" s="7" t="s">
        <v>235</v>
      </c>
      <c r="F33" s="7" t="s">
        <v>457</v>
      </c>
      <c r="G33" s="7" t="s">
        <v>243</v>
      </c>
      <c r="H33" s="7" t="s">
        <v>458</v>
      </c>
      <c r="I33" s="7" t="s">
        <v>154</v>
      </c>
      <c r="J33" s="7" t="s">
        <v>459</v>
      </c>
      <c r="K33" s="7" t="s">
        <v>348</v>
      </c>
      <c r="L33" s="7" t="s">
        <v>460</v>
      </c>
      <c r="M33" s="7" t="s">
        <v>461</v>
      </c>
      <c r="N33" s="7" t="s">
        <v>462</v>
      </c>
      <c r="O33" s="7" t="s">
        <v>463</v>
      </c>
      <c r="P33" s="7" t="s">
        <v>464</v>
      </c>
      <c r="Q33" s="7" t="s">
        <v>465</v>
      </c>
      <c r="R33" s="7" t="s">
        <v>108</v>
      </c>
      <c r="S33" s="7" t="s">
        <v>108</v>
      </c>
    </row>
    <row r="34" spans="1:19" ht="15.75" customHeight="1">
      <c r="A34" s="3"/>
      <c r="B34" s="4"/>
      <c r="C34" s="5" t="s">
        <v>466</v>
      </c>
      <c r="D34" s="6" t="s">
        <v>467</v>
      </c>
      <c r="E34" s="6" t="s">
        <v>152</v>
      </c>
      <c r="F34" s="6" t="s">
        <v>468</v>
      </c>
      <c r="G34" s="6" t="s">
        <v>127</v>
      </c>
      <c r="H34" s="6" t="s">
        <v>469</v>
      </c>
      <c r="I34" s="6" t="s">
        <v>451</v>
      </c>
      <c r="J34" s="6" t="s">
        <v>470</v>
      </c>
      <c r="K34" s="6" t="s">
        <v>471</v>
      </c>
      <c r="L34" s="6" t="s">
        <v>472</v>
      </c>
      <c r="M34" s="6" t="s">
        <v>473</v>
      </c>
      <c r="N34" s="6" t="s">
        <v>474</v>
      </c>
      <c r="O34" s="6" t="s">
        <v>475</v>
      </c>
      <c r="P34" s="6" t="s">
        <v>476</v>
      </c>
      <c r="Q34" s="6" t="s">
        <v>477</v>
      </c>
      <c r="R34" s="6" t="s">
        <v>108</v>
      </c>
      <c r="S34" s="6" t="s">
        <v>108</v>
      </c>
    </row>
    <row r="35" spans="1:19" ht="15.75" customHeight="1">
      <c r="A35" s="3"/>
      <c r="B35" s="4"/>
      <c r="C35" s="5" t="s">
        <v>478</v>
      </c>
      <c r="D35" s="7" t="s">
        <v>479</v>
      </c>
      <c r="E35" s="7" t="s">
        <v>347</v>
      </c>
      <c r="F35" s="7" t="s">
        <v>480</v>
      </c>
      <c r="G35" s="7" t="s">
        <v>106</v>
      </c>
      <c r="H35" s="7" t="s">
        <v>481</v>
      </c>
      <c r="I35" s="7" t="s">
        <v>470</v>
      </c>
      <c r="J35" s="7" t="s">
        <v>460</v>
      </c>
      <c r="K35" s="7" t="s">
        <v>482</v>
      </c>
      <c r="L35" s="7" t="s">
        <v>483</v>
      </c>
      <c r="M35" s="7" t="s">
        <v>484</v>
      </c>
      <c r="N35" s="7" t="s">
        <v>485</v>
      </c>
      <c r="O35" s="7" t="s">
        <v>486</v>
      </c>
      <c r="P35" s="7" t="s">
        <v>487</v>
      </c>
      <c r="Q35" s="7" t="s">
        <v>488</v>
      </c>
      <c r="R35" s="7" t="s">
        <v>108</v>
      </c>
      <c r="S35" s="7" t="s">
        <v>108</v>
      </c>
    </row>
    <row r="36" spans="1:19" ht="15.75" customHeight="1">
      <c r="A36" s="3"/>
      <c r="B36" s="4"/>
      <c r="C36" s="5" t="s">
        <v>489</v>
      </c>
      <c r="D36" s="6" t="s">
        <v>490</v>
      </c>
      <c r="E36" s="6" t="s">
        <v>129</v>
      </c>
      <c r="F36" s="6" t="s">
        <v>491</v>
      </c>
      <c r="G36" s="6" t="s">
        <v>492</v>
      </c>
      <c r="H36" s="6" t="s">
        <v>493</v>
      </c>
      <c r="I36" s="6" t="s">
        <v>494</v>
      </c>
      <c r="J36" s="6" t="s">
        <v>495</v>
      </c>
      <c r="K36" s="6" t="s">
        <v>131</v>
      </c>
      <c r="L36" s="6" t="s">
        <v>262</v>
      </c>
      <c r="M36" s="6" t="s">
        <v>496</v>
      </c>
      <c r="N36" s="6" t="s">
        <v>497</v>
      </c>
      <c r="O36" s="6" t="s">
        <v>498</v>
      </c>
      <c r="P36" s="6" t="s">
        <v>499</v>
      </c>
      <c r="Q36" s="6" t="s">
        <v>500</v>
      </c>
      <c r="R36" s="6" t="s">
        <v>108</v>
      </c>
      <c r="S36" s="6" t="s">
        <v>108</v>
      </c>
    </row>
    <row r="37" spans="1:19" ht="15.75" customHeight="1">
      <c r="A37" s="3"/>
      <c r="B37" s="4"/>
      <c r="C37" s="5" t="s">
        <v>501</v>
      </c>
      <c r="D37" s="7" t="s">
        <v>502</v>
      </c>
      <c r="E37" s="7" t="s">
        <v>503</v>
      </c>
      <c r="F37" s="7" t="s">
        <v>257</v>
      </c>
      <c r="G37" s="7" t="s">
        <v>504</v>
      </c>
      <c r="H37" s="7" t="s">
        <v>505</v>
      </c>
      <c r="I37" s="7" t="s">
        <v>506</v>
      </c>
      <c r="J37" s="7" t="s">
        <v>507</v>
      </c>
      <c r="K37" s="7" t="s">
        <v>299</v>
      </c>
      <c r="L37" s="7" t="s">
        <v>508</v>
      </c>
      <c r="M37" s="7" t="s">
        <v>509</v>
      </c>
      <c r="N37" s="7" t="s">
        <v>510</v>
      </c>
      <c r="O37" s="7" t="s">
        <v>511</v>
      </c>
      <c r="P37" s="7" t="s">
        <v>512</v>
      </c>
      <c r="Q37" s="7" t="s">
        <v>513</v>
      </c>
      <c r="R37" s="7" t="s">
        <v>108</v>
      </c>
      <c r="S37" s="7" t="s">
        <v>108</v>
      </c>
    </row>
    <row r="38" spans="1:19" ht="15.75" customHeight="1">
      <c r="A38" s="3"/>
      <c r="B38" s="4"/>
      <c r="C38" s="5" t="s">
        <v>514</v>
      </c>
      <c r="D38" s="6" t="s">
        <v>515</v>
      </c>
      <c r="E38" s="6" t="s">
        <v>516</v>
      </c>
      <c r="F38" s="6" t="s">
        <v>296</v>
      </c>
      <c r="G38" s="6" t="s">
        <v>517</v>
      </c>
      <c r="H38" s="6" t="s">
        <v>518</v>
      </c>
      <c r="I38" s="6" t="s">
        <v>519</v>
      </c>
      <c r="J38" s="6" t="s">
        <v>520</v>
      </c>
      <c r="K38" s="6" t="s">
        <v>521</v>
      </c>
      <c r="L38" s="6" t="s">
        <v>522</v>
      </c>
      <c r="M38" s="6" t="s">
        <v>523</v>
      </c>
      <c r="N38" s="6" t="s">
        <v>524</v>
      </c>
      <c r="O38" s="6" t="s">
        <v>525</v>
      </c>
      <c r="P38" s="6" t="s">
        <v>526</v>
      </c>
      <c r="Q38" s="6" t="s">
        <v>527</v>
      </c>
      <c r="R38" s="6" t="s">
        <v>108</v>
      </c>
      <c r="S38" s="6" t="s">
        <v>108</v>
      </c>
    </row>
    <row r="39" spans="1:19" ht="15.75" customHeight="1">
      <c r="A39" s="3"/>
      <c r="B39" s="4" t="s">
        <v>528</v>
      </c>
      <c r="C39" s="5" t="s">
        <v>529</v>
      </c>
      <c r="D39" s="7" t="s">
        <v>530</v>
      </c>
      <c r="E39" s="7" t="s">
        <v>531</v>
      </c>
      <c r="F39" s="7" t="s">
        <v>532</v>
      </c>
      <c r="G39" s="7" t="s">
        <v>533</v>
      </c>
      <c r="H39" s="7" t="s">
        <v>534</v>
      </c>
      <c r="I39" s="7" t="s">
        <v>535</v>
      </c>
      <c r="J39" s="7" t="s">
        <v>536</v>
      </c>
      <c r="K39" s="7" t="s">
        <v>537</v>
      </c>
      <c r="L39" s="7" t="s">
        <v>538</v>
      </c>
      <c r="M39" s="7" t="s">
        <v>539</v>
      </c>
      <c r="N39" s="7" t="s">
        <v>540</v>
      </c>
      <c r="O39" s="7" t="s">
        <v>541</v>
      </c>
      <c r="P39" s="7" t="s">
        <v>542</v>
      </c>
      <c r="Q39" s="7" t="s">
        <v>543</v>
      </c>
      <c r="R39" s="7" t="s">
        <v>108</v>
      </c>
      <c r="S39" s="7" t="s">
        <v>108</v>
      </c>
    </row>
    <row r="40" spans="1:19" ht="15.75" customHeight="1">
      <c r="A40" s="3"/>
      <c r="B40" s="4"/>
      <c r="C40" s="5" t="s">
        <v>544</v>
      </c>
      <c r="D40" s="6" t="s">
        <v>545</v>
      </c>
      <c r="E40" s="6" t="s">
        <v>546</v>
      </c>
      <c r="F40" s="6" t="s">
        <v>547</v>
      </c>
      <c r="G40" s="6" t="s">
        <v>548</v>
      </c>
      <c r="H40" s="6" t="s">
        <v>549</v>
      </c>
      <c r="I40" s="6" t="s">
        <v>550</v>
      </c>
      <c r="J40" s="6" t="s">
        <v>551</v>
      </c>
      <c r="K40" s="6" t="s">
        <v>552</v>
      </c>
      <c r="L40" s="6" t="s">
        <v>553</v>
      </c>
      <c r="M40" s="6" t="s">
        <v>554</v>
      </c>
      <c r="N40" s="6" t="s">
        <v>555</v>
      </c>
      <c r="O40" s="6" t="s">
        <v>556</v>
      </c>
      <c r="P40" s="6" t="s">
        <v>557</v>
      </c>
      <c r="Q40" s="6" t="s">
        <v>558</v>
      </c>
      <c r="R40" s="6" t="s">
        <v>108</v>
      </c>
      <c r="S40" s="6" t="s">
        <v>108</v>
      </c>
    </row>
    <row r="41" spans="1:19" ht="15.75" customHeight="1">
      <c r="A41" s="3"/>
      <c r="B41" s="4"/>
      <c r="C41" s="5" t="s">
        <v>559</v>
      </c>
      <c r="D41" s="7" t="s">
        <v>405</v>
      </c>
      <c r="E41" s="7" t="s">
        <v>560</v>
      </c>
      <c r="F41" s="7" t="s">
        <v>561</v>
      </c>
      <c r="G41" s="7" t="s">
        <v>562</v>
      </c>
      <c r="H41" s="7" t="s">
        <v>563</v>
      </c>
      <c r="I41" s="7" t="s">
        <v>564</v>
      </c>
      <c r="J41" s="7" t="s">
        <v>565</v>
      </c>
      <c r="K41" s="7" t="s">
        <v>566</v>
      </c>
      <c r="L41" s="7" t="s">
        <v>567</v>
      </c>
      <c r="M41" s="7" t="s">
        <v>568</v>
      </c>
      <c r="N41" s="7" t="s">
        <v>569</v>
      </c>
      <c r="O41" s="7" t="s">
        <v>570</v>
      </c>
      <c r="P41" s="7" t="s">
        <v>571</v>
      </c>
      <c r="Q41" s="7" t="s">
        <v>572</v>
      </c>
      <c r="R41" s="7" t="s">
        <v>108</v>
      </c>
      <c r="S41" s="7" t="s">
        <v>108</v>
      </c>
    </row>
    <row r="42" spans="1:19" s="10" customFormat="1" ht="15.75" customHeight="1">
      <c r="A42" s="8"/>
      <c r="B42" s="8"/>
      <c r="C42" s="8" t="s">
        <v>573</v>
      </c>
      <c r="D42" s="9" t="s">
        <v>574</v>
      </c>
      <c r="E42" s="9" t="s">
        <v>426</v>
      </c>
      <c r="F42" s="9" t="s">
        <v>575</v>
      </c>
      <c r="G42" s="9" t="s">
        <v>576</v>
      </c>
      <c r="H42" s="9" t="s">
        <v>577</v>
      </c>
      <c r="I42" s="9" t="s">
        <v>578</v>
      </c>
      <c r="J42" s="9" t="s">
        <v>579</v>
      </c>
      <c r="K42" s="9" t="s">
        <v>580</v>
      </c>
      <c r="L42" s="9" t="s">
        <v>581</v>
      </c>
      <c r="M42" s="9" t="s">
        <v>582</v>
      </c>
      <c r="N42" s="9" t="s">
        <v>583</v>
      </c>
      <c r="O42" s="9" t="s">
        <v>584</v>
      </c>
      <c r="P42" s="9" t="s">
        <v>585</v>
      </c>
      <c r="Q42" s="9" t="s">
        <v>586</v>
      </c>
      <c r="R42" s="9" t="s">
        <v>108</v>
      </c>
      <c r="S42" s="9" t="s">
        <v>108</v>
      </c>
    </row>
    <row r="43" spans="1:19" ht="15.75" customHeight="1">
      <c r="A43" s="3"/>
      <c r="B43" s="4"/>
      <c r="C43" s="5" t="s">
        <v>587</v>
      </c>
      <c r="D43" s="7" t="s">
        <v>588</v>
      </c>
      <c r="E43" s="7" t="s">
        <v>589</v>
      </c>
      <c r="F43" s="7" t="s">
        <v>590</v>
      </c>
      <c r="G43" s="7" t="s">
        <v>591</v>
      </c>
      <c r="H43" s="7" t="s">
        <v>592</v>
      </c>
      <c r="I43" s="7" t="s">
        <v>593</v>
      </c>
      <c r="J43" s="7" t="s">
        <v>594</v>
      </c>
      <c r="K43" s="7" t="s">
        <v>595</v>
      </c>
      <c r="L43" s="7" t="s">
        <v>596</v>
      </c>
      <c r="M43" s="7" t="s">
        <v>597</v>
      </c>
      <c r="N43" s="7" t="s">
        <v>598</v>
      </c>
      <c r="O43" s="7" t="s">
        <v>599</v>
      </c>
      <c r="P43" s="7" t="s">
        <v>600</v>
      </c>
      <c r="Q43" s="7" t="s">
        <v>601</v>
      </c>
      <c r="R43" s="7" t="s">
        <v>108</v>
      </c>
      <c r="S43" s="7" t="s">
        <v>108</v>
      </c>
    </row>
    <row r="44" spans="1:19" ht="15.75" customHeight="1">
      <c r="A44" s="3"/>
      <c r="B44" s="4"/>
      <c r="C44" s="5" t="s">
        <v>602</v>
      </c>
      <c r="D44" s="6" t="s">
        <v>603</v>
      </c>
      <c r="E44" s="6" t="s">
        <v>604</v>
      </c>
      <c r="F44" s="6" t="s">
        <v>605</v>
      </c>
      <c r="G44" s="6" t="s">
        <v>606</v>
      </c>
      <c r="H44" s="6" t="s">
        <v>607</v>
      </c>
      <c r="I44" s="6" t="s">
        <v>608</v>
      </c>
      <c r="J44" s="6" t="s">
        <v>609</v>
      </c>
      <c r="K44" s="6" t="s">
        <v>610</v>
      </c>
      <c r="L44" s="6" t="s">
        <v>611</v>
      </c>
      <c r="M44" s="6" t="s">
        <v>612</v>
      </c>
      <c r="N44" s="6" t="s">
        <v>613</v>
      </c>
      <c r="O44" s="6" t="s">
        <v>614</v>
      </c>
      <c r="P44" s="6" t="s">
        <v>615</v>
      </c>
      <c r="Q44" s="6" t="s">
        <v>616</v>
      </c>
      <c r="R44" s="6" t="s">
        <v>108</v>
      </c>
      <c r="S44" s="6" t="s">
        <v>108</v>
      </c>
    </row>
    <row r="45" spans="1:19" ht="15.75" customHeight="1">
      <c r="A45" s="3"/>
      <c r="B45" s="4"/>
      <c r="C45" s="5" t="s">
        <v>617</v>
      </c>
      <c r="D45" s="7" t="s">
        <v>618</v>
      </c>
      <c r="E45" s="7" t="s">
        <v>606</v>
      </c>
      <c r="F45" s="7" t="s">
        <v>619</v>
      </c>
      <c r="G45" s="7" t="s">
        <v>620</v>
      </c>
      <c r="H45" s="7" t="s">
        <v>621</v>
      </c>
      <c r="I45" s="7" t="s">
        <v>622</v>
      </c>
      <c r="J45" s="7" t="s">
        <v>623</v>
      </c>
      <c r="K45" s="7" t="s">
        <v>624</v>
      </c>
      <c r="L45" s="7" t="s">
        <v>625</v>
      </c>
      <c r="M45" s="7" t="s">
        <v>626</v>
      </c>
      <c r="N45" s="7" t="s">
        <v>627</v>
      </c>
      <c r="O45" s="7" t="s">
        <v>628</v>
      </c>
      <c r="P45" s="7" t="s">
        <v>629</v>
      </c>
      <c r="Q45" s="7" t="s">
        <v>630</v>
      </c>
      <c r="R45" s="7" t="s">
        <v>108</v>
      </c>
      <c r="S45" s="7" t="s">
        <v>108</v>
      </c>
    </row>
    <row r="46" spans="1:19" ht="15.75" customHeight="1">
      <c r="A46" s="3" t="s">
        <v>631</v>
      </c>
      <c r="B46" s="4"/>
      <c r="C46" s="5" t="s">
        <v>632</v>
      </c>
      <c r="D46" s="6" t="s">
        <v>633</v>
      </c>
      <c r="E46" s="6" t="s">
        <v>634</v>
      </c>
      <c r="F46" s="6" t="s">
        <v>635</v>
      </c>
      <c r="G46" s="6" t="s">
        <v>636</v>
      </c>
      <c r="H46" s="6" t="s">
        <v>637</v>
      </c>
      <c r="I46" s="6" t="s">
        <v>638</v>
      </c>
      <c r="J46" s="6" t="s">
        <v>639</v>
      </c>
      <c r="K46" s="6" t="s">
        <v>640</v>
      </c>
      <c r="L46" s="6" t="s">
        <v>641</v>
      </c>
      <c r="M46" s="6" t="s">
        <v>642</v>
      </c>
      <c r="N46" s="6" t="s">
        <v>643</v>
      </c>
      <c r="O46" s="6" t="s">
        <v>644</v>
      </c>
      <c r="P46" s="6" t="s">
        <v>645</v>
      </c>
      <c r="Q46" s="6" t="s">
        <v>646</v>
      </c>
      <c r="R46" s="6" t="s">
        <v>108</v>
      </c>
      <c r="S46" s="6" t="s">
        <v>108</v>
      </c>
    </row>
    <row r="47" spans="1:19" s="10" customFormat="1" ht="15.75" customHeight="1">
      <c r="A47" s="3"/>
      <c r="B47" s="4"/>
      <c r="C47" s="5" t="s">
        <v>647</v>
      </c>
      <c r="D47" s="7" t="s">
        <v>648</v>
      </c>
      <c r="E47" s="7" t="s">
        <v>649</v>
      </c>
      <c r="F47" s="7" t="s">
        <v>650</v>
      </c>
      <c r="G47" s="7" t="s">
        <v>651</v>
      </c>
      <c r="H47" s="7" t="s">
        <v>652</v>
      </c>
      <c r="I47" s="7" t="s">
        <v>653</v>
      </c>
      <c r="J47" s="7" t="s">
        <v>654</v>
      </c>
      <c r="K47" s="7" t="s">
        <v>655</v>
      </c>
      <c r="L47" s="7" t="s">
        <v>656</v>
      </c>
      <c r="M47" s="7" t="s">
        <v>657</v>
      </c>
      <c r="N47" s="7" t="s">
        <v>658</v>
      </c>
      <c r="O47" s="7" t="s">
        <v>659</v>
      </c>
      <c r="P47" s="7" t="s">
        <v>660</v>
      </c>
      <c r="Q47" s="7" t="s">
        <v>661</v>
      </c>
      <c r="R47" s="7" t="s">
        <v>108</v>
      </c>
      <c r="S47" s="7" t="s">
        <v>108</v>
      </c>
    </row>
    <row r="48" spans="1:19" ht="15.75" customHeight="1">
      <c r="A48" s="3"/>
      <c r="B48" s="4"/>
      <c r="C48" s="5" t="s">
        <v>446</v>
      </c>
      <c r="D48" s="6" t="s">
        <v>166</v>
      </c>
      <c r="E48" s="6" t="s">
        <v>662</v>
      </c>
      <c r="F48" s="6" t="s">
        <v>663</v>
      </c>
      <c r="G48" s="6" t="s">
        <v>664</v>
      </c>
      <c r="H48" s="6" t="s">
        <v>665</v>
      </c>
      <c r="I48" s="6" t="s">
        <v>666</v>
      </c>
      <c r="J48" s="6" t="s">
        <v>667</v>
      </c>
      <c r="K48" s="6" t="s">
        <v>668</v>
      </c>
      <c r="L48" s="6" t="s">
        <v>669</v>
      </c>
      <c r="M48" s="6" t="s">
        <v>670</v>
      </c>
      <c r="N48" s="6" t="s">
        <v>671</v>
      </c>
      <c r="O48" s="6" t="s">
        <v>672</v>
      </c>
      <c r="P48" s="6" t="s">
        <v>264</v>
      </c>
      <c r="Q48" s="6" t="s">
        <v>673</v>
      </c>
      <c r="R48" s="6" t="s">
        <v>108</v>
      </c>
      <c r="S48" s="6" t="s">
        <v>108</v>
      </c>
    </row>
    <row r="49" spans="1:19" ht="15.75" customHeight="1">
      <c r="A49" s="3"/>
      <c r="B49" s="4"/>
      <c r="C49" s="5" t="s">
        <v>456</v>
      </c>
      <c r="D49" s="7" t="s">
        <v>674</v>
      </c>
      <c r="E49" s="7" t="s">
        <v>453</v>
      </c>
      <c r="F49" s="7" t="s">
        <v>675</v>
      </c>
      <c r="G49" s="7" t="s">
        <v>676</v>
      </c>
      <c r="H49" s="7" t="s">
        <v>677</v>
      </c>
      <c r="I49" s="7" t="s">
        <v>678</v>
      </c>
      <c r="J49" s="7" t="s">
        <v>679</v>
      </c>
      <c r="K49" s="7" t="s">
        <v>185</v>
      </c>
      <c r="L49" s="7" t="s">
        <v>281</v>
      </c>
      <c r="M49" s="7" t="s">
        <v>680</v>
      </c>
      <c r="N49" s="7" t="s">
        <v>681</v>
      </c>
      <c r="O49" s="7" t="s">
        <v>682</v>
      </c>
      <c r="P49" s="7" t="s">
        <v>683</v>
      </c>
      <c r="Q49" s="7" t="s">
        <v>684</v>
      </c>
      <c r="R49" s="7" t="s">
        <v>108</v>
      </c>
      <c r="S49" s="7" t="s">
        <v>108</v>
      </c>
    </row>
    <row r="50" spans="1:19" ht="15.75" customHeight="1">
      <c r="A50" s="3"/>
      <c r="B50" s="4"/>
      <c r="C50" s="5" t="s">
        <v>466</v>
      </c>
      <c r="D50" s="6" t="s">
        <v>685</v>
      </c>
      <c r="E50" s="6" t="s">
        <v>686</v>
      </c>
      <c r="F50" s="6" t="s">
        <v>687</v>
      </c>
      <c r="G50" s="6" t="s">
        <v>677</v>
      </c>
      <c r="H50" s="6" t="s">
        <v>503</v>
      </c>
      <c r="I50" s="6" t="s">
        <v>688</v>
      </c>
      <c r="J50" s="6" t="s">
        <v>689</v>
      </c>
      <c r="K50" s="6" t="s">
        <v>690</v>
      </c>
      <c r="L50" s="6" t="s">
        <v>186</v>
      </c>
      <c r="M50" s="6" t="s">
        <v>691</v>
      </c>
      <c r="N50" s="6" t="s">
        <v>692</v>
      </c>
      <c r="O50" s="6" t="s">
        <v>693</v>
      </c>
      <c r="P50" s="6" t="s">
        <v>694</v>
      </c>
      <c r="Q50" s="6" t="s">
        <v>695</v>
      </c>
      <c r="R50" s="6" t="s">
        <v>108</v>
      </c>
      <c r="S50" s="6" t="s">
        <v>108</v>
      </c>
    </row>
    <row r="51" spans="1:19" ht="15.75" customHeight="1">
      <c r="A51" s="3"/>
      <c r="B51" s="4"/>
      <c r="C51" s="5" t="s">
        <v>478</v>
      </c>
      <c r="D51" s="7" t="s">
        <v>231</v>
      </c>
      <c r="E51" s="7" t="s">
        <v>666</v>
      </c>
      <c r="F51" s="7" t="s">
        <v>696</v>
      </c>
      <c r="G51" s="7" t="s">
        <v>697</v>
      </c>
      <c r="H51" s="7" t="s">
        <v>698</v>
      </c>
      <c r="I51" s="7" t="s">
        <v>506</v>
      </c>
      <c r="J51" s="7" t="s">
        <v>699</v>
      </c>
      <c r="K51" s="7" t="s">
        <v>700</v>
      </c>
      <c r="L51" s="7" t="s">
        <v>517</v>
      </c>
      <c r="M51" s="7" t="s">
        <v>701</v>
      </c>
      <c r="N51" s="7" t="s">
        <v>702</v>
      </c>
      <c r="O51" s="7" t="s">
        <v>703</v>
      </c>
      <c r="P51" s="7" t="s">
        <v>704</v>
      </c>
      <c r="Q51" s="7" t="s">
        <v>705</v>
      </c>
      <c r="R51" s="7" t="s">
        <v>108</v>
      </c>
      <c r="S51" s="7" t="s">
        <v>108</v>
      </c>
    </row>
    <row r="52" spans="1:19" ht="15.75" customHeight="1">
      <c r="A52" s="3"/>
      <c r="B52" s="4"/>
      <c r="C52" s="5" t="s">
        <v>489</v>
      </c>
      <c r="D52" s="6" t="s">
        <v>339</v>
      </c>
      <c r="E52" s="6" t="s">
        <v>689</v>
      </c>
      <c r="F52" s="6" t="s">
        <v>706</v>
      </c>
      <c r="G52" s="6" t="s">
        <v>707</v>
      </c>
      <c r="H52" s="6" t="s">
        <v>708</v>
      </c>
      <c r="I52" s="6" t="s">
        <v>709</v>
      </c>
      <c r="J52" s="6" t="s">
        <v>710</v>
      </c>
      <c r="K52" s="6" t="s">
        <v>711</v>
      </c>
      <c r="L52" s="6" t="s">
        <v>712</v>
      </c>
      <c r="M52" s="6" t="s">
        <v>713</v>
      </c>
      <c r="N52" s="6" t="s">
        <v>714</v>
      </c>
      <c r="O52" s="6" t="s">
        <v>715</v>
      </c>
      <c r="P52" s="6" t="s">
        <v>716</v>
      </c>
      <c r="Q52" s="6" t="s">
        <v>717</v>
      </c>
      <c r="R52" s="6" t="s">
        <v>108</v>
      </c>
      <c r="S52" s="6" t="s">
        <v>108</v>
      </c>
    </row>
    <row r="53" spans="1:19" ht="15.75" customHeight="1">
      <c r="A53" s="3"/>
      <c r="B53" s="4"/>
      <c r="C53" s="5" t="s">
        <v>501</v>
      </c>
      <c r="D53" s="7" t="s">
        <v>718</v>
      </c>
      <c r="E53" s="7" t="s">
        <v>516</v>
      </c>
      <c r="F53" s="7" t="s">
        <v>283</v>
      </c>
      <c r="G53" s="7" t="s">
        <v>719</v>
      </c>
      <c r="H53" s="7" t="s">
        <v>720</v>
      </c>
      <c r="I53" s="7" t="s">
        <v>721</v>
      </c>
      <c r="J53" s="7" t="s">
        <v>722</v>
      </c>
      <c r="K53" s="7" t="s">
        <v>723</v>
      </c>
      <c r="L53" s="7" t="s">
        <v>724</v>
      </c>
      <c r="M53" s="7" t="s">
        <v>725</v>
      </c>
      <c r="N53" s="7" t="s">
        <v>404</v>
      </c>
      <c r="O53" s="7" t="s">
        <v>726</v>
      </c>
      <c r="P53" s="7" t="s">
        <v>727</v>
      </c>
      <c r="Q53" s="7" t="s">
        <v>728</v>
      </c>
      <c r="R53" s="7" t="s">
        <v>108</v>
      </c>
      <c r="S53" s="7" t="s">
        <v>108</v>
      </c>
    </row>
    <row r="54" spans="1:19" ht="15.75" customHeight="1">
      <c r="A54" s="3"/>
      <c r="B54" s="4" t="s">
        <v>729</v>
      </c>
      <c r="C54" s="5" t="s">
        <v>514</v>
      </c>
      <c r="D54" s="6" t="s">
        <v>730</v>
      </c>
      <c r="E54" s="6" t="s">
        <v>731</v>
      </c>
      <c r="F54" s="6" t="s">
        <v>732</v>
      </c>
      <c r="G54" s="6" t="s">
        <v>733</v>
      </c>
      <c r="H54" s="6" t="s">
        <v>734</v>
      </c>
      <c r="I54" s="6" t="s">
        <v>735</v>
      </c>
      <c r="J54" s="6" t="s">
        <v>736</v>
      </c>
      <c r="K54" s="6" t="s">
        <v>737</v>
      </c>
      <c r="L54" s="6" t="s">
        <v>738</v>
      </c>
      <c r="M54" s="6" t="s">
        <v>739</v>
      </c>
      <c r="N54" s="6" t="s">
        <v>740</v>
      </c>
      <c r="O54" s="6" t="s">
        <v>741</v>
      </c>
      <c r="P54" s="6" t="s">
        <v>742</v>
      </c>
      <c r="Q54" s="6" t="s">
        <v>743</v>
      </c>
      <c r="R54" s="6" t="s">
        <v>108</v>
      </c>
      <c r="S54" s="6" t="s">
        <v>108</v>
      </c>
    </row>
    <row r="55" spans="1:19" ht="15.75" customHeight="1">
      <c r="A55" s="3"/>
      <c r="B55" s="4"/>
      <c r="C55" s="5" t="s">
        <v>529</v>
      </c>
      <c r="D55" s="7" t="s">
        <v>744</v>
      </c>
      <c r="E55" s="7" t="s">
        <v>745</v>
      </c>
      <c r="F55" s="7" t="s">
        <v>746</v>
      </c>
      <c r="G55" s="7" t="s">
        <v>747</v>
      </c>
      <c r="H55" s="7" t="s">
        <v>748</v>
      </c>
      <c r="I55" s="7" t="s">
        <v>749</v>
      </c>
      <c r="J55" s="7" t="s">
        <v>750</v>
      </c>
      <c r="K55" s="7" t="s">
        <v>751</v>
      </c>
      <c r="L55" s="7" t="s">
        <v>752</v>
      </c>
      <c r="M55" s="7" t="s">
        <v>753</v>
      </c>
      <c r="N55" s="7" t="s">
        <v>754</v>
      </c>
      <c r="O55" s="7" t="s">
        <v>755</v>
      </c>
      <c r="P55" s="7" t="s">
        <v>756</v>
      </c>
      <c r="Q55" s="7" t="s">
        <v>757</v>
      </c>
      <c r="R55" s="7" t="s">
        <v>108</v>
      </c>
      <c r="S55" s="7" t="s">
        <v>108</v>
      </c>
    </row>
    <row r="56" spans="1:19" ht="15.75" customHeight="1">
      <c r="A56" s="3"/>
      <c r="B56" s="4"/>
      <c r="C56" s="5" t="s">
        <v>544</v>
      </c>
      <c r="D56" s="6" t="s">
        <v>758</v>
      </c>
      <c r="E56" s="6" t="s">
        <v>759</v>
      </c>
      <c r="F56" s="6" t="s">
        <v>760</v>
      </c>
      <c r="G56" s="6" t="s">
        <v>761</v>
      </c>
      <c r="H56" s="6" t="s">
        <v>762</v>
      </c>
      <c r="I56" s="6" t="s">
        <v>763</v>
      </c>
      <c r="J56" s="6" t="s">
        <v>764</v>
      </c>
      <c r="K56" s="6" t="s">
        <v>765</v>
      </c>
      <c r="L56" s="6" t="s">
        <v>766</v>
      </c>
      <c r="M56" s="6" t="s">
        <v>767</v>
      </c>
      <c r="N56" s="6" t="s">
        <v>768</v>
      </c>
      <c r="O56" s="6" t="s">
        <v>769</v>
      </c>
      <c r="P56" s="6" t="s">
        <v>770</v>
      </c>
      <c r="Q56" s="6" t="s">
        <v>771</v>
      </c>
      <c r="R56" s="6" t="s">
        <v>108</v>
      </c>
      <c r="S56" s="6" t="s">
        <v>108</v>
      </c>
    </row>
    <row r="57" spans="1:19" ht="15.75" customHeight="1">
      <c r="A57" s="3"/>
      <c r="B57" s="4"/>
      <c r="C57" s="5" t="s">
        <v>559</v>
      </c>
      <c r="D57" s="7" t="s">
        <v>772</v>
      </c>
      <c r="E57" s="7" t="s">
        <v>773</v>
      </c>
      <c r="F57" s="7" t="s">
        <v>774</v>
      </c>
      <c r="G57" s="7" t="s">
        <v>775</v>
      </c>
      <c r="H57" s="7" t="s">
        <v>776</v>
      </c>
      <c r="I57" s="7" t="s">
        <v>777</v>
      </c>
      <c r="J57" s="7" t="s">
        <v>770</v>
      </c>
      <c r="K57" s="7" t="s">
        <v>778</v>
      </c>
      <c r="L57" s="7" t="s">
        <v>779</v>
      </c>
      <c r="M57" s="7" t="s">
        <v>780</v>
      </c>
      <c r="N57" s="7" t="s">
        <v>781</v>
      </c>
      <c r="O57" s="7" t="s">
        <v>782</v>
      </c>
      <c r="P57" s="7" t="s">
        <v>783</v>
      </c>
      <c r="Q57" s="7" t="s">
        <v>784</v>
      </c>
      <c r="R57" s="7" t="s">
        <v>108</v>
      </c>
      <c r="S57" s="7" t="s">
        <v>108</v>
      </c>
    </row>
    <row r="58" spans="1:19" ht="15.75" customHeight="1">
      <c r="A58" s="3"/>
      <c r="B58" s="4"/>
      <c r="C58" s="5" t="s">
        <v>573</v>
      </c>
      <c r="D58" s="6" t="s">
        <v>785</v>
      </c>
      <c r="E58" s="6" t="s">
        <v>786</v>
      </c>
      <c r="F58" s="6" t="s">
        <v>787</v>
      </c>
      <c r="G58" s="6" t="s">
        <v>788</v>
      </c>
      <c r="H58" s="6" t="s">
        <v>789</v>
      </c>
      <c r="I58" s="6" t="s">
        <v>790</v>
      </c>
      <c r="J58" s="6" t="s">
        <v>791</v>
      </c>
      <c r="K58" s="6" t="s">
        <v>792</v>
      </c>
      <c r="L58" s="6" t="s">
        <v>793</v>
      </c>
      <c r="M58" s="6" t="s">
        <v>794</v>
      </c>
      <c r="N58" s="6" t="s">
        <v>795</v>
      </c>
      <c r="O58" s="6" t="s">
        <v>796</v>
      </c>
      <c r="P58" s="6" t="s">
        <v>797</v>
      </c>
      <c r="Q58" s="6" t="s">
        <v>798</v>
      </c>
      <c r="R58" s="6" t="s">
        <v>108</v>
      </c>
      <c r="S58" s="6" t="s">
        <v>108</v>
      </c>
    </row>
    <row r="59" spans="1:19" ht="15.75" customHeight="1">
      <c r="A59" s="3"/>
      <c r="B59" s="4"/>
      <c r="C59" s="5" t="s">
        <v>587</v>
      </c>
      <c r="D59" s="7" t="s">
        <v>799</v>
      </c>
      <c r="E59" s="7" t="s">
        <v>800</v>
      </c>
      <c r="F59" s="7" t="s">
        <v>801</v>
      </c>
      <c r="G59" s="7" t="s">
        <v>802</v>
      </c>
      <c r="H59" s="7" t="s">
        <v>803</v>
      </c>
      <c r="I59" s="7" t="s">
        <v>804</v>
      </c>
      <c r="J59" s="7" t="s">
        <v>805</v>
      </c>
      <c r="K59" s="7" t="s">
        <v>806</v>
      </c>
      <c r="L59" s="7" t="s">
        <v>807</v>
      </c>
      <c r="M59" s="7" t="s">
        <v>808</v>
      </c>
      <c r="N59" s="7" t="s">
        <v>809</v>
      </c>
      <c r="O59" s="7" t="s">
        <v>810</v>
      </c>
      <c r="P59" s="7" t="s">
        <v>811</v>
      </c>
      <c r="Q59" s="7" t="s">
        <v>812</v>
      </c>
      <c r="R59" s="7" t="s">
        <v>108</v>
      </c>
      <c r="S59" s="7" t="s">
        <v>108</v>
      </c>
    </row>
    <row r="60" spans="1:19" ht="15.75" customHeight="1">
      <c r="A60" s="3"/>
      <c r="B60" s="4"/>
      <c r="C60" s="5" t="s">
        <v>602</v>
      </c>
      <c r="D60" s="6" t="s">
        <v>813</v>
      </c>
      <c r="E60" s="6" t="s">
        <v>814</v>
      </c>
      <c r="F60" s="6" t="s">
        <v>815</v>
      </c>
      <c r="G60" s="6" t="s">
        <v>816</v>
      </c>
      <c r="H60" s="6" t="s">
        <v>817</v>
      </c>
      <c r="I60" s="6" t="s">
        <v>818</v>
      </c>
      <c r="J60" s="6" t="s">
        <v>819</v>
      </c>
      <c r="K60" s="6" t="s">
        <v>820</v>
      </c>
      <c r="L60" s="6" t="s">
        <v>821</v>
      </c>
      <c r="M60" s="6" t="s">
        <v>822</v>
      </c>
      <c r="N60" s="6" t="s">
        <v>823</v>
      </c>
      <c r="O60" s="6" t="s">
        <v>824</v>
      </c>
      <c r="P60" s="6" t="s">
        <v>825</v>
      </c>
      <c r="Q60" s="6" t="s">
        <v>826</v>
      </c>
      <c r="R60" s="6" t="s">
        <v>108</v>
      </c>
      <c r="S60" s="6" t="s">
        <v>108</v>
      </c>
    </row>
    <row r="61" spans="1:19">
      <c r="E61" s="11">
        <f>E2/100</f>
        <v>1.7500000000000002E-2</v>
      </c>
      <c r="F61" s="11"/>
      <c r="G61" s="11">
        <f t="shared" ref="G61:O61" si="0">G2/100</f>
        <v>1.7500000000000002E-2</v>
      </c>
      <c r="H61" s="11">
        <f t="shared" si="0"/>
        <v>1.7500000000000002E-2</v>
      </c>
      <c r="I61" s="11">
        <f t="shared" si="0"/>
        <v>1.7500000000000002E-2</v>
      </c>
      <c r="J61" s="11">
        <f t="shared" si="0"/>
        <v>1.745E-2</v>
      </c>
      <c r="K61" s="11">
        <f t="shared" si="0"/>
        <v>1.7319999999999999E-2</v>
      </c>
      <c r="L61" s="11">
        <f t="shared" si="0"/>
        <v>1.78E-2</v>
      </c>
      <c r="M61" s="11">
        <f t="shared" si="0"/>
        <v>1.762E-2</v>
      </c>
      <c r="N61" s="11">
        <f t="shared" si="0"/>
        <v>1.8370000000000001E-2</v>
      </c>
      <c r="O61" s="11">
        <f t="shared" si="0"/>
        <v>1.8720000000000001E-2</v>
      </c>
    </row>
    <row r="62" spans="1:19">
      <c r="D62" s="11"/>
      <c r="E62" s="12">
        <f>E42/100</f>
        <v>6.2839999999999993E-2</v>
      </c>
      <c r="F62" s="12"/>
      <c r="G62" s="12">
        <f t="shared" ref="G62:O62" si="1">G42/100</f>
        <v>7.3660000000000003E-2</v>
      </c>
      <c r="H62" s="12">
        <f t="shared" si="1"/>
        <v>8.0109999999999987E-2</v>
      </c>
      <c r="I62" s="12">
        <f t="shared" si="1"/>
        <v>8.7239999999999998E-2</v>
      </c>
      <c r="J62" s="12">
        <f t="shared" si="1"/>
        <v>9.3759999999999996E-2</v>
      </c>
      <c r="K62" s="12">
        <f t="shared" si="1"/>
        <v>0.10031000000000001</v>
      </c>
      <c r="L62" s="12">
        <f t="shared" si="1"/>
        <v>0.10435999999999999</v>
      </c>
      <c r="M62" s="12">
        <f t="shared" si="1"/>
        <v>0.10627</v>
      </c>
      <c r="N62" s="12">
        <f t="shared" si="1"/>
        <v>0.1109</v>
      </c>
      <c r="O62" s="12">
        <f t="shared" si="1"/>
        <v>0.11353999999999999</v>
      </c>
      <c r="P62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EDEC-5EC9-4906-93FF-BB52C19E9199}">
  <dimension ref="B4:G27"/>
  <sheetViews>
    <sheetView showGridLines="0" zoomScale="85" zoomScaleNormal="85" workbookViewId="0"/>
  </sheetViews>
  <sheetFormatPr defaultRowHeight="17.399999999999999"/>
  <cols>
    <col min="1" max="16384" width="8.796875" style="132"/>
  </cols>
  <sheetData>
    <row r="4" spans="2:7" ht="39.6">
      <c r="B4" s="131" t="s">
        <v>829</v>
      </c>
    </row>
    <row r="7" spans="2:7">
      <c r="B7" s="132" t="s">
        <v>830</v>
      </c>
      <c r="C7" s="132" t="s">
        <v>831</v>
      </c>
      <c r="D7" s="132" t="s">
        <v>832</v>
      </c>
      <c r="F7" s="132" t="s">
        <v>2</v>
      </c>
      <c r="G7" s="132" t="s">
        <v>833</v>
      </c>
    </row>
    <row r="8" spans="2:7">
      <c r="B8" s="132">
        <v>1</v>
      </c>
      <c r="C8" s="132">
        <v>0.5</v>
      </c>
      <c r="D8" s="132">
        <v>5.2499999999999998E-2</v>
      </c>
      <c r="E8" s="132" t="s">
        <v>834</v>
      </c>
      <c r="F8" s="133">
        <f>D8</f>
        <v>5.2499999999999998E-2</v>
      </c>
      <c r="G8" s="132">
        <f t="shared" ref="G8:G27" si="0">1/(1+F8/2)^B8</f>
        <v>0.97442143727161989</v>
      </c>
    </row>
    <row r="9" spans="2:7">
      <c r="B9" s="132">
        <v>2</v>
      </c>
      <c r="C9" s="132">
        <v>1</v>
      </c>
      <c r="D9" s="132">
        <v>5.5E-2</v>
      </c>
      <c r="F9" s="133">
        <f>2*(   (   (1+D9/2) / (1 - D9/2 * SUM(G$8:G8))   )^(1/B9) - 1   )</f>
        <v>5.5034417734309393E-2</v>
      </c>
      <c r="G9" s="132">
        <f t="shared" si="0"/>
        <v>0.94715660386864242</v>
      </c>
    </row>
    <row r="10" spans="2:7">
      <c r="B10" s="132">
        <v>3</v>
      </c>
      <c r="C10" s="132">
        <v>1.5</v>
      </c>
      <c r="D10" s="132">
        <v>5.7500000000000002E-2</v>
      </c>
      <c r="F10" s="133">
        <f>2*(   (   (1+D10/2) / (1 - D10/2 * SUM(G$8:G9))   )^(1/B10) - 1   )</f>
        <v>5.7596765529686511E-2</v>
      </c>
      <c r="G10" s="132">
        <f t="shared" si="0"/>
        <v>0.91835201100094044</v>
      </c>
    </row>
    <row r="11" spans="2:7">
      <c r="B11" s="132">
        <v>4</v>
      </c>
      <c r="C11" s="132">
        <v>2</v>
      </c>
      <c r="D11" s="132">
        <v>0.06</v>
      </c>
      <c r="F11" s="133">
        <f>2*(   (   (1+D11/2) / (1 - D11/2 * SUM(G$8:G10))   )^(1/B11) - 1   )</f>
        <v>6.0191133728880075E-2</v>
      </c>
      <c r="G11" s="132">
        <f t="shared" si="0"/>
        <v>0.88815737712210097</v>
      </c>
    </row>
    <row r="12" spans="2:7">
      <c r="B12" s="132">
        <v>5</v>
      </c>
      <c r="C12" s="132">
        <v>2.5</v>
      </c>
      <c r="D12" s="132">
        <v>6.25E-2</v>
      </c>
      <c r="F12" s="133">
        <f>2*(   (   (1+D12/2) / (1 - D12/2 * SUM(G$8:G11))   )^(1/B12) - 1   )</f>
        <v>6.2821958686090085E-2</v>
      </c>
      <c r="G12" s="132">
        <f t="shared" si="0"/>
        <v>0.85672462335565802</v>
      </c>
    </row>
    <row r="13" spans="2:7">
      <c r="B13" s="132">
        <v>6</v>
      </c>
      <c r="C13" s="132">
        <v>3</v>
      </c>
      <c r="D13" s="132">
        <v>6.5000000000000002E-2</v>
      </c>
      <c r="F13" s="133">
        <f>2*(   (   (1+D13/2) / (1 - D13/2 * SUM(G$8:G12))   )^(1/B13) - 1   )</f>
        <v>6.5494086944738239E-2</v>
      </c>
      <c r="G13" s="132">
        <f t="shared" si="0"/>
        <v>0.82420688454225999</v>
      </c>
    </row>
    <row r="14" spans="2:7">
      <c r="B14" s="132">
        <v>7</v>
      </c>
      <c r="C14" s="132">
        <v>3.5</v>
      </c>
      <c r="D14" s="132">
        <v>6.7500000000000004E-2</v>
      </c>
      <c r="F14" s="133">
        <f>2*(   (   (1+D14/2) / (1 - D14/2 * SUM(G$8:G13))   )^(1/B14) - 1   )</f>
        <v>6.821285076018091E-2</v>
      </c>
      <c r="G14" s="132">
        <f t="shared" si="0"/>
        <v>0.79075754376861751</v>
      </c>
    </row>
    <row r="15" spans="2:7">
      <c r="B15" s="132">
        <v>8</v>
      </c>
      <c r="C15" s="132">
        <v>4</v>
      </c>
      <c r="D15" s="132">
        <v>6.8000000000000005E-2</v>
      </c>
      <c r="F15" s="133">
        <f>2*(   (   (1+D15/2) / (1 - D15/2 * SUM(G$8:G14))   )^(1/B15) - 1   )</f>
        <v>6.8693527707578195E-2</v>
      </c>
      <c r="G15" s="132">
        <f t="shared" si="0"/>
        <v>0.7632568661976642</v>
      </c>
    </row>
    <row r="16" spans="2:7">
      <c r="B16" s="132">
        <v>9</v>
      </c>
      <c r="C16" s="132">
        <v>4.5</v>
      </c>
      <c r="D16" s="132">
        <v>7.0000000000000007E-2</v>
      </c>
      <c r="F16" s="133">
        <f>2*(   (   (1+D16/2) / (1 - D16/2 * SUM(G$8:G15))   )^(1/B16) - 1   )</f>
        <v>7.0946412546257331E-2</v>
      </c>
      <c r="G16" s="132">
        <f t="shared" si="0"/>
        <v>0.73071867908264465</v>
      </c>
    </row>
    <row r="17" spans="2:7">
      <c r="B17" s="132">
        <v>10</v>
      </c>
      <c r="C17" s="132">
        <v>5</v>
      </c>
      <c r="D17" s="132">
        <v>7.0999999999999994E-2</v>
      </c>
      <c r="F17" s="133">
        <f>2*(   (   (1+D17/2) / (1 - D17/2 * SUM(G$8:G16))   )^(1/B17) - 1   )</f>
        <v>7.2045194414870117E-2</v>
      </c>
      <c r="G17" s="132">
        <f t="shared" si="0"/>
        <v>0.70195248968569701</v>
      </c>
    </row>
    <row r="18" spans="2:7">
      <c r="B18" s="132">
        <v>11</v>
      </c>
      <c r="C18" s="132">
        <v>5.5</v>
      </c>
      <c r="D18" s="132">
        <v>7.1500000000000008E-2</v>
      </c>
      <c r="F18" s="133">
        <f>2*(   (   (1+D18/2) / (1 - D18/2 * SUM(G$8:G17))   )^(1/B18) - 1   )</f>
        <v>7.2559775638785684E-2</v>
      </c>
      <c r="G18" s="132">
        <f t="shared" si="0"/>
        <v>0.67569738214503794</v>
      </c>
    </row>
    <row r="19" spans="2:7">
      <c r="B19" s="132">
        <v>12</v>
      </c>
      <c r="C19" s="132">
        <v>6</v>
      </c>
      <c r="D19" s="132">
        <v>7.2000000000000008E-2</v>
      </c>
      <c r="F19" s="133">
        <f>2*(   (   (1+D19/2) / (1 - D19/2 * SUM(G$8:G18))   )^(1/B19) - 1   )</f>
        <v>7.3093844718801648E-2</v>
      </c>
      <c r="G19" s="132">
        <f t="shared" si="0"/>
        <v>0.65002850547348312</v>
      </c>
    </row>
    <row r="20" spans="2:7">
      <c r="B20" s="132">
        <v>13</v>
      </c>
      <c r="C20" s="132">
        <v>6.5</v>
      </c>
      <c r="D20" s="132">
        <v>7.2999999999999995E-2</v>
      </c>
      <c r="F20" s="133">
        <f>2*(   (   (1+D20/2) / (1 - D20/2 * SUM(G$8:G19))   )^(1/B20) - 1   )</f>
        <v>7.4283906753346507E-2</v>
      </c>
      <c r="G20" s="132">
        <f t="shared" si="0"/>
        <v>0.62244842283813395</v>
      </c>
    </row>
    <row r="21" spans="2:7">
      <c r="B21" s="132">
        <v>14</v>
      </c>
      <c r="C21" s="132">
        <v>7</v>
      </c>
      <c r="D21" s="132">
        <v>7.3499999999999996E-2</v>
      </c>
      <c r="F21" s="133">
        <f>2*(   (   (1+D21/2) / (1 - D21/2 * SUM(G$8:G20))   )^(1/B21) - 1   )</f>
        <v>7.484480644117264E-2</v>
      </c>
      <c r="G21" s="132">
        <f t="shared" si="0"/>
        <v>0.5978899957863959</v>
      </c>
    </row>
    <row r="22" spans="2:7">
      <c r="B22" s="132">
        <v>15</v>
      </c>
      <c r="C22" s="132">
        <v>7.5</v>
      </c>
      <c r="D22" s="132">
        <v>7.400000000000001E-2</v>
      </c>
      <c r="F22" s="133">
        <f>2*(   (   (1+D22/2) / (1 - D22/2 * SUM(G$8:G21))   )^(1/B22) - 1   )</f>
        <v>7.5422856929480808E-2</v>
      </c>
      <c r="G22" s="132">
        <f t="shared" si="0"/>
        <v>0.57391953093622172</v>
      </c>
    </row>
    <row r="23" spans="2:7">
      <c r="B23" s="132">
        <v>16</v>
      </c>
      <c r="C23" s="132">
        <v>8</v>
      </c>
      <c r="D23" s="132">
        <v>7.4999999999999997E-2</v>
      </c>
      <c r="F23" s="133">
        <f>2*(   (   (1+D23/2) / (1 - D23/2 * SUM(G$8:G22))   )^(1/B23) - 1   )</f>
        <v>7.6704747496577408E-2</v>
      </c>
      <c r="G23" s="132">
        <f t="shared" si="0"/>
        <v>0.5476257221780072</v>
      </c>
    </row>
    <row r="24" spans="2:7">
      <c r="B24" s="132">
        <v>17</v>
      </c>
      <c r="C24" s="132">
        <v>8.5</v>
      </c>
      <c r="D24" s="132">
        <v>7.5999999999999998E-2</v>
      </c>
      <c r="F24" s="133">
        <f>2*(   (   (1+D24/2) / (1 - D24/2 * SUM(G$8:G23))   )^(1/B24) - 1   )</f>
        <v>7.801664780598605E-2</v>
      </c>
      <c r="G24" s="132">
        <f t="shared" si="0"/>
        <v>0.52176692210055886</v>
      </c>
    </row>
    <row r="25" spans="2:7">
      <c r="B25" s="132">
        <v>18</v>
      </c>
      <c r="C25" s="132">
        <v>9</v>
      </c>
      <c r="D25" s="132">
        <v>7.5999999999999998E-2</v>
      </c>
      <c r="F25" s="133">
        <f>2*(   (   (1+D25/2) / (1 - D25/2 * SUM(G$8:G24))   )^(1/B25) - 1   )</f>
        <v>7.790456044100047E-2</v>
      </c>
      <c r="G25" s="132">
        <f t="shared" si="0"/>
        <v>0.50266562822789995</v>
      </c>
    </row>
    <row r="26" spans="2:7">
      <c r="B26" s="132">
        <v>19</v>
      </c>
      <c r="C26" s="132">
        <v>9.5</v>
      </c>
      <c r="D26" s="132">
        <v>7.6999999999999999E-2</v>
      </c>
      <c r="F26" s="133">
        <f>2*(   (   (1+D26/2) / (1 - D26/2 * SUM(G$8:G25))   )^(1/B26) - 1   )</f>
        <v>7.9290482315649502E-2</v>
      </c>
      <c r="G26" s="132">
        <f t="shared" si="0"/>
        <v>0.47772918143005239</v>
      </c>
    </row>
    <row r="27" spans="2:7">
      <c r="B27" s="132">
        <v>20</v>
      </c>
      <c r="C27" s="132">
        <v>10</v>
      </c>
      <c r="D27" s="132">
        <v>7.8E-2</v>
      </c>
      <c r="F27" s="133">
        <f>2*(   (   (1+D27/2) / (1 - D27/2 * SUM(G$8:G26))   )^(1/B27) - 1   )</f>
        <v>8.0713078446426501E-2</v>
      </c>
      <c r="G27" s="132">
        <f t="shared" si="0"/>
        <v>0.45326895430851499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2A4A2-D09D-4550-900C-DEA3B4D2B1CF}">
  <sheetPr>
    <tabColor theme="1"/>
  </sheetPr>
  <dimension ref="A1"/>
  <sheetViews>
    <sheetView view="pageBreakPreview" zoomScale="85" zoomScaleNormal="100" zoomScaleSheetLayoutView="85" workbookViewId="0"/>
  </sheetViews>
  <sheetFormatPr defaultRowHeight="17.399999999999999"/>
  <sheetData/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AE638-BA3B-4804-B830-06492390FA45}">
  <dimension ref="A1:CG87"/>
  <sheetViews>
    <sheetView showGridLines="0" zoomScale="85" zoomScaleNormal="85" workbookViewId="0"/>
  </sheetViews>
  <sheetFormatPr defaultColWidth="8.796875" defaultRowHeight="17.399999999999999"/>
  <cols>
    <col min="1" max="1" width="8.796875" style="134"/>
    <col min="2" max="2" width="15.09765625" style="134" customWidth="1"/>
    <col min="3" max="3" width="8.8984375" style="134" bestFit="1" customWidth="1"/>
    <col min="4" max="4" width="9.3984375" style="134" bestFit="1" customWidth="1"/>
    <col min="5" max="7" width="9" style="134" bestFit="1" customWidth="1"/>
    <col min="8" max="8" width="9.09765625" style="134" bestFit="1" customWidth="1"/>
    <col min="9" max="9" width="11.19921875" style="134" customWidth="1"/>
    <col min="10" max="10" width="19.09765625" style="134" customWidth="1"/>
    <col min="11" max="11" width="8.8984375" style="134" bestFit="1" customWidth="1"/>
    <col min="12" max="13" width="9.3984375" style="134" bestFit="1" customWidth="1"/>
    <col min="14" max="23" width="8.8984375" style="134" bestFit="1" customWidth="1"/>
    <col min="24" max="24" width="11.296875" style="134" bestFit="1" customWidth="1"/>
    <col min="25" max="25" width="10.09765625" style="134" bestFit="1" customWidth="1"/>
    <col min="26" max="26" width="11.296875" style="134" bestFit="1" customWidth="1"/>
    <col min="27" max="27" width="8.8984375" style="134" bestFit="1" customWidth="1"/>
    <col min="28" max="28" width="11.296875" style="134" bestFit="1" customWidth="1"/>
    <col min="29" max="29" width="10.09765625" style="134" bestFit="1" customWidth="1"/>
    <col min="30" max="30" width="11.296875" style="134" bestFit="1" customWidth="1"/>
    <col min="31" max="31" width="8.8984375" style="134" bestFit="1" customWidth="1"/>
    <col min="32" max="33" width="13.796875" style="134" bestFit="1" customWidth="1"/>
    <col min="34" max="34" width="10.09765625" style="134" bestFit="1" customWidth="1"/>
    <col min="35" max="36" width="13.796875" style="134" bestFit="1" customWidth="1"/>
    <col min="37" max="37" width="8.8984375" style="134" bestFit="1" customWidth="1"/>
    <col min="38" max="39" width="13.796875" style="134" bestFit="1" customWidth="1"/>
    <col min="40" max="40" width="10.09765625" style="134" bestFit="1" customWidth="1"/>
    <col min="41" max="42" width="13.796875" style="134" bestFit="1" customWidth="1"/>
    <col min="43" max="85" width="8.8984375" style="134" bestFit="1" customWidth="1"/>
    <col min="86" max="16384" width="8.796875" style="134"/>
  </cols>
  <sheetData>
    <row r="1" spans="1:85">
      <c r="C1" s="135" t="s">
        <v>835</v>
      </c>
      <c r="D1" s="136">
        <v>0.25</v>
      </c>
      <c r="E1" s="136">
        <v>0.5</v>
      </c>
      <c r="F1" s="136">
        <v>0.75</v>
      </c>
      <c r="G1" s="136">
        <v>1</v>
      </c>
      <c r="H1" s="136">
        <v>1.25</v>
      </c>
      <c r="I1" s="136">
        <v>1.5</v>
      </c>
      <c r="J1" s="136">
        <v>1.75</v>
      </c>
      <c r="K1" s="136">
        <v>2</v>
      </c>
      <c r="L1" s="136">
        <v>2.25</v>
      </c>
      <c r="M1" s="136">
        <v>2.5</v>
      </c>
      <c r="N1" s="136">
        <v>2.75</v>
      </c>
      <c r="O1" s="136">
        <v>3</v>
      </c>
      <c r="P1" s="136">
        <v>3.25</v>
      </c>
      <c r="Q1" s="136">
        <v>3.5</v>
      </c>
      <c r="R1" s="136">
        <v>3.75</v>
      </c>
      <c r="S1" s="136">
        <v>4</v>
      </c>
      <c r="T1" s="136">
        <v>4.25</v>
      </c>
      <c r="U1" s="136">
        <v>4.5</v>
      </c>
      <c r="V1" s="136">
        <v>4.75</v>
      </c>
      <c r="W1" s="136">
        <v>5</v>
      </c>
      <c r="X1" s="136">
        <v>5.25</v>
      </c>
      <c r="Y1" s="136">
        <v>5.5</v>
      </c>
      <c r="Z1" s="136">
        <v>5.75</v>
      </c>
      <c r="AA1" s="136">
        <v>6</v>
      </c>
      <c r="AB1" s="136">
        <v>6.25</v>
      </c>
      <c r="AC1" s="136">
        <v>6.5</v>
      </c>
      <c r="AD1" s="136">
        <v>6.75</v>
      </c>
      <c r="AE1" s="136">
        <v>7</v>
      </c>
      <c r="AF1" s="136">
        <v>7.25</v>
      </c>
      <c r="AG1" s="136">
        <v>7.5</v>
      </c>
      <c r="AH1" s="136">
        <v>7.75</v>
      </c>
      <c r="AI1" s="136">
        <v>8</v>
      </c>
      <c r="AJ1" s="136">
        <v>8.25</v>
      </c>
      <c r="AK1" s="136">
        <v>8.5</v>
      </c>
      <c r="AL1" s="136">
        <v>8.75</v>
      </c>
      <c r="AM1" s="136">
        <v>9</v>
      </c>
      <c r="AN1" s="136">
        <v>9.25</v>
      </c>
      <c r="AO1" s="136">
        <v>9.5</v>
      </c>
      <c r="AP1" s="136">
        <v>9.75</v>
      </c>
      <c r="AQ1" s="136">
        <v>10</v>
      </c>
      <c r="AR1" s="137">
        <f>AQ1+0.25</f>
        <v>10.25</v>
      </c>
      <c r="AS1" s="137">
        <f t="shared" ref="AS1:BI1" si="0">AR1+0.25</f>
        <v>10.5</v>
      </c>
      <c r="AT1" s="137">
        <f t="shared" si="0"/>
        <v>10.75</v>
      </c>
      <c r="AU1" s="137">
        <f t="shared" si="0"/>
        <v>11</v>
      </c>
      <c r="AV1" s="137">
        <f t="shared" si="0"/>
        <v>11.25</v>
      </c>
      <c r="AW1" s="137">
        <f t="shared" si="0"/>
        <v>11.5</v>
      </c>
      <c r="AX1" s="137">
        <f t="shared" si="0"/>
        <v>11.75</v>
      </c>
      <c r="AY1" s="137">
        <f t="shared" si="0"/>
        <v>12</v>
      </c>
      <c r="AZ1" s="137">
        <f t="shared" si="0"/>
        <v>12.25</v>
      </c>
      <c r="BA1" s="137">
        <f t="shared" si="0"/>
        <v>12.5</v>
      </c>
      <c r="BB1" s="137">
        <f t="shared" si="0"/>
        <v>12.75</v>
      </c>
      <c r="BC1" s="137">
        <f t="shared" si="0"/>
        <v>13</v>
      </c>
      <c r="BD1" s="137">
        <f t="shared" si="0"/>
        <v>13.25</v>
      </c>
      <c r="BE1" s="137">
        <f t="shared" si="0"/>
        <v>13.5</v>
      </c>
      <c r="BF1" s="137">
        <f t="shared" si="0"/>
        <v>13.75</v>
      </c>
      <c r="BG1" s="137">
        <f t="shared" si="0"/>
        <v>14</v>
      </c>
      <c r="BH1" s="137">
        <f t="shared" si="0"/>
        <v>14.25</v>
      </c>
      <c r="BI1" s="137">
        <f t="shared" si="0"/>
        <v>14.5</v>
      </c>
      <c r="BJ1" s="137">
        <f>BI1+0.25</f>
        <v>14.75</v>
      </c>
      <c r="BK1" s="137">
        <v>15</v>
      </c>
      <c r="BL1" s="137">
        <f>BK1+0.25</f>
        <v>15.25</v>
      </c>
      <c r="BM1" s="137">
        <f t="shared" ref="BM1:CC1" si="1">BL1+0.25</f>
        <v>15.5</v>
      </c>
      <c r="BN1" s="137">
        <f t="shared" si="1"/>
        <v>15.75</v>
      </c>
      <c r="BO1" s="137">
        <f t="shared" si="1"/>
        <v>16</v>
      </c>
      <c r="BP1" s="137">
        <f t="shared" si="1"/>
        <v>16.25</v>
      </c>
      <c r="BQ1" s="137">
        <f t="shared" si="1"/>
        <v>16.5</v>
      </c>
      <c r="BR1" s="137">
        <f t="shared" si="1"/>
        <v>16.75</v>
      </c>
      <c r="BS1" s="137">
        <f t="shared" si="1"/>
        <v>17</v>
      </c>
      <c r="BT1" s="137">
        <f t="shared" si="1"/>
        <v>17.25</v>
      </c>
      <c r="BU1" s="137">
        <f t="shared" si="1"/>
        <v>17.5</v>
      </c>
      <c r="BV1" s="137">
        <f t="shared" si="1"/>
        <v>17.75</v>
      </c>
      <c r="BW1" s="137">
        <f t="shared" si="1"/>
        <v>18</v>
      </c>
      <c r="BX1" s="137">
        <f t="shared" si="1"/>
        <v>18.25</v>
      </c>
      <c r="BY1" s="137">
        <f t="shared" si="1"/>
        <v>18.5</v>
      </c>
      <c r="BZ1" s="137">
        <f t="shared" si="1"/>
        <v>18.75</v>
      </c>
      <c r="CA1" s="137">
        <f t="shared" si="1"/>
        <v>19</v>
      </c>
      <c r="CB1" s="137">
        <f t="shared" si="1"/>
        <v>19.25</v>
      </c>
      <c r="CC1" s="137">
        <f t="shared" si="1"/>
        <v>19.5</v>
      </c>
      <c r="CD1" s="137">
        <f>CC1+0.25</f>
        <v>19.75</v>
      </c>
      <c r="CE1" s="137">
        <v>20</v>
      </c>
      <c r="CF1" s="137">
        <v>30</v>
      </c>
      <c r="CG1" s="137">
        <v>50</v>
      </c>
    </row>
    <row r="2" spans="1:85"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BK2" s="138"/>
      <c r="CE2" s="138"/>
      <c r="CF2" s="138"/>
      <c r="CG2" s="138"/>
    </row>
    <row r="3" spans="1:85">
      <c r="C3" s="139" t="s">
        <v>828</v>
      </c>
      <c r="D3" s="140">
        <f>YTM!D70</f>
        <v>13.798999999999999</v>
      </c>
      <c r="E3" s="141">
        <f>YTM!E70</f>
        <v>15.138999999999999</v>
      </c>
      <c r="F3" s="141">
        <f>YTM!F70</f>
        <v>16.010000000000002</v>
      </c>
      <c r="G3" s="141">
        <f>YTM!G70</f>
        <v>16.713000000000001</v>
      </c>
      <c r="H3" s="142">
        <f>YTM!H70</f>
        <v>17.219000000000001</v>
      </c>
      <c r="I3" s="143">
        <f>YTM!I70</f>
        <v>17.725000000000001</v>
      </c>
      <c r="J3" s="143">
        <f>YTM!J70</f>
        <v>18.261000000000003</v>
      </c>
      <c r="K3" s="143">
        <f>YTM!K70</f>
        <v>18.797000000000001</v>
      </c>
      <c r="L3" s="143">
        <f>YTM!L70</f>
        <v>19.215</v>
      </c>
      <c r="M3" s="143">
        <f>YTM!M70</f>
        <v>19.632999999999999</v>
      </c>
      <c r="N3" s="143">
        <f>YTM!N70</f>
        <v>20.0275</v>
      </c>
      <c r="O3" s="141">
        <f>YTM!O70</f>
        <v>20.422000000000001</v>
      </c>
      <c r="P3" s="142">
        <f>YTM!P70</f>
        <v>20.6175</v>
      </c>
      <c r="Q3" s="142">
        <f>YTM!Q70</f>
        <v>20.812999999999999</v>
      </c>
      <c r="R3" s="142">
        <f>YTM!R70</f>
        <v>21.008499999999998</v>
      </c>
      <c r="S3" s="142">
        <f>YTM!S70</f>
        <v>21.204000000000001</v>
      </c>
      <c r="T3" s="142">
        <f>YTM!T70</f>
        <v>21.3325</v>
      </c>
      <c r="U3" s="142">
        <f>YTM!U70</f>
        <v>21.460999999999999</v>
      </c>
      <c r="V3" s="142">
        <f>YTM!V70</f>
        <v>21.589499999999997</v>
      </c>
      <c r="W3" s="141">
        <f>YTM!W70</f>
        <v>21.718</v>
      </c>
      <c r="X3" s="142">
        <f>YTM!X70</f>
        <v>21.828125</v>
      </c>
      <c r="Y3" s="142">
        <f>YTM!Y70</f>
        <v>21.93825</v>
      </c>
      <c r="Z3" s="142">
        <f>YTM!Z70</f>
        <v>22.048375</v>
      </c>
      <c r="AA3" s="142">
        <f>YTM!AA70</f>
        <v>22.1585</v>
      </c>
      <c r="AB3" s="142">
        <f>YTM!AB70</f>
        <v>22.268625</v>
      </c>
      <c r="AC3" s="142">
        <f>YTM!AC70</f>
        <v>22.37875</v>
      </c>
      <c r="AD3" s="142">
        <f>YTM!AD70</f>
        <v>22.488875</v>
      </c>
      <c r="AE3" s="142">
        <f>YTM!AE70</f>
        <v>22.599</v>
      </c>
      <c r="AF3" s="142">
        <f>YTM!AF70</f>
        <v>22.655416666666667</v>
      </c>
      <c r="AG3" s="142">
        <f>YTM!AG70</f>
        <v>22.711833333333335</v>
      </c>
      <c r="AH3" s="142">
        <f>YTM!AH70</f>
        <v>22.768250000000002</v>
      </c>
      <c r="AI3" s="142">
        <f>YTM!AI70</f>
        <v>22.824666666666669</v>
      </c>
      <c r="AJ3" s="142">
        <f>YTM!AJ70</f>
        <v>22.881083333333336</v>
      </c>
      <c r="AK3" s="142">
        <f>YTM!AK70</f>
        <v>22.937500000000004</v>
      </c>
      <c r="AL3" s="142">
        <f>YTM!AL70</f>
        <v>22.993916666666671</v>
      </c>
      <c r="AM3" s="142">
        <f>YTM!AM70</f>
        <v>23.050333333333338</v>
      </c>
      <c r="AN3" s="142">
        <f>YTM!AN70</f>
        <v>23.106750000000005</v>
      </c>
      <c r="AO3" s="142">
        <f>YTM!AO70</f>
        <v>23.163166666666672</v>
      </c>
      <c r="AP3" s="142">
        <f>YTM!AP70</f>
        <v>23.21958333333334</v>
      </c>
      <c r="AQ3" s="141">
        <f>YTM!AQ70</f>
        <v>23.276</v>
      </c>
      <c r="AR3" s="142">
        <f>YTM!AR70</f>
        <v>0</v>
      </c>
      <c r="AS3" s="142">
        <f>YTM!AS70</f>
        <v>0</v>
      </c>
      <c r="AT3" s="142">
        <f>YTM!AT70</f>
        <v>0</v>
      </c>
      <c r="AU3" s="142">
        <f>YTM!AU70</f>
        <v>0</v>
      </c>
      <c r="AV3" s="142">
        <f>YTM!AV70</f>
        <v>0</v>
      </c>
      <c r="AW3" s="142">
        <f>YTM!AW70</f>
        <v>0</v>
      </c>
      <c r="AX3" s="142">
        <f>YTM!AX70</f>
        <v>0</v>
      </c>
      <c r="AY3" s="142">
        <f>YTM!AY70</f>
        <v>0</v>
      </c>
      <c r="AZ3" s="142">
        <f>YTM!AZ70</f>
        <v>0</v>
      </c>
      <c r="BA3" s="142">
        <f>YTM!BA70</f>
        <v>0</v>
      </c>
      <c r="BB3" s="142">
        <f>YTM!BB70</f>
        <v>0</v>
      </c>
      <c r="BC3" s="142">
        <f>YTM!BC70</f>
        <v>0</v>
      </c>
      <c r="BD3" s="142">
        <f>YTM!BD70</f>
        <v>0</v>
      </c>
      <c r="BE3" s="142">
        <f>YTM!BE70</f>
        <v>0</v>
      </c>
      <c r="BF3" s="142">
        <f>YTM!BF70</f>
        <v>0</v>
      </c>
      <c r="BG3" s="142">
        <f>YTM!BG70</f>
        <v>0</v>
      </c>
      <c r="BH3" s="142">
        <f>YTM!BH70</f>
        <v>0</v>
      </c>
      <c r="BI3" s="142">
        <f>YTM!BI70</f>
        <v>0</v>
      </c>
      <c r="BJ3" s="142">
        <f>YTM!BJ70</f>
        <v>0</v>
      </c>
      <c r="BK3" s="141">
        <f>YTM!BK70</f>
        <v>0</v>
      </c>
      <c r="BL3" s="142">
        <f>YTM!BL70</f>
        <v>0</v>
      </c>
      <c r="BM3" s="142">
        <f>YTM!BM70</f>
        <v>0</v>
      </c>
      <c r="BN3" s="142">
        <f>YTM!BN70</f>
        <v>0</v>
      </c>
      <c r="BO3" s="142">
        <f>YTM!BO70</f>
        <v>0</v>
      </c>
      <c r="BP3" s="142">
        <f>YTM!BP70</f>
        <v>0</v>
      </c>
      <c r="BQ3" s="142">
        <f>YTM!BQ70</f>
        <v>0</v>
      </c>
      <c r="BR3" s="142">
        <f>YTM!BR70</f>
        <v>0</v>
      </c>
      <c r="BS3" s="142">
        <f>YTM!BS70</f>
        <v>0</v>
      </c>
      <c r="BT3" s="142">
        <f>YTM!BT70</f>
        <v>0</v>
      </c>
      <c r="BU3" s="142">
        <f>YTM!BU70</f>
        <v>0</v>
      </c>
      <c r="BV3" s="142">
        <f>YTM!BV70</f>
        <v>0</v>
      </c>
      <c r="BW3" s="142">
        <f>YTM!BW70</f>
        <v>0</v>
      </c>
      <c r="BX3" s="142">
        <f>YTM!BX70</f>
        <v>0</v>
      </c>
      <c r="BY3" s="142">
        <f>YTM!BY70</f>
        <v>0</v>
      </c>
      <c r="BZ3" s="142">
        <f>YTM!BZ70</f>
        <v>0</v>
      </c>
      <c r="CA3" s="142">
        <f>YTM!CA70</f>
        <v>0</v>
      </c>
      <c r="CB3" s="142">
        <f>YTM!CB70</f>
        <v>0</v>
      </c>
      <c r="CC3" s="142">
        <f>YTM!CC70</f>
        <v>0</v>
      </c>
      <c r="CD3" s="142">
        <f>YTM!CD70</f>
        <v>0</v>
      </c>
      <c r="CE3" s="141">
        <f>YTM!CE70</f>
        <v>0</v>
      </c>
      <c r="CF3" s="143">
        <f>YTM!CF70</f>
        <v>0</v>
      </c>
      <c r="CG3" s="143">
        <f>YTM!CG70</f>
        <v>0</v>
      </c>
    </row>
    <row r="4" spans="1:85">
      <c r="C4" s="139" t="s">
        <v>836</v>
      </c>
      <c r="D4" s="144">
        <f t="shared" ref="D4:AI4" si="2">INDEX($M$8:$M$87,MATCH(D1,$C$8:$C$87,0))</f>
        <v>0.13799</v>
      </c>
      <c r="E4" s="144">
        <f t="shared" si="2"/>
        <v>0.15164442279618573</v>
      </c>
      <c r="F4" s="144">
        <f t="shared" si="2"/>
        <v>0.16063488048238117</v>
      </c>
      <c r="G4" s="144">
        <f t="shared" si="2"/>
        <v>0.16800623082655886</v>
      </c>
      <c r="H4" s="144">
        <f t="shared" si="2"/>
        <v>0.17337312176858077</v>
      </c>
      <c r="I4" s="144">
        <f t="shared" si="2"/>
        <v>0.17887009633412365</v>
      </c>
      <c r="J4" s="144">
        <f t="shared" si="2"/>
        <v>0.18485161948788154</v>
      </c>
      <c r="K4" s="144">
        <f t="shared" si="2"/>
        <v>0.19098831573549013</v>
      </c>
      <c r="L4" s="144">
        <f t="shared" si="2"/>
        <v>0.19582740709734558</v>
      </c>
      <c r="M4" s="144">
        <f t="shared" si="2"/>
        <v>0.20081569853421133</v>
      </c>
      <c r="N4" s="144">
        <f t="shared" si="2"/>
        <v>0.20565059090362503</v>
      </c>
      <c r="O4" s="144">
        <f t="shared" si="2"/>
        <v>0.21065127883448653</v>
      </c>
      <c r="P4" s="144">
        <f t="shared" si="2"/>
        <v>0.2129577340683948</v>
      </c>
      <c r="Q4" s="144">
        <f t="shared" si="2"/>
        <v>0.21537299944199173</v>
      </c>
      <c r="R4" s="144">
        <f t="shared" si="2"/>
        <v>0.21789668902663895</v>
      </c>
      <c r="S4" s="144">
        <f t="shared" si="2"/>
        <v>0.22053088815310584</v>
      </c>
      <c r="T4" s="144">
        <f t="shared" si="2"/>
        <v>0.22216162913423876</v>
      </c>
      <c r="U4" s="144">
        <f t="shared" si="2"/>
        <v>0.22388042026556132</v>
      </c>
      <c r="V4" s="144">
        <f t="shared" si="2"/>
        <v>0.2256877933681567</v>
      </c>
      <c r="W4" s="144">
        <f t="shared" si="2"/>
        <v>0.22758568496082976</v>
      </c>
      <c r="X4" s="144">
        <f t="shared" si="2"/>
        <v>0.22921969115436358</v>
      </c>
      <c r="Y4" s="144">
        <f t="shared" si="2"/>
        <v>0.23094014505163685</v>
      </c>
      <c r="Z4" s="144">
        <f t="shared" si="2"/>
        <v>0.23275039237622241</v>
      </c>
      <c r="AA4" s="144">
        <f t="shared" si="2"/>
        <v>0.2346548537666715</v>
      </c>
      <c r="AB4" s="144">
        <f t="shared" si="2"/>
        <v>0.23665905321592007</v>
      </c>
      <c r="AC4" s="144">
        <f t="shared" si="2"/>
        <v>0.23876968699743095</v>
      </c>
      <c r="AD4" s="144">
        <f t="shared" si="2"/>
        <v>0.24099473395383253</v>
      </c>
      <c r="AE4" s="144">
        <f t="shared" si="2"/>
        <v>0.24334361112623615</v>
      </c>
      <c r="AF4" s="144">
        <f t="shared" si="2"/>
        <v>0.24431542361768965</v>
      </c>
      <c r="AG4" s="144">
        <f t="shared" si="2"/>
        <v>0.24536421190298441</v>
      </c>
      <c r="AH4" s="144">
        <f t="shared" si="2"/>
        <v>0.24649246911867717</v>
      </c>
      <c r="AI4" s="144">
        <f t="shared" si="2"/>
        <v>0.24770345735820065</v>
      </c>
      <c r="AJ4" s="144">
        <f t="shared" ref="AJ4:BO4" si="3">INDEX($M$8:$M$87,MATCH(AJ1,$C$8:$C$87,0))</f>
        <v>0.24900124784357303</v>
      </c>
      <c r="AK4" s="144">
        <f t="shared" si="3"/>
        <v>0.25039078345679755</v>
      </c>
      <c r="AL4" s="144">
        <f t="shared" si="3"/>
        <v>0.25187796607098623</v>
      </c>
      <c r="AM4" s="144">
        <f t="shared" si="3"/>
        <v>0.2534697725538031</v>
      </c>
      <c r="AN4" s="144">
        <f t="shared" si="3"/>
        <v>0.25517440507289546</v>
      </c>
      <c r="AO4" s="144">
        <f t="shared" si="3"/>
        <v>0.25700148359931418</v>
      </c>
      <c r="AP4" s="144">
        <f t="shared" si="3"/>
        <v>0.25896229153941785</v>
      </c>
      <c r="AQ4" s="144">
        <f t="shared" si="3"/>
        <v>0.26107008960729505</v>
      </c>
      <c r="AR4" s="144">
        <f t="shared" si="3"/>
        <v>0</v>
      </c>
      <c r="AS4" s="144">
        <f t="shared" si="3"/>
        <v>0</v>
      </c>
      <c r="AT4" s="144">
        <f t="shared" si="3"/>
        <v>0</v>
      </c>
      <c r="AU4" s="144">
        <f t="shared" si="3"/>
        <v>0</v>
      </c>
      <c r="AV4" s="144">
        <f t="shared" si="3"/>
        <v>0</v>
      </c>
      <c r="AW4" s="144">
        <f t="shared" si="3"/>
        <v>0</v>
      </c>
      <c r="AX4" s="144">
        <f t="shared" si="3"/>
        <v>0</v>
      </c>
      <c r="AY4" s="144">
        <f t="shared" si="3"/>
        <v>0</v>
      </c>
      <c r="AZ4" s="144">
        <f t="shared" si="3"/>
        <v>0</v>
      </c>
      <c r="BA4" s="144">
        <f t="shared" si="3"/>
        <v>0</v>
      </c>
      <c r="BB4" s="144">
        <f t="shared" si="3"/>
        <v>0</v>
      </c>
      <c r="BC4" s="144">
        <f t="shared" si="3"/>
        <v>0</v>
      </c>
      <c r="BD4" s="144">
        <f t="shared" si="3"/>
        <v>0</v>
      </c>
      <c r="BE4" s="144">
        <f t="shared" si="3"/>
        <v>0</v>
      </c>
      <c r="BF4" s="144">
        <f t="shared" si="3"/>
        <v>0</v>
      </c>
      <c r="BG4" s="144">
        <f t="shared" si="3"/>
        <v>0</v>
      </c>
      <c r="BH4" s="144">
        <f t="shared" si="3"/>
        <v>0</v>
      </c>
      <c r="BI4" s="144">
        <f t="shared" si="3"/>
        <v>0</v>
      </c>
      <c r="BJ4" s="144">
        <f t="shared" si="3"/>
        <v>0</v>
      </c>
      <c r="BK4" s="144">
        <f t="shared" si="3"/>
        <v>0</v>
      </c>
      <c r="BL4" s="144">
        <f t="shared" si="3"/>
        <v>0</v>
      </c>
      <c r="BM4" s="144">
        <f t="shared" si="3"/>
        <v>0</v>
      </c>
      <c r="BN4" s="144">
        <f t="shared" si="3"/>
        <v>0</v>
      </c>
      <c r="BO4" s="144">
        <f t="shared" si="3"/>
        <v>0</v>
      </c>
      <c r="BP4" s="144">
        <f t="shared" ref="BP4:CE4" si="4">INDEX($M$8:$M$87,MATCH(BP1,$C$8:$C$87,0))</f>
        <v>0</v>
      </c>
      <c r="BQ4" s="144">
        <f t="shared" si="4"/>
        <v>0</v>
      </c>
      <c r="BR4" s="144">
        <f t="shared" si="4"/>
        <v>0</v>
      </c>
      <c r="BS4" s="144">
        <f t="shared" si="4"/>
        <v>0</v>
      </c>
      <c r="BT4" s="144">
        <f t="shared" si="4"/>
        <v>0</v>
      </c>
      <c r="BU4" s="144">
        <f t="shared" si="4"/>
        <v>0</v>
      </c>
      <c r="BV4" s="144">
        <f t="shared" si="4"/>
        <v>0</v>
      </c>
      <c r="BW4" s="144">
        <f t="shared" si="4"/>
        <v>0</v>
      </c>
      <c r="BX4" s="144">
        <f t="shared" si="4"/>
        <v>0</v>
      </c>
      <c r="BY4" s="144">
        <f t="shared" si="4"/>
        <v>0</v>
      </c>
      <c r="BZ4" s="144">
        <f t="shared" si="4"/>
        <v>0</v>
      </c>
      <c r="CA4" s="144">
        <f t="shared" si="4"/>
        <v>0</v>
      </c>
      <c r="CB4" s="144">
        <f t="shared" si="4"/>
        <v>0</v>
      </c>
      <c r="CC4" s="144">
        <f t="shared" si="4"/>
        <v>0</v>
      </c>
      <c r="CD4" s="144">
        <f t="shared" si="4"/>
        <v>0</v>
      </c>
      <c r="CE4" s="144">
        <f t="shared" si="4"/>
        <v>0</v>
      </c>
    </row>
    <row r="5" spans="1:85">
      <c r="D5" s="144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4"/>
      <c r="AV5" s="144"/>
      <c r="AW5" s="144"/>
      <c r="AX5" s="144"/>
      <c r="AY5" s="144"/>
      <c r="AZ5" s="144"/>
      <c r="BA5" s="144"/>
      <c r="BB5" s="144"/>
      <c r="BC5" s="144"/>
      <c r="BD5" s="144"/>
      <c r="BE5" s="144"/>
      <c r="BF5" s="144"/>
      <c r="BG5" s="144"/>
      <c r="BH5" s="144"/>
      <c r="BI5" s="144"/>
      <c r="BJ5" s="144"/>
      <c r="BK5" s="144"/>
      <c r="BL5" s="144"/>
      <c r="BM5" s="144"/>
      <c r="BN5" s="144"/>
      <c r="BO5" s="144"/>
      <c r="BP5" s="144"/>
      <c r="BQ5" s="144"/>
      <c r="BR5" s="144"/>
      <c r="BS5" s="144"/>
      <c r="BT5" s="144"/>
      <c r="BU5" s="144"/>
      <c r="BV5" s="144"/>
      <c r="BW5" s="144"/>
      <c r="BX5" s="144"/>
      <c r="BY5" s="144"/>
      <c r="BZ5" s="144"/>
      <c r="CA5" s="144"/>
      <c r="CB5" s="144"/>
      <c r="CC5" s="144"/>
      <c r="CD5" s="144"/>
      <c r="CE5" s="144"/>
    </row>
    <row r="7" spans="1:85">
      <c r="B7" s="136" t="s">
        <v>837</v>
      </c>
      <c r="C7" s="136" t="s">
        <v>835</v>
      </c>
      <c r="D7" s="136" t="s">
        <v>828</v>
      </c>
      <c r="E7" s="136" t="s">
        <v>1057</v>
      </c>
      <c r="F7" s="136" t="s">
        <v>838</v>
      </c>
      <c r="G7" s="136" t="s">
        <v>1058</v>
      </c>
      <c r="J7" s="136" t="s">
        <v>827</v>
      </c>
      <c r="K7" s="136"/>
      <c r="L7" s="136"/>
      <c r="M7" s="136" t="s">
        <v>839</v>
      </c>
      <c r="Q7" s="145"/>
    </row>
    <row r="8" spans="1:85">
      <c r="A8" s="134" t="s">
        <v>1059</v>
      </c>
      <c r="B8" s="134">
        <v>1</v>
      </c>
      <c r="C8" s="146">
        <v>0.25</v>
      </c>
      <c r="D8" s="147">
        <f t="shared" ref="D8:D39" si="5">IFERROR(HLOOKUP(C8,$D$1:$CE$3,3)/100,0)</f>
        <v>0.13799</v>
      </c>
      <c r="E8" s="147">
        <f t="shared" ref="E8:E71" si="6">D8/4</f>
        <v>3.44975E-2</v>
      </c>
      <c r="F8" s="147">
        <f>E8</f>
        <v>3.44975E-2</v>
      </c>
      <c r="G8" s="148">
        <f>1/(1+F8)</f>
        <v>0.96665289186295755</v>
      </c>
      <c r="H8" s="149"/>
      <c r="I8" s="150"/>
      <c r="J8" s="151">
        <f>E8*SUM($G$8:$G8)+G8</f>
        <v>0.99999999999999989</v>
      </c>
      <c r="K8" s="134" t="b">
        <f t="shared" ref="K8:K71" si="7">ROUND(J8,10)=1</f>
        <v>1</v>
      </c>
      <c r="L8" s="149"/>
      <c r="M8" s="147">
        <f t="shared" ref="M8:M71" si="8">F8*4</f>
        <v>0.13799</v>
      </c>
      <c r="N8" s="147"/>
      <c r="Q8" s="145"/>
    </row>
    <row r="9" spans="1:85">
      <c r="B9" s="134">
        <v>2</v>
      </c>
      <c r="C9" s="146">
        <v>0.5</v>
      </c>
      <c r="D9" s="147">
        <f t="shared" si="5"/>
        <v>0.15139</v>
      </c>
      <c r="E9" s="147">
        <f t="shared" si="6"/>
        <v>3.7847499999999999E-2</v>
      </c>
      <c r="F9" s="147">
        <f>((E9+1)/(1-E9*(SUM($G$8:$G8))))^(1/B9)-1</f>
        <v>3.7911105699046432E-2</v>
      </c>
      <c r="G9" s="148">
        <f t="shared" ref="G9:G72" si="9">1/((1+F9)^B9)</f>
        <v>0.92828147167596065</v>
      </c>
      <c r="H9" s="147"/>
      <c r="I9" s="150"/>
      <c r="J9" s="151">
        <f>E9*SUM($G$8:$G9)+G9</f>
        <v>0.99999999999999989</v>
      </c>
      <c r="K9" s="134" t="b">
        <f t="shared" si="7"/>
        <v>1</v>
      </c>
      <c r="L9" s="149"/>
      <c r="M9" s="147">
        <f t="shared" si="8"/>
        <v>0.15164442279618573</v>
      </c>
      <c r="N9" s="147"/>
      <c r="Q9" s="145"/>
    </row>
    <row r="10" spans="1:85">
      <c r="B10" s="134">
        <v>3</v>
      </c>
      <c r="C10" s="146">
        <v>0.75</v>
      </c>
      <c r="D10" s="147">
        <f t="shared" si="5"/>
        <v>0.16010000000000002</v>
      </c>
      <c r="E10" s="147">
        <f t="shared" si="6"/>
        <v>4.0025000000000005E-2</v>
      </c>
      <c r="F10" s="147">
        <f>((E10+1)/(1-E10*(SUM($G$8:$G9))))^(1/B10)-1</f>
        <v>4.0158720120595293E-2</v>
      </c>
      <c r="G10" s="148">
        <f t="shared" si="9"/>
        <v>0.88858945900276898</v>
      </c>
      <c r="H10" s="147"/>
      <c r="I10" s="150"/>
      <c r="J10" s="151">
        <f>E10*SUM($G$8:$G10)+G10</f>
        <v>1</v>
      </c>
      <c r="K10" s="134" t="b">
        <f t="shared" si="7"/>
        <v>1</v>
      </c>
      <c r="L10" s="149"/>
      <c r="M10" s="147">
        <f t="shared" si="8"/>
        <v>0.16063488048238117</v>
      </c>
      <c r="N10" s="147"/>
      <c r="Q10" s="145"/>
    </row>
    <row r="11" spans="1:85">
      <c r="B11" s="134">
        <v>4</v>
      </c>
      <c r="C11" s="146">
        <v>1</v>
      </c>
      <c r="D11" s="147">
        <f t="shared" si="5"/>
        <v>0.16713</v>
      </c>
      <c r="E11" s="147">
        <f t="shared" si="6"/>
        <v>4.17825E-2</v>
      </c>
      <c r="F11" s="147">
        <f>((E11+1)/(1-E11*(SUM($G$8:$G10))))^(1/B11)-1</f>
        <v>4.2001557706639714E-2</v>
      </c>
      <c r="G11" s="148">
        <f t="shared" si="9"/>
        <v>0.84825519327177401</v>
      </c>
      <c r="H11" s="147"/>
      <c r="I11" s="150"/>
      <c r="J11" s="151">
        <f>E11*SUM($G$8:$G11)+G11</f>
        <v>1</v>
      </c>
      <c r="K11" s="134" t="b">
        <f t="shared" si="7"/>
        <v>1</v>
      </c>
      <c r="L11" s="149"/>
      <c r="M11" s="147">
        <f t="shared" si="8"/>
        <v>0.16800623082655886</v>
      </c>
      <c r="N11" s="147"/>
      <c r="Q11" s="145"/>
    </row>
    <row r="12" spans="1:85">
      <c r="B12" s="134">
        <v>5</v>
      </c>
      <c r="C12" s="146">
        <v>1.25</v>
      </c>
      <c r="D12" s="147">
        <f t="shared" si="5"/>
        <v>0.17219000000000001</v>
      </c>
      <c r="E12" s="147">
        <f t="shared" si="6"/>
        <v>4.3047500000000002E-2</v>
      </c>
      <c r="F12" s="147">
        <f>((E12+1)/(1-E12*(SUM($G$8:$G11))))^(1/B12)-1</f>
        <v>4.3343280442145193E-2</v>
      </c>
      <c r="G12" s="148">
        <f t="shared" si="9"/>
        <v>0.80884235168270835</v>
      </c>
      <c r="H12" s="147"/>
      <c r="I12" s="150"/>
      <c r="J12" s="151">
        <f>E12*SUM($G$8:$G12)+G12</f>
        <v>0.99999999999999978</v>
      </c>
      <c r="K12" s="134" t="b">
        <f t="shared" si="7"/>
        <v>1</v>
      </c>
      <c r="L12" s="149"/>
      <c r="M12" s="147">
        <f t="shared" si="8"/>
        <v>0.17337312176858077</v>
      </c>
      <c r="N12" s="147"/>
      <c r="Q12" s="145"/>
    </row>
    <row r="13" spans="1:85">
      <c r="B13" s="134">
        <v>6</v>
      </c>
      <c r="C13" s="146">
        <v>1.5</v>
      </c>
      <c r="D13" s="147">
        <f t="shared" si="5"/>
        <v>0.17725000000000002</v>
      </c>
      <c r="E13" s="147">
        <f t="shared" si="6"/>
        <v>4.4312500000000005E-2</v>
      </c>
      <c r="F13" s="147">
        <f>((E13+1)/(1-E13*(SUM($G$8:$G12))))^(1/B13)-1</f>
        <v>4.4717524083530913E-2</v>
      </c>
      <c r="G13" s="148">
        <f t="shared" si="9"/>
        <v>0.76914234546922089</v>
      </c>
      <c r="H13" s="147"/>
      <c r="I13" s="150"/>
      <c r="J13" s="151">
        <f>E13*SUM($G$8:$G13)+G13</f>
        <v>0.99999999999999978</v>
      </c>
      <c r="K13" s="134" t="b">
        <f t="shared" si="7"/>
        <v>1</v>
      </c>
      <c r="L13" s="149"/>
      <c r="M13" s="147">
        <f t="shared" si="8"/>
        <v>0.17887009633412365</v>
      </c>
      <c r="N13" s="147"/>
      <c r="Q13" s="145"/>
    </row>
    <row r="14" spans="1:85">
      <c r="B14" s="134">
        <v>7</v>
      </c>
      <c r="C14" s="146">
        <v>1.75</v>
      </c>
      <c r="D14" s="147">
        <f t="shared" si="5"/>
        <v>0.18261000000000002</v>
      </c>
      <c r="E14" s="147">
        <f t="shared" si="6"/>
        <v>4.5652500000000006E-2</v>
      </c>
      <c r="F14" s="147">
        <f>((E14+1)/(1-E14*(SUM($G$8:$G13))))^(1/B14)-1</f>
        <v>4.6212904871970384E-2</v>
      </c>
      <c r="G14" s="148">
        <f t="shared" si="9"/>
        <v>0.72888580297359495</v>
      </c>
      <c r="H14" s="147"/>
      <c r="I14" s="150"/>
      <c r="J14" s="151">
        <f>E14*SUM($G$8:$G14)+G14</f>
        <v>0.99999999999999956</v>
      </c>
      <c r="K14" s="134" t="b">
        <f t="shared" si="7"/>
        <v>1</v>
      </c>
      <c r="L14" s="149"/>
      <c r="M14" s="147">
        <f t="shared" si="8"/>
        <v>0.18485161948788154</v>
      </c>
      <c r="N14" s="147"/>
      <c r="Q14" s="145"/>
    </row>
    <row r="15" spans="1:85">
      <c r="B15" s="134">
        <v>8</v>
      </c>
      <c r="C15" s="146">
        <v>2</v>
      </c>
      <c r="D15" s="147">
        <f t="shared" si="5"/>
        <v>0.18797</v>
      </c>
      <c r="E15" s="147">
        <f t="shared" si="6"/>
        <v>4.69925E-2</v>
      </c>
      <c r="F15" s="147">
        <f>((E15+1)/(1-E15*(SUM($G$8:$G14))))^(1/B15)-1</f>
        <v>4.7747078933872533E-2</v>
      </c>
      <c r="G15" s="148">
        <f t="shared" si="9"/>
        <v>0.68857036953200457</v>
      </c>
      <c r="H15" s="147"/>
      <c r="I15" s="150"/>
      <c r="J15" s="151">
        <f>E15*SUM($G$8:$G15)+G15</f>
        <v>1</v>
      </c>
      <c r="K15" s="134" t="b">
        <f t="shared" si="7"/>
        <v>1</v>
      </c>
      <c r="L15" s="149"/>
      <c r="M15" s="147">
        <f t="shared" si="8"/>
        <v>0.19098831573549013</v>
      </c>
      <c r="N15" s="147"/>
      <c r="Q15" s="145"/>
    </row>
    <row r="16" spans="1:85">
      <c r="B16" s="134">
        <v>9</v>
      </c>
      <c r="C16" s="146">
        <v>2.25</v>
      </c>
      <c r="D16" s="147">
        <f t="shared" si="5"/>
        <v>0.19214999999999999</v>
      </c>
      <c r="E16" s="147">
        <f t="shared" si="6"/>
        <v>4.8037499999999997E-2</v>
      </c>
      <c r="F16" s="147">
        <f>((E16+1)/(1-E16*(SUM($G$8:$G15))))^(1/B16)-1</f>
        <v>4.8956851774336396E-2</v>
      </c>
      <c r="G16" s="148">
        <f t="shared" si="9"/>
        <v>0.65040127357245159</v>
      </c>
      <c r="H16" s="147"/>
      <c r="I16" s="150"/>
      <c r="J16" s="151">
        <f>E16*SUM($G$8:$G16)+G16</f>
        <v>1.0000000000000009</v>
      </c>
      <c r="K16" s="134" t="b">
        <f t="shared" si="7"/>
        <v>1</v>
      </c>
      <c r="L16" s="149"/>
      <c r="M16" s="147">
        <f t="shared" si="8"/>
        <v>0.19582740709734558</v>
      </c>
      <c r="N16" s="147"/>
      <c r="Q16" s="145"/>
    </row>
    <row r="17" spans="2:17">
      <c r="B17" s="134">
        <v>10</v>
      </c>
      <c r="C17" s="146">
        <v>2.5</v>
      </c>
      <c r="D17" s="147">
        <f t="shared" si="5"/>
        <v>0.19633</v>
      </c>
      <c r="E17" s="147">
        <f t="shared" si="6"/>
        <v>4.9082500000000001E-2</v>
      </c>
      <c r="F17" s="147">
        <f>((E17+1)/(1-E17*(SUM($G$8:$G16))))^(1/B17)-1</f>
        <v>5.0203924633552832E-2</v>
      </c>
      <c r="G17" s="148">
        <f t="shared" si="9"/>
        <v>0.61272222104672469</v>
      </c>
      <c r="H17" s="147"/>
      <c r="I17" s="150"/>
      <c r="J17" s="151">
        <f>E17*SUM($G$8:$G17)+G17</f>
        <v>1.0000000000000002</v>
      </c>
      <c r="K17" s="134" t="b">
        <f t="shared" si="7"/>
        <v>1</v>
      </c>
      <c r="L17" s="149"/>
      <c r="M17" s="147">
        <f t="shared" si="8"/>
        <v>0.20081569853421133</v>
      </c>
      <c r="N17" s="147"/>
      <c r="Q17" s="145"/>
    </row>
    <row r="18" spans="2:17">
      <c r="B18" s="134">
        <v>11</v>
      </c>
      <c r="C18" s="146">
        <v>2.75</v>
      </c>
      <c r="D18" s="147">
        <f t="shared" si="5"/>
        <v>0.20027500000000001</v>
      </c>
      <c r="E18" s="147">
        <f t="shared" si="6"/>
        <v>5.0068750000000002E-2</v>
      </c>
      <c r="F18" s="147">
        <f>((E18+1)/(1-E18*(SUM($G$8:$G17))))^(1/B18)-1</f>
        <v>5.1412647725906258E-2</v>
      </c>
      <c r="G18" s="148">
        <f t="shared" si="9"/>
        <v>0.57609596503858429</v>
      </c>
      <c r="H18" s="147"/>
      <c r="I18" s="150"/>
      <c r="J18" s="151">
        <f>E18*SUM($G$8:$G18)+G18</f>
        <v>0.99999999999999933</v>
      </c>
      <c r="K18" s="134" t="b">
        <f t="shared" si="7"/>
        <v>1</v>
      </c>
      <c r="L18" s="149"/>
      <c r="M18" s="147">
        <f t="shared" si="8"/>
        <v>0.20565059090362503</v>
      </c>
      <c r="N18" s="147"/>
    </row>
    <row r="19" spans="2:17">
      <c r="B19" s="134">
        <v>12</v>
      </c>
      <c r="C19" s="146">
        <v>3</v>
      </c>
      <c r="D19" s="147">
        <f t="shared" si="5"/>
        <v>0.20422000000000001</v>
      </c>
      <c r="E19" s="147">
        <f t="shared" si="6"/>
        <v>5.1055000000000003E-2</v>
      </c>
      <c r="F19" s="147">
        <f>((E19+1)/(1-E19*(SUM($G$8:$G18))))^(1/B19)-1</f>
        <v>5.2662819708621633E-2</v>
      </c>
      <c r="G19" s="148">
        <f t="shared" si="9"/>
        <v>0.54016767841307245</v>
      </c>
      <c r="H19" s="147"/>
      <c r="I19" s="150"/>
      <c r="J19" s="151">
        <f>E19*SUM($G$8:$G19)+G19</f>
        <v>1.0000000000000002</v>
      </c>
      <c r="K19" s="134" t="b">
        <f t="shared" si="7"/>
        <v>1</v>
      </c>
      <c r="L19" s="149"/>
      <c r="M19" s="147">
        <f t="shared" si="8"/>
        <v>0.21065127883448653</v>
      </c>
      <c r="N19" s="147"/>
    </row>
    <row r="20" spans="2:17">
      <c r="B20" s="134">
        <v>13</v>
      </c>
      <c r="C20" s="146">
        <v>3.25</v>
      </c>
      <c r="D20" s="147">
        <f t="shared" si="5"/>
        <v>0.206175</v>
      </c>
      <c r="E20" s="147">
        <f t="shared" si="6"/>
        <v>5.1543749999999999E-2</v>
      </c>
      <c r="F20" s="147">
        <f>((E20+1)/(1-E20*(SUM($G$8:$G19))))^(1/B20)-1</f>
        <v>5.32394335170987E-2</v>
      </c>
      <c r="G20" s="148">
        <f t="shared" si="9"/>
        <v>0.50950395476205002</v>
      </c>
      <c r="H20" s="147"/>
      <c r="I20" s="150"/>
      <c r="J20" s="151">
        <f>E20*SUM($G$8:$G20)+G20</f>
        <v>1.0000000000000002</v>
      </c>
      <c r="K20" s="134" t="b">
        <f t="shared" si="7"/>
        <v>1</v>
      </c>
      <c r="L20" s="149"/>
      <c r="M20" s="147">
        <f t="shared" si="8"/>
        <v>0.2129577340683948</v>
      </c>
      <c r="N20" s="147"/>
    </row>
    <row r="21" spans="2:17">
      <c r="B21" s="134">
        <v>14</v>
      </c>
      <c r="C21" s="146">
        <v>3.5</v>
      </c>
      <c r="D21" s="147">
        <f t="shared" si="5"/>
        <v>0.20812999999999998</v>
      </c>
      <c r="E21" s="147">
        <f t="shared" si="6"/>
        <v>5.2032499999999995E-2</v>
      </c>
      <c r="F21" s="147">
        <f>((E21+1)/(1-E21*(SUM($G$8:$G20))))^(1/B21)-1</f>
        <v>5.3843249860497933E-2</v>
      </c>
      <c r="G21" s="148">
        <f t="shared" si="9"/>
        <v>0.47988342139753748</v>
      </c>
      <c r="H21" s="147"/>
      <c r="I21" s="150"/>
      <c r="J21" s="151">
        <f>E21*SUM($G$8:$G21)+G21</f>
        <v>1.0000000000000009</v>
      </c>
      <c r="K21" s="134" t="b">
        <f t="shared" si="7"/>
        <v>1</v>
      </c>
      <c r="L21" s="149"/>
      <c r="M21" s="147">
        <f t="shared" si="8"/>
        <v>0.21537299944199173</v>
      </c>
      <c r="N21" s="147"/>
    </row>
    <row r="22" spans="2:17">
      <c r="B22" s="134">
        <v>15</v>
      </c>
      <c r="C22" s="146">
        <v>3.75</v>
      </c>
      <c r="D22" s="147">
        <f t="shared" si="5"/>
        <v>0.21008499999999997</v>
      </c>
      <c r="E22" s="147">
        <f t="shared" si="6"/>
        <v>5.2521249999999992E-2</v>
      </c>
      <c r="F22" s="147">
        <f>((E22+1)/(1-E22*(SUM($G$8:$G21))))^(1/B22)-1</f>
        <v>5.4474172256659736E-2</v>
      </c>
      <c r="G22" s="148">
        <f t="shared" si="9"/>
        <v>0.45129528656517115</v>
      </c>
      <c r="H22" s="147"/>
      <c r="I22" s="150"/>
      <c r="J22" s="151">
        <f>E22*SUM($G$8:$G22)+G22</f>
        <v>0.99999999999999978</v>
      </c>
      <c r="K22" s="134" t="b">
        <f t="shared" si="7"/>
        <v>1</v>
      </c>
      <c r="L22" s="149"/>
      <c r="M22" s="147">
        <f t="shared" si="8"/>
        <v>0.21789668902663895</v>
      </c>
      <c r="N22" s="147"/>
    </row>
    <row r="23" spans="2:17">
      <c r="B23" s="134">
        <v>16</v>
      </c>
      <c r="C23" s="146">
        <v>4</v>
      </c>
      <c r="D23" s="147">
        <f t="shared" si="5"/>
        <v>0.21204000000000001</v>
      </c>
      <c r="E23" s="147">
        <f t="shared" si="6"/>
        <v>5.3010000000000002E-2</v>
      </c>
      <c r="F23" s="147">
        <f>((E23+1)/(1-E23*(SUM($G$8:$G22))))^(1/B23)-1</f>
        <v>5.513272203827646E-2</v>
      </c>
      <c r="G23" s="148">
        <f t="shared" si="9"/>
        <v>0.42372738504953256</v>
      </c>
      <c r="H23" s="147"/>
      <c r="I23" s="150"/>
      <c r="J23" s="151">
        <f>E23*SUM($G$8:$G23)+G23</f>
        <v>0.99999999999999978</v>
      </c>
      <c r="K23" s="134" t="b">
        <f t="shared" si="7"/>
        <v>1</v>
      </c>
      <c r="L23" s="149"/>
      <c r="M23" s="147">
        <f t="shared" si="8"/>
        <v>0.22053088815310584</v>
      </c>
      <c r="N23" s="147"/>
    </row>
    <row r="24" spans="2:17">
      <c r="B24" s="134">
        <v>17</v>
      </c>
      <c r="C24" s="146">
        <v>4.25</v>
      </c>
      <c r="D24" s="147">
        <f t="shared" si="5"/>
        <v>0.21332499999999999</v>
      </c>
      <c r="E24" s="147">
        <f t="shared" si="6"/>
        <v>5.3331249999999997E-2</v>
      </c>
      <c r="F24" s="147">
        <f>((E24+1)/(1-E24*(SUM($G$8:$G23))))^(1/B24)-1</f>
        <v>5.554040728355969E-2</v>
      </c>
      <c r="G24" s="148">
        <f t="shared" si="9"/>
        <v>0.3989581347893863</v>
      </c>
      <c r="H24" s="147"/>
      <c r="I24" s="150"/>
      <c r="J24" s="151">
        <f>E24*SUM($G$8:$G24)+G24</f>
        <v>1.0000000000000002</v>
      </c>
      <c r="K24" s="134" t="b">
        <f t="shared" si="7"/>
        <v>1</v>
      </c>
      <c r="L24" s="149"/>
      <c r="M24" s="147">
        <f t="shared" si="8"/>
        <v>0.22216162913423876</v>
      </c>
      <c r="N24" s="147"/>
    </row>
    <row r="25" spans="2:17">
      <c r="B25" s="134">
        <v>18</v>
      </c>
      <c r="C25" s="146">
        <v>4.5</v>
      </c>
      <c r="D25" s="147">
        <f t="shared" si="5"/>
        <v>0.21461</v>
      </c>
      <c r="E25" s="147">
        <f t="shared" si="6"/>
        <v>5.3652499999999999E-2</v>
      </c>
      <c r="F25" s="147">
        <f>((E25+1)/(1-E25*(SUM($G$8:$G24))))^(1/B25)-1</f>
        <v>5.597010506639033E-2</v>
      </c>
      <c r="G25" s="148">
        <f t="shared" si="9"/>
        <v>0.37520686872989428</v>
      </c>
      <c r="H25" s="147"/>
      <c r="I25" s="150"/>
      <c r="J25" s="151">
        <f>E25*SUM($G$8:$G25)+G25</f>
        <v>1.0000000000000004</v>
      </c>
      <c r="K25" s="134" t="b">
        <f t="shared" si="7"/>
        <v>1</v>
      </c>
      <c r="L25" s="149"/>
      <c r="M25" s="147">
        <f t="shared" si="8"/>
        <v>0.22388042026556132</v>
      </c>
      <c r="N25" s="147"/>
    </row>
    <row r="26" spans="2:17">
      <c r="B26" s="134">
        <v>19</v>
      </c>
      <c r="C26" s="146">
        <v>4.75</v>
      </c>
      <c r="D26" s="147">
        <f t="shared" si="5"/>
        <v>0.21589499999999998</v>
      </c>
      <c r="E26" s="147">
        <f t="shared" si="6"/>
        <v>5.3973749999999994E-2</v>
      </c>
      <c r="F26" s="147">
        <f>((E26+1)/(1-E26*(SUM($G$8:$G25))))^(1/B26)-1</f>
        <v>5.6421948342039174E-2</v>
      </c>
      <c r="G26" s="148">
        <f t="shared" si="9"/>
        <v>0.35244317421411425</v>
      </c>
      <c r="H26" s="147"/>
      <c r="I26" s="150"/>
      <c r="J26" s="151">
        <f>E26*SUM($G$8:$G26)+G26</f>
        <v>1.0000000000000002</v>
      </c>
      <c r="K26" s="134" t="b">
        <f t="shared" si="7"/>
        <v>1</v>
      </c>
      <c r="L26" s="149"/>
      <c r="M26" s="147">
        <f t="shared" si="8"/>
        <v>0.2256877933681567</v>
      </c>
      <c r="N26" s="147"/>
    </row>
    <row r="27" spans="2:17">
      <c r="B27" s="134">
        <v>20</v>
      </c>
      <c r="C27" s="146">
        <v>5</v>
      </c>
      <c r="D27" s="147">
        <f t="shared" si="5"/>
        <v>0.21718000000000001</v>
      </c>
      <c r="E27" s="147">
        <f t="shared" si="6"/>
        <v>5.4295000000000003E-2</v>
      </c>
      <c r="F27" s="147">
        <f>((E27+1)/(1-E27*(SUM($G$8:$G26))))^(1/B27)-1</f>
        <v>5.689642124020744E-2</v>
      </c>
      <c r="G27" s="148">
        <f t="shared" si="9"/>
        <v>0.33063700112668282</v>
      </c>
      <c r="H27" s="147"/>
      <c r="I27" s="150"/>
      <c r="J27" s="151">
        <f>E27*SUM($G$8:$G27)+G27</f>
        <v>0.99999999999999911</v>
      </c>
      <c r="K27" s="134" t="b">
        <f t="shared" si="7"/>
        <v>1</v>
      </c>
      <c r="L27" s="149"/>
      <c r="M27" s="147">
        <f t="shared" si="8"/>
        <v>0.22758568496082976</v>
      </c>
      <c r="N27" s="147"/>
    </row>
    <row r="28" spans="2:17">
      <c r="B28" s="134">
        <v>21</v>
      </c>
      <c r="C28" s="146">
        <v>5.25</v>
      </c>
      <c r="D28" s="147">
        <f t="shared" si="5"/>
        <v>0.21828125000000001</v>
      </c>
      <c r="E28" s="147">
        <f t="shared" si="6"/>
        <v>5.4570312500000002E-2</v>
      </c>
      <c r="F28" s="147">
        <f>((E28+1)/(1-E28*(SUM($G$8:$G27))))^(1/B28)-1</f>
        <v>5.7304922788590895E-2</v>
      </c>
      <c r="G28" s="148">
        <f t="shared" si="9"/>
        <v>0.3103092060785953</v>
      </c>
      <c r="H28" s="147"/>
      <c r="I28" s="150"/>
      <c r="J28" s="151">
        <f>E28*SUM($G$8:$G28)+G28</f>
        <v>0.99999999999999911</v>
      </c>
      <c r="K28" s="134" t="b">
        <f t="shared" si="7"/>
        <v>1</v>
      </c>
      <c r="L28" s="149"/>
      <c r="M28" s="147">
        <f t="shared" si="8"/>
        <v>0.22921969115436358</v>
      </c>
      <c r="N28" s="147"/>
    </row>
    <row r="29" spans="2:17">
      <c r="B29" s="134">
        <v>22</v>
      </c>
      <c r="C29" s="146">
        <v>5.5</v>
      </c>
      <c r="D29" s="147">
        <f t="shared" si="5"/>
        <v>0.21938250000000001</v>
      </c>
      <c r="E29" s="147">
        <f t="shared" si="6"/>
        <v>5.4845625000000002E-2</v>
      </c>
      <c r="F29" s="147">
        <f>((E29+1)/(1-E29*(SUM($G$8:$G28))))^(1/B29)-1</f>
        <v>5.7735036262909212E-2</v>
      </c>
      <c r="G29" s="148">
        <f t="shared" si="9"/>
        <v>0.29087635394472655</v>
      </c>
      <c r="H29" s="147"/>
      <c r="I29" s="150"/>
      <c r="J29" s="151">
        <f>E29*SUM($G$8:$G29)+G29</f>
        <v>1.0000000000000004</v>
      </c>
      <c r="K29" s="134" t="b">
        <f t="shared" si="7"/>
        <v>1</v>
      </c>
      <c r="L29" s="149"/>
      <c r="M29" s="147">
        <f t="shared" si="8"/>
        <v>0.23094014505163685</v>
      </c>
      <c r="N29" s="147"/>
    </row>
    <row r="30" spans="2:17">
      <c r="B30" s="134">
        <v>23</v>
      </c>
      <c r="C30" s="146">
        <v>5.75</v>
      </c>
      <c r="D30" s="147">
        <f t="shared" si="5"/>
        <v>0.22048375000000001</v>
      </c>
      <c r="E30" s="147">
        <f t="shared" si="6"/>
        <v>5.5120937500000002E-2</v>
      </c>
      <c r="F30" s="147">
        <f>((E30+1)/(1-E30*(SUM($G$8:$G29))))^(1/B30)-1</f>
        <v>5.8187598094055604E-2</v>
      </c>
      <c r="G30" s="148">
        <f t="shared" si="9"/>
        <v>0.27230690353396608</v>
      </c>
      <c r="H30" s="147"/>
      <c r="I30" s="150"/>
      <c r="J30" s="151">
        <f>E30*SUM($G$8:$G30)+G30</f>
        <v>0.99999999999999978</v>
      </c>
      <c r="K30" s="134" t="b">
        <f t="shared" si="7"/>
        <v>1</v>
      </c>
      <c r="L30" s="149"/>
      <c r="M30" s="147">
        <f t="shared" si="8"/>
        <v>0.23275039237622241</v>
      </c>
      <c r="N30" s="147"/>
    </row>
    <row r="31" spans="2:17">
      <c r="B31" s="134">
        <v>24</v>
      </c>
      <c r="C31" s="146">
        <v>6</v>
      </c>
      <c r="D31" s="147">
        <f t="shared" si="5"/>
        <v>0.221585</v>
      </c>
      <c r="E31" s="147">
        <f t="shared" si="6"/>
        <v>5.5396250000000001E-2</v>
      </c>
      <c r="F31" s="147">
        <f>((E31+1)/(1-E31*(SUM($G$8:$G30))))^(1/B31)-1</f>
        <v>5.8663713441667875E-2</v>
      </c>
      <c r="G31" s="148">
        <f t="shared" si="9"/>
        <v>0.25457006829363049</v>
      </c>
      <c r="H31" s="147"/>
      <c r="I31" s="150"/>
      <c r="J31" s="151">
        <f>E31*SUM($G$8:$G31)+G31</f>
        <v>0.99999999999999978</v>
      </c>
      <c r="K31" s="134" t="b">
        <f t="shared" si="7"/>
        <v>1</v>
      </c>
      <c r="L31" s="149"/>
      <c r="M31" s="147">
        <f t="shared" si="8"/>
        <v>0.2346548537666715</v>
      </c>
      <c r="N31" s="147"/>
    </row>
    <row r="32" spans="2:17">
      <c r="B32" s="134">
        <v>25</v>
      </c>
      <c r="C32" s="146">
        <v>6.25</v>
      </c>
      <c r="D32" s="147">
        <f t="shared" si="5"/>
        <v>0.22268625</v>
      </c>
      <c r="E32" s="147">
        <f t="shared" si="6"/>
        <v>5.5671562500000001E-2</v>
      </c>
      <c r="F32" s="147">
        <f>((E32+1)/(1-E32*(SUM($G$8:$G31))))^(1/B32)-1</f>
        <v>5.9164763303980017E-2</v>
      </c>
      <c r="G32" s="148">
        <f t="shared" si="9"/>
        <v>0.23763581665777669</v>
      </c>
      <c r="H32" s="147"/>
      <c r="I32" s="150"/>
      <c r="J32" s="151">
        <f>E32*SUM($G$8:$G32)+G32</f>
        <v>0.99999999999999978</v>
      </c>
      <c r="K32" s="134" t="b">
        <f t="shared" si="7"/>
        <v>1</v>
      </c>
      <c r="L32" s="149"/>
      <c r="M32" s="147">
        <f t="shared" si="8"/>
        <v>0.23665905321592007</v>
      </c>
      <c r="N32" s="147"/>
    </row>
    <row r="33" spans="2:14">
      <c r="B33" s="134">
        <v>26</v>
      </c>
      <c r="C33" s="146">
        <v>6.5</v>
      </c>
      <c r="D33" s="147">
        <f t="shared" si="5"/>
        <v>0.2237875</v>
      </c>
      <c r="E33" s="147">
        <f t="shared" si="6"/>
        <v>5.5946875E-2</v>
      </c>
      <c r="F33" s="147">
        <f>((E33+1)/(1-E33*(SUM($G$8:$G32))))^(1/B33)-1</f>
        <v>5.9692421749357738E-2</v>
      </c>
      <c r="G33" s="148">
        <f t="shared" si="9"/>
        <v>0.22147487119600712</v>
      </c>
      <c r="H33" s="147"/>
      <c r="I33" s="150"/>
      <c r="J33" s="151">
        <f>E33*SUM($G$8:$G33)+G33</f>
        <v>0.99999999999999978</v>
      </c>
      <c r="K33" s="134" t="b">
        <f t="shared" si="7"/>
        <v>1</v>
      </c>
      <c r="L33" s="149"/>
      <c r="M33" s="147">
        <f t="shared" si="8"/>
        <v>0.23876968699743095</v>
      </c>
      <c r="N33" s="147"/>
    </row>
    <row r="34" spans="2:14">
      <c r="B34" s="134">
        <v>27</v>
      </c>
      <c r="C34" s="146">
        <v>6.75</v>
      </c>
      <c r="D34" s="147">
        <f t="shared" si="5"/>
        <v>0.22488875</v>
      </c>
      <c r="E34" s="147">
        <f t="shared" si="6"/>
        <v>5.62221875E-2</v>
      </c>
      <c r="F34" s="147">
        <f>((E34+1)/(1-E34*(SUM($G$8:$G33))))^(1/B34)-1</f>
        <v>6.0248683488458132E-2</v>
      </c>
      <c r="G34" s="148">
        <f t="shared" si="9"/>
        <v>0.20605870662815104</v>
      </c>
      <c r="H34" s="147"/>
      <c r="I34" s="150"/>
      <c r="J34" s="151">
        <f>E34*SUM($G$8:$G34)+G34</f>
        <v>1.0000000000000007</v>
      </c>
      <c r="K34" s="134" t="b">
        <f t="shared" si="7"/>
        <v>1</v>
      </c>
      <c r="L34" s="149"/>
      <c r="M34" s="147">
        <f t="shared" si="8"/>
        <v>0.24099473395383253</v>
      </c>
      <c r="N34" s="147"/>
    </row>
    <row r="35" spans="2:14">
      <c r="B35" s="134">
        <v>28</v>
      </c>
      <c r="C35" s="146">
        <v>7</v>
      </c>
      <c r="D35" s="147">
        <f t="shared" si="5"/>
        <v>0.22599</v>
      </c>
      <c r="E35" s="147">
        <f t="shared" si="6"/>
        <v>5.6497499999999999E-2</v>
      </c>
      <c r="F35" s="147">
        <f>((E35+1)/(1-E35*(SUM($G$8:$G34))))^(1/B35)-1</f>
        <v>6.0835902781559037E-2</v>
      </c>
      <c r="G35" s="148">
        <f t="shared" si="9"/>
        <v>0.19135954676909336</v>
      </c>
      <c r="H35" s="147"/>
      <c r="I35" s="150"/>
      <c r="J35" s="151">
        <f>E35*SUM($G$8:$G35)+G35</f>
        <v>0.99999999999999989</v>
      </c>
      <c r="K35" s="134" t="b">
        <f t="shared" si="7"/>
        <v>1</v>
      </c>
      <c r="L35" s="149"/>
      <c r="M35" s="147">
        <f t="shared" si="8"/>
        <v>0.24334361112623615</v>
      </c>
      <c r="N35" s="147"/>
    </row>
    <row r="36" spans="2:14">
      <c r="B36" s="134">
        <v>29</v>
      </c>
      <c r="C36" s="146">
        <v>7.25</v>
      </c>
      <c r="D36" s="147">
        <f t="shared" si="5"/>
        <v>0.22655416666666667</v>
      </c>
      <c r="E36" s="147">
        <f t="shared" si="6"/>
        <v>5.6638541666666667E-2</v>
      </c>
      <c r="F36" s="147">
        <f>((E36+1)/(1-E36*(SUM($G$8:$G35))))^(1/B36)-1</f>
        <v>6.1078855904422413E-2</v>
      </c>
      <c r="G36" s="148">
        <f t="shared" si="9"/>
        <v>0.17919168245231057</v>
      </c>
      <c r="H36" s="147"/>
      <c r="I36" s="150"/>
      <c r="J36" s="151">
        <f>E36*SUM($G$8:$G36)+G36</f>
        <v>0.99999999999999978</v>
      </c>
      <c r="K36" s="134" t="b">
        <f t="shared" si="7"/>
        <v>1</v>
      </c>
      <c r="L36" s="149"/>
      <c r="M36" s="147">
        <f t="shared" si="8"/>
        <v>0.24431542361768965</v>
      </c>
      <c r="N36" s="147"/>
    </row>
    <row r="37" spans="2:14">
      <c r="B37" s="134">
        <v>30</v>
      </c>
      <c r="C37" s="146">
        <v>7.5</v>
      </c>
      <c r="D37" s="147">
        <f t="shared" si="5"/>
        <v>0.22711833333333334</v>
      </c>
      <c r="E37" s="147">
        <f t="shared" si="6"/>
        <v>5.6779583333333335E-2</v>
      </c>
      <c r="F37" s="147">
        <f>((E37+1)/(1-E37*(SUM($G$8:$G36))))^(1/B37)-1</f>
        <v>6.1341052975746102E-2</v>
      </c>
      <c r="G37" s="148">
        <f t="shared" si="9"/>
        <v>0.16762975270217798</v>
      </c>
      <c r="H37" s="147"/>
      <c r="I37" s="150"/>
      <c r="J37" s="151">
        <f>E37*SUM($G$8:$G37)+G37</f>
        <v>0.99999999999999978</v>
      </c>
      <c r="K37" s="134" t="b">
        <f t="shared" si="7"/>
        <v>1</v>
      </c>
      <c r="L37" s="149"/>
      <c r="M37" s="147">
        <f t="shared" si="8"/>
        <v>0.24536421190298441</v>
      </c>
      <c r="N37" s="147"/>
    </row>
    <row r="38" spans="2:14">
      <c r="B38" s="134">
        <v>31</v>
      </c>
      <c r="C38" s="146">
        <v>7.75</v>
      </c>
      <c r="D38" s="147">
        <f t="shared" si="5"/>
        <v>0.22768250000000001</v>
      </c>
      <c r="E38" s="147">
        <f t="shared" si="6"/>
        <v>5.6920625000000002E-2</v>
      </c>
      <c r="F38" s="147">
        <f>((E38+1)/(1-E38*(SUM($G$8:$G37))))^(1/B38)-1</f>
        <v>6.1623117279669293E-2</v>
      </c>
      <c r="G38" s="148">
        <f t="shared" si="9"/>
        <v>0.15664575349264348</v>
      </c>
      <c r="H38" s="147"/>
      <c r="I38" s="150"/>
      <c r="J38" s="151">
        <f>E38*SUM($G$8:$G38)+G38</f>
        <v>0.99999999999999978</v>
      </c>
      <c r="K38" s="134" t="b">
        <f t="shared" si="7"/>
        <v>1</v>
      </c>
      <c r="L38" s="149"/>
      <c r="M38" s="147">
        <f t="shared" si="8"/>
        <v>0.24649246911867717</v>
      </c>
      <c r="N38" s="147"/>
    </row>
    <row r="39" spans="2:14">
      <c r="B39" s="134">
        <v>32</v>
      </c>
      <c r="C39" s="146">
        <v>8</v>
      </c>
      <c r="D39" s="147">
        <f t="shared" si="5"/>
        <v>0.22824666666666668</v>
      </c>
      <c r="E39" s="147">
        <f t="shared" si="6"/>
        <v>5.706166666666667E-2</v>
      </c>
      <c r="F39" s="147">
        <f>((E39+1)/(1-E39*(SUM($G$8:$G38))))^(1/B39)-1</f>
        <v>6.1925864339550163E-2</v>
      </c>
      <c r="G39" s="148">
        <f t="shared" si="9"/>
        <v>0.14621288404557689</v>
      </c>
      <c r="H39" s="147"/>
      <c r="I39" s="150"/>
      <c r="J39" s="151">
        <f>E39*SUM($G$8:$G39)+G39</f>
        <v>1</v>
      </c>
      <c r="K39" s="134" t="b">
        <f t="shared" si="7"/>
        <v>1</v>
      </c>
      <c r="L39" s="149"/>
      <c r="M39" s="147">
        <f t="shared" si="8"/>
        <v>0.24770345735820065</v>
      </c>
      <c r="N39" s="147"/>
    </row>
    <row r="40" spans="2:14">
      <c r="B40" s="134">
        <v>33</v>
      </c>
      <c r="C40" s="146">
        <v>8.25</v>
      </c>
      <c r="D40" s="147">
        <f t="shared" ref="D40:D71" si="10">IFERROR(HLOOKUP(C40,$D$1:$CE$3,3)/100,0)</f>
        <v>0.22881083333333335</v>
      </c>
      <c r="E40" s="147">
        <f t="shared" si="6"/>
        <v>5.7202708333333338E-2</v>
      </c>
      <c r="F40" s="147">
        <f>((E40+1)/(1-E40*(SUM($G$8:$G39))))^(1/B40)-1</f>
        <v>6.2250311960893256E-2</v>
      </c>
      <c r="G40" s="148">
        <f t="shared" si="9"/>
        <v>0.13630549960339472</v>
      </c>
      <c r="H40" s="147"/>
      <c r="I40" s="150"/>
      <c r="J40" s="151">
        <f>E40*SUM($G$8:$G40)+G40</f>
        <v>1.0000000000000002</v>
      </c>
      <c r="K40" s="134" t="b">
        <f t="shared" si="7"/>
        <v>1</v>
      </c>
      <c r="L40" s="149"/>
      <c r="M40" s="147">
        <f t="shared" si="8"/>
        <v>0.24900124784357303</v>
      </c>
      <c r="N40" s="147"/>
    </row>
    <row r="41" spans="2:14">
      <c r="B41" s="134">
        <v>34</v>
      </c>
      <c r="C41" s="146">
        <v>8.5</v>
      </c>
      <c r="D41" s="147">
        <f t="shared" si="10"/>
        <v>0.22937500000000002</v>
      </c>
      <c r="E41" s="147">
        <f t="shared" si="6"/>
        <v>5.7343750000000006E-2</v>
      </c>
      <c r="F41" s="147">
        <f>((E41+1)/(1-E41*(SUM($G$8:$G40))))^(1/B41)-1</f>
        <v>6.2597695864199387E-2</v>
      </c>
      <c r="G41" s="148">
        <f t="shared" si="9"/>
        <v>0.1268990658377793</v>
      </c>
      <c r="H41" s="147"/>
      <c r="I41" s="150"/>
      <c r="J41" s="151">
        <f>E41*SUM($G$8:$G41)+G41</f>
        <v>0.99999999999999989</v>
      </c>
      <c r="K41" s="134" t="b">
        <f t="shared" si="7"/>
        <v>1</v>
      </c>
      <c r="L41" s="149"/>
      <c r="M41" s="147">
        <f t="shared" si="8"/>
        <v>0.25039078345679755</v>
      </c>
      <c r="N41" s="147"/>
    </row>
    <row r="42" spans="2:14">
      <c r="B42" s="134">
        <v>35</v>
      </c>
      <c r="C42" s="146">
        <v>8.75</v>
      </c>
      <c r="D42" s="147">
        <f t="shared" si="10"/>
        <v>0.22993916666666669</v>
      </c>
      <c r="E42" s="147">
        <f t="shared" si="6"/>
        <v>5.7484791666666674E-2</v>
      </c>
      <c r="F42" s="147">
        <f>((E42+1)/(1-E42*(SUM($G$8:$G41))))^(1/B42)-1</f>
        <v>6.2969491517746556E-2</v>
      </c>
      <c r="G42" s="148">
        <f t="shared" si="9"/>
        <v>0.11797011484811815</v>
      </c>
      <c r="H42" s="147"/>
      <c r="I42" s="150"/>
      <c r="J42" s="151">
        <f>E42*SUM($G$8:$G42)+G42</f>
        <v>0.99999999999999978</v>
      </c>
      <c r="K42" s="134" t="b">
        <f t="shared" si="7"/>
        <v>1</v>
      </c>
      <c r="L42" s="149"/>
      <c r="M42" s="147">
        <f t="shared" si="8"/>
        <v>0.25187796607098623</v>
      </c>
      <c r="N42" s="147"/>
    </row>
    <row r="43" spans="2:14">
      <c r="B43" s="134">
        <v>36</v>
      </c>
      <c r="C43" s="146">
        <v>9</v>
      </c>
      <c r="D43" s="147">
        <f t="shared" si="10"/>
        <v>0.23050333333333339</v>
      </c>
      <c r="E43" s="147">
        <f t="shared" si="6"/>
        <v>5.7625833333333348E-2</v>
      </c>
      <c r="F43" s="147">
        <f>((E43+1)/(1-E43*(SUM($G$8:$G42))))^(1/B43)-1</f>
        <v>6.3367443138450774E-2</v>
      </c>
      <c r="G43" s="148">
        <f t="shared" si="9"/>
        <v>0.10949620270411914</v>
      </c>
      <c r="H43" s="147"/>
      <c r="I43" s="150"/>
      <c r="J43" s="151">
        <f>E43*SUM($G$8:$G43)+G43</f>
        <v>1.0000000000000004</v>
      </c>
      <c r="K43" s="134" t="b">
        <f t="shared" si="7"/>
        <v>1</v>
      </c>
      <c r="L43" s="149"/>
      <c r="M43" s="147">
        <f t="shared" si="8"/>
        <v>0.2534697725538031</v>
      </c>
      <c r="N43" s="147"/>
    </row>
    <row r="44" spans="2:14">
      <c r="B44" s="134">
        <v>37</v>
      </c>
      <c r="C44" s="146">
        <v>9.25</v>
      </c>
      <c r="D44" s="147">
        <f t="shared" si="10"/>
        <v>0.23106750000000006</v>
      </c>
      <c r="E44" s="147">
        <f t="shared" si="6"/>
        <v>5.7766875000000016E-2</v>
      </c>
      <c r="F44" s="147">
        <f>((E44+1)/(1-E44*(SUM($G$8:$G43))))^(1/B44)-1</f>
        <v>6.3793601268223865E-2</v>
      </c>
      <c r="G44" s="148">
        <f t="shared" si="9"/>
        <v>0.1014558684878992</v>
      </c>
      <c r="H44" s="147"/>
      <c r="I44" s="150"/>
      <c r="J44" s="151">
        <f>E44*SUM($G$8:$G44)+G44</f>
        <v>0.99999999999999978</v>
      </c>
      <c r="K44" s="134" t="b">
        <f t="shared" si="7"/>
        <v>1</v>
      </c>
      <c r="L44" s="149"/>
      <c r="M44" s="147">
        <f t="shared" si="8"/>
        <v>0.25517440507289546</v>
      </c>
      <c r="N44" s="147"/>
    </row>
    <row r="45" spans="2:14">
      <c r="B45" s="134">
        <v>38</v>
      </c>
      <c r="C45" s="146">
        <v>9.5</v>
      </c>
      <c r="D45" s="147">
        <f t="shared" si="10"/>
        <v>0.23163166666666674</v>
      </c>
      <c r="E45" s="147">
        <f t="shared" si="6"/>
        <v>5.7907916666666684E-2</v>
      </c>
      <c r="F45" s="147">
        <f>((E45+1)/(1-E45*(SUM($G$8:$G44))))^(1/B45)-1</f>
        <v>6.4250370899828546E-2</v>
      </c>
      <c r="G45" s="148">
        <f t="shared" si="9"/>
        <v>9.3828594791704245E-2</v>
      </c>
      <c r="H45" s="147"/>
      <c r="I45" s="150"/>
      <c r="J45" s="151">
        <f>E45*SUM($G$8:$G45)+G45</f>
        <v>1</v>
      </c>
      <c r="K45" s="134" t="b">
        <f t="shared" si="7"/>
        <v>1</v>
      </c>
      <c r="L45" s="149"/>
      <c r="M45" s="147">
        <f t="shared" si="8"/>
        <v>0.25700148359931418</v>
      </c>
      <c r="N45" s="147"/>
    </row>
    <row r="46" spans="2:14">
      <c r="B46" s="134">
        <v>39</v>
      </c>
      <c r="C46" s="146">
        <v>9.75</v>
      </c>
      <c r="D46" s="147">
        <f t="shared" si="10"/>
        <v>0.23219583333333341</v>
      </c>
      <c r="E46" s="147">
        <f t="shared" si="6"/>
        <v>5.8048958333333352E-2</v>
      </c>
      <c r="F46" s="147">
        <f>((E46+1)/(1-E46*(SUM($G$8:$G45))))^(1/B46)-1</f>
        <v>6.4740572884854464E-2</v>
      </c>
      <c r="G46" s="148">
        <f t="shared" si="9"/>
        <v>8.6594769628233079E-2</v>
      </c>
      <c r="H46" s="147"/>
      <c r="I46" s="150"/>
      <c r="J46" s="151">
        <f>E46*SUM($G$8:$G46)+G46</f>
        <v>1.0000000000000002</v>
      </c>
      <c r="K46" s="134" t="b">
        <f t="shared" si="7"/>
        <v>1</v>
      </c>
      <c r="L46" s="149"/>
      <c r="M46" s="147">
        <f t="shared" si="8"/>
        <v>0.25896229153941785</v>
      </c>
      <c r="N46" s="147"/>
    </row>
    <row r="47" spans="2:14">
      <c r="B47" s="134">
        <v>40</v>
      </c>
      <c r="C47" s="146">
        <v>10</v>
      </c>
      <c r="D47" s="147">
        <f t="shared" si="10"/>
        <v>0.23275999999999999</v>
      </c>
      <c r="E47" s="147">
        <f t="shared" si="6"/>
        <v>5.8189999999999999E-2</v>
      </c>
      <c r="F47" s="147">
        <f>((E47+1)/(1-E47*(SUM($G$8:$G46))))^(1/B47)-1</f>
        <v>6.5267522401823763E-2</v>
      </c>
      <c r="G47" s="148">
        <f t="shared" si="9"/>
        <v>7.9735649711453152E-2</v>
      </c>
      <c r="H47" s="147"/>
      <c r="I47" s="150"/>
      <c r="J47" s="151">
        <f>E47*SUM($G$8:$G47)+G47</f>
        <v>0.99999999999999978</v>
      </c>
      <c r="K47" s="134" t="b">
        <f t="shared" si="7"/>
        <v>1</v>
      </c>
      <c r="L47" s="149"/>
      <c r="M47" s="147">
        <f t="shared" si="8"/>
        <v>0.26107008960729505</v>
      </c>
      <c r="N47" s="147"/>
    </row>
    <row r="48" spans="2:14">
      <c r="B48" s="134">
        <f>B47+1</f>
        <v>41</v>
      </c>
      <c r="C48" s="146">
        <f>C47+0.25</f>
        <v>10.25</v>
      </c>
      <c r="D48" s="147">
        <f t="shared" si="10"/>
        <v>0</v>
      </c>
      <c r="E48" s="147">
        <f t="shared" si="6"/>
        <v>0</v>
      </c>
      <c r="F48" s="147">
        <f>((E48+1)/(1-E48*(SUM($G$8:$G47))))^(1/B48)-1</f>
        <v>0</v>
      </c>
      <c r="G48" s="148">
        <f t="shared" si="9"/>
        <v>1</v>
      </c>
      <c r="H48" s="147"/>
      <c r="I48" s="150"/>
      <c r="J48" s="151">
        <f>E48*SUM($G$8:$G48)+G48</f>
        <v>1</v>
      </c>
      <c r="K48" s="134" t="b">
        <f t="shared" si="7"/>
        <v>1</v>
      </c>
      <c r="L48" s="149"/>
      <c r="M48" s="147">
        <f t="shared" si="8"/>
        <v>0</v>
      </c>
      <c r="N48" s="147"/>
    </row>
    <row r="49" spans="2:14">
      <c r="B49" s="134">
        <f t="shared" ref="B49:B87" si="11">B48+1</f>
        <v>42</v>
      </c>
      <c r="C49" s="146">
        <f t="shared" ref="C49:C87" si="12">C48+0.25</f>
        <v>10.5</v>
      </c>
      <c r="D49" s="147">
        <f t="shared" si="10"/>
        <v>0</v>
      </c>
      <c r="E49" s="147">
        <f t="shared" si="6"/>
        <v>0</v>
      </c>
      <c r="F49" s="147">
        <f>((E49+1)/(1-E49*(SUM($G$8:$G48))))^(1/B49)-1</f>
        <v>0</v>
      </c>
      <c r="G49" s="148">
        <f t="shared" si="9"/>
        <v>1</v>
      </c>
      <c r="H49" s="147"/>
      <c r="I49" s="150"/>
      <c r="J49" s="151">
        <f>E49*SUM($G$8:$G49)+G49</f>
        <v>1</v>
      </c>
      <c r="K49" s="134" t="b">
        <f t="shared" si="7"/>
        <v>1</v>
      </c>
      <c r="L49" s="149"/>
      <c r="M49" s="147">
        <f t="shared" si="8"/>
        <v>0</v>
      </c>
      <c r="N49" s="147"/>
    </row>
    <row r="50" spans="2:14">
      <c r="B50" s="134">
        <f t="shared" si="11"/>
        <v>43</v>
      </c>
      <c r="C50" s="146">
        <f t="shared" si="12"/>
        <v>10.75</v>
      </c>
      <c r="D50" s="147">
        <f t="shared" si="10"/>
        <v>0</v>
      </c>
      <c r="E50" s="147">
        <f t="shared" si="6"/>
        <v>0</v>
      </c>
      <c r="F50" s="147">
        <f>((E50+1)/(1-E50*(SUM($G$8:$G49))))^(1/B50)-1</f>
        <v>0</v>
      </c>
      <c r="G50" s="148">
        <f t="shared" si="9"/>
        <v>1</v>
      </c>
      <c r="H50" s="147"/>
      <c r="I50" s="150"/>
      <c r="J50" s="151">
        <f>E50*SUM($G$8:$G50)+G50</f>
        <v>1</v>
      </c>
      <c r="K50" s="134" t="b">
        <f t="shared" si="7"/>
        <v>1</v>
      </c>
      <c r="L50" s="149"/>
      <c r="M50" s="147">
        <f t="shared" si="8"/>
        <v>0</v>
      </c>
      <c r="N50" s="147"/>
    </row>
    <row r="51" spans="2:14">
      <c r="B51" s="134">
        <f t="shared" si="11"/>
        <v>44</v>
      </c>
      <c r="C51" s="146">
        <f t="shared" si="12"/>
        <v>11</v>
      </c>
      <c r="D51" s="147">
        <f t="shared" si="10"/>
        <v>0</v>
      </c>
      <c r="E51" s="147">
        <f t="shared" si="6"/>
        <v>0</v>
      </c>
      <c r="F51" s="147">
        <f>((E51+1)/(1-E51*(SUM($G$8:$G50))))^(1/B51)-1</f>
        <v>0</v>
      </c>
      <c r="G51" s="148">
        <f t="shared" si="9"/>
        <v>1</v>
      </c>
      <c r="H51" s="147"/>
      <c r="I51" s="150"/>
      <c r="J51" s="151">
        <f>E51*SUM($G$8:$G51)+G51</f>
        <v>1</v>
      </c>
      <c r="K51" s="134" t="b">
        <f t="shared" si="7"/>
        <v>1</v>
      </c>
      <c r="L51" s="149"/>
      <c r="M51" s="147">
        <f t="shared" si="8"/>
        <v>0</v>
      </c>
      <c r="N51" s="147"/>
    </row>
    <row r="52" spans="2:14">
      <c r="B52" s="134">
        <f t="shared" si="11"/>
        <v>45</v>
      </c>
      <c r="C52" s="146">
        <f t="shared" si="12"/>
        <v>11.25</v>
      </c>
      <c r="D52" s="147">
        <f t="shared" si="10"/>
        <v>0</v>
      </c>
      <c r="E52" s="147">
        <f t="shared" si="6"/>
        <v>0</v>
      </c>
      <c r="F52" s="147">
        <f>((E52+1)/(1-E52*(SUM($G$8:$G51))))^(1/B52)-1</f>
        <v>0</v>
      </c>
      <c r="G52" s="148">
        <f t="shared" si="9"/>
        <v>1</v>
      </c>
      <c r="H52" s="147"/>
      <c r="I52" s="150"/>
      <c r="J52" s="151">
        <f>E52*SUM($G$8:$G52)+G52</f>
        <v>1</v>
      </c>
      <c r="K52" s="134" t="b">
        <f t="shared" si="7"/>
        <v>1</v>
      </c>
      <c r="L52" s="149"/>
      <c r="M52" s="147">
        <f t="shared" si="8"/>
        <v>0</v>
      </c>
      <c r="N52" s="147"/>
    </row>
    <row r="53" spans="2:14">
      <c r="B53" s="134">
        <f t="shared" si="11"/>
        <v>46</v>
      </c>
      <c r="C53" s="146">
        <f t="shared" si="12"/>
        <v>11.5</v>
      </c>
      <c r="D53" s="147">
        <f t="shared" si="10"/>
        <v>0</v>
      </c>
      <c r="E53" s="147">
        <f t="shared" si="6"/>
        <v>0</v>
      </c>
      <c r="F53" s="147">
        <f>((E53+1)/(1-E53*(SUM($G$8:$G52))))^(1/B53)-1</f>
        <v>0</v>
      </c>
      <c r="G53" s="148">
        <f t="shared" si="9"/>
        <v>1</v>
      </c>
      <c r="H53" s="147"/>
      <c r="I53" s="150"/>
      <c r="J53" s="151">
        <f>E53*SUM($G$8:$G53)+G53</f>
        <v>1</v>
      </c>
      <c r="K53" s="134" t="b">
        <f t="shared" si="7"/>
        <v>1</v>
      </c>
      <c r="L53" s="149"/>
      <c r="M53" s="147">
        <f t="shared" si="8"/>
        <v>0</v>
      </c>
      <c r="N53" s="147"/>
    </row>
    <row r="54" spans="2:14">
      <c r="B54" s="134">
        <f t="shared" si="11"/>
        <v>47</v>
      </c>
      <c r="C54" s="146">
        <f t="shared" si="12"/>
        <v>11.75</v>
      </c>
      <c r="D54" s="147">
        <f t="shared" si="10"/>
        <v>0</v>
      </c>
      <c r="E54" s="147">
        <f t="shared" si="6"/>
        <v>0</v>
      </c>
      <c r="F54" s="147">
        <f>((E54+1)/(1-E54*(SUM($G$8:$G53))))^(1/B54)-1</f>
        <v>0</v>
      </c>
      <c r="G54" s="148">
        <f t="shared" si="9"/>
        <v>1</v>
      </c>
      <c r="H54" s="147"/>
      <c r="I54" s="150"/>
      <c r="J54" s="151">
        <f>E54*SUM($G$8:$G54)+G54</f>
        <v>1</v>
      </c>
      <c r="K54" s="134" t="b">
        <f t="shared" si="7"/>
        <v>1</v>
      </c>
      <c r="L54" s="149"/>
      <c r="M54" s="147">
        <f t="shared" si="8"/>
        <v>0</v>
      </c>
      <c r="N54" s="147"/>
    </row>
    <row r="55" spans="2:14">
      <c r="B55" s="134">
        <f t="shared" si="11"/>
        <v>48</v>
      </c>
      <c r="C55" s="146">
        <f t="shared" si="12"/>
        <v>12</v>
      </c>
      <c r="D55" s="147">
        <f t="shared" si="10"/>
        <v>0</v>
      </c>
      <c r="E55" s="147">
        <f t="shared" si="6"/>
        <v>0</v>
      </c>
      <c r="F55" s="147">
        <f>((E55+1)/(1-E55*(SUM($G$8:$G54))))^(1/B55)-1</f>
        <v>0</v>
      </c>
      <c r="G55" s="148">
        <f t="shared" si="9"/>
        <v>1</v>
      </c>
      <c r="H55" s="147"/>
      <c r="I55" s="150"/>
      <c r="J55" s="151">
        <f>E55*SUM($G$8:$G55)+G55</f>
        <v>1</v>
      </c>
      <c r="K55" s="134" t="b">
        <f t="shared" si="7"/>
        <v>1</v>
      </c>
      <c r="L55" s="149"/>
      <c r="M55" s="147">
        <f t="shared" si="8"/>
        <v>0</v>
      </c>
      <c r="N55" s="147"/>
    </row>
    <row r="56" spans="2:14">
      <c r="B56" s="134">
        <f t="shared" si="11"/>
        <v>49</v>
      </c>
      <c r="C56" s="146">
        <f t="shared" si="12"/>
        <v>12.25</v>
      </c>
      <c r="D56" s="147">
        <f t="shared" si="10"/>
        <v>0</v>
      </c>
      <c r="E56" s="147">
        <f t="shared" si="6"/>
        <v>0</v>
      </c>
      <c r="F56" s="147">
        <f>((E56+1)/(1-E56*(SUM($G$8:$G55))))^(1/B56)-1</f>
        <v>0</v>
      </c>
      <c r="G56" s="148">
        <f t="shared" si="9"/>
        <v>1</v>
      </c>
      <c r="H56" s="147"/>
      <c r="I56" s="150"/>
      <c r="J56" s="151">
        <f>E56*SUM($G$8:$G56)+G56</f>
        <v>1</v>
      </c>
      <c r="K56" s="134" t="b">
        <f t="shared" si="7"/>
        <v>1</v>
      </c>
      <c r="L56" s="149"/>
      <c r="M56" s="147">
        <f t="shared" si="8"/>
        <v>0</v>
      </c>
      <c r="N56" s="147"/>
    </row>
    <row r="57" spans="2:14">
      <c r="B57" s="134">
        <f t="shared" si="11"/>
        <v>50</v>
      </c>
      <c r="C57" s="146">
        <f t="shared" si="12"/>
        <v>12.5</v>
      </c>
      <c r="D57" s="147">
        <f t="shared" si="10"/>
        <v>0</v>
      </c>
      <c r="E57" s="147">
        <f t="shared" si="6"/>
        <v>0</v>
      </c>
      <c r="F57" s="147">
        <f>((E57+1)/(1-E57*(SUM($G$8:$G56))))^(1/B57)-1</f>
        <v>0</v>
      </c>
      <c r="G57" s="148">
        <f t="shared" si="9"/>
        <v>1</v>
      </c>
      <c r="H57" s="147"/>
      <c r="I57" s="150"/>
      <c r="J57" s="151">
        <f>E57*SUM($G$8:$G57)+G57</f>
        <v>1</v>
      </c>
      <c r="K57" s="134" t="b">
        <f t="shared" si="7"/>
        <v>1</v>
      </c>
      <c r="L57" s="149"/>
      <c r="M57" s="147">
        <f t="shared" si="8"/>
        <v>0</v>
      </c>
      <c r="N57" s="147"/>
    </row>
    <row r="58" spans="2:14">
      <c r="B58" s="134">
        <f t="shared" si="11"/>
        <v>51</v>
      </c>
      <c r="C58" s="146">
        <f t="shared" si="12"/>
        <v>12.75</v>
      </c>
      <c r="D58" s="147">
        <f t="shared" si="10"/>
        <v>0</v>
      </c>
      <c r="E58" s="147">
        <f t="shared" si="6"/>
        <v>0</v>
      </c>
      <c r="F58" s="147">
        <f>((E58+1)/(1-E58*(SUM($G$8:$G57))))^(1/B58)-1</f>
        <v>0</v>
      </c>
      <c r="G58" s="148">
        <f t="shared" si="9"/>
        <v>1</v>
      </c>
      <c r="H58" s="147"/>
      <c r="I58" s="150"/>
      <c r="J58" s="151">
        <f>E58*SUM($G$8:$G58)+G58</f>
        <v>1</v>
      </c>
      <c r="K58" s="134" t="b">
        <f t="shared" si="7"/>
        <v>1</v>
      </c>
      <c r="L58" s="149"/>
      <c r="M58" s="147">
        <f t="shared" si="8"/>
        <v>0</v>
      </c>
      <c r="N58" s="147"/>
    </row>
    <row r="59" spans="2:14">
      <c r="B59" s="134">
        <f t="shared" si="11"/>
        <v>52</v>
      </c>
      <c r="C59" s="146">
        <f t="shared" si="12"/>
        <v>13</v>
      </c>
      <c r="D59" s="147">
        <f t="shared" si="10"/>
        <v>0</v>
      </c>
      <c r="E59" s="147">
        <f t="shared" si="6"/>
        <v>0</v>
      </c>
      <c r="F59" s="147">
        <f>((E59+1)/(1-E59*(SUM($G$8:$G58))))^(1/B59)-1</f>
        <v>0</v>
      </c>
      <c r="G59" s="148">
        <f t="shared" si="9"/>
        <v>1</v>
      </c>
      <c r="H59" s="147"/>
      <c r="I59" s="150"/>
      <c r="J59" s="151">
        <f>E59*SUM($G$8:$G59)+G59</f>
        <v>1</v>
      </c>
      <c r="K59" s="134" t="b">
        <f t="shared" si="7"/>
        <v>1</v>
      </c>
      <c r="L59" s="149"/>
      <c r="M59" s="147">
        <f t="shared" si="8"/>
        <v>0</v>
      </c>
      <c r="N59" s="147"/>
    </row>
    <row r="60" spans="2:14">
      <c r="B60" s="134">
        <f t="shared" si="11"/>
        <v>53</v>
      </c>
      <c r="C60" s="146">
        <f t="shared" si="12"/>
        <v>13.25</v>
      </c>
      <c r="D60" s="147">
        <f t="shared" si="10"/>
        <v>0</v>
      </c>
      <c r="E60" s="147">
        <f t="shared" si="6"/>
        <v>0</v>
      </c>
      <c r="F60" s="147">
        <f>((E60+1)/(1-E60*(SUM($G$8:$G59))))^(1/B60)-1</f>
        <v>0</v>
      </c>
      <c r="G60" s="148">
        <f t="shared" si="9"/>
        <v>1</v>
      </c>
      <c r="H60" s="147"/>
      <c r="I60" s="150"/>
      <c r="J60" s="151">
        <f>E60*SUM($G$8:$G60)+G60</f>
        <v>1</v>
      </c>
      <c r="K60" s="134" t="b">
        <f t="shared" si="7"/>
        <v>1</v>
      </c>
      <c r="L60" s="149"/>
      <c r="M60" s="147">
        <f t="shared" si="8"/>
        <v>0</v>
      </c>
      <c r="N60" s="147"/>
    </row>
    <row r="61" spans="2:14">
      <c r="B61" s="134">
        <f t="shared" si="11"/>
        <v>54</v>
      </c>
      <c r="C61" s="146">
        <f t="shared" si="12"/>
        <v>13.5</v>
      </c>
      <c r="D61" s="147">
        <f t="shared" si="10"/>
        <v>0</v>
      </c>
      <c r="E61" s="147">
        <f t="shared" si="6"/>
        <v>0</v>
      </c>
      <c r="F61" s="147">
        <f>((E61+1)/(1-E61*(SUM($G$8:$G60))))^(1/B61)-1</f>
        <v>0</v>
      </c>
      <c r="G61" s="148">
        <f t="shared" si="9"/>
        <v>1</v>
      </c>
      <c r="H61" s="147"/>
      <c r="I61" s="150"/>
      <c r="J61" s="151">
        <f>E61*SUM($G$8:$G61)+G61</f>
        <v>1</v>
      </c>
      <c r="K61" s="134" t="b">
        <f t="shared" si="7"/>
        <v>1</v>
      </c>
      <c r="L61" s="149"/>
      <c r="M61" s="147">
        <f t="shared" si="8"/>
        <v>0</v>
      </c>
      <c r="N61" s="147"/>
    </row>
    <row r="62" spans="2:14">
      <c r="B62" s="134">
        <f t="shared" si="11"/>
        <v>55</v>
      </c>
      <c r="C62" s="146">
        <f t="shared" si="12"/>
        <v>13.75</v>
      </c>
      <c r="D62" s="147">
        <f t="shared" si="10"/>
        <v>0</v>
      </c>
      <c r="E62" s="147">
        <f t="shared" si="6"/>
        <v>0</v>
      </c>
      <c r="F62" s="147">
        <f>((E62+1)/(1-E62*(SUM($G$8:$G61))))^(1/B62)-1</f>
        <v>0</v>
      </c>
      <c r="G62" s="148">
        <f t="shared" si="9"/>
        <v>1</v>
      </c>
      <c r="H62" s="147"/>
      <c r="I62" s="150"/>
      <c r="J62" s="151">
        <f>E62*SUM($G$8:$G62)+G62</f>
        <v>1</v>
      </c>
      <c r="K62" s="134" t="b">
        <f t="shared" si="7"/>
        <v>1</v>
      </c>
      <c r="L62" s="149"/>
      <c r="M62" s="147">
        <f t="shared" si="8"/>
        <v>0</v>
      </c>
      <c r="N62" s="147"/>
    </row>
    <row r="63" spans="2:14">
      <c r="B63" s="134">
        <f t="shared" si="11"/>
        <v>56</v>
      </c>
      <c r="C63" s="146">
        <f t="shared" si="12"/>
        <v>14</v>
      </c>
      <c r="D63" s="147">
        <f t="shared" si="10"/>
        <v>0</v>
      </c>
      <c r="E63" s="147">
        <f t="shared" si="6"/>
        <v>0</v>
      </c>
      <c r="F63" s="147">
        <f>((E63+1)/(1-E63*(SUM($G$8:$G62))))^(1/B63)-1</f>
        <v>0</v>
      </c>
      <c r="G63" s="148">
        <f t="shared" si="9"/>
        <v>1</v>
      </c>
      <c r="H63" s="147"/>
      <c r="I63" s="150"/>
      <c r="J63" s="151">
        <f>E63*SUM($G$8:$G63)+G63</f>
        <v>1</v>
      </c>
      <c r="K63" s="134" t="b">
        <f t="shared" si="7"/>
        <v>1</v>
      </c>
      <c r="L63" s="149"/>
      <c r="M63" s="147">
        <f t="shared" si="8"/>
        <v>0</v>
      </c>
      <c r="N63" s="147"/>
    </row>
    <row r="64" spans="2:14">
      <c r="B64" s="134">
        <f t="shared" si="11"/>
        <v>57</v>
      </c>
      <c r="C64" s="146">
        <f t="shared" si="12"/>
        <v>14.25</v>
      </c>
      <c r="D64" s="147">
        <f t="shared" si="10"/>
        <v>0</v>
      </c>
      <c r="E64" s="147">
        <f t="shared" si="6"/>
        <v>0</v>
      </c>
      <c r="F64" s="147">
        <f>((E64+1)/(1-E64*(SUM($G$8:$G63))))^(1/B64)-1</f>
        <v>0</v>
      </c>
      <c r="G64" s="148">
        <f t="shared" si="9"/>
        <v>1</v>
      </c>
      <c r="H64" s="147"/>
      <c r="I64" s="150"/>
      <c r="J64" s="151">
        <f>E64*SUM($G$8:$G64)+G64</f>
        <v>1</v>
      </c>
      <c r="K64" s="134" t="b">
        <f t="shared" si="7"/>
        <v>1</v>
      </c>
      <c r="L64" s="149"/>
      <c r="M64" s="147">
        <f t="shared" si="8"/>
        <v>0</v>
      </c>
      <c r="N64" s="147"/>
    </row>
    <row r="65" spans="2:14">
      <c r="B65" s="134">
        <f t="shared" si="11"/>
        <v>58</v>
      </c>
      <c r="C65" s="146">
        <f t="shared" si="12"/>
        <v>14.5</v>
      </c>
      <c r="D65" s="147">
        <f t="shared" si="10"/>
        <v>0</v>
      </c>
      <c r="E65" s="147">
        <f t="shared" si="6"/>
        <v>0</v>
      </c>
      <c r="F65" s="147">
        <f>((E65+1)/(1-E65*(SUM($G$8:$G64))))^(1/B65)-1</f>
        <v>0</v>
      </c>
      <c r="G65" s="148">
        <f t="shared" si="9"/>
        <v>1</v>
      </c>
      <c r="H65" s="147"/>
      <c r="I65" s="150"/>
      <c r="J65" s="151">
        <f>E65*SUM($G$8:$G65)+G65</f>
        <v>1</v>
      </c>
      <c r="K65" s="134" t="b">
        <f t="shared" si="7"/>
        <v>1</v>
      </c>
      <c r="L65" s="149"/>
      <c r="M65" s="147">
        <f t="shared" si="8"/>
        <v>0</v>
      </c>
      <c r="N65" s="147"/>
    </row>
    <row r="66" spans="2:14">
      <c r="B66" s="134">
        <f t="shared" si="11"/>
        <v>59</v>
      </c>
      <c r="C66" s="146">
        <f t="shared" si="12"/>
        <v>14.75</v>
      </c>
      <c r="D66" s="147">
        <f t="shared" si="10"/>
        <v>0</v>
      </c>
      <c r="E66" s="147">
        <f t="shared" si="6"/>
        <v>0</v>
      </c>
      <c r="F66" s="147">
        <f>((E66+1)/(1-E66*(SUM($G$8:$G65))))^(1/B66)-1</f>
        <v>0</v>
      </c>
      <c r="G66" s="148">
        <f t="shared" si="9"/>
        <v>1</v>
      </c>
      <c r="H66" s="147"/>
      <c r="I66" s="150"/>
      <c r="J66" s="151">
        <f>E66*SUM($G$8:$G66)+G66</f>
        <v>1</v>
      </c>
      <c r="K66" s="134" t="b">
        <f t="shared" si="7"/>
        <v>1</v>
      </c>
      <c r="L66" s="149"/>
      <c r="M66" s="147">
        <f t="shared" si="8"/>
        <v>0</v>
      </c>
      <c r="N66" s="147"/>
    </row>
    <row r="67" spans="2:14">
      <c r="B67" s="134">
        <f t="shared" si="11"/>
        <v>60</v>
      </c>
      <c r="C67" s="146">
        <f t="shared" si="12"/>
        <v>15</v>
      </c>
      <c r="D67" s="147">
        <f t="shared" si="10"/>
        <v>0</v>
      </c>
      <c r="E67" s="147">
        <f t="shared" si="6"/>
        <v>0</v>
      </c>
      <c r="F67" s="147">
        <f>((E67+1)/(1-E67*(SUM($G$8:$G66))))^(1/B67)-1</f>
        <v>0</v>
      </c>
      <c r="G67" s="148">
        <f t="shared" si="9"/>
        <v>1</v>
      </c>
      <c r="H67" s="147"/>
      <c r="I67" s="150"/>
      <c r="J67" s="151">
        <f>E67*SUM($G$8:$G67)+G67</f>
        <v>1</v>
      </c>
      <c r="K67" s="134" t="b">
        <f t="shared" si="7"/>
        <v>1</v>
      </c>
      <c r="L67" s="149"/>
      <c r="M67" s="147">
        <f t="shared" si="8"/>
        <v>0</v>
      </c>
      <c r="N67" s="147"/>
    </row>
    <row r="68" spans="2:14">
      <c r="B68" s="134">
        <f t="shared" si="11"/>
        <v>61</v>
      </c>
      <c r="C68" s="146">
        <f t="shared" si="12"/>
        <v>15.25</v>
      </c>
      <c r="D68" s="147">
        <f t="shared" si="10"/>
        <v>0</v>
      </c>
      <c r="E68" s="147">
        <f t="shared" si="6"/>
        <v>0</v>
      </c>
      <c r="F68" s="147">
        <f>((E68+1)/(1-E68*(SUM($G$8:$G67))))^(1/B68)-1</f>
        <v>0</v>
      </c>
      <c r="G68" s="148">
        <f t="shared" si="9"/>
        <v>1</v>
      </c>
      <c r="H68" s="147"/>
      <c r="I68" s="150"/>
      <c r="J68" s="151">
        <f>E68*SUM($G$8:$G68)+G68</f>
        <v>1</v>
      </c>
      <c r="K68" s="134" t="b">
        <f t="shared" si="7"/>
        <v>1</v>
      </c>
      <c r="L68" s="149"/>
      <c r="M68" s="147">
        <f t="shared" si="8"/>
        <v>0</v>
      </c>
      <c r="N68" s="147"/>
    </row>
    <row r="69" spans="2:14">
      <c r="B69" s="134">
        <f t="shared" si="11"/>
        <v>62</v>
      </c>
      <c r="C69" s="146">
        <f t="shared" si="12"/>
        <v>15.5</v>
      </c>
      <c r="D69" s="147">
        <f t="shared" si="10"/>
        <v>0</v>
      </c>
      <c r="E69" s="147">
        <f t="shared" si="6"/>
        <v>0</v>
      </c>
      <c r="F69" s="147">
        <f>((E69+1)/(1-E69*(SUM($G$8:$G68))))^(1/B69)-1</f>
        <v>0</v>
      </c>
      <c r="G69" s="148">
        <f t="shared" si="9"/>
        <v>1</v>
      </c>
      <c r="H69" s="147"/>
      <c r="I69" s="150"/>
      <c r="J69" s="151">
        <f>E69*SUM($G$8:$G69)+G69</f>
        <v>1</v>
      </c>
      <c r="K69" s="134" t="b">
        <f t="shared" si="7"/>
        <v>1</v>
      </c>
      <c r="L69" s="149"/>
      <c r="M69" s="147">
        <f t="shared" si="8"/>
        <v>0</v>
      </c>
      <c r="N69" s="147"/>
    </row>
    <row r="70" spans="2:14">
      <c r="B70" s="134">
        <f t="shared" si="11"/>
        <v>63</v>
      </c>
      <c r="C70" s="146">
        <f t="shared" si="12"/>
        <v>15.75</v>
      </c>
      <c r="D70" s="147">
        <f t="shared" si="10"/>
        <v>0</v>
      </c>
      <c r="E70" s="147">
        <f t="shared" si="6"/>
        <v>0</v>
      </c>
      <c r="F70" s="147">
        <f>((E70+1)/(1-E70*(SUM($G$8:$G69))))^(1/B70)-1</f>
        <v>0</v>
      </c>
      <c r="G70" s="148">
        <f t="shared" si="9"/>
        <v>1</v>
      </c>
      <c r="H70" s="147"/>
      <c r="I70" s="150"/>
      <c r="J70" s="151">
        <f>E70*SUM($G$8:$G70)+G70</f>
        <v>1</v>
      </c>
      <c r="K70" s="134" t="b">
        <f t="shared" si="7"/>
        <v>1</v>
      </c>
      <c r="L70" s="149"/>
      <c r="M70" s="147">
        <f t="shared" si="8"/>
        <v>0</v>
      </c>
      <c r="N70" s="147"/>
    </row>
    <row r="71" spans="2:14">
      <c r="B71" s="134">
        <f t="shared" si="11"/>
        <v>64</v>
      </c>
      <c r="C71" s="146">
        <f t="shared" si="12"/>
        <v>16</v>
      </c>
      <c r="D71" s="147">
        <f t="shared" si="10"/>
        <v>0</v>
      </c>
      <c r="E71" s="147">
        <f t="shared" si="6"/>
        <v>0</v>
      </c>
      <c r="F71" s="147">
        <f>((E71+1)/(1-E71*(SUM($G$8:$G70))))^(1/B71)-1</f>
        <v>0</v>
      </c>
      <c r="G71" s="148">
        <f t="shared" si="9"/>
        <v>1</v>
      </c>
      <c r="H71" s="147"/>
      <c r="I71" s="150"/>
      <c r="J71" s="151">
        <f>E71*SUM($G$8:$G71)+G71</f>
        <v>1</v>
      </c>
      <c r="K71" s="134" t="b">
        <f t="shared" si="7"/>
        <v>1</v>
      </c>
      <c r="L71" s="149"/>
      <c r="M71" s="147">
        <f t="shared" si="8"/>
        <v>0</v>
      </c>
      <c r="N71" s="147"/>
    </row>
    <row r="72" spans="2:14">
      <c r="B72" s="134">
        <f t="shared" si="11"/>
        <v>65</v>
      </c>
      <c r="C72" s="146">
        <f t="shared" si="12"/>
        <v>16.25</v>
      </c>
      <c r="D72" s="147">
        <f t="shared" ref="D72:D87" si="13">IFERROR(HLOOKUP(C72,$D$1:$CE$3,3)/100,0)</f>
        <v>0</v>
      </c>
      <c r="E72" s="147">
        <f t="shared" ref="E72:E87" si="14">D72/4</f>
        <v>0</v>
      </c>
      <c r="F72" s="147">
        <f>((E72+1)/(1-E72*(SUM($G$8:$G71))))^(1/B72)-1</f>
        <v>0</v>
      </c>
      <c r="G72" s="148">
        <f t="shared" si="9"/>
        <v>1</v>
      </c>
      <c r="H72" s="147"/>
      <c r="I72" s="150"/>
      <c r="J72" s="151">
        <f>E72*SUM($G$8:$G72)+G72</f>
        <v>1</v>
      </c>
      <c r="K72" s="134" t="b">
        <f t="shared" ref="K72:K87" si="15">ROUND(J72,10)=1</f>
        <v>1</v>
      </c>
      <c r="L72" s="149"/>
      <c r="M72" s="147">
        <f t="shared" ref="M72:M87" si="16">F72*4</f>
        <v>0</v>
      </c>
      <c r="N72" s="147"/>
    </row>
    <row r="73" spans="2:14">
      <c r="B73" s="134">
        <f t="shared" si="11"/>
        <v>66</v>
      </c>
      <c r="C73" s="146">
        <f t="shared" si="12"/>
        <v>16.5</v>
      </c>
      <c r="D73" s="147">
        <f t="shared" si="13"/>
        <v>0</v>
      </c>
      <c r="E73" s="147">
        <f t="shared" si="14"/>
        <v>0</v>
      </c>
      <c r="F73" s="147">
        <f>((E73+1)/(1-E73*(SUM($G$8:$G72))))^(1/B73)-1</f>
        <v>0</v>
      </c>
      <c r="G73" s="148">
        <f t="shared" ref="G73:G87" si="17">1/((1+F73)^B73)</f>
        <v>1</v>
      </c>
      <c r="H73" s="147"/>
      <c r="I73" s="150"/>
      <c r="J73" s="151">
        <f>E73*SUM($G$8:$G73)+G73</f>
        <v>1</v>
      </c>
      <c r="K73" s="134" t="b">
        <f t="shared" si="15"/>
        <v>1</v>
      </c>
      <c r="L73" s="149"/>
      <c r="M73" s="147">
        <f t="shared" si="16"/>
        <v>0</v>
      </c>
      <c r="N73" s="147"/>
    </row>
    <row r="74" spans="2:14">
      <c r="B74" s="134">
        <f t="shared" si="11"/>
        <v>67</v>
      </c>
      <c r="C74" s="146">
        <f t="shared" si="12"/>
        <v>16.75</v>
      </c>
      <c r="D74" s="147">
        <f t="shared" si="13"/>
        <v>0</v>
      </c>
      <c r="E74" s="147">
        <f t="shared" si="14"/>
        <v>0</v>
      </c>
      <c r="F74" s="147">
        <f>((E74+1)/(1-E74*(SUM($G$8:$G73))))^(1/B74)-1</f>
        <v>0</v>
      </c>
      <c r="G74" s="148">
        <f t="shared" si="17"/>
        <v>1</v>
      </c>
      <c r="H74" s="147"/>
      <c r="I74" s="150"/>
      <c r="J74" s="151">
        <f>E74*SUM($G$8:$G74)+G74</f>
        <v>1</v>
      </c>
      <c r="K74" s="134" t="b">
        <f t="shared" si="15"/>
        <v>1</v>
      </c>
      <c r="L74" s="149"/>
      <c r="M74" s="147">
        <f t="shared" si="16"/>
        <v>0</v>
      </c>
      <c r="N74" s="147"/>
    </row>
    <row r="75" spans="2:14">
      <c r="B75" s="134">
        <f t="shared" si="11"/>
        <v>68</v>
      </c>
      <c r="C75" s="146">
        <f t="shared" si="12"/>
        <v>17</v>
      </c>
      <c r="D75" s="147">
        <f t="shared" si="13"/>
        <v>0</v>
      </c>
      <c r="E75" s="147">
        <f t="shared" si="14"/>
        <v>0</v>
      </c>
      <c r="F75" s="147">
        <f>((E75+1)/(1-E75*(SUM($G$8:$G74))))^(1/B75)-1</f>
        <v>0</v>
      </c>
      <c r="G75" s="148">
        <f t="shared" si="17"/>
        <v>1</v>
      </c>
      <c r="H75" s="147"/>
      <c r="I75" s="150"/>
      <c r="J75" s="151">
        <f>E75*SUM($G$8:$G75)+G75</f>
        <v>1</v>
      </c>
      <c r="K75" s="134" t="b">
        <f t="shared" si="15"/>
        <v>1</v>
      </c>
      <c r="L75" s="149"/>
      <c r="M75" s="147">
        <f t="shared" si="16"/>
        <v>0</v>
      </c>
      <c r="N75" s="147"/>
    </row>
    <row r="76" spans="2:14">
      <c r="B76" s="134">
        <f t="shared" si="11"/>
        <v>69</v>
      </c>
      <c r="C76" s="146">
        <f t="shared" si="12"/>
        <v>17.25</v>
      </c>
      <c r="D76" s="147">
        <f t="shared" si="13"/>
        <v>0</v>
      </c>
      <c r="E76" s="147">
        <f t="shared" si="14"/>
        <v>0</v>
      </c>
      <c r="F76" s="147">
        <f>((E76+1)/(1-E76*(SUM($G$8:$G75))))^(1/B76)-1</f>
        <v>0</v>
      </c>
      <c r="G76" s="148">
        <f t="shared" si="17"/>
        <v>1</v>
      </c>
      <c r="H76" s="147"/>
      <c r="I76" s="150"/>
      <c r="J76" s="151">
        <f>E76*SUM($G$8:$G76)+G76</f>
        <v>1</v>
      </c>
      <c r="K76" s="134" t="b">
        <f t="shared" si="15"/>
        <v>1</v>
      </c>
      <c r="L76" s="149"/>
      <c r="M76" s="147">
        <f t="shared" si="16"/>
        <v>0</v>
      </c>
      <c r="N76" s="147"/>
    </row>
    <row r="77" spans="2:14">
      <c r="B77" s="134">
        <f t="shared" si="11"/>
        <v>70</v>
      </c>
      <c r="C77" s="146">
        <f t="shared" si="12"/>
        <v>17.5</v>
      </c>
      <c r="D77" s="147">
        <f t="shared" si="13"/>
        <v>0</v>
      </c>
      <c r="E77" s="147">
        <f t="shared" si="14"/>
        <v>0</v>
      </c>
      <c r="F77" s="147">
        <f>((E77+1)/(1-E77*(SUM($G$8:$G76))))^(1/B77)-1</f>
        <v>0</v>
      </c>
      <c r="G77" s="148">
        <f t="shared" si="17"/>
        <v>1</v>
      </c>
      <c r="H77" s="147"/>
      <c r="I77" s="150"/>
      <c r="J77" s="151">
        <f>E77*SUM($G$8:$G77)+G77</f>
        <v>1</v>
      </c>
      <c r="K77" s="134" t="b">
        <f t="shared" si="15"/>
        <v>1</v>
      </c>
      <c r="L77" s="149"/>
      <c r="M77" s="147">
        <f t="shared" si="16"/>
        <v>0</v>
      </c>
      <c r="N77" s="147"/>
    </row>
    <row r="78" spans="2:14">
      <c r="B78" s="134">
        <f t="shared" si="11"/>
        <v>71</v>
      </c>
      <c r="C78" s="146">
        <f t="shared" si="12"/>
        <v>17.75</v>
      </c>
      <c r="D78" s="147">
        <f t="shared" si="13"/>
        <v>0</v>
      </c>
      <c r="E78" s="147">
        <f t="shared" si="14"/>
        <v>0</v>
      </c>
      <c r="F78" s="147">
        <f>((E78+1)/(1-E78*(SUM($G$8:$G77))))^(1/B78)-1</f>
        <v>0</v>
      </c>
      <c r="G78" s="148">
        <f t="shared" si="17"/>
        <v>1</v>
      </c>
      <c r="H78" s="147"/>
      <c r="I78" s="150"/>
      <c r="J78" s="151">
        <f>E78*SUM($G$8:$G78)+G78</f>
        <v>1</v>
      </c>
      <c r="K78" s="134" t="b">
        <f t="shared" si="15"/>
        <v>1</v>
      </c>
      <c r="L78" s="149"/>
      <c r="M78" s="147">
        <f t="shared" si="16"/>
        <v>0</v>
      </c>
      <c r="N78" s="147"/>
    </row>
    <row r="79" spans="2:14">
      <c r="B79" s="134">
        <f t="shared" si="11"/>
        <v>72</v>
      </c>
      <c r="C79" s="146">
        <f t="shared" si="12"/>
        <v>18</v>
      </c>
      <c r="D79" s="147">
        <f t="shared" si="13"/>
        <v>0</v>
      </c>
      <c r="E79" s="147">
        <f t="shared" si="14"/>
        <v>0</v>
      </c>
      <c r="F79" s="147">
        <f>((E79+1)/(1-E79*(SUM($G$8:$G78))))^(1/B79)-1</f>
        <v>0</v>
      </c>
      <c r="G79" s="148">
        <f t="shared" si="17"/>
        <v>1</v>
      </c>
      <c r="H79" s="147"/>
      <c r="I79" s="150"/>
      <c r="J79" s="151">
        <f>E79*SUM($G$8:$G79)+G79</f>
        <v>1</v>
      </c>
      <c r="K79" s="134" t="b">
        <f t="shared" si="15"/>
        <v>1</v>
      </c>
      <c r="L79" s="149"/>
      <c r="M79" s="147">
        <f t="shared" si="16"/>
        <v>0</v>
      </c>
      <c r="N79" s="147"/>
    </row>
    <row r="80" spans="2:14">
      <c r="B80" s="134">
        <f t="shared" si="11"/>
        <v>73</v>
      </c>
      <c r="C80" s="146">
        <f t="shared" si="12"/>
        <v>18.25</v>
      </c>
      <c r="D80" s="147">
        <f t="shared" si="13"/>
        <v>0</v>
      </c>
      <c r="E80" s="147">
        <f t="shared" si="14"/>
        <v>0</v>
      </c>
      <c r="F80" s="147">
        <f>((E80+1)/(1-E80*(SUM($G$8:$G79))))^(1/B80)-1</f>
        <v>0</v>
      </c>
      <c r="G80" s="148">
        <f t="shared" si="17"/>
        <v>1</v>
      </c>
      <c r="H80" s="147"/>
      <c r="I80" s="150"/>
      <c r="J80" s="151">
        <f>E80*SUM($G$8:$G80)+G80</f>
        <v>1</v>
      </c>
      <c r="K80" s="134" t="b">
        <f t="shared" si="15"/>
        <v>1</v>
      </c>
      <c r="L80" s="149"/>
      <c r="M80" s="147">
        <f t="shared" si="16"/>
        <v>0</v>
      </c>
      <c r="N80" s="147"/>
    </row>
    <row r="81" spans="2:14">
      <c r="B81" s="134">
        <f t="shared" si="11"/>
        <v>74</v>
      </c>
      <c r="C81" s="146">
        <f t="shared" si="12"/>
        <v>18.5</v>
      </c>
      <c r="D81" s="147">
        <f t="shared" si="13"/>
        <v>0</v>
      </c>
      <c r="E81" s="147">
        <f t="shared" si="14"/>
        <v>0</v>
      </c>
      <c r="F81" s="147">
        <f>((E81+1)/(1-E81*(SUM($G$8:$G80))))^(1/B81)-1</f>
        <v>0</v>
      </c>
      <c r="G81" s="148">
        <f t="shared" si="17"/>
        <v>1</v>
      </c>
      <c r="H81" s="147"/>
      <c r="I81" s="150"/>
      <c r="J81" s="151">
        <f>E81*SUM($G$8:$G81)+G81</f>
        <v>1</v>
      </c>
      <c r="K81" s="134" t="b">
        <f t="shared" si="15"/>
        <v>1</v>
      </c>
      <c r="L81" s="149"/>
      <c r="M81" s="147">
        <f t="shared" si="16"/>
        <v>0</v>
      </c>
      <c r="N81" s="147"/>
    </row>
    <row r="82" spans="2:14">
      <c r="B82" s="134">
        <f t="shared" si="11"/>
        <v>75</v>
      </c>
      <c r="C82" s="146">
        <f t="shared" si="12"/>
        <v>18.75</v>
      </c>
      <c r="D82" s="147">
        <f t="shared" si="13"/>
        <v>0</v>
      </c>
      <c r="E82" s="147">
        <f t="shared" si="14"/>
        <v>0</v>
      </c>
      <c r="F82" s="147">
        <f>((E82+1)/(1-E82*(SUM($G$8:$G81))))^(1/B82)-1</f>
        <v>0</v>
      </c>
      <c r="G82" s="148">
        <f t="shared" si="17"/>
        <v>1</v>
      </c>
      <c r="H82" s="147"/>
      <c r="I82" s="150"/>
      <c r="J82" s="151">
        <f>E82*SUM($G$8:$G82)+G82</f>
        <v>1</v>
      </c>
      <c r="K82" s="134" t="b">
        <f t="shared" si="15"/>
        <v>1</v>
      </c>
      <c r="L82" s="149"/>
      <c r="M82" s="147">
        <f t="shared" si="16"/>
        <v>0</v>
      </c>
      <c r="N82" s="147"/>
    </row>
    <row r="83" spans="2:14">
      <c r="B83" s="134">
        <f t="shared" si="11"/>
        <v>76</v>
      </c>
      <c r="C83" s="146">
        <f t="shared" si="12"/>
        <v>19</v>
      </c>
      <c r="D83" s="147">
        <f t="shared" si="13"/>
        <v>0</v>
      </c>
      <c r="E83" s="147">
        <f t="shared" si="14"/>
        <v>0</v>
      </c>
      <c r="F83" s="147">
        <f>((E83+1)/(1-E83*(SUM($G$8:$G82))))^(1/B83)-1</f>
        <v>0</v>
      </c>
      <c r="G83" s="148">
        <f t="shared" si="17"/>
        <v>1</v>
      </c>
      <c r="H83" s="147"/>
      <c r="I83" s="150"/>
      <c r="J83" s="151">
        <f>E83*SUM($G$8:$G83)+G83</f>
        <v>1</v>
      </c>
      <c r="K83" s="134" t="b">
        <f t="shared" si="15"/>
        <v>1</v>
      </c>
      <c r="L83" s="149"/>
      <c r="M83" s="147">
        <f t="shared" si="16"/>
        <v>0</v>
      </c>
      <c r="N83" s="147"/>
    </row>
    <row r="84" spans="2:14">
      <c r="B84" s="134">
        <f t="shared" si="11"/>
        <v>77</v>
      </c>
      <c r="C84" s="146">
        <f t="shared" si="12"/>
        <v>19.25</v>
      </c>
      <c r="D84" s="147">
        <f t="shared" si="13"/>
        <v>0</v>
      </c>
      <c r="E84" s="147">
        <f t="shared" si="14"/>
        <v>0</v>
      </c>
      <c r="F84" s="147">
        <f>((E84+1)/(1-E84*(SUM($G$8:$G83))))^(1/B84)-1</f>
        <v>0</v>
      </c>
      <c r="G84" s="148">
        <f t="shared" si="17"/>
        <v>1</v>
      </c>
      <c r="H84" s="147"/>
      <c r="I84" s="150"/>
      <c r="J84" s="151">
        <f>E84*SUM($G$8:$G84)+G84</f>
        <v>1</v>
      </c>
      <c r="K84" s="134" t="b">
        <f t="shared" si="15"/>
        <v>1</v>
      </c>
      <c r="L84" s="149"/>
      <c r="M84" s="147">
        <f t="shared" si="16"/>
        <v>0</v>
      </c>
      <c r="N84" s="147"/>
    </row>
    <row r="85" spans="2:14">
      <c r="B85" s="134">
        <f t="shared" si="11"/>
        <v>78</v>
      </c>
      <c r="C85" s="146">
        <f t="shared" si="12"/>
        <v>19.5</v>
      </c>
      <c r="D85" s="147">
        <f t="shared" si="13"/>
        <v>0</v>
      </c>
      <c r="E85" s="147">
        <f t="shared" si="14"/>
        <v>0</v>
      </c>
      <c r="F85" s="147">
        <f>((E85+1)/(1-E85*(SUM($G$8:$G84))))^(1/B85)-1</f>
        <v>0</v>
      </c>
      <c r="G85" s="148">
        <f t="shared" si="17"/>
        <v>1</v>
      </c>
      <c r="H85" s="147"/>
      <c r="I85" s="150"/>
      <c r="J85" s="151">
        <f>E85*SUM($G$8:$G85)+G85</f>
        <v>1</v>
      </c>
      <c r="K85" s="134" t="b">
        <f t="shared" si="15"/>
        <v>1</v>
      </c>
      <c r="L85" s="149"/>
      <c r="M85" s="147">
        <f t="shared" si="16"/>
        <v>0</v>
      </c>
      <c r="N85" s="147"/>
    </row>
    <row r="86" spans="2:14">
      <c r="B86" s="134">
        <f t="shared" si="11"/>
        <v>79</v>
      </c>
      <c r="C86" s="146">
        <f t="shared" si="12"/>
        <v>19.75</v>
      </c>
      <c r="D86" s="147">
        <f t="shared" si="13"/>
        <v>0</v>
      </c>
      <c r="E86" s="147">
        <f t="shared" si="14"/>
        <v>0</v>
      </c>
      <c r="F86" s="147">
        <f>((E86+1)/(1-E86*(SUM($G$8:$G85))))^(1/B86)-1</f>
        <v>0</v>
      </c>
      <c r="G86" s="148">
        <f t="shared" si="17"/>
        <v>1</v>
      </c>
      <c r="H86" s="147"/>
      <c r="I86" s="150"/>
      <c r="J86" s="151">
        <f>E86*SUM($G$8:$G86)+G86</f>
        <v>1</v>
      </c>
      <c r="K86" s="134" t="b">
        <f t="shared" si="15"/>
        <v>1</v>
      </c>
      <c r="L86" s="149"/>
      <c r="M86" s="147">
        <f t="shared" si="16"/>
        <v>0</v>
      </c>
      <c r="N86" s="147"/>
    </row>
    <row r="87" spans="2:14">
      <c r="B87" s="134">
        <f t="shared" si="11"/>
        <v>80</v>
      </c>
      <c r="C87" s="146">
        <f t="shared" si="12"/>
        <v>20</v>
      </c>
      <c r="D87" s="147">
        <f t="shared" si="13"/>
        <v>0</v>
      </c>
      <c r="E87" s="147">
        <f t="shared" si="14"/>
        <v>0</v>
      </c>
      <c r="F87" s="147">
        <f>((E87+1)/(1-E87*(SUM($G$8:$G86))))^(1/B87)-1</f>
        <v>0</v>
      </c>
      <c r="G87" s="148">
        <f t="shared" si="17"/>
        <v>1</v>
      </c>
      <c r="H87" s="147"/>
      <c r="I87" s="150"/>
      <c r="J87" s="151">
        <f>E87*SUM($G$8:$G87)+G87</f>
        <v>1</v>
      </c>
      <c r="K87" s="134" t="b">
        <f t="shared" si="15"/>
        <v>1</v>
      </c>
      <c r="L87" s="149"/>
      <c r="M87" s="147">
        <f t="shared" si="16"/>
        <v>0</v>
      </c>
      <c r="N87" s="147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17023-00FF-4553-842F-13ACC9DD2124}">
  <dimension ref="A1:BW6380"/>
  <sheetViews>
    <sheetView showGridLines="0" zoomScale="85" zoomScaleNormal="85" workbookViewId="0"/>
  </sheetViews>
  <sheetFormatPr defaultColWidth="9.8984375" defaultRowHeight="13.2"/>
  <cols>
    <col min="1" max="1" width="9.8984375" style="152" bestFit="1" customWidth="1"/>
    <col min="2" max="3" width="12.09765625" style="152" bestFit="1" customWidth="1"/>
    <col min="4" max="15" width="11" style="152" bestFit="1" customWidth="1"/>
    <col min="16" max="16384" width="9.8984375" style="152"/>
  </cols>
  <sheetData>
    <row r="1" spans="1:75">
      <c r="B1" s="152" t="s">
        <v>32</v>
      </c>
      <c r="C1" s="153">
        <v>44926</v>
      </c>
    </row>
    <row r="2" spans="1:75">
      <c r="S2" s="152" t="s">
        <v>840</v>
      </c>
    </row>
    <row r="3" spans="1:75" ht="17.399999999999999">
      <c r="B3" s="154" t="s">
        <v>33</v>
      </c>
      <c r="C3" s="154"/>
      <c r="D3" s="146">
        <v>0.25</v>
      </c>
      <c r="E3" s="146">
        <v>0.5</v>
      </c>
      <c r="F3" s="146">
        <v>0.75</v>
      </c>
      <c r="G3" s="146">
        <v>1</v>
      </c>
      <c r="H3" s="146">
        <v>1.25</v>
      </c>
      <c r="I3" s="146">
        <v>1.5</v>
      </c>
      <c r="J3" s="146">
        <v>1.75</v>
      </c>
      <c r="K3" s="146">
        <v>2</v>
      </c>
      <c r="L3" s="146">
        <v>2.25</v>
      </c>
      <c r="M3" s="146">
        <v>2.5</v>
      </c>
      <c r="N3" s="146">
        <v>2.75</v>
      </c>
      <c r="O3" s="146">
        <v>3</v>
      </c>
      <c r="P3" s="146">
        <v>3.25</v>
      </c>
      <c r="Q3" s="146">
        <v>3.5</v>
      </c>
      <c r="R3" s="146">
        <v>3.75</v>
      </c>
      <c r="S3" s="146">
        <v>4</v>
      </c>
      <c r="T3" s="146">
        <v>4.25</v>
      </c>
      <c r="U3" s="146">
        <v>4.5</v>
      </c>
      <c r="V3" s="146">
        <v>4.75</v>
      </c>
      <c r="W3" s="146">
        <v>5</v>
      </c>
      <c r="X3" s="146">
        <v>5.25</v>
      </c>
      <c r="Y3" s="146">
        <v>5.5</v>
      </c>
      <c r="Z3" s="146">
        <v>5.75</v>
      </c>
      <c r="AA3" s="146">
        <v>6</v>
      </c>
      <c r="AB3" s="146">
        <v>6.25</v>
      </c>
      <c r="AC3" s="146">
        <v>6.5</v>
      </c>
      <c r="AD3" s="146">
        <v>6.75</v>
      </c>
      <c r="AE3" s="146">
        <v>7</v>
      </c>
      <c r="AF3" s="146">
        <v>7.25</v>
      </c>
      <c r="AG3" s="146">
        <v>7.5</v>
      </c>
      <c r="AH3" s="146">
        <v>7.75</v>
      </c>
      <c r="AI3" s="146">
        <v>8</v>
      </c>
      <c r="AJ3" s="146">
        <v>8.25</v>
      </c>
      <c r="AK3" s="146">
        <v>8.5</v>
      </c>
      <c r="AL3" s="146">
        <v>8.75</v>
      </c>
      <c r="AM3" s="146">
        <v>9</v>
      </c>
      <c r="AN3" s="146">
        <v>9.25</v>
      </c>
      <c r="AO3" s="146">
        <v>9.5</v>
      </c>
      <c r="AP3" s="146">
        <v>9.75</v>
      </c>
      <c r="AQ3" s="146">
        <v>10</v>
      </c>
      <c r="AR3" s="146">
        <f>AQ3+0.25</f>
        <v>10.25</v>
      </c>
      <c r="AS3" s="146">
        <f t="shared" ref="AS3:BW3" si="0">AR3+0.25</f>
        <v>10.5</v>
      </c>
      <c r="AT3" s="146">
        <f t="shared" si="0"/>
        <v>10.75</v>
      </c>
      <c r="AU3" s="146">
        <f t="shared" si="0"/>
        <v>11</v>
      </c>
      <c r="AV3" s="146">
        <f t="shared" si="0"/>
        <v>11.25</v>
      </c>
      <c r="AW3" s="146">
        <f t="shared" si="0"/>
        <v>11.5</v>
      </c>
      <c r="AX3" s="146">
        <f t="shared" si="0"/>
        <v>11.75</v>
      </c>
      <c r="AY3" s="146">
        <f t="shared" si="0"/>
        <v>12</v>
      </c>
      <c r="AZ3" s="146">
        <f t="shared" si="0"/>
        <v>12.25</v>
      </c>
      <c r="BA3" s="146">
        <f t="shared" si="0"/>
        <v>12.5</v>
      </c>
      <c r="BB3" s="146">
        <f t="shared" si="0"/>
        <v>12.75</v>
      </c>
      <c r="BC3" s="146">
        <f t="shared" si="0"/>
        <v>13</v>
      </c>
      <c r="BD3" s="146">
        <f t="shared" si="0"/>
        <v>13.25</v>
      </c>
      <c r="BE3" s="146">
        <f t="shared" si="0"/>
        <v>13.5</v>
      </c>
      <c r="BF3" s="146">
        <f t="shared" si="0"/>
        <v>13.75</v>
      </c>
      <c r="BG3" s="146">
        <f t="shared" si="0"/>
        <v>14</v>
      </c>
      <c r="BH3" s="146">
        <f t="shared" si="0"/>
        <v>14.25</v>
      </c>
      <c r="BI3" s="146">
        <f t="shared" si="0"/>
        <v>14.5</v>
      </c>
      <c r="BJ3" s="146">
        <f t="shared" si="0"/>
        <v>14.75</v>
      </c>
      <c r="BK3" s="155">
        <f t="shared" si="0"/>
        <v>15</v>
      </c>
      <c r="BL3" s="146">
        <f t="shared" si="0"/>
        <v>15.25</v>
      </c>
      <c r="BM3" s="146">
        <f t="shared" si="0"/>
        <v>15.5</v>
      </c>
      <c r="BN3" s="146">
        <f t="shared" si="0"/>
        <v>15.75</v>
      </c>
      <c r="BO3" s="146">
        <f t="shared" si="0"/>
        <v>16</v>
      </c>
      <c r="BP3" s="146">
        <f t="shared" si="0"/>
        <v>16.25</v>
      </c>
      <c r="BQ3" s="146">
        <f t="shared" si="0"/>
        <v>16.5</v>
      </c>
      <c r="BR3" s="146">
        <f t="shared" si="0"/>
        <v>16.75</v>
      </c>
      <c r="BS3" s="146">
        <f t="shared" si="0"/>
        <v>17</v>
      </c>
      <c r="BT3" s="146">
        <f t="shared" si="0"/>
        <v>17.25</v>
      </c>
      <c r="BU3" s="146">
        <f t="shared" si="0"/>
        <v>17.5</v>
      </c>
      <c r="BV3" s="146">
        <f t="shared" si="0"/>
        <v>17.75</v>
      </c>
      <c r="BW3" s="146">
        <f t="shared" si="0"/>
        <v>18</v>
      </c>
    </row>
    <row r="4" spans="1:75">
      <c r="B4" s="154"/>
      <c r="C4" s="156" t="s">
        <v>841</v>
      </c>
      <c r="D4" s="157">
        <f>'분기 Bootstrapping(위험)_기말'!D4</f>
        <v>0.13799</v>
      </c>
      <c r="E4" s="157">
        <f>'분기 Bootstrapping(위험)_기말'!E4</f>
        <v>0.15164442279618573</v>
      </c>
      <c r="F4" s="157">
        <f>'분기 Bootstrapping(위험)_기말'!F4</f>
        <v>0.16063488048238117</v>
      </c>
      <c r="G4" s="157">
        <f>'분기 Bootstrapping(위험)_기말'!G4</f>
        <v>0.16800623082655886</v>
      </c>
      <c r="H4" s="157">
        <f>'분기 Bootstrapping(위험)_기말'!H4</f>
        <v>0.17337312176858077</v>
      </c>
      <c r="I4" s="157">
        <f>'분기 Bootstrapping(위험)_기말'!I4</f>
        <v>0.17887009633412365</v>
      </c>
      <c r="J4" s="157">
        <f>'분기 Bootstrapping(위험)_기말'!J4</f>
        <v>0.18485161948788154</v>
      </c>
      <c r="K4" s="157">
        <f>'분기 Bootstrapping(위험)_기말'!K4</f>
        <v>0.19098831573549013</v>
      </c>
      <c r="L4" s="157">
        <f>'분기 Bootstrapping(위험)_기말'!L4</f>
        <v>0.19582740709734558</v>
      </c>
      <c r="M4" s="157">
        <f>'분기 Bootstrapping(위험)_기말'!M4</f>
        <v>0.20081569853421133</v>
      </c>
      <c r="N4" s="157">
        <f>'분기 Bootstrapping(위험)_기말'!N4</f>
        <v>0.20565059090362503</v>
      </c>
      <c r="O4" s="157">
        <f>'분기 Bootstrapping(위험)_기말'!O4</f>
        <v>0.21065127883448653</v>
      </c>
      <c r="P4" s="157">
        <f>'분기 Bootstrapping(위험)_기말'!P4</f>
        <v>0.2129577340683948</v>
      </c>
      <c r="Q4" s="157">
        <f>'분기 Bootstrapping(위험)_기말'!Q4</f>
        <v>0.21537299944199173</v>
      </c>
      <c r="R4" s="157">
        <f>'분기 Bootstrapping(위험)_기말'!R4</f>
        <v>0.21789668902663895</v>
      </c>
      <c r="S4" s="157">
        <f>'분기 Bootstrapping(위험)_기말'!S4</f>
        <v>0.22053088815310584</v>
      </c>
      <c r="T4" s="157">
        <f>'분기 Bootstrapping(위험)_기말'!T4</f>
        <v>0.22216162913423876</v>
      </c>
      <c r="U4" s="157">
        <f>'분기 Bootstrapping(위험)_기말'!U4</f>
        <v>0.22388042026556132</v>
      </c>
      <c r="V4" s="157">
        <f>'분기 Bootstrapping(위험)_기말'!V4</f>
        <v>0.2256877933681567</v>
      </c>
      <c r="W4" s="157">
        <f>'분기 Bootstrapping(위험)_기말'!W4</f>
        <v>0.22758568496082976</v>
      </c>
      <c r="X4" s="157">
        <f>'분기 Bootstrapping(위험)_기말'!X4</f>
        <v>0.22921969115436358</v>
      </c>
      <c r="Y4" s="157">
        <f>'분기 Bootstrapping(위험)_기말'!Y4</f>
        <v>0.23094014505163685</v>
      </c>
      <c r="Z4" s="157">
        <f>'분기 Bootstrapping(위험)_기말'!Z4</f>
        <v>0.23275039237622241</v>
      </c>
      <c r="AA4" s="157">
        <f>'분기 Bootstrapping(위험)_기말'!AA4</f>
        <v>0.2346548537666715</v>
      </c>
      <c r="AB4" s="157">
        <f>'분기 Bootstrapping(위험)_기말'!AB4</f>
        <v>0.23665905321592007</v>
      </c>
      <c r="AC4" s="157">
        <f>'분기 Bootstrapping(위험)_기말'!AC4</f>
        <v>0.23876968699743095</v>
      </c>
      <c r="AD4" s="157">
        <f>'분기 Bootstrapping(위험)_기말'!AD4</f>
        <v>0.24099473395383253</v>
      </c>
      <c r="AE4" s="157">
        <f>'분기 Bootstrapping(위험)_기말'!AE4</f>
        <v>0.24334361112623615</v>
      </c>
      <c r="AF4" s="157">
        <f>'분기 Bootstrapping(위험)_기말'!AF4</f>
        <v>0.24431542361768965</v>
      </c>
      <c r="AG4" s="157">
        <f>'분기 Bootstrapping(위험)_기말'!AG4</f>
        <v>0.24536421190298441</v>
      </c>
      <c r="AH4" s="157">
        <f>'분기 Bootstrapping(위험)_기말'!AH4</f>
        <v>0.24649246911867717</v>
      </c>
      <c r="AI4" s="157">
        <f>'분기 Bootstrapping(위험)_기말'!AI4</f>
        <v>0.24770345735820065</v>
      </c>
      <c r="AJ4" s="157">
        <f>'분기 Bootstrapping(위험)_기말'!AJ4</f>
        <v>0.24900124784357303</v>
      </c>
      <c r="AK4" s="157">
        <f>'분기 Bootstrapping(위험)_기말'!AK4</f>
        <v>0.25039078345679755</v>
      </c>
      <c r="AL4" s="157">
        <f>'분기 Bootstrapping(위험)_기말'!AL4</f>
        <v>0.25187796607098623</v>
      </c>
      <c r="AM4" s="157">
        <f>'분기 Bootstrapping(위험)_기말'!AM4</f>
        <v>0.2534697725538031</v>
      </c>
      <c r="AN4" s="157">
        <f>'분기 Bootstrapping(위험)_기말'!AN4</f>
        <v>0.25517440507289546</v>
      </c>
      <c r="AO4" s="157">
        <f>'분기 Bootstrapping(위험)_기말'!AO4</f>
        <v>0.25700148359931418</v>
      </c>
      <c r="AP4" s="157">
        <f>'분기 Bootstrapping(위험)_기말'!AP4</f>
        <v>0.25896229153941785</v>
      </c>
      <c r="AQ4" s="157">
        <f>'분기 Bootstrapping(위험)_기말'!AQ4</f>
        <v>0.26107008960729505</v>
      </c>
      <c r="AR4" s="157">
        <f>'분기 Bootstrapping(위험)_기말'!AR4</f>
        <v>0</v>
      </c>
      <c r="AS4" s="157">
        <f>'분기 Bootstrapping(위험)_기말'!AS4</f>
        <v>0</v>
      </c>
      <c r="AT4" s="157">
        <f>'분기 Bootstrapping(위험)_기말'!AT4</f>
        <v>0</v>
      </c>
      <c r="AU4" s="157">
        <f>'분기 Bootstrapping(위험)_기말'!AU4</f>
        <v>0</v>
      </c>
      <c r="AV4" s="157">
        <f>'분기 Bootstrapping(위험)_기말'!AV4</f>
        <v>0</v>
      </c>
      <c r="AW4" s="157">
        <f>'분기 Bootstrapping(위험)_기말'!AW4</f>
        <v>0</v>
      </c>
      <c r="AX4" s="157">
        <f>'분기 Bootstrapping(위험)_기말'!AX4</f>
        <v>0</v>
      </c>
      <c r="AY4" s="157">
        <f>'분기 Bootstrapping(위험)_기말'!AY4</f>
        <v>0</v>
      </c>
      <c r="AZ4" s="157">
        <f>'분기 Bootstrapping(위험)_기말'!AZ4</f>
        <v>0</v>
      </c>
      <c r="BA4" s="157">
        <f>'분기 Bootstrapping(위험)_기말'!BA4</f>
        <v>0</v>
      </c>
      <c r="BB4" s="157">
        <f>'분기 Bootstrapping(위험)_기말'!BB4</f>
        <v>0</v>
      </c>
      <c r="BC4" s="157">
        <f>'분기 Bootstrapping(위험)_기말'!BC4</f>
        <v>0</v>
      </c>
      <c r="BD4" s="157">
        <f>'분기 Bootstrapping(위험)_기말'!BD4</f>
        <v>0</v>
      </c>
      <c r="BE4" s="157">
        <f>'분기 Bootstrapping(위험)_기말'!BE4</f>
        <v>0</v>
      </c>
      <c r="BF4" s="157">
        <f>'분기 Bootstrapping(위험)_기말'!BF4</f>
        <v>0</v>
      </c>
      <c r="BG4" s="157">
        <f>'분기 Bootstrapping(위험)_기말'!BG4</f>
        <v>0</v>
      </c>
      <c r="BH4" s="157">
        <f>'분기 Bootstrapping(위험)_기말'!BH4</f>
        <v>0</v>
      </c>
      <c r="BI4" s="157">
        <f>'분기 Bootstrapping(위험)_기말'!BI4</f>
        <v>0</v>
      </c>
      <c r="BJ4" s="157">
        <f>'분기 Bootstrapping(위험)_기말'!BJ4</f>
        <v>0</v>
      </c>
      <c r="BK4" s="158">
        <f>'분기 Bootstrapping(위험)_기말'!BK4</f>
        <v>0</v>
      </c>
      <c r="BL4" s="157">
        <f>'분기 Bootstrapping(위험)_기말'!BL4</f>
        <v>0</v>
      </c>
      <c r="BM4" s="157">
        <f>'분기 Bootstrapping(위험)_기말'!BM4</f>
        <v>0</v>
      </c>
      <c r="BN4" s="157">
        <f>'분기 Bootstrapping(위험)_기말'!BN4</f>
        <v>0</v>
      </c>
      <c r="BO4" s="157">
        <f>'분기 Bootstrapping(위험)_기말'!BO4</f>
        <v>0</v>
      </c>
      <c r="BP4" s="157">
        <f>'분기 Bootstrapping(위험)_기말'!BP4</f>
        <v>0</v>
      </c>
      <c r="BQ4" s="157">
        <f>'분기 Bootstrapping(위험)_기말'!BQ4</f>
        <v>0</v>
      </c>
      <c r="BR4" s="157">
        <f>'분기 Bootstrapping(위험)_기말'!BR4</f>
        <v>0</v>
      </c>
      <c r="BS4" s="157">
        <f>'분기 Bootstrapping(위험)_기말'!BS4</f>
        <v>0</v>
      </c>
      <c r="BT4" s="157">
        <f>'분기 Bootstrapping(위험)_기말'!BT4</f>
        <v>0</v>
      </c>
      <c r="BU4" s="157">
        <f>'분기 Bootstrapping(위험)_기말'!BU4</f>
        <v>0</v>
      </c>
      <c r="BV4" s="157">
        <f>'분기 Bootstrapping(위험)_기말'!BV4</f>
        <v>0</v>
      </c>
      <c r="BW4" s="157">
        <f>'분기 Bootstrapping(위험)_기말'!BW4</f>
        <v>0</v>
      </c>
    </row>
    <row r="5" spans="1:75">
      <c r="B5" s="159" t="s">
        <v>34</v>
      </c>
      <c r="C5" s="159"/>
      <c r="D5" s="160">
        <f t="shared" ref="D5:BO5" si="1">EDATE($C$1,D7)</f>
        <v>45016</v>
      </c>
      <c r="E5" s="160">
        <f t="shared" si="1"/>
        <v>45107</v>
      </c>
      <c r="F5" s="160">
        <f t="shared" si="1"/>
        <v>45199</v>
      </c>
      <c r="G5" s="160">
        <f t="shared" si="1"/>
        <v>45291</v>
      </c>
      <c r="H5" s="160">
        <f t="shared" si="1"/>
        <v>45382</v>
      </c>
      <c r="I5" s="160">
        <f t="shared" si="1"/>
        <v>45473</v>
      </c>
      <c r="J5" s="160">
        <f t="shared" si="1"/>
        <v>45565</v>
      </c>
      <c r="K5" s="160">
        <f t="shared" si="1"/>
        <v>45657</v>
      </c>
      <c r="L5" s="160">
        <f t="shared" si="1"/>
        <v>45747</v>
      </c>
      <c r="M5" s="160">
        <f t="shared" si="1"/>
        <v>45838</v>
      </c>
      <c r="N5" s="160">
        <f t="shared" si="1"/>
        <v>45930</v>
      </c>
      <c r="O5" s="160">
        <f t="shared" si="1"/>
        <v>46022</v>
      </c>
      <c r="P5" s="160">
        <f t="shared" si="1"/>
        <v>46112</v>
      </c>
      <c r="Q5" s="160">
        <f t="shared" si="1"/>
        <v>46203</v>
      </c>
      <c r="R5" s="160">
        <f t="shared" si="1"/>
        <v>46295</v>
      </c>
      <c r="S5" s="160">
        <f t="shared" si="1"/>
        <v>46387</v>
      </c>
      <c r="T5" s="160">
        <f t="shared" si="1"/>
        <v>46477</v>
      </c>
      <c r="U5" s="160">
        <f t="shared" si="1"/>
        <v>46568</v>
      </c>
      <c r="V5" s="160">
        <f t="shared" si="1"/>
        <v>46660</v>
      </c>
      <c r="W5" s="161">
        <f t="shared" si="1"/>
        <v>46752</v>
      </c>
      <c r="X5" s="161">
        <f t="shared" si="1"/>
        <v>46843</v>
      </c>
      <c r="Y5" s="161">
        <f t="shared" si="1"/>
        <v>46934</v>
      </c>
      <c r="Z5" s="161">
        <f t="shared" si="1"/>
        <v>47026</v>
      </c>
      <c r="AA5" s="161">
        <f t="shared" si="1"/>
        <v>47118</v>
      </c>
      <c r="AB5" s="161">
        <f t="shared" si="1"/>
        <v>47208</v>
      </c>
      <c r="AC5" s="161">
        <f t="shared" si="1"/>
        <v>47299</v>
      </c>
      <c r="AD5" s="161">
        <f t="shared" si="1"/>
        <v>47391</v>
      </c>
      <c r="AE5" s="161">
        <f t="shared" si="1"/>
        <v>47483</v>
      </c>
      <c r="AF5" s="161">
        <f t="shared" si="1"/>
        <v>47573</v>
      </c>
      <c r="AG5" s="161">
        <f t="shared" si="1"/>
        <v>47664</v>
      </c>
      <c r="AH5" s="161">
        <f t="shared" si="1"/>
        <v>47756</v>
      </c>
      <c r="AI5" s="161">
        <f t="shared" si="1"/>
        <v>47848</v>
      </c>
      <c r="AJ5" s="161">
        <f t="shared" si="1"/>
        <v>47938</v>
      </c>
      <c r="AK5" s="161">
        <f t="shared" si="1"/>
        <v>48029</v>
      </c>
      <c r="AL5" s="161">
        <f t="shared" si="1"/>
        <v>48121</v>
      </c>
      <c r="AM5" s="161">
        <f t="shared" si="1"/>
        <v>48213</v>
      </c>
      <c r="AN5" s="161">
        <f t="shared" si="1"/>
        <v>48304</v>
      </c>
      <c r="AO5" s="161">
        <f t="shared" si="1"/>
        <v>48395</v>
      </c>
      <c r="AP5" s="161">
        <f t="shared" si="1"/>
        <v>48487</v>
      </c>
      <c r="AQ5" s="161">
        <f t="shared" si="1"/>
        <v>48579</v>
      </c>
      <c r="AR5" s="161">
        <f t="shared" si="1"/>
        <v>48669</v>
      </c>
      <c r="AS5" s="161">
        <f t="shared" si="1"/>
        <v>48760</v>
      </c>
      <c r="AT5" s="161">
        <f t="shared" si="1"/>
        <v>48852</v>
      </c>
      <c r="AU5" s="161">
        <f t="shared" si="1"/>
        <v>48944</v>
      </c>
      <c r="AV5" s="161">
        <f t="shared" si="1"/>
        <v>49034</v>
      </c>
      <c r="AW5" s="161">
        <f t="shared" si="1"/>
        <v>49125</v>
      </c>
      <c r="AX5" s="161">
        <f t="shared" si="1"/>
        <v>49217</v>
      </c>
      <c r="AY5" s="161">
        <f t="shared" si="1"/>
        <v>49309</v>
      </c>
      <c r="AZ5" s="161">
        <f t="shared" si="1"/>
        <v>49399</v>
      </c>
      <c r="BA5" s="161">
        <f t="shared" si="1"/>
        <v>49490</v>
      </c>
      <c r="BB5" s="161">
        <f t="shared" si="1"/>
        <v>49582</v>
      </c>
      <c r="BC5" s="161">
        <f t="shared" si="1"/>
        <v>49674</v>
      </c>
      <c r="BD5" s="161">
        <f t="shared" si="1"/>
        <v>49765</v>
      </c>
      <c r="BE5" s="161">
        <f t="shared" si="1"/>
        <v>49856</v>
      </c>
      <c r="BF5" s="161">
        <f t="shared" si="1"/>
        <v>49948</v>
      </c>
      <c r="BG5" s="161">
        <f t="shared" si="1"/>
        <v>50040</v>
      </c>
      <c r="BH5" s="161">
        <f t="shared" si="1"/>
        <v>50130</v>
      </c>
      <c r="BI5" s="161">
        <f t="shared" si="1"/>
        <v>50221</v>
      </c>
      <c r="BJ5" s="161">
        <f t="shared" si="1"/>
        <v>50313</v>
      </c>
      <c r="BK5" s="161">
        <f t="shared" si="1"/>
        <v>50405</v>
      </c>
      <c r="BL5" s="161">
        <f t="shared" si="1"/>
        <v>50495</v>
      </c>
      <c r="BM5" s="161">
        <f t="shared" si="1"/>
        <v>50586</v>
      </c>
      <c r="BN5" s="161">
        <f t="shared" si="1"/>
        <v>50678</v>
      </c>
      <c r="BO5" s="161">
        <f t="shared" si="1"/>
        <v>50770</v>
      </c>
      <c r="BP5" s="161">
        <f t="shared" ref="BP5:BW5" si="2">EDATE($C$1,BP7)</f>
        <v>50860</v>
      </c>
      <c r="BQ5" s="161">
        <f t="shared" si="2"/>
        <v>50951</v>
      </c>
      <c r="BR5" s="161">
        <f t="shared" si="2"/>
        <v>51043</v>
      </c>
      <c r="BS5" s="161">
        <f t="shared" si="2"/>
        <v>51135</v>
      </c>
      <c r="BT5" s="161">
        <f t="shared" si="2"/>
        <v>51226</v>
      </c>
      <c r="BU5" s="161">
        <f t="shared" si="2"/>
        <v>51317</v>
      </c>
      <c r="BV5" s="161">
        <f t="shared" si="2"/>
        <v>51409</v>
      </c>
      <c r="BW5" s="161">
        <f t="shared" si="2"/>
        <v>51501</v>
      </c>
    </row>
    <row r="6" spans="1:75" ht="17.399999999999999">
      <c r="A6" s="152">
        <v>1</v>
      </c>
      <c r="B6" s="162" t="s">
        <v>35</v>
      </c>
      <c r="C6" s="163"/>
      <c r="D6" s="164" t="s">
        <v>36</v>
      </c>
      <c r="E6" s="164" t="s">
        <v>37</v>
      </c>
      <c r="F6" s="164" t="s">
        <v>38</v>
      </c>
      <c r="G6" s="164" t="s">
        <v>39</v>
      </c>
      <c r="H6" s="164" t="s">
        <v>40</v>
      </c>
      <c r="I6" s="164" t="s">
        <v>41</v>
      </c>
      <c r="J6" s="164" t="s">
        <v>42</v>
      </c>
      <c r="K6" s="164" t="s">
        <v>43</v>
      </c>
      <c r="L6" s="164" t="s">
        <v>44</v>
      </c>
      <c r="M6" s="164" t="s">
        <v>45</v>
      </c>
      <c r="N6" s="164" t="s">
        <v>46</v>
      </c>
      <c r="O6" s="164" t="s">
        <v>47</v>
      </c>
      <c r="P6" s="164" t="s">
        <v>48</v>
      </c>
      <c r="Q6" s="164" t="s">
        <v>49</v>
      </c>
      <c r="R6" s="164" t="s">
        <v>50</v>
      </c>
      <c r="S6" s="164" t="s">
        <v>51</v>
      </c>
      <c r="T6" s="164" t="s">
        <v>52</v>
      </c>
      <c r="U6" s="164" t="s">
        <v>53</v>
      </c>
      <c r="V6" s="164" t="s">
        <v>54</v>
      </c>
      <c r="W6" s="165" t="s">
        <v>55</v>
      </c>
      <c r="X6" s="165" t="s">
        <v>842</v>
      </c>
      <c r="Y6" s="165" t="s">
        <v>843</v>
      </c>
      <c r="Z6" s="165" t="s">
        <v>844</v>
      </c>
      <c r="AA6" s="165" t="s">
        <v>845</v>
      </c>
      <c r="AB6" s="165" t="s">
        <v>846</v>
      </c>
      <c r="AC6" s="165" t="s">
        <v>847</v>
      </c>
      <c r="AD6" s="165" t="s">
        <v>848</v>
      </c>
      <c r="AE6" s="165" t="s">
        <v>849</v>
      </c>
      <c r="AF6" s="165" t="s">
        <v>850</v>
      </c>
      <c r="AG6" s="165" t="s">
        <v>851</v>
      </c>
      <c r="AH6" s="165" t="s">
        <v>852</v>
      </c>
      <c r="AI6" s="165" t="s">
        <v>853</v>
      </c>
      <c r="AJ6" s="165" t="s">
        <v>854</v>
      </c>
      <c r="AK6" s="165" t="s">
        <v>855</v>
      </c>
      <c r="AL6" s="165" t="s">
        <v>856</v>
      </c>
      <c r="AM6" s="165" t="s">
        <v>857</v>
      </c>
      <c r="AN6" s="165" t="s">
        <v>858</v>
      </c>
      <c r="AO6" s="165" t="s">
        <v>859</v>
      </c>
      <c r="AP6" s="165" t="s">
        <v>860</v>
      </c>
      <c r="AQ6" s="165" t="s">
        <v>861</v>
      </c>
      <c r="AR6" s="165" t="s">
        <v>862</v>
      </c>
      <c r="AS6" s="165" t="s">
        <v>863</v>
      </c>
      <c r="AT6" s="165" t="s">
        <v>864</v>
      </c>
      <c r="AU6" s="165" t="s">
        <v>865</v>
      </c>
      <c r="AV6" s="165" t="s">
        <v>866</v>
      </c>
      <c r="AW6" s="165" t="s">
        <v>867</v>
      </c>
      <c r="AX6" s="165" t="s">
        <v>868</v>
      </c>
      <c r="AY6" s="165" t="s">
        <v>869</v>
      </c>
      <c r="AZ6" s="165" t="s">
        <v>870</v>
      </c>
      <c r="BA6" s="165" t="s">
        <v>871</v>
      </c>
      <c r="BB6" s="165" t="s">
        <v>872</v>
      </c>
      <c r="BC6" s="165" t="s">
        <v>873</v>
      </c>
      <c r="BD6" s="165" t="s">
        <v>874</v>
      </c>
      <c r="BE6" s="165" t="s">
        <v>875</v>
      </c>
      <c r="BF6" s="165" t="s">
        <v>876</v>
      </c>
      <c r="BG6" s="165" t="s">
        <v>877</v>
      </c>
      <c r="BH6" s="165" t="s">
        <v>878</v>
      </c>
      <c r="BI6" s="165" t="s">
        <v>879</v>
      </c>
      <c r="BJ6" s="165" t="s">
        <v>880</v>
      </c>
      <c r="BK6" s="166" t="s">
        <v>881</v>
      </c>
      <c r="BL6" s="165" t="s">
        <v>882</v>
      </c>
      <c r="BM6" s="165" t="s">
        <v>883</v>
      </c>
      <c r="BN6" s="165" t="s">
        <v>884</v>
      </c>
      <c r="BO6" s="165" t="s">
        <v>885</v>
      </c>
      <c r="BP6" s="165" t="s">
        <v>886</v>
      </c>
      <c r="BQ6" s="165" t="s">
        <v>887</v>
      </c>
      <c r="BR6" s="165" t="s">
        <v>888</v>
      </c>
      <c r="BS6" s="165" t="s">
        <v>889</v>
      </c>
      <c r="BT6" s="165" t="s">
        <v>890</v>
      </c>
      <c r="BU6" s="165" t="s">
        <v>891</v>
      </c>
      <c r="BV6" s="165" t="s">
        <v>892</v>
      </c>
      <c r="BW6" s="165" t="s">
        <v>893</v>
      </c>
    </row>
    <row r="7" spans="1:75">
      <c r="A7" s="152">
        <v>2</v>
      </c>
      <c r="B7" s="162" t="s">
        <v>56</v>
      </c>
      <c r="C7" s="163"/>
      <c r="D7" s="167">
        <v>3</v>
      </c>
      <c r="E7" s="167">
        <f t="shared" ref="E7:BP7" si="3">D7+3</f>
        <v>6</v>
      </c>
      <c r="F7" s="167">
        <f t="shared" si="3"/>
        <v>9</v>
      </c>
      <c r="G7" s="167">
        <f t="shared" si="3"/>
        <v>12</v>
      </c>
      <c r="H7" s="167">
        <f t="shared" si="3"/>
        <v>15</v>
      </c>
      <c r="I7" s="167">
        <f t="shared" si="3"/>
        <v>18</v>
      </c>
      <c r="J7" s="167">
        <f t="shared" si="3"/>
        <v>21</v>
      </c>
      <c r="K7" s="167">
        <f t="shared" si="3"/>
        <v>24</v>
      </c>
      <c r="L7" s="167">
        <f t="shared" si="3"/>
        <v>27</v>
      </c>
      <c r="M7" s="167">
        <f t="shared" si="3"/>
        <v>30</v>
      </c>
      <c r="N7" s="167">
        <f t="shared" si="3"/>
        <v>33</v>
      </c>
      <c r="O7" s="167">
        <f t="shared" si="3"/>
        <v>36</v>
      </c>
      <c r="P7" s="167">
        <f t="shared" si="3"/>
        <v>39</v>
      </c>
      <c r="Q7" s="167">
        <f t="shared" si="3"/>
        <v>42</v>
      </c>
      <c r="R7" s="167">
        <f t="shared" si="3"/>
        <v>45</v>
      </c>
      <c r="S7" s="167">
        <f t="shared" si="3"/>
        <v>48</v>
      </c>
      <c r="T7" s="167">
        <f t="shared" si="3"/>
        <v>51</v>
      </c>
      <c r="U7" s="167">
        <f t="shared" si="3"/>
        <v>54</v>
      </c>
      <c r="V7" s="167">
        <f t="shared" si="3"/>
        <v>57</v>
      </c>
      <c r="W7" s="167">
        <f t="shared" si="3"/>
        <v>60</v>
      </c>
      <c r="X7" s="167">
        <f t="shared" si="3"/>
        <v>63</v>
      </c>
      <c r="Y7" s="167">
        <f t="shared" si="3"/>
        <v>66</v>
      </c>
      <c r="Z7" s="167">
        <f t="shared" si="3"/>
        <v>69</v>
      </c>
      <c r="AA7" s="167">
        <f t="shared" si="3"/>
        <v>72</v>
      </c>
      <c r="AB7" s="167">
        <f t="shared" si="3"/>
        <v>75</v>
      </c>
      <c r="AC7" s="167">
        <f t="shared" si="3"/>
        <v>78</v>
      </c>
      <c r="AD7" s="167">
        <f t="shared" si="3"/>
        <v>81</v>
      </c>
      <c r="AE7" s="167">
        <f t="shared" si="3"/>
        <v>84</v>
      </c>
      <c r="AF7" s="167">
        <f t="shared" si="3"/>
        <v>87</v>
      </c>
      <c r="AG7" s="167">
        <f t="shared" si="3"/>
        <v>90</v>
      </c>
      <c r="AH7" s="167">
        <f t="shared" si="3"/>
        <v>93</v>
      </c>
      <c r="AI7" s="167">
        <f t="shared" si="3"/>
        <v>96</v>
      </c>
      <c r="AJ7" s="167">
        <f t="shared" si="3"/>
        <v>99</v>
      </c>
      <c r="AK7" s="167">
        <f t="shared" si="3"/>
        <v>102</v>
      </c>
      <c r="AL7" s="167">
        <f t="shared" si="3"/>
        <v>105</v>
      </c>
      <c r="AM7" s="167">
        <f t="shared" si="3"/>
        <v>108</v>
      </c>
      <c r="AN7" s="167">
        <f t="shared" si="3"/>
        <v>111</v>
      </c>
      <c r="AO7" s="167">
        <f t="shared" si="3"/>
        <v>114</v>
      </c>
      <c r="AP7" s="167">
        <f t="shared" si="3"/>
        <v>117</v>
      </c>
      <c r="AQ7" s="167">
        <f t="shared" si="3"/>
        <v>120</v>
      </c>
      <c r="AR7" s="167">
        <f t="shared" si="3"/>
        <v>123</v>
      </c>
      <c r="AS7" s="167">
        <f t="shared" si="3"/>
        <v>126</v>
      </c>
      <c r="AT7" s="167">
        <f t="shared" si="3"/>
        <v>129</v>
      </c>
      <c r="AU7" s="167">
        <f t="shared" si="3"/>
        <v>132</v>
      </c>
      <c r="AV7" s="167">
        <f t="shared" si="3"/>
        <v>135</v>
      </c>
      <c r="AW7" s="167">
        <f t="shared" si="3"/>
        <v>138</v>
      </c>
      <c r="AX7" s="167">
        <f t="shared" si="3"/>
        <v>141</v>
      </c>
      <c r="AY7" s="167">
        <f t="shared" si="3"/>
        <v>144</v>
      </c>
      <c r="AZ7" s="167">
        <f t="shared" si="3"/>
        <v>147</v>
      </c>
      <c r="BA7" s="167">
        <f t="shared" si="3"/>
        <v>150</v>
      </c>
      <c r="BB7" s="167">
        <f t="shared" si="3"/>
        <v>153</v>
      </c>
      <c r="BC7" s="167">
        <f t="shared" si="3"/>
        <v>156</v>
      </c>
      <c r="BD7" s="167">
        <f t="shared" si="3"/>
        <v>159</v>
      </c>
      <c r="BE7" s="167">
        <f t="shared" si="3"/>
        <v>162</v>
      </c>
      <c r="BF7" s="167">
        <f t="shared" si="3"/>
        <v>165</v>
      </c>
      <c r="BG7" s="167">
        <f t="shared" si="3"/>
        <v>168</v>
      </c>
      <c r="BH7" s="167">
        <f t="shared" si="3"/>
        <v>171</v>
      </c>
      <c r="BI7" s="167">
        <f t="shared" si="3"/>
        <v>174</v>
      </c>
      <c r="BJ7" s="167">
        <f t="shared" si="3"/>
        <v>177</v>
      </c>
      <c r="BK7" s="168">
        <f t="shared" si="3"/>
        <v>180</v>
      </c>
      <c r="BL7" s="167">
        <f t="shared" si="3"/>
        <v>183</v>
      </c>
      <c r="BM7" s="167">
        <f t="shared" si="3"/>
        <v>186</v>
      </c>
      <c r="BN7" s="167">
        <f t="shared" si="3"/>
        <v>189</v>
      </c>
      <c r="BO7" s="167">
        <f t="shared" si="3"/>
        <v>192</v>
      </c>
      <c r="BP7" s="167">
        <f t="shared" si="3"/>
        <v>195</v>
      </c>
      <c r="BQ7" s="167">
        <f t="shared" ref="BQ7:BW7" si="4">BP7+3</f>
        <v>198</v>
      </c>
      <c r="BR7" s="167">
        <f t="shared" si="4"/>
        <v>201</v>
      </c>
      <c r="BS7" s="167">
        <f t="shared" si="4"/>
        <v>204</v>
      </c>
      <c r="BT7" s="167">
        <f t="shared" si="4"/>
        <v>207</v>
      </c>
      <c r="BU7" s="167">
        <f t="shared" si="4"/>
        <v>210</v>
      </c>
      <c r="BV7" s="167">
        <f t="shared" si="4"/>
        <v>213</v>
      </c>
      <c r="BW7" s="167">
        <f t="shared" si="4"/>
        <v>216</v>
      </c>
    </row>
    <row r="8" spans="1:75">
      <c r="A8" s="152">
        <v>3</v>
      </c>
      <c r="B8" s="162" t="s">
        <v>57</v>
      </c>
      <c r="C8" s="163"/>
      <c r="D8" s="167">
        <f>D5-C1+1</f>
        <v>91</v>
      </c>
      <c r="E8" s="167">
        <f t="shared" ref="E8:BP8" si="5">E5-D5</f>
        <v>91</v>
      </c>
      <c r="F8" s="167">
        <f t="shared" si="5"/>
        <v>92</v>
      </c>
      <c r="G8" s="167">
        <f t="shared" si="5"/>
        <v>92</v>
      </c>
      <c r="H8" s="167">
        <f t="shared" si="5"/>
        <v>91</v>
      </c>
      <c r="I8" s="167">
        <f t="shared" si="5"/>
        <v>91</v>
      </c>
      <c r="J8" s="167">
        <f t="shared" si="5"/>
        <v>92</v>
      </c>
      <c r="K8" s="167">
        <f t="shared" si="5"/>
        <v>92</v>
      </c>
      <c r="L8" s="167">
        <f t="shared" si="5"/>
        <v>90</v>
      </c>
      <c r="M8" s="167">
        <f t="shared" si="5"/>
        <v>91</v>
      </c>
      <c r="N8" s="167">
        <f t="shared" si="5"/>
        <v>92</v>
      </c>
      <c r="O8" s="167">
        <f t="shared" si="5"/>
        <v>92</v>
      </c>
      <c r="P8" s="167">
        <f t="shared" si="5"/>
        <v>90</v>
      </c>
      <c r="Q8" s="167">
        <f t="shared" si="5"/>
        <v>91</v>
      </c>
      <c r="R8" s="167">
        <f t="shared" si="5"/>
        <v>92</v>
      </c>
      <c r="S8" s="167">
        <f t="shared" si="5"/>
        <v>92</v>
      </c>
      <c r="T8" s="167">
        <f t="shared" si="5"/>
        <v>90</v>
      </c>
      <c r="U8" s="167">
        <f t="shared" si="5"/>
        <v>91</v>
      </c>
      <c r="V8" s="167">
        <f t="shared" si="5"/>
        <v>92</v>
      </c>
      <c r="W8" s="169">
        <f t="shared" si="5"/>
        <v>92</v>
      </c>
      <c r="X8" s="169">
        <f t="shared" si="5"/>
        <v>91</v>
      </c>
      <c r="Y8" s="169">
        <f t="shared" si="5"/>
        <v>91</v>
      </c>
      <c r="Z8" s="169">
        <f t="shared" si="5"/>
        <v>92</v>
      </c>
      <c r="AA8" s="169">
        <f t="shared" si="5"/>
        <v>92</v>
      </c>
      <c r="AB8" s="169">
        <f t="shared" si="5"/>
        <v>90</v>
      </c>
      <c r="AC8" s="169">
        <f t="shared" si="5"/>
        <v>91</v>
      </c>
      <c r="AD8" s="169">
        <f t="shared" si="5"/>
        <v>92</v>
      </c>
      <c r="AE8" s="169">
        <f t="shared" si="5"/>
        <v>92</v>
      </c>
      <c r="AF8" s="169">
        <f t="shared" si="5"/>
        <v>90</v>
      </c>
      <c r="AG8" s="169">
        <f t="shared" si="5"/>
        <v>91</v>
      </c>
      <c r="AH8" s="169">
        <f t="shared" si="5"/>
        <v>92</v>
      </c>
      <c r="AI8" s="169">
        <f t="shared" si="5"/>
        <v>92</v>
      </c>
      <c r="AJ8" s="169">
        <f t="shared" si="5"/>
        <v>90</v>
      </c>
      <c r="AK8" s="169">
        <f t="shared" si="5"/>
        <v>91</v>
      </c>
      <c r="AL8" s="169">
        <f t="shared" si="5"/>
        <v>92</v>
      </c>
      <c r="AM8" s="169">
        <f t="shared" si="5"/>
        <v>92</v>
      </c>
      <c r="AN8" s="169">
        <f t="shared" si="5"/>
        <v>91</v>
      </c>
      <c r="AO8" s="169">
        <f t="shared" si="5"/>
        <v>91</v>
      </c>
      <c r="AP8" s="169">
        <f t="shared" si="5"/>
        <v>92</v>
      </c>
      <c r="AQ8" s="169">
        <f t="shared" si="5"/>
        <v>92</v>
      </c>
      <c r="AR8" s="169">
        <f t="shared" si="5"/>
        <v>90</v>
      </c>
      <c r="AS8" s="169">
        <f t="shared" si="5"/>
        <v>91</v>
      </c>
      <c r="AT8" s="169">
        <f t="shared" si="5"/>
        <v>92</v>
      </c>
      <c r="AU8" s="169">
        <f t="shared" si="5"/>
        <v>92</v>
      </c>
      <c r="AV8" s="169">
        <f t="shared" si="5"/>
        <v>90</v>
      </c>
      <c r="AW8" s="169">
        <f t="shared" si="5"/>
        <v>91</v>
      </c>
      <c r="AX8" s="169">
        <f t="shared" si="5"/>
        <v>92</v>
      </c>
      <c r="AY8" s="169">
        <f t="shared" si="5"/>
        <v>92</v>
      </c>
      <c r="AZ8" s="169">
        <f t="shared" si="5"/>
        <v>90</v>
      </c>
      <c r="BA8" s="169">
        <f t="shared" si="5"/>
        <v>91</v>
      </c>
      <c r="BB8" s="169">
        <f t="shared" si="5"/>
        <v>92</v>
      </c>
      <c r="BC8" s="169">
        <f t="shared" si="5"/>
        <v>92</v>
      </c>
      <c r="BD8" s="169">
        <f t="shared" si="5"/>
        <v>91</v>
      </c>
      <c r="BE8" s="169">
        <f t="shared" si="5"/>
        <v>91</v>
      </c>
      <c r="BF8" s="169">
        <f t="shared" si="5"/>
        <v>92</v>
      </c>
      <c r="BG8" s="169">
        <f t="shared" si="5"/>
        <v>92</v>
      </c>
      <c r="BH8" s="169">
        <f t="shared" si="5"/>
        <v>90</v>
      </c>
      <c r="BI8" s="169">
        <f t="shared" si="5"/>
        <v>91</v>
      </c>
      <c r="BJ8" s="169">
        <f t="shared" si="5"/>
        <v>92</v>
      </c>
      <c r="BK8" s="170">
        <f t="shared" si="5"/>
        <v>92</v>
      </c>
      <c r="BL8" s="169">
        <f t="shared" si="5"/>
        <v>90</v>
      </c>
      <c r="BM8" s="169">
        <f t="shared" si="5"/>
        <v>91</v>
      </c>
      <c r="BN8" s="169">
        <f t="shared" si="5"/>
        <v>92</v>
      </c>
      <c r="BO8" s="169">
        <f t="shared" si="5"/>
        <v>92</v>
      </c>
      <c r="BP8" s="169">
        <f t="shared" si="5"/>
        <v>90</v>
      </c>
      <c r="BQ8" s="169">
        <f t="shared" ref="BQ8:BW8" si="6">BQ5-BP5</f>
        <v>91</v>
      </c>
      <c r="BR8" s="169">
        <f t="shared" si="6"/>
        <v>92</v>
      </c>
      <c r="BS8" s="169">
        <f t="shared" si="6"/>
        <v>92</v>
      </c>
      <c r="BT8" s="169">
        <f t="shared" si="6"/>
        <v>91</v>
      </c>
      <c r="BU8" s="169">
        <f t="shared" si="6"/>
        <v>91</v>
      </c>
      <c r="BV8" s="169">
        <f t="shared" si="6"/>
        <v>92</v>
      </c>
      <c r="BW8" s="169">
        <f t="shared" si="6"/>
        <v>92</v>
      </c>
    </row>
    <row r="9" spans="1:75">
      <c r="A9" s="152">
        <v>4</v>
      </c>
      <c r="B9" s="171" t="s">
        <v>58</v>
      </c>
      <c r="C9" s="172"/>
      <c r="D9" s="173" t="s">
        <v>59</v>
      </c>
      <c r="E9" s="174">
        <f t="shared" ref="E9:BP9" si="7">E4-D4</f>
        <v>1.3654422796185728E-2</v>
      </c>
      <c r="F9" s="174">
        <f t="shared" si="7"/>
        <v>8.9904576861954411E-3</v>
      </c>
      <c r="G9" s="174">
        <f t="shared" si="7"/>
        <v>7.3713503441776851E-3</v>
      </c>
      <c r="H9" s="174">
        <f t="shared" si="7"/>
        <v>5.366890942021918E-3</v>
      </c>
      <c r="I9" s="174">
        <f t="shared" si="7"/>
        <v>5.4969745655428781E-3</v>
      </c>
      <c r="J9" s="174">
        <f t="shared" si="7"/>
        <v>5.9815231537578839E-3</v>
      </c>
      <c r="K9" s="174">
        <f t="shared" si="7"/>
        <v>6.1366962476085973E-3</v>
      </c>
      <c r="L9" s="174">
        <f t="shared" si="7"/>
        <v>4.8390913618554521E-3</v>
      </c>
      <c r="M9" s="174">
        <f t="shared" si="7"/>
        <v>4.9882914368657438E-3</v>
      </c>
      <c r="N9" s="174">
        <f t="shared" si="7"/>
        <v>4.8348923694137014E-3</v>
      </c>
      <c r="O9" s="174">
        <f t="shared" si="7"/>
        <v>5.0006879308615027E-3</v>
      </c>
      <c r="P9" s="174">
        <f t="shared" si="7"/>
        <v>2.3064552339082667E-3</v>
      </c>
      <c r="Q9" s="174">
        <f t="shared" si="7"/>
        <v>2.4152653735969309E-3</v>
      </c>
      <c r="R9" s="174">
        <f t="shared" si="7"/>
        <v>2.5236895846472152E-3</v>
      </c>
      <c r="S9" s="174">
        <f t="shared" si="7"/>
        <v>2.6341991264668962E-3</v>
      </c>
      <c r="T9" s="174">
        <f t="shared" si="7"/>
        <v>1.6307409811329165E-3</v>
      </c>
      <c r="U9" s="174">
        <f t="shared" si="7"/>
        <v>1.7187911313225612E-3</v>
      </c>
      <c r="V9" s="174">
        <f t="shared" si="7"/>
        <v>1.8073731025953776E-3</v>
      </c>
      <c r="W9" s="175">
        <f t="shared" si="7"/>
        <v>1.8978915926730622E-3</v>
      </c>
      <c r="X9" s="175">
        <f t="shared" si="7"/>
        <v>1.6340061935338213E-3</v>
      </c>
      <c r="Y9" s="175">
        <f t="shared" si="7"/>
        <v>1.7204538972732664E-3</v>
      </c>
      <c r="Z9" s="175">
        <f t="shared" si="7"/>
        <v>1.8102473245855677E-3</v>
      </c>
      <c r="AA9" s="175">
        <f t="shared" si="7"/>
        <v>1.9044613904490859E-3</v>
      </c>
      <c r="AB9" s="175">
        <f t="shared" si="7"/>
        <v>2.0041994492485671E-3</v>
      </c>
      <c r="AC9" s="175">
        <f t="shared" si="7"/>
        <v>2.1106337815108844E-3</v>
      </c>
      <c r="AD9" s="175">
        <f t="shared" si="7"/>
        <v>2.2250469564015773E-3</v>
      </c>
      <c r="AE9" s="175">
        <f t="shared" si="7"/>
        <v>2.3488771724036184E-3</v>
      </c>
      <c r="AF9" s="175">
        <f t="shared" si="7"/>
        <v>9.7181249145350534E-4</v>
      </c>
      <c r="AG9" s="175">
        <f t="shared" si="7"/>
        <v>1.048788285294755E-3</v>
      </c>
      <c r="AH9" s="175">
        <f t="shared" si="7"/>
        <v>1.1282572156927628E-3</v>
      </c>
      <c r="AI9" s="175">
        <f t="shared" si="7"/>
        <v>1.2109882395234806E-3</v>
      </c>
      <c r="AJ9" s="175">
        <f t="shared" si="7"/>
        <v>1.2977904853723743E-3</v>
      </c>
      <c r="AK9" s="175">
        <f t="shared" si="7"/>
        <v>1.389535613224524E-3</v>
      </c>
      <c r="AL9" s="175">
        <f t="shared" si="7"/>
        <v>1.4871826141886757E-3</v>
      </c>
      <c r="AM9" s="175">
        <f t="shared" si="7"/>
        <v>1.591806482816871E-3</v>
      </c>
      <c r="AN9" s="175">
        <f t="shared" si="7"/>
        <v>1.7046325190923639E-3</v>
      </c>
      <c r="AO9" s="175">
        <f t="shared" si="7"/>
        <v>1.8270785264187239E-3</v>
      </c>
      <c r="AP9" s="175">
        <f t="shared" si="7"/>
        <v>1.9608079401036704E-3</v>
      </c>
      <c r="AQ9" s="175">
        <f t="shared" si="7"/>
        <v>2.1077980678771979E-3</v>
      </c>
      <c r="AR9" s="175">
        <f t="shared" si="7"/>
        <v>-0.26107008960729505</v>
      </c>
      <c r="AS9" s="175">
        <f t="shared" si="7"/>
        <v>0</v>
      </c>
      <c r="AT9" s="175">
        <f t="shared" si="7"/>
        <v>0</v>
      </c>
      <c r="AU9" s="175">
        <f t="shared" si="7"/>
        <v>0</v>
      </c>
      <c r="AV9" s="175">
        <f t="shared" si="7"/>
        <v>0</v>
      </c>
      <c r="AW9" s="175">
        <f t="shared" si="7"/>
        <v>0</v>
      </c>
      <c r="AX9" s="175">
        <f t="shared" si="7"/>
        <v>0</v>
      </c>
      <c r="AY9" s="175">
        <f t="shared" si="7"/>
        <v>0</v>
      </c>
      <c r="AZ9" s="175">
        <f t="shared" si="7"/>
        <v>0</v>
      </c>
      <c r="BA9" s="175">
        <f t="shared" si="7"/>
        <v>0</v>
      </c>
      <c r="BB9" s="175">
        <f t="shared" si="7"/>
        <v>0</v>
      </c>
      <c r="BC9" s="175">
        <f t="shared" si="7"/>
        <v>0</v>
      </c>
      <c r="BD9" s="175">
        <f t="shared" si="7"/>
        <v>0</v>
      </c>
      <c r="BE9" s="175">
        <f t="shared" si="7"/>
        <v>0</v>
      </c>
      <c r="BF9" s="175">
        <f t="shared" si="7"/>
        <v>0</v>
      </c>
      <c r="BG9" s="175">
        <f t="shared" si="7"/>
        <v>0</v>
      </c>
      <c r="BH9" s="175">
        <f t="shared" si="7"/>
        <v>0</v>
      </c>
      <c r="BI9" s="175">
        <f t="shared" si="7"/>
        <v>0</v>
      </c>
      <c r="BJ9" s="175">
        <f t="shared" si="7"/>
        <v>0</v>
      </c>
      <c r="BK9" s="176">
        <f t="shared" si="7"/>
        <v>0</v>
      </c>
      <c r="BL9" s="175">
        <f t="shared" si="7"/>
        <v>0</v>
      </c>
      <c r="BM9" s="175">
        <f t="shared" si="7"/>
        <v>0</v>
      </c>
      <c r="BN9" s="175">
        <f t="shared" si="7"/>
        <v>0</v>
      </c>
      <c r="BO9" s="175">
        <f t="shared" si="7"/>
        <v>0</v>
      </c>
      <c r="BP9" s="175">
        <f t="shared" si="7"/>
        <v>0</v>
      </c>
      <c r="BQ9" s="175">
        <f t="shared" ref="BQ9:BW9" si="8">BQ4-BP4</f>
        <v>0</v>
      </c>
      <c r="BR9" s="175">
        <f t="shared" si="8"/>
        <v>0</v>
      </c>
      <c r="BS9" s="175">
        <f t="shared" si="8"/>
        <v>0</v>
      </c>
      <c r="BT9" s="175">
        <f t="shared" si="8"/>
        <v>0</v>
      </c>
      <c r="BU9" s="175">
        <f t="shared" si="8"/>
        <v>0</v>
      </c>
      <c r="BV9" s="175">
        <f t="shared" si="8"/>
        <v>0</v>
      </c>
      <c r="BW9" s="175">
        <f t="shared" si="8"/>
        <v>0</v>
      </c>
    </row>
    <row r="10" spans="1:75">
      <c r="A10" s="152">
        <v>5</v>
      </c>
      <c r="B10" s="162" t="s">
        <v>60</v>
      </c>
      <c r="C10" s="163"/>
      <c r="D10" s="174">
        <f>E10</f>
        <v>1.5004860215588712E-4</v>
      </c>
      <c r="E10" s="174">
        <f t="shared" ref="E10:BP10" si="9">E9/E8</f>
        <v>1.5004860215588712E-4</v>
      </c>
      <c r="F10" s="174">
        <f t="shared" si="9"/>
        <v>9.7722366154298271E-5</v>
      </c>
      <c r="G10" s="174">
        <f t="shared" si="9"/>
        <v>8.0123373306279191E-5</v>
      </c>
      <c r="H10" s="174">
        <f t="shared" si="9"/>
        <v>5.8976823538702394E-5</v>
      </c>
      <c r="I10" s="174">
        <f t="shared" si="9"/>
        <v>6.0406313907064592E-5</v>
      </c>
      <c r="J10" s="174">
        <f t="shared" si="9"/>
        <v>6.501655601910744E-5</v>
      </c>
      <c r="K10" s="174">
        <f t="shared" si="9"/>
        <v>6.6703220082702146E-5</v>
      </c>
      <c r="L10" s="174">
        <f t="shared" si="9"/>
        <v>5.3767681798393915E-5</v>
      </c>
      <c r="M10" s="174">
        <f t="shared" si="9"/>
        <v>5.4816389416107072E-5</v>
      </c>
      <c r="N10" s="174">
        <f t="shared" si="9"/>
        <v>5.2553177928409795E-5</v>
      </c>
      <c r="O10" s="174">
        <f t="shared" si="9"/>
        <v>5.4355303596320681E-5</v>
      </c>
      <c r="P10" s="174">
        <f t="shared" si="9"/>
        <v>2.562728037675852E-5</v>
      </c>
      <c r="Q10" s="174">
        <f t="shared" si="9"/>
        <v>2.6541377731834407E-5</v>
      </c>
      <c r="R10" s="174">
        <f t="shared" si="9"/>
        <v>2.7431408528774078E-5</v>
      </c>
      <c r="S10" s="174">
        <f t="shared" si="9"/>
        <v>2.8632599200727132E-5</v>
      </c>
      <c r="T10" s="174">
        <f t="shared" si="9"/>
        <v>1.8119344234810182E-5</v>
      </c>
      <c r="U10" s="174">
        <f t="shared" si="9"/>
        <v>1.8887814629918254E-5</v>
      </c>
      <c r="V10" s="174">
        <f t="shared" si="9"/>
        <v>1.9645359810819322E-5</v>
      </c>
      <c r="W10" s="175">
        <f t="shared" si="9"/>
        <v>2.0629256442098502E-5</v>
      </c>
      <c r="X10" s="175">
        <f t="shared" si="9"/>
        <v>1.7956112016855178E-5</v>
      </c>
      <c r="Y10" s="175">
        <f t="shared" si="9"/>
        <v>1.8906086783222706E-5</v>
      </c>
      <c r="Z10" s="175">
        <f t="shared" si="9"/>
        <v>1.9676601354190954E-5</v>
      </c>
      <c r="AA10" s="175">
        <f t="shared" si="9"/>
        <v>2.0700667287490063E-5</v>
      </c>
      <c r="AB10" s="175">
        <f t="shared" si="9"/>
        <v>2.2268882769428524E-5</v>
      </c>
      <c r="AC10" s="175">
        <f t="shared" si="9"/>
        <v>2.3193777818800928E-5</v>
      </c>
      <c r="AD10" s="175">
        <f t="shared" si="9"/>
        <v>2.4185293004364972E-5</v>
      </c>
      <c r="AE10" s="175">
        <f t="shared" si="9"/>
        <v>2.553127361308281E-5</v>
      </c>
      <c r="AF10" s="175">
        <f t="shared" si="9"/>
        <v>1.0797916571705615E-5</v>
      </c>
      <c r="AG10" s="175">
        <f t="shared" si="9"/>
        <v>1.1525145992250055E-5</v>
      </c>
      <c r="AH10" s="175">
        <f t="shared" si="9"/>
        <v>1.2263665387964814E-5</v>
      </c>
      <c r="AI10" s="175">
        <f t="shared" si="9"/>
        <v>1.3162915646994353E-5</v>
      </c>
      <c r="AJ10" s="175">
        <f t="shared" si="9"/>
        <v>1.441989428191527E-5</v>
      </c>
      <c r="AK10" s="175">
        <f t="shared" si="9"/>
        <v>1.5269622123346419E-5</v>
      </c>
      <c r="AL10" s="175">
        <f t="shared" si="9"/>
        <v>1.6165028415094302E-5</v>
      </c>
      <c r="AM10" s="175">
        <f t="shared" si="9"/>
        <v>1.730224437844425E-5</v>
      </c>
      <c r="AN10" s="175">
        <f t="shared" si="9"/>
        <v>1.8732225484531471E-5</v>
      </c>
      <c r="AO10" s="175">
        <f t="shared" si="9"/>
        <v>2.0077786004601362E-5</v>
      </c>
      <c r="AP10" s="175">
        <f t="shared" si="9"/>
        <v>2.1313129783735548E-5</v>
      </c>
      <c r="AQ10" s="175">
        <f t="shared" si="9"/>
        <v>2.2910848563882585E-5</v>
      </c>
      <c r="AR10" s="175">
        <f t="shared" si="9"/>
        <v>-2.9007787734143895E-3</v>
      </c>
      <c r="AS10" s="175">
        <f t="shared" si="9"/>
        <v>0</v>
      </c>
      <c r="AT10" s="175">
        <f t="shared" si="9"/>
        <v>0</v>
      </c>
      <c r="AU10" s="175">
        <f t="shared" si="9"/>
        <v>0</v>
      </c>
      <c r="AV10" s="175">
        <f t="shared" si="9"/>
        <v>0</v>
      </c>
      <c r="AW10" s="175">
        <f t="shared" si="9"/>
        <v>0</v>
      </c>
      <c r="AX10" s="175">
        <f t="shared" si="9"/>
        <v>0</v>
      </c>
      <c r="AY10" s="175">
        <f t="shared" si="9"/>
        <v>0</v>
      </c>
      <c r="AZ10" s="175">
        <f t="shared" si="9"/>
        <v>0</v>
      </c>
      <c r="BA10" s="175">
        <f t="shared" si="9"/>
        <v>0</v>
      </c>
      <c r="BB10" s="175">
        <f t="shared" si="9"/>
        <v>0</v>
      </c>
      <c r="BC10" s="175">
        <f t="shared" si="9"/>
        <v>0</v>
      </c>
      <c r="BD10" s="175">
        <f t="shared" si="9"/>
        <v>0</v>
      </c>
      <c r="BE10" s="175">
        <f t="shared" si="9"/>
        <v>0</v>
      </c>
      <c r="BF10" s="175">
        <f t="shared" si="9"/>
        <v>0</v>
      </c>
      <c r="BG10" s="175">
        <f t="shared" si="9"/>
        <v>0</v>
      </c>
      <c r="BH10" s="175">
        <f t="shared" si="9"/>
        <v>0</v>
      </c>
      <c r="BI10" s="175">
        <f t="shared" si="9"/>
        <v>0</v>
      </c>
      <c r="BJ10" s="175">
        <f t="shared" si="9"/>
        <v>0</v>
      </c>
      <c r="BK10" s="176">
        <f t="shared" si="9"/>
        <v>0</v>
      </c>
      <c r="BL10" s="175">
        <f t="shared" si="9"/>
        <v>0</v>
      </c>
      <c r="BM10" s="175">
        <f t="shared" si="9"/>
        <v>0</v>
      </c>
      <c r="BN10" s="175">
        <f t="shared" si="9"/>
        <v>0</v>
      </c>
      <c r="BO10" s="175">
        <f t="shared" si="9"/>
        <v>0</v>
      </c>
      <c r="BP10" s="175">
        <f t="shared" si="9"/>
        <v>0</v>
      </c>
      <c r="BQ10" s="175">
        <f t="shared" ref="BQ10:BW10" si="10">BQ9/BQ8</f>
        <v>0</v>
      </c>
      <c r="BR10" s="175">
        <f t="shared" si="10"/>
        <v>0</v>
      </c>
      <c r="BS10" s="175">
        <f t="shared" si="10"/>
        <v>0</v>
      </c>
      <c r="BT10" s="175">
        <f t="shared" si="10"/>
        <v>0</v>
      </c>
      <c r="BU10" s="175">
        <f t="shared" si="10"/>
        <v>0</v>
      </c>
      <c r="BV10" s="175">
        <f t="shared" si="10"/>
        <v>0</v>
      </c>
      <c r="BW10" s="175">
        <f t="shared" si="10"/>
        <v>0</v>
      </c>
    </row>
    <row r="11" spans="1:75">
      <c r="A11" s="152">
        <v>6</v>
      </c>
      <c r="B11" s="162" t="s">
        <v>61</v>
      </c>
      <c r="C11" s="163"/>
      <c r="D11" s="174">
        <f>E11-(E10*D8)</f>
        <v>0.12433557720381427</v>
      </c>
      <c r="E11" s="174">
        <f t="shared" ref="E11:BP11" si="11">D4</f>
        <v>0.13799</v>
      </c>
      <c r="F11" s="174">
        <f t="shared" si="11"/>
        <v>0.15164442279618573</v>
      </c>
      <c r="G11" s="174">
        <f t="shared" si="11"/>
        <v>0.16063488048238117</v>
      </c>
      <c r="H11" s="174">
        <f t="shared" si="11"/>
        <v>0.16800623082655886</v>
      </c>
      <c r="I11" s="174">
        <f t="shared" si="11"/>
        <v>0.17337312176858077</v>
      </c>
      <c r="J11" s="174">
        <f t="shared" si="11"/>
        <v>0.17887009633412365</v>
      </c>
      <c r="K11" s="174">
        <f t="shared" si="11"/>
        <v>0.18485161948788154</v>
      </c>
      <c r="L11" s="174">
        <f t="shared" si="11"/>
        <v>0.19098831573549013</v>
      </c>
      <c r="M11" s="174">
        <f t="shared" si="11"/>
        <v>0.19582740709734558</v>
      </c>
      <c r="N11" s="174">
        <f t="shared" si="11"/>
        <v>0.20081569853421133</v>
      </c>
      <c r="O11" s="174">
        <f t="shared" si="11"/>
        <v>0.20565059090362503</v>
      </c>
      <c r="P11" s="174">
        <f t="shared" si="11"/>
        <v>0.21065127883448653</v>
      </c>
      <c r="Q11" s="174">
        <f t="shared" si="11"/>
        <v>0.2129577340683948</v>
      </c>
      <c r="R11" s="174">
        <f t="shared" si="11"/>
        <v>0.21537299944199173</v>
      </c>
      <c r="S11" s="174">
        <f t="shared" si="11"/>
        <v>0.21789668902663895</v>
      </c>
      <c r="T11" s="174">
        <f t="shared" si="11"/>
        <v>0.22053088815310584</v>
      </c>
      <c r="U11" s="174">
        <f t="shared" si="11"/>
        <v>0.22216162913423876</v>
      </c>
      <c r="V11" s="174">
        <f t="shared" si="11"/>
        <v>0.22388042026556132</v>
      </c>
      <c r="W11" s="175">
        <f t="shared" si="11"/>
        <v>0.2256877933681567</v>
      </c>
      <c r="X11" s="175">
        <f t="shared" si="11"/>
        <v>0.22758568496082976</v>
      </c>
      <c r="Y11" s="175">
        <f t="shared" si="11"/>
        <v>0.22921969115436358</v>
      </c>
      <c r="Z11" s="175">
        <f t="shared" si="11"/>
        <v>0.23094014505163685</v>
      </c>
      <c r="AA11" s="175">
        <f t="shared" si="11"/>
        <v>0.23275039237622241</v>
      </c>
      <c r="AB11" s="175">
        <f t="shared" si="11"/>
        <v>0.2346548537666715</v>
      </c>
      <c r="AC11" s="175">
        <f t="shared" si="11"/>
        <v>0.23665905321592007</v>
      </c>
      <c r="AD11" s="175">
        <f t="shared" si="11"/>
        <v>0.23876968699743095</v>
      </c>
      <c r="AE11" s="175">
        <f t="shared" si="11"/>
        <v>0.24099473395383253</v>
      </c>
      <c r="AF11" s="175">
        <f t="shared" si="11"/>
        <v>0.24334361112623615</v>
      </c>
      <c r="AG11" s="175">
        <f t="shared" si="11"/>
        <v>0.24431542361768965</v>
      </c>
      <c r="AH11" s="175">
        <f t="shared" si="11"/>
        <v>0.24536421190298441</v>
      </c>
      <c r="AI11" s="175">
        <f t="shared" si="11"/>
        <v>0.24649246911867717</v>
      </c>
      <c r="AJ11" s="175">
        <f t="shared" si="11"/>
        <v>0.24770345735820065</v>
      </c>
      <c r="AK11" s="175">
        <f t="shared" si="11"/>
        <v>0.24900124784357303</v>
      </c>
      <c r="AL11" s="175">
        <f t="shared" si="11"/>
        <v>0.25039078345679755</v>
      </c>
      <c r="AM11" s="175">
        <f t="shared" si="11"/>
        <v>0.25187796607098623</v>
      </c>
      <c r="AN11" s="175">
        <f t="shared" si="11"/>
        <v>0.2534697725538031</v>
      </c>
      <c r="AO11" s="175">
        <f t="shared" si="11"/>
        <v>0.25517440507289546</v>
      </c>
      <c r="AP11" s="175">
        <f t="shared" si="11"/>
        <v>0.25700148359931418</v>
      </c>
      <c r="AQ11" s="175">
        <f t="shared" si="11"/>
        <v>0.25896229153941785</v>
      </c>
      <c r="AR11" s="175">
        <f t="shared" si="11"/>
        <v>0.26107008960729505</v>
      </c>
      <c r="AS11" s="175">
        <f t="shared" si="11"/>
        <v>0</v>
      </c>
      <c r="AT11" s="175">
        <f t="shared" si="11"/>
        <v>0</v>
      </c>
      <c r="AU11" s="175">
        <f t="shared" si="11"/>
        <v>0</v>
      </c>
      <c r="AV11" s="175">
        <f t="shared" si="11"/>
        <v>0</v>
      </c>
      <c r="AW11" s="175">
        <f t="shared" si="11"/>
        <v>0</v>
      </c>
      <c r="AX11" s="175">
        <f t="shared" si="11"/>
        <v>0</v>
      </c>
      <c r="AY11" s="175">
        <f t="shared" si="11"/>
        <v>0</v>
      </c>
      <c r="AZ11" s="175">
        <f t="shared" si="11"/>
        <v>0</v>
      </c>
      <c r="BA11" s="175">
        <f t="shared" si="11"/>
        <v>0</v>
      </c>
      <c r="BB11" s="175">
        <f t="shared" si="11"/>
        <v>0</v>
      </c>
      <c r="BC11" s="175">
        <f t="shared" si="11"/>
        <v>0</v>
      </c>
      <c r="BD11" s="175">
        <f t="shared" si="11"/>
        <v>0</v>
      </c>
      <c r="BE11" s="175">
        <f t="shared" si="11"/>
        <v>0</v>
      </c>
      <c r="BF11" s="175">
        <f t="shared" si="11"/>
        <v>0</v>
      </c>
      <c r="BG11" s="175">
        <f t="shared" si="11"/>
        <v>0</v>
      </c>
      <c r="BH11" s="175">
        <f t="shared" si="11"/>
        <v>0</v>
      </c>
      <c r="BI11" s="175">
        <f t="shared" si="11"/>
        <v>0</v>
      </c>
      <c r="BJ11" s="175">
        <f t="shared" si="11"/>
        <v>0</v>
      </c>
      <c r="BK11" s="176">
        <f t="shared" si="11"/>
        <v>0</v>
      </c>
      <c r="BL11" s="175">
        <f t="shared" si="11"/>
        <v>0</v>
      </c>
      <c r="BM11" s="175">
        <f t="shared" si="11"/>
        <v>0</v>
      </c>
      <c r="BN11" s="175">
        <f t="shared" si="11"/>
        <v>0</v>
      </c>
      <c r="BO11" s="175">
        <f t="shared" si="11"/>
        <v>0</v>
      </c>
      <c r="BP11" s="175">
        <f t="shared" si="11"/>
        <v>0</v>
      </c>
      <c r="BQ11" s="175">
        <f t="shared" ref="BQ11:BW11" si="12">BP4</f>
        <v>0</v>
      </c>
      <c r="BR11" s="175">
        <f t="shared" si="12"/>
        <v>0</v>
      </c>
      <c r="BS11" s="175">
        <f t="shared" si="12"/>
        <v>0</v>
      </c>
      <c r="BT11" s="175">
        <f t="shared" si="12"/>
        <v>0</v>
      </c>
      <c r="BU11" s="175">
        <f t="shared" si="12"/>
        <v>0</v>
      </c>
      <c r="BV11" s="175">
        <f t="shared" si="12"/>
        <v>0</v>
      </c>
      <c r="BW11" s="175">
        <f t="shared" si="12"/>
        <v>0</v>
      </c>
    </row>
    <row r="14" spans="1:75" ht="26.4">
      <c r="B14" s="177" t="s">
        <v>62</v>
      </c>
      <c r="C14" s="177" t="s">
        <v>63</v>
      </c>
      <c r="D14" s="177" t="s">
        <v>64</v>
      </c>
      <c r="E14" s="178" t="s">
        <v>65</v>
      </c>
      <c r="F14" s="177" t="s">
        <v>66</v>
      </c>
      <c r="G14" s="178" t="s">
        <v>67</v>
      </c>
      <c r="H14" s="177" t="s">
        <v>68</v>
      </c>
    </row>
    <row r="15" spans="1:75">
      <c r="A15" s="152">
        <v>1</v>
      </c>
      <c r="B15" s="153">
        <f>C1</f>
        <v>44926</v>
      </c>
      <c r="C15" s="179" t="str">
        <f>IF(IFERROR(HLOOKUP(B15,$D$5:$BK$6,2,FALSE),"")="",C16,HLOOKUP(B15,$D$5:$BK$7,2,FALSE))</f>
        <v>구간1</v>
      </c>
      <c r="D15" s="152">
        <f t="shared" ref="D15:D78" si="13">COUNTIF($C$15:$C$49928,C15)</f>
        <v>91</v>
      </c>
      <c r="E15" s="180">
        <f>COUNTIF($C15:C$15,C15)</f>
        <v>1</v>
      </c>
      <c r="F15" s="181">
        <f>HLOOKUP($C15,$D$6:$BK$11,6,FALSE)</f>
        <v>0.12433557720381427</v>
      </c>
      <c r="G15" s="181">
        <f>HLOOKUP($C15,$D$6:$BK$11,5,FALSE)*(E15)</f>
        <v>1.5004860215588712E-4</v>
      </c>
      <c r="H15" s="182">
        <f t="shared" ref="H15:H78" si="14">F15+G15</f>
        <v>0.12448562580597015</v>
      </c>
    </row>
    <row r="16" spans="1:75">
      <c r="A16" s="152">
        <f t="shared" ref="A16:B31" si="15">A15+1</f>
        <v>2</v>
      </c>
      <c r="B16" s="153">
        <f t="shared" si="15"/>
        <v>44927</v>
      </c>
      <c r="C16" s="179" t="str">
        <f t="shared" ref="C16:C79" si="16">IF(IFERROR(HLOOKUP(B16,$D$5:$BK$6,2,FALSE),"")="",C17,HLOOKUP(B16,$D$5:$BK$7,2,FALSE))</f>
        <v>구간1</v>
      </c>
      <c r="D16" s="152">
        <f t="shared" si="13"/>
        <v>91</v>
      </c>
      <c r="E16" s="180">
        <f>COUNTIF($C$15:C16,C16)</f>
        <v>2</v>
      </c>
      <c r="F16" s="181">
        <f t="shared" ref="F16:F79" si="17">HLOOKUP($C16,$D$6:$BK$11,6,FALSE)</f>
        <v>0.12433557720381427</v>
      </c>
      <c r="G16" s="181">
        <f t="shared" ref="G16:G79" si="18">HLOOKUP($C16,$D$6:$BK$11,5,FALSE)*(E16)</f>
        <v>3.0009720431177424E-4</v>
      </c>
      <c r="H16" s="182">
        <f t="shared" si="14"/>
        <v>0.12463567440812605</v>
      </c>
    </row>
    <row r="17" spans="1:8">
      <c r="A17" s="152">
        <f t="shared" si="15"/>
        <v>3</v>
      </c>
      <c r="B17" s="153">
        <f t="shared" si="15"/>
        <v>44928</v>
      </c>
      <c r="C17" s="179" t="str">
        <f t="shared" si="16"/>
        <v>구간1</v>
      </c>
      <c r="D17" s="152">
        <f t="shared" si="13"/>
        <v>91</v>
      </c>
      <c r="E17" s="180">
        <f>COUNTIF($C$15:C17,C17)</f>
        <v>3</v>
      </c>
      <c r="F17" s="181">
        <f t="shared" si="17"/>
        <v>0.12433557720381427</v>
      </c>
      <c r="G17" s="181">
        <f t="shared" si="18"/>
        <v>4.5014580646766136E-4</v>
      </c>
      <c r="H17" s="182">
        <f t="shared" si="14"/>
        <v>0.12478572301028193</v>
      </c>
    </row>
    <row r="18" spans="1:8">
      <c r="A18" s="152">
        <f t="shared" si="15"/>
        <v>4</v>
      </c>
      <c r="B18" s="153">
        <f t="shared" si="15"/>
        <v>44929</v>
      </c>
      <c r="C18" s="179" t="str">
        <f t="shared" si="16"/>
        <v>구간1</v>
      </c>
      <c r="D18" s="152">
        <f t="shared" si="13"/>
        <v>91</v>
      </c>
      <c r="E18" s="180">
        <f>COUNTIF($C$15:C18,C18)</f>
        <v>4</v>
      </c>
      <c r="F18" s="181">
        <f t="shared" si="17"/>
        <v>0.12433557720381427</v>
      </c>
      <c r="G18" s="181">
        <f t="shared" si="18"/>
        <v>6.0019440862354848E-4</v>
      </c>
      <c r="H18" s="182">
        <f t="shared" si="14"/>
        <v>0.12493577161243782</v>
      </c>
    </row>
    <row r="19" spans="1:8">
      <c r="A19" s="152">
        <f t="shared" si="15"/>
        <v>5</v>
      </c>
      <c r="B19" s="153">
        <f t="shared" si="15"/>
        <v>44930</v>
      </c>
      <c r="C19" s="179" t="str">
        <f t="shared" si="16"/>
        <v>구간1</v>
      </c>
      <c r="D19" s="152">
        <f t="shared" si="13"/>
        <v>91</v>
      </c>
      <c r="E19" s="180">
        <f>COUNTIF($C$15:C19,C19)</f>
        <v>5</v>
      </c>
      <c r="F19" s="181">
        <f t="shared" si="17"/>
        <v>0.12433557720381427</v>
      </c>
      <c r="G19" s="181">
        <f t="shared" si="18"/>
        <v>7.5024301077943555E-4</v>
      </c>
      <c r="H19" s="182">
        <f t="shared" si="14"/>
        <v>0.12508582021459372</v>
      </c>
    </row>
    <row r="20" spans="1:8">
      <c r="A20" s="152">
        <f t="shared" si="15"/>
        <v>6</v>
      </c>
      <c r="B20" s="153">
        <f t="shared" si="15"/>
        <v>44931</v>
      </c>
      <c r="C20" s="179" t="str">
        <f t="shared" si="16"/>
        <v>구간1</v>
      </c>
      <c r="D20" s="152">
        <f t="shared" si="13"/>
        <v>91</v>
      </c>
      <c r="E20" s="180">
        <f>COUNTIF($C$15:C20,C20)</f>
        <v>6</v>
      </c>
      <c r="F20" s="181">
        <f t="shared" si="17"/>
        <v>0.12433557720381427</v>
      </c>
      <c r="G20" s="181">
        <f t="shared" si="18"/>
        <v>9.0029161293532273E-4</v>
      </c>
      <c r="H20" s="182">
        <f t="shared" si="14"/>
        <v>0.12523586881674958</v>
      </c>
    </row>
    <row r="21" spans="1:8">
      <c r="A21" s="152">
        <f t="shared" si="15"/>
        <v>7</v>
      </c>
      <c r="B21" s="153">
        <f t="shared" si="15"/>
        <v>44932</v>
      </c>
      <c r="C21" s="179" t="str">
        <f t="shared" si="16"/>
        <v>구간1</v>
      </c>
      <c r="D21" s="152">
        <f t="shared" si="13"/>
        <v>91</v>
      </c>
      <c r="E21" s="180">
        <f>COUNTIF($C$15:C21,C21)</f>
        <v>7</v>
      </c>
      <c r="F21" s="181">
        <f t="shared" si="17"/>
        <v>0.12433557720381427</v>
      </c>
      <c r="G21" s="181">
        <f t="shared" si="18"/>
        <v>1.0503402150912099E-3</v>
      </c>
      <c r="H21" s="182">
        <f t="shared" si="14"/>
        <v>0.12538591741890548</v>
      </c>
    </row>
    <row r="22" spans="1:8">
      <c r="A22" s="152">
        <f t="shared" si="15"/>
        <v>8</v>
      </c>
      <c r="B22" s="153">
        <f t="shared" si="15"/>
        <v>44933</v>
      </c>
      <c r="C22" s="179" t="str">
        <f t="shared" si="16"/>
        <v>구간1</v>
      </c>
      <c r="D22" s="152">
        <f t="shared" si="13"/>
        <v>91</v>
      </c>
      <c r="E22" s="180">
        <f>COUNTIF($C$15:C22,C22)</f>
        <v>8</v>
      </c>
      <c r="F22" s="181">
        <f t="shared" si="17"/>
        <v>0.12433557720381427</v>
      </c>
      <c r="G22" s="181">
        <f t="shared" si="18"/>
        <v>1.200388817247097E-3</v>
      </c>
      <c r="H22" s="182">
        <f t="shared" si="14"/>
        <v>0.12553596602106137</v>
      </c>
    </row>
    <row r="23" spans="1:8">
      <c r="A23" s="152">
        <f t="shared" si="15"/>
        <v>9</v>
      </c>
      <c r="B23" s="153">
        <f t="shared" si="15"/>
        <v>44934</v>
      </c>
      <c r="C23" s="179" t="str">
        <f t="shared" si="16"/>
        <v>구간1</v>
      </c>
      <c r="D23" s="152">
        <f t="shared" si="13"/>
        <v>91</v>
      </c>
      <c r="E23" s="180">
        <f>COUNTIF($C$15:C23,C23)</f>
        <v>9</v>
      </c>
      <c r="F23" s="181">
        <f t="shared" si="17"/>
        <v>0.12433557720381427</v>
      </c>
      <c r="G23" s="181">
        <f t="shared" si="18"/>
        <v>1.350437419402984E-3</v>
      </c>
      <c r="H23" s="182">
        <f t="shared" si="14"/>
        <v>0.12568601462321727</v>
      </c>
    </row>
    <row r="24" spans="1:8">
      <c r="A24" s="152">
        <f t="shared" si="15"/>
        <v>10</v>
      </c>
      <c r="B24" s="153">
        <f t="shared" si="15"/>
        <v>44935</v>
      </c>
      <c r="C24" s="179" t="str">
        <f t="shared" si="16"/>
        <v>구간1</v>
      </c>
      <c r="D24" s="152">
        <f t="shared" si="13"/>
        <v>91</v>
      </c>
      <c r="E24" s="180">
        <f>COUNTIF($C$15:C24,C24)</f>
        <v>10</v>
      </c>
      <c r="F24" s="181">
        <f t="shared" si="17"/>
        <v>0.12433557720381427</v>
      </c>
      <c r="G24" s="181">
        <f t="shared" si="18"/>
        <v>1.5004860215588711E-3</v>
      </c>
      <c r="H24" s="182">
        <f t="shared" si="14"/>
        <v>0.12583606322537313</v>
      </c>
    </row>
    <row r="25" spans="1:8">
      <c r="A25" s="152">
        <f t="shared" si="15"/>
        <v>11</v>
      </c>
      <c r="B25" s="153">
        <f t="shared" si="15"/>
        <v>44936</v>
      </c>
      <c r="C25" s="179" t="str">
        <f t="shared" si="16"/>
        <v>구간1</v>
      </c>
      <c r="D25" s="152">
        <f t="shared" si="13"/>
        <v>91</v>
      </c>
      <c r="E25" s="180">
        <f>COUNTIF($C$15:C25,C25)</f>
        <v>11</v>
      </c>
      <c r="F25" s="181">
        <f t="shared" si="17"/>
        <v>0.12433557720381427</v>
      </c>
      <c r="G25" s="181">
        <f t="shared" si="18"/>
        <v>1.6505346237147584E-3</v>
      </c>
      <c r="H25" s="182">
        <f t="shared" si="14"/>
        <v>0.12598611182752903</v>
      </c>
    </row>
    <row r="26" spans="1:8">
      <c r="A26" s="152">
        <f t="shared" si="15"/>
        <v>12</v>
      </c>
      <c r="B26" s="153">
        <f t="shared" si="15"/>
        <v>44937</v>
      </c>
      <c r="C26" s="179" t="str">
        <f t="shared" si="16"/>
        <v>구간1</v>
      </c>
      <c r="D26" s="152">
        <f t="shared" si="13"/>
        <v>91</v>
      </c>
      <c r="E26" s="180">
        <f>COUNTIF($C$15:C26,C26)</f>
        <v>12</v>
      </c>
      <c r="F26" s="181">
        <f t="shared" si="17"/>
        <v>0.12433557720381427</v>
      </c>
      <c r="G26" s="181">
        <f t="shared" si="18"/>
        <v>1.8005832258706455E-3</v>
      </c>
      <c r="H26" s="182">
        <f t="shared" si="14"/>
        <v>0.12613616042968492</v>
      </c>
    </row>
    <row r="27" spans="1:8">
      <c r="A27" s="152">
        <f t="shared" si="15"/>
        <v>13</v>
      </c>
      <c r="B27" s="153">
        <f t="shared" si="15"/>
        <v>44938</v>
      </c>
      <c r="C27" s="179" t="str">
        <f t="shared" si="16"/>
        <v>구간1</v>
      </c>
      <c r="D27" s="152">
        <f t="shared" si="13"/>
        <v>91</v>
      </c>
      <c r="E27" s="180">
        <f>COUNTIF($C$15:C27,C27)</f>
        <v>13</v>
      </c>
      <c r="F27" s="181">
        <f t="shared" si="17"/>
        <v>0.12433557720381427</v>
      </c>
      <c r="G27" s="181">
        <f t="shared" si="18"/>
        <v>1.9506318280265325E-3</v>
      </c>
      <c r="H27" s="182">
        <f t="shared" si="14"/>
        <v>0.12628620903184082</v>
      </c>
    </row>
    <row r="28" spans="1:8">
      <c r="A28" s="152">
        <f t="shared" si="15"/>
        <v>14</v>
      </c>
      <c r="B28" s="153">
        <f t="shared" si="15"/>
        <v>44939</v>
      </c>
      <c r="C28" s="179" t="str">
        <f t="shared" si="16"/>
        <v>구간1</v>
      </c>
      <c r="D28" s="152">
        <f t="shared" si="13"/>
        <v>91</v>
      </c>
      <c r="E28" s="180">
        <f>COUNTIF($C$15:C28,C28)</f>
        <v>14</v>
      </c>
      <c r="F28" s="181">
        <f t="shared" si="17"/>
        <v>0.12433557720381427</v>
      </c>
      <c r="G28" s="181">
        <f t="shared" si="18"/>
        <v>2.1006804301824198E-3</v>
      </c>
      <c r="H28" s="182">
        <f t="shared" si="14"/>
        <v>0.12643625763399668</v>
      </c>
    </row>
    <row r="29" spans="1:8">
      <c r="A29" s="152">
        <f t="shared" si="15"/>
        <v>15</v>
      </c>
      <c r="B29" s="153">
        <f t="shared" si="15"/>
        <v>44940</v>
      </c>
      <c r="C29" s="179" t="str">
        <f t="shared" si="16"/>
        <v>구간1</v>
      </c>
      <c r="D29" s="152">
        <f t="shared" si="13"/>
        <v>91</v>
      </c>
      <c r="E29" s="180">
        <f>COUNTIF($C$15:C29,C29)</f>
        <v>15</v>
      </c>
      <c r="F29" s="181">
        <f t="shared" si="17"/>
        <v>0.12433557720381427</v>
      </c>
      <c r="G29" s="181">
        <f t="shared" si="18"/>
        <v>2.2507290323383069E-3</v>
      </c>
      <c r="H29" s="182">
        <f t="shared" si="14"/>
        <v>0.12658630623615258</v>
      </c>
    </row>
    <row r="30" spans="1:8">
      <c r="A30" s="152">
        <f t="shared" si="15"/>
        <v>16</v>
      </c>
      <c r="B30" s="153">
        <f t="shared" si="15"/>
        <v>44941</v>
      </c>
      <c r="C30" s="179" t="str">
        <f t="shared" si="16"/>
        <v>구간1</v>
      </c>
      <c r="D30" s="152">
        <f t="shared" si="13"/>
        <v>91</v>
      </c>
      <c r="E30" s="180">
        <f>COUNTIF($C$15:C30,C30)</f>
        <v>16</v>
      </c>
      <c r="F30" s="181">
        <f t="shared" si="17"/>
        <v>0.12433557720381427</v>
      </c>
      <c r="G30" s="181">
        <f t="shared" si="18"/>
        <v>2.4007776344941939E-3</v>
      </c>
      <c r="H30" s="182">
        <f t="shared" si="14"/>
        <v>0.12673635483830847</v>
      </c>
    </row>
    <row r="31" spans="1:8">
      <c r="A31" s="152">
        <f t="shared" si="15"/>
        <v>17</v>
      </c>
      <c r="B31" s="153">
        <f t="shared" si="15"/>
        <v>44942</v>
      </c>
      <c r="C31" s="179" t="str">
        <f t="shared" si="16"/>
        <v>구간1</v>
      </c>
      <c r="D31" s="152">
        <f t="shared" si="13"/>
        <v>91</v>
      </c>
      <c r="E31" s="180">
        <f>COUNTIF($C$15:C31,C31)</f>
        <v>17</v>
      </c>
      <c r="F31" s="181">
        <f t="shared" si="17"/>
        <v>0.12433557720381427</v>
      </c>
      <c r="G31" s="181">
        <f t="shared" si="18"/>
        <v>2.550826236650081E-3</v>
      </c>
      <c r="H31" s="182">
        <f t="shared" si="14"/>
        <v>0.12688640344046437</v>
      </c>
    </row>
    <row r="32" spans="1:8">
      <c r="A32" s="152">
        <f t="shared" ref="A32:B47" si="19">A31+1</f>
        <v>18</v>
      </c>
      <c r="B32" s="153">
        <f t="shared" si="19"/>
        <v>44943</v>
      </c>
      <c r="C32" s="179" t="str">
        <f t="shared" si="16"/>
        <v>구간1</v>
      </c>
      <c r="D32" s="152">
        <f t="shared" si="13"/>
        <v>91</v>
      </c>
      <c r="E32" s="180">
        <f>COUNTIF($C$15:C32,C32)</f>
        <v>18</v>
      </c>
      <c r="F32" s="181">
        <f t="shared" si="17"/>
        <v>0.12433557720381427</v>
      </c>
      <c r="G32" s="181">
        <f t="shared" si="18"/>
        <v>2.7008748388059681E-3</v>
      </c>
      <c r="H32" s="182">
        <f t="shared" si="14"/>
        <v>0.12703645204262023</v>
      </c>
    </row>
    <row r="33" spans="1:8">
      <c r="A33" s="152">
        <f t="shared" si="19"/>
        <v>19</v>
      </c>
      <c r="B33" s="153">
        <f t="shared" si="19"/>
        <v>44944</v>
      </c>
      <c r="C33" s="179" t="str">
        <f t="shared" si="16"/>
        <v>구간1</v>
      </c>
      <c r="D33" s="152">
        <f t="shared" si="13"/>
        <v>91</v>
      </c>
      <c r="E33" s="180">
        <f>COUNTIF($C$15:C33,C33)</f>
        <v>19</v>
      </c>
      <c r="F33" s="181">
        <f t="shared" si="17"/>
        <v>0.12433557720381427</v>
      </c>
      <c r="G33" s="181">
        <f t="shared" si="18"/>
        <v>2.8509234409618551E-3</v>
      </c>
      <c r="H33" s="182">
        <f t="shared" si="14"/>
        <v>0.12718650064477613</v>
      </c>
    </row>
    <row r="34" spans="1:8">
      <c r="A34" s="152">
        <f t="shared" si="19"/>
        <v>20</v>
      </c>
      <c r="B34" s="153">
        <f t="shared" si="19"/>
        <v>44945</v>
      </c>
      <c r="C34" s="179" t="str">
        <f t="shared" si="16"/>
        <v>구간1</v>
      </c>
      <c r="D34" s="152">
        <f t="shared" si="13"/>
        <v>91</v>
      </c>
      <c r="E34" s="180">
        <f>COUNTIF($C$15:C34,C34)</f>
        <v>20</v>
      </c>
      <c r="F34" s="181">
        <f t="shared" si="17"/>
        <v>0.12433557720381427</v>
      </c>
      <c r="G34" s="181">
        <f t="shared" si="18"/>
        <v>3.0009720431177422E-3</v>
      </c>
      <c r="H34" s="182">
        <f t="shared" si="14"/>
        <v>0.12733654924693202</v>
      </c>
    </row>
    <row r="35" spans="1:8">
      <c r="A35" s="152">
        <f t="shared" si="19"/>
        <v>21</v>
      </c>
      <c r="B35" s="153">
        <f t="shared" si="19"/>
        <v>44946</v>
      </c>
      <c r="C35" s="179" t="str">
        <f t="shared" si="16"/>
        <v>구간1</v>
      </c>
      <c r="D35" s="152">
        <f t="shared" si="13"/>
        <v>91</v>
      </c>
      <c r="E35" s="180">
        <f>COUNTIF($C$15:C35,C35)</f>
        <v>21</v>
      </c>
      <c r="F35" s="181">
        <f t="shared" si="17"/>
        <v>0.12433557720381427</v>
      </c>
      <c r="G35" s="181">
        <f t="shared" si="18"/>
        <v>3.1510206452736297E-3</v>
      </c>
      <c r="H35" s="182">
        <f t="shared" si="14"/>
        <v>0.12748659784908789</v>
      </c>
    </row>
    <row r="36" spans="1:8">
      <c r="A36" s="152">
        <f t="shared" si="19"/>
        <v>22</v>
      </c>
      <c r="B36" s="153">
        <f t="shared" si="19"/>
        <v>44947</v>
      </c>
      <c r="C36" s="179" t="str">
        <f t="shared" si="16"/>
        <v>구간1</v>
      </c>
      <c r="D36" s="152">
        <f t="shared" si="13"/>
        <v>91</v>
      </c>
      <c r="E36" s="180">
        <f>COUNTIF($C$15:C36,C36)</f>
        <v>22</v>
      </c>
      <c r="F36" s="181">
        <f t="shared" si="17"/>
        <v>0.12433557720381427</v>
      </c>
      <c r="G36" s="181">
        <f t="shared" si="18"/>
        <v>3.3010692474295168E-3</v>
      </c>
      <c r="H36" s="182">
        <f t="shared" si="14"/>
        <v>0.12763664645124378</v>
      </c>
    </row>
    <row r="37" spans="1:8">
      <c r="A37" s="152">
        <f t="shared" si="19"/>
        <v>23</v>
      </c>
      <c r="B37" s="153">
        <f t="shared" si="19"/>
        <v>44948</v>
      </c>
      <c r="C37" s="179" t="str">
        <f t="shared" si="16"/>
        <v>구간1</v>
      </c>
      <c r="D37" s="152">
        <f t="shared" si="13"/>
        <v>91</v>
      </c>
      <c r="E37" s="180">
        <f>COUNTIF($C$15:C37,C37)</f>
        <v>23</v>
      </c>
      <c r="F37" s="181">
        <f t="shared" si="17"/>
        <v>0.12433557720381427</v>
      </c>
      <c r="G37" s="181">
        <f t="shared" si="18"/>
        <v>3.4511178495854038E-3</v>
      </c>
      <c r="H37" s="182">
        <f t="shared" si="14"/>
        <v>0.12778669505339968</v>
      </c>
    </row>
    <row r="38" spans="1:8">
      <c r="A38" s="152">
        <f t="shared" si="19"/>
        <v>24</v>
      </c>
      <c r="B38" s="153">
        <f t="shared" si="19"/>
        <v>44949</v>
      </c>
      <c r="C38" s="179" t="str">
        <f t="shared" si="16"/>
        <v>구간1</v>
      </c>
      <c r="D38" s="152">
        <f t="shared" si="13"/>
        <v>91</v>
      </c>
      <c r="E38" s="180">
        <f>COUNTIF($C$15:C38,C38)</f>
        <v>24</v>
      </c>
      <c r="F38" s="181">
        <f t="shared" si="17"/>
        <v>0.12433557720381427</v>
      </c>
      <c r="G38" s="181">
        <f t="shared" si="18"/>
        <v>3.6011664517412909E-3</v>
      </c>
      <c r="H38" s="182">
        <f t="shared" si="14"/>
        <v>0.12793674365555557</v>
      </c>
    </row>
    <row r="39" spans="1:8">
      <c r="A39" s="152">
        <f t="shared" si="19"/>
        <v>25</v>
      </c>
      <c r="B39" s="153">
        <f t="shared" si="19"/>
        <v>44950</v>
      </c>
      <c r="C39" s="179" t="str">
        <f t="shared" si="16"/>
        <v>구간1</v>
      </c>
      <c r="D39" s="152">
        <f t="shared" si="13"/>
        <v>91</v>
      </c>
      <c r="E39" s="180">
        <f>COUNTIF($C$15:C39,C39)</f>
        <v>25</v>
      </c>
      <c r="F39" s="181">
        <f t="shared" si="17"/>
        <v>0.12433557720381427</v>
      </c>
      <c r="G39" s="181">
        <f t="shared" si="18"/>
        <v>3.751215053897178E-3</v>
      </c>
      <c r="H39" s="182">
        <f t="shared" si="14"/>
        <v>0.12808679225771144</v>
      </c>
    </row>
    <row r="40" spans="1:8">
      <c r="A40" s="152">
        <f t="shared" si="19"/>
        <v>26</v>
      </c>
      <c r="B40" s="153">
        <f t="shared" si="19"/>
        <v>44951</v>
      </c>
      <c r="C40" s="179" t="str">
        <f t="shared" si="16"/>
        <v>구간1</v>
      </c>
      <c r="D40" s="152">
        <f t="shared" si="13"/>
        <v>91</v>
      </c>
      <c r="E40" s="180">
        <f>COUNTIF($C$15:C40,C40)</f>
        <v>26</v>
      </c>
      <c r="F40" s="181">
        <f t="shared" si="17"/>
        <v>0.12433557720381427</v>
      </c>
      <c r="G40" s="181">
        <f t="shared" si="18"/>
        <v>3.901263656053065E-3</v>
      </c>
      <c r="H40" s="182">
        <f t="shared" si="14"/>
        <v>0.12823684085986733</v>
      </c>
    </row>
    <row r="41" spans="1:8">
      <c r="A41" s="152">
        <f t="shared" si="19"/>
        <v>27</v>
      </c>
      <c r="B41" s="153">
        <f t="shared" si="19"/>
        <v>44952</v>
      </c>
      <c r="C41" s="179" t="str">
        <f t="shared" si="16"/>
        <v>구간1</v>
      </c>
      <c r="D41" s="152">
        <f t="shared" si="13"/>
        <v>91</v>
      </c>
      <c r="E41" s="180">
        <f>COUNTIF($C$15:C41,C41)</f>
        <v>27</v>
      </c>
      <c r="F41" s="181">
        <f t="shared" si="17"/>
        <v>0.12433557720381427</v>
      </c>
      <c r="G41" s="181">
        <f t="shared" si="18"/>
        <v>4.0513122582089521E-3</v>
      </c>
      <c r="H41" s="182">
        <f t="shared" si="14"/>
        <v>0.12838688946202323</v>
      </c>
    </row>
    <row r="42" spans="1:8">
      <c r="A42" s="152">
        <f t="shared" si="19"/>
        <v>28</v>
      </c>
      <c r="B42" s="153">
        <f t="shared" si="19"/>
        <v>44953</v>
      </c>
      <c r="C42" s="179" t="str">
        <f t="shared" si="16"/>
        <v>구간1</v>
      </c>
      <c r="D42" s="152">
        <f t="shared" si="13"/>
        <v>91</v>
      </c>
      <c r="E42" s="180">
        <f>COUNTIF($C$15:C42,C42)</f>
        <v>28</v>
      </c>
      <c r="F42" s="181">
        <f t="shared" si="17"/>
        <v>0.12433557720381427</v>
      </c>
      <c r="G42" s="181">
        <f t="shared" si="18"/>
        <v>4.2013608603648396E-3</v>
      </c>
      <c r="H42" s="182">
        <f t="shared" si="14"/>
        <v>0.12853693806417912</v>
      </c>
    </row>
    <row r="43" spans="1:8">
      <c r="A43" s="152">
        <f t="shared" si="19"/>
        <v>29</v>
      </c>
      <c r="B43" s="153">
        <f t="shared" si="19"/>
        <v>44954</v>
      </c>
      <c r="C43" s="179" t="str">
        <f t="shared" si="16"/>
        <v>구간1</v>
      </c>
      <c r="D43" s="152">
        <f t="shared" si="13"/>
        <v>91</v>
      </c>
      <c r="E43" s="180">
        <f>COUNTIF($C$15:C43,C43)</f>
        <v>29</v>
      </c>
      <c r="F43" s="181">
        <f t="shared" si="17"/>
        <v>0.12433557720381427</v>
      </c>
      <c r="G43" s="181">
        <f t="shared" si="18"/>
        <v>4.3514094625207262E-3</v>
      </c>
      <c r="H43" s="182">
        <f t="shared" si="14"/>
        <v>0.12868698666633499</v>
      </c>
    </row>
    <row r="44" spans="1:8">
      <c r="A44" s="152">
        <f t="shared" si="19"/>
        <v>30</v>
      </c>
      <c r="B44" s="153">
        <f t="shared" si="19"/>
        <v>44955</v>
      </c>
      <c r="C44" s="179" t="str">
        <f t="shared" si="16"/>
        <v>구간1</v>
      </c>
      <c r="D44" s="152">
        <f t="shared" si="13"/>
        <v>91</v>
      </c>
      <c r="E44" s="180">
        <f>COUNTIF($C$15:C44,C44)</f>
        <v>30</v>
      </c>
      <c r="F44" s="181">
        <f t="shared" si="17"/>
        <v>0.12433557720381427</v>
      </c>
      <c r="G44" s="181">
        <f t="shared" si="18"/>
        <v>4.5014580646766137E-3</v>
      </c>
      <c r="H44" s="182">
        <f t="shared" si="14"/>
        <v>0.12883703526849088</v>
      </c>
    </row>
    <row r="45" spans="1:8">
      <c r="A45" s="152">
        <f t="shared" si="19"/>
        <v>31</v>
      </c>
      <c r="B45" s="153">
        <f t="shared" si="19"/>
        <v>44956</v>
      </c>
      <c r="C45" s="179" t="str">
        <f t="shared" si="16"/>
        <v>구간1</v>
      </c>
      <c r="D45" s="152">
        <f t="shared" si="13"/>
        <v>91</v>
      </c>
      <c r="E45" s="180">
        <f>COUNTIF($C$15:C45,C45)</f>
        <v>31</v>
      </c>
      <c r="F45" s="181">
        <f t="shared" si="17"/>
        <v>0.12433557720381427</v>
      </c>
      <c r="G45" s="181">
        <f t="shared" si="18"/>
        <v>4.6515066668325004E-3</v>
      </c>
      <c r="H45" s="182">
        <f t="shared" si="14"/>
        <v>0.12898708387064678</v>
      </c>
    </row>
    <row r="46" spans="1:8">
      <c r="A46" s="152">
        <f t="shared" si="19"/>
        <v>32</v>
      </c>
      <c r="B46" s="153">
        <f t="shared" si="19"/>
        <v>44957</v>
      </c>
      <c r="C46" s="179" t="str">
        <f t="shared" si="16"/>
        <v>구간1</v>
      </c>
      <c r="D46" s="152">
        <f t="shared" si="13"/>
        <v>91</v>
      </c>
      <c r="E46" s="180">
        <f>COUNTIF($C$15:C46,C46)</f>
        <v>32</v>
      </c>
      <c r="F46" s="181">
        <f t="shared" si="17"/>
        <v>0.12433557720381427</v>
      </c>
      <c r="G46" s="181">
        <f t="shared" si="18"/>
        <v>4.8015552689883879E-3</v>
      </c>
      <c r="H46" s="182">
        <f t="shared" si="14"/>
        <v>0.12913713247280267</v>
      </c>
    </row>
    <row r="47" spans="1:8">
      <c r="A47" s="152">
        <f t="shared" si="19"/>
        <v>33</v>
      </c>
      <c r="B47" s="153">
        <f t="shared" si="19"/>
        <v>44958</v>
      </c>
      <c r="C47" s="179" t="str">
        <f t="shared" si="16"/>
        <v>구간1</v>
      </c>
      <c r="D47" s="152">
        <f t="shared" si="13"/>
        <v>91</v>
      </c>
      <c r="E47" s="180">
        <f>COUNTIF($C$15:C47,C47)</f>
        <v>33</v>
      </c>
      <c r="F47" s="181">
        <f t="shared" si="17"/>
        <v>0.12433557720381427</v>
      </c>
      <c r="G47" s="181">
        <f t="shared" si="18"/>
        <v>4.9516038711442754E-3</v>
      </c>
      <c r="H47" s="182">
        <f t="shared" si="14"/>
        <v>0.12928718107495854</v>
      </c>
    </row>
    <row r="48" spans="1:8">
      <c r="A48" s="152">
        <f t="shared" ref="A48:B63" si="20">A47+1</f>
        <v>34</v>
      </c>
      <c r="B48" s="153">
        <f t="shared" si="20"/>
        <v>44959</v>
      </c>
      <c r="C48" s="179" t="str">
        <f t="shared" si="16"/>
        <v>구간1</v>
      </c>
      <c r="D48" s="152">
        <f t="shared" si="13"/>
        <v>91</v>
      </c>
      <c r="E48" s="180">
        <f>COUNTIF($C$15:C48,C48)</f>
        <v>34</v>
      </c>
      <c r="F48" s="181">
        <f t="shared" si="17"/>
        <v>0.12433557720381427</v>
      </c>
      <c r="G48" s="181">
        <f t="shared" si="18"/>
        <v>5.101652473300162E-3</v>
      </c>
      <c r="H48" s="182">
        <f t="shared" si="14"/>
        <v>0.12943722967711443</v>
      </c>
    </row>
    <row r="49" spans="1:8">
      <c r="A49" s="152">
        <f t="shared" si="20"/>
        <v>35</v>
      </c>
      <c r="B49" s="153">
        <f t="shared" si="20"/>
        <v>44960</v>
      </c>
      <c r="C49" s="179" t="str">
        <f t="shared" si="16"/>
        <v>구간1</v>
      </c>
      <c r="D49" s="152">
        <f t="shared" si="13"/>
        <v>91</v>
      </c>
      <c r="E49" s="180">
        <f>COUNTIF($C$15:C49,C49)</f>
        <v>35</v>
      </c>
      <c r="F49" s="181">
        <f t="shared" si="17"/>
        <v>0.12433557720381427</v>
      </c>
      <c r="G49" s="181">
        <f t="shared" si="18"/>
        <v>5.2517010754560495E-3</v>
      </c>
      <c r="H49" s="182">
        <f t="shared" si="14"/>
        <v>0.12958727827927033</v>
      </c>
    </row>
    <row r="50" spans="1:8">
      <c r="A50" s="152">
        <f t="shared" si="20"/>
        <v>36</v>
      </c>
      <c r="B50" s="153">
        <f t="shared" si="20"/>
        <v>44961</v>
      </c>
      <c r="C50" s="179" t="str">
        <f t="shared" si="16"/>
        <v>구간1</v>
      </c>
      <c r="D50" s="152">
        <f t="shared" si="13"/>
        <v>91</v>
      </c>
      <c r="E50" s="180">
        <f>COUNTIF($C$15:C50,C50)</f>
        <v>36</v>
      </c>
      <c r="F50" s="181">
        <f t="shared" si="17"/>
        <v>0.12433557720381427</v>
      </c>
      <c r="G50" s="181">
        <f t="shared" si="18"/>
        <v>5.4017496776119361E-3</v>
      </c>
      <c r="H50" s="182">
        <f t="shared" si="14"/>
        <v>0.1297373268814262</v>
      </c>
    </row>
    <row r="51" spans="1:8">
      <c r="A51" s="152">
        <f t="shared" si="20"/>
        <v>37</v>
      </c>
      <c r="B51" s="153">
        <f t="shared" si="20"/>
        <v>44962</v>
      </c>
      <c r="C51" s="179" t="str">
        <f t="shared" si="16"/>
        <v>구간1</v>
      </c>
      <c r="D51" s="152">
        <f t="shared" si="13"/>
        <v>91</v>
      </c>
      <c r="E51" s="180">
        <f>COUNTIF($C$15:C51,C51)</f>
        <v>37</v>
      </c>
      <c r="F51" s="181">
        <f t="shared" si="17"/>
        <v>0.12433557720381427</v>
      </c>
      <c r="G51" s="181">
        <f t="shared" si="18"/>
        <v>5.5517982797678236E-3</v>
      </c>
      <c r="H51" s="182">
        <f t="shared" si="14"/>
        <v>0.12988737548358209</v>
      </c>
    </row>
    <row r="52" spans="1:8">
      <c r="A52" s="152">
        <f t="shared" si="20"/>
        <v>38</v>
      </c>
      <c r="B52" s="153">
        <f t="shared" si="20"/>
        <v>44963</v>
      </c>
      <c r="C52" s="179" t="str">
        <f t="shared" si="16"/>
        <v>구간1</v>
      </c>
      <c r="D52" s="152">
        <f t="shared" si="13"/>
        <v>91</v>
      </c>
      <c r="E52" s="180">
        <f>COUNTIF($C$15:C52,C52)</f>
        <v>38</v>
      </c>
      <c r="F52" s="181">
        <f t="shared" si="17"/>
        <v>0.12433557720381427</v>
      </c>
      <c r="G52" s="181">
        <f t="shared" si="18"/>
        <v>5.7018468819237103E-3</v>
      </c>
      <c r="H52" s="182">
        <f t="shared" si="14"/>
        <v>0.13003742408573798</v>
      </c>
    </row>
    <row r="53" spans="1:8">
      <c r="A53" s="152">
        <f t="shared" si="20"/>
        <v>39</v>
      </c>
      <c r="B53" s="153">
        <f t="shared" si="20"/>
        <v>44964</v>
      </c>
      <c r="C53" s="179" t="str">
        <f t="shared" si="16"/>
        <v>구간1</v>
      </c>
      <c r="D53" s="152">
        <f t="shared" si="13"/>
        <v>91</v>
      </c>
      <c r="E53" s="180">
        <f>COUNTIF($C$15:C53,C53)</f>
        <v>39</v>
      </c>
      <c r="F53" s="181">
        <f t="shared" si="17"/>
        <v>0.12433557720381427</v>
      </c>
      <c r="G53" s="181">
        <f t="shared" si="18"/>
        <v>5.8518954840795978E-3</v>
      </c>
      <c r="H53" s="182">
        <f t="shared" si="14"/>
        <v>0.13018747268789388</v>
      </c>
    </row>
    <row r="54" spans="1:8">
      <c r="A54" s="152">
        <f t="shared" si="20"/>
        <v>40</v>
      </c>
      <c r="B54" s="153">
        <f t="shared" si="20"/>
        <v>44965</v>
      </c>
      <c r="C54" s="179" t="str">
        <f t="shared" si="16"/>
        <v>구간1</v>
      </c>
      <c r="D54" s="152">
        <f t="shared" si="13"/>
        <v>91</v>
      </c>
      <c r="E54" s="180">
        <f>COUNTIF($C$15:C54,C54)</f>
        <v>40</v>
      </c>
      <c r="F54" s="181">
        <f t="shared" si="17"/>
        <v>0.12433557720381427</v>
      </c>
      <c r="G54" s="181">
        <f t="shared" si="18"/>
        <v>6.0019440862354844E-3</v>
      </c>
      <c r="H54" s="182">
        <f t="shared" si="14"/>
        <v>0.13033752129004975</v>
      </c>
    </row>
    <row r="55" spans="1:8">
      <c r="A55" s="152">
        <f t="shared" si="20"/>
        <v>41</v>
      </c>
      <c r="B55" s="153">
        <f t="shared" si="20"/>
        <v>44966</v>
      </c>
      <c r="C55" s="179" t="str">
        <f t="shared" si="16"/>
        <v>구간1</v>
      </c>
      <c r="D55" s="152">
        <f t="shared" si="13"/>
        <v>91</v>
      </c>
      <c r="E55" s="180">
        <f>COUNTIF($C$15:C55,C55)</f>
        <v>41</v>
      </c>
      <c r="F55" s="181">
        <f t="shared" si="17"/>
        <v>0.12433557720381427</v>
      </c>
      <c r="G55" s="181">
        <f t="shared" si="18"/>
        <v>6.1519926883913719E-3</v>
      </c>
      <c r="H55" s="182">
        <f t="shared" si="14"/>
        <v>0.13048756989220564</v>
      </c>
    </row>
    <row r="56" spans="1:8">
      <c r="A56" s="152">
        <f t="shared" si="20"/>
        <v>42</v>
      </c>
      <c r="B56" s="153">
        <f t="shared" si="20"/>
        <v>44967</v>
      </c>
      <c r="C56" s="179" t="str">
        <f t="shared" si="16"/>
        <v>구간1</v>
      </c>
      <c r="D56" s="152">
        <f t="shared" si="13"/>
        <v>91</v>
      </c>
      <c r="E56" s="180">
        <f>COUNTIF($C$15:C56,C56)</f>
        <v>42</v>
      </c>
      <c r="F56" s="181">
        <f t="shared" si="17"/>
        <v>0.12433557720381427</v>
      </c>
      <c r="G56" s="181">
        <f t="shared" si="18"/>
        <v>6.3020412905472594E-3</v>
      </c>
      <c r="H56" s="182">
        <f t="shared" si="14"/>
        <v>0.13063761849436153</v>
      </c>
    </row>
    <row r="57" spans="1:8">
      <c r="A57" s="152">
        <f t="shared" si="20"/>
        <v>43</v>
      </c>
      <c r="B57" s="153">
        <f t="shared" si="20"/>
        <v>44968</v>
      </c>
      <c r="C57" s="179" t="str">
        <f t="shared" si="16"/>
        <v>구간1</v>
      </c>
      <c r="D57" s="152">
        <f t="shared" si="13"/>
        <v>91</v>
      </c>
      <c r="E57" s="180">
        <f>COUNTIF($C$15:C57,C57)</f>
        <v>43</v>
      </c>
      <c r="F57" s="181">
        <f t="shared" si="17"/>
        <v>0.12433557720381427</v>
      </c>
      <c r="G57" s="181">
        <f t="shared" si="18"/>
        <v>6.452089892703146E-3</v>
      </c>
      <c r="H57" s="182">
        <f t="shared" si="14"/>
        <v>0.13078766709651743</v>
      </c>
    </row>
    <row r="58" spans="1:8">
      <c r="A58" s="152">
        <f t="shared" si="20"/>
        <v>44</v>
      </c>
      <c r="B58" s="153">
        <f t="shared" si="20"/>
        <v>44969</v>
      </c>
      <c r="C58" s="179" t="str">
        <f t="shared" si="16"/>
        <v>구간1</v>
      </c>
      <c r="D58" s="152">
        <f t="shared" si="13"/>
        <v>91</v>
      </c>
      <c r="E58" s="180">
        <f>COUNTIF($C$15:C58,C58)</f>
        <v>44</v>
      </c>
      <c r="F58" s="181">
        <f t="shared" si="17"/>
        <v>0.12433557720381427</v>
      </c>
      <c r="G58" s="181">
        <f t="shared" si="18"/>
        <v>6.6021384948590335E-3</v>
      </c>
      <c r="H58" s="182">
        <f t="shared" si="14"/>
        <v>0.1309377156986733</v>
      </c>
    </row>
    <row r="59" spans="1:8">
      <c r="A59" s="152">
        <f t="shared" si="20"/>
        <v>45</v>
      </c>
      <c r="B59" s="153">
        <f t="shared" si="20"/>
        <v>44970</v>
      </c>
      <c r="C59" s="179" t="str">
        <f t="shared" si="16"/>
        <v>구간1</v>
      </c>
      <c r="D59" s="152">
        <f t="shared" si="13"/>
        <v>91</v>
      </c>
      <c r="E59" s="180">
        <f>COUNTIF($C$15:C59,C59)</f>
        <v>45</v>
      </c>
      <c r="F59" s="181">
        <f t="shared" si="17"/>
        <v>0.12433557720381427</v>
      </c>
      <c r="G59" s="181">
        <f t="shared" si="18"/>
        <v>6.7521870970149202E-3</v>
      </c>
      <c r="H59" s="182">
        <f t="shared" si="14"/>
        <v>0.13108776430082919</v>
      </c>
    </row>
    <row r="60" spans="1:8">
      <c r="A60" s="152">
        <f t="shared" si="20"/>
        <v>46</v>
      </c>
      <c r="B60" s="153">
        <f t="shared" si="20"/>
        <v>44971</v>
      </c>
      <c r="C60" s="179" t="str">
        <f t="shared" si="16"/>
        <v>구간1</v>
      </c>
      <c r="D60" s="152">
        <f t="shared" si="13"/>
        <v>91</v>
      </c>
      <c r="E60" s="180">
        <f>COUNTIF($C$15:C60,C60)</f>
        <v>46</v>
      </c>
      <c r="F60" s="181">
        <f t="shared" si="17"/>
        <v>0.12433557720381427</v>
      </c>
      <c r="G60" s="181">
        <f t="shared" si="18"/>
        <v>6.9022356991708077E-3</v>
      </c>
      <c r="H60" s="182">
        <f t="shared" si="14"/>
        <v>0.13123781290298508</v>
      </c>
    </row>
    <row r="61" spans="1:8">
      <c r="A61" s="152">
        <f t="shared" si="20"/>
        <v>47</v>
      </c>
      <c r="B61" s="153">
        <f t="shared" si="20"/>
        <v>44972</v>
      </c>
      <c r="C61" s="179" t="str">
        <f t="shared" si="16"/>
        <v>구간1</v>
      </c>
      <c r="D61" s="152">
        <f t="shared" si="13"/>
        <v>91</v>
      </c>
      <c r="E61" s="180">
        <f>COUNTIF($C$15:C61,C61)</f>
        <v>47</v>
      </c>
      <c r="F61" s="181">
        <f t="shared" si="17"/>
        <v>0.12433557720381427</v>
      </c>
      <c r="G61" s="181">
        <f t="shared" si="18"/>
        <v>7.0522843013266943E-3</v>
      </c>
      <c r="H61" s="182">
        <f t="shared" si="14"/>
        <v>0.13138786150514098</v>
      </c>
    </row>
    <row r="62" spans="1:8">
      <c r="A62" s="152">
        <f t="shared" si="20"/>
        <v>48</v>
      </c>
      <c r="B62" s="153">
        <f t="shared" si="20"/>
        <v>44973</v>
      </c>
      <c r="C62" s="179" t="str">
        <f t="shared" si="16"/>
        <v>구간1</v>
      </c>
      <c r="D62" s="152">
        <f t="shared" si="13"/>
        <v>91</v>
      </c>
      <c r="E62" s="180">
        <f>COUNTIF($C$15:C62,C62)</f>
        <v>48</v>
      </c>
      <c r="F62" s="181">
        <f t="shared" si="17"/>
        <v>0.12433557720381427</v>
      </c>
      <c r="G62" s="181">
        <f t="shared" si="18"/>
        <v>7.2023329034825818E-3</v>
      </c>
      <c r="H62" s="182">
        <f t="shared" si="14"/>
        <v>0.13153791010729685</v>
      </c>
    </row>
    <row r="63" spans="1:8">
      <c r="A63" s="152">
        <f t="shared" si="20"/>
        <v>49</v>
      </c>
      <c r="B63" s="153">
        <f t="shared" si="20"/>
        <v>44974</v>
      </c>
      <c r="C63" s="179" t="str">
        <f t="shared" si="16"/>
        <v>구간1</v>
      </c>
      <c r="D63" s="152">
        <f t="shared" si="13"/>
        <v>91</v>
      </c>
      <c r="E63" s="180">
        <f>COUNTIF($C$15:C63,C63)</f>
        <v>49</v>
      </c>
      <c r="F63" s="181">
        <f t="shared" si="17"/>
        <v>0.12433557720381427</v>
      </c>
      <c r="G63" s="181">
        <f t="shared" si="18"/>
        <v>7.3523815056384693E-3</v>
      </c>
      <c r="H63" s="182">
        <f t="shared" si="14"/>
        <v>0.13168795870945274</v>
      </c>
    </row>
    <row r="64" spans="1:8">
      <c r="A64" s="152">
        <f t="shared" ref="A64:B79" si="21">A63+1</f>
        <v>50</v>
      </c>
      <c r="B64" s="153">
        <f t="shared" si="21"/>
        <v>44975</v>
      </c>
      <c r="C64" s="179" t="str">
        <f t="shared" si="16"/>
        <v>구간1</v>
      </c>
      <c r="D64" s="152">
        <f t="shared" si="13"/>
        <v>91</v>
      </c>
      <c r="E64" s="180">
        <f>COUNTIF($C$15:C64,C64)</f>
        <v>50</v>
      </c>
      <c r="F64" s="181">
        <f t="shared" si="17"/>
        <v>0.12433557720381427</v>
      </c>
      <c r="G64" s="181">
        <f t="shared" si="18"/>
        <v>7.5024301077943559E-3</v>
      </c>
      <c r="H64" s="182">
        <f t="shared" si="14"/>
        <v>0.13183800731160863</v>
      </c>
    </row>
    <row r="65" spans="1:8">
      <c r="A65" s="152">
        <f t="shared" si="21"/>
        <v>51</v>
      </c>
      <c r="B65" s="153">
        <f t="shared" si="21"/>
        <v>44976</v>
      </c>
      <c r="C65" s="179" t="str">
        <f t="shared" si="16"/>
        <v>구간1</v>
      </c>
      <c r="D65" s="152">
        <f t="shared" si="13"/>
        <v>91</v>
      </c>
      <c r="E65" s="180">
        <f>COUNTIF($C$15:C65,C65)</f>
        <v>51</v>
      </c>
      <c r="F65" s="181">
        <f t="shared" si="17"/>
        <v>0.12433557720381427</v>
      </c>
      <c r="G65" s="181">
        <f t="shared" si="18"/>
        <v>7.6524787099502434E-3</v>
      </c>
      <c r="H65" s="182">
        <f t="shared" si="14"/>
        <v>0.13198805591376453</v>
      </c>
    </row>
    <row r="66" spans="1:8">
      <c r="A66" s="152">
        <f t="shared" si="21"/>
        <v>52</v>
      </c>
      <c r="B66" s="153">
        <f t="shared" si="21"/>
        <v>44977</v>
      </c>
      <c r="C66" s="179" t="str">
        <f t="shared" si="16"/>
        <v>구간1</v>
      </c>
      <c r="D66" s="152">
        <f t="shared" si="13"/>
        <v>91</v>
      </c>
      <c r="E66" s="180">
        <f>COUNTIF($C$15:C66,C66)</f>
        <v>52</v>
      </c>
      <c r="F66" s="181">
        <f t="shared" si="17"/>
        <v>0.12433557720381427</v>
      </c>
      <c r="G66" s="181">
        <f t="shared" si="18"/>
        <v>7.8025273121061301E-3</v>
      </c>
      <c r="H66" s="182">
        <f t="shared" si="14"/>
        <v>0.1321381045159204</v>
      </c>
    </row>
    <row r="67" spans="1:8">
      <c r="A67" s="152">
        <f t="shared" si="21"/>
        <v>53</v>
      </c>
      <c r="B67" s="153">
        <f t="shared" si="21"/>
        <v>44978</v>
      </c>
      <c r="C67" s="179" t="str">
        <f t="shared" si="16"/>
        <v>구간1</v>
      </c>
      <c r="D67" s="152">
        <f t="shared" si="13"/>
        <v>91</v>
      </c>
      <c r="E67" s="180">
        <f>COUNTIF($C$15:C67,C67)</f>
        <v>53</v>
      </c>
      <c r="F67" s="181">
        <f t="shared" si="17"/>
        <v>0.12433557720381427</v>
      </c>
      <c r="G67" s="181">
        <f t="shared" si="18"/>
        <v>7.9525759142620167E-3</v>
      </c>
      <c r="H67" s="182">
        <f t="shared" si="14"/>
        <v>0.13228815311807629</v>
      </c>
    </row>
    <row r="68" spans="1:8">
      <c r="A68" s="152">
        <f t="shared" si="21"/>
        <v>54</v>
      </c>
      <c r="B68" s="153">
        <f t="shared" si="21"/>
        <v>44979</v>
      </c>
      <c r="C68" s="179" t="str">
        <f t="shared" si="16"/>
        <v>구간1</v>
      </c>
      <c r="D68" s="152">
        <f t="shared" si="13"/>
        <v>91</v>
      </c>
      <c r="E68" s="180">
        <f>COUNTIF($C$15:C68,C68)</f>
        <v>54</v>
      </c>
      <c r="F68" s="181">
        <f t="shared" si="17"/>
        <v>0.12433557720381427</v>
      </c>
      <c r="G68" s="181">
        <f t="shared" si="18"/>
        <v>8.1026245164179042E-3</v>
      </c>
      <c r="H68" s="182">
        <f t="shared" si="14"/>
        <v>0.13243820172023218</v>
      </c>
    </row>
    <row r="69" spans="1:8">
      <c r="A69" s="152">
        <f t="shared" si="21"/>
        <v>55</v>
      </c>
      <c r="B69" s="153">
        <f t="shared" si="21"/>
        <v>44980</v>
      </c>
      <c r="C69" s="179" t="str">
        <f t="shared" si="16"/>
        <v>구간1</v>
      </c>
      <c r="D69" s="152">
        <f t="shared" si="13"/>
        <v>91</v>
      </c>
      <c r="E69" s="180">
        <f>COUNTIF($C$15:C69,C69)</f>
        <v>55</v>
      </c>
      <c r="F69" s="181">
        <f t="shared" si="17"/>
        <v>0.12433557720381427</v>
      </c>
      <c r="G69" s="181">
        <f t="shared" si="18"/>
        <v>8.2526731185737917E-3</v>
      </c>
      <c r="H69" s="182">
        <f t="shared" si="14"/>
        <v>0.13258825032238808</v>
      </c>
    </row>
    <row r="70" spans="1:8">
      <c r="A70" s="152">
        <f t="shared" si="21"/>
        <v>56</v>
      </c>
      <c r="B70" s="153">
        <f t="shared" si="21"/>
        <v>44981</v>
      </c>
      <c r="C70" s="179" t="str">
        <f t="shared" si="16"/>
        <v>구간1</v>
      </c>
      <c r="D70" s="152">
        <f t="shared" si="13"/>
        <v>91</v>
      </c>
      <c r="E70" s="180">
        <f>COUNTIF($C$15:C70,C70)</f>
        <v>56</v>
      </c>
      <c r="F70" s="181">
        <f t="shared" si="17"/>
        <v>0.12433557720381427</v>
      </c>
      <c r="G70" s="181">
        <f t="shared" si="18"/>
        <v>8.4027217207296792E-3</v>
      </c>
      <c r="H70" s="182">
        <f t="shared" si="14"/>
        <v>0.13273829892454395</v>
      </c>
    </row>
    <row r="71" spans="1:8">
      <c r="A71" s="152">
        <f t="shared" si="21"/>
        <v>57</v>
      </c>
      <c r="B71" s="153">
        <f t="shared" si="21"/>
        <v>44982</v>
      </c>
      <c r="C71" s="179" t="str">
        <f t="shared" si="16"/>
        <v>구간1</v>
      </c>
      <c r="D71" s="152">
        <f t="shared" si="13"/>
        <v>91</v>
      </c>
      <c r="E71" s="180">
        <f>COUNTIF($C$15:C71,C71)</f>
        <v>57</v>
      </c>
      <c r="F71" s="181">
        <f t="shared" si="17"/>
        <v>0.12433557720381427</v>
      </c>
      <c r="G71" s="181">
        <f t="shared" si="18"/>
        <v>8.5527703228855667E-3</v>
      </c>
      <c r="H71" s="182">
        <f t="shared" si="14"/>
        <v>0.13288834752669984</v>
      </c>
    </row>
    <row r="72" spans="1:8">
      <c r="A72" s="152">
        <f t="shared" si="21"/>
        <v>58</v>
      </c>
      <c r="B72" s="153">
        <f t="shared" si="21"/>
        <v>44983</v>
      </c>
      <c r="C72" s="179" t="str">
        <f t="shared" si="16"/>
        <v>구간1</v>
      </c>
      <c r="D72" s="152">
        <f t="shared" si="13"/>
        <v>91</v>
      </c>
      <c r="E72" s="180">
        <f>COUNTIF($C$15:C72,C72)</f>
        <v>58</v>
      </c>
      <c r="F72" s="181">
        <f t="shared" si="17"/>
        <v>0.12433557720381427</v>
      </c>
      <c r="G72" s="181">
        <f t="shared" si="18"/>
        <v>8.7028189250414525E-3</v>
      </c>
      <c r="H72" s="182">
        <f t="shared" si="14"/>
        <v>0.13303839612885573</v>
      </c>
    </row>
    <row r="73" spans="1:8">
      <c r="A73" s="152">
        <f t="shared" si="21"/>
        <v>59</v>
      </c>
      <c r="B73" s="153">
        <f t="shared" si="21"/>
        <v>44984</v>
      </c>
      <c r="C73" s="179" t="str">
        <f t="shared" si="16"/>
        <v>구간1</v>
      </c>
      <c r="D73" s="152">
        <f t="shared" si="13"/>
        <v>91</v>
      </c>
      <c r="E73" s="180">
        <f>COUNTIF($C$15:C73,C73)</f>
        <v>59</v>
      </c>
      <c r="F73" s="181">
        <f t="shared" si="17"/>
        <v>0.12433557720381427</v>
      </c>
      <c r="G73" s="181">
        <f t="shared" si="18"/>
        <v>8.85286752719734E-3</v>
      </c>
      <c r="H73" s="182">
        <f t="shared" si="14"/>
        <v>0.1331884447310116</v>
      </c>
    </row>
    <row r="74" spans="1:8">
      <c r="A74" s="152">
        <f t="shared" si="21"/>
        <v>60</v>
      </c>
      <c r="B74" s="153">
        <f t="shared" si="21"/>
        <v>44985</v>
      </c>
      <c r="C74" s="179" t="str">
        <f t="shared" si="16"/>
        <v>구간1</v>
      </c>
      <c r="D74" s="152">
        <f t="shared" si="13"/>
        <v>91</v>
      </c>
      <c r="E74" s="180">
        <f>COUNTIF($C$15:C74,C74)</f>
        <v>60</v>
      </c>
      <c r="F74" s="181">
        <f t="shared" si="17"/>
        <v>0.12433557720381427</v>
      </c>
      <c r="G74" s="181">
        <f t="shared" si="18"/>
        <v>9.0029161293532275E-3</v>
      </c>
      <c r="H74" s="182">
        <f t="shared" si="14"/>
        <v>0.1333384933331675</v>
      </c>
    </row>
    <row r="75" spans="1:8">
      <c r="A75" s="152">
        <f t="shared" si="21"/>
        <v>61</v>
      </c>
      <c r="B75" s="153">
        <f t="shared" si="21"/>
        <v>44986</v>
      </c>
      <c r="C75" s="179" t="str">
        <f t="shared" si="16"/>
        <v>구간1</v>
      </c>
      <c r="D75" s="152">
        <f t="shared" si="13"/>
        <v>91</v>
      </c>
      <c r="E75" s="180">
        <f>COUNTIF($C$15:C75,C75)</f>
        <v>61</v>
      </c>
      <c r="F75" s="181">
        <f t="shared" si="17"/>
        <v>0.12433557720381427</v>
      </c>
      <c r="G75" s="181">
        <f t="shared" si="18"/>
        <v>9.152964731509115E-3</v>
      </c>
      <c r="H75" s="182">
        <f t="shared" si="14"/>
        <v>0.13348854193532339</v>
      </c>
    </row>
    <row r="76" spans="1:8">
      <c r="A76" s="152">
        <f t="shared" si="21"/>
        <v>62</v>
      </c>
      <c r="B76" s="153">
        <f t="shared" si="21"/>
        <v>44987</v>
      </c>
      <c r="C76" s="179" t="str">
        <f t="shared" si="16"/>
        <v>구간1</v>
      </c>
      <c r="D76" s="152">
        <f t="shared" si="13"/>
        <v>91</v>
      </c>
      <c r="E76" s="180">
        <f>COUNTIF($C$15:C76,C76)</f>
        <v>62</v>
      </c>
      <c r="F76" s="181">
        <f t="shared" si="17"/>
        <v>0.12433557720381427</v>
      </c>
      <c r="G76" s="181">
        <f t="shared" si="18"/>
        <v>9.3030133336650007E-3</v>
      </c>
      <c r="H76" s="182">
        <f t="shared" si="14"/>
        <v>0.13363859053747928</v>
      </c>
    </row>
    <row r="77" spans="1:8">
      <c r="A77" s="152">
        <f t="shared" si="21"/>
        <v>63</v>
      </c>
      <c r="B77" s="153">
        <f t="shared" si="21"/>
        <v>44988</v>
      </c>
      <c r="C77" s="179" t="str">
        <f t="shared" si="16"/>
        <v>구간1</v>
      </c>
      <c r="D77" s="152">
        <f t="shared" si="13"/>
        <v>91</v>
      </c>
      <c r="E77" s="180">
        <f>COUNTIF($C$15:C77,C77)</f>
        <v>63</v>
      </c>
      <c r="F77" s="181">
        <f t="shared" si="17"/>
        <v>0.12433557720381427</v>
      </c>
      <c r="G77" s="181">
        <f t="shared" si="18"/>
        <v>9.4530619358208882E-3</v>
      </c>
      <c r="H77" s="182">
        <f t="shared" si="14"/>
        <v>0.13378863913963515</v>
      </c>
    </row>
    <row r="78" spans="1:8">
      <c r="A78" s="152">
        <f t="shared" si="21"/>
        <v>64</v>
      </c>
      <c r="B78" s="153">
        <f t="shared" si="21"/>
        <v>44989</v>
      </c>
      <c r="C78" s="179" t="str">
        <f t="shared" si="16"/>
        <v>구간1</v>
      </c>
      <c r="D78" s="152">
        <f t="shared" si="13"/>
        <v>91</v>
      </c>
      <c r="E78" s="180">
        <f>COUNTIF($C$15:C78,C78)</f>
        <v>64</v>
      </c>
      <c r="F78" s="181">
        <f t="shared" si="17"/>
        <v>0.12433557720381427</v>
      </c>
      <c r="G78" s="181">
        <f t="shared" si="18"/>
        <v>9.6031105379767757E-3</v>
      </c>
      <c r="H78" s="182">
        <f t="shared" si="14"/>
        <v>0.13393868774179105</v>
      </c>
    </row>
    <row r="79" spans="1:8">
      <c r="A79" s="152">
        <f t="shared" si="21"/>
        <v>65</v>
      </c>
      <c r="B79" s="153">
        <f t="shared" si="21"/>
        <v>44990</v>
      </c>
      <c r="C79" s="179" t="str">
        <f t="shared" si="16"/>
        <v>구간1</v>
      </c>
      <c r="D79" s="152">
        <f t="shared" ref="D79:D142" si="22">COUNTIF($C$15:$C$49928,C79)</f>
        <v>91</v>
      </c>
      <c r="E79" s="180">
        <f>COUNTIF($C$15:C79,C79)</f>
        <v>65</v>
      </c>
      <c r="F79" s="181">
        <f t="shared" si="17"/>
        <v>0.12433557720381427</v>
      </c>
      <c r="G79" s="181">
        <f t="shared" si="18"/>
        <v>9.7531591401326632E-3</v>
      </c>
      <c r="H79" s="182">
        <f t="shared" ref="H79:H142" si="23">F79+G79</f>
        <v>0.13408873634394694</v>
      </c>
    </row>
    <row r="80" spans="1:8">
      <c r="A80" s="152">
        <f t="shared" ref="A80:B95" si="24">A79+1</f>
        <v>66</v>
      </c>
      <c r="B80" s="153">
        <f t="shared" si="24"/>
        <v>44991</v>
      </c>
      <c r="C80" s="179" t="str">
        <f t="shared" ref="C80:C143" si="25">IF(IFERROR(HLOOKUP(B80,$D$5:$BK$6,2,FALSE),"")="",C81,HLOOKUP(B80,$D$5:$BK$7,2,FALSE))</f>
        <v>구간1</v>
      </c>
      <c r="D80" s="152">
        <f t="shared" si="22"/>
        <v>91</v>
      </c>
      <c r="E80" s="180">
        <f>COUNTIF($C$15:C80,C80)</f>
        <v>66</v>
      </c>
      <c r="F80" s="181">
        <f t="shared" ref="F80:F143" si="26">HLOOKUP($C80,$D$6:$BK$11,6,FALSE)</f>
        <v>0.12433557720381427</v>
      </c>
      <c r="G80" s="181">
        <f t="shared" ref="G80:G143" si="27">HLOOKUP($C80,$D$6:$BK$11,5,FALSE)*(E80)</f>
        <v>9.9032077422885507E-3</v>
      </c>
      <c r="H80" s="182">
        <f t="shared" si="23"/>
        <v>0.13423878494610283</v>
      </c>
    </row>
    <row r="81" spans="1:8">
      <c r="A81" s="152">
        <f t="shared" si="24"/>
        <v>67</v>
      </c>
      <c r="B81" s="153">
        <f t="shared" si="24"/>
        <v>44992</v>
      </c>
      <c r="C81" s="179" t="str">
        <f t="shared" si="25"/>
        <v>구간1</v>
      </c>
      <c r="D81" s="152">
        <f t="shared" si="22"/>
        <v>91</v>
      </c>
      <c r="E81" s="180">
        <f>COUNTIF($C$15:C81,C81)</f>
        <v>67</v>
      </c>
      <c r="F81" s="181">
        <f t="shared" si="26"/>
        <v>0.12433557720381427</v>
      </c>
      <c r="G81" s="181">
        <f t="shared" si="27"/>
        <v>1.0053256344444437E-2</v>
      </c>
      <c r="H81" s="182">
        <f t="shared" si="23"/>
        <v>0.1343888335482587</v>
      </c>
    </row>
    <row r="82" spans="1:8">
      <c r="A82" s="152">
        <f t="shared" si="24"/>
        <v>68</v>
      </c>
      <c r="B82" s="153">
        <f t="shared" si="24"/>
        <v>44993</v>
      </c>
      <c r="C82" s="179" t="str">
        <f t="shared" si="25"/>
        <v>구간1</v>
      </c>
      <c r="D82" s="152">
        <f t="shared" si="22"/>
        <v>91</v>
      </c>
      <c r="E82" s="180">
        <f>COUNTIF($C$15:C82,C82)</f>
        <v>68</v>
      </c>
      <c r="F82" s="181">
        <f t="shared" si="26"/>
        <v>0.12433557720381427</v>
      </c>
      <c r="G82" s="181">
        <f t="shared" si="27"/>
        <v>1.0203304946600324E-2</v>
      </c>
      <c r="H82" s="182">
        <f t="shared" si="23"/>
        <v>0.1345388821504146</v>
      </c>
    </row>
    <row r="83" spans="1:8">
      <c r="A83" s="152">
        <f t="shared" si="24"/>
        <v>69</v>
      </c>
      <c r="B83" s="153">
        <f t="shared" si="24"/>
        <v>44994</v>
      </c>
      <c r="C83" s="179" t="str">
        <f t="shared" si="25"/>
        <v>구간1</v>
      </c>
      <c r="D83" s="152">
        <f t="shared" si="22"/>
        <v>91</v>
      </c>
      <c r="E83" s="180">
        <f>COUNTIF($C$15:C83,C83)</f>
        <v>69</v>
      </c>
      <c r="F83" s="181">
        <f t="shared" si="26"/>
        <v>0.12433557720381427</v>
      </c>
      <c r="G83" s="181">
        <f t="shared" si="27"/>
        <v>1.0353353548756212E-2</v>
      </c>
      <c r="H83" s="182">
        <f t="shared" si="23"/>
        <v>0.13468893075257049</v>
      </c>
    </row>
    <row r="84" spans="1:8">
      <c r="A84" s="152">
        <f t="shared" si="24"/>
        <v>70</v>
      </c>
      <c r="B84" s="153">
        <f t="shared" si="24"/>
        <v>44995</v>
      </c>
      <c r="C84" s="179" t="str">
        <f t="shared" si="25"/>
        <v>구간1</v>
      </c>
      <c r="D84" s="152">
        <f t="shared" si="22"/>
        <v>91</v>
      </c>
      <c r="E84" s="180">
        <f>COUNTIF($C$15:C84,C84)</f>
        <v>70</v>
      </c>
      <c r="F84" s="181">
        <f t="shared" si="26"/>
        <v>0.12433557720381427</v>
      </c>
      <c r="G84" s="181">
        <f t="shared" si="27"/>
        <v>1.0503402150912099E-2</v>
      </c>
      <c r="H84" s="182">
        <f t="shared" si="23"/>
        <v>0.13483897935472638</v>
      </c>
    </row>
    <row r="85" spans="1:8">
      <c r="A85" s="152">
        <f t="shared" si="24"/>
        <v>71</v>
      </c>
      <c r="B85" s="153">
        <f t="shared" si="24"/>
        <v>44996</v>
      </c>
      <c r="C85" s="179" t="str">
        <f t="shared" si="25"/>
        <v>구간1</v>
      </c>
      <c r="D85" s="152">
        <f t="shared" si="22"/>
        <v>91</v>
      </c>
      <c r="E85" s="180">
        <f>COUNTIF($C$15:C85,C85)</f>
        <v>71</v>
      </c>
      <c r="F85" s="181">
        <f t="shared" si="26"/>
        <v>0.12433557720381427</v>
      </c>
      <c r="G85" s="181">
        <f t="shared" si="27"/>
        <v>1.0653450753067985E-2</v>
      </c>
      <c r="H85" s="182">
        <f t="shared" si="23"/>
        <v>0.13498902795688225</v>
      </c>
    </row>
    <row r="86" spans="1:8">
      <c r="A86" s="152">
        <f t="shared" si="24"/>
        <v>72</v>
      </c>
      <c r="B86" s="153">
        <f t="shared" si="24"/>
        <v>44997</v>
      </c>
      <c r="C86" s="179" t="str">
        <f t="shared" si="25"/>
        <v>구간1</v>
      </c>
      <c r="D86" s="152">
        <f t="shared" si="22"/>
        <v>91</v>
      </c>
      <c r="E86" s="180">
        <f>COUNTIF($C$15:C86,C86)</f>
        <v>72</v>
      </c>
      <c r="F86" s="181">
        <f t="shared" si="26"/>
        <v>0.12433557720381427</v>
      </c>
      <c r="G86" s="181">
        <f t="shared" si="27"/>
        <v>1.0803499355223872E-2</v>
      </c>
      <c r="H86" s="182">
        <f t="shared" si="23"/>
        <v>0.13513907655903815</v>
      </c>
    </row>
    <row r="87" spans="1:8">
      <c r="A87" s="152">
        <f t="shared" si="24"/>
        <v>73</v>
      </c>
      <c r="B87" s="153">
        <f t="shared" si="24"/>
        <v>44998</v>
      </c>
      <c r="C87" s="179" t="str">
        <f t="shared" si="25"/>
        <v>구간1</v>
      </c>
      <c r="D87" s="152">
        <f t="shared" si="22"/>
        <v>91</v>
      </c>
      <c r="E87" s="180">
        <f>COUNTIF($C$15:C87,C87)</f>
        <v>73</v>
      </c>
      <c r="F87" s="181">
        <f t="shared" si="26"/>
        <v>0.12433557720381427</v>
      </c>
      <c r="G87" s="181">
        <f t="shared" si="27"/>
        <v>1.095354795737976E-2</v>
      </c>
      <c r="H87" s="182">
        <f t="shared" si="23"/>
        <v>0.13528912516119404</v>
      </c>
    </row>
    <row r="88" spans="1:8">
      <c r="A88" s="152">
        <f t="shared" si="24"/>
        <v>74</v>
      </c>
      <c r="B88" s="153">
        <f t="shared" si="24"/>
        <v>44999</v>
      </c>
      <c r="C88" s="179" t="str">
        <f t="shared" si="25"/>
        <v>구간1</v>
      </c>
      <c r="D88" s="152">
        <f t="shared" si="22"/>
        <v>91</v>
      </c>
      <c r="E88" s="180">
        <f>COUNTIF($C$15:C88,C88)</f>
        <v>74</v>
      </c>
      <c r="F88" s="181">
        <f t="shared" si="26"/>
        <v>0.12433557720381427</v>
      </c>
      <c r="G88" s="181">
        <f t="shared" si="27"/>
        <v>1.1103596559535647E-2</v>
      </c>
      <c r="H88" s="182">
        <f t="shared" si="23"/>
        <v>0.13543917376334991</v>
      </c>
    </row>
    <row r="89" spans="1:8">
      <c r="A89" s="152">
        <f t="shared" si="24"/>
        <v>75</v>
      </c>
      <c r="B89" s="153">
        <f t="shared" si="24"/>
        <v>45000</v>
      </c>
      <c r="C89" s="179" t="str">
        <f t="shared" si="25"/>
        <v>구간1</v>
      </c>
      <c r="D89" s="152">
        <f t="shared" si="22"/>
        <v>91</v>
      </c>
      <c r="E89" s="180">
        <f>COUNTIF($C$15:C89,C89)</f>
        <v>75</v>
      </c>
      <c r="F89" s="181">
        <f t="shared" si="26"/>
        <v>0.12433557720381427</v>
      </c>
      <c r="G89" s="181">
        <f t="shared" si="27"/>
        <v>1.1253645161691535E-2</v>
      </c>
      <c r="H89" s="182">
        <f t="shared" si="23"/>
        <v>0.1355892223655058</v>
      </c>
    </row>
    <row r="90" spans="1:8">
      <c r="A90" s="152">
        <f t="shared" si="24"/>
        <v>76</v>
      </c>
      <c r="B90" s="153">
        <f t="shared" si="24"/>
        <v>45001</v>
      </c>
      <c r="C90" s="179" t="str">
        <f t="shared" si="25"/>
        <v>구간1</v>
      </c>
      <c r="D90" s="152">
        <f t="shared" si="22"/>
        <v>91</v>
      </c>
      <c r="E90" s="180">
        <f>COUNTIF($C$15:C90,C90)</f>
        <v>76</v>
      </c>
      <c r="F90" s="181">
        <f t="shared" si="26"/>
        <v>0.12433557720381427</v>
      </c>
      <c r="G90" s="181">
        <f t="shared" si="27"/>
        <v>1.1403693763847421E-2</v>
      </c>
      <c r="H90" s="182">
        <f t="shared" si="23"/>
        <v>0.1357392709676617</v>
      </c>
    </row>
    <row r="91" spans="1:8">
      <c r="A91" s="152">
        <f t="shared" si="24"/>
        <v>77</v>
      </c>
      <c r="B91" s="153">
        <f t="shared" si="24"/>
        <v>45002</v>
      </c>
      <c r="C91" s="179" t="str">
        <f t="shared" si="25"/>
        <v>구간1</v>
      </c>
      <c r="D91" s="152">
        <f t="shared" si="22"/>
        <v>91</v>
      </c>
      <c r="E91" s="180">
        <f>COUNTIF($C$15:C91,C91)</f>
        <v>77</v>
      </c>
      <c r="F91" s="181">
        <f t="shared" si="26"/>
        <v>0.12433557720381427</v>
      </c>
      <c r="G91" s="181">
        <f t="shared" si="27"/>
        <v>1.1553742366003308E-2</v>
      </c>
      <c r="H91" s="182">
        <f t="shared" si="23"/>
        <v>0.13588931956981759</v>
      </c>
    </row>
    <row r="92" spans="1:8">
      <c r="A92" s="152">
        <f t="shared" si="24"/>
        <v>78</v>
      </c>
      <c r="B92" s="153">
        <f t="shared" si="24"/>
        <v>45003</v>
      </c>
      <c r="C92" s="179" t="str">
        <f t="shared" si="25"/>
        <v>구간1</v>
      </c>
      <c r="D92" s="152">
        <f t="shared" si="22"/>
        <v>91</v>
      </c>
      <c r="E92" s="180">
        <f>COUNTIF($C$15:C92,C92)</f>
        <v>78</v>
      </c>
      <c r="F92" s="181">
        <f t="shared" si="26"/>
        <v>0.12433557720381427</v>
      </c>
      <c r="G92" s="181">
        <f t="shared" si="27"/>
        <v>1.1703790968159196E-2</v>
      </c>
      <c r="H92" s="182">
        <f t="shared" si="23"/>
        <v>0.13603936817197346</v>
      </c>
    </row>
    <row r="93" spans="1:8">
      <c r="A93" s="152">
        <f t="shared" si="24"/>
        <v>79</v>
      </c>
      <c r="B93" s="153">
        <f t="shared" si="24"/>
        <v>45004</v>
      </c>
      <c r="C93" s="179" t="str">
        <f t="shared" si="25"/>
        <v>구간1</v>
      </c>
      <c r="D93" s="152">
        <f t="shared" si="22"/>
        <v>91</v>
      </c>
      <c r="E93" s="180">
        <f>COUNTIF($C$15:C93,C93)</f>
        <v>79</v>
      </c>
      <c r="F93" s="181">
        <f t="shared" si="26"/>
        <v>0.12433557720381427</v>
      </c>
      <c r="G93" s="181">
        <f t="shared" si="27"/>
        <v>1.1853839570315083E-2</v>
      </c>
      <c r="H93" s="182">
        <f t="shared" si="23"/>
        <v>0.13618941677412935</v>
      </c>
    </row>
    <row r="94" spans="1:8">
      <c r="A94" s="152">
        <f t="shared" si="24"/>
        <v>80</v>
      </c>
      <c r="B94" s="153">
        <f t="shared" si="24"/>
        <v>45005</v>
      </c>
      <c r="C94" s="179" t="str">
        <f t="shared" si="25"/>
        <v>구간1</v>
      </c>
      <c r="D94" s="152">
        <f t="shared" si="22"/>
        <v>91</v>
      </c>
      <c r="E94" s="180">
        <f>COUNTIF($C$15:C94,C94)</f>
        <v>80</v>
      </c>
      <c r="F94" s="181">
        <f t="shared" si="26"/>
        <v>0.12433557720381427</v>
      </c>
      <c r="G94" s="181">
        <f t="shared" si="27"/>
        <v>1.2003888172470969E-2</v>
      </c>
      <c r="H94" s="182">
        <f t="shared" si="23"/>
        <v>0.13633946537628525</v>
      </c>
    </row>
    <row r="95" spans="1:8">
      <c r="A95" s="152">
        <f t="shared" si="24"/>
        <v>81</v>
      </c>
      <c r="B95" s="153">
        <f t="shared" si="24"/>
        <v>45006</v>
      </c>
      <c r="C95" s="179" t="str">
        <f t="shared" si="25"/>
        <v>구간1</v>
      </c>
      <c r="D95" s="152">
        <f t="shared" si="22"/>
        <v>91</v>
      </c>
      <c r="E95" s="180">
        <f>COUNTIF($C$15:C95,C95)</f>
        <v>81</v>
      </c>
      <c r="F95" s="181">
        <f t="shared" si="26"/>
        <v>0.12433557720381427</v>
      </c>
      <c r="G95" s="181">
        <f t="shared" si="27"/>
        <v>1.2153936774626856E-2</v>
      </c>
      <c r="H95" s="182">
        <f t="shared" si="23"/>
        <v>0.13648951397844114</v>
      </c>
    </row>
    <row r="96" spans="1:8">
      <c r="A96" s="152">
        <f t="shared" ref="A96:B111" si="28">A95+1</f>
        <v>82</v>
      </c>
      <c r="B96" s="153">
        <f t="shared" si="28"/>
        <v>45007</v>
      </c>
      <c r="C96" s="179" t="str">
        <f t="shared" si="25"/>
        <v>구간1</v>
      </c>
      <c r="D96" s="152">
        <f t="shared" si="22"/>
        <v>91</v>
      </c>
      <c r="E96" s="180">
        <f>COUNTIF($C$15:C96,C96)</f>
        <v>82</v>
      </c>
      <c r="F96" s="181">
        <f t="shared" si="26"/>
        <v>0.12433557720381427</v>
      </c>
      <c r="G96" s="181">
        <f t="shared" si="27"/>
        <v>1.2303985376782744E-2</v>
      </c>
      <c r="H96" s="182">
        <f t="shared" si="23"/>
        <v>0.13663956258059701</v>
      </c>
    </row>
    <row r="97" spans="1:8">
      <c r="A97" s="152">
        <f t="shared" si="28"/>
        <v>83</v>
      </c>
      <c r="B97" s="153">
        <f t="shared" si="28"/>
        <v>45008</v>
      </c>
      <c r="C97" s="179" t="str">
        <f t="shared" si="25"/>
        <v>구간1</v>
      </c>
      <c r="D97" s="152">
        <f t="shared" si="22"/>
        <v>91</v>
      </c>
      <c r="E97" s="180">
        <f>COUNTIF($C$15:C97,C97)</f>
        <v>83</v>
      </c>
      <c r="F97" s="181">
        <f t="shared" si="26"/>
        <v>0.12433557720381427</v>
      </c>
      <c r="G97" s="181">
        <f t="shared" si="27"/>
        <v>1.2454033978938631E-2</v>
      </c>
      <c r="H97" s="182">
        <f t="shared" si="23"/>
        <v>0.1367896111827529</v>
      </c>
    </row>
    <row r="98" spans="1:8">
      <c r="A98" s="152">
        <f t="shared" si="28"/>
        <v>84</v>
      </c>
      <c r="B98" s="153">
        <f t="shared" si="28"/>
        <v>45009</v>
      </c>
      <c r="C98" s="179" t="str">
        <f t="shared" si="25"/>
        <v>구간1</v>
      </c>
      <c r="D98" s="152">
        <f t="shared" si="22"/>
        <v>91</v>
      </c>
      <c r="E98" s="180">
        <f>COUNTIF($C$15:C98,C98)</f>
        <v>84</v>
      </c>
      <c r="F98" s="181">
        <f t="shared" si="26"/>
        <v>0.12433557720381427</v>
      </c>
      <c r="G98" s="181">
        <f t="shared" si="27"/>
        <v>1.2604082581094519E-2</v>
      </c>
      <c r="H98" s="182">
        <f t="shared" si="23"/>
        <v>0.1369396597849088</v>
      </c>
    </row>
    <row r="99" spans="1:8">
      <c r="A99" s="152">
        <f t="shared" si="28"/>
        <v>85</v>
      </c>
      <c r="B99" s="153">
        <f t="shared" si="28"/>
        <v>45010</v>
      </c>
      <c r="C99" s="179" t="str">
        <f t="shared" si="25"/>
        <v>구간1</v>
      </c>
      <c r="D99" s="152">
        <f t="shared" si="22"/>
        <v>91</v>
      </c>
      <c r="E99" s="180">
        <f>COUNTIF($C$15:C99,C99)</f>
        <v>85</v>
      </c>
      <c r="F99" s="181">
        <f t="shared" si="26"/>
        <v>0.12433557720381427</v>
      </c>
      <c r="G99" s="181">
        <f t="shared" si="27"/>
        <v>1.2754131183250405E-2</v>
      </c>
      <c r="H99" s="182">
        <f t="shared" si="23"/>
        <v>0.13708970838706469</v>
      </c>
    </row>
    <row r="100" spans="1:8">
      <c r="A100" s="152">
        <f t="shared" si="28"/>
        <v>86</v>
      </c>
      <c r="B100" s="153">
        <f t="shared" si="28"/>
        <v>45011</v>
      </c>
      <c r="C100" s="179" t="str">
        <f t="shared" si="25"/>
        <v>구간1</v>
      </c>
      <c r="D100" s="152">
        <f t="shared" si="22"/>
        <v>91</v>
      </c>
      <c r="E100" s="180">
        <f>COUNTIF($C$15:C100,C100)</f>
        <v>86</v>
      </c>
      <c r="F100" s="181">
        <f t="shared" si="26"/>
        <v>0.12433557720381427</v>
      </c>
      <c r="G100" s="181">
        <f t="shared" si="27"/>
        <v>1.2904179785406292E-2</v>
      </c>
      <c r="H100" s="182">
        <f t="shared" si="23"/>
        <v>0.13723975698922056</v>
      </c>
    </row>
    <row r="101" spans="1:8">
      <c r="A101" s="152">
        <f t="shared" si="28"/>
        <v>87</v>
      </c>
      <c r="B101" s="153">
        <f t="shared" si="28"/>
        <v>45012</v>
      </c>
      <c r="C101" s="179" t="str">
        <f t="shared" si="25"/>
        <v>구간1</v>
      </c>
      <c r="D101" s="152">
        <f t="shared" si="22"/>
        <v>91</v>
      </c>
      <c r="E101" s="180">
        <f>COUNTIF($C$15:C101,C101)</f>
        <v>87</v>
      </c>
      <c r="F101" s="181">
        <f t="shared" si="26"/>
        <v>0.12433557720381427</v>
      </c>
      <c r="G101" s="181">
        <f t="shared" si="27"/>
        <v>1.305422838756218E-2</v>
      </c>
      <c r="H101" s="182">
        <f t="shared" si="23"/>
        <v>0.13738980559137645</v>
      </c>
    </row>
    <row r="102" spans="1:8">
      <c r="A102" s="152">
        <f t="shared" si="28"/>
        <v>88</v>
      </c>
      <c r="B102" s="153">
        <f t="shared" si="28"/>
        <v>45013</v>
      </c>
      <c r="C102" s="179" t="str">
        <f t="shared" si="25"/>
        <v>구간1</v>
      </c>
      <c r="D102" s="152">
        <f t="shared" si="22"/>
        <v>91</v>
      </c>
      <c r="E102" s="180">
        <f>COUNTIF($C$15:C102,C102)</f>
        <v>88</v>
      </c>
      <c r="F102" s="181">
        <f t="shared" si="26"/>
        <v>0.12433557720381427</v>
      </c>
      <c r="G102" s="181">
        <f t="shared" si="27"/>
        <v>1.3204276989718067E-2</v>
      </c>
      <c r="H102" s="182">
        <f t="shared" si="23"/>
        <v>0.13753985419353235</v>
      </c>
    </row>
    <row r="103" spans="1:8">
      <c r="A103" s="152">
        <f t="shared" si="28"/>
        <v>89</v>
      </c>
      <c r="B103" s="153">
        <f t="shared" si="28"/>
        <v>45014</v>
      </c>
      <c r="C103" s="179" t="str">
        <f t="shared" si="25"/>
        <v>구간1</v>
      </c>
      <c r="D103" s="152">
        <f t="shared" si="22"/>
        <v>91</v>
      </c>
      <c r="E103" s="180">
        <f>COUNTIF($C$15:C103,C103)</f>
        <v>89</v>
      </c>
      <c r="F103" s="181">
        <f t="shared" si="26"/>
        <v>0.12433557720381427</v>
      </c>
      <c r="G103" s="181">
        <f t="shared" si="27"/>
        <v>1.3354325591873955E-2</v>
      </c>
      <c r="H103" s="182">
        <f t="shared" si="23"/>
        <v>0.13768990279568824</v>
      </c>
    </row>
    <row r="104" spans="1:8">
      <c r="A104" s="152">
        <f t="shared" si="28"/>
        <v>90</v>
      </c>
      <c r="B104" s="153">
        <f t="shared" si="28"/>
        <v>45015</v>
      </c>
      <c r="C104" s="179" t="str">
        <f t="shared" si="25"/>
        <v>구간1</v>
      </c>
      <c r="D104" s="152">
        <f t="shared" si="22"/>
        <v>91</v>
      </c>
      <c r="E104" s="180">
        <f>COUNTIF($C$15:C104,C104)</f>
        <v>90</v>
      </c>
      <c r="F104" s="181">
        <f t="shared" si="26"/>
        <v>0.12433557720381427</v>
      </c>
      <c r="G104" s="181">
        <f t="shared" si="27"/>
        <v>1.350437419402984E-2</v>
      </c>
      <c r="H104" s="182">
        <f t="shared" si="23"/>
        <v>0.13783995139784411</v>
      </c>
    </row>
    <row r="105" spans="1:8">
      <c r="A105" s="152">
        <f t="shared" si="28"/>
        <v>91</v>
      </c>
      <c r="B105" s="153">
        <f t="shared" si="28"/>
        <v>45016</v>
      </c>
      <c r="C105" s="179" t="str">
        <f t="shared" si="25"/>
        <v>구간1</v>
      </c>
      <c r="D105" s="152">
        <f t="shared" si="22"/>
        <v>91</v>
      </c>
      <c r="E105" s="180">
        <f>COUNTIF($C$15:C105,C105)</f>
        <v>91</v>
      </c>
      <c r="F105" s="181">
        <f t="shared" si="26"/>
        <v>0.12433557720381427</v>
      </c>
      <c r="G105" s="181">
        <f t="shared" si="27"/>
        <v>1.3654422796185728E-2</v>
      </c>
      <c r="H105" s="182">
        <f t="shared" si="23"/>
        <v>0.13799</v>
      </c>
    </row>
    <row r="106" spans="1:8">
      <c r="A106" s="152">
        <f t="shared" si="28"/>
        <v>92</v>
      </c>
      <c r="B106" s="153">
        <f t="shared" si="28"/>
        <v>45017</v>
      </c>
      <c r="C106" s="179" t="str">
        <f t="shared" si="25"/>
        <v>구간2</v>
      </c>
      <c r="D106" s="152">
        <f t="shared" si="22"/>
        <v>91</v>
      </c>
      <c r="E106" s="180">
        <f>COUNTIF($C$15:C106,C106)</f>
        <v>1</v>
      </c>
      <c r="F106" s="181">
        <f t="shared" si="26"/>
        <v>0.13799</v>
      </c>
      <c r="G106" s="181">
        <f t="shared" si="27"/>
        <v>1.5004860215588712E-4</v>
      </c>
      <c r="H106" s="182">
        <f t="shared" si="23"/>
        <v>0.1381400486021559</v>
      </c>
    </row>
    <row r="107" spans="1:8">
      <c r="A107" s="152">
        <f t="shared" si="28"/>
        <v>93</v>
      </c>
      <c r="B107" s="153">
        <f t="shared" si="28"/>
        <v>45018</v>
      </c>
      <c r="C107" s="179" t="str">
        <f t="shared" si="25"/>
        <v>구간2</v>
      </c>
      <c r="D107" s="152">
        <f t="shared" si="22"/>
        <v>91</v>
      </c>
      <c r="E107" s="180">
        <f>COUNTIF($C$15:C107,C107)</f>
        <v>2</v>
      </c>
      <c r="F107" s="181">
        <f t="shared" si="26"/>
        <v>0.13799</v>
      </c>
      <c r="G107" s="181">
        <f t="shared" si="27"/>
        <v>3.0009720431177424E-4</v>
      </c>
      <c r="H107" s="182">
        <f t="shared" si="23"/>
        <v>0.13829009720431176</v>
      </c>
    </row>
    <row r="108" spans="1:8">
      <c r="A108" s="152">
        <f t="shared" si="28"/>
        <v>94</v>
      </c>
      <c r="B108" s="153">
        <f t="shared" si="28"/>
        <v>45019</v>
      </c>
      <c r="C108" s="179" t="str">
        <f t="shared" si="25"/>
        <v>구간2</v>
      </c>
      <c r="D108" s="152">
        <f t="shared" si="22"/>
        <v>91</v>
      </c>
      <c r="E108" s="180">
        <f>COUNTIF($C$15:C108,C108)</f>
        <v>3</v>
      </c>
      <c r="F108" s="181">
        <f t="shared" si="26"/>
        <v>0.13799</v>
      </c>
      <c r="G108" s="181">
        <f t="shared" si="27"/>
        <v>4.5014580646766136E-4</v>
      </c>
      <c r="H108" s="182">
        <f t="shared" si="23"/>
        <v>0.13844014580646766</v>
      </c>
    </row>
    <row r="109" spans="1:8">
      <c r="A109" s="152">
        <f t="shared" si="28"/>
        <v>95</v>
      </c>
      <c r="B109" s="153">
        <f t="shared" si="28"/>
        <v>45020</v>
      </c>
      <c r="C109" s="179" t="str">
        <f t="shared" si="25"/>
        <v>구간2</v>
      </c>
      <c r="D109" s="152">
        <f t="shared" si="22"/>
        <v>91</v>
      </c>
      <c r="E109" s="180">
        <f>COUNTIF($C$15:C109,C109)</f>
        <v>4</v>
      </c>
      <c r="F109" s="181">
        <f t="shared" si="26"/>
        <v>0.13799</v>
      </c>
      <c r="G109" s="181">
        <f t="shared" si="27"/>
        <v>6.0019440862354848E-4</v>
      </c>
      <c r="H109" s="182">
        <f t="shared" si="23"/>
        <v>0.13859019440862355</v>
      </c>
    </row>
    <row r="110" spans="1:8">
      <c r="A110" s="152">
        <f t="shared" si="28"/>
        <v>96</v>
      </c>
      <c r="B110" s="153">
        <f t="shared" si="28"/>
        <v>45021</v>
      </c>
      <c r="C110" s="179" t="str">
        <f t="shared" si="25"/>
        <v>구간2</v>
      </c>
      <c r="D110" s="152">
        <f t="shared" si="22"/>
        <v>91</v>
      </c>
      <c r="E110" s="180">
        <f>COUNTIF($C$15:C110,C110)</f>
        <v>5</v>
      </c>
      <c r="F110" s="181">
        <f t="shared" si="26"/>
        <v>0.13799</v>
      </c>
      <c r="G110" s="181">
        <f t="shared" si="27"/>
        <v>7.5024301077943555E-4</v>
      </c>
      <c r="H110" s="182">
        <f t="shared" si="23"/>
        <v>0.13874024301077945</v>
      </c>
    </row>
    <row r="111" spans="1:8">
      <c r="A111" s="152">
        <f t="shared" si="28"/>
        <v>97</v>
      </c>
      <c r="B111" s="153">
        <f t="shared" si="28"/>
        <v>45022</v>
      </c>
      <c r="C111" s="179" t="str">
        <f t="shared" si="25"/>
        <v>구간2</v>
      </c>
      <c r="D111" s="152">
        <f t="shared" si="22"/>
        <v>91</v>
      </c>
      <c r="E111" s="180">
        <f>COUNTIF($C$15:C111,C111)</f>
        <v>6</v>
      </c>
      <c r="F111" s="181">
        <f t="shared" si="26"/>
        <v>0.13799</v>
      </c>
      <c r="G111" s="181">
        <f t="shared" si="27"/>
        <v>9.0029161293532273E-4</v>
      </c>
      <c r="H111" s="182">
        <f t="shared" si="23"/>
        <v>0.13889029161293531</v>
      </c>
    </row>
    <row r="112" spans="1:8">
      <c r="A112" s="152">
        <f t="shared" ref="A112:B127" si="29">A111+1</f>
        <v>98</v>
      </c>
      <c r="B112" s="153">
        <f t="shared" si="29"/>
        <v>45023</v>
      </c>
      <c r="C112" s="179" t="str">
        <f t="shared" si="25"/>
        <v>구간2</v>
      </c>
      <c r="D112" s="152">
        <f t="shared" si="22"/>
        <v>91</v>
      </c>
      <c r="E112" s="180">
        <f>COUNTIF($C$15:C112,C112)</f>
        <v>7</v>
      </c>
      <c r="F112" s="181">
        <f t="shared" si="26"/>
        <v>0.13799</v>
      </c>
      <c r="G112" s="181">
        <f t="shared" si="27"/>
        <v>1.0503402150912099E-3</v>
      </c>
      <c r="H112" s="182">
        <f t="shared" si="23"/>
        <v>0.13904034021509121</v>
      </c>
    </row>
    <row r="113" spans="1:8">
      <c r="A113" s="152">
        <f t="shared" si="29"/>
        <v>99</v>
      </c>
      <c r="B113" s="153">
        <f t="shared" si="29"/>
        <v>45024</v>
      </c>
      <c r="C113" s="179" t="str">
        <f t="shared" si="25"/>
        <v>구간2</v>
      </c>
      <c r="D113" s="152">
        <f t="shared" si="22"/>
        <v>91</v>
      </c>
      <c r="E113" s="180">
        <f>COUNTIF($C$15:C113,C113)</f>
        <v>8</v>
      </c>
      <c r="F113" s="181">
        <f t="shared" si="26"/>
        <v>0.13799</v>
      </c>
      <c r="G113" s="181">
        <f t="shared" si="27"/>
        <v>1.200388817247097E-3</v>
      </c>
      <c r="H113" s="182">
        <f t="shared" si="23"/>
        <v>0.1391903888172471</v>
      </c>
    </row>
    <row r="114" spans="1:8">
      <c r="A114" s="152">
        <f t="shared" si="29"/>
        <v>100</v>
      </c>
      <c r="B114" s="153">
        <f t="shared" si="29"/>
        <v>45025</v>
      </c>
      <c r="C114" s="179" t="str">
        <f t="shared" si="25"/>
        <v>구간2</v>
      </c>
      <c r="D114" s="152">
        <f t="shared" si="22"/>
        <v>91</v>
      </c>
      <c r="E114" s="180">
        <f>COUNTIF($C$15:C114,C114)</f>
        <v>9</v>
      </c>
      <c r="F114" s="181">
        <f t="shared" si="26"/>
        <v>0.13799</v>
      </c>
      <c r="G114" s="181">
        <f t="shared" si="27"/>
        <v>1.350437419402984E-3</v>
      </c>
      <c r="H114" s="182">
        <f t="shared" si="23"/>
        <v>0.139340437419403</v>
      </c>
    </row>
    <row r="115" spans="1:8">
      <c r="A115" s="152">
        <f t="shared" si="29"/>
        <v>101</v>
      </c>
      <c r="B115" s="153">
        <f t="shared" si="29"/>
        <v>45026</v>
      </c>
      <c r="C115" s="179" t="str">
        <f t="shared" si="25"/>
        <v>구간2</v>
      </c>
      <c r="D115" s="152">
        <f t="shared" si="22"/>
        <v>91</v>
      </c>
      <c r="E115" s="180">
        <f>COUNTIF($C$15:C115,C115)</f>
        <v>10</v>
      </c>
      <c r="F115" s="181">
        <f t="shared" si="26"/>
        <v>0.13799</v>
      </c>
      <c r="G115" s="181">
        <f t="shared" si="27"/>
        <v>1.5004860215588711E-3</v>
      </c>
      <c r="H115" s="182">
        <f t="shared" si="23"/>
        <v>0.13949048602155886</v>
      </c>
    </row>
    <row r="116" spans="1:8">
      <c r="A116" s="152">
        <f t="shared" si="29"/>
        <v>102</v>
      </c>
      <c r="B116" s="153">
        <f t="shared" si="29"/>
        <v>45027</v>
      </c>
      <c r="C116" s="179" t="str">
        <f t="shared" si="25"/>
        <v>구간2</v>
      </c>
      <c r="D116" s="152">
        <f t="shared" si="22"/>
        <v>91</v>
      </c>
      <c r="E116" s="180">
        <f>COUNTIF($C$15:C116,C116)</f>
        <v>11</v>
      </c>
      <c r="F116" s="181">
        <f t="shared" si="26"/>
        <v>0.13799</v>
      </c>
      <c r="G116" s="181">
        <f t="shared" si="27"/>
        <v>1.6505346237147584E-3</v>
      </c>
      <c r="H116" s="182">
        <f t="shared" si="23"/>
        <v>0.13964053462371476</v>
      </c>
    </row>
    <row r="117" spans="1:8">
      <c r="A117" s="152">
        <f t="shared" si="29"/>
        <v>103</v>
      </c>
      <c r="B117" s="153">
        <f t="shared" si="29"/>
        <v>45028</v>
      </c>
      <c r="C117" s="179" t="str">
        <f t="shared" si="25"/>
        <v>구간2</v>
      </c>
      <c r="D117" s="152">
        <f t="shared" si="22"/>
        <v>91</v>
      </c>
      <c r="E117" s="180">
        <f>COUNTIF($C$15:C117,C117)</f>
        <v>12</v>
      </c>
      <c r="F117" s="181">
        <f t="shared" si="26"/>
        <v>0.13799</v>
      </c>
      <c r="G117" s="181">
        <f t="shared" si="27"/>
        <v>1.8005832258706455E-3</v>
      </c>
      <c r="H117" s="182">
        <f t="shared" si="23"/>
        <v>0.13979058322587065</v>
      </c>
    </row>
    <row r="118" spans="1:8">
      <c r="A118" s="152">
        <f t="shared" si="29"/>
        <v>104</v>
      </c>
      <c r="B118" s="153">
        <f t="shared" si="29"/>
        <v>45029</v>
      </c>
      <c r="C118" s="179" t="str">
        <f t="shared" si="25"/>
        <v>구간2</v>
      </c>
      <c r="D118" s="152">
        <f t="shared" si="22"/>
        <v>91</v>
      </c>
      <c r="E118" s="180">
        <f>COUNTIF($C$15:C118,C118)</f>
        <v>13</v>
      </c>
      <c r="F118" s="181">
        <f t="shared" si="26"/>
        <v>0.13799</v>
      </c>
      <c r="G118" s="181">
        <f t="shared" si="27"/>
        <v>1.9506318280265325E-3</v>
      </c>
      <c r="H118" s="182">
        <f t="shared" si="23"/>
        <v>0.13994063182802655</v>
      </c>
    </row>
    <row r="119" spans="1:8">
      <c r="A119" s="152">
        <f t="shared" si="29"/>
        <v>105</v>
      </c>
      <c r="B119" s="153">
        <f t="shared" si="29"/>
        <v>45030</v>
      </c>
      <c r="C119" s="179" t="str">
        <f t="shared" si="25"/>
        <v>구간2</v>
      </c>
      <c r="D119" s="152">
        <f t="shared" si="22"/>
        <v>91</v>
      </c>
      <c r="E119" s="180">
        <f>COUNTIF($C$15:C119,C119)</f>
        <v>14</v>
      </c>
      <c r="F119" s="181">
        <f t="shared" si="26"/>
        <v>0.13799</v>
      </c>
      <c r="G119" s="181">
        <f t="shared" si="27"/>
        <v>2.1006804301824198E-3</v>
      </c>
      <c r="H119" s="182">
        <f t="shared" si="23"/>
        <v>0.14009068043018241</v>
      </c>
    </row>
    <row r="120" spans="1:8">
      <c r="A120" s="152">
        <f t="shared" si="29"/>
        <v>106</v>
      </c>
      <c r="B120" s="153">
        <f t="shared" si="29"/>
        <v>45031</v>
      </c>
      <c r="C120" s="179" t="str">
        <f t="shared" si="25"/>
        <v>구간2</v>
      </c>
      <c r="D120" s="152">
        <f t="shared" si="22"/>
        <v>91</v>
      </c>
      <c r="E120" s="180">
        <f>COUNTIF($C$15:C120,C120)</f>
        <v>15</v>
      </c>
      <c r="F120" s="181">
        <f t="shared" si="26"/>
        <v>0.13799</v>
      </c>
      <c r="G120" s="181">
        <f t="shared" si="27"/>
        <v>2.2507290323383069E-3</v>
      </c>
      <c r="H120" s="182">
        <f t="shared" si="23"/>
        <v>0.14024072903233831</v>
      </c>
    </row>
    <row r="121" spans="1:8">
      <c r="A121" s="152">
        <f t="shared" si="29"/>
        <v>107</v>
      </c>
      <c r="B121" s="153">
        <f t="shared" si="29"/>
        <v>45032</v>
      </c>
      <c r="C121" s="179" t="str">
        <f t="shared" si="25"/>
        <v>구간2</v>
      </c>
      <c r="D121" s="152">
        <f t="shared" si="22"/>
        <v>91</v>
      </c>
      <c r="E121" s="180">
        <f>COUNTIF($C$15:C121,C121)</f>
        <v>16</v>
      </c>
      <c r="F121" s="181">
        <f t="shared" si="26"/>
        <v>0.13799</v>
      </c>
      <c r="G121" s="181">
        <f t="shared" si="27"/>
        <v>2.4007776344941939E-3</v>
      </c>
      <c r="H121" s="182">
        <f t="shared" si="23"/>
        <v>0.1403907776344942</v>
      </c>
    </row>
    <row r="122" spans="1:8">
      <c r="A122" s="152">
        <f t="shared" si="29"/>
        <v>108</v>
      </c>
      <c r="B122" s="153">
        <f t="shared" si="29"/>
        <v>45033</v>
      </c>
      <c r="C122" s="179" t="str">
        <f t="shared" si="25"/>
        <v>구간2</v>
      </c>
      <c r="D122" s="152">
        <f t="shared" si="22"/>
        <v>91</v>
      </c>
      <c r="E122" s="180">
        <f>COUNTIF($C$15:C122,C122)</f>
        <v>17</v>
      </c>
      <c r="F122" s="181">
        <f t="shared" si="26"/>
        <v>0.13799</v>
      </c>
      <c r="G122" s="181">
        <f t="shared" si="27"/>
        <v>2.550826236650081E-3</v>
      </c>
      <c r="H122" s="182">
        <f t="shared" si="23"/>
        <v>0.1405408262366501</v>
      </c>
    </row>
    <row r="123" spans="1:8">
      <c r="A123" s="152">
        <f t="shared" si="29"/>
        <v>109</v>
      </c>
      <c r="B123" s="153">
        <f t="shared" si="29"/>
        <v>45034</v>
      </c>
      <c r="C123" s="179" t="str">
        <f t="shared" si="25"/>
        <v>구간2</v>
      </c>
      <c r="D123" s="152">
        <f t="shared" si="22"/>
        <v>91</v>
      </c>
      <c r="E123" s="180">
        <f>COUNTIF($C$15:C123,C123)</f>
        <v>18</v>
      </c>
      <c r="F123" s="181">
        <f t="shared" si="26"/>
        <v>0.13799</v>
      </c>
      <c r="G123" s="181">
        <f t="shared" si="27"/>
        <v>2.7008748388059681E-3</v>
      </c>
      <c r="H123" s="182">
        <f t="shared" si="23"/>
        <v>0.14069087483880596</v>
      </c>
    </row>
    <row r="124" spans="1:8">
      <c r="A124" s="152">
        <f t="shared" si="29"/>
        <v>110</v>
      </c>
      <c r="B124" s="153">
        <f t="shared" si="29"/>
        <v>45035</v>
      </c>
      <c r="C124" s="179" t="str">
        <f t="shared" si="25"/>
        <v>구간2</v>
      </c>
      <c r="D124" s="152">
        <f t="shared" si="22"/>
        <v>91</v>
      </c>
      <c r="E124" s="180">
        <f>COUNTIF($C$15:C124,C124)</f>
        <v>19</v>
      </c>
      <c r="F124" s="181">
        <f t="shared" si="26"/>
        <v>0.13799</v>
      </c>
      <c r="G124" s="181">
        <f t="shared" si="27"/>
        <v>2.8509234409618551E-3</v>
      </c>
      <c r="H124" s="182">
        <f t="shared" si="23"/>
        <v>0.14084092344096186</v>
      </c>
    </row>
    <row r="125" spans="1:8">
      <c r="A125" s="152">
        <f t="shared" si="29"/>
        <v>111</v>
      </c>
      <c r="B125" s="153">
        <f t="shared" si="29"/>
        <v>45036</v>
      </c>
      <c r="C125" s="179" t="str">
        <f t="shared" si="25"/>
        <v>구간2</v>
      </c>
      <c r="D125" s="152">
        <f t="shared" si="22"/>
        <v>91</v>
      </c>
      <c r="E125" s="180">
        <f>COUNTIF($C$15:C125,C125)</f>
        <v>20</v>
      </c>
      <c r="F125" s="181">
        <f t="shared" si="26"/>
        <v>0.13799</v>
      </c>
      <c r="G125" s="181">
        <f t="shared" si="27"/>
        <v>3.0009720431177422E-3</v>
      </c>
      <c r="H125" s="182">
        <f t="shared" si="23"/>
        <v>0.14099097204311775</v>
      </c>
    </row>
    <row r="126" spans="1:8">
      <c r="A126" s="152">
        <f t="shared" si="29"/>
        <v>112</v>
      </c>
      <c r="B126" s="153">
        <f t="shared" si="29"/>
        <v>45037</v>
      </c>
      <c r="C126" s="179" t="str">
        <f t="shared" si="25"/>
        <v>구간2</v>
      </c>
      <c r="D126" s="152">
        <f t="shared" si="22"/>
        <v>91</v>
      </c>
      <c r="E126" s="180">
        <f>COUNTIF($C$15:C126,C126)</f>
        <v>21</v>
      </c>
      <c r="F126" s="181">
        <f t="shared" si="26"/>
        <v>0.13799</v>
      </c>
      <c r="G126" s="181">
        <f t="shared" si="27"/>
        <v>3.1510206452736297E-3</v>
      </c>
      <c r="H126" s="182">
        <f t="shared" si="23"/>
        <v>0.14114102064527362</v>
      </c>
    </row>
    <row r="127" spans="1:8">
      <c r="A127" s="152">
        <f t="shared" si="29"/>
        <v>113</v>
      </c>
      <c r="B127" s="153">
        <f t="shared" si="29"/>
        <v>45038</v>
      </c>
      <c r="C127" s="179" t="str">
        <f t="shared" si="25"/>
        <v>구간2</v>
      </c>
      <c r="D127" s="152">
        <f t="shared" si="22"/>
        <v>91</v>
      </c>
      <c r="E127" s="180">
        <f>COUNTIF($C$15:C127,C127)</f>
        <v>22</v>
      </c>
      <c r="F127" s="181">
        <f t="shared" si="26"/>
        <v>0.13799</v>
      </c>
      <c r="G127" s="181">
        <f t="shared" si="27"/>
        <v>3.3010692474295168E-3</v>
      </c>
      <c r="H127" s="182">
        <f t="shared" si="23"/>
        <v>0.14129106924742951</v>
      </c>
    </row>
    <row r="128" spans="1:8">
      <c r="A128" s="152">
        <f t="shared" ref="A128:B143" si="30">A127+1</f>
        <v>114</v>
      </c>
      <c r="B128" s="153">
        <f t="shared" si="30"/>
        <v>45039</v>
      </c>
      <c r="C128" s="179" t="str">
        <f t="shared" si="25"/>
        <v>구간2</v>
      </c>
      <c r="D128" s="152">
        <f t="shared" si="22"/>
        <v>91</v>
      </c>
      <c r="E128" s="180">
        <f>COUNTIF($C$15:C128,C128)</f>
        <v>23</v>
      </c>
      <c r="F128" s="181">
        <f t="shared" si="26"/>
        <v>0.13799</v>
      </c>
      <c r="G128" s="181">
        <f t="shared" si="27"/>
        <v>3.4511178495854038E-3</v>
      </c>
      <c r="H128" s="182">
        <f t="shared" si="23"/>
        <v>0.14144111784958541</v>
      </c>
    </row>
    <row r="129" spans="1:8">
      <c r="A129" s="152">
        <f t="shared" si="30"/>
        <v>115</v>
      </c>
      <c r="B129" s="153">
        <f t="shared" si="30"/>
        <v>45040</v>
      </c>
      <c r="C129" s="179" t="str">
        <f t="shared" si="25"/>
        <v>구간2</v>
      </c>
      <c r="D129" s="152">
        <f t="shared" si="22"/>
        <v>91</v>
      </c>
      <c r="E129" s="180">
        <f>COUNTIF($C$15:C129,C129)</f>
        <v>24</v>
      </c>
      <c r="F129" s="181">
        <f t="shared" si="26"/>
        <v>0.13799</v>
      </c>
      <c r="G129" s="181">
        <f t="shared" si="27"/>
        <v>3.6011664517412909E-3</v>
      </c>
      <c r="H129" s="182">
        <f t="shared" si="23"/>
        <v>0.1415911664517413</v>
      </c>
    </row>
    <row r="130" spans="1:8">
      <c r="A130" s="152">
        <f t="shared" si="30"/>
        <v>116</v>
      </c>
      <c r="B130" s="153">
        <f t="shared" si="30"/>
        <v>45041</v>
      </c>
      <c r="C130" s="179" t="str">
        <f t="shared" si="25"/>
        <v>구간2</v>
      </c>
      <c r="D130" s="152">
        <f t="shared" si="22"/>
        <v>91</v>
      </c>
      <c r="E130" s="180">
        <f>COUNTIF($C$15:C130,C130)</f>
        <v>25</v>
      </c>
      <c r="F130" s="181">
        <f t="shared" si="26"/>
        <v>0.13799</v>
      </c>
      <c r="G130" s="181">
        <f t="shared" si="27"/>
        <v>3.751215053897178E-3</v>
      </c>
      <c r="H130" s="182">
        <f t="shared" si="23"/>
        <v>0.14174121505389717</v>
      </c>
    </row>
    <row r="131" spans="1:8">
      <c r="A131" s="152">
        <f t="shared" si="30"/>
        <v>117</v>
      </c>
      <c r="B131" s="153">
        <f t="shared" si="30"/>
        <v>45042</v>
      </c>
      <c r="C131" s="179" t="str">
        <f t="shared" si="25"/>
        <v>구간2</v>
      </c>
      <c r="D131" s="152">
        <f t="shared" si="22"/>
        <v>91</v>
      </c>
      <c r="E131" s="180">
        <f>COUNTIF($C$15:C131,C131)</f>
        <v>26</v>
      </c>
      <c r="F131" s="181">
        <f t="shared" si="26"/>
        <v>0.13799</v>
      </c>
      <c r="G131" s="181">
        <f t="shared" si="27"/>
        <v>3.901263656053065E-3</v>
      </c>
      <c r="H131" s="182">
        <f t="shared" si="23"/>
        <v>0.14189126365605306</v>
      </c>
    </row>
    <row r="132" spans="1:8">
      <c r="A132" s="152">
        <f t="shared" si="30"/>
        <v>118</v>
      </c>
      <c r="B132" s="153">
        <f t="shared" si="30"/>
        <v>45043</v>
      </c>
      <c r="C132" s="179" t="str">
        <f t="shared" si="25"/>
        <v>구간2</v>
      </c>
      <c r="D132" s="152">
        <f t="shared" si="22"/>
        <v>91</v>
      </c>
      <c r="E132" s="180">
        <f>COUNTIF($C$15:C132,C132)</f>
        <v>27</v>
      </c>
      <c r="F132" s="181">
        <f t="shared" si="26"/>
        <v>0.13799</v>
      </c>
      <c r="G132" s="181">
        <f t="shared" si="27"/>
        <v>4.0513122582089521E-3</v>
      </c>
      <c r="H132" s="182">
        <f t="shared" si="23"/>
        <v>0.14204131225820896</v>
      </c>
    </row>
    <row r="133" spans="1:8">
      <c r="A133" s="152">
        <f t="shared" si="30"/>
        <v>119</v>
      </c>
      <c r="B133" s="153">
        <f t="shared" si="30"/>
        <v>45044</v>
      </c>
      <c r="C133" s="179" t="str">
        <f t="shared" si="25"/>
        <v>구간2</v>
      </c>
      <c r="D133" s="152">
        <f t="shared" si="22"/>
        <v>91</v>
      </c>
      <c r="E133" s="180">
        <f>COUNTIF($C$15:C133,C133)</f>
        <v>28</v>
      </c>
      <c r="F133" s="181">
        <f t="shared" si="26"/>
        <v>0.13799</v>
      </c>
      <c r="G133" s="181">
        <f t="shared" si="27"/>
        <v>4.2013608603648396E-3</v>
      </c>
      <c r="H133" s="182">
        <f t="shared" si="23"/>
        <v>0.14219136086036485</v>
      </c>
    </row>
    <row r="134" spans="1:8">
      <c r="A134" s="152">
        <f t="shared" si="30"/>
        <v>120</v>
      </c>
      <c r="B134" s="153">
        <f t="shared" si="30"/>
        <v>45045</v>
      </c>
      <c r="C134" s="179" t="str">
        <f t="shared" si="25"/>
        <v>구간2</v>
      </c>
      <c r="D134" s="152">
        <f t="shared" si="22"/>
        <v>91</v>
      </c>
      <c r="E134" s="180">
        <f>COUNTIF($C$15:C134,C134)</f>
        <v>29</v>
      </c>
      <c r="F134" s="181">
        <f t="shared" si="26"/>
        <v>0.13799</v>
      </c>
      <c r="G134" s="181">
        <f t="shared" si="27"/>
        <v>4.3514094625207262E-3</v>
      </c>
      <c r="H134" s="182">
        <f t="shared" si="23"/>
        <v>0.14234140946252072</v>
      </c>
    </row>
    <row r="135" spans="1:8">
      <c r="A135" s="152">
        <f t="shared" si="30"/>
        <v>121</v>
      </c>
      <c r="B135" s="153">
        <f t="shared" si="30"/>
        <v>45046</v>
      </c>
      <c r="C135" s="179" t="str">
        <f t="shared" si="25"/>
        <v>구간2</v>
      </c>
      <c r="D135" s="152">
        <f t="shared" si="22"/>
        <v>91</v>
      </c>
      <c r="E135" s="180">
        <f>COUNTIF($C$15:C135,C135)</f>
        <v>30</v>
      </c>
      <c r="F135" s="181">
        <f t="shared" si="26"/>
        <v>0.13799</v>
      </c>
      <c r="G135" s="181">
        <f t="shared" si="27"/>
        <v>4.5014580646766137E-3</v>
      </c>
      <c r="H135" s="182">
        <f t="shared" si="23"/>
        <v>0.14249145806467661</v>
      </c>
    </row>
    <row r="136" spans="1:8">
      <c r="A136" s="152">
        <f t="shared" si="30"/>
        <v>122</v>
      </c>
      <c r="B136" s="153">
        <f t="shared" si="30"/>
        <v>45047</v>
      </c>
      <c r="C136" s="179" t="str">
        <f t="shared" si="25"/>
        <v>구간2</v>
      </c>
      <c r="D136" s="152">
        <f t="shared" si="22"/>
        <v>91</v>
      </c>
      <c r="E136" s="180">
        <f>COUNTIF($C$15:C136,C136)</f>
        <v>31</v>
      </c>
      <c r="F136" s="181">
        <f t="shared" si="26"/>
        <v>0.13799</v>
      </c>
      <c r="G136" s="181">
        <f t="shared" si="27"/>
        <v>4.6515066668325004E-3</v>
      </c>
      <c r="H136" s="182">
        <f t="shared" si="23"/>
        <v>0.14264150666683251</v>
      </c>
    </row>
    <row r="137" spans="1:8">
      <c r="A137" s="152">
        <f t="shared" si="30"/>
        <v>123</v>
      </c>
      <c r="B137" s="153">
        <f t="shared" si="30"/>
        <v>45048</v>
      </c>
      <c r="C137" s="179" t="str">
        <f t="shared" si="25"/>
        <v>구간2</v>
      </c>
      <c r="D137" s="152">
        <f t="shared" si="22"/>
        <v>91</v>
      </c>
      <c r="E137" s="180">
        <f>COUNTIF($C$15:C137,C137)</f>
        <v>32</v>
      </c>
      <c r="F137" s="181">
        <f t="shared" si="26"/>
        <v>0.13799</v>
      </c>
      <c r="G137" s="181">
        <f t="shared" si="27"/>
        <v>4.8015552689883879E-3</v>
      </c>
      <c r="H137" s="182">
        <f t="shared" si="23"/>
        <v>0.1427915552689884</v>
      </c>
    </row>
    <row r="138" spans="1:8">
      <c r="A138" s="152">
        <f t="shared" si="30"/>
        <v>124</v>
      </c>
      <c r="B138" s="153">
        <f t="shared" si="30"/>
        <v>45049</v>
      </c>
      <c r="C138" s="179" t="str">
        <f t="shared" si="25"/>
        <v>구간2</v>
      </c>
      <c r="D138" s="152">
        <f t="shared" si="22"/>
        <v>91</v>
      </c>
      <c r="E138" s="180">
        <f>COUNTIF($C$15:C138,C138)</f>
        <v>33</v>
      </c>
      <c r="F138" s="181">
        <f t="shared" si="26"/>
        <v>0.13799</v>
      </c>
      <c r="G138" s="181">
        <f t="shared" si="27"/>
        <v>4.9516038711442754E-3</v>
      </c>
      <c r="H138" s="182">
        <f t="shared" si="23"/>
        <v>0.14294160387114427</v>
      </c>
    </row>
    <row r="139" spans="1:8">
      <c r="A139" s="152">
        <f t="shared" si="30"/>
        <v>125</v>
      </c>
      <c r="B139" s="153">
        <f t="shared" si="30"/>
        <v>45050</v>
      </c>
      <c r="C139" s="179" t="str">
        <f t="shared" si="25"/>
        <v>구간2</v>
      </c>
      <c r="D139" s="152">
        <f t="shared" si="22"/>
        <v>91</v>
      </c>
      <c r="E139" s="180">
        <f>COUNTIF($C$15:C139,C139)</f>
        <v>34</v>
      </c>
      <c r="F139" s="181">
        <f t="shared" si="26"/>
        <v>0.13799</v>
      </c>
      <c r="G139" s="181">
        <f t="shared" si="27"/>
        <v>5.101652473300162E-3</v>
      </c>
      <c r="H139" s="182">
        <f t="shared" si="23"/>
        <v>0.14309165247330016</v>
      </c>
    </row>
    <row r="140" spans="1:8">
      <c r="A140" s="152">
        <f t="shared" si="30"/>
        <v>126</v>
      </c>
      <c r="B140" s="153">
        <f t="shared" si="30"/>
        <v>45051</v>
      </c>
      <c r="C140" s="179" t="str">
        <f t="shared" si="25"/>
        <v>구간2</v>
      </c>
      <c r="D140" s="152">
        <f t="shared" si="22"/>
        <v>91</v>
      </c>
      <c r="E140" s="180">
        <f>COUNTIF($C$15:C140,C140)</f>
        <v>35</v>
      </c>
      <c r="F140" s="181">
        <f t="shared" si="26"/>
        <v>0.13799</v>
      </c>
      <c r="G140" s="181">
        <f t="shared" si="27"/>
        <v>5.2517010754560495E-3</v>
      </c>
      <c r="H140" s="182">
        <f t="shared" si="23"/>
        <v>0.14324170107545606</v>
      </c>
    </row>
    <row r="141" spans="1:8">
      <c r="A141" s="152">
        <f t="shared" si="30"/>
        <v>127</v>
      </c>
      <c r="B141" s="153">
        <f t="shared" si="30"/>
        <v>45052</v>
      </c>
      <c r="C141" s="179" t="str">
        <f t="shared" si="25"/>
        <v>구간2</v>
      </c>
      <c r="D141" s="152">
        <f t="shared" si="22"/>
        <v>91</v>
      </c>
      <c r="E141" s="180">
        <f>COUNTIF($C$15:C141,C141)</f>
        <v>36</v>
      </c>
      <c r="F141" s="181">
        <f t="shared" si="26"/>
        <v>0.13799</v>
      </c>
      <c r="G141" s="181">
        <f t="shared" si="27"/>
        <v>5.4017496776119361E-3</v>
      </c>
      <c r="H141" s="182">
        <f t="shared" si="23"/>
        <v>0.14339174967761192</v>
      </c>
    </row>
    <row r="142" spans="1:8">
      <c r="A142" s="152">
        <f t="shared" si="30"/>
        <v>128</v>
      </c>
      <c r="B142" s="153">
        <f t="shared" si="30"/>
        <v>45053</v>
      </c>
      <c r="C142" s="179" t="str">
        <f t="shared" si="25"/>
        <v>구간2</v>
      </c>
      <c r="D142" s="152">
        <f t="shared" si="22"/>
        <v>91</v>
      </c>
      <c r="E142" s="180">
        <f>COUNTIF($C$15:C142,C142)</f>
        <v>37</v>
      </c>
      <c r="F142" s="181">
        <f t="shared" si="26"/>
        <v>0.13799</v>
      </c>
      <c r="G142" s="181">
        <f t="shared" si="27"/>
        <v>5.5517982797678236E-3</v>
      </c>
      <c r="H142" s="182">
        <f t="shared" si="23"/>
        <v>0.14354179827976782</v>
      </c>
    </row>
    <row r="143" spans="1:8">
      <c r="A143" s="152">
        <f t="shared" si="30"/>
        <v>129</v>
      </c>
      <c r="B143" s="153">
        <f t="shared" si="30"/>
        <v>45054</v>
      </c>
      <c r="C143" s="179" t="str">
        <f t="shared" si="25"/>
        <v>구간2</v>
      </c>
      <c r="D143" s="152">
        <f t="shared" ref="D143:D206" si="31">COUNTIF($C$15:$C$49928,C143)</f>
        <v>91</v>
      </c>
      <c r="E143" s="180">
        <f>COUNTIF($C$15:C143,C143)</f>
        <v>38</v>
      </c>
      <c r="F143" s="181">
        <f t="shared" si="26"/>
        <v>0.13799</v>
      </c>
      <c r="G143" s="181">
        <f t="shared" si="27"/>
        <v>5.7018468819237103E-3</v>
      </c>
      <c r="H143" s="182">
        <f t="shared" ref="H143:H206" si="32">F143+G143</f>
        <v>0.14369184688192371</v>
      </c>
    </row>
    <row r="144" spans="1:8">
      <c r="A144" s="152">
        <f t="shared" ref="A144:B159" si="33">A143+1</f>
        <v>130</v>
      </c>
      <c r="B144" s="153">
        <f t="shared" si="33"/>
        <v>45055</v>
      </c>
      <c r="C144" s="179" t="str">
        <f t="shared" ref="C144:C207" si="34">IF(IFERROR(HLOOKUP(B144,$D$5:$BK$6,2,FALSE),"")="",C145,HLOOKUP(B144,$D$5:$BK$7,2,FALSE))</f>
        <v>구간2</v>
      </c>
      <c r="D144" s="152">
        <f t="shared" si="31"/>
        <v>91</v>
      </c>
      <c r="E144" s="180">
        <f>COUNTIF($C$15:C144,C144)</f>
        <v>39</v>
      </c>
      <c r="F144" s="181">
        <f t="shared" ref="F144:F207" si="35">HLOOKUP($C144,$D$6:$BK$11,6,FALSE)</f>
        <v>0.13799</v>
      </c>
      <c r="G144" s="181">
        <f t="shared" ref="G144:G207" si="36">HLOOKUP($C144,$D$6:$BK$11,5,FALSE)*(E144)</f>
        <v>5.8518954840795978E-3</v>
      </c>
      <c r="H144" s="182">
        <f t="shared" si="32"/>
        <v>0.14384189548407961</v>
      </c>
    </row>
    <row r="145" spans="1:8">
      <c r="A145" s="152">
        <f t="shared" si="33"/>
        <v>131</v>
      </c>
      <c r="B145" s="153">
        <f t="shared" si="33"/>
        <v>45056</v>
      </c>
      <c r="C145" s="179" t="str">
        <f t="shared" si="34"/>
        <v>구간2</v>
      </c>
      <c r="D145" s="152">
        <f t="shared" si="31"/>
        <v>91</v>
      </c>
      <c r="E145" s="180">
        <f>COUNTIF($C$15:C145,C145)</f>
        <v>40</v>
      </c>
      <c r="F145" s="181">
        <f t="shared" si="35"/>
        <v>0.13799</v>
      </c>
      <c r="G145" s="181">
        <f t="shared" si="36"/>
        <v>6.0019440862354844E-3</v>
      </c>
      <c r="H145" s="182">
        <f t="shared" si="32"/>
        <v>0.14399194408623547</v>
      </c>
    </row>
    <row r="146" spans="1:8">
      <c r="A146" s="152">
        <f t="shared" si="33"/>
        <v>132</v>
      </c>
      <c r="B146" s="153">
        <f t="shared" si="33"/>
        <v>45057</v>
      </c>
      <c r="C146" s="179" t="str">
        <f t="shared" si="34"/>
        <v>구간2</v>
      </c>
      <c r="D146" s="152">
        <f t="shared" si="31"/>
        <v>91</v>
      </c>
      <c r="E146" s="180">
        <f>COUNTIF($C$15:C146,C146)</f>
        <v>41</v>
      </c>
      <c r="F146" s="181">
        <f t="shared" si="35"/>
        <v>0.13799</v>
      </c>
      <c r="G146" s="181">
        <f t="shared" si="36"/>
        <v>6.1519926883913719E-3</v>
      </c>
      <c r="H146" s="182">
        <f t="shared" si="32"/>
        <v>0.14414199268839137</v>
      </c>
    </row>
    <row r="147" spans="1:8">
      <c r="A147" s="152">
        <f t="shared" si="33"/>
        <v>133</v>
      </c>
      <c r="B147" s="153">
        <f t="shared" si="33"/>
        <v>45058</v>
      </c>
      <c r="C147" s="179" t="str">
        <f t="shared" si="34"/>
        <v>구간2</v>
      </c>
      <c r="D147" s="152">
        <f t="shared" si="31"/>
        <v>91</v>
      </c>
      <c r="E147" s="180">
        <f>COUNTIF($C$15:C147,C147)</f>
        <v>42</v>
      </c>
      <c r="F147" s="181">
        <f t="shared" si="35"/>
        <v>0.13799</v>
      </c>
      <c r="G147" s="181">
        <f t="shared" si="36"/>
        <v>6.3020412905472594E-3</v>
      </c>
      <c r="H147" s="182">
        <f t="shared" si="32"/>
        <v>0.14429204129054726</v>
      </c>
    </row>
    <row r="148" spans="1:8">
      <c r="A148" s="152">
        <f t="shared" si="33"/>
        <v>134</v>
      </c>
      <c r="B148" s="153">
        <f t="shared" si="33"/>
        <v>45059</v>
      </c>
      <c r="C148" s="179" t="str">
        <f t="shared" si="34"/>
        <v>구간2</v>
      </c>
      <c r="D148" s="152">
        <f t="shared" si="31"/>
        <v>91</v>
      </c>
      <c r="E148" s="180">
        <f>COUNTIF($C$15:C148,C148)</f>
        <v>43</v>
      </c>
      <c r="F148" s="181">
        <f t="shared" si="35"/>
        <v>0.13799</v>
      </c>
      <c r="G148" s="181">
        <f t="shared" si="36"/>
        <v>6.452089892703146E-3</v>
      </c>
      <c r="H148" s="182">
        <f t="shared" si="32"/>
        <v>0.14444208989270316</v>
      </c>
    </row>
    <row r="149" spans="1:8">
      <c r="A149" s="152">
        <f t="shared" si="33"/>
        <v>135</v>
      </c>
      <c r="B149" s="153">
        <f t="shared" si="33"/>
        <v>45060</v>
      </c>
      <c r="C149" s="179" t="str">
        <f t="shared" si="34"/>
        <v>구간2</v>
      </c>
      <c r="D149" s="152">
        <f t="shared" si="31"/>
        <v>91</v>
      </c>
      <c r="E149" s="180">
        <f>COUNTIF($C$15:C149,C149)</f>
        <v>44</v>
      </c>
      <c r="F149" s="181">
        <f t="shared" si="35"/>
        <v>0.13799</v>
      </c>
      <c r="G149" s="181">
        <f t="shared" si="36"/>
        <v>6.6021384948590335E-3</v>
      </c>
      <c r="H149" s="182">
        <f t="shared" si="32"/>
        <v>0.14459213849485902</v>
      </c>
    </row>
    <row r="150" spans="1:8">
      <c r="A150" s="152">
        <f t="shared" si="33"/>
        <v>136</v>
      </c>
      <c r="B150" s="153">
        <f t="shared" si="33"/>
        <v>45061</v>
      </c>
      <c r="C150" s="179" t="str">
        <f t="shared" si="34"/>
        <v>구간2</v>
      </c>
      <c r="D150" s="152">
        <f t="shared" si="31"/>
        <v>91</v>
      </c>
      <c r="E150" s="180">
        <f>COUNTIF($C$15:C150,C150)</f>
        <v>45</v>
      </c>
      <c r="F150" s="181">
        <f t="shared" si="35"/>
        <v>0.13799</v>
      </c>
      <c r="G150" s="181">
        <f t="shared" si="36"/>
        <v>6.7521870970149202E-3</v>
      </c>
      <c r="H150" s="182">
        <f t="shared" si="32"/>
        <v>0.14474218709701492</v>
      </c>
    </row>
    <row r="151" spans="1:8">
      <c r="A151" s="152">
        <f t="shared" si="33"/>
        <v>137</v>
      </c>
      <c r="B151" s="153">
        <f t="shared" si="33"/>
        <v>45062</v>
      </c>
      <c r="C151" s="179" t="str">
        <f t="shared" si="34"/>
        <v>구간2</v>
      </c>
      <c r="D151" s="152">
        <f t="shared" si="31"/>
        <v>91</v>
      </c>
      <c r="E151" s="180">
        <f>COUNTIF($C$15:C151,C151)</f>
        <v>46</v>
      </c>
      <c r="F151" s="181">
        <f t="shared" si="35"/>
        <v>0.13799</v>
      </c>
      <c r="G151" s="181">
        <f t="shared" si="36"/>
        <v>6.9022356991708077E-3</v>
      </c>
      <c r="H151" s="182">
        <f t="shared" si="32"/>
        <v>0.14489223569917081</v>
      </c>
    </row>
    <row r="152" spans="1:8">
      <c r="A152" s="152">
        <f t="shared" si="33"/>
        <v>138</v>
      </c>
      <c r="B152" s="153">
        <f t="shared" si="33"/>
        <v>45063</v>
      </c>
      <c r="C152" s="179" t="str">
        <f t="shared" si="34"/>
        <v>구간2</v>
      </c>
      <c r="D152" s="152">
        <f t="shared" si="31"/>
        <v>91</v>
      </c>
      <c r="E152" s="180">
        <f>COUNTIF($C$15:C152,C152)</f>
        <v>47</v>
      </c>
      <c r="F152" s="181">
        <f t="shared" si="35"/>
        <v>0.13799</v>
      </c>
      <c r="G152" s="181">
        <f t="shared" si="36"/>
        <v>7.0522843013266943E-3</v>
      </c>
      <c r="H152" s="182">
        <f t="shared" si="32"/>
        <v>0.14504228430132671</v>
      </c>
    </row>
    <row r="153" spans="1:8">
      <c r="A153" s="152">
        <f t="shared" si="33"/>
        <v>139</v>
      </c>
      <c r="B153" s="153">
        <f t="shared" si="33"/>
        <v>45064</v>
      </c>
      <c r="C153" s="179" t="str">
        <f t="shared" si="34"/>
        <v>구간2</v>
      </c>
      <c r="D153" s="152">
        <f t="shared" si="31"/>
        <v>91</v>
      </c>
      <c r="E153" s="180">
        <f>COUNTIF($C$15:C153,C153)</f>
        <v>48</v>
      </c>
      <c r="F153" s="181">
        <f t="shared" si="35"/>
        <v>0.13799</v>
      </c>
      <c r="G153" s="181">
        <f t="shared" si="36"/>
        <v>7.2023329034825818E-3</v>
      </c>
      <c r="H153" s="182">
        <f t="shared" si="32"/>
        <v>0.14519233290348257</v>
      </c>
    </row>
    <row r="154" spans="1:8">
      <c r="A154" s="152">
        <f t="shared" si="33"/>
        <v>140</v>
      </c>
      <c r="B154" s="153">
        <f t="shared" si="33"/>
        <v>45065</v>
      </c>
      <c r="C154" s="179" t="str">
        <f t="shared" si="34"/>
        <v>구간2</v>
      </c>
      <c r="D154" s="152">
        <f t="shared" si="31"/>
        <v>91</v>
      </c>
      <c r="E154" s="180">
        <f>COUNTIF($C$15:C154,C154)</f>
        <v>49</v>
      </c>
      <c r="F154" s="181">
        <f t="shared" si="35"/>
        <v>0.13799</v>
      </c>
      <c r="G154" s="181">
        <f t="shared" si="36"/>
        <v>7.3523815056384693E-3</v>
      </c>
      <c r="H154" s="182">
        <f t="shared" si="32"/>
        <v>0.14534238150563847</v>
      </c>
    </row>
    <row r="155" spans="1:8">
      <c r="A155" s="152">
        <f t="shared" si="33"/>
        <v>141</v>
      </c>
      <c r="B155" s="153">
        <f t="shared" si="33"/>
        <v>45066</v>
      </c>
      <c r="C155" s="179" t="str">
        <f t="shared" si="34"/>
        <v>구간2</v>
      </c>
      <c r="D155" s="152">
        <f t="shared" si="31"/>
        <v>91</v>
      </c>
      <c r="E155" s="180">
        <f>COUNTIF($C$15:C155,C155)</f>
        <v>50</v>
      </c>
      <c r="F155" s="181">
        <f t="shared" si="35"/>
        <v>0.13799</v>
      </c>
      <c r="G155" s="181">
        <f t="shared" si="36"/>
        <v>7.5024301077943559E-3</v>
      </c>
      <c r="H155" s="182">
        <f t="shared" si="32"/>
        <v>0.14549243010779436</v>
      </c>
    </row>
    <row r="156" spans="1:8">
      <c r="A156" s="152">
        <f t="shared" si="33"/>
        <v>142</v>
      </c>
      <c r="B156" s="153">
        <f t="shared" si="33"/>
        <v>45067</v>
      </c>
      <c r="C156" s="179" t="str">
        <f t="shared" si="34"/>
        <v>구간2</v>
      </c>
      <c r="D156" s="152">
        <f t="shared" si="31"/>
        <v>91</v>
      </c>
      <c r="E156" s="180">
        <f>COUNTIF($C$15:C156,C156)</f>
        <v>51</v>
      </c>
      <c r="F156" s="181">
        <f t="shared" si="35"/>
        <v>0.13799</v>
      </c>
      <c r="G156" s="181">
        <f t="shared" si="36"/>
        <v>7.6524787099502434E-3</v>
      </c>
      <c r="H156" s="182">
        <f t="shared" si="32"/>
        <v>0.14564247870995026</v>
      </c>
    </row>
    <row r="157" spans="1:8">
      <c r="A157" s="152">
        <f t="shared" si="33"/>
        <v>143</v>
      </c>
      <c r="B157" s="153">
        <f t="shared" si="33"/>
        <v>45068</v>
      </c>
      <c r="C157" s="179" t="str">
        <f t="shared" si="34"/>
        <v>구간2</v>
      </c>
      <c r="D157" s="152">
        <f t="shared" si="31"/>
        <v>91</v>
      </c>
      <c r="E157" s="180">
        <f>COUNTIF($C$15:C157,C157)</f>
        <v>52</v>
      </c>
      <c r="F157" s="181">
        <f t="shared" si="35"/>
        <v>0.13799</v>
      </c>
      <c r="G157" s="181">
        <f t="shared" si="36"/>
        <v>7.8025273121061301E-3</v>
      </c>
      <c r="H157" s="182">
        <f t="shared" si="32"/>
        <v>0.14579252731210612</v>
      </c>
    </row>
    <row r="158" spans="1:8">
      <c r="A158" s="152">
        <f t="shared" si="33"/>
        <v>144</v>
      </c>
      <c r="B158" s="153">
        <f t="shared" si="33"/>
        <v>45069</v>
      </c>
      <c r="C158" s="179" t="str">
        <f t="shared" si="34"/>
        <v>구간2</v>
      </c>
      <c r="D158" s="152">
        <f t="shared" si="31"/>
        <v>91</v>
      </c>
      <c r="E158" s="180">
        <f>COUNTIF($C$15:C158,C158)</f>
        <v>53</v>
      </c>
      <c r="F158" s="181">
        <f t="shared" si="35"/>
        <v>0.13799</v>
      </c>
      <c r="G158" s="181">
        <f t="shared" si="36"/>
        <v>7.9525759142620167E-3</v>
      </c>
      <c r="H158" s="182">
        <f t="shared" si="32"/>
        <v>0.14594257591426202</v>
      </c>
    </row>
    <row r="159" spans="1:8">
      <c r="A159" s="152">
        <f t="shared" si="33"/>
        <v>145</v>
      </c>
      <c r="B159" s="153">
        <f t="shared" si="33"/>
        <v>45070</v>
      </c>
      <c r="C159" s="179" t="str">
        <f t="shared" si="34"/>
        <v>구간2</v>
      </c>
      <c r="D159" s="152">
        <f t="shared" si="31"/>
        <v>91</v>
      </c>
      <c r="E159" s="180">
        <f>COUNTIF($C$15:C159,C159)</f>
        <v>54</v>
      </c>
      <c r="F159" s="181">
        <f t="shared" si="35"/>
        <v>0.13799</v>
      </c>
      <c r="G159" s="181">
        <f t="shared" si="36"/>
        <v>8.1026245164179042E-3</v>
      </c>
      <c r="H159" s="182">
        <f t="shared" si="32"/>
        <v>0.14609262451641791</v>
      </c>
    </row>
    <row r="160" spans="1:8">
      <c r="A160" s="152">
        <f t="shared" ref="A160:B175" si="37">A159+1</f>
        <v>146</v>
      </c>
      <c r="B160" s="153">
        <f t="shared" si="37"/>
        <v>45071</v>
      </c>
      <c r="C160" s="179" t="str">
        <f t="shared" si="34"/>
        <v>구간2</v>
      </c>
      <c r="D160" s="152">
        <f t="shared" si="31"/>
        <v>91</v>
      </c>
      <c r="E160" s="180">
        <f>COUNTIF($C$15:C160,C160)</f>
        <v>55</v>
      </c>
      <c r="F160" s="181">
        <f t="shared" si="35"/>
        <v>0.13799</v>
      </c>
      <c r="G160" s="181">
        <f t="shared" si="36"/>
        <v>8.2526731185737917E-3</v>
      </c>
      <c r="H160" s="182">
        <f t="shared" si="32"/>
        <v>0.14624267311857381</v>
      </c>
    </row>
    <row r="161" spans="1:8">
      <c r="A161" s="152">
        <f t="shared" si="37"/>
        <v>147</v>
      </c>
      <c r="B161" s="153">
        <f t="shared" si="37"/>
        <v>45072</v>
      </c>
      <c r="C161" s="179" t="str">
        <f t="shared" si="34"/>
        <v>구간2</v>
      </c>
      <c r="D161" s="152">
        <f t="shared" si="31"/>
        <v>91</v>
      </c>
      <c r="E161" s="180">
        <f>COUNTIF($C$15:C161,C161)</f>
        <v>56</v>
      </c>
      <c r="F161" s="181">
        <f t="shared" si="35"/>
        <v>0.13799</v>
      </c>
      <c r="G161" s="181">
        <f t="shared" si="36"/>
        <v>8.4027217207296792E-3</v>
      </c>
      <c r="H161" s="182">
        <f t="shared" si="32"/>
        <v>0.14639272172072967</v>
      </c>
    </row>
    <row r="162" spans="1:8">
      <c r="A162" s="152">
        <f t="shared" si="37"/>
        <v>148</v>
      </c>
      <c r="B162" s="153">
        <f t="shared" si="37"/>
        <v>45073</v>
      </c>
      <c r="C162" s="179" t="str">
        <f t="shared" si="34"/>
        <v>구간2</v>
      </c>
      <c r="D162" s="152">
        <f t="shared" si="31"/>
        <v>91</v>
      </c>
      <c r="E162" s="180">
        <f>COUNTIF($C$15:C162,C162)</f>
        <v>57</v>
      </c>
      <c r="F162" s="181">
        <f t="shared" si="35"/>
        <v>0.13799</v>
      </c>
      <c r="G162" s="181">
        <f t="shared" si="36"/>
        <v>8.5527703228855667E-3</v>
      </c>
      <c r="H162" s="182">
        <f t="shared" si="32"/>
        <v>0.14654277032288557</v>
      </c>
    </row>
    <row r="163" spans="1:8">
      <c r="A163" s="152">
        <f t="shared" si="37"/>
        <v>149</v>
      </c>
      <c r="B163" s="153">
        <f t="shared" si="37"/>
        <v>45074</v>
      </c>
      <c r="C163" s="179" t="str">
        <f t="shared" si="34"/>
        <v>구간2</v>
      </c>
      <c r="D163" s="152">
        <f t="shared" si="31"/>
        <v>91</v>
      </c>
      <c r="E163" s="180">
        <f>COUNTIF($C$15:C163,C163)</f>
        <v>58</v>
      </c>
      <c r="F163" s="181">
        <f t="shared" si="35"/>
        <v>0.13799</v>
      </c>
      <c r="G163" s="181">
        <f t="shared" si="36"/>
        <v>8.7028189250414525E-3</v>
      </c>
      <c r="H163" s="182">
        <f t="shared" si="32"/>
        <v>0.14669281892504146</v>
      </c>
    </row>
    <row r="164" spans="1:8">
      <c r="A164" s="152">
        <f t="shared" si="37"/>
        <v>150</v>
      </c>
      <c r="B164" s="153">
        <f t="shared" si="37"/>
        <v>45075</v>
      </c>
      <c r="C164" s="179" t="str">
        <f t="shared" si="34"/>
        <v>구간2</v>
      </c>
      <c r="D164" s="152">
        <f t="shared" si="31"/>
        <v>91</v>
      </c>
      <c r="E164" s="180">
        <f>COUNTIF($C$15:C164,C164)</f>
        <v>59</v>
      </c>
      <c r="F164" s="181">
        <f t="shared" si="35"/>
        <v>0.13799</v>
      </c>
      <c r="G164" s="181">
        <f t="shared" si="36"/>
        <v>8.85286752719734E-3</v>
      </c>
      <c r="H164" s="182">
        <f t="shared" si="32"/>
        <v>0.14684286752719733</v>
      </c>
    </row>
    <row r="165" spans="1:8">
      <c r="A165" s="152">
        <f t="shared" si="37"/>
        <v>151</v>
      </c>
      <c r="B165" s="153">
        <f t="shared" si="37"/>
        <v>45076</v>
      </c>
      <c r="C165" s="179" t="str">
        <f t="shared" si="34"/>
        <v>구간2</v>
      </c>
      <c r="D165" s="152">
        <f t="shared" si="31"/>
        <v>91</v>
      </c>
      <c r="E165" s="180">
        <f>COUNTIF($C$15:C165,C165)</f>
        <v>60</v>
      </c>
      <c r="F165" s="181">
        <f t="shared" si="35"/>
        <v>0.13799</v>
      </c>
      <c r="G165" s="181">
        <f t="shared" si="36"/>
        <v>9.0029161293532275E-3</v>
      </c>
      <c r="H165" s="182">
        <f t="shared" si="32"/>
        <v>0.14699291612935322</v>
      </c>
    </row>
    <row r="166" spans="1:8">
      <c r="A166" s="152">
        <f t="shared" si="37"/>
        <v>152</v>
      </c>
      <c r="B166" s="153">
        <f t="shared" si="37"/>
        <v>45077</v>
      </c>
      <c r="C166" s="179" t="str">
        <f t="shared" si="34"/>
        <v>구간2</v>
      </c>
      <c r="D166" s="152">
        <f t="shared" si="31"/>
        <v>91</v>
      </c>
      <c r="E166" s="180">
        <f>COUNTIF($C$15:C166,C166)</f>
        <v>61</v>
      </c>
      <c r="F166" s="181">
        <f t="shared" si="35"/>
        <v>0.13799</v>
      </c>
      <c r="G166" s="181">
        <f t="shared" si="36"/>
        <v>9.152964731509115E-3</v>
      </c>
      <c r="H166" s="182">
        <f t="shared" si="32"/>
        <v>0.14714296473150912</v>
      </c>
    </row>
    <row r="167" spans="1:8">
      <c r="A167" s="152">
        <f t="shared" si="37"/>
        <v>153</v>
      </c>
      <c r="B167" s="153">
        <f t="shared" si="37"/>
        <v>45078</v>
      </c>
      <c r="C167" s="179" t="str">
        <f t="shared" si="34"/>
        <v>구간2</v>
      </c>
      <c r="D167" s="152">
        <f t="shared" si="31"/>
        <v>91</v>
      </c>
      <c r="E167" s="180">
        <f>COUNTIF($C$15:C167,C167)</f>
        <v>62</v>
      </c>
      <c r="F167" s="181">
        <f t="shared" si="35"/>
        <v>0.13799</v>
      </c>
      <c r="G167" s="181">
        <f t="shared" si="36"/>
        <v>9.3030133336650007E-3</v>
      </c>
      <c r="H167" s="182">
        <f t="shared" si="32"/>
        <v>0.14729301333366501</v>
      </c>
    </row>
    <row r="168" spans="1:8">
      <c r="A168" s="152">
        <f t="shared" si="37"/>
        <v>154</v>
      </c>
      <c r="B168" s="153">
        <f t="shared" si="37"/>
        <v>45079</v>
      </c>
      <c r="C168" s="179" t="str">
        <f t="shared" si="34"/>
        <v>구간2</v>
      </c>
      <c r="D168" s="152">
        <f t="shared" si="31"/>
        <v>91</v>
      </c>
      <c r="E168" s="180">
        <f>COUNTIF($C$15:C168,C168)</f>
        <v>63</v>
      </c>
      <c r="F168" s="181">
        <f t="shared" si="35"/>
        <v>0.13799</v>
      </c>
      <c r="G168" s="181">
        <f t="shared" si="36"/>
        <v>9.4530619358208882E-3</v>
      </c>
      <c r="H168" s="182">
        <f t="shared" si="32"/>
        <v>0.14744306193582088</v>
      </c>
    </row>
    <row r="169" spans="1:8">
      <c r="A169" s="152">
        <f t="shared" si="37"/>
        <v>155</v>
      </c>
      <c r="B169" s="153">
        <f t="shared" si="37"/>
        <v>45080</v>
      </c>
      <c r="C169" s="179" t="str">
        <f t="shared" si="34"/>
        <v>구간2</v>
      </c>
      <c r="D169" s="152">
        <f t="shared" si="31"/>
        <v>91</v>
      </c>
      <c r="E169" s="180">
        <f>COUNTIF($C$15:C169,C169)</f>
        <v>64</v>
      </c>
      <c r="F169" s="181">
        <f t="shared" si="35"/>
        <v>0.13799</v>
      </c>
      <c r="G169" s="181">
        <f t="shared" si="36"/>
        <v>9.6031105379767757E-3</v>
      </c>
      <c r="H169" s="182">
        <f t="shared" si="32"/>
        <v>0.14759311053797677</v>
      </c>
    </row>
    <row r="170" spans="1:8">
      <c r="A170" s="152">
        <f t="shared" si="37"/>
        <v>156</v>
      </c>
      <c r="B170" s="153">
        <f t="shared" si="37"/>
        <v>45081</v>
      </c>
      <c r="C170" s="179" t="str">
        <f t="shared" si="34"/>
        <v>구간2</v>
      </c>
      <c r="D170" s="152">
        <f t="shared" si="31"/>
        <v>91</v>
      </c>
      <c r="E170" s="180">
        <f>COUNTIF($C$15:C170,C170)</f>
        <v>65</v>
      </c>
      <c r="F170" s="181">
        <f t="shared" si="35"/>
        <v>0.13799</v>
      </c>
      <c r="G170" s="181">
        <f t="shared" si="36"/>
        <v>9.7531591401326632E-3</v>
      </c>
      <c r="H170" s="182">
        <f t="shared" si="32"/>
        <v>0.14774315914013267</v>
      </c>
    </row>
    <row r="171" spans="1:8">
      <c r="A171" s="152">
        <f t="shared" si="37"/>
        <v>157</v>
      </c>
      <c r="B171" s="153">
        <f t="shared" si="37"/>
        <v>45082</v>
      </c>
      <c r="C171" s="179" t="str">
        <f t="shared" si="34"/>
        <v>구간2</v>
      </c>
      <c r="D171" s="152">
        <f t="shared" si="31"/>
        <v>91</v>
      </c>
      <c r="E171" s="180">
        <f>COUNTIF($C$15:C171,C171)</f>
        <v>66</v>
      </c>
      <c r="F171" s="181">
        <f t="shared" si="35"/>
        <v>0.13799</v>
      </c>
      <c r="G171" s="181">
        <f t="shared" si="36"/>
        <v>9.9032077422885507E-3</v>
      </c>
      <c r="H171" s="182">
        <f t="shared" si="32"/>
        <v>0.14789320774228856</v>
      </c>
    </row>
    <row r="172" spans="1:8">
      <c r="A172" s="152">
        <f t="shared" si="37"/>
        <v>158</v>
      </c>
      <c r="B172" s="153">
        <f t="shared" si="37"/>
        <v>45083</v>
      </c>
      <c r="C172" s="179" t="str">
        <f t="shared" si="34"/>
        <v>구간2</v>
      </c>
      <c r="D172" s="152">
        <f t="shared" si="31"/>
        <v>91</v>
      </c>
      <c r="E172" s="180">
        <f>COUNTIF($C$15:C172,C172)</f>
        <v>67</v>
      </c>
      <c r="F172" s="181">
        <f t="shared" si="35"/>
        <v>0.13799</v>
      </c>
      <c r="G172" s="181">
        <f t="shared" si="36"/>
        <v>1.0053256344444437E-2</v>
      </c>
      <c r="H172" s="182">
        <f t="shared" si="32"/>
        <v>0.14804325634444443</v>
      </c>
    </row>
    <row r="173" spans="1:8">
      <c r="A173" s="152">
        <f t="shared" si="37"/>
        <v>159</v>
      </c>
      <c r="B173" s="153">
        <f t="shared" si="37"/>
        <v>45084</v>
      </c>
      <c r="C173" s="179" t="str">
        <f t="shared" si="34"/>
        <v>구간2</v>
      </c>
      <c r="D173" s="152">
        <f t="shared" si="31"/>
        <v>91</v>
      </c>
      <c r="E173" s="180">
        <f>COUNTIF($C$15:C173,C173)</f>
        <v>68</v>
      </c>
      <c r="F173" s="181">
        <f t="shared" si="35"/>
        <v>0.13799</v>
      </c>
      <c r="G173" s="181">
        <f t="shared" si="36"/>
        <v>1.0203304946600324E-2</v>
      </c>
      <c r="H173" s="182">
        <f t="shared" si="32"/>
        <v>0.14819330494660032</v>
      </c>
    </row>
    <row r="174" spans="1:8">
      <c r="A174" s="152">
        <f t="shared" si="37"/>
        <v>160</v>
      </c>
      <c r="B174" s="153">
        <f t="shared" si="37"/>
        <v>45085</v>
      </c>
      <c r="C174" s="179" t="str">
        <f t="shared" si="34"/>
        <v>구간2</v>
      </c>
      <c r="D174" s="152">
        <f t="shared" si="31"/>
        <v>91</v>
      </c>
      <c r="E174" s="180">
        <f>COUNTIF($C$15:C174,C174)</f>
        <v>69</v>
      </c>
      <c r="F174" s="181">
        <f t="shared" si="35"/>
        <v>0.13799</v>
      </c>
      <c r="G174" s="181">
        <f t="shared" si="36"/>
        <v>1.0353353548756212E-2</v>
      </c>
      <c r="H174" s="182">
        <f t="shared" si="32"/>
        <v>0.14834335354875622</v>
      </c>
    </row>
    <row r="175" spans="1:8">
      <c r="A175" s="152">
        <f t="shared" si="37"/>
        <v>161</v>
      </c>
      <c r="B175" s="153">
        <f t="shared" si="37"/>
        <v>45086</v>
      </c>
      <c r="C175" s="179" t="str">
        <f t="shared" si="34"/>
        <v>구간2</v>
      </c>
      <c r="D175" s="152">
        <f t="shared" si="31"/>
        <v>91</v>
      </c>
      <c r="E175" s="180">
        <f>COUNTIF($C$15:C175,C175)</f>
        <v>70</v>
      </c>
      <c r="F175" s="181">
        <f t="shared" si="35"/>
        <v>0.13799</v>
      </c>
      <c r="G175" s="181">
        <f t="shared" si="36"/>
        <v>1.0503402150912099E-2</v>
      </c>
      <c r="H175" s="182">
        <f t="shared" si="32"/>
        <v>0.14849340215091211</v>
      </c>
    </row>
    <row r="176" spans="1:8">
      <c r="A176" s="152">
        <f t="shared" ref="A176:B191" si="38">A175+1</f>
        <v>162</v>
      </c>
      <c r="B176" s="153">
        <f t="shared" si="38"/>
        <v>45087</v>
      </c>
      <c r="C176" s="179" t="str">
        <f t="shared" si="34"/>
        <v>구간2</v>
      </c>
      <c r="D176" s="152">
        <f t="shared" si="31"/>
        <v>91</v>
      </c>
      <c r="E176" s="180">
        <f>COUNTIF($C$15:C176,C176)</f>
        <v>71</v>
      </c>
      <c r="F176" s="181">
        <f t="shared" si="35"/>
        <v>0.13799</v>
      </c>
      <c r="G176" s="181">
        <f t="shared" si="36"/>
        <v>1.0653450753067985E-2</v>
      </c>
      <c r="H176" s="182">
        <f t="shared" si="32"/>
        <v>0.14864345075306798</v>
      </c>
    </row>
    <row r="177" spans="1:8">
      <c r="A177" s="152">
        <f t="shared" si="38"/>
        <v>163</v>
      </c>
      <c r="B177" s="153">
        <f t="shared" si="38"/>
        <v>45088</v>
      </c>
      <c r="C177" s="179" t="str">
        <f t="shared" si="34"/>
        <v>구간2</v>
      </c>
      <c r="D177" s="152">
        <f t="shared" si="31"/>
        <v>91</v>
      </c>
      <c r="E177" s="180">
        <f>COUNTIF($C$15:C177,C177)</f>
        <v>72</v>
      </c>
      <c r="F177" s="181">
        <f t="shared" si="35"/>
        <v>0.13799</v>
      </c>
      <c r="G177" s="181">
        <f t="shared" si="36"/>
        <v>1.0803499355223872E-2</v>
      </c>
      <c r="H177" s="182">
        <f t="shared" si="32"/>
        <v>0.14879349935522387</v>
      </c>
    </row>
    <row r="178" spans="1:8">
      <c r="A178" s="152">
        <f t="shared" si="38"/>
        <v>164</v>
      </c>
      <c r="B178" s="153">
        <f t="shared" si="38"/>
        <v>45089</v>
      </c>
      <c r="C178" s="179" t="str">
        <f t="shared" si="34"/>
        <v>구간2</v>
      </c>
      <c r="D178" s="152">
        <f t="shared" si="31"/>
        <v>91</v>
      </c>
      <c r="E178" s="180">
        <f>COUNTIF($C$15:C178,C178)</f>
        <v>73</v>
      </c>
      <c r="F178" s="181">
        <f t="shared" si="35"/>
        <v>0.13799</v>
      </c>
      <c r="G178" s="181">
        <f t="shared" si="36"/>
        <v>1.095354795737976E-2</v>
      </c>
      <c r="H178" s="182">
        <f t="shared" si="32"/>
        <v>0.14894354795737977</v>
      </c>
    </row>
    <row r="179" spans="1:8">
      <c r="A179" s="152">
        <f t="shared" si="38"/>
        <v>165</v>
      </c>
      <c r="B179" s="153">
        <f t="shared" si="38"/>
        <v>45090</v>
      </c>
      <c r="C179" s="179" t="str">
        <f t="shared" si="34"/>
        <v>구간2</v>
      </c>
      <c r="D179" s="152">
        <f t="shared" si="31"/>
        <v>91</v>
      </c>
      <c r="E179" s="180">
        <f>COUNTIF($C$15:C179,C179)</f>
        <v>74</v>
      </c>
      <c r="F179" s="181">
        <f t="shared" si="35"/>
        <v>0.13799</v>
      </c>
      <c r="G179" s="181">
        <f t="shared" si="36"/>
        <v>1.1103596559535647E-2</v>
      </c>
      <c r="H179" s="182">
        <f t="shared" si="32"/>
        <v>0.14909359655953563</v>
      </c>
    </row>
    <row r="180" spans="1:8">
      <c r="A180" s="152">
        <f t="shared" si="38"/>
        <v>166</v>
      </c>
      <c r="B180" s="153">
        <f t="shared" si="38"/>
        <v>45091</v>
      </c>
      <c r="C180" s="179" t="str">
        <f t="shared" si="34"/>
        <v>구간2</v>
      </c>
      <c r="D180" s="152">
        <f t="shared" si="31"/>
        <v>91</v>
      </c>
      <c r="E180" s="180">
        <f>COUNTIF($C$15:C180,C180)</f>
        <v>75</v>
      </c>
      <c r="F180" s="181">
        <f t="shared" si="35"/>
        <v>0.13799</v>
      </c>
      <c r="G180" s="181">
        <f t="shared" si="36"/>
        <v>1.1253645161691535E-2</v>
      </c>
      <c r="H180" s="182">
        <f t="shared" si="32"/>
        <v>0.14924364516169153</v>
      </c>
    </row>
    <row r="181" spans="1:8">
      <c r="A181" s="152">
        <f t="shared" si="38"/>
        <v>167</v>
      </c>
      <c r="B181" s="153">
        <f t="shared" si="38"/>
        <v>45092</v>
      </c>
      <c r="C181" s="179" t="str">
        <f t="shared" si="34"/>
        <v>구간2</v>
      </c>
      <c r="D181" s="152">
        <f t="shared" si="31"/>
        <v>91</v>
      </c>
      <c r="E181" s="180">
        <f>COUNTIF($C$15:C181,C181)</f>
        <v>76</v>
      </c>
      <c r="F181" s="181">
        <f t="shared" si="35"/>
        <v>0.13799</v>
      </c>
      <c r="G181" s="181">
        <f t="shared" si="36"/>
        <v>1.1403693763847421E-2</v>
      </c>
      <c r="H181" s="182">
        <f t="shared" si="32"/>
        <v>0.14939369376384742</v>
      </c>
    </row>
    <row r="182" spans="1:8">
      <c r="A182" s="152">
        <f t="shared" si="38"/>
        <v>168</v>
      </c>
      <c r="B182" s="153">
        <f t="shared" si="38"/>
        <v>45093</v>
      </c>
      <c r="C182" s="179" t="str">
        <f t="shared" si="34"/>
        <v>구간2</v>
      </c>
      <c r="D182" s="152">
        <f t="shared" si="31"/>
        <v>91</v>
      </c>
      <c r="E182" s="180">
        <f>COUNTIF($C$15:C182,C182)</f>
        <v>77</v>
      </c>
      <c r="F182" s="181">
        <f t="shared" si="35"/>
        <v>0.13799</v>
      </c>
      <c r="G182" s="181">
        <f t="shared" si="36"/>
        <v>1.1553742366003308E-2</v>
      </c>
      <c r="H182" s="182">
        <f t="shared" si="32"/>
        <v>0.14954374236600332</v>
      </c>
    </row>
    <row r="183" spans="1:8">
      <c r="A183" s="152">
        <f t="shared" si="38"/>
        <v>169</v>
      </c>
      <c r="B183" s="153">
        <f t="shared" si="38"/>
        <v>45094</v>
      </c>
      <c r="C183" s="179" t="str">
        <f t="shared" si="34"/>
        <v>구간2</v>
      </c>
      <c r="D183" s="152">
        <f t="shared" si="31"/>
        <v>91</v>
      </c>
      <c r="E183" s="180">
        <f>COUNTIF($C$15:C183,C183)</f>
        <v>78</v>
      </c>
      <c r="F183" s="181">
        <f t="shared" si="35"/>
        <v>0.13799</v>
      </c>
      <c r="G183" s="181">
        <f t="shared" si="36"/>
        <v>1.1703790968159196E-2</v>
      </c>
      <c r="H183" s="182">
        <f t="shared" si="32"/>
        <v>0.14969379096815918</v>
      </c>
    </row>
    <row r="184" spans="1:8">
      <c r="A184" s="152">
        <f t="shared" si="38"/>
        <v>170</v>
      </c>
      <c r="B184" s="153">
        <f t="shared" si="38"/>
        <v>45095</v>
      </c>
      <c r="C184" s="179" t="str">
        <f t="shared" si="34"/>
        <v>구간2</v>
      </c>
      <c r="D184" s="152">
        <f t="shared" si="31"/>
        <v>91</v>
      </c>
      <c r="E184" s="180">
        <f>COUNTIF($C$15:C184,C184)</f>
        <v>79</v>
      </c>
      <c r="F184" s="181">
        <f t="shared" si="35"/>
        <v>0.13799</v>
      </c>
      <c r="G184" s="181">
        <f t="shared" si="36"/>
        <v>1.1853839570315083E-2</v>
      </c>
      <c r="H184" s="182">
        <f t="shared" si="32"/>
        <v>0.14984383957031508</v>
      </c>
    </row>
    <row r="185" spans="1:8">
      <c r="A185" s="152">
        <f t="shared" si="38"/>
        <v>171</v>
      </c>
      <c r="B185" s="153">
        <f t="shared" si="38"/>
        <v>45096</v>
      </c>
      <c r="C185" s="179" t="str">
        <f t="shared" si="34"/>
        <v>구간2</v>
      </c>
      <c r="D185" s="152">
        <f t="shared" si="31"/>
        <v>91</v>
      </c>
      <c r="E185" s="180">
        <f>COUNTIF($C$15:C185,C185)</f>
        <v>80</v>
      </c>
      <c r="F185" s="181">
        <f t="shared" si="35"/>
        <v>0.13799</v>
      </c>
      <c r="G185" s="181">
        <f t="shared" si="36"/>
        <v>1.2003888172470969E-2</v>
      </c>
      <c r="H185" s="182">
        <f t="shared" si="32"/>
        <v>0.14999388817247097</v>
      </c>
    </row>
    <row r="186" spans="1:8">
      <c r="A186" s="152">
        <f t="shared" si="38"/>
        <v>172</v>
      </c>
      <c r="B186" s="153">
        <f t="shared" si="38"/>
        <v>45097</v>
      </c>
      <c r="C186" s="179" t="str">
        <f t="shared" si="34"/>
        <v>구간2</v>
      </c>
      <c r="D186" s="152">
        <f t="shared" si="31"/>
        <v>91</v>
      </c>
      <c r="E186" s="180">
        <f>COUNTIF($C$15:C186,C186)</f>
        <v>81</v>
      </c>
      <c r="F186" s="181">
        <f t="shared" si="35"/>
        <v>0.13799</v>
      </c>
      <c r="G186" s="181">
        <f t="shared" si="36"/>
        <v>1.2153936774626856E-2</v>
      </c>
      <c r="H186" s="182">
        <f t="shared" si="32"/>
        <v>0.15014393677462687</v>
      </c>
    </row>
    <row r="187" spans="1:8">
      <c r="A187" s="152">
        <f t="shared" si="38"/>
        <v>173</v>
      </c>
      <c r="B187" s="153">
        <f t="shared" si="38"/>
        <v>45098</v>
      </c>
      <c r="C187" s="179" t="str">
        <f t="shared" si="34"/>
        <v>구간2</v>
      </c>
      <c r="D187" s="152">
        <f t="shared" si="31"/>
        <v>91</v>
      </c>
      <c r="E187" s="180">
        <f>COUNTIF($C$15:C187,C187)</f>
        <v>82</v>
      </c>
      <c r="F187" s="181">
        <f t="shared" si="35"/>
        <v>0.13799</v>
      </c>
      <c r="G187" s="181">
        <f t="shared" si="36"/>
        <v>1.2303985376782744E-2</v>
      </c>
      <c r="H187" s="182">
        <f t="shared" si="32"/>
        <v>0.15029398537678273</v>
      </c>
    </row>
    <row r="188" spans="1:8">
      <c r="A188" s="152">
        <f t="shared" si="38"/>
        <v>174</v>
      </c>
      <c r="B188" s="153">
        <f t="shared" si="38"/>
        <v>45099</v>
      </c>
      <c r="C188" s="179" t="str">
        <f t="shared" si="34"/>
        <v>구간2</v>
      </c>
      <c r="D188" s="152">
        <f t="shared" si="31"/>
        <v>91</v>
      </c>
      <c r="E188" s="180">
        <f>COUNTIF($C$15:C188,C188)</f>
        <v>83</v>
      </c>
      <c r="F188" s="181">
        <f t="shared" si="35"/>
        <v>0.13799</v>
      </c>
      <c r="G188" s="181">
        <f t="shared" si="36"/>
        <v>1.2454033978938631E-2</v>
      </c>
      <c r="H188" s="182">
        <f t="shared" si="32"/>
        <v>0.15044403397893863</v>
      </c>
    </row>
    <row r="189" spans="1:8">
      <c r="A189" s="152">
        <f t="shared" si="38"/>
        <v>175</v>
      </c>
      <c r="B189" s="153">
        <f t="shared" si="38"/>
        <v>45100</v>
      </c>
      <c r="C189" s="179" t="str">
        <f t="shared" si="34"/>
        <v>구간2</v>
      </c>
      <c r="D189" s="152">
        <f t="shared" si="31"/>
        <v>91</v>
      </c>
      <c r="E189" s="180">
        <f>COUNTIF($C$15:C189,C189)</f>
        <v>84</v>
      </c>
      <c r="F189" s="181">
        <f t="shared" si="35"/>
        <v>0.13799</v>
      </c>
      <c r="G189" s="181">
        <f t="shared" si="36"/>
        <v>1.2604082581094519E-2</v>
      </c>
      <c r="H189" s="182">
        <f t="shared" si="32"/>
        <v>0.15059408258109452</v>
      </c>
    </row>
    <row r="190" spans="1:8">
      <c r="A190" s="152">
        <f t="shared" si="38"/>
        <v>176</v>
      </c>
      <c r="B190" s="153">
        <f t="shared" si="38"/>
        <v>45101</v>
      </c>
      <c r="C190" s="179" t="str">
        <f t="shared" si="34"/>
        <v>구간2</v>
      </c>
      <c r="D190" s="152">
        <f t="shared" si="31"/>
        <v>91</v>
      </c>
      <c r="E190" s="180">
        <f>COUNTIF($C$15:C190,C190)</f>
        <v>85</v>
      </c>
      <c r="F190" s="181">
        <f t="shared" si="35"/>
        <v>0.13799</v>
      </c>
      <c r="G190" s="181">
        <f t="shared" si="36"/>
        <v>1.2754131183250405E-2</v>
      </c>
      <c r="H190" s="182">
        <f t="shared" si="32"/>
        <v>0.15074413118325042</v>
      </c>
    </row>
    <row r="191" spans="1:8">
      <c r="A191" s="152">
        <f t="shared" si="38"/>
        <v>177</v>
      </c>
      <c r="B191" s="153">
        <f t="shared" si="38"/>
        <v>45102</v>
      </c>
      <c r="C191" s="179" t="str">
        <f t="shared" si="34"/>
        <v>구간2</v>
      </c>
      <c r="D191" s="152">
        <f t="shared" si="31"/>
        <v>91</v>
      </c>
      <c r="E191" s="180">
        <f>COUNTIF($C$15:C191,C191)</f>
        <v>86</v>
      </c>
      <c r="F191" s="181">
        <f t="shared" si="35"/>
        <v>0.13799</v>
      </c>
      <c r="G191" s="181">
        <f t="shared" si="36"/>
        <v>1.2904179785406292E-2</v>
      </c>
      <c r="H191" s="182">
        <f t="shared" si="32"/>
        <v>0.15089417978540628</v>
      </c>
    </row>
    <row r="192" spans="1:8">
      <c r="A192" s="152">
        <f t="shared" ref="A192:B207" si="39">A191+1</f>
        <v>178</v>
      </c>
      <c r="B192" s="153">
        <f t="shared" si="39"/>
        <v>45103</v>
      </c>
      <c r="C192" s="179" t="str">
        <f t="shared" si="34"/>
        <v>구간2</v>
      </c>
      <c r="D192" s="152">
        <f t="shared" si="31"/>
        <v>91</v>
      </c>
      <c r="E192" s="180">
        <f>COUNTIF($C$15:C192,C192)</f>
        <v>87</v>
      </c>
      <c r="F192" s="181">
        <f t="shared" si="35"/>
        <v>0.13799</v>
      </c>
      <c r="G192" s="181">
        <f t="shared" si="36"/>
        <v>1.305422838756218E-2</v>
      </c>
      <c r="H192" s="182">
        <f t="shared" si="32"/>
        <v>0.15104422838756218</v>
      </c>
    </row>
    <row r="193" spans="1:8">
      <c r="A193" s="152">
        <f t="shared" si="39"/>
        <v>179</v>
      </c>
      <c r="B193" s="153">
        <f t="shared" si="39"/>
        <v>45104</v>
      </c>
      <c r="C193" s="179" t="str">
        <f t="shared" si="34"/>
        <v>구간2</v>
      </c>
      <c r="D193" s="152">
        <f t="shared" si="31"/>
        <v>91</v>
      </c>
      <c r="E193" s="180">
        <f>COUNTIF($C$15:C193,C193)</f>
        <v>88</v>
      </c>
      <c r="F193" s="181">
        <f t="shared" si="35"/>
        <v>0.13799</v>
      </c>
      <c r="G193" s="181">
        <f t="shared" si="36"/>
        <v>1.3204276989718067E-2</v>
      </c>
      <c r="H193" s="182">
        <f t="shared" si="32"/>
        <v>0.15119427698971807</v>
      </c>
    </row>
    <row r="194" spans="1:8">
      <c r="A194" s="152">
        <f t="shared" si="39"/>
        <v>180</v>
      </c>
      <c r="B194" s="153">
        <f t="shared" si="39"/>
        <v>45105</v>
      </c>
      <c r="C194" s="179" t="str">
        <f t="shared" si="34"/>
        <v>구간2</v>
      </c>
      <c r="D194" s="152">
        <f t="shared" si="31"/>
        <v>91</v>
      </c>
      <c r="E194" s="180">
        <f>COUNTIF($C$15:C194,C194)</f>
        <v>89</v>
      </c>
      <c r="F194" s="181">
        <f t="shared" si="35"/>
        <v>0.13799</v>
      </c>
      <c r="G194" s="181">
        <f t="shared" si="36"/>
        <v>1.3354325591873955E-2</v>
      </c>
      <c r="H194" s="182">
        <f t="shared" si="32"/>
        <v>0.15134432559187397</v>
      </c>
    </row>
    <row r="195" spans="1:8">
      <c r="A195" s="152">
        <f t="shared" si="39"/>
        <v>181</v>
      </c>
      <c r="B195" s="153">
        <f t="shared" si="39"/>
        <v>45106</v>
      </c>
      <c r="C195" s="179" t="str">
        <f t="shared" si="34"/>
        <v>구간2</v>
      </c>
      <c r="D195" s="152">
        <f t="shared" si="31"/>
        <v>91</v>
      </c>
      <c r="E195" s="180">
        <f>COUNTIF($C$15:C195,C195)</f>
        <v>90</v>
      </c>
      <c r="F195" s="181">
        <f t="shared" si="35"/>
        <v>0.13799</v>
      </c>
      <c r="G195" s="181">
        <f t="shared" si="36"/>
        <v>1.350437419402984E-2</v>
      </c>
      <c r="H195" s="182">
        <f t="shared" si="32"/>
        <v>0.15149437419402983</v>
      </c>
    </row>
    <row r="196" spans="1:8">
      <c r="A196" s="152">
        <f t="shared" si="39"/>
        <v>182</v>
      </c>
      <c r="B196" s="153">
        <f t="shared" si="39"/>
        <v>45107</v>
      </c>
      <c r="C196" s="179" t="str">
        <f t="shared" si="34"/>
        <v>구간2</v>
      </c>
      <c r="D196" s="152">
        <f t="shared" si="31"/>
        <v>91</v>
      </c>
      <c r="E196" s="180">
        <f>COUNTIF($C$15:C196,C196)</f>
        <v>91</v>
      </c>
      <c r="F196" s="181">
        <f t="shared" si="35"/>
        <v>0.13799</v>
      </c>
      <c r="G196" s="181">
        <f t="shared" si="36"/>
        <v>1.3654422796185728E-2</v>
      </c>
      <c r="H196" s="182">
        <f t="shared" si="32"/>
        <v>0.15164442279618573</v>
      </c>
    </row>
    <row r="197" spans="1:8">
      <c r="A197" s="152">
        <f t="shared" si="39"/>
        <v>183</v>
      </c>
      <c r="B197" s="153">
        <f t="shared" si="39"/>
        <v>45108</v>
      </c>
      <c r="C197" s="179" t="str">
        <f t="shared" si="34"/>
        <v>구간3</v>
      </c>
      <c r="D197" s="152">
        <f t="shared" si="31"/>
        <v>92</v>
      </c>
      <c r="E197" s="180">
        <f>COUNTIF($C$15:C197,C197)</f>
        <v>1</v>
      </c>
      <c r="F197" s="181">
        <f t="shared" si="35"/>
        <v>0.15164442279618573</v>
      </c>
      <c r="G197" s="181">
        <f t="shared" si="36"/>
        <v>9.7722366154298271E-5</v>
      </c>
      <c r="H197" s="182">
        <f t="shared" si="32"/>
        <v>0.15174214516234003</v>
      </c>
    </row>
    <row r="198" spans="1:8">
      <c r="A198" s="152">
        <f t="shared" si="39"/>
        <v>184</v>
      </c>
      <c r="B198" s="153">
        <f t="shared" si="39"/>
        <v>45109</v>
      </c>
      <c r="C198" s="179" t="str">
        <f t="shared" si="34"/>
        <v>구간3</v>
      </c>
      <c r="D198" s="152">
        <f t="shared" si="31"/>
        <v>92</v>
      </c>
      <c r="E198" s="180">
        <f>COUNTIF($C$15:C198,C198)</f>
        <v>2</v>
      </c>
      <c r="F198" s="181">
        <f t="shared" si="35"/>
        <v>0.15164442279618573</v>
      </c>
      <c r="G198" s="181">
        <f t="shared" si="36"/>
        <v>1.9544473230859654E-4</v>
      </c>
      <c r="H198" s="182">
        <f t="shared" si="32"/>
        <v>0.15183986752849432</v>
      </c>
    </row>
    <row r="199" spans="1:8">
      <c r="A199" s="152">
        <f t="shared" si="39"/>
        <v>185</v>
      </c>
      <c r="B199" s="153">
        <f t="shared" si="39"/>
        <v>45110</v>
      </c>
      <c r="C199" s="179" t="str">
        <f t="shared" si="34"/>
        <v>구간3</v>
      </c>
      <c r="D199" s="152">
        <f t="shared" si="31"/>
        <v>92</v>
      </c>
      <c r="E199" s="180">
        <f>COUNTIF($C$15:C199,C199)</f>
        <v>3</v>
      </c>
      <c r="F199" s="181">
        <f t="shared" si="35"/>
        <v>0.15164442279618573</v>
      </c>
      <c r="G199" s="181">
        <f t="shared" si="36"/>
        <v>2.9316709846289484E-4</v>
      </c>
      <c r="H199" s="182">
        <f t="shared" si="32"/>
        <v>0.15193758989464862</v>
      </c>
    </row>
    <row r="200" spans="1:8">
      <c r="A200" s="152">
        <f t="shared" si="39"/>
        <v>186</v>
      </c>
      <c r="B200" s="153">
        <f t="shared" si="39"/>
        <v>45111</v>
      </c>
      <c r="C200" s="179" t="str">
        <f t="shared" si="34"/>
        <v>구간3</v>
      </c>
      <c r="D200" s="152">
        <f t="shared" si="31"/>
        <v>92</v>
      </c>
      <c r="E200" s="180">
        <f>COUNTIF($C$15:C200,C200)</f>
        <v>4</v>
      </c>
      <c r="F200" s="181">
        <f t="shared" si="35"/>
        <v>0.15164442279618573</v>
      </c>
      <c r="G200" s="181">
        <f t="shared" si="36"/>
        <v>3.9088946461719308E-4</v>
      </c>
      <c r="H200" s="182">
        <f t="shared" si="32"/>
        <v>0.15203531226080291</v>
      </c>
    </row>
    <row r="201" spans="1:8">
      <c r="A201" s="152">
        <f t="shared" si="39"/>
        <v>187</v>
      </c>
      <c r="B201" s="153">
        <f t="shared" si="39"/>
        <v>45112</v>
      </c>
      <c r="C201" s="179" t="str">
        <f t="shared" si="34"/>
        <v>구간3</v>
      </c>
      <c r="D201" s="152">
        <f t="shared" si="31"/>
        <v>92</v>
      </c>
      <c r="E201" s="180">
        <f>COUNTIF($C$15:C201,C201)</f>
        <v>5</v>
      </c>
      <c r="F201" s="181">
        <f t="shared" si="35"/>
        <v>0.15164442279618573</v>
      </c>
      <c r="G201" s="181">
        <f t="shared" si="36"/>
        <v>4.8861183077149133E-4</v>
      </c>
      <c r="H201" s="182">
        <f t="shared" si="32"/>
        <v>0.15213303462695721</v>
      </c>
    </row>
    <row r="202" spans="1:8">
      <c r="A202" s="152">
        <f t="shared" si="39"/>
        <v>188</v>
      </c>
      <c r="B202" s="153">
        <f t="shared" si="39"/>
        <v>45113</v>
      </c>
      <c r="C202" s="179" t="str">
        <f t="shared" si="34"/>
        <v>구간3</v>
      </c>
      <c r="D202" s="152">
        <f t="shared" si="31"/>
        <v>92</v>
      </c>
      <c r="E202" s="180">
        <f>COUNTIF($C$15:C202,C202)</f>
        <v>6</v>
      </c>
      <c r="F202" s="181">
        <f t="shared" si="35"/>
        <v>0.15164442279618573</v>
      </c>
      <c r="G202" s="181">
        <f t="shared" si="36"/>
        <v>5.8633419692578968E-4</v>
      </c>
      <c r="H202" s="182">
        <f t="shared" si="32"/>
        <v>0.15223075699311153</v>
      </c>
    </row>
    <row r="203" spans="1:8">
      <c r="A203" s="152">
        <f t="shared" si="39"/>
        <v>189</v>
      </c>
      <c r="B203" s="153">
        <f t="shared" si="39"/>
        <v>45114</v>
      </c>
      <c r="C203" s="179" t="str">
        <f t="shared" si="34"/>
        <v>구간3</v>
      </c>
      <c r="D203" s="152">
        <f t="shared" si="31"/>
        <v>92</v>
      </c>
      <c r="E203" s="180">
        <f>COUNTIF($C$15:C203,C203)</f>
        <v>7</v>
      </c>
      <c r="F203" s="181">
        <f t="shared" si="35"/>
        <v>0.15164442279618573</v>
      </c>
      <c r="G203" s="181">
        <f t="shared" si="36"/>
        <v>6.8405656308008793E-4</v>
      </c>
      <c r="H203" s="182">
        <f t="shared" si="32"/>
        <v>0.15232847935926583</v>
      </c>
    </row>
    <row r="204" spans="1:8">
      <c r="A204" s="152">
        <f t="shared" si="39"/>
        <v>190</v>
      </c>
      <c r="B204" s="153">
        <f t="shared" si="39"/>
        <v>45115</v>
      </c>
      <c r="C204" s="179" t="str">
        <f t="shared" si="34"/>
        <v>구간3</v>
      </c>
      <c r="D204" s="152">
        <f t="shared" si="31"/>
        <v>92</v>
      </c>
      <c r="E204" s="180">
        <f>COUNTIF($C$15:C204,C204)</f>
        <v>8</v>
      </c>
      <c r="F204" s="181">
        <f t="shared" si="35"/>
        <v>0.15164442279618573</v>
      </c>
      <c r="G204" s="181">
        <f t="shared" si="36"/>
        <v>7.8177892923438617E-4</v>
      </c>
      <c r="H204" s="182">
        <f t="shared" si="32"/>
        <v>0.15242620172542012</v>
      </c>
    </row>
    <row r="205" spans="1:8">
      <c r="A205" s="152">
        <f t="shared" si="39"/>
        <v>191</v>
      </c>
      <c r="B205" s="153">
        <f t="shared" si="39"/>
        <v>45116</v>
      </c>
      <c r="C205" s="179" t="str">
        <f t="shared" si="34"/>
        <v>구간3</v>
      </c>
      <c r="D205" s="152">
        <f t="shared" si="31"/>
        <v>92</v>
      </c>
      <c r="E205" s="180">
        <f>COUNTIF($C$15:C205,C205)</f>
        <v>9</v>
      </c>
      <c r="F205" s="181">
        <f t="shared" si="35"/>
        <v>0.15164442279618573</v>
      </c>
      <c r="G205" s="181">
        <f t="shared" si="36"/>
        <v>8.7950129538868441E-4</v>
      </c>
      <c r="H205" s="182">
        <f t="shared" si="32"/>
        <v>0.15252392409157442</v>
      </c>
    </row>
    <row r="206" spans="1:8">
      <c r="A206" s="152">
        <f t="shared" si="39"/>
        <v>192</v>
      </c>
      <c r="B206" s="153">
        <f t="shared" si="39"/>
        <v>45117</v>
      </c>
      <c r="C206" s="179" t="str">
        <f t="shared" si="34"/>
        <v>구간3</v>
      </c>
      <c r="D206" s="152">
        <f t="shared" si="31"/>
        <v>92</v>
      </c>
      <c r="E206" s="180">
        <f>COUNTIF($C$15:C206,C206)</f>
        <v>10</v>
      </c>
      <c r="F206" s="181">
        <f t="shared" si="35"/>
        <v>0.15164442279618573</v>
      </c>
      <c r="G206" s="181">
        <f t="shared" si="36"/>
        <v>9.7722366154298266E-4</v>
      </c>
      <c r="H206" s="182">
        <f t="shared" si="32"/>
        <v>0.15262164645772872</v>
      </c>
    </row>
    <row r="207" spans="1:8">
      <c r="A207" s="152">
        <f t="shared" si="39"/>
        <v>193</v>
      </c>
      <c r="B207" s="153">
        <f t="shared" si="39"/>
        <v>45118</v>
      </c>
      <c r="C207" s="179" t="str">
        <f t="shared" si="34"/>
        <v>구간3</v>
      </c>
      <c r="D207" s="152">
        <f t="shared" ref="D207:D270" si="40">COUNTIF($C$15:$C$49928,C207)</f>
        <v>92</v>
      </c>
      <c r="E207" s="180">
        <f>COUNTIF($C$15:C207,C207)</f>
        <v>11</v>
      </c>
      <c r="F207" s="181">
        <f t="shared" si="35"/>
        <v>0.15164442279618573</v>
      </c>
      <c r="G207" s="181">
        <f t="shared" si="36"/>
        <v>1.0749460276972809E-3</v>
      </c>
      <c r="H207" s="182">
        <f t="shared" ref="H207:H270" si="41">F207+G207</f>
        <v>0.15271936882388301</v>
      </c>
    </row>
    <row r="208" spans="1:8">
      <c r="A208" s="152">
        <f t="shared" ref="A208:B223" si="42">A207+1</f>
        <v>194</v>
      </c>
      <c r="B208" s="153">
        <f t="shared" si="42"/>
        <v>45119</v>
      </c>
      <c r="C208" s="179" t="str">
        <f t="shared" ref="C208:C271" si="43">IF(IFERROR(HLOOKUP(B208,$D$5:$BK$6,2,FALSE),"")="",C209,HLOOKUP(B208,$D$5:$BK$7,2,FALSE))</f>
        <v>구간3</v>
      </c>
      <c r="D208" s="152">
        <f t="shared" si="40"/>
        <v>92</v>
      </c>
      <c r="E208" s="180">
        <f>COUNTIF($C$15:C208,C208)</f>
        <v>12</v>
      </c>
      <c r="F208" s="181">
        <f t="shared" ref="F208:F271" si="44">HLOOKUP($C208,$D$6:$BK$11,6,FALSE)</f>
        <v>0.15164442279618573</v>
      </c>
      <c r="G208" s="181">
        <f t="shared" ref="G208:G271" si="45">HLOOKUP($C208,$D$6:$BK$11,5,FALSE)*(E208)</f>
        <v>1.1726683938515794E-3</v>
      </c>
      <c r="H208" s="182">
        <f t="shared" si="41"/>
        <v>0.15281709119003731</v>
      </c>
    </row>
    <row r="209" spans="1:8">
      <c r="A209" s="152">
        <f t="shared" si="42"/>
        <v>195</v>
      </c>
      <c r="B209" s="153">
        <f t="shared" si="42"/>
        <v>45120</v>
      </c>
      <c r="C209" s="179" t="str">
        <f t="shared" si="43"/>
        <v>구간3</v>
      </c>
      <c r="D209" s="152">
        <f t="shared" si="40"/>
        <v>92</v>
      </c>
      <c r="E209" s="180">
        <f>COUNTIF($C$15:C209,C209)</f>
        <v>13</v>
      </c>
      <c r="F209" s="181">
        <f t="shared" si="44"/>
        <v>0.15164442279618573</v>
      </c>
      <c r="G209" s="181">
        <f t="shared" si="45"/>
        <v>1.2703907600058776E-3</v>
      </c>
      <c r="H209" s="182">
        <f t="shared" si="41"/>
        <v>0.1529148135561916</v>
      </c>
    </row>
    <row r="210" spans="1:8">
      <c r="A210" s="152">
        <f t="shared" si="42"/>
        <v>196</v>
      </c>
      <c r="B210" s="153">
        <f t="shared" si="42"/>
        <v>45121</v>
      </c>
      <c r="C210" s="179" t="str">
        <f t="shared" si="43"/>
        <v>구간3</v>
      </c>
      <c r="D210" s="152">
        <f t="shared" si="40"/>
        <v>92</v>
      </c>
      <c r="E210" s="180">
        <f>COUNTIF($C$15:C210,C210)</f>
        <v>14</v>
      </c>
      <c r="F210" s="181">
        <f t="shared" si="44"/>
        <v>0.15164442279618573</v>
      </c>
      <c r="G210" s="181">
        <f t="shared" si="45"/>
        <v>1.3681131261601759E-3</v>
      </c>
      <c r="H210" s="182">
        <f t="shared" si="41"/>
        <v>0.1530125359223459</v>
      </c>
    </row>
    <row r="211" spans="1:8">
      <c r="A211" s="152">
        <f t="shared" si="42"/>
        <v>197</v>
      </c>
      <c r="B211" s="153">
        <f t="shared" si="42"/>
        <v>45122</v>
      </c>
      <c r="C211" s="179" t="str">
        <f t="shared" si="43"/>
        <v>구간3</v>
      </c>
      <c r="D211" s="152">
        <f t="shared" si="40"/>
        <v>92</v>
      </c>
      <c r="E211" s="180">
        <f>COUNTIF($C$15:C211,C211)</f>
        <v>15</v>
      </c>
      <c r="F211" s="181">
        <f t="shared" si="44"/>
        <v>0.15164442279618573</v>
      </c>
      <c r="G211" s="181">
        <f t="shared" si="45"/>
        <v>1.4658354923144741E-3</v>
      </c>
      <c r="H211" s="182">
        <f t="shared" si="41"/>
        <v>0.1531102582885002</v>
      </c>
    </row>
    <row r="212" spans="1:8">
      <c r="A212" s="152">
        <f t="shared" si="42"/>
        <v>198</v>
      </c>
      <c r="B212" s="153">
        <f t="shared" si="42"/>
        <v>45123</v>
      </c>
      <c r="C212" s="179" t="str">
        <f t="shared" si="43"/>
        <v>구간3</v>
      </c>
      <c r="D212" s="152">
        <f t="shared" si="40"/>
        <v>92</v>
      </c>
      <c r="E212" s="180">
        <f>COUNTIF($C$15:C212,C212)</f>
        <v>16</v>
      </c>
      <c r="F212" s="181">
        <f t="shared" si="44"/>
        <v>0.15164442279618573</v>
      </c>
      <c r="G212" s="181">
        <f t="shared" si="45"/>
        <v>1.5635578584687723E-3</v>
      </c>
      <c r="H212" s="182">
        <f t="shared" si="41"/>
        <v>0.15320798065465449</v>
      </c>
    </row>
    <row r="213" spans="1:8">
      <c r="A213" s="152">
        <f t="shared" si="42"/>
        <v>199</v>
      </c>
      <c r="B213" s="153">
        <f t="shared" si="42"/>
        <v>45124</v>
      </c>
      <c r="C213" s="179" t="str">
        <f t="shared" si="43"/>
        <v>구간3</v>
      </c>
      <c r="D213" s="152">
        <f t="shared" si="40"/>
        <v>92</v>
      </c>
      <c r="E213" s="180">
        <f>COUNTIF($C$15:C213,C213)</f>
        <v>17</v>
      </c>
      <c r="F213" s="181">
        <f t="shared" si="44"/>
        <v>0.15164442279618573</v>
      </c>
      <c r="G213" s="181">
        <f t="shared" si="45"/>
        <v>1.6612802246230706E-3</v>
      </c>
      <c r="H213" s="182">
        <f t="shared" si="41"/>
        <v>0.15330570302080879</v>
      </c>
    </row>
    <row r="214" spans="1:8">
      <c r="A214" s="152">
        <f t="shared" si="42"/>
        <v>200</v>
      </c>
      <c r="B214" s="153">
        <f t="shared" si="42"/>
        <v>45125</v>
      </c>
      <c r="C214" s="179" t="str">
        <f t="shared" si="43"/>
        <v>구간3</v>
      </c>
      <c r="D214" s="152">
        <f t="shared" si="40"/>
        <v>92</v>
      </c>
      <c r="E214" s="180">
        <f>COUNTIF($C$15:C214,C214)</f>
        <v>18</v>
      </c>
      <c r="F214" s="181">
        <f t="shared" si="44"/>
        <v>0.15164442279618573</v>
      </c>
      <c r="G214" s="181">
        <f t="shared" si="45"/>
        <v>1.7590025907773688E-3</v>
      </c>
      <c r="H214" s="182">
        <f t="shared" si="41"/>
        <v>0.15340342538696311</v>
      </c>
    </row>
    <row r="215" spans="1:8">
      <c r="A215" s="152">
        <f t="shared" si="42"/>
        <v>201</v>
      </c>
      <c r="B215" s="153">
        <f t="shared" si="42"/>
        <v>45126</v>
      </c>
      <c r="C215" s="179" t="str">
        <f t="shared" si="43"/>
        <v>구간3</v>
      </c>
      <c r="D215" s="152">
        <f t="shared" si="40"/>
        <v>92</v>
      </c>
      <c r="E215" s="180">
        <f>COUNTIF($C$15:C215,C215)</f>
        <v>19</v>
      </c>
      <c r="F215" s="181">
        <f t="shared" si="44"/>
        <v>0.15164442279618573</v>
      </c>
      <c r="G215" s="181">
        <f t="shared" si="45"/>
        <v>1.8567249569316671E-3</v>
      </c>
      <c r="H215" s="182">
        <f t="shared" si="41"/>
        <v>0.15350114775311741</v>
      </c>
    </row>
    <row r="216" spans="1:8">
      <c r="A216" s="152">
        <f t="shared" si="42"/>
        <v>202</v>
      </c>
      <c r="B216" s="153">
        <f t="shared" si="42"/>
        <v>45127</v>
      </c>
      <c r="C216" s="179" t="str">
        <f t="shared" si="43"/>
        <v>구간3</v>
      </c>
      <c r="D216" s="152">
        <f t="shared" si="40"/>
        <v>92</v>
      </c>
      <c r="E216" s="180">
        <f>COUNTIF($C$15:C216,C216)</f>
        <v>20</v>
      </c>
      <c r="F216" s="181">
        <f t="shared" si="44"/>
        <v>0.15164442279618573</v>
      </c>
      <c r="G216" s="181">
        <f t="shared" si="45"/>
        <v>1.9544473230859653E-3</v>
      </c>
      <c r="H216" s="182">
        <f t="shared" si="41"/>
        <v>0.1535988701192717</v>
      </c>
    </row>
    <row r="217" spans="1:8">
      <c r="A217" s="152">
        <f t="shared" si="42"/>
        <v>203</v>
      </c>
      <c r="B217" s="153">
        <f t="shared" si="42"/>
        <v>45128</v>
      </c>
      <c r="C217" s="179" t="str">
        <f t="shared" si="43"/>
        <v>구간3</v>
      </c>
      <c r="D217" s="152">
        <f t="shared" si="40"/>
        <v>92</v>
      </c>
      <c r="E217" s="180">
        <f>COUNTIF($C$15:C217,C217)</f>
        <v>21</v>
      </c>
      <c r="F217" s="181">
        <f t="shared" si="44"/>
        <v>0.15164442279618573</v>
      </c>
      <c r="G217" s="181">
        <f t="shared" si="45"/>
        <v>2.0521696892402638E-3</v>
      </c>
      <c r="H217" s="182">
        <f t="shared" si="41"/>
        <v>0.153696592485426</v>
      </c>
    </row>
    <row r="218" spans="1:8">
      <c r="A218" s="152">
        <f t="shared" si="42"/>
        <v>204</v>
      </c>
      <c r="B218" s="153">
        <f t="shared" si="42"/>
        <v>45129</v>
      </c>
      <c r="C218" s="179" t="str">
        <f t="shared" si="43"/>
        <v>구간3</v>
      </c>
      <c r="D218" s="152">
        <f t="shared" si="40"/>
        <v>92</v>
      </c>
      <c r="E218" s="180">
        <f>COUNTIF($C$15:C218,C218)</f>
        <v>22</v>
      </c>
      <c r="F218" s="181">
        <f t="shared" si="44"/>
        <v>0.15164442279618573</v>
      </c>
      <c r="G218" s="181">
        <f t="shared" si="45"/>
        <v>2.1498920553945618E-3</v>
      </c>
      <c r="H218" s="182">
        <f t="shared" si="41"/>
        <v>0.15379431485158029</v>
      </c>
    </row>
    <row r="219" spans="1:8">
      <c r="A219" s="152">
        <f t="shared" si="42"/>
        <v>205</v>
      </c>
      <c r="B219" s="153">
        <f t="shared" si="42"/>
        <v>45130</v>
      </c>
      <c r="C219" s="179" t="str">
        <f t="shared" si="43"/>
        <v>구간3</v>
      </c>
      <c r="D219" s="152">
        <f t="shared" si="40"/>
        <v>92</v>
      </c>
      <c r="E219" s="180">
        <f>COUNTIF($C$15:C219,C219)</f>
        <v>23</v>
      </c>
      <c r="F219" s="181">
        <f t="shared" si="44"/>
        <v>0.15164442279618573</v>
      </c>
      <c r="G219" s="181">
        <f t="shared" si="45"/>
        <v>2.2476144215488603E-3</v>
      </c>
      <c r="H219" s="182">
        <f t="shared" si="41"/>
        <v>0.15389203721773459</v>
      </c>
    </row>
    <row r="220" spans="1:8">
      <c r="A220" s="152">
        <f t="shared" si="42"/>
        <v>206</v>
      </c>
      <c r="B220" s="153">
        <f t="shared" si="42"/>
        <v>45131</v>
      </c>
      <c r="C220" s="179" t="str">
        <f t="shared" si="43"/>
        <v>구간3</v>
      </c>
      <c r="D220" s="152">
        <f t="shared" si="40"/>
        <v>92</v>
      </c>
      <c r="E220" s="180">
        <f>COUNTIF($C$15:C220,C220)</f>
        <v>24</v>
      </c>
      <c r="F220" s="181">
        <f t="shared" si="44"/>
        <v>0.15164442279618573</v>
      </c>
      <c r="G220" s="181">
        <f t="shared" si="45"/>
        <v>2.3453367877031587E-3</v>
      </c>
      <c r="H220" s="182">
        <f t="shared" si="41"/>
        <v>0.15398975958388889</v>
      </c>
    </row>
    <row r="221" spans="1:8">
      <c r="A221" s="152">
        <f t="shared" si="42"/>
        <v>207</v>
      </c>
      <c r="B221" s="153">
        <f t="shared" si="42"/>
        <v>45132</v>
      </c>
      <c r="C221" s="179" t="str">
        <f t="shared" si="43"/>
        <v>구간3</v>
      </c>
      <c r="D221" s="152">
        <f t="shared" si="40"/>
        <v>92</v>
      </c>
      <c r="E221" s="180">
        <f>COUNTIF($C$15:C221,C221)</f>
        <v>25</v>
      </c>
      <c r="F221" s="181">
        <f t="shared" si="44"/>
        <v>0.15164442279618573</v>
      </c>
      <c r="G221" s="181">
        <f t="shared" si="45"/>
        <v>2.4430591538574568E-3</v>
      </c>
      <c r="H221" s="182">
        <f t="shared" si="41"/>
        <v>0.15408748195004318</v>
      </c>
    </row>
    <row r="222" spans="1:8">
      <c r="A222" s="152">
        <f t="shared" si="42"/>
        <v>208</v>
      </c>
      <c r="B222" s="153">
        <f t="shared" si="42"/>
        <v>45133</v>
      </c>
      <c r="C222" s="179" t="str">
        <f t="shared" si="43"/>
        <v>구간3</v>
      </c>
      <c r="D222" s="152">
        <f t="shared" si="40"/>
        <v>92</v>
      </c>
      <c r="E222" s="180">
        <f>COUNTIF($C$15:C222,C222)</f>
        <v>26</v>
      </c>
      <c r="F222" s="181">
        <f t="shared" si="44"/>
        <v>0.15164442279618573</v>
      </c>
      <c r="G222" s="181">
        <f t="shared" si="45"/>
        <v>2.5407815200117552E-3</v>
      </c>
      <c r="H222" s="182">
        <f t="shared" si="41"/>
        <v>0.15418520431619748</v>
      </c>
    </row>
    <row r="223" spans="1:8">
      <c r="A223" s="152">
        <f t="shared" si="42"/>
        <v>209</v>
      </c>
      <c r="B223" s="153">
        <f t="shared" si="42"/>
        <v>45134</v>
      </c>
      <c r="C223" s="179" t="str">
        <f t="shared" si="43"/>
        <v>구간3</v>
      </c>
      <c r="D223" s="152">
        <f t="shared" si="40"/>
        <v>92</v>
      </c>
      <c r="E223" s="180">
        <f>COUNTIF($C$15:C223,C223)</f>
        <v>27</v>
      </c>
      <c r="F223" s="181">
        <f t="shared" si="44"/>
        <v>0.15164442279618573</v>
      </c>
      <c r="G223" s="181">
        <f t="shared" si="45"/>
        <v>2.6385038861660532E-3</v>
      </c>
      <c r="H223" s="182">
        <f t="shared" si="41"/>
        <v>0.15428292668235177</v>
      </c>
    </row>
    <row r="224" spans="1:8">
      <c r="A224" s="152">
        <f t="shared" ref="A224:B239" si="46">A223+1</f>
        <v>210</v>
      </c>
      <c r="B224" s="153">
        <f t="shared" si="46"/>
        <v>45135</v>
      </c>
      <c r="C224" s="179" t="str">
        <f t="shared" si="43"/>
        <v>구간3</v>
      </c>
      <c r="D224" s="152">
        <f t="shared" si="40"/>
        <v>92</v>
      </c>
      <c r="E224" s="180">
        <f>COUNTIF($C$15:C224,C224)</f>
        <v>28</v>
      </c>
      <c r="F224" s="181">
        <f t="shared" si="44"/>
        <v>0.15164442279618573</v>
      </c>
      <c r="G224" s="181">
        <f t="shared" si="45"/>
        <v>2.7362262523203517E-3</v>
      </c>
      <c r="H224" s="182">
        <f t="shared" si="41"/>
        <v>0.15438064904850607</v>
      </c>
    </row>
    <row r="225" spans="1:8">
      <c r="A225" s="152">
        <f t="shared" si="46"/>
        <v>211</v>
      </c>
      <c r="B225" s="153">
        <f t="shared" si="46"/>
        <v>45136</v>
      </c>
      <c r="C225" s="179" t="str">
        <f t="shared" si="43"/>
        <v>구간3</v>
      </c>
      <c r="D225" s="152">
        <f t="shared" si="40"/>
        <v>92</v>
      </c>
      <c r="E225" s="180">
        <f>COUNTIF($C$15:C225,C225)</f>
        <v>29</v>
      </c>
      <c r="F225" s="181">
        <f t="shared" si="44"/>
        <v>0.15164442279618573</v>
      </c>
      <c r="G225" s="181">
        <f t="shared" si="45"/>
        <v>2.8339486184746497E-3</v>
      </c>
      <c r="H225" s="182">
        <f t="shared" si="41"/>
        <v>0.15447837141466039</v>
      </c>
    </row>
    <row r="226" spans="1:8">
      <c r="A226" s="152">
        <f t="shared" si="46"/>
        <v>212</v>
      </c>
      <c r="B226" s="153">
        <f t="shared" si="46"/>
        <v>45137</v>
      </c>
      <c r="C226" s="179" t="str">
        <f t="shared" si="43"/>
        <v>구간3</v>
      </c>
      <c r="D226" s="152">
        <f t="shared" si="40"/>
        <v>92</v>
      </c>
      <c r="E226" s="180">
        <f>COUNTIF($C$15:C226,C226)</f>
        <v>30</v>
      </c>
      <c r="F226" s="181">
        <f t="shared" si="44"/>
        <v>0.15164442279618573</v>
      </c>
      <c r="G226" s="181">
        <f t="shared" si="45"/>
        <v>2.9316709846289482E-3</v>
      </c>
      <c r="H226" s="182">
        <f t="shared" si="41"/>
        <v>0.15457609378081469</v>
      </c>
    </row>
    <row r="227" spans="1:8">
      <c r="A227" s="152">
        <f t="shared" si="46"/>
        <v>213</v>
      </c>
      <c r="B227" s="153">
        <f t="shared" si="46"/>
        <v>45138</v>
      </c>
      <c r="C227" s="179" t="str">
        <f t="shared" si="43"/>
        <v>구간3</v>
      </c>
      <c r="D227" s="152">
        <f t="shared" si="40"/>
        <v>92</v>
      </c>
      <c r="E227" s="180">
        <f>COUNTIF($C$15:C227,C227)</f>
        <v>31</v>
      </c>
      <c r="F227" s="181">
        <f t="shared" si="44"/>
        <v>0.15164442279618573</v>
      </c>
      <c r="G227" s="181">
        <f t="shared" si="45"/>
        <v>3.0293933507832462E-3</v>
      </c>
      <c r="H227" s="182">
        <f t="shared" si="41"/>
        <v>0.15467381614696898</v>
      </c>
    </row>
    <row r="228" spans="1:8">
      <c r="A228" s="152">
        <f t="shared" si="46"/>
        <v>214</v>
      </c>
      <c r="B228" s="153">
        <f t="shared" si="46"/>
        <v>45139</v>
      </c>
      <c r="C228" s="179" t="str">
        <f t="shared" si="43"/>
        <v>구간3</v>
      </c>
      <c r="D228" s="152">
        <f t="shared" si="40"/>
        <v>92</v>
      </c>
      <c r="E228" s="180">
        <f>COUNTIF($C$15:C228,C228)</f>
        <v>32</v>
      </c>
      <c r="F228" s="181">
        <f t="shared" si="44"/>
        <v>0.15164442279618573</v>
      </c>
      <c r="G228" s="181">
        <f t="shared" si="45"/>
        <v>3.1271157169375447E-3</v>
      </c>
      <c r="H228" s="182">
        <f t="shared" si="41"/>
        <v>0.15477153851312328</v>
      </c>
    </row>
    <row r="229" spans="1:8">
      <c r="A229" s="152">
        <f t="shared" si="46"/>
        <v>215</v>
      </c>
      <c r="B229" s="153">
        <f t="shared" si="46"/>
        <v>45140</v>
      </c>
      <c r="C229" s="179" t="str">
        <f t="shared" si="43"/>
        <v>구간3</v>
      </c>
      <c r="D229" s="152">
        <f t="shared" si="40"/>
        <v>92</v>
      </c>
      <c r="E229" s="180">
        <f>COUNTIF($C$15:C229,C229)</f>
        <v>33</v>
      </c>
      <c r="F229" s="181">
        <f t="shared" si="44"/>
        <v>0.15164442279618573</v>
      </c>
      <c r="G229" s="181">
        <f t="shared" si="45"/>
        <v>3.2248380830918431E-3</v>
      </c>
      <c r="H229" s="182">
        <f t="shared" si="41"/>
        <v>0.15486926087927758</v>
      </c>
    </row>
    <row r="230" spans="1:8">
      <c r="A230" s="152">
        <f t="shared" si="46"/>
        <v>216</v>
      </c>
      <c r="B230" s="153">
        <f t="shared" si="46"/>
        <v>45141</v>
      </c>
      <c r="C230" s="179" t="str">
        <f t="shared" si="43"/>
        <v>구간3</v>
      </c>
      <c r="D230" s="152">
        <f t="shared" si="40"/>
        <v>92</v>
      </c>
      <c r="E230" s="180">
        <f>COUNTIF($C$15:C230,C230)</f>
        <v>34</v>
      </c>
      <c r="F230" s="181">
        <f t="shared" si="44"/>
        <v>0.15164442279618573</v>
      </c>
      <c r="G230" s="181">
        <f t="shared" si="45"/>
        <v>3.3225604492461412E-3</v>
      </c>
      <c r="H230" s="182">
        <f t="shared" si="41"/>
        <v>0.15496698324543187</v>
      </c>
    </row>
    <row r="231" spans="1:8">
      <c r="A231" s="152">
        <f t="shared" si="46"/>
        <v>217</v>
      </c>
      <c r="B231" s="153">
        <f t="shared" si="46"/>
        <v>45142</v>
      </c>
      <c r="C231" s="179" t="str">
        <f t="shared" si="43"/>
        <v>구간3</v>
      </c>
      <c r="D231" s="152">
        <f t="shared" si="40"/>
        <v>92</v>
      </c>
      <c r="E231" s="180">
        <f>COUNTIF($C$15:C231,C231)</f>
        <v>35</v>
      </c>
      <c r="F231" s="181">
        <f t="shared" si="44"/>
        <v>0.15164442279618573</v>
      </c>
      <c r="G231" s="181">
        <f t="shared" si="45"/>
        <v>3.4202828154004396E-3</v>
      </c>
      <c r="H231" s="182">
        <f t="shared" si="41"/>
        <v>0.15506470561158617</v>
      </c>
    </row>
    <row r="232" spans="1:8">
      <c r="A232" s="152">
        <f t="shared" si="46"/>
        <v>218</v>
      </c>
      <c r="B232" s="153">
        <f t="shared" si="46"/>
        <v>45143</v>
      </c>
      <c r="C232" s="179" t="str">
        <f t="shared" si="43"/>
        <v>구간3</v>
      </c>
      <c r="D232" s="152">
        <f t="shared" si="40"/>
        <v>92</v>
      </c>
      <c r="E232" s="180">
        <f>COUNTIF($C$15:C232,C232)</f>
        <v>36</v>
      </c>
      <c r="F232" s="181">
        <f t="shared" si="44"/>
        <v>0.15164442279618573</v>
      </c>
      <c r="G232" s="181">
        <f t="shared" si="45"/>
        <v>3.5180051815547377E-3</v>
      </c>
      <c r="H232" s="182">
        <f t="shared" si="41"/>
        <v>0.15516242797774046</v>
      </c>
    </row>
    <row r="233" spans="1:8">
      <c r="A233" s="152">
        <f t="shared" si="46"/>
        <v>219</v>
      </c>
      <c r="B233" s="153">
        <f t="shared" si="46"/>
        <v>45144</v>
      </c>
      <c r="C233" s="179" t="str">
        <f t="shared" si="43"/>
        <v>구간3</v>
      </c>
      <c r="D233" s="152">
        <f t="shared" si="40"/>
        <v>92</v>
      </c>
      <c r="E233" s="180">
        <f>COUNTIF($C$15:C233,C233)</f>
        <v>37</v>
      </c>
      <c r="F233" s="181">
        <f t="shared" si="44"/>
        <v>0.15164442279618573</v>
      </c>
      <c r="G233" s="181">
        <f t="shared" si="45"/>
        <v>3.6157275477090361E-3</v>
      </c>
      <c r="H233" s="182">
        <f t="shared" si="41"/>
        <v>0.15526015034389476</v>
      </c>
    </row>
    <row r="234" spans="1:8">
      <c r="A234" s="152">
        <f t="shared" si="46"/>
        <v>220</v>
      </c>
      <c r="B234" s="153">
        <f t="shared" si="46"/>
        <v>45145</v>
      </c>
      <c r="C234" s="179" t="str">
        <f t="shared" si="43"/>
        <v>구간3</v>
      </c>
      <c r="D234" s="152">
        <f t="shared" si="40"/>
        <v>92</v>
      </c>
      <c r="E234" s="180">
        <f>COUNTIF($C$15:C234,C234)</f>
        <v>38</v>
      </c>
      <c r="F234" s="181">
        <f t="shared" si="44"/>
        <v>0.15164442279618573</v>
      </c>
      <c r="G234" s="181">
        <f t="shared" si="45"/>
        <v>3.7134499138633341E-3</v>
      </c>
      <c r="H234" s="182">
        <f t="shared" si="41"/>
        <v>0.15535787271004906</v>
      </c>
    </row>
    <row r="235" spans="1:8">
      <c r="A235" s="152">
        <f t="shared" si="46"/>
        <v>221</v>
      </c>
      <c r="B235" s="153">
        <f t="shared" si="46"/>
        <v>45146</v>
      </c>
      <c r="C235" s="179" t="str">
        <f t="shared" si="43"/>
        <v>구간3</v>
      </c>
      <c r="D235" s="152">
        <f t="shared" si="40"/>
        <v>92</v>
      </c>
      <c r="E235" s="180">
        <f>COUNTIF($C$15:C235,C235)</f>
        <v>39</v>
      </c>
      <c r="F235" s="181">
        <f t="shared" si="44"/>
        <v>0.15164442279618573</v>
      </c>
      <c r="G235" s="181">
        <f t="shared" si="45"/>
        <v>3.8111722800176326E-3</v>
      </c>
      <c r="H235" s="182">
        <f t="shared" si="41"/>
        <v>0.15545559507620335</v>
      </c>
    </row>
    <row r="236" spans="1:8">
      <c r="A236" s="152">
        <f t="shared" si="46"/>
        <v>222</v>
      </c>
      <c r="B236" s="153">
        <f t="shared" si="46"/>
        <v>45147</v>
      </c>
      <c r="C236" s="179" t="str">
        <f t="shared" si="43"/>
        <v>구간3</v>
      </c>
      <c r="D236" s="152">
        <f t="shared" si="40"/>
        <v>92</v>
      </c>
      <c r="E236" s="180">
        <f>COUNTIF($C$15:C236,C236)</f>
        <v>40</v>
      </c>
      <c r="F236" s="181">
        <f t="shared" si="44"/>
        <v>0.15164442279618573</v>
      </c>
      <c r="G236" s="181">
        <f t="shared" si="45"/>
        <v>3.9088946461719306E-3</v>
      </c>
      <c r="H236" s="182">
        <f t="shared" si="41"/>
        <v>0.15555331744235765</v>
      </c>
    </row>
    <row r="237" spans="1:8">
      <c r="A237" s="152">
        <f t="shared" si="46"/>
        <v>223</v>
      </c>
      <c r="B237" s="153">
        <f t="shared" si="46"/>
        <v>45148</v>
      </c>
      <c r="C237" s="179" t="str">
        <f t="shared" si="43"/>
        <v>구간3</v>
      </c>
      <c r="D237" s="152">
        <f t="shared" si="40"/>
        <v>92</v>
      </c>
      <c r="E237" s="180">
        <f>COUNTIF($C$15:C237,C237)</f>
        <v>41</v>
      </c>
      <c r="F237" s="181">
        <f t="shared" si="44"/>
        <v>0.15164442279618573</v>
      </c>
      <c r="G237" s="181">
        <f t="shared" si="45"/>
        <v>4.0066170123262291E-3</v>
      </c>
      <c r="H237" s="182">
        <f t="shared" si="41"/>
        <v>0.15565103980851197</v>
      </c>
    </row>
    <row r="238" spans="1:8">
      <c r="A238" s="152">
        <f t="shared" si="46"/>
        <v>224</v>
      </c>
      <c r="B238" s="153">
        <f t="shared" si="46"/>
        <v>45149</v>
      </c>
      <c r="C238" s="179" t="str">
        <f t="shared" si="43"/>
        <v>구간3</v>
      </c>
      <c r="D238" s="152">
        <f t="shared" si="40"/>
        <v>92</v>
      </c>
      <c r="E238" s="180">
        <f>COUNTIF($C$15:C238,C238)</f>
        <v>42</v>
      </c>
      <c r="F238" s="181">
        <f t="shared" si="44"/>
        <v>0.15164442279618573</v>
      </c>
      <c r="G238" s="181">
        <f t="shared" si="45"/>
        <v>4.1043393784805276E-3</v>
      </c>
      <c r="H238" s="182">
        <f t="shared" si="41"/>
        <v>0.15574876217466627</v>
      </c>
    </row>
    <row r="239" spans="1:8">
      <c r="A239" s="152">
        <f t="shared" si="46"/>
        <v>225</v>
      </c>
      <c r="B239" s="153">
        <f t="shared" si="46"/>
        <v>45150</v>
      </c>
      <c r="C239" s="179" t="str">
        <f t="shared" si="43"/>
        <v>구간3</v>
      </c>
      <c r="D239" s="152">
        <f t="shared" si="40"/>
        <v>92</v>
      </c>
      <c r="E239" s="180">
        <f>COUNTIF($C$15:C239,C239)</f>
        <v>43</v>
      </c>
      <c r="F239" s="181">
        <f t="shared" si="44"/>
        <v>0.15164442279618573</v>
      </c>
      <c r="G239" s="181">
        <f t="shared" si="45"/>
        <v>4.202061744634826E-3</v>
      </c>
      <c r="H239" s="182">
        <f t="shared" si="41"/>
        <v>0.15584648454082056</v>
      </c>
    </row>
    <row r="240" spans="1:8">
      <c r="A240" s="152">
        <f t="shared" ref="A240:B255" si="47">A239+1</f>
        <v>226</v>
      </c>
      <c r="B240" s="153">
        <f t="shared" si="47"/>
        <v>45151</v>
      </c>
      <c r="C240" s="179" t="str">
        <f t="shared" si="43"/>
        <v>구간3</v>
      </c>
      <c r="D240" s="152">
        <f t="shared" si="40"/>
        <v>92</v>
      </c>
      <c r="E240" s="180">
        <f>COUNTIF($C$15:C240,C240)</f>
        <v>44</v>
      </c>
      <c r="F240" s="181">
        <f t="shared" si="44"/>
        <v>0.15164442279618573</v>
      </c>
      <c r="G240" s="181">
        <f t="shared" si="45"/>
        <v>4.2997841107891236E-3</v>
      </c>
      <c r="H240" s="182">
        <f t="shared" si="41"/>
        <v>0.15594420690697486</v>
      </c>
    </row>
    <row r="241" spans="1:8">
      <c r="A241" s="152">
        <f t="shared" si="47"/>
        <v>227</v>
      </c>
      <c r="B241" s="153">
        <f t="shared" si="47"/>
        <v>45152</v>
      </c>
      <c r="C241" s="179" t="str">
        <f t="shared" si="43"/>
        <v>구간3</v>
      </c>
      <c r="D241" s="152">
        <f t="shared" si="40"/>
        <v>92</v>
      </c>
      <c r="E241" s="180">
        <f>COUNTIF($C$15:C241,C241)</f>
        <v>45</v>
      </c>
      <c r="F241" s="181">
        <f t="shared" si="44"/>
        <v>0.15164442279618573</v>
      </c>
      <c r="G241" s="181">
        <f t="shared" si="45"/>
        <v>4.3975064769434221E-3</v>
      </c>
      <c r="H241" s="182">
        <f t="shared" si="41"/>
        <v>0.15604192927312915</v>
      </c>
    </row>
    <row r="242" spans="1:8">
      <c r="A242" s="152">
        <f t="shared" si="47"/>
        <v>228</v>
      </c>
      <c r="B242" s="153">
        <f t="shared" si="47"/>
        <v>45153</v>
      </c>
      <c r="C242" s="179" t="str">
        <f t="shared" si="43"/>
        <v>구간3</v>
      </c>
      <c r="D242" s="152">
        <f t="shared" si="40"/>
        <v>92</v>
      </c>
      <c r="E242" s="180">
        <f>COUNTIF($C$15:C242,C242)</f>
        <v>46</v>
      </c>
      <c r="F242" s="181">
        <f t="shared" si="44"/>
        <v>0.15164442279618573</v>
      </c>
      <c r="G242" s="181">
        <f t="shared" si="45"/>
        <v>4.4952288430977205E-3</v>
      </c>
      <c r="H242" s="182">
        <f t="shared" si="41"/>
        <v>0.15613965163928345</v>
      </c>
    </row>
    <row r="243" spans="1:8">
      <c r="A243" s="152">
        <f t="shared" si="47"/>
        <v>229</v>
      </c>
      <c r="B243" s="153">
        <f t="shared" si="47"/>
        <v>45154</v>
      </c>
      <c r="C243" s="179" t="str">
        <f t="shared" si="43"/>
        <v>구간3</v>
      </c>
      <c r="D243" s="152">
        <f t="shared" si="40"/>
        <v>92</v>
      </c>
      <c r="E243" s="180">
        <f>COUNTIF($C$15:C243,C243)</f>
        <v>47</v>
      </c>
      <c r="F243" s="181">
        <f t="shared" si="44"/>
        <v>0.15164442279618573</v>
      </c>
      <c r="G243" s="181">
        <f t="shared" si="45"/>
        <v>4.592951209252019E-3</v>
      </c>
      <c r="H243" s="182">
        <f t="shared" si="41"/>
        <v>0.15623737400543775</v>
      </c>
    </row>
    <row r="244" spans="1:8">
      <c r="A244" s="152">
        <f t="shared" si="47"/>
        <v>230</v>
      </c>
      <c r="B244" s="153">
        <f t="shared" si="47"/>
        <v>45155</v>
      </c>
      <c r="C244" s="179" t="str">
        <f t="shared" si="43"/>
        <v>구간3</v>
      </c>
      <c r="D244" s="152">
        <f t="shared" si="40"/>
        <v>92</v>
      </c>
      <c r="E244" s="180">
        <f>COUNTIF($C$15:C244,C244)</f>
        <v>48</v>
      </c>
      <c r="F244" s="181">
        <f t="shared" si="44"/>
        <v>0.15164442279618573</v>
      </c>
      <c r="G244" s="181">
        <f t="shared" si="45"/>
        <v>4.6906735754063174E-3</v>
      </c>
      <c r="H244" s="182">
        <f t="shared" si="41"/>
        <v>0.15633509637159204</v>
      </c>
    </row>
    <row r="245" spans="1:8">
      <c r="A245" s="152">
        <f t="shared" si="47"/>
        <v>231</v>
      </c>
      <c r="B245" s="153">
        <f t="shared" si="47"/>
        <v>45156</v>
      </c>
      <c r="C245" s="179" t="str">
        <f t="shared" si="43"/>
        <v>구간3</v>
      </c>
      <c r="D245" s="152">
        <f t="shared" si="40"/>
        <v>92</v>
      </c>
      <c r="E245" s="180">
        <f>COUNTIF($C$15:C245,C245)</f>
        <v>49</v>
      </c>
      <c r="F245" s="181">
        <f t="shared" si="44"/>
        <v>0.15164442279618573</v>
      </c>
      <c r="G245" s="181">
        <f t="shared" si="45"/>
        <v>4.788395941560615E-3</v>
      </c>
      <c r="H245" s="182">
        <f t="shared" si="41"/>
        <v>0.15643281873774634</v>
      </c>
    </row>
    <row r="246" spans="1:8">
      <c r="A246" s="152">
        <f t="shared" si="47"/>
        <v>232</v>
      </c>
      <c r="B246" s="153">
        <f t="shared" si="47"/>
        <v>45157</v>
      </c>
      <c r="C246" s="179" t="str">
        <f t="shared" si="43"/>
        <v>구간3</v>
      </c>
      <c r="D246" s="152">
        <f t="shared" si="40"/>
        <v>92</v>
      </c>
      <c r="E246" s="180">
        <f>COUNTIF($C$15:C246,C246)</f>
        <v>50</v>
      </c>
      <c r="F246" s="181">
        <f t="shared" si="44"/>
        <v>0.15164442279618573</v>
      </c>
      <c r="G246" s="181">
        <f t="shared" si="45"/>
        <v>4.8861183077149135E-3</v>
      </c>
      <c r="H246" s="182">
        <f t="shared" si="41"/>
        <v>0.15653054110390063</v>
      </c>
    </row>
    <row r="247" spans="1:8">
      <c r="A247" s="152">
        <f t="shared" si="47"/>
        <v>233</v>
      </c>
      <c r="B247" s="153">
        <f t="shared" si="47"/>
        <v>45158</v>
      </c>
      <c r="C247" s="179" t="str">
        <f t="shared" si="43"/>
        <v>구간3</v>
      </c>
      <c r="D247" s="152">
        <f t="shared" si="40"/>
        <v>92</v>
      </c>
      <c r="E247" s="180">
        <f>COUNTIF($C$15:C247,C247)</f>
        <v>51</v>
      </c>
      <c r="F247" s="181">
        <f t="shared" si="44"/>
        <v>0.15164442279618573</v>
      </c>
      <c r="G247" s="181">
        <f t="shared" si="45"/>
        <v>4.983840673869212E-3</v>
      </c>
      <c r="H247" s="182">
        <f t="shared" si="41"/>
        <v>0.15662826347005493</v>
      </c>
    </row>
    <row r="248" spans="1:8">
      <c r="A248" s="152">
        <f t="shared" si="47"/>
        <v>234</v>
      </c>
      <c r="B248" s="153">
        <f t="shared" si="47"/>
        <v>45159</v>
      </c>
      <c r="C248" s="179" t="str">
        <f t="shared" si="43"/>
        <v>구간3</v>
      </c>
      <c r="D248" s="152">
        <f t="shared" si="40"/>
        <v>92</v>
      </c>
      <c r="E248" s="180">
        <f>COUNTIF($C$15:C248,C248)</f>
        <v>52</v>
      </c>
      <c r="F248" s="181">
        <f t="shared" si="44"/>
        <v>0.15164442279618573</v>
      </c>
      <c r="G248" s="181">
        <f t="shared" si="45"/>
        <v>5.0815630400235104E-3</v>
      </c>
      <c r="H248" s="182">
        <f t="shared" si="41"/>
        <v>0.15672598583620925</v>
      </c>
    </row>
    <row r="249" spans="1:8">
      <c r="A249" s="152">
        <f t="shared" si="47"/>
        <v>235</v>
      </c>
      <c r="B249" s="153">
        <f t="shared" si="47"/>
        <v>45160</v>
      </c>
      <c r="C249" s="179" t="str">
        <f t="shared" si="43"/>
        <v>구간3</v>
      </c>
      <c r="D249" s="152">
        <f t="shared" si="40"/>
        <v>92</v>
      </c>
      <c r="E249" s="180">
        <f>COUNTIF($C$15:C249,C249)</f>
        <v>53</v>
      </c>
      <c r="F249" s="181">
        <f t="shared" si="44"/>
        <v>0.15164442279618573</v>
      </c>
      <c r="G249" s="181">
        <f t="shared" si="45"/>
        <v>5.179285406177808E-3</v>
      </c>
      <c r="H249" s="182">
        <f t="shared" si="41"/>
        <v>0.15682370820236355</v>
      </c>
    </row>
    <row r="250" spans="1:8">
      <c r="A250" s="152">
        <f t="shared" si="47"/>
        <v>236</v>
      </c>
      <c r="B250" s="153">
        <f t="shared" si="47"/>
        <v>45161</v>
      </c>
      <c r="C250" s="179" t="str">
        <f t="shared" si="43"/>
        <v>구간3</v>
      </c>
      <c r="D250" s="152">
        <f t="shared" si="40"/>
        <v>92</v>
      </c>
      <c r="E250" s="180">
        <f>COUNTIF($C$15:C250,C250)</f>
        <v>54</v>
      </c>
      <c r="F250" s="181">
        <f t="shared" si="44"/>
        <v>0.15164442279618573</v>
      </c>
      <c r="G250" s="181">
        <f t="shared" si="45"/>
        <v>5.2770077723321065E-3</v>
      </c>
      <c r="H250" s="182">
        <f t="shared" si="41"/>
        <v>0.15692143056851784</v>
      </c>
    </row>
    <row r="251" spans="1:8">
      <c r="A251" s="152">
        <f t="shared" si="47"/>
        <v>237</v>
      </c>
      <c r="B251" s="153">
        <f t="shared" si="47"/>
        <v>45162</v>
      </c>
      <c r="C251" s="179" t="str">
        <f t="shared" si="43"/>
        <v>구간3</v>
      </c>
      <c r="D251" s="152">
        <f t="shared" si="40"/>
        <v>92</v>
      </c>
      <c r="E251" s="180">
        <f>COUNTIF($C$15:C251,C251)</f>
        <v>55</v>
      </c>
      <c r="F251" s="181">
        <f t="shared" si="44"/>
        <v>0.15164442279618573</v>
      </c>
      <c r="G251" s="181">
        <f t="shared" si="45"/>
        <v>5.3747301384864049E-3</v>
      </c>
      <c r="H251" s="182">
        <f t="shared" si="41"/>
        <v>0.15701915293467214</v>
      </c>
    </row>
    <row r="252" spans="1:8">
      <c r="A252" s="152">
        <f t="shared" si="47"/>
        <v>238</v>
      </c>
      <c r="B252" s="153">
        <f t="shared" si="47"/>
        <v>45163</v>
      </c>
      <c r="C252" s="179" t="str">
        <f t="shared" si="43"/>
        <v>구간3</v>
      </c>
      <c r="D252" s="152">
        <f t="shared" si="40"/>
        <v>92</v>
      </c>
      <c r="E252" s="180">
        <f>COUNTIF($C$15:C252,C252)</f>
        <v>56</v>
      </c>
      <c r="F252" s="181">
        <f t="shared" si="44"/>
        <v>0.15164442279618573</v>
      </c>
      <c r="G252" s="181">
        <f t="shared" si="45"/>
        <v>5.4724525046407034E-3</v>
      </c>
      <c r="H252" s="182">
        <f t="shared" si="41"/>
        <v>0.15711687530082644</v>
      </c>
    </row>
    <row r="253" spans="1:8">
      <c r="A253" s="152">
        <f t="shared" si="47"/>
        <v>239</v>
      </c>
      <c r="B253" s="153">
        <f t="shared" si="47"/>
        <v>45164</v>
      </c>
      <c r="C253" s="179" t="str">
        <f t="shared" si="43"/>
        <v>구간3</v>
      </c>
      <c r="D253" s="152">
        <f t="shared" si="40"/>
        <v>92</v>
      </c>
      <c r="E253" s="180">
        <f>COUNTIF($C$15:C253,C253)</f>
        <v>57</v>
      </c>
      <c r="F253" s="181">
        <f t="shared" si="44"/>
        <v>0.15164442279618573</v>
      </c>
      <c r="G253" s="181">
        <f t="shared" si="45"/>
        <v>5.5701748707950019E-3</v>
      </c>
      <c r="H253" s="182">
        <f t="shared" si="41"/>
        <v>0.15721459766698073</v>
      </c>
    </row>
    <row r="254" spans="1:8">
      <c r="A254" s="152">
        <f t="shared" si="47"/>
        <v>240</v>
      </c>
      <c r="B254" s="153">
        <f t="shared" si="47"/>
        <v>45165</v>
      </c>
      <c r="C254" s="179" t="str">
        <f t="shared" si="43"/>
        <v>구간3</v>
      </c>
      <c r="D254" s="152">
        <f t="shared" si="40"/>
        <v>92</v>
      </c>
      <c r="E254" s="180">
        <f>COUNTIF($C$15:C254,C254)</f>
        <v>58</v>
      </c>
      <c r="F254" s="181">
        <f t="shared" si="44"/>
        <v>0.15164442279618573</v>
      </c>
      <c r="G254" s="181">
        <f t="shared" si="45"/>
        <v>5.6678972369492995E-3</v>
      </c>
      <c r="H254" s="182">
        <f t="shared" si="41"/>
        <v>0.15731232003313503</v>
      </c>
    </row>
    <row r="255" spans="1:8">
      <c r="A255" s="152">
        <f t="shared" si="47"/>
        <v>241</v>
      </c>
      <c r="B255" s="153">
        <f t="shared" si="47"/>
        <v>45166</v>
      </c>
      <c r="C255" s="179" t="str">
        <f t="shared" si="43"/>
        <v>구간3</v>
      </c>
      <c r="D255" s="152">
        <f t="shared" si="40"/>
        <v>92</v>
      </c>
      <c r="E255" s="180">
        <f>COUNTIF($C$15:C255,C255)</f>
        <v>59</v>
      </c>
      <c r="F255" s="181">
        <f t="shared" si="44"/>
        <v>0.15164442279618573</v>
      </c>
      <c r="G255" s="181">
        <f t="shared" si="45"/>
        <v>5.7656196031035979E-3</v>
      </c>
      <c r="H255" s="182">
        <f t="shared" si="41"/>
        <v>0.15741004239928932</v>
      </c>
    </row>
    <row r="256" spans="1:8">
      <c r="A256" s="152">
        <f t="shared" ref="A256:B271" si="48">A255+1</f>
        <v>242</v>
      </c>
      <c r="B256" s="153">
        <f t="shared" si="48"/>
        <v>45167</v>
      </c>
      <c r="C256" s="179" t="str">
        <f t="shared" si="43"/>
        <v>구간3</v>
      </c>
      <c r="D256" s="152">
        <f t="shared" si="40"/>
        <v>92</v>
      </c>
      <c r="E256" s="180">
        <f>COUNTIF($C$15:C256,C256)</f>
        <v>60</v>
      </c>
      <c r="F256" s="181">
        <f t="shared" si="44"/>
        <v>0.15164442279618573</v>
      </c>
      <c r="G256" s="181">
        <f t="shared" si="45"/>
        <v>5.8633419692578964E-3</v>
      </c>
      <c r="H256" s="182">
        <f t="shared" si="41"/>
        <v>0.15750776476544362</v>
      </c>
    </row>
    <row r="257" spans="1:8">
      <c r="A257" s="152">
        <f t="shared" si="48"/>
        <v>243</v>
      </c>
      <c r="B257" s="153">
        <f t="shared" si="48"/>
        <v>45168</v>
      </c>
      <c r="C257" s="179" t="str">
        <f t="shared" si="43"/>
        <v>구간3</v>
      </c>
      <c r="D257" s="152">
        <f t="shared" si="40"/>
        <v>92</v>
      </c>
      <c r="E257" s="180">
        <f>COUNTIF($C$15:C257,C257)</f>
        <v>61</v>
      </c>
      <c r="F257" s="181">
        <f t="shared" si="44"/>
        <v>0.15164442279618573</v>
      </c>
      <c r="G257" s="181">
        <f t="shared" si="45"/>
        <v>5.9610643354121948E-3</v>
      </c>
      <c r="H257" s="182">
        <f t="shared" si="41"/>
        <v>0.15760548713159792</v>
      </c>
    </row>
    <row r="258" spans="1:8">
      <c r="A258" s="152">
        <f t="shared" si="48"/>
        <v>244</v>
      </c>
      <c r="B258" s="153">
        <f t="shared" si="48"/>
        <v>45169</v>
      </c>
      <c r="C258" s="179" t="str">
        <f t="shared" si="43"/>
        <v>구간3</v>
      </c>
      <c r="D258" s="152">
        <f t="shared" si="40"/>
        <v>92</v>
      </c>
      <c r="E258" s="180">
        <f>COUNTIF($C$15:C258,C258)</f>
        <v>62</v>
      </c>
      <c r="F258" s="181">
        <f t="shared" si="44"/>
        <v>0.15164442279618573</v>
      </c>
      <c r="G258" s="181">
        <f t="shared" si="45"/>
        <v>6.0587867015664924E-3</v>
      </c>
      <c r="H258" s="182">
        <f t="shared" si="41"/>
        <v>0.15770320949775221</v>
      </c>
    </row>
    <row r="259" spans="1:8">
      <c r="A259" s="152">
        <f t="shared" si="48"/>
        <v>245</v>
      </c>
      <c r="B259" s="153">
        <f t="shared" si="48"/>
        <v>45170</v>
      </c>
      <c r="C259" s="179" t="str">
        <f t="shared" si="43"/>
        <v>구간3</v>
      </c>
      <c r="D259" s="152">
        <f t="shared" si="40"/>
        <v>92</v>
      </c>
      <c r="E259" s="180">
        <f>COUNTIF($C$15:C259,C259)</f>
        <v>63</v>
      </c>
      <c r="F259" s="181">
        <f t="shared" si="44"/>
        <v>0.15164442279618573</v>
      </c>
      <c r="G259" s="181">
        <f t="shared" si="45"/>
        <v>6.1565090677207909E-3</v>
      </c>
      <c r="H259" s="182">
        <f t="shared" si="41"/>
        <v>0.15780093186390651</v>
      </c>
    </row>
    <row r="260" spans="1:8">
      <c r="A260" s="152">
        <f t="shared" si="48"/>
        <v>246</v>
      </c>
      <c r="B260" s="153">
        <f t="shared" si="48"/>
        <v>45171</v>
      </c>
      <c r="C260" s="179" t="str">
        <f t="shared" si="43"/>
        <v>구간3</v>
      </c>
      <c r="D260" s="152">
        <f t="shared" si="40"/>
        <v>92</v>
      </c>
      <c r="E260" s="180">
        <f>COUNTIF($C$15:C260,C260)</f>
        <v>64</v>
      </c>
      <c r="F260" s="181">
        <f t="shared" si="44"/>
        <v>0.15164442279618573</v>
      </c>
      <c r="G260" s="181">
        <f t="shared" si="45"/>
        <v>6.2542314338750894E-3</v>
      </c>
      <c r="H260" s="182">
        <f t="shared" si="41"/>
        <v>0.15789865423006083</v>
      </c>
    </row>
    <row r="261" spans="1:8">
      <c r="A261" s="152">
        <f t="shared" si="48"/>
        <v>247</v>
      </c>
      <c r="B261" s="153">
        <f t="shared" si="48"/>
        <v>45172</v>
      </c>
      <c r="C261" s="179" t="str">
        <f t="shared" si="43"/>
        <v>구간3</v>
      </c>
      <c r="D261" s="152">
        <f t="shared" si="40"/>
        <v>92</v>
      </c>
      <c r="E261" s="180">
        <f>COUNTIF($C$15:C261,C261)</f>
        <v>65</v>
      </c>
      <c r="F261" s="181">
        <f t="shared" si="44"/>
        <v>0.15164442279618573</v>
      </c>
      <c r="G261" s="181">
        <f t="shared" si="45"/>
        <v>6.3519538000293878E-3</v>
      </c>
      <c r="H261" s="182">
        <f t="shared" si="41"/>
        <v>0.15799637659621513</v>
      </c>
    </row>
    <row r="262" spans="1:8">
      <c r="A262" s="152">
        <f t="shared" si="48"/>
        <v>248</v>
      </c>
      <c r="B262" s="153">
        <f t="shared" si="48"/>
        <v>45173</v>
      </c>
      <c r="C262" s="179" t="str">
        <f t="shared" si="43"/>
        <v>구간3</v>
      </c>
      <c r="D262" s="152">
        <f t="shared" si="40"/>
        <v>92</v>
      </c>
      <c r="E262" s="180">
        <f>COUNTIF($C$15:C262,C262)</f>
        <v>66</v>
      </c>
      <c r="F262" s="181">
        <f t="shared" si="44"/>
        <v>0.15164442279618573</v>
      </c>
      <c r="G262" s="181">
        <f t="shared" si="45"/>
        <v>6.4496761661836863E-3</v>
      </c>
      <c r="H262" s="182">
        <f t="shared" si="41"/>
        <v>0.15809409896236942</v>
      </c>
    </row>
    <row r="263" spans="1:8">
      <c r="A263" s="152">
        <f t="shared" si="48"/>
        <v>249</v>
      </c>
      <c r="B263" s="153">
        <f t="shared" si="48"/>
        <v>45174</v>
      </c>
      <c r="C263" s="179" t="str">
        <f t="shared" si="43"/>
        <v>구간3</v>
      </c>
      <c r="D263" s="152">
        <f t="shared" si="40"/>
        <v>92</v>
      </c>
      <c r="E263" s="180">
        <f>COUNTIF($C$15:C263,C263)</f>
        <v>67</v>
      </c>
      <c r="F263" s="181">
        <f t="shared" si="44"/>
        <v>0.15164442279618573</v>
      </c>
      <c r="G263" s="181">
        <f t="shared" si="45"/>
        <v>6.5473985323379839E-3</v>
      </c>
      <c r="H263" s="182">
        <f t="shared" si="41"/>
        <v>0.15819182132852372</v>
      </c>
    </row>
    <row r="264" spans="1:8">
      <c r="A264" s="152">
        <f t="shared" si="48"/>
        <v>250</v>
      </c>
      <c r="B264" s="153">
        <f t="shared" si="48"/>
        <v>45175</v>
      </c>
      <c r="C264" s="179" t="str">
        <f t="shared" si="43"/>
        <v>구간3</v>
      </c>
      <c r="D264" s="152">
        <f t="shared" si="40"/>
        <v>92</v>
      </c>
      <c r="E264" s="180">
        <f>COUNTIF($C$15:C264,C264)</f>
        <v>68</v>
      </c>
      <c r="F264" s="181">
        <f t="shared" si="44"/>
        <v>0.15164442279618573</v>
      </c>
      <c r="G264" s="181">
        <f t="shared" si="45"/>
        <v>6.6451208984922823E-3</v>
      </c>
      <c r="H264" s="182">
        <f t="shared" si="41"/>
        <v>0.15828954369467801</v>
      </c>
    </row>
    <row r="265" spans="1:8">
      <c r="A265" s="152">
        <f t="shared" si="48"/>
        <v>251</v>
      </c>
      <c r="B265" s="153">
        <f t="shared" si="48"/>
        <v>45176</v>
      </c>
      <c r="C265" s="179" t="str">
        <f t="shared" si="43"/>
        <v>구간3</v>
      </c>
      <c r="D265" s="152">
        <f t="shared" si="40"/>
        <v>92</v>
      </c>
      <c r="E265" s="180">
        <f>COUNTIF($C$15:C265,C265)</f>
        <v>69</v>
      </c>
      <c r="F265" s="181">
        <f t="shared" si="44"/>
        <v>0.15164442279618573</v>
      </c>
      <c r="G265" s="181">
        <f t="shared" si="45"/>
        <v>6.7428432646465808E-3</v>
      </c>
      <c r="H265" s="182">
        <f t="shared" si="41"/>
        <v>0.15838726606083231</v>
      </c>
    </row>
    <row r="266" spans="1:8">
      <c r="A266" s="152">
        <f t="shared" si="48"/>
        <v>252</v>
      </c>
      <c r="B266" s="153">
        <f t="shared" si="48"/>
        <v>45177</v>
      </c>
      <c r="C266" s="179" t="str">
        <f t="shared" si="43"/>
        <v>구간3</v>
      </c>
      <c r="D266" s="152">
        <f t="shared" si="40"/>
        <v>92</v>
      </c>
      <c r="E266" s="180">
        <f>COUNTIF($C$15:C266,C266)</f>
        <v>70</v>
      </c>
      <c r="F266" s="181">
        <f t="shared" si="44"/>
        <v>0.15164442279618573</v>
      </c>
      <c r="G266" s="181">
        <f t="shared" si="45"/>
        <v>6.8405656308008793E-3</v>
      </c>
      <c r="H266" s="182">
        <f t="shared" si="41"/>
        <v>0.15848498842698661</v>
      </c>
    </row>
    <row r="267" spans="1:8">
      <c r="A267" s="152">
        <f t="shared" si="48"/>
        <v>253</v>
      </c>
      <c r="B267" s="153">
        <f t="shared" si="48"/>
        <v>45178</v>
      </c>
      <c r="C267" s="179" t="str">
        <f t="shared" si="43"/>
        <v>구간3</v>
      </c>
      <c r="D267" s="152">
        <f t="shared" si="40"/>
        <v>92</v>
      </c>
      <c r="E267" s="180">
        <f>COUNTIF($C$15:C267,C267)</f>
        <v>71</v>
      </c>
      <c r="F267" s="181">
        <f t="shared" si="44"/>
        <v>0.15164442279618573</v>
      </c>
      <c r="G267" s="181">
        <f t="shared" si="45"/>
        <v>6.9382879969551768E-3</v>
      </c>
      <c r="H267" s="182">
        <f t="shared" si="41"/>
        <v>0.1585827107931409</v>
      </c>
    </row>
    <row r="268" spans="1:8">
      <c r="A268" s="152">
        <f t="shared" si="48"/>
        <v>254</v>
      </c>
      <c r="B268" s="153">
        <f t="shared" si="48"/>
        <v>45179</v>
      </c>
      <c r="C268" s="179" t="str">
        <f t="shared" si="43"/>
        <v>구간3</v>
      </c>
      <c r="D268" s="152">
        <f t="shared" si="40"/>
        <v>92</v>
      </c>
      <c r="E268" s="180">
        <f>COUNTIF($C$15:C268,C268)</f>
        <v>72</v>
      </c>
      <c r="F268" s="181">
        <f t="shared" si="44"/>
        <v>0.15164442279618573</v>
      </c>
      <c r="G268" s="181">
        <f t="shared" si="45"/>
        <v>7.0360103631094753E-3</v>
      </c>
      <c r="H268" s="182">
        <f t="shared" si="41"/>
        <v>0.1586804331592952</v>
      </c>
    </row>
    <row r="269" spans="1:8">
      <c r="A269" s="152">
        <f t="shared" si="48"/>
        <v>255</v>
      </c>
      <c r="B269" s="153">
        <f t="shared" si="48"/>
        <v>45180</v>
      </c>
      <c r="C269" s="179" t="str">
        <f t="shared" si="43"/>
        <v>구간3</v>
      </c>
      <c r="D269" s="152">
        <f t="shared" si="40"/>
        <v>92</v>
      </c>
      <c r="E269" s="180">
        <f>COUNTIF($C$15:C269,C269)</f>
        <v>73</v>
      </c>
      <c r="F269" s="181">
        <f t="shared" si="44"/>
        <v>0.15164442279618573</v>
      </c>
      <c r="G269" s="181">
        <f t="shared" si="45"/>
        <v>7.1337327292637738E-3</v>
      </c>
      <c r="H269" s="182">
        <f t="shared" si="41"/>
        <v>0.15877815552544949</v>
      </c>
    </row>
    <row r="270" spans="1:8">
      <c r="A270" s="152">
        <f t="shared" si="48"/>
        <v>256</v>
      </c>
      <c r="B270" s="153">
        <f t="shared" si="48"/>
        <v>45181</v>
      </c>
      <c r="C270" s="179" t="str">
        <f t="shared" si="43"/>
        <v>구간3</v>
      </c>
      <c r="D270" s="152">
        <f t="shared" si="40"/>
        <v>92</v>
      </c>
      <c r="E270" s="180">
        <f>COUNTIF($C$15:C270,C270)</f>
        <v>74</v>
      </c>
      <c r="F270" s="181">
        <f t="shared" si="44"/>
        <v>0.15164442279618573</v>
      </c>
      <c r="G270" s="181">
        <f t="shared" si="45"/>
        <v>7.2314550954180722E-3</v>
      </c>
      <c r="H270" s="182">
        <f t="shared" si="41"/>
        <v>0.15887587789160379</v>
      </c>
    </row>
    <row r="271" spans="1:8">
      <c r="A271" s="152">
        <f t="shared" si="48"/>
        <v>257</v>
      </c>
      <c r="B271" s="153">
        <f t="shared" si="48"/>
        <v>45182</v>
      </c>
      <c r="C271" s="179" t="str">
        <f t="shared" si="43"/>
        <v>구간3</v>
      </c>
      <c r="D271" s="152">
        <f t="shared" ref="D271:D334" si="49">COUNTIF($C$15:$C$49928,C271)</f>
        <v>92</v>
      </c>
      <c r="E271" s="180">
        <f>COUNTIF($C$15:C271,C271)</f>
        <v>75</v>
      </c>
      <c r="F271" s="181">
        <f t="shared" si="44"/>
        <v>0.15164442279618573</v>
      </c>
      <c r="G271" s="181">
        <f t="shared" si="45"/>
        <v>7.3291774615723707E-3</v>
      </c>
      <c r="H271" s="182">
        <f t="shared" ref="H271:H334" si="50">F271+G271</f>
        <v>0.15897360025775811</v>
      </c>
    </row>
    <row r="272" spans="1:8">
      <c r="A272" s="152">
        <f t="shared" ref="A272:B287" si="51">A271+1</f>
        <v>258</v>
      </c>
      <c r="B272" s="153">
        <f t="shared" si="51"/>
        <v>45183</v>
      </c>
      <c r="C272" s="179" t="str">
        <f t="shared" ref="C272:C335" si="52">IF(IFERROR(HLOOKUP(B272,$D$5:$BK$6,2,FALSE),"")="",C273,HLOOKUP(B272,$D$5:$BK$7,2,FALSE))</f>
        <v>구간3</v>
      </c>
      <c r="D272" s="152">
        <f t="shared" si="49"/>
        <v>92</v>
      </c>
      <c r="E272" s="180">
        <f>COUNTIF($C$15:C272,C272)</f>
        <v>76</v>
      </c>
      <c r="F272" s="181">
        <f t="shared" ref="F272:F335" si="53">HLOOKUP($C272,$D$6:$BK$11,6,FALSE)</f>
        <v>0.15164442279618573</v>
      </c>
      <c r="G272" s="181">
        <f t="shared" ref="G272:G335" si="54">HLOOKUP($C272,$D$6:$BK$11,5,FALSE)*(E272)</f>
        <v>7.4268998277266683E-3</v>
      </c>
      <c r="H272" s="182">
        <f t="shared" si="50"/>
        <v>0.15907132262391241</v>
      </c>
    </row>
    <row r="273" spans="1:8">
      <c r="A273" s="152">
        <f t="shared" si="51"/>
        <v>259</v>
      </c>
      <c r="B273" s="153">
        <f t="shared" si="51"/>
        <v>45184</v>
      </c>
      <c r="C273" s="179" t="str">
        <f t="shared" si="52"/>
        <v>구간3</v>
      </c>
      <c r="D273" s="152">
        <f t="shared" si="49"/>
        <v>92</v>
      </c>
      <c r="E273" s="180">
        <f>COUNTIF($C$15:C273,C273)</f>
        <v>77</v>
      </c>
      <c r="F273" s="181">
        <f t="shared" si="53"/>
        <v>0.15164442279618573</v>
      </c>
      <c r="G273" s="181">
        <f t="shared" si="54"/>
        <v>7.5246221938809667E-3</v>
      </c>
      <c r="H273" s="182">
        <f t="shared" si="50"/>
        <v>0.1591690449900667</v>
      </c>
    </row>
    <row r="274" spans="1:8">
      <c r="A274" s="152">
        <f t="shared" si="51"/>
        <v>260</v>
      </c>
      <c r="B274" s="153">
        <f t="shared" si="51"/>
        <v>45185</v>
      </c>
      <c r="C274" s="179" t="str">
        <f t="shared" si="52"/>
        <v>구간3</v>
      </c>
      <c r="D274" s="152">
        <f t="shared" si="49"/>
        <v>92</v>
      </c>
      <c r="E274" s="180">
        <f>COUNTIF($C$15:C274,C274)</f>
        <v>78</v>
      </c>
      <c r="F274" s="181">
        <f t="shared" si="53"/>
        <v>0.15164442279618573</v>
      </c>
      <c r="G274" s="181">
        <f t="shared" si="54"/>
        <v>7.6223445600352652E-3</v>
      </c>
      <c r="H274" s="182">
        <f t="shared" si="50"/>
        <v>0.159266767356221</v>
      </c>
    </row>
    <row r="275" spans="1:8">
      <c r="A275" s="152">
        <f t="shared" si="51"/>
        <v>261</v>
      </c>
      <c r="B275" s="153">
        <f t="shared" si="51"/>
        <v>45186</v>
      </c>
      <c r="C275" s="179" t="str">
        <f t="shared" si="52"/>
        <v>구간3</v>
      </c>
      <c r="D275" s="152">
        <f t="shared" si="49"/>
        <v>92</v>
      </c>
      <c r="E275" s="180">
        <f>COUNTIF($C$15:C275,C275)</f>
        <v>79</v>
      </c>
      <c r="F275" s="181">
        <f t="shared" si="53"/>
        <v>0.15164442279618573</v>
      </c>
      <c r="G275" s="181">
        <f t="shared" si="54"/>
        <v>7.7200669261895637E-3</v>
      </c>
      <c r="H275" s="182">
        <f t="shared" si="50"/>
        <v>0.1593644897223753</v>
      </c>
    </row>
    <row r="276" spans="1:8">
      <c r="A276" s="152">
        <f t="shared" si="51"/>
        <v>262</v>
      </c>
      <c r="B276" s="153">
        <f t="shared" si="51"/>
        <v>45187</v>
      </c>
      <c r="C276" s="179" t="str">
        <f t="shared" si="52"/>
        <v>구간3</v>
      </c>
      <c r="D276" s="152">
        <f t="shared" si="49"/>
        <v>92</v>
      </c>
      <c r="E276" s="180">
        <f>COUNTIF($C$15:C276,C276)</f>
        <v>80</v>
      </c>
      <c r="F276" s="181">
        <f t="shared" si="53"/>
        <v>0.15164442279618573</v>
      </c>
      <c r="G276" s="181">
        <f t="shared" si="54"/>
        <v>7.8177892923438613E-3</v>
      </c>
      <c r="H276" s="182">
        <f t="shared" si="50"/>
        <v>0.15946221208852959</v>
      </c>
    </row>
    <row r="277" spans="1:8">
      <c r="A277" s="152">
        <f t="shared" si="51"/>
        <v>263</v>
      </c>
      <c r="B277" s="153">
        <f t="shared" si="51"/>
        <v>45188</v>
      </c>
      <c r="C277" s="179" t="str">
        <f t="shared" si="52"/>
        <v>구간3</v>
      </c>
      <c r="D277" s="152">
        <f t="shared" si="49"/>
        <v>92</v>
      </c>
      <c r="E277" s="180">
        <f>COUNTIF($C$15:C277,C277)</f>
        <v>81</v>
      </c>
      <c r="F277" s="181">
        <f t="shared" si="53"/>
        <v>0.15164442279618573</v>
      </c>
      <c r="G277" s="181">
        <f t="shared" si="54"/>
        <v>7.9155116584981606E-3</v>
      </c>
      <c r="H277" s="182">
        <f t="shared" si="50"/>
        <v>0.15955993445468389</v>
      </c>
    </row>
    <row r="278" spans="1:8">
      <c r="A278" s="152">
        <f t="shared" si="51"/>
        <v>264</v>
      </c>
      <c r="B278" s="153">
        <f t="shared" si="51"/>
        <v>45189</v>
      </c>
      <c r="C278" s="179" t="str">
        <f t="shared" si="52"/>
        <v>구간3</v>
      </c>
      <c r="D278" s="152">
        <f t="shared" si="49"/>
        <v>92</v>
      </c>
      <c r="E278" s="180">
        <f>COUNTIF($C$15:C278,C278)</f>
        <v>82</v>
      </c>
      <c r="F278" s="181">
        <f t="shared" si="53"/>
        <v>0.15164442279618573</v>
      </c>
      <c r="G278" s="181">
        <f t="shared" si="54"/>
        <v>8.0132340246524582E-3</v>
      </c>
      <c r="H278" s="182">
        <f t="shared" si="50"/>
        <v>0.15965765682083818</v>
      </c>
    </row>
    <row r="279" spans="1:8">
      <c r="A279" s="152">
        <f t="shared" si="51"/>
        <v>265</v>
      </c>
      <c r="B279" s="153">
        <f t="shared" si="51"/>
        <v>45190</v>
      </c>
      <c r="C279" s="179" t="str">
        <f t="shared" si="52"/>
        <v>구간3</v>
      </c>
      <c r="D279" s="152">
        <f t="shared" si="49"/>
        <v>92</v>
      </c>
      <c r="E279" s="180">
        <f>COUNTIF($C$15:C279,C279)</f>
        <v>83</v>
      </c>
      <c r="F279" s="181">
        <f t="shared" si="53"/>
        <v>0.15164442279618573</v>
      </c>
      <c r="G279" s="181">
        <f t="shared" si="54"/>
        <v>8.1109563908067558E-3</v>
      </c>
      <c r="H279" s="182">
        <f t="shared" si="50"/>
        <v>0.15975537918699248</v>
      </c>
    </row>
    <row r="280" spans="1:8">
      <c r="A280" s="152">
        <f t="shared" si="51"/>
        <v>266</v>
      </c>
      <c r="B280" s="153">
        <f t="shared" si="51"/>
        <v>45191</v>
      </c>
      <c r="C280" s="179" t="str">
        <f t="shared" si="52"/>
        <v>구간3</v>
      </c>
      <c r="D280" s="152">
        <f t="shared" si="49"/>
        <v>92</v>
      </c>
      <c r="E280" s="180">
        <f>COUNTIF($C$15:C280,C280)</f>
        <v>84</v>
      </c>
      <c r="F280" s="181">
        <f t="shared" si="53"/>
        <v>0.15164442279618573</v>
      </c>
      <c r="G280" s="181">
        <f t="shared" si="54"/>
        <v>8.2086787569610551E-3</v>
      </c>
      <c r="H280" s="182">
        <f t="shared" si="50"/>
        <v>0.15985310155314678</v>
      </c>
    </row>
    <row r="281" spans="1:8">
      <c r="A281" s="152">
        <f t="shared" si="51"/>
        <v>267</v>
      </c>
      <c r="B281" s="153">
        <f t="shared" si="51"/>
        <v>45192</v>
      </c>
      <c r="C281" s="179" t="str">
        <f t="shared" si="52"/>
        <v>구간3</v>
      </c>
      <c r="D281" s="152">
        <f t="shared" si="49"/>
        <v>92</v>
      </c>
      <c r="E281" s="180">
        <f>COUNTIF($C$15:C281,C281)</f>
        <v>85</v>
      </c>
      <c r="F281" s="181">
        <f t="shared" si="53"/>
        <v>0.15164442279618573</v>
      </c>
      <c r="G281" s="181">
        <f t="shared" si="54"/>
        <v>8.3064011231153527E-3</v>
      </c>
      <c r="H281" s="182">
        <f t="shared" si="50"/>
        <v>0.15995082391930107</v>
      </c>
    </row>
    <row r="282" spans="1:8">
      <c r="A282" s="152">
        <f t="shared" si="51"/>
        <v>268</v>
      </c>
      <c r="B282" s="153">
        <f t="shared" si="51"/>
        <v>45193</v>
      </c>
      <c r="C282" s="179" t="str">
        <f t="shared" si="52"/>
        <v>구간3</v>
      </c>
      <c r="D282" s="152">
        <f t="shared" si="49"/>
        <v>92</v>
      </c>
      <c r="E282" s="180">
        <f>COUNTIF($C$15:C282,C282)</f>
        <v>86</v>
      </c>
      <c r="F282" s="181">
        <f t="shared" si="53"/>
        <v>0.15164442279618573</v>
      </c>
      <c r="G282" s="181">
        <f t="shared" si="54"/>
        <v>8.404123489269652E-3</v>
      </c>
      <c r="H282" s="182">
        <f t="shared" si="50"/>
        <v>0.1600485462854554</v>
      </c>
    </row>
    <row r="283" spans="1:8">
      <c r="A283" s="152">
        <f t="shared" si="51"/>
        <v>269</v>
      </c>
      <c r="B283" s="153">
        <f t="shared" si="51"/>
        <v>45194</v>
      </c>
      <c r="C283" s="179" t="str">
        <f t="shared" si="52"/>
        <v>구간3</v>
      </c>
      <c r="D283" s="152">
        <f t="shared" si="49"/>
        <v>92</v>
      </c>
      <c r="E283" s="180">
        <f>COUNTIF($C$15:C283,C283)</f>
        <v>87</v>
      </c>
      <c r="F283" s="181">
        <f t="shared" si="53"/>
        <v>0.15164442279618573</v>
      </c>
      <c r="G283" s="181">
        <f t="shared" si="54"/>
        <v>8.5018458554239496E-3</v>
      </c>
      <c r="H283" s="182">
        <f t="shared" si="50"/>
        <v>0.16014626865160969</v>
      </c>
    </row>
    <row r="284" spans="1:8">
      <c r="A284" s="152">
        <f t="shared" si="51"/>
        <v>270</v>
      </c>
      <c r="B284" s="153">
        <f t="shared" si="51"/>
        <v>45195</v>
      </c>
      <c r="C284" s="179" t="str">
        <f t="shared" si="52"/>
        <v>구간3</v>
      </c>
      <c r="D284" s="152">
        <f t="shared" si="49"/>
        <v>92</v>
      </c>
      <c r="E284" s="180">
        <f>COUNTIF($C$15:C284,C284)</f>
        <v>88</v>
      </c>
      <c r="F284" s="181">
        <f t="shared" si="53"/>
        <v>0.15164442279618573</v>
      </c>
      <c r="G284" s="181">
        <f t="shared" si="54"/>
        <v>8.5995682215782472E-3</v>
      </c>
      <c r="H284" s="182">
        <f t="shared" si="50"/>
        <v>0.16024399101776399</v>
      </c>
    </row>
    <row r="285" spans="1:8">
      <c r="A285" s="152">
        <f t="shared" si="51"/>
        <v>271</v>
      </c>
      <c r="B285" s="153">
        <f t="shared" si="51"/>
        <v>45196</v>
      </c>
      <c r="C285" s="179" t="str">
        <f t="shared" si="52"/>
        <v>구간3</v>
      </c>
      <c r="D285" s="152">
        <f t="shared" si="49"/>
        <v>92</v>
      </c>
      <c r="E285" s="180">
        <f>COUNTIF($C$15:C285,C285)</f>
        <v>89</v>
      </c>
      <c r="F285" s="181">
        <f t="shared" si="53"/>
        <v>0.15164442279618573</v>
      </c>
      <c r="G285" s="181">
        <f t="shared" si="54"/>
        <v>8.6972905877325465E-3</v>
      </c>
      <c r="H285" s="182">
        <f t="shared" si="50"/>
        <v>0.16034171338391828</v>
      </c>
    </row>
    <row r="286" spans="1:8">
      <c r="A286" s="152">
        <f t="shared" si="51"/>
        <v>272</v>
      </c>
      <c r="B286" s="153">
        <f t="shared" si="51"/>
        <v>45197</v>
      </c>
      <c r="C286" s="179" t="str">
        <f t="shared" si="52"/>
        <v>구간3</v>
      </c>
      <c r="D286" s="152">
        <f t="shared" si="49"/>
        <v>92</v>
      </c>
      <c r="E286" s="180">
        <f>COUNTIF($C$15:C286,C286)</f>
        <v>90</v>
      </c>
      <c r="F286" s="181">
        <f t="shared" si="53"/>
        <v>0.15164442279618573</v>
      </c>
      <c r="G286" s="181">
        <f t="shared" si="54"/>
        <v>8.7950129538868441E-3</v>
      </c>
      <c r="H286" s="182">
        <f t="shared" si="50"/>
        <v>0.16043943575007258</v>
      </c>
    </row>
    <row r="287" spans="1:8">
      <c r="A287" s="152">
        <f t="shared" si="51"/>
        <v>273</v>
      </c>
      <c r="B287" s="153">
        <f t="shared" si="51"/>
        <v>45198</v>
      </c>
      <c r="C287" s="179" t="str">
        <f t="shared" si="52"/>
        <v>구간3</v>
      </c>
      <c r="D287" s="152">
        <f t="shared" si="49"/>
        <v>92</v>
      </c>
      <c r="E287" s="180">
        <f>COUNTIF($C$15:C287,C287)</f>
        <v>91</v>
      </c>
      <c r="F287" s="181">
        <f t="shared" si="53"/>
        <v>0.15164442279618573</v>
      </c>
      <c r="G287" s="181">
        <f t="shared" si="54"/>
        <v>8.8927353200411435E-3</v>
      </c>
      <c r="H287" s="182">
        <f t="shared" si="50"/>
        <v>0.16053715811622687</v>
      </c>
    </row>
    <row r="288" spans="1:8">
      <c r="A288" s="152">
        <f t="shared" ref="A288:B303" si="55">A287+1</f>
        <v>274</v>
      </c>
      <c r="B288" s="153">
        <f t="shared" si="55"/>
        <v>45199</v>
      </c>
      <c r="C288" s="179" t="str">
        <f t="shared" si="52"/>
        <v>구간3</v>
      </c>
      <c r="D288" s="152">
        <f t="shared" si="49"/>
        <v>92</v>
      </c>
      <c r="E288" s="180">
        <f>COUNTIF($C$15:C288,C288)</f>
        <v>92</v>
      </c>
      <c r="F288" s="181">
        <f t="shared" si="53"/>
        <v>0.15164442279618573</v>
      </c>
      <c r="G288" s="181">
        <f t="shared" si="54"/>
        <v>8.9904576861954411E-3</v>
      </c>
      <c r="H288" s="182">
        <f t="shared" si="50"/>
        <v>0.16063488048238117</v>
      </c>
    </row>
    <row r="289" spans="1:8">
      <c r="A289" s="152">
        <f t="shared" si="55"/>
        <v>275</v>
      </c>
      <c r="B289" s="153">
        <f t="shared" si="55"/>
        <v>45200</v>
      </c>
      <c r="C289" s="179" t="str">
        <f t="shared" si="52"/>
        <v>구간4</v>
      </c>
      <c r="D289" s="152">
        <f t="shared" si="49"/>
        <v>92</v>
      </c>
      <c r="E289" s="180">
        <f>COUNTIF($C$15:C289,C289)</f>
        <v>1</v>
      </c>
      <c r="F289" s="181">
        <f t="shared" si="53"/>
        <v>0.16063488048238117</v>
      </c>
      <c r="G289" s="181">
        <f t="shared" si="54"/>
        <v>8.0123373306279191E-5</v>
      </c>
      <c r="H289" s="182">
        <f t="shared" si="50"/>
        <v>0.16071500385568746</v>
      </c>
    </row>
    <row r="290" spans="1:8">
      <c r="A290" s="152">
        <f t="shared" si="55"/>
        <v>276</v>
      </c>
      <c r="B290" s="153">
        <f t="shared" si="55"/>
        <v>45201</v>
      </c>
      <c r="C290" s="179" t="str">
        <f t="shared" si="52"/>
        <v>구간4</v>
      </c>
      <c r="D290" s="152">
        <f t="shared" si="49"/>
        <v>92</v>
      </c>
      <c r="E290" s="180">
        <f>COUNTIF($C$15:C290,C290)</f>
        <v>2</v>
      </c>
      <c r="F290" s="181">
        <f t="shared" si="53"/>
        <v>0.16063488048238117</v>
      </c>
      <c r="G290" s="181">
        <f t="shared" si="54"/>
        <v>1.6024674661255838E-4</v>
      </c>
      <c r="H290" s="182">
        <f t="shared" si="50"/>
        <v>0.16079512722899372</v>
      </c>
    </row>
    <row r="291" spans="1:8">
      <c r="A291" s="152">
        <f t="shared" si="55"/>
        <v>277</v>
      </c>
      <c r="B291" s="153">
        <f t="shared" si="55"/>
        <v>45202</v>
      </c>
      <c r="C291" s="179" t="str">
        <f t="shared" si="52"/>
        <v>구간4</v>
      </c>
      <c r="D291" s="152">
        <f t="shared" si="49"/>
        <v>92</v>
      </c>
      <c r="E291" s="180">
        <f>COUNTIF($C$15:C291,C291)</f>
        <v>3</v>
      </c>
      <c r="F291" s="181">
        <f t="shared" si="53"/>
        <v>0.16063488048238117</v>
      </c>
      <c r="G291" s="181">
        <f t="shared" si="54"/>
        <v>2.4037011991883756E-4</v>
      </c>
      <c r="H291" s="182">
        <f t="shared" si="50"/>
        <v>0.16087525060230001</v>
      </c>
    </row>
    <row r="292" spans="1:8">
      <c r="A292" s="152">
        <f t="shared" si="55"/>
        <v>278</v>
      </c>
      <c r="B292" s="153">
        <f t="shared" si="55"/>
        <v>45203</v>
      </c>
      <c r="C292" s="179" t="str">
        <f t="shared" si="52"/>
        <v>구간4</v>
      </c>
      <c r="D292" s="152">
        <f t="shared" si="49"/>
        <v>92</v>
      </c>
      <c r="E292" s="180">
        <f>COUNTIF($C$15:C292,C292)</f>
        <v>4</v>
      </c>
      <c r="F292" s="181">
        <f t="shared" si="53"/>
        <v>0.16063488048238117</v>
      </c>
      <c r="G292" s="181">
        <f t="shared" si="54"/>
        <v>3.2049349322511676E-4</v>
      </c>
      <c r="H292" s="182">
        <f t="shared" si="50"/>
        <v>0.16095537397560628</v>
      </c>
    </row>
    <row r="293" spans="1:8">
      <c r="A293" s="152">
        <f t="shared" si="55"/>
        <v>279</v>
      </c>
      <c r="B293" s="153">
        <f t="shared" si="55"/>
        <v>45204</v>
      </c>
      <c r="C293" s="179" t="str">
        <f t="shared" si="52"/>
        <v>구간4</v>
      </c>
      <c r="D293" s="152">
        <f t="shared" si="49"/>
        <v>92</v>
      </c>
      <c r="E293" s="180">
        <f>COUNTIF($C$15:C293,C293)</f>
        <v>5</v>
      </c>
      <c r="F293" s="181">
        <f t="shared" si="53"/>
        <v>0.16063488048238117</v>
      </c>
      <c r="G293" s="181">
        <f t="shared" si="54"/>
        <v>4.0061686653139597E-4</v>
      </c>
      <c r="H293" s="182">
        <f t="shared" si="50"/>
        <v>0.16103549734891257</v>
      </c>
    </row>
    <row r="294" spans="1:8">
      <c r="A294" s="152">
        <f t="shared" si="55"/>
        <v>280</v>
      </c>
      <c r="B294" s="153">
        <f t="shared" si="55"/>
        <v>45205</v>
      </c>
      <c r="C294" s="179" t="str">
        <f t="shared" si="52"/>
        <v>구간4</v>
      </c>
      <c r="D294" s="152">
        <f t="shared" si="49"/>
        <v>92</v>
      </c>
      <c r="E294" s="180">
        <f>COUNTIF($C$15:C294,C294)</f>
        <v>6</v>
      </c>
      <c r="F294" s="181">
        <f t="shared" si="53"/>
        <v>0.16063488048238117</v>
      </c>
      <c r="G294" s="181">
        <f t="shared" si="54"/>
        <v>4.8074023983767512E-4</v>
      </c>
      <c r="H294" s="182">
        <f t="shared" si="50"/>
        <v>0.16111562072221886</v>
      </c>
    </row>
    <row r="295" spans="1:8">
      <c r="A295" s="152">
        <f t="shared" si="55"/>
        <v>281</v>
      </c>
      <c r="B295" s="153">
        <f t="shared" si="55"/>
        <v>45206</v>
      </c>
      <c r="C295" s="179" t="str">
        <f t="shared" si="52"/>
        <v>구간4</v>
      </c>
      <c r="D295" s="152">
        <f t="shared" si="49"/>
        <v>92</v>
      </c>
      <c r="E295" s="180">
        <f>COUNTIF($C$15:C295,C295)</f>
        <v>7</v>
      </c>
      <c r="F295" s="181">
        <f t="shared" si="53"/>
        <v>0.16063488048238117</v>
      </c>
      <c r="G295" s="181">
        <f t="shared" si="54"/>
        <v>5.6086361314395432E-4</v>
      </c>
      <c r="H295" s="182">
        <f t="shared" si="50"/>
        <v>0.16119574409552512</v>
      </c>
    </row>
    <row r="296" spans="1:8">
      <c r="A296" s="152">
        <f t="shared" si="55"/>
        <v>282</v>
      </c>
      <c r="B296" s="153">
        <f t="shared" si="55"/>
        <v>45207</v>
      </c>
      <c r="C296" s="179" t="str">
        <f t="shared" si="52"/>
        <v>구간4</v>
      </c>
      <c r="D296" s="152">
        <f t="shared" si="49"/>
        <v>92</v>
      </c>
      <c r="E296" s="180">
        <f>COUNTIF($C$15:C296,C296)</f>
        <v>8</v>
      </c>
      <c r="F296" s="181">
        <f t="shared" si="53"/>
        <v>0.16063488048238117</v>
      </c>
      <c r="G296" s="181">
        <f t="shared" si="54"/>
        <v>6.4098698645023353E-4</v>
      </c>
      <c r="H296" s="182">
        <f t="shared" si="50"/>
        <v>0.16127586746883141</v>
      </c>
    </row>
    <row r="297" spans="1:8">
      <c r="A297" s="152">
        <f t="shared" si="55"/>
        <v>283</v>
      </c>
      <c r="B297" s="153">
        <f t="shared" si="55"/>
        <v>45208</v>
      </c>
      <c r="C297" s="179" t="str">
        <f t="shared" si="52"/>
        <v>구간4</v>
      </c>
      <c r="D297" s="152">
        <f t="shared" si="49"/>
        <v>92</v>
      </c>
      <c r="E297" s="180">
        <f>COUNTIF($C$15:C297,C297)</f>
        <v>9</v>
      </c>
      <c r="F297" s="181">
        <f t="shared" si="53"/>
        <v>0.16063488048238117</v>
      </c>
      <c r="G297" s="181">
        <f t="shared" si="54"/>
        <v>7.2111035975651273E-4</v>
      </c>
      <c r="H297" s="182">
        <f t="shared" si="50"/>
        <v>0.16135599084213767</v>
      </c>
    </row>
    <row r="298" spans="1:8">
      <c r="A298" s="152">
        <f t="shared" si="55"/>
        <v>284</v>
      </c>
      <c r="B298" s="153">
        <f t="shared" si="55"/>
        <v>45209</v>
      </c>
      <c r="C298" s="179" t="str">
        <f t="shared" si="52"/>
        <v>구간4</v>
      </c>
      <c r="D298" s="152">
        <f t="shared" si="49"/>
        <v>92</v>
      </c>
      <c r="E298" s="180">
        <f>COUNTIF($C$15:C298,C298)</f>
        <v>10</v>
      </c>
      <c r="F298" s="181">
        <f t="shared" si="53"/>
        <v>0.16063488048238117</v>
      </c>
      <c r="G298" s="181">
        <f t="shared" si="54"/>
        <v>8.0123373306279194E-4</v>
      </c>
      <c r="H298" s="182">
        <f t="shared" si="50"/>
        <v>0.16143611421544396</v>
      </c>
    </row>
    <row r="299" spans="1:8">
      <c r="A299" s="152">
        <f t="shared" si="55"/>
        <v>285</v>
      </c>
      <c r="B299" s="153">
        <f t="shared" si="55"/>
        <v>45210</v>
      </c>
      <c r="C299" s="179" t="str">
        <f t="shared" si="52"/>
        <v>구간4</v>
      </c>
      <c r="D299" s="152">
        <f t="shared" si="49"/>
        <v>92</v>
      </c>
      <c r="E299" s="180">
        <f>COUNTIF($C$15:C299,C299)</f>
        <v>11</v>
      </c>
      <c r="F299" s="181">
        <f t="shared" si="53"/>
        <v>0.16063488048238117</v>
      </c>
      <c r="G299" s="181">
        <f t="shared" si="54"/>
        <v>8.8135710636907114E-4</v>
      </c>
      <c r="H299" s="182">
        <f t="shared" si="50"/>
        <v>0.16151623758875025</v>
      </c>
    </row>
    <row r="300" spans="1:8">
      <c r="A300" s="152">
        <f t="shared" si="55"/>
        <v>286</v>
      </c>
      <c r="B300" s="153">
        <f t="shared" si="55"/>
        <v>45211</v>
      </c>
      <c r="C300" s="179" t="str">
        <f t="shared" si="52"/>
        <v>구간4</v>
      </c>
      <c r="D300" s="152">
        <f t="shared" si="49"/>
        <v>92</v>
      </c>
      <c r="E300" s="180">
        <f>COUNTIF($C$15:C300,C300)</f>
        <v>12</v>
      </c>
      <c r="F300" s="181">
        <f t="shared" si="53"/>
        <v>0.16063488048238117</v>
      </c>
      <c r="G300" s="181">
        <f t="shared" si="54"/>
        <v>9.6148047967535024E-4</v>
      </c>
      <c r="H300" s="182">
        <f t="shared" si="50"/>
        <v>0.16159636096205651</v>
      </c>
    </row>
    <row r="301" spans="1:8">
      <c r="A301" s="152">
        <f t="shared" si="55"/>
        <v>287</v>
      </c>
      <c r="B301" s="153">
        <f t="shared" si="55"/>
        <v>45212</v>
      </c>
      <c r="C301" s="179" t="str">
        <f t="shared" si="52"/>
        <v>구간4</v>
      </c>
      <c r="D301" s="152">
        <f t="shared" si="49"/>
        <v>92</v>
      </c>
      <c r="E301" s="180">
        <f>COUNTIF($C$15:C301,C301)</f>
        <v>13</v>
      </c>
      <c r="F301" s="181">
        <f t="shared" si="53"/>
        <v>0.16063488048238117</v>
      </c>
      <c r="G301" s="181">
        <f t="shared" si="54"/>
        <v>1.0416038529816294E-3</v>
      </c>
      <c r="H301" s="182">
        <f t="shared" si="50"/>
        <v>0.1616764843353628</v>
      </c>
    </row>
    <row r="302" spans="1:8">
      <c r="A302" s="152">
        <f t="shared" si="55"/>
        <v>288</v>
      </c>
      <c r="B302" s="153">
        <f t="shared" si="55"/>
        <v>45213</v>
      </c>
      <c r="C302" s="179" t="str">
        <f t="shared" si="52"/>
        <v>구간4</v>
      </c>
      <c r="D302" s="152">
        <f t="shared" si="49"/>
        <v>92</v>
      </c>
      <c r="E302" s="180">
        <f>COUNTIF($C$15:C302,C302)</f>
        <v>14</v>
      </c>
      <c r="F302" s="181">
        <f t="shared" si="53"/>
        <v>0.16063488048238117</v>
      </c>
      <c r="G302" s="181">
        <f t="shared" si="54"/>
        <v>1.1217272262879086E-3</v>
      </c>
      <c r="H302" s="182">
        <f t="shared" si="50"/>
        <v>0.16175660770866909</v>
      </c>
    </row>
    <row r="303" spans="1:8">
      <c r="A303" s="152">
        <f t="shared" si="55"/>
        <v>289</v>
      </c>
      <c r="B303" s="153">
        <f t="shared" si="55"/>
        <v>45214</v>
      </c>
      <c r="C303" s="179" t="str">
        <f t="shared" si="52"/>
        <v>구간4</v>
      </c>
      <c r="D303" s="152">
        <f t="shared" si="49"/>
        <v>92</v>
      </c>
      <c r="E303" s="180">
        <f>COUNTIF($C$15:C303,C303)</f>
        <v>15</v>
      </c>
      <c r="F303" s="181">
        <f t="shared" si="53"/>
        <v>0.16063488048238117</v>
      </c>
      <c r="G303" s="181">
        <f t="shared" si="54"/>
        <v>1.2018505995941879E-3</v>
      </c>
      <c r="H303" s="182">
        <f t="shared" si="50"/>
        <v>0.16183673108197535</v>
      </c>
    </row>
    <row r="304" spans="1:8">
      <c r="A304" s="152">
        <f t="shared" ref="A304:B319" si="56">A303+1</f>
        <v>290</v>
      </c>
      <c r="B304" s="153">
        <f t="shared" si="56"/>
        <v>45215</v>
      </c>
      <c r="C304" s="179" t="str">
        <f t="shared" si="52"/>
        <v>구간4</v>
      </c>
      <c r="D304" s="152">
        <f t="shared" si="49"/>
        <v>92</v>
      </c>
      <c r="E304" s="180">
        <f>COUNTIF($C$15:C304,C304)</f>
        <v>16</v>
      </c>
      <c r="F304" s="181">
        <f t="shared" si="53"/>
        <v>0.16063488048238117</v>
      </c>
      <c r="G304" s="181">
        <f t="shared" si="54"/>
        <v>1.2819739729004671E-3</v>
      </c>
      <c r="H304" s="182">
        <f t="shared" si="50"/>
        <v>0.16191685445528164</v>
      </c>
    </row>
    <row r="305" spans="1:8">
      <c r="A305" s="152">
        <f t="shared" si="56"/>
        <v>291</v>
      </c>
      <c r="B305" s="153">
        <f t="shared" si="56"/>
        <v>45216</v>
      </c>
      <c r="C305" s="179" t="str">
        <f t="shared" si="52"/>
        <v>구간4</v>
      </c>
      <c r="D305" s="152">
        <f t="shared" si="49"/>
        <v>92</v>
      </c>
      <c r="E305" s="180">
        <f>COUNTIF($C$15:C305,C305)</f>
        <v>17</v>
      </c>
      <c r="F305" s="181">
        <f t="shared" si="53"/>
        <v>0.16063488048238117</v>
      </c>
      <c r="G305" s="181">
        <f t="shared" si="54"/>
        <v>1.3620973462067463E-3</v>
      </c>
      <c r="H305" s="182">
        <f t="shared" si="50"/>
        <v>0.16199697782858791</v>
      </c>
    </row>
    <row r="306" spans="1:8">
      <c r="A306" s="152">
        <f t="shared" si="56"/>
        <v>292</v>
      </c>
      <c r="B306" s="153">
        <f t="shared" si="56"/>
        <v>45217</v>
      </c>
      <c r="C306" s="179" t="str">
        <f t="shared" si="52"/>
        <v>구간4</v>
      </c>
      <c r="D306" s="152">
        <f t="shared" si="49"/>
        <v>92</v>
      </c>
      <c r="E306" s="180">
        <f>COUNTIF($C$15:C306,C306)</f>
        <v>18</v>
      </c>
      <c r="F306" s="181">
        <f t="shared" si="53"/>
        <v>0.16063488048238117</v>
      </c>
      <c r="G306" s="181">
        <f t="shared" si="54"/>
        <v>1.4422207195130255E-3</v>
      </c>
      <c r="H306" s="182">
        <f t="shared" si="50"/>
        <v>0.1620771012018942</v>
      </c>
    </row>
    <row r="307" spans="1:8">
      <c r="A307" s="152">
        <f t="shared" si="56"/>
        <v>293</v>
      </c>
      <c r="B307" s="153">
        <f t="shared" si="56"/>
        <v>45218</v>
      </c>
      <c r="C307" s="179" t="str">
        <f t="shared" si="52"/>
        <v>구간4</v>
      </c>
      <c r="D307" s="152">
        <f t="shared" si="49"/>
        <v>92</v>
      </c>
      <c r="E307" s="180">
        <f>COUNTIF($C$15:C307,C307)</f>
        <v>19</v>
      </c>
      <c r="F307" s="181">
        <f t="shared" si="53"/>
        <v>0.16063488048238117</v>
      </c>
      <c r="G307" s="181">
        <f t="shared" si="54"/>
        <v>1.5223440928193047E-3</v>
      </c>
      <c r="H307" s="182">
        <f t="shared" si="50"/>
        <v>0.16215722457520049</v>
      </c>
    </row>
    <row r="308" spans="1:8">
      <c r="A308" s="152">
        <f t="shared" si="56"/>
        <v>294</v>
      </c>
      <c r="B308" s="153">
        <f t="shared" si="56"/>
        <v>45219</v>
      </c>
      <c r="C308" s="179" t="str">
        <f t="shared" si="52"/>
        <v>구간4</v>
      </c>
      <c r="D308" s="152">
        <f t="shared" si="49"/>
        <v>92</v>
      </c>
      <c r="E308" s="180">
        <f>COUNTIF($C$15:C308,C308)</f>
        <v>20</v>
      </c>
      <c r="F308" s="181">
        <f t="shared" si="53"/>
        <v>0.16063488048238117</v>
      </c>
      <c r="G308" s="181">
        <f t="shared" si="54"/>
        <v>1.6024674661255839E-3</v>
      </c>
      <c r="H308" s="182">
        <f t="shared" si="50"/>
        <v>0.16223734794850675</v>
      </c>
    </row>
    <row r="309" spans="1:8">
      <c r="A309" s="152">
        <f t="shared" si="56"/>
        <v>295</v>
      </c>
      <c r="B309" s="153">
        <f t="shared" si="56"/>
        <v>45220</v>
      </c>
      <c r="C309" s="179" t="str">
        <f t="shared" si="52"/>
        <v>구간4</v>
      </c>
      <c r="D309" s="152">
        <f t="shared" si="49"/>
        <v>92</v>
      </c>
      <c r="E309" s="180">
        <f>COUNTIF($C$15:C309,C309)</f>
        <v>21</v>
      </c>
      <c r="F309" s="181">
        <f t="shared" si="53"/>
        <v>0.16063488048238117</v>
      </c>
      <c r="G309" s="181">
        <f t="shared" si="54"/>
        <v>1.6825908394318631E-3</v>
      </c>
      <c r="H309" s="182">
        <f t="shared" si="50"/>
        <v>0.16231747132181304</v>
      </c>
    </row>
    <row r="310" spans="1:8">
      <c r="A310" s="152">
        <f t="shared" si="56"/>
        <v>296</v>
      </c>
      <c r="B310" s="153">
        <f t="shared" si="56"/>
        <v>45221</v>
      </c>
      <c r="C310" s="179" t="str">
        <f t="shared" si="52"/>
        <v>구간4</v>
      </c>
      <c r="D310" s="152">
        <f t="shared" si="49"/>
        <v>92</v>
      </c>
      <c r="E310" s="180">
        <f>COUNTIF($C$15:C310,C310)</f>
        <v>22</v>
      </c>
      <c r="F310" s="181">
        <f t="shared" si="53"/>
        <v>0.16063488048238117</v>
      </c>
      <c r="G310" s="181">
        <f t="shared" si="54"/>
        <v>1.7627142127381423E-3</v>
      </c>
      <c r="H310" s="182">
        <f t="shared" si="50"/>
        <v>0.1623975946951193</v>
      </c>
    </row>
    <row r="311" spans="1:8">
      <c r="A311" s="152">
        <f t="shared" si="56"/>
        <v>297</v>
      </c>
      <c r="B311" s="153">
        <f t="shared" si="56"/>
        <v>45222</v>
      </c>
      <c r="C311" s="179" t="str">
        <f t="shared" si="52"/>
        <v>구간4</v>
      </c>
      <c r="D311" s="152">
        <f t="shared" si="49"/>
        <v>92</v>
      </c>
      <c r="E311" s="180">
        <f>COUNTIF($C$15:C311,C311)</f>
        <v>23</v>
      </c>
      <c r="F311" s="181">
        <f t="shared" si="53"/>
        <v>0.16063488048238117</v>
      </c>
      <c r="G311" s="181">
        <f t="shared" si="54"/>
        <v>1.8428375860444215E-3</v>
      </c>
      <c r="H311" s="182">
        <f t="shared" si="50"/>
        <v>0.16247771806842559</v>
      </c>
    </row>
    <row r="312" spans="1:8">
      <c r="A312" s="152">
        <f t="shared" si="56"/>
        <v>298</v>
      </c>
      <c r="B312" s="153">
        <f t="shared" si="56"/>
        <v>45223</v>
      </c>
      <c r="C312" s="179" t="str">
        <f t="shared" si="52"/>
        <v>구간4</v>
      </c>
      <c r="D312" s="152">
        <f t="shared" si="49"/>
        <v>92</v>
      </c>
      <c r="E312" s="180">
        <f>COUNTIF($C$15:C312,C312)</f>
        <v>24</v>
      </c>
      <c r="F312" s="181">
        <f t="shared" si="53"/>
        <v>0.16063488048238117</v>
      </c>
      <c r="G312" s="181">
        <f t="shared" si="54"/>
        <v>1.9229609593507005E-3</v>
      </c>
      <c r="H312" s="182">
        <f t="shared" si="50"/>
        <v>0.16255784144173188</v>
      </c>
    </row>
    <row r="313" spans="1:8">
      <c r="A313" s="152">
        <f t="shared" si="56"/>
        <v>299</v>
      </c>
      <c r="B313" s="153">
        <f t="shared" si="56"/>
        <v>45224</v>
      </c>
      <c r="C313" s="179" t="str">
        <f t="shared" si="52"/>
        <v>구간4</v>
      </c>
      <c r="D313" s="152">
        <f t="shared" si="49"/>
        <v>92</v>
      </c>
      <c r="E313" s="180">
        <f>COUNTIF($C$15:C313,C313)</f>
        <v>25</v>
      </c>
      <c r="F313" s="181">
        <f t="shared" si="53"/>
        <v>0.16063488048238117</v>
      </c>
      <c r="G313" s="181">
        <f t="shared" si="54"/>
        <v>2.0030843326569797E-3</v>
      </c>
      <c r="H313" s="182">
        <f t="shared" si="50"/>
        <v>0.16263796481503814</v>
      </c>
    </row>
    <row r="314" spans="1:8">
      <c r="A314" s="152">
        <f t="shared" si="56"/>
        <v>300</v>
      </c>
      <c r="B314" s="153">
        <f t="shared" si="56"/>
        <v>45225</v>
      </c>
      <c r="C314" s="179" t="str">
        <f t="shared" si="52"/>
        <v>구간4</v>
      </c>
      <c r="D314" s="152">
        <f t="shared" si="49"/>
        <v>92</v>
      </c>
      <c r="E314" s="180">
        <f>COUNTIF($C$15:C314,C314)</f>
        <v>26</v>
      </c>
      <c r="F314" s="181">
        <f t="shared" si="53"/>
        <v>0.16063488048238117</v>
      </c>
      <c r="G314" s="181">
        <f t="shared" si="54"/>
        <v>2.0832077059632589E-3</v>
      </c>
      <c r="H314" s="182">
        <f t="shared" si="50"/>
        <v>0.16271808818834443</v>
      </c>
    </row>
    <row r="315" spans="1:8">
      <c r="A315" s="152">
        <f t="shared" si="56"/>
        <v>301</v>
      </c>
      <c r="B315" s="153">
        <f t="shared" si="56"/>
        <v>45226</v>
      </c>
      <c r="C315" s="179" t="str">
        <f t="shared" si="52"/>
        <v>구간4</v>
      </c>
      <c r="D315" s="152">
        <f t="shared" si="49"/>
        <v>92</v>
      </c>
      <c r="E315" s="180">
        <f>COUNTIF($C$15:C315,C315)</f>
        <v>27</v>
      </c>
      <c r="F315" s="181">
        <f t="shared" si="53"/>
        <v>0.16063488048238117</v>
      </c>
      <c r="G315" s="181">
        <f t="shared" si="54"/>
        <v>2.1633310792695381E-3</v>
      </c>
      <c r="H315" s="182">
        <f t="shared" si="50"/>
        <v>0.1627982115616507</v>
      </c>
    </row>
    <row r="316" spans="1:8">
      <c r="A316" s="152">
        <f t="shared" si="56"/>
        <v>302</v>
      </c>
      <c r="B316" s="153">
        <f t="shared" si="56"/>
        <v>45227</v>
      </c>
      <c r="C316" s="179" t="str">
        <f t="shared" si="52"/>
        <v>구간4</v>
      </c>
      <c r="D316" s="152">
        <f t="shared" si="49"/>
        <v>92</v>
      </c>
      <c r="E316" s="180">
        <f>COUNTIF($C$15:C316,C316)</f>
        <v>28</v>
      </c>
      <c r="F316" s="181">
        <f t="shared" si="53"/>
        <v>0.16063488048238117</v>
      </c>
      <c r="G316" s="181">
        <f t="shared" si="54"/>
        <v>2.2434544525758173E-3</v>
      </c>
      <c r="H316" s="182">
        <f t="shared" si="50"/>
        <v>0.16287833493495699</v>
      </c>
    </row>
    <row r="317" spans="1:8">
      <c r="A317" s="152">
        <f t="shared" si="56"/>
        <v>303</v>
      </c>
      <c r="B317" s="153">
        <f t="shared" si="56"/>
        <v>45228</v>
      </c>
      <c r="C317" s="179" t="str">
        <f t="shared" si="52"/>
        <v>구간4</v>
      </c>
      <c r="D317" s="152">
        <f t="shared" si="49"/>
        <v>92</v>
      </c>
      <c r="E317" s="180">
        <f>COUNTIF($C$15:C317,C317)</f>
        <v>29</v>
      </c>
      <c r="F317" s="181">
        <f t="shared" si="53"/>
        <v>0.16063488048238117</v>
      </c>
      <c r="G317" s="181">
        <f t="shared" si="54"/>
        <v>2.3235778258820965E-3</v>
      </c>
      <c r="H317" s="182">
        <f t="shared" si="50"/>
        <v>0.16295845830826328</v>
      </c>
    </row>
    <row r="318" spans="1:8">
      <c r="A318" s="152">
        <f t="shared" si="56"/>
        <v>304</v>
      </c>
      <c r="B318" s="153">
        <f t="shared" si="56"/>
        <v>45229</v>
      </c>
      <c r="C318" s="179" t="str">
        <f t="shared" si="52"/>
        <v>구간4</v>
      </c>
      <c r="D318" s="152">
        <f t="shared" si="49"/>
        <v>92</v>
      </c>
      <c r="E318" s="180">
        <f>COUNTIF($C$15:C318,C318)</f>
        <v>30</v>
      </c>
      <c r="F318" s="181">
        <f t="shared" si="53"/>
        <v>0.16063488048238117</v>
      </c>
      <c r="G318" s="181">
        <f t="shared" si="54"/>
        <v>2.4037011991883757E-3</v>
      </c>
      <c r="H318" s="182">
        <f t="shared" si="50"/>
        <v>0.16303858168156954</v>
      </c>
    </row>
    <row r="319" spans="1:8">
      <c r="A319" s="152">
        <f t="shared" si="56"/>
        <v>305</v>
      </c>
      <c r="B319" s="153">
        <f t="shared" si="56"/>
        <v>45230</v>
      </c>
      <c r="C319" s="179" t="str">
        <f t="shared" si="52"/>
        <v>구간4</v>
      </c>
      <c r="D319" s="152">
        <f t="shared" si="49"/>
        <v>92</v>
      </c>
      <c r="E319" s="180">
        <f>COUNTIF($C$15:C319,C319)</f>
        <v>31</v>
      </c>
      <c r="F319" s="181">
        <f t="shared" si="53"/>
        <v>0.16063488048238117</v>
      </c>
      <c r="G319" s="181">
        <f t="shared" si="54"/>
        <v>2.4838245724946549E-3</v>
      </c>
      <c r="H319" s="182">
        <f t="shared" si="50"/>
        <v>0.16311870505487583</v>
      </c>
    </row>
    <row r="320" spans="1:8">
      <c r="A320" s="152">
        <f t="shared" ref="A320:B335" si="57">A319+1</f>
        <v>306</v>
      </c>
      <c r="B320" s="153">
        <f t="shared" si="57"/>
        <v>45231</v>
      </c>
      <c r="C320" s="179" t="str">
        <f t="shared" si="52"/>
        <v>구간4</v>
      </c>
      <c r="D320" s="152">
        <f t="shared" si="49"/>
        <v>92</v>
      </c>
      <c r="E320" s="180">
        <f>COUNTIF($C$15:C320,C320)</f>
        <v>32</v>
      </c>
      <c r="F320" s="181">
        <f t="shared" si="53"/>
        <v>0.16063488048238117</v>
      </c>
      <c r="G320" s="181">
        <f t="shared" si="54"/>
        <v>2.5639479458009341E-3</v>
      </c>
      <c r="H320" s="182">
        <f t="shared" si="50"/>
        <v>0.16319882842818209</v>
      </c>
    </row>
    <row r="321" spans="1:8">
      <c r="A321" s="152">
        <f t="shared" si="57"/>
        <v>307</v>
      </c>
      <c r="B321" s="153">
        <f t="shared" si="57"/>
        <v>45232</v>
      </c>
      <c r="C321" s="179" t="str">
        <f t="shared" si="52"/>
        <v>구간4</v>
      </c>
      <c r="D321" s="152">
        <f t="shared" si="49"/>
        <v>92</v>
      </c>
      <c r="E321" s="180">
        <f>COUNTIF($C$15:C321,C321)</f>
        <v>33</v>
      </c>
      <c r="F321" s="181">
        <f t="shared" si="53"/>
        <v>0.16063488048238117</v>
      </c>
      <c r="G321" s="181">
        <f t="shared" si="54"/>
        <v>2.6440713191072133E-3</v>
      </c>
      <c r="H321" s="182">
        <f t="shared" si="50"/>
        <v>0.16327895180148838</v>
      </c>
    </row>
    <row r="322" spans="1:8">
      <c r="A322" s="152">
        <f t="shared" si="57"/>
        <v>308</v>
      </c>
      <c r="B322" s="153">
        <f t="shared" si="57"/>
        <v>45233</v>
      </c>
      <c r="C322" s="179" t="str">
        <f t="shared" si="52"/>
        <v>구간4</v>
      </c>
      <c r="D322" s="152">
        <f t="shared" si="49"/>
        <v>92</v>
      </c>
      <c r="E322" s="180">
        <f>COUNTIF($C$15:C322,C322)</f>
        <v>34</v>
      </c>
      <c r="F322" s="181">
        <f t="shared" si="53"/>
        <v>0.16063488048238117</v>
      </c>
      <c r="G322" s="181">
        <f t="shared" si="54"/>
        <v>2.7241946924134925E-3</v>
      </c>
      <c r="H322" s="182">
        <f t="shared" si="50"/>
        <v>0.16335907517479467</v>
      </c>
    </row>
    <row r="323" spans="1:8">
      <c r="A323" s="152">
        <f t="shared" si="57"/>
        <v>309</v>
      </c>
      <c r="B323" s="153">
        <f t="shared" si="57"/>
        <v>45234</v>
      </c>
      <c r="C323" s="179" t="str">
        <f t="shared" si="52"/>
        <v>구간4</v>
      </c>
      <c r="D323" s="152">
        <f t="shared" si="49"/>
        <v>92</v>
      </c>
      <c r="E323" s="180">
        <f>COUNTIF($C$15:C323,C323)</f>
        <v>35</v>
      </c>
      <c r="F323" s="181">
        <f t="shared" si="53"/>
        <v>0.16063488048238117</v>
      </c>
      <c r="G323" s="181">
        <f t="shared" si="54"/>
        <v>2.8043180657197717E-3</v>
      </c>
      <c r="H323" s="182">
        <f t="shared" si="50"/>
        <v>0.16343919854810093</v>
      </c>
    </row>
    <row r="324" spans="1:8">
      <c r="A324" s="152">
        <f t="shared" si="57"/>
        <v>310</v>
      </c>
      <c r="B324" s="153">
        <f t="shared" si="57"/>
        <v>45235</v>
      </c>
      <c r="C324" s="179" t="str">
        <f t="shared" si="52"/>
        <v>구간4</v>
      </c>
      <c r="D324" s="152">
        <f t="shared" si="49"/>
        <v>92</v>
      </c>
      <c r="E324" s="180">
        <f>COUNTIF($C$15:C324,C324)</f>
        <v>36</v>
      </c>
      <c r="F324" s="181">
        <f t="shared" si="53"/>
        <v>0.16063488048238117</v>
      </c>
      <c r="G324" s="181">
        <f t="shared" si="54"/>
        <v>2.8844414390260509E-3</v>
      </c>
      <c r="H324" s="182">
        <f t="shared" si="50"/>
        <v>0.16351932192140722</v>
      </c>
    </row>
    <row r="325" spans="1:8">
      <c r="A325" s="152">
        <f t="shared" si="57"/>
        <v>311</v>
      </c>
      <c r="B325" s="153">
        <f t="shared" si="57"/>
        <v>45236</v>
      </c>
      <c r="C325" s="179" t="str">
        <f t="shared" si="52"/>
        <v>구간4</v>
      </c>
      <c r="D325" s="152">
        <f t="shared" si="49"/>
        <v>92</v>
      </c>
      <c r="E325" s="180">
        <f>COUNTIF($C$15:C325,C325)</f>
        <v>37</v>
      </c>
      <c r="F325" s="181">
        <f t="shared" si="53"/>
        <v>0.16063488048238117</v>
      </c>
      <c r="G325" s="181">
        <f t="shared" si="54"/>
        <v>2.9645648123323301E-3</v>
      </c>
      <c r="H325" s="182">
        <f t="shared" si="50"/>
        <v>0.16359944529471351</v>
      </c>
    </row>
    <row r="326" spans="1:8">
      <c r="A326" s="152">
        <f t="shared" si="57"/>
        <v>312</v>
      </c>
      <c r="B326" s="153">
        <f t="shared" si="57"/>
        <v>45237</v>
      </c>
      <c r="C326" s="179" t="str">
        <f t="shared" si="52"/>
        <v>구간4</v>
      </c>
      <c r="D326" s="152">
        <f t="shared" si="49"/>
        <v>92</v>
      </c>
      <c r="E326" s="180">
        <f>COUNTIF($C$15:C326,C326)</f>
        <v>38</v>
      </c>
      <c r="F326" s="181">
        <f t="shared" si="53"/>
        <v>0.16063488048238117</v>
      </c>
      <c r="G326" s="181">
        <f t="shared" si="54"/>
        <v>3.0446881856386093E-3</v>
      </c>
      <c r="H326" s="182">
        <f t="shared" si="50"/>
        <v>0.16367956866801978</v>
      </c>
    </row>
    <row r="327" spans="1:8">
      <c r="A327" s="152">
        <f t="shared" si="57"/>
        <v>313</v>
      </c>
      <c r="B327" s="153">
        <f t="shared" si="57"/>
        <v>45238</v>
      </c>
      <c r="C327" s="179" t="str">
        <f t="shared" si="52"/>
        <v>구간4</v>
      </c>
      <c r="D327" s="152">
        <f t="shared" si="49"/>
        <v>92</v>
      </c>
      <c r="E327" s="180">
        <f>COUNTIF($C$15:C327,C327)</f>
        <v>39</v>
      </c>
      <c r="F327" s="181">
        <f t="shared" si="53"/>
        <v>0.16063488048238117</v>
      </c>
      <c r="G327" s="181">
        <f t="shared" si="54"/>
        <v>3.1248115589448885E-3</v>
      </c>
      <c r="H327" s="182">
        <f t="shared" si="50"/>
        <v>0.16375969204132607</v>
      </c>
    </row>
    <row r="328" spans="1:8">
      <c r="A328" s="152">
        <f t="shared" si="57"/>
        <v>314</v>
      </c>
      <c r="B328" s="153">
        <f t="shared" si="57"/>
        <v>45239</v>
      </c>
      <c r="C328" s="179" t="str">
        <f t="shared" si="52"/>
        <v>구간4</v>
      </c>
      <c r="D328" s="152">
        <f t="shared" si="49"/>
        <v>92</v>
      </c>
      <c r="E328" s="180">
        <f>COUNTIF($C$15:C328,C328)</f>
        <v>40</v>
      </c>
      <c r="F328" s="181">
        <f t="shared" si="53"/>
        <v>0.16063488048238117</v>
      </c>
      <c r="G328" s="181">
        <f t="shared" si="54"/>
        <v>3.2049349322511678E-3</v>
      </c>
      <c r="H328" s="182">
        <f t="shared" si="50"/>
        <v>0.16383981541463233</v>
      </c>
    </row>
    <row r="329" spans="1:8">
      <c r="A329" s="152">
        <f t="shared" si="57"/>
        <v>315</v>
      </c>
      <c r="B329" s="153">
        <f t="shared" si="57"/>
        <v>45240</v>
      </c>
      <c r="C329" s="179" t="str">
        <f t="shared" si="52"/>
        <v>구간4</v>
      </c>
      <c r="D329" s="152">
        <f t="shared" si="49"/>
        <v>92</v>
      </c>
      <c r="E329" s="180">
        <f>COUNTIF($C$15:C329,C329)</f>
        <v>41</v>
      </c>
      <c r="F329" s="181">
        <f t="shared" si="53"/>
        <v>0.16063488048238117</v>
      </c>
      <c r="G329" s="181">
        <f t="shared" si="54"/>
        <v>3.285058305557447E-3</v>
      </c>
      <c r="H329" s="182">
        <f t="shared" si="50"/>
        <v>0.16391993878793862</v>
      </c>
    </row>
    <row r="330" spans="1:8">
      <c r="A330" s="152">
        <f t="shared" si="57"/>
        <v>316</v>
      </c>
      <c r="B330" s="153">
        <f t="shared" si="57"/>
        <v>45241</v>
      </c>
      <c r="C330" s="179" t="str">
        <f t="shared" si="52"/>
        <v>구간4</v>
      </c>
      <c r="D330" s="152">
        <f t="shared" si="49"/>
        <v>92</v>
      </c>
      <c r="E330" s="180">
        <f>COUNTIF($C$15:C330,C330)</f>
        <v>42</v>
      </c>
      <c r="F330" s="181">
        <f t="shared" si="53"/>
        <v>0.16063488048238117</v>
      </c>
      <c r="G330" s="181">
        <f t="shared" si="54"/>
        <v>3.3651816788637262E-3</v>
      </c>
      <c r="H330" s="182">
        <f t="shared" si="50"/>
        <v>0.16400006216124491</v>
      </c>
    </row>
    <row r="331" spans="1:8">
      <c r="A331" s="152">
        <f t="shared" si="57"/>
        <v>317</v>
      </c>
      <c r="B331" s="153">
        <f t="shared" si="57"/>
        <v>45242</v>
      </c>
      <c r="C331" s="179" t="str">
        <f t="shared" si="52"/>
        <v>구간4</v>
      </c>
      <c r="D331" s="152">
        <f t="shared" si="49"/>
        <v>92</v>
      </c>
      <c r="E331" s="180">
        <f>COUNTIF($C$15:C331,C331)</f>
        <v>43</v>
      </c>
      <c r="F331" s="181">
        <f t="shared" si="53"/>
        <v>0.16063488048238117</v>
      </c>
      <c r="G331" s="181">
        <f t="shared" si="54"/>
        <v>3.4453050521700054E-3</v>
      </c>
      <c r="H331" s="182">
        <f t="shared" si="50"/>
        <v>0.16408018553455117</v>
      </c>
    </row>
    <row r="332" spans="1:8">
      <c r="A332" s="152">
        <f t="shared" si="57"/>
        <v>318</v>
      </c>
      <c r="B332" s="153">
        <f t="shared" si="57"/>
        <v>45243</v>
      </c>
      <c r="C332" s="179" t="str">
        <f t="shared" si="52"/>
        <v>구간4</v>
      </c>
      <c r="D332" s="152">
        <f t="shared" si="49"/>
        <v>92</v>
      </c>
      <c r="E332" s="180">
        <f>COUNTIF($C$15:C332,C332)</f>
        <v>44</v>
      </c>
      <c r="F332" s="181">
        <f t="shared" si="53"/>
        <v>0.16063488048238117</v>
      </c>
      <c r="G332" s="181">
        <f t="shared" si="54"/>
        <v>3.5254284254762846E-3</v>
      </c>
      <c r="H332" s="182">
        <f t="shared" si="50"/>
        <v>0.16416030890785746</v>
      </c>
    </row>
    <row r="333" spans="1:8">
      <c r="A333" s="152">
        <f t="shared" si="57"/>
        <v>319</v>
      </c>
      <c r="B333" s="153">
        <f t="shared" si="57"/>
        <v>45244</v>
      </c>
      <c r="C333" s="179" t="str">
        <f t="shared" si="52"/>
        <v>구간4</v>
      </c>
      <c r="D333" s="152">
        <f t="shared" si="49"/>
        <v>92</v>
      </c>
      <c r="E333" s="180">
        <f>COUNTIF($C$15:C333,C333)</f>
        <v>45</v>
      </c>
      <c r="F333" s="181">
        <f t="shared" si="53"/>
        <v>0.16063488048238117</v>
      </c>
      <c r="G333" s="181">
        <f t="shared" si="54"/>
        <v>3.6055517987825638E-3</v>
      </c>
      <c r="H333" s="182">
        <f t="shared" si="50"/>
        <v>0.16424043228116372</v>
      </c>
    </row>
    <row r="334" spans="1:8">
      <c r="A334" s="152">
        <f t="shared" si="57"/>
        <v>320</v>
      </c>
      <c r="B334" s="153">
        <f t="shared" si="57"/>
        <v>45245</v>
      </c>
      <c r="C334" s="179" t="str">
        <f t="shared" si="52"/>
        <v>구간4</v>
      </c>
      <c r="D334" s="152">
        <f t="shared" si="49"/>
        <v>92</v>
      </c>
      <c r="E334" s="180">
        <f>COUNTIF($C$15:C334,C334)</f>
        <v>46</v>
      </c>
      <c r="F334" s="181">
        <f t="shared" si="53"/>
        <v>0.16063488048238117</v>
      </c>
      <c r="G334" s="181">
        <f t="shared" si="54"/>
        <v>3.685675172088843E-3</v>
      </c>
      <c r="H334" s="182">
        <f t="shared" si="50"/>
        <v>0.16432055565447001</v>
      </c>
    </row>
    <row r="335" spans="1:8">
      <c r="A335" s="152">
        <f t="shared" si="57"/>
        <v>321</v>
      </c>
      <c r="B335" s="153">
        <f t="shared" si="57"/>
        <v>45246</v>
      </c>
      <c r="C335" s="179" t="str">
        <f t="shared" si="52"/>
        <v>구간4</v>
      </c>
      <c r="D335" s="152">
        <f t="shared" ref="D335:D398" si="58">COUNTIF($C$15:$C$49928,C335)</f>
        <v>92</v>
      </c>
      <c r="E335" s="180">
        <f>COUNTIF($C$15:C335,C335)</f>
        <v>47</v>
      </c>
      <c r="F335" s="181">
        <f t="shared" si="53"/>
        <v>0.16063488048238117</v>
      </c>
      <c r="G335" s="181">
        <f t="shared" si="54"/>
        <v>3.7657985453951222E-3</v>
      </c>
      <c r="H335" s="182">
        <f t="shared" ref="H335:H398" si="59">F335+G335</f>
        <v>0.1644006790277763</v>
      </c>
    </row>
    <row r="336" spans="1:8">
      <c r="A336" s="152">
        <f t="shared" ref="A336:B351" si="60">A335+1</f>
        <v>322</v>
      </c>
      <c r="B336" s="153">
        <f t="shared" si="60"/>
        <v>45247</v>
      </c>
      <c r="C336" s="179" t="str">
        <f t="shared" ref="C336:C399" si="61">IF(IFERROR(HLOOKUP(B336,$D$5:$BK$6,2,FALSE),"")="",C337,HLOOKUP(B336,$D$5:$BK$7,2,FALSE))</f>
        <v>구간4</v>
      </c>
      <c r="D336" s="152">
        <f t="shared" si="58"/>
        <v>92</v>
      </c>
      <c r="E336" s="180">
        <f>COUNTIF($C$15:C336,C336)</f>
        <v>48</v>
      </c>
      <c r="F336" s="181">
        <f t="shared" ref="F336:F399" si="62">HLOOKUP($C336,$D$6:$BK$11,6,FALSE)</f>
        <v>0.16063488048238117</v>
      </c>
      <c r="G336" s="181">
        <f t="shared" ref="G336:G399" si="63">HLOOKUP($C336,$D$6:$BK$11,5,FALSE)*(E336)</f>
        <v>3.845921918701401E-3</v>
      </c>
      <c r="H336" s="182">
        <f t="shared" si="59"/>
        <v>0.16448080240108257</v>
      </c>
    </row>
    <row r="337" spans="1:8">
      <c r="A337" s="152">
        <f t="shared" si="60"/>
        <v>323</v>
      </c>
      <c r="B337" s="153">
        <f t="shared" si="60"/>
        <v>45248</v>
      </c>
      <c r="C337" s="179" t="str">
        <f t="shared" si="61"/>
        <v>구간4</v>
      </c>
      <c r="D337" s="152">
        <f t="shared" si="58"/>
        <v>92</v>
      </c>
      <c r="E337" s="180">
        <f>COUNTIF($C$15:C337,C337)</f>
        <v>49</v>
      </c>
      <c r="F337" s="181">
        <f t="shared" si="62"/>
        <v>0.16063488048238117</v>
      </c>
      <c r="G337" s="181">
        <f t="shared" si="63"/>
        <v>3.9260452920076806E-3</v>
      </c>
      <c r="H337" s="182">
        <f t="shared" si="59"/>
        <v>0.16456092577438886</v>
      </c>
    </row>
    <row r="338" spans="1:8">
      <c r="A338" s="152">
        <f t="shared" si="60"/>
        <v>324</v>
      </c>
      <c r="B338" s="153">
        <f t="shared" si="60"/>
        <v>45249</v>
      </c>
      <c r="C338" s="179" t="str">
        <f t="shared" si="61"/>
        <v>구간4</v>
      </c>
      <c r="D338" s="152">
        <f t="shared" si="58"/>
        <v>92</v>
      </c>
      <c r="E338" s="180">
        <f>COUNTIF($C$15:C338,C338)</f>
        <v>50</v>
      </c>
      <c r="F338" s="181">
        <f t="shared" si="62"/>
        <v>0.16063488048238117</v>
      </c>
      <c r="G338" s="181">
        <f t="shared" si="63"/>
        <v>4.0061686653139594E-3</v>
      </c>
      <c r="H338" s="182">
        <f t="shared" si="59"/>
        <v>0.16464104914769512</v>
      </c>
    </row>
    <row r="339" spans="1:8">
      <c r="A339" s="152">
        <f t="shared" si="60"/>
        <v>325</v>
      </c>
      <c r="B339" s="153">
        <f t="shared" si="60"/>
        <v>45250</v>
      </c>
      <c r="C339" s="179" t="str">
        <f t="shared" si="61"/>
        <v>구간4</v>
      </c>
      <c r="D339" s="152">
        <f t="shared" si="58"/>
        <v>92</v>
      </c>
      <c r="E339" s="180">
        <f>COUNTIF($C$15:C339,C339)</f>
        <v>51</v>
      </c>
      <c r="F339" s="181">
        <f t="shared" si="62"/>
        <v>0.16063488048238117</v>
      </c>
      <c r="G339" s="181">
        <f t="shared" si="63"/>
        <v>4.086292038620239E-3</v>
      </c>
      <c r="H339" s="182">
        <f t="shared" si="59"/>
        <v>0.16472117252100141</v>
      </c>
    </row>
    <row r="340" spans="1:8">
      <c r="A340" s="152">
        <f t="shared" si="60"/>
        <v>326</v>
      </c>
      <c r="B340" s="153">
        <f t="shared" si="60"/>
        <v>45251</v>
      </c>
      <c r="C340" s="179" t="str">
        <f t="shared" si="61"/>
        <v>구간4</v>
      </c>
      <c r="D340" s="152">
        <f t="shared" si="58"/>
        <v>92</v>
      </c>
      <c r="E340" s="180">
        <f>COUNTIF($C$15:C340,C340)</f>
        <v>52</v>
      </c>
      <c r="F340" s="181">
        <f t="shared" si="62"/>
        <v>0.16063488048238117</v>
      </c>
      <c r="G340" s="181">
        <f t="shared" si="63"/>
        <v>4.1664154119265178E-3</v>
      </c>
      <c r="H340" s="182">
        <f t="shared" si="59"/>
        <v>0.1648012958943077</v>
      </c>
    </row>
    <row r="341" spans="1:8">
      <c r="A341" s="152">
        <f t="shared" si="60"/>
        <v>327</v>
      </c>
      <c r="B341" s="153">
        <f t="shared" si="60"/>
        <v>45252</v>
      </c>
      <c r="C341" s="179" t="str">
        <f t="shared" si="61"/>
        <v>구간4</v>
      </c>
      <c r="D341" s="152">
        <f t="shared" si="58"/>
        <v>92</v>
      </c>
      <c r="E341" s="180">
        <f>COUNTIF($C$15:C341,C341)</f>
        <v>53</v>
      </c>
      <c r="F341" s="181">
        <f t="shared" si="62"/>
        <v>0.16063488048238117</v>
      </c>
      <c r="G341" s="181">
        <f t="shared" si="63"/>
        <v>4.2465387852327974E-3</v>
      </c>
      <c r="H341" s="182">
        <f t="shared" si="59"/>
        <v>0.16488141926761396</v>
      </c>
    </row>
    <row r="342" spans="1:8">
      <c r="A342" s="152">
        <f t="shared" si="60"/>
        <v>328</v>
      </c>
      <c r="B342" s="153">
        <f t="shared" si="60"/>
        <v>45253</v>
      </c>
      <c r="C342" s="179" t="str">
        <f t="shared" si="61"/>
        <v>구간4</v>
      </c>
      <c r="D342" s="152">
        <f t="shared" si="58"/>
        <v>92</v>
      </c>
      <c r="E342" s="180">
        <f>COUNTIF($C$15:C342,C342)</f>
        <v>54</v>
      </c>
      <c r="F342" s="181">
        <f t="shared" si="62"/>
        <v>0.16063488048238117</v>
      </c>
      <c r="G342" s="181">
        <f t="shared" si="63"/>
        <v>4.3266621585390762E-3</v>
      </c>
      <c r="H342" s="182">
        <f t="shared" si="59"/>
        <v>0.16496154264092025</v>
      </c>
    </row>
    <row r="343" spans="1:8">
      <c r="A343" s="152">
        <f t="shared" si="60"/>
        <v>329</v>
      </c>
      <c r="B343" s="153">
        <f t="shared" si="60"/>
        <v>45254</v>
      </c>
      <c r="C343" s="179" t="str">
        <f t="shared" si="61"/>
        <v>구간4</v>
      </c>
      <c r="D343" s="152">
        <f t="shared" si="58"/>
        <v>92</v>
      </c>
      <c r="E343" s="180">
        <f>COUNTIF($C$15:C343,C343)</f>
        <v>55</v>
      </c>
      <c r="F343" s="181">
        <f t="shared" si="62"/>
        <v>0.16063488048238117</v>
      </c>
      <c r="G343" s="181">
        <f t="shared" si="63"/>
        <v>4.4067855318453558E-3</v>
      </c>
      <c r="H343" s="182">
        <f t="shared" si="59"/>
        <v>0.16504166601422654</v>
      </c>
    </row>
    <row r="344" spans="1:8">
      <c r="A344" s="152">
        <f t="shared" si="60"/>
        <v>330</v>
      </c>
      <c r="B344" s="153">
        <f t="shared" si="60"/>
        <v>45255</v>
      </c>
      <c r="C344" s="179" t="str">
        <f t="shared" si="61"/>
        <v>구간4</v>
      </c>
      <c r="D344" s="152">
        <f t="shared" si="58"/>
        <v>92</v>
      </c>
      <c r="E344" s="180">
        <f>COUNTIF($C$15:C344,C344)</f>
        <v>56</v>
      </c>
      <c r="F344" s="181">
        <f t="shared" si="62"/>
        <v>0.16063488048238117</v>
      </c>
      <c r="G344" s="181">
        <f t="shared" si="63"/>
        <v>4.4869089051516346E-3</v>
      </c>
      <c r="H344" s="182">
        <f t="shared" si="59"/>
        <v>0.1651217893875328</v>
      </c>
    </row>
    <row r="345" spans="1:8">
      <c r="A345" s="152">
        <f t="shared" si="60"/>
        <v>331</v>
      </c>
      <c r="B345" s="153">
        <f t="shared" si="60"/>
        <v>45256</v>
      </c>
      <c r="C345" s="179" t="str">
        <f t="shared" si="61"/>
        <v>구간4</v>
      </c>
      <c r="D345" s="152">
        <f t="shared" si="58"/>
        <v>92</v>
      </c>
      <c r="E345" s="180">
        <f>COUNTIF($C$15:C345,C345)</f>
        <v>57</v>
      </c>
      <c r="F345" s="181">
        <f t="shared" si="62"/>
        <v>0.16063488048238117</v>
      </c>
      <c r="G345" s="181">
        <f t="shared" si="63"/>
        <v>4.5670322784579142E-3</v>
      </c>
      <c r="H345" s="182">
        <f t="shared" si="59"/>
        <v>0.16520191276083909</v>
      </c>
    </row>
    <row r="346" spans="1:8">
      <c r="A346" s="152">
        <f t="shared" si="60"/>
        <v>332</v>
      </c>
      <c r="B346" s="153">
        <f t="shared" si="60"/>
        <v>45257</v>
      </c>
      <c r="C346" s="179" t="str">
        <f t="shared" si="61"/>
        <v>구간4</v>
      </c>
      <c r="D346" s="152">
        <f t="shared" si="58"/>
        <v>92</v>
      </c>
      <c r="E346" s="180">
        <f>COUNTIF($C$15:C346,C346)</f>
        <v>58</v>
      </c>
      <c r="F346" s="181">
        <f t="shared" si="62"/>
        <v>0.16063488048238117</v>
      </c>
      <c r="G346" s="181">
        <f t="shared" si="63"/>
        <v>4.647155651764193E-3</v>
      </c>
      <c r="H346" s="182">
        <f t="shared" si="59"/>
        <v>0.16528203613414535</v>
      </c>
    </row>
    <row r="347" spans="1:8">
      <c r="A347" s="152">
        <f t="shared" si="60"/>
        <v>333</v>
      </c>
      <c r="B347" s="153">
        <f t="shared" si="60"/>
        <v>45258</v>
      </c>
      <c r="C347" s="179" t="str">
        <f t="shared" si="61"/>
        <v>구간4</v>
      </c>
      <c r="D347" s="152">
        <f t="shared" si="58"/>
        <v>92</v>
      </c>
      <c r="E347" s="180">
        <f>COUNTIF($C$15:C347,C347)</f>
        <v>59</v>
      </c>
      <c r="F347" s="181">
        <f t="shared" si="62"/>
        <v>0.16063488048238117</v>
      </c>
      <c r="G347" s="181">
        <f t="shared" si="63"/>
        <v>4.7272790250704726E-3</v>
      </c>
      <c r="H347" s="182">
        <f t="shared" si="59"/>
        <v>0.16536215950745164</v>
      </c>
    </row>
    <row r="348" spans="1:8">
      <c r="A348" s="152">
        <f t="shared" si="60"/>
        <v>334</v>
      </c>
      <c r="B348" s="153">
        <f t="shared" si="60"/>
        <v>45259</v>
      </c>
      <c r="C348" s="179" t="str">
        <f t="shared" si="61"/>
        <v>구간4</v>
      </c>
      <c r="D348" s="152">
        <f t="shared" si="58"/>
        <v>92</v>
      </c>
      <c r="E348" s="180">
        <f>COUNTIF($C$15:C348,C348)</f>
        <v>60</v>
      </c>
      <c r="F348" s="181">
        <f t="shared" si="62"/>
        <v>0.16063488048238117</v>
      </c>
      <c r="G348" s="181">
        <f t="shared" si="63"/>
        <v>4.8074023983767514E-3</v>
      </c>
      <c r="H348" s="182">
        <f t="shared" si="59"/>
        <v>0.16544228288075793</v>
      </c>
    </row>
    <row r="349" spans="1:8">
      <c r="A349" s="152">
        <f t="shared" si="60"/>
        <v>335</v>
      </c>
      <c r="B349" s="153">
        <f t="shared" si="60"/>
        <v>45260</v>
      </c>
      <c r="C349" s="179" t="str">
        <f t="shared" si="61"/>
        <v>구간4</v>
      </c>
      <c r="D349" s="152">
        <f t="shared" si="58"/>
        <v>92</v>
      </c>
      <c r="E349" s="180">
        <f>COUNTIF($C$15:C349,C349)</f>
        <v>61</v>
      </c>
      <c r="F349" s="181">
        <f t="shared" si="62"/>
        <v>0.16063488048238117</v>
      </c>
      <c r="G349" s="181">
        <f t="shared" si="63"/>
        <v>4.887525771683031E-3</v>
      </c>
      <c r="H349" s="182">
        <f t="shared" si="59"/>
        <v>0.1655224062540642</v>
      </c>
    </row>
    <row r="350" spans="1:8">
      <c r="A350" s="152">
        <f t="shared" si="60"/>
        <v>336</v>
      </c>
      <c r="B350" s="153">
        <f t="shared" si="60"/>
        <v>45261</v>
      </c>
      <c r="C350" s="179" t="str">
        <f t="shared" si="61"/>
        <v>구간4</v>
      </c>
      <c r="D350" s="152">
        <f t="shared" si="58"/>
        <v>92</v>
      </c>
      <c r="E350" s="180">
        <f>COUNTIF($C$15:C350,C350)</f>
        <v>62</v>
      </c>
      <c r="F350" s="181">
        <f t="shared" si="62"/>
        <v>0.16063488048238117</v>
      </c>
      <c r="G350" s="181">
        <f t="shared" si="63"/>
        <v>4.9676491449893098E-3</v>
      </c>
      <c r="H350" s="182">
        <f t="shared" si="59"/>
        <v>0.16560252962737049</v>
      </c>
    </row>
    <row r="351" spans="1:8">
      <c r="A351" s="152">
        <f t="shared" si="60"/>
        <v>337</v>
      </c>
      <c r="B351" s="153">
        <f t="shared" si="60"/>
        <v>45262</v>
      </c>
      <c r="C351" s="179" t="str">
        <f t="shared" si="61"/>
        <v>구간4</v>
      </c>
      <c r="D351" s="152">
        <f t="shared" si="58"/>
        <v>92</v>
      </c>
      <c r="E351" s="180">
        <f>COUNTIF($C$15:C351,C351)</f>
        <v>63</v>
      </c>
      <c r="F351" s="181">
        <f t="shared" si="62"/>
        <v>0.16063488048238117</v>
      </c>
      <c r="G351" s="181">
        <f t="shared" si="63"/>
        <v>5.0477725182955895E-3</v>
      </c>
      <c r="H351" s="182">
        <f t="shared" si="59"/>
        <v>0.16568265300067675</v>
      </c>
    </row>
    <row r="352" spans="1:8">
      <c r="A352" s="152">
        <f t="shared" ref="A352:B367" si="64">A351+1</f>
        <v>338</v>
      </c>
      <c r="B352" s="153">
        <f t="shared" si="64"/>
        <v>45263</v>
      </c>
      <c r="C352" s="179" t="str">
        <f t="shared" si="61"/>
        <v>구간4</v>
      </c>
      <c r="D352" s="152">
        <f t="shared" si="58"/>
        <v>92</v>
      </c>
      <c r="E352" s="180">
        <f>COUNTIF($C$15:C352,C352)</f>
        <v>64</v>
      </c>
      <c r="F352" s="181">
        <f t="shared" si="62"/>
        <v>0.16063488048238117</v>
      </c>
      <c r="G352" s="181">
        <f t="shared" si="63"/>
        <v>5.1278958916018682E-3</v>
      </c>
      <c r="H352" s="182">
        <f t="shared" si="59"/>
        <v>0.16576277637398304</v>
      </c>
    </row>
    <row r="353" spans="1:8">
      <c r="A353" s="152">
        <f t="shared" si="64"/>
        <v>339</v>
      </c>
      <c r="B353" s="153">
        <f t="shared" si="64"/>
        <v>45264</v>
      </c>
      <c r="C353" s="179" t="str">
        <f t="shared" si="61"/>
        <v>구간4</v>
      </c>
      <c r="D353" s="152">
        <f t="shared" si="58"/>
        <v>92</v>
      </c>
      <c r="E353" s="180">
        <f>COUNTIF($C$15:C353,C353)</f>
        <v>65</v>
      </c>
      <c r="F353" s="181">
        <f t="shared" si="62"/>
        <v>0.16063488048238117</v>
      </c>
      <c r="G353" s="181">
        <f t="shared" si="63"/>
        <v>5.208019264908147E-3</v>
      </c>
      <c r="H353" s="182">
        <f t="shared" si="59"/>
        <v>0.16584289974728933</v>
      </c>
    </row>
    <row r="354" spans="1:8">
      <c r="A354" s="152">
        <f t="shared" si="64"/>
        <v>340</v>
      </c>
      <c r="B354" s="153">
        <f t="shared" si="64"/>
        <v>45265</v>
      </c>
      <c r="C354" s="179" t="str">
        <f t="shared" si="61"/>
        <v>구간4</v>
      </c>
      <c r="D354" s="152">
        <f t="shared" si="58"/>
        <v>92</v>
      </c>
      <c r="E354" s="180">
        <f>COUNTIF($C$15:C354,C354)</f>
        <v>66</v>
      </c>
      <c r="F354" s="181">
        <f t="shared" si="62"/>
        <v>0.16063488048238117</v>
      </c>
      <c r="G354" s="181">
        <f t="shared" si="63"/>
        <v>5.2881426382144266E-3</v>
      </c>
      <c r="H354" s="182">
        <f t="shared" si="59"/>
        <v>0.16592302312059559</v>
      </c>
    </row>
    <row r="355" spans="1:8">
      <c r="A355" s="152">
        <f t="shared" si="64"/>
        <v>341</v>
      </c>
      <c r="B355" s="153">
        <f t="shared" si="64"/>
        <v>45266</v>
      </c>
      <c r="C355" s="179" t="str">
        <f t="shared" si="61"/>
        <v>구간4</v>
      </c>
      <c r="D355" s="152">
        <f t="shared" si="58"/>
        <v>92</v>
      </c>
      <c r="E355" s="180">
        <f>COUNTIF($C$15:C355,C355)</f>
        <v>67</v>
      </c>
      <c r="F355" s="181">
        <f t="shared" si="62"/>
        <v>0.16063488048238117</v>
      </c>
      <c r="G355" s="181">
        <f t="shared" si="63"/>
        <v>5.3682660115207054E-3</v>
      </c>
      <c r="H355" s="182">
        <f t="shared" si="59"/>
        <v>0.16600314649390188</v>
      </c>
    </row>
    <row r="356" spans="1:8">
      <c r="A356" s="152">
        <f t="shared" si="64"/>
        <v>342</v>
      </c>
      <c r="B356" s="153">
        <f t="shared" si="64"/>
        <v>45267</v>
      </c>
      <c r="C356" s="179" t="str">
        <f t="shared" si="61"/>
        <v>구간4</v>
      </c>
      <c r="D356" s="152">
        <f t="shared" si="58"/>
        <v>92</v>
      </c>
      <c r="E356" s="180">
        <f>COUNTIF($C$15:C356,C356)</f>
        <v>68</v>
      </c>
      <c r="F356" s="181">
        <f t="shared" si="62"/>
        <v>0.16063488048238117</v>
      </c>
      <c r="G356" s="181">
        <f t="shared" si="63"/>
        <v>5.448389384826985E-3</v>
      </c>
      <c r="H356" s="182">
        <f t="shared" si="59"/>
        <v>0.16608326986720814</v>
      </c>
    </row>
    <row r="357" spans="1:8">
      <c r="A357" s="152">
        <f t="shared" si="64"/>
        <v>343</v>
      </c>
      <c r="B357" s="153">
        <f t="shared" si="64"/>
        <v>45268</v>
      </c>
      <c r="C357" s="179" t="str">
        <f t="shared" si="61"/>
        <v>구간4</v>
      </c>
      <c r="D357" s="152">
        <f t="shared" si="58"/>
        <v>92</v>
      </c>
      <c r="E357" s="180">
        <f>COUNTIF($C$15:C357,C357)</f>
        <v>69</v>
      </c>
      <c r="F357" s="181">
        <f t="shared" si="62"/>
        <v>0.16063488048238117</v>
      </c>
      <c r="G357" s="181">
        <f t="shared" si="63"/>
        <v>5.5285127581332638E-3</v>
      </c>
      <c r="H357" s="182">
        <f t="shared" si="59"/>
        <v>0.16616339324051443</v>
      </c>
    </row>
    <row r="358" spans="1:8">
      <c r="A358" s="152">
        <f t="shared" si="64"/>
        <v>344</v>
      </c>
      <c r="B358" s="153">
        <f t="shared" si="64"/>
        <v>45269</v>
      </c>
      <c r="C358" s="179" t="str">
        <f t="shared" si="61"/>
        <v>구간4</v>
      </c>
      <c r="D358" s="152">
        <f t="shared" si="58"/>
        <v>92</v>
      </c>
      <c r="E358" s="180">
        <f>COUNTIF($C$15:C358,C358)</f>
        <v>70</v>
      </c>
      <c r="F358" s="181">
        <f t="shared" si="62"/>
        <v>0.16063488048238117</v>
      </c>
      <c r="G358" s="181">
        <f t="shared" si="63"/>
        <v>5.6086361314395435E-3</v>
      </c>
      <c r="H358" s="182">
        <f t="shared" si="59"/>
        <v>0.16624351661382072</v>
      </c>
    </row>
    <row r="359" spans="1:8">
      <c r="A359" s="152">
        <f t="shared" si="64"/>
        <v>345</v>
      </c>
      <c r="B359" s="153">
        <f t="shared" si="64"/>
        <v>45270</v>
      </c>
      <c r="C359" s="179" t="str">
        <f t="shared" si="61"/>
        <v>구간4</v>
      </c>
      <c r="D359" s="152">
        <f t="shared" si="58"/>
        <v>92</v>
      </c>
      <c r="E359" s="180">
        <f>COUNTIF($C$15:C359,C359)</f>
        <v>71</v>
      </c>
      <c r="F359" s="181">
        <f t="shared" si="62"/>
        <v>0.16063488048238117</v>
      </c>
      <c r="G359" s="181">
        <f t="shared" si="63"/>
        <v>5.6887595047458222E-3</v>
      </c>
      <c r="H359" s="182">
        <f t="shared" si="59"/>
        <v>0.16632363998712699</v>
      </c>
    </row>
    <row r="360" spans="1:8">
      <c r="A360" s="152">
        <f t="shared" si="64"/>
        <v>346</v>
      </c>
      <c r="B360" s="153">
        <f t="shared" si="64"/>
        <v>45271</v>
      </c>
      <c r="C360" s="179" t="str">
        <f t="shared" si="61"/>
        <v>구간4</v>
      </c>
      <c r="D360" s="152">
        <f t="shared" si="58"/>
        <v>92</v>
      </c>
      <c r="E360" s="180">
        <f>COUNTIF($C$15:C360,C360)</f>
        <v>72</v>
      </c>
      <c r="F360" s="181">
        <f t="shared" si="62"/>
        <v>0.16063488048238117</v>
      </c>
      <c r="G360" s="181">
        <f t="shared" si="63"/>
        <v>5.7688828780521019E-3</v>
      </c>
      <c r="H360" s="182">
        <f t="shared" si="59"/>
        <v>0.16640376336043328</v>
      </c>
    </row>
    <row r="361" spans="1:8">
      <c r="A361" s="152">
        <f t="shared" si="64"/>
        <v>347</v>
      </c>
      <c r="B361" s="153">
        <f t="shared" si="64"/>
        <v>45272</v>
      </c>
      <c r="C361" s="179" t="str">
        <f t="shared" si="61"/>
        <v>구간4</v>
      </c>
      <c r="D361" s="152">
        <f t="shared" si="58"/>
        <v>92</v>
      </c>
      <c r="E361" s="180">
        <f>COUNTIF($C$15:C361,C361)</f>
        <v>73</v>
      </c>
      <c r="F361" s="181">
        <f t="shared" si="62"/>
        <v>0.16063488048238117</v>
      </c>
      <c r="G361" s="181">
        <f t="shared" si="63"/>
        <v>5.8490062513583806E-3</v>
      </c>
      <c r="H361" s="182">
        <f t="shared" si="59"/>
        <v>0.16648388673373954</v>
      </c>
    </row>
    <row r="362" spans="1:8">
      <c r="A362" s="152">
        <f t="shared" si="64"/>
        <v>348</v>
      </c>
      <c r="B362" s="153">
        <f t="shared" si="64"/>
        <v>45273</v>
      </c>
      <c r="C362" s="179" t="str">
        <f t="shared" si="61"/>
        <v>구간4</v>
      </c>
      <c r="D362" s="152">
        <f t="shared" si="58"/>
        <v>92</v>
      </c>
      <c r="E362" s="180">
        <f>COUNTIF($C$15:C362,C362)</f>
        <v>74</v>
      </c>
      <c r="F362" s="181">
        <f t="shared" si="62"/>
        <v>0.16063488048238117</v>
      </c>
      <c r="G362" s="181">
        <f t="shared" si="63"/>
        <v>5.9291296246646603E-3</v>
      </c>
      <c r="H362" s="182">
        <f t="shared" si="59"/>
        <v>0.16656401010704583</v>
      </c>
    </row>
    <row r="363" spans="1:8">
      <c r="A363" s="152">
        <f t="shared" si="64"/>
        <v>349</v>
      </c>
      <c r="B363" s="153">
        <f t="shared" si="64"/>
        <v>45274</v>
      </c>
      <c r="C363" s="179" t="str">
        <f t="shared" si="61"/>
        <v>구간4</v>
      </c>
      <c r="D363" s="152">
        <f t="shared" si="58"/>
        <v>92</v>
      </c>
      <c r="E363" s="180">
        <f>COUNTIF($C$15:C363,C363)</f>
        <v>75</v>
      </c>
      <c r="F363" s="181">
        <f t="shared" si="62"/>
        <v>0.16063488048238117</v>
      </c>
      <c r="G363" s="181">
        <f t="shared" si="63"/>
        <v>6.009252997970939E-3</v>
      </c>
      <c r="H363" s="182">
        <f t="shared" si="59"/>
        <v>0.16664413348035212</v>
      </c>
    </row>
    <row r="364" spans="1:8">
      <c r="A364" s="152">
        <f t="shared" si="64"/>
        <v>350</v>
      </c>
      <c r="B364" s="153">
        <f t="shared" si="64"/>
        <v>45275</v>
      </c>
      <c r="C364" s="179" t="str">
        <f t="shared" si="61"/>
        <v>구간4</v>
      </c>
      <c r="D364" s="152">
        <f t="shared" si="58"/>
        <v>92</v>
      </c>
      <c r="E364" s="180">
        <f>COUNTIF($C$15:C364,C364)</f>
        <v>76</v>
      </c>
      <c r="F364" s="181">
        <f t="shared" si="62"/>
        <v>0.16063488048238117</v>
      </c>
      <c r="G364" s="181">
        <f t="shared" si="63"/>
        <v>6.0893763712772187E-3</v>
      </c>
      <c r="H364" s="182">
        <f t="shared" si="59"/>
        <v>0.16672425685365838</v>
      </c>
    </row>
    <row r="365" spans="1:8">
      <c r="A365" s="152">
        <f t="shared" si="64"/>
        <v>351</v>
      </c>
      <c r="B365" s="153">
        <f t="shared" si="64"/>
        <v>45276</v>
      </c>
      <c r="C365" s="179" t="str">
        <f t="shared" si="61"/>
        <v>구간4</v>
      </c>
      <c r="D365" s="152">
        <f t="shared" si="58"/>
        <v>92</v>
      </c>
      <c r="E365" s="180">
        <f>COUNTIF($C$15:C365,C365)</f>
        <v>77</v>
      </c>
      <c r="F365" s="181">
        <f t="shared" si="62"/>
        <v>0.16063488048238117</v>
      </c>
      <c r="G365" s="181">
        <f t="shared" si="63"/>
        <v>6.1694997445834975E-3</v>
      </c>
      <c r="H365" s="182">
        <f t="shared" si="59"/>
        <v>0.16680438022696467</v>
      </c>
    </row>
    <row r="366" spans="1:8">
      <c r="A366" s="152">
        <f t="shared" si="64"/>
        <v>352</v>
      </c>
      <c r="B366" s="153">
        <f t="shared" si="64"/>
        <v>45277</v>
      </c>
      <c r="C366" s="179" t="str">
        <f t="shared" si="61"/>
        <v>구간4</v>
      </c>
      <c r="D366" s="152">
        <f t="shared" si="58"/>
        <v>92</v>
      </c>
      <c r="E366" s="180">
        <f>COUNTIF($C$15:C366,C366)</f>
        <v>78</v>
      </c>
      <c r="F366" s="181">
        <f t="shared" si="62"/>
        <v>0.16063488048238117</v>
      </c>
      <c r="G366" s="181">
        <f t="shared" si="63"/>
        <v>6.2496231178897771E-3</v>
      </c>
      <c r="H366" s="182">
        <f t="shared" si="59"/>
        <v>0.16688450360027096</v>
      </c>
    </row>
    <row r="367" spans="1:8">
      <c r="A367" s="152">
        <f t="shared" si="64"/>
        <v>353</v>
      </c>
      <c r="B367" s="153">
        <f t="shared" si="64"/>
        <v>45278</v>
      </c>
      <c r="C367" s="179" t="str">
        <f t="shared" si="61"/>
        <v>구간4</v>
      </c>
      <c r="D367" s="152">
        <f t="shared" si="58"/>
        <v>92</v>
      </c>
      <c r="E367" s="180">
        <f>COUNTIF($C$15:C367,C367)</f>
        <v>79</v>
      </c>
      <c r="F367" s="181">
        <f t="shared" si="62"/>
        <v>0.16063488048238117</v>
      </c>
      <c r="G367" s="181">
        <f t="shared" si="63"/>
        <v>6.3297464911960559E-3</v>
      </c>
      <c r="H367" s="182">
        <f t="shared" si="59"/>
        <v>0.16696462697357722</v>
      </c>
    </row>
    <row r="368" spans="1:8">
      <c r="A368" s="152">
        <f t="shared" ref="A368:B383" si="65">A367+1</f>
        <v>354</v>
      </c>
      <c r="B368" s="153">
        <f t="shared" si="65"/>
        <v>45279</v>
      </c>
      <c r="C368" s="179" t="str">
        <f t="shared" si="61"/>
        <v>구간4</v>
      </c>
      <c r="D368" s="152">
        <f t="shared" si="58"/>
        <v>92</v>
      </c>
      <c r="E368" s="180">
        <f>COUNTIF($C$15:C368,C368)</f>
        <v>80</v>
      </c>
      <c r="F368" s="181">
        <f t="shared" si="62"/>
        <v>0.16063488048238117</v>
      </c>
      <c r="G368" s="181">
        <f t="shared" si="63"/>
        <v>6.4098698645023355E-3</v>
      </c>
      <c r="H368" s="182">
        <f t="shared" si="59"/>
        <v>0.16704475034688351</v>
      </c>
    </row>
    <row r="369" spans="1:8">
      <c r="A369" s="152">
        <f t="shared" si="65"/>
        <v>355</v>
      </c>
      <c r="B369" s="153">
        <f t="shared" si="65"/>
        <v>45280</v>
      </c>
      <c r="C369" s="179" t="str">
        <f t="shared" si="61"/>
        <v>구간4</v>
      </c>
      <c r="D369" s="152">
        <f t="shared" si="58"/>
        <v>92</v>
      </c>
      <c r="E369" s="180">
        <f>COUNTIF($C$15:C369,C369)</f>
        <v>81</v>
      </c>
      <c r="F369" s="181">
        <f t="shared" si="62"/>
        <v>0.16063488048238117</v>
      </c>
      <c r="G369" s="181">
        <f t="shared" si="63"/>
        <v>6.4899932378086143E-3</v>
      </c>
      <c r="H369" s="182">
        <f t="shared" si="59"/>
        <v>0.16712487372018978</v>
      </c>
    </row>
    <row r="370" spans="1:8">
      <c r="A370" s="152">
        <f t="shared" si="65"/>
        <v>356</v>
      </c>
      <c r="B370" s="153">
        <f t="shared" si="65"/>
        <v>45281</v>
      </c>
      <c r="C370" s="179" t="str">
        <f t="shared" si="61"/>
        <v>구간4</v>
      </c>
      <c r="D370" s="152">
        <f t="shared" si="58"/>
        <v>92</v>
      </c>
      <c r="E370" s="180">
        <f>COUNTIF($C$15:C370,C370)</f>
        <v>82</v>
      </c>
      <c r="F370" s="181">
        <f t="shared" si="62"/>
        <v>0.16063488048238117</v>
      </c>
      <c r="G370" s="181">
        <f t="shared" si="63"/>
        <v>6.5701166111148939E-3</v>
      </c>
      <c r="H370" s="182">
        <f t="shared" si="59"/>
        <v>0.16720499709349607</v>
      </c>
    </row>
    <row r="371" spans="1:8">
      <c r="A371" s="152">
        <f t="shared" si="65"/>
        <v>357</v>
      </c>
      <c r="B371" s="153">
        <f t="shared" si="65"/>
        <v>45282</v>
      </c>
      <c r="C371" s="179" t="str">
        <f t="shared" si="61"/>
        <v>구간4</v>
      </c>
      <c r="D371" s="152">
        <f t="shared" si="58"/>
        <v>92</v>
      </c>
      <c r="E371" s="180">
        <f>COUNTIF($C$15:C371,C371)</f>
        <v>83</v>
      </c>
      <c r="F371" s="181">
        <f t="shared" si="62"/>
        <v>0.16063488048238117</v>
      </c>
      <c r="G371" s="181">
        <f t="shared" si="63"/>
        <v>6.6502399844211727E-3</v>
      </c>
      <c r="H371" s="182">
        <f t="shared" si="59"/>
        <v>0.16728512046680236</v>
      </c>
    </row>
    <row r="372" spans="1:8">
      <c r="A372" s="152">
        <f t="shared" si="65"/>
        <v>358</v>
      </c>
      <c r="B372" s="153">
        <f t="shared" si="65"/>
        <v>45283</v>
      </c>
      <c r="C372" s="179" t="str">
        <f t="shared" si="61"/>
        <v>구간4</v>
      </c>
      <c r="D372" s="152">
        <f t="shared" si="58"/>
        <v>92</v>
      </c>
      <c r="E372" s="180">
        <f>COUNTIF($C$15:C372,C372)</f>
        <v>84</v>
      </c>
      <c r="F372" s="181">
        <f t="shared" si="62"/>
        <v>0.16063488048238117</v>
      </c>
      <c r="G372" s="181">
        <f t="shared" si="63"/>
        <v>6.7303633577274523E-3</v>
      </c>
      <c r="H372" s="182">
        <f t="shared" si="59"/>
        <v>0.16736524384010862</v>
      </c>
    </row>
    <row r="373" spans="1:8">
      <c r="A373" s="152">
        <f t="shared" si="65"/>
        <v>359</v>
      </c>
      <c r="B373" s="153">
        <f t="shared" si="65"/>
        <v>45284</v>
      </c>
      <c r="C373" s="179" t="str">
        <f t="shared" si="61"/>
        <v>구간4</v>
      </c>
      <c r="D373" s="152">
        <f t="shared" si="58"/>
        <v>92</v>
      </c>
      <c r="E373" s="180">
        <f>COUNTIF($C$15:C373,C373)</f>
        <v>85</v>
      </c>
      <c r="F373" s="181">
        <f t="shared" si="62"/>
        <v>0.16063488048238117</v>
      </c>
      <c r="G373" s="181">
        <f t="shared" si="63"/>
        <v>6.8104867310337311E-3</v>
      </c>
      <c r="H373" s="182">
        <f t="shared" si="59"/>
        <v>0.16744536721341491</v>
      </c>
    </row>
    <row r="374" spans="1:8">
      <c r="A374" s="152">
        <f t="shared" si="65"/>
        <v>360</v>
      </c>
      <c r="B374" s="153">
        <f t="shared" si="65"/>
        <v>45285</v>
      </c>
      <c r="C374" s="179" t="str">
        <f t="shared" si="61"/>
        <v>구간4</v>
      </c>
      <c r="D374" s="152">
        <f t="shared" si="58"/>
        <v>92</v>
      </c>
      <c r="E374" s="180">
        <f>COUNTIF($C$15:C374,C374)</f>
        <v>86</v>
      </c>
      <c r="F374" s="181">
        <f t="shared" si="62"/>
        <v>0.16063488048238117</v>
      </c>
      <c r="G374" s="181">
        <f t="shared" si="63"/>
        <v>6.8906101043400107E-3</v>
      </c>
      <c r="H374" s="182">
        <f t="shared" si="59"/>
        <v>0.16752549058672117</v>
      </c>
    </row>
    <row r="375" spans="1:8">
      <c r="A375" s="152">
        <f t="shared" si="65"/>
        <v>361</v>
      </c>
      <c r="B375" s="153">
        <f t="shared" si="65"/>
        <v>45286</v>
      </c>
      <c r="C375" s="179" t="str">
        <f t="shared" si="61"/>
        <v>구간4</v>
      </c>
      <c r="D375" s="152">
        <f t="shared" si="58"/>
        <v>92</v>
      </c>
      <c r="E375" s="180">
        <f>COUNTIF($C$15:C375,C375)</f>
        <v>87</v>
      </c>
      <c r="F375" s="181">
        <f t="shared" si="62"/>
        <v>0.16063488048238117</v>
      </c>
      <c r="G375" s="181">
        <f t="shared" si="63"/>
        <v>6.9707334776462895E-3</v>
      </c>
      <c r="H375" s="182">
        <f t="shared" si="59"/>
        <v>0.16760561396002746</v>
      </c>
    </row>
    <row r="376" spans="1:8">
      <c r="A376" s="152">
        <f t="shared" si="65"/>
        <v>362</v>
      </c>
      <c r="B376" s="153">
        <f t="shared" si="65"/>
        <v>45287</v>
      </c>
      <c r="C376" s="179" t="str">
        <f t="shared" si="61"/>
        <v>구간4</v>
      </c>
      <c r="D376" s="152">
        <f t="shared" si="58"/>
        <v>92</v>
      </c>
      <c r="E376" s="180">
        <f>COUNTIF($C$15:C376,C376)</f>
        <v>88</v>
      </c>
      <c r="F376" s="181">
        <f t="shared" si="62"/>
        <v>0.16063488048238117</v>
      </c>
      <c r="G376" s="181">
        <f t="shared" si="63"/>
        <v>7.0508568509525691E-3</v>
      </c>
      <c r="H376" s="182">
        <f t="shared" si="59"/>
        <v>0.16768573733333375</v>
      </c>
    </row>
    <row r="377" spans="1:8">
      <c r="A377" s="152">
        <f t="shared" si="65"/>
        <v>363</v>
      </c>
      <c r="B377" s="153">
        <f t="shared" si="65"/>
        <v>45288</v>
      </c>
      <c r="C377" s="179" t="str">
        <f t="shared" si="61"/>
        <v>구간4</v>
      </c>
      <c r="D377" s="152">
        <f t="shared" si="58"/>
        <v>92</v>
      </c>
      <c r="E377" s="180">
        <f>COUNTIF($C$15:C377,C377)</f>
        <v>89</v>
      </c>
      <c r="F377" s="181">
        <f t="shared" si="62"/>
        <v>0.16063488048238117</v>
      </c>
      <c r="G377" s="181">
        <f t="shared" si="63"/>
        <v>7.1309802242588479E-3</v>
      </c>
      <c r="H377" s="182">
        <f t="shared" si="59"/>
        <v>0.16776586070664001</v>
      </c>
    </row>
    <row r="378" spans="1:8">
      <c r="A378" s="152">
        <f t="shared" si="65"/>
        <v>364</v>
      </c>
      <c r="B378" s="153">
        <f t="shared" si="65"/>
        <v>45289</v>
      </c>
      <c r="C378" s="179" t="str">
        <f t="shared" si="61"/>
        <v>구간4</v>
      </c>
      <c r="D378" s="152">
        <f t="shared" si="58"/>
        <v>92</v>
      </c>
      <c r="E378" s="180">
        <f>COUNTIF($C$15:C378,C378)</f>
        <v>90</v>
      </c>
      <c r="F378" s="181">
        <f t="shared" si="62"/>
        <v>0.16063488048238117</v>
      </c>
      <c r="G378" s="181">
        <f t="shared" si="63"/>
        <v>7.2111035975651275E-3</v>
      </c>
      <c r="H378" s="182">
        <f t="shared" si="59"/>
        <v>0.1678459840799463</v>
      </c>
    </row>
    <row r="379" spans="1:8">
      <c r="A379" s="152">
        <f t="shared" si="65"/>
        <v>365</v>
      </c>
      <c r="B379" s="153">
        <f t="shared" si="65"/>
        <v>45290</v>
      </c>
      <c r="C379" s="179" t="str">
        <f t="shared" si="61"/>
        <v>구간4</v>
      </c>
      <c r="D379" s="152">
        <f t="shared" si="58"/>
        <v>92</v>
      </c>
      <c r="E379" s="180">
        <f>COUNTIF($C$15:C379,C379)</f>
        <v>91</v>
      </c>
      <c r="F379" s="181">
        <f t="shared" si="62"/>
        <v>0.16063488048238117</v>
      </c>
      <c r="G379" s="181">
        <f t="shared" si="63"/>
        <v>7.2912269708714063E-3</v>
      </c>
      <c r="H379" s="182">
        <f t="shared" si="59"/>
        <v>0.16792610745325257</v>
      </c>
    </row>
    <row r="380" spans="1:8">
      <c r="A380" s="152">
        <f t="shared" si="65"/>
        <v>366</v>
      </c>
      <c r="B380" s="153">
        <f t="shared" si="65"/>
        <v>45291</v>
      </c>
      <c r="C380" s="179" t="str">
        <f t="shared" si="61"/>
        <v>구간4</v>
      </c>
      <c r="D380" s="152">
        <f t="shared" si="58"/>
        <v>92</v>
      </c>
      <c r="E380" s="180">
        <f>COUNTIF($C$15:C380,C380)</f>
        <v>92</v>
      </c>
      <c r="F380" s="181">
        <f t="shared" si="62"/>
        <v>0.16063488048238117</v>
      </c>
      <c r="G380" s="181">
        <f t="shared" si="63"/>
        <v>7.371350344177686E-3</v>
      </c>
      <c r="H380" s="182">
        <f t="shared" si="59"/>
        <v>0.16800623082655886</v>
      </c>
    </row>
    <row r="381" spans="1:8">
      <c r="A381" s="152">
        <f t="shared" si="65"/>
        <v>367</v>
      </c>
      <c r="B381" s="153">
        <f t="shared" si="65"/>
        <v>45292</v>
      </c>
      <c r="C381" s="179" t="str">
        <f t="shared" si="61"/>
        <v>구간5</v>
      </c>
      <c r="D381" s="152">
        <f t="shared" si="58"/>
        <v>91</v>
      </c>
      <c r="E381" s="180">
        <f>COUNTIF($C$15:C381,C381)</f>
        <v>1</v>
      </c>
      <c r="F381" s="181">
        <f t="shared" si="62"/>
        <v>0.16800623082655886</v>
      </c>
      <c r="G381" s="181">
        <f t="shared" si="63"/>
        <v>5.8976823538702394E-5</v>
      </c>
      <c r="H381" s="182">
        <f t="shared" si="59"/>
        <v>0.16806520765009755</v>
      </c>
    </row>
    <row r="382" spans="1:8">
      <c r="A382" s="152">
        <f t="shared" si="65"/>
        <v>368</v>
      </c>
      <c r="B382" s="153">
        <f t="shared" si="65"/>
        <v>45293</v>
      </c>
      <c r="C382" s="179" t="str">
        <f t="shared" si="61"/>
        <v>구간5</v>
      </c>
      <c r="D382" s="152">
        <f t="shared" si="58"/>
        <v>91</v>
      </c>
      <c r="E382" s="180">
        <f>COUNTIF($C$15:C382,C382)</f>
        <v>2</v>
      </c>
      <c r="F382" s="181">
        <f t="shared" si="62"/>
        <v>0.16800623082655886</v>
      </c>
      <c r="G382" s="181">
        <f t="shared" si="63"/>
        <v>1.1795364707740479E-4</v>
      </c>
      <c r="H382" s="182">
        <f t="shared" si="59"/>
        <v>0.16812418447363625</v>
      </c>
    </row>
    <row r="383" spans="1:8">
      <c r="A383" s="152">
        <f t="shared" si="65"/>
        <v>369</v>
      </c>
      <c r="B383" s="153">
        <f t="shared" si="65"/>
        <v>45294</v>
      </c>
      <c r="C383" s="179" t="str">
        <f t="shared" si="61"/>
        <v>구간5</v>
      </c>
      <c r="D383" s="152">
        <f t="shared" si="58"/>
        <v>91</v>
      </c>
      <c r="E383" s="180">
        <f>COUNTIF($C$15:C383,C383)</f>
        <v>3</v>
      </c>
      <c r="F383" s="181">
        <f t="shared" si="62"/>
        <v>0.16800623082655886</v>
      </c>
      <c r="G383" s="181">
        <f t="shared" si="63"/>
        <v>1.7693047061610718E-4</v>
      </c>
      <c r="H383" s="182">
        <f t="shared" si="59"/>
        <v>0.16818316129717495</v>
      </c>
    </row>
    <row r="384" spans="1:8">
      <c r="A384" s="152">
        <f t="shared" ref="A384:B399" si="66">A383+1</f>
        <v>370</v>
      </c>
      <c r="B384" s="153">
        <f t="shared" si="66"/>
        <v>45295</v>
      </c>
      <c r="C384" s="179" t="str">
        <f t="shared" si="61"/>
        <v>구간5</v>
      </c>
      <c r="D384" s="152">
        <f t="shared" si="58"/>
        <v>91</v>
      </c>
      <c r="E384" s="180">
        <f>COUNTIF($C$15:C384,C384)</f>
        <v>4</v>
      </c>
      <c r="F384" s="181">
        <f t="shared" si="62"/>
        <v>0.16800623082655886</v>
      </c>
      <c r="G384" s="181">
        <f t="shared" si="63"/>
        <v>2.3590729415480958E-4</v>
      </c>
      <c r="H384" s="182">
        <f t="shared" si="59"/>
        <v>0.16824213812071367</v>
      </c>
    </row>
    <row r="385" spans="1:8">
      <c r="A385" s="152">
        <f t="shared" si="66"/>
        <v>371</v>
      </c>
      <c r="B385" s="153">
        <f t="shared" si="66"/>
        <v>45296</v>
      </c>
      <c r="C385" s="179" t="str">
        <f t="shared" si="61"/>
        <v>구간5</v>
      </c>
      <c r="D385" s="152">
        <f t="shared" si="58"/>
        <v>91</v>
      </c>
      <c r="E385" s="180">
        <f>COUNTIF($C$15:C385,C385)</f>
        <v>5</v>
      </c>
      <c r="F385" s="181">
        <f t="shared" si="62"/>
        <v>0.16800623082655886</v>
      </c>
      <c r="G385" s="181">
        <f t="shared" si="63"/>
        <v>2.9488411769351198E-4</v>
      </c>
      <c r="H385" s="182">
        <f t="shared" si="59"/>
        <v>0.16830111494425237</v>
      </c>
    </row>
    <row r="386" spans="1:8">
      <c r="A386" s="152">
        <f t="shared" si="66"/>
        <v>372</v>
      </c>
      <c r="B386" s="153">
        <f t="shared" si="66"/>
        <v>45297</v>
      </c>
      <c r="C386" s="179" t="str">
        <f t="shared" si="61"/>
        <v>구간5</v>
      </c>
      <c r="D386" s="152">
        <f t="shared" si="58"/>
        <v>91</v>
      </c>
      <c r="E386" s="180">
        <f>COUNTIF($C$15:C386,C386)</f>
        <v>6</v>
      </c>
      <c r="F386" s="181">
        <f t="shared" si="62"/>
        <v>0.16800623082655886</v>
      </c>
      <c r="G386" s="181">
        <f t="shared" si="63"/>
        <v>3.5386094123221435E-4</v>
      </c>
      <c r="H386" s="182">
        <f t="shared" si="59"/>
        <v>0.16836009176779107</v>
      </c>
    </row>
    <row r="387" spans="1:8">
      <c r="A387" s="152">
        <f t="shared" si="66"/>
        <v>373</v>
      </c>
      <c r="B387" s="153">
        <f t="shared" si="66"/>
        <v>45298</v>
      </c>
      <c r="C387" s="179" t="str">
        <f t="shared" si="61"/>
        <v>구간5</v>
      </c>
      <c r="D387" s="152">
        <f t="shared" si="58"/>
        <v>91</v>
      </c>
      <c r="E387" s="180">
        <f>COUNTIF($C$15:C387,C387)</f>
        <v>7</v>
      </c>
      <c r="F387" s="181">
        <f t="shared" si="62"/>
        <v>0.16800623082655886</v>
      </c>
      <c r="G387" s="181">
        <f t="shared" si="63"/>
        <v>4.1283776477091678E-4</v>
      </c>
      <c r="H387" s="182">
        <f t="shared" si="59"/>
        <v>0.16841906859132977</v>
      </c>
    </row>
    <row r="388" spans="1:8">
      <c r="A388" s="152">
        <f t="shared" si="66"/>
        <v>374</v>
      </c>
      <c r="B388" s="153">
        <f t="shared" si="66"/>
        <v>45299</v>
      </c>
      <c r="C388" s="179" t="str">
        <f t="shared" si="61"/>
        <v>구간5</v>
      </c>
      <c r="D388" s="152">
        <f t="shared" si="58"/>
        <v>91</v>
      </c>
      <c r="E388" s="180">
        <f>COUNTIF($C$15:C388,C388)</f>
        <v>8</v>
      </c>
      <c r="F388" s="181">
        <f t="shared" si="62"/>
        <v>0.16800623082655886</v>
      </c>
      <c r="G388" s="181">
        <f t="shared" si="63"/>
        <v>4.7181458830961915E-4</v>
      </c>
      <c r="H388" s="182">
        <f t="shared" si="59"/>
        <v>0.16847804541486847</v>
      </c>
    </row>
    <row r="389" spans="1:8">
      <c r="A389" s="152">
        <f t="shared" si="66"/>
        <v>375</v>
      </c>
      <c r="B389" s="153">
        <f t="shared" si="66"/>
        <v>45300</v>
      </c>
      <c r="C389" s="179" t="str">
        <f t="shared" si="61"/>
        <v>구간5</v>
      </c>
      <c r="D389" s="152">
        <f t="shared" si="58"/>
        <v>91</v>
      </c>
      <c r="E389" s="180">
        <f>COUNTIF($C$15:C389,C389)</f>
        <v>9</v>
      </c>
      <c r="F389" s="181">
        <f t="shared" si="62"/>
        <v>0.16800623082655886</v>
      </c>
      <c r="G389" s="181">
        <f t="shared" si="63"/>
        <v>5.3079141184832158E-4</v>
      </c>
      <c r="H389" s="182">
        <f t="shared" si="59"/>
        <v>0.16853702223840716</v>
      </c>
    </row>
    <row r="390" spans="1:8">
      <c r="A390" s="152">
        <f t="shared" si="66"/>
        <v>376</v>
      </c>
      <c r="B390" s="153">
        <f t="shared" si="66"/>
        <v>45301</v>
      </c>
      <c r="C390" s="179" t="str">
        <f t="shared" si="61"/>
        <v>구간5</v>
      </c>
      <c r="D390" s="152">
        <f t="shared" si="58"/>
        <v>91</v>
      </c>
      <c r="E390" s="180">
        <f>COUNTIF($C$15:C390,C390)</f>
        <v>10</v>
      </c>
      <c r="F390" s="181">
        <f t="shared" si="62"/>
        <v>0.16800623082655886</v>
      </c>
      <c r="G390" s="181">
        <f t="shared" si="63"/>
        <v>5.8976823538702395E-4</v>
      </c>
      <c r="H390" s="182">
        <f t="shared" si="59"/>
        <v>0.16859599906194589</v>
      </c>
    </row>
    <row r="391" spans="1:8">
      <c r="A391" s="152">
        <f t="shared" si="66"/>
        <v>377</v>
      </c>
      <c r="B391" s="153">
        <f t="shared" si="66"/>
        <v>45302</v>
      </c>
      <c r="C391" s="179" t="str">
        <f t="shared" si="61"/>
        <v>구간5</v>
      </c>
      <c r="D391" s="152">
        <f t="shared" si="58"/>
        <v>91</v>
      </c>
      <c r="E391" s="180">
        <f>COUNTIF($C$15:C391,C391)</f>
        <v>11</v>
      </c>
      <c r="F391" s="181">
        <f t="shared" si="62"/>
        <v>0.16800623082655886</v>
      </c>
      <c r="G391" s="181">
        <f t="shared" si="63"/>
        <v>6.4874505892572633E-4</v>
      </c>
      <c r="H391" s="182">
        <f t="shared" si="59"/>
        <v>0.16865497588548459</v>
      </c>
    </row>
    <row r="392" spans="1:8">
      <c r="A392" s="152">
        <f t="shared" si="66"/>
        <v>378</v>
      </c>
      <c r="B392" s="153">
        <f t="shared" si="66"/>
        <v>45303</v>
      </c>
      <c r="C392" s="179" t="str">
        <f t="shared" si="61"/>
        <v>구간5</v>
      </c>
      <c r="D392" s="152">
        <f t="shared" si="58"/>
        <v>91</v>
      </c>
      <c r="E392" s="180">
        <f>COUNTIF($C$15:C392,C392)</f>
        <v>12</v>
      </c>
      <c r="F392" s="181">
        <f t="shared" si="62"/>
        <v>0.16800623082655886</v>
      </c>
      <c r="G392" s="181">
        <f t="shared" si="63"/>
        <v>7.077218824644287E-4</v>
      </c>
      <c r="H392" s="182">
        <f t="shared" si="59"/>
        <v>0.16871395270902328</v>
      </c>
    </row>
    <row r="393" spans="1:8">
      <c r="A393" s="152">
        <f t="shared" si="66"/>
        <v>379</v>
      </c>
      <c r="B393" s="153">
        <f t="shared" si="66"/>
        <v>45304</v>
      </c>
      <c r="C393" s="179" t="str">
        <f t="shared" si="61"/>
        <v>구간5</v>
      </c>
      <c r="D393" s="152">
        <f t="shared" si="58"/>
        <v>91</v>
      </c>
      <c r="E393" s="180">
        <f>COUNTIF($C$15:C393,C393)</f>
        <v>13</v>
      </c>
      <c r="F393" s="181">
        <f t="shared" si="62"/>
        <v>0.16800623082655886</v>
      </c>
      <c r="G393" s="181">
        <f t="shared" si="63"/>
        <v>7.6669870600313108E-4</v>
      </c>
      <c r="H393" s="182">
        <f t="shared" si="59"/>
        <v>0.16877292953256198</v>
      </c>
    </row>
    <row r="394" spans="1:8">
      <c r="A394" s="152">
        <f t="shared" si="66"/>
        <v>380</v>
      </c>
      <c r="B394" s="153">
        <f t="shared" si="66"/>
        <v>45305</v>
      </c>
      <c r="C394" s="179" t="str">
        <f t="shared" si="61"/>
        <v>구간5</v>
      </c>
      <c r="D394" s="152">
        <f t="shared" si="58"/>
        <v>91</v>
      </c>
      <c r="E394" s="180">
        <f>COUNTIF($C$15:C394,C394)</f>
        <v>14</v>
      </c>
      <c r="F394" s="181">
        <f t="shared" si="62"/>
        <v>0.16800623082655886</v>
      </c>
      <c r="G394" s="181">
        <f t="shared" si="63"/>
        <v>8.2567552954183356E-4</v>
      </c>
      <c r="H394" s="182">
        <f t="shared" si="59"/>
        <v>0.16883190635610068</v>
      </c>
    </row>
    <row r="395" spans="1:8">
      <c r="A395" s="152">
        <f t="shared" si="66"/>
        <v>381</v>
      </c>
      <c r="B395" s="153">
        <f t="shared" si="66"/>
        <v>45306</v>
      </c>
      <c r="C395" s="179" t="str">
        <f t="shared" si="61"/>
        <v>구간5</v>
      </c>
      <c r="D395" s="152">
        <f t="shared" si="58"/>
        <v>91</v>
      </c>
      <c r="E395" s="180">
        <f>COUNTIF($C$15:C395,C395)</f>
        <v>15</v>
      </c>
      <c r="F395" s="181">
        <f t="shared" si="62"/>
        <v>0.16800623082655886</v>
      </c>
      <c r="G395" s="181">
        <f t="shared" si="63"/>
        <v>8.8465235308053593E-4</v>
      </c>
      <c r="H395" s="182">
        <f t="shared" si="59"/>
        <v>0.16889088317963938</v>
      </c>
    </row>
    <row r="396" spans="1:8">
      <c r="A396" s="152">
        <f t="shared" si="66"/>
        <v>382</v>
      </c>
      <c r="B396" s="153">
        <f t="shared" si="66"/>
        <v>45307</v>
      </c>
      <c r="C396" s="179" t="str">
        <f t="shared" si="61"/>
        <v>구간5</v>
      </c>
      <c r="D396" s="152">
        <f t="shared" si="58"/>
        <v>91</v>
      </c>
      <c r="E396" s="180">
        <f>COUNTIF($C$15:C396,C396)</f>
        <v>16</v>
      </c>
      <c r="F396" s="181">
        <f t="shared" si="62"/>
        <v>0.16800623082655886</v>
      </c>
      <c r="G396" s="181">
        <f t="shared" si="63"/>
        <v>9.4362917661923831E-4</v>
      </c>
      <c r="H396" s="182">
        <f t="shared" si="59"/>
        <v>0.1689498600031781</v>
      </c>
    </row>
    <row r="397" spans="1:8">
      <c r="A397" s="152">
        <f t="shared" si="66"/>
        <v>383</v>
      </c>
      <c r="B397" s="153">
        <f t="shared" si="66"/>
        <v>45308</v>
      </c>
      <c r="C397" s="179" t="str">
        <f t="shared" si="61"/>
        <v>구간5</v>
      </c>
      <c r="D397" s="152">
        <f t="shared" si="58"/>
        <v>91</v>
      </c>
      <c r="E397" s="180">
        <f>COUNTIF($C$15:C397,C397)</f>
        <v>17</v>
      </c>
      <c r="F397" s="181">
        <f t="shared" si="62"/>
        <v>0.16800623082655886</v>
      </c>
      <c r="G397" s="181">
        <f t="shared" si="63"/>
        <v>1.0026060001579408E-3</v>
      </c>
      <c r="H397" s="182">
        <f t="shared" si="59"/>
        <v>0.1690088368267168</v>
      </c>
    </row>
    <row r="398" spans="1:8">
      <c r="A398" s="152">
        <f t="shared" si="66"/>
        <v>384</v>
      </c>
      <c r="B398" s="153">
        <f t="shared" si="66"/>
        <v>45309</v>
      </c>
      <c r="C398" s="179" t="str">
        <f t="shared" si="61"/>
        <v>구간5</v>
      </c>
      <c r="D398" s="152">
        <f t="shared" si="58"/>
        <v>91</v>
      </c>
      <c r="E398" s="180">
        <f>COUNTIF($C$15:C398,C398)</f>
        <v>18</v>
      </c>
      <c r="F398" s="181">
        <f t="shared" si="62"/>
        <v>0.16800623082655886</v>
      </c>
      <c r="G398" s="181">
        <f t="shared" si="63"/>
        <v>1.0615828236966432E-3</v>
      </c>
      <c r="H398" s="182">
        <f t="shared" si="59"/>
        <v>0.1690678136502555</v>
      </c>
    </row>
    <row r="399" spans="1:8">
      <c r="A399" s="152">
        <f t="shared" si="66"/>
        <v>385</v>
      </c>
      <c r="B399" s="153">
        <f t="shared" si="66"/>
        <v>45310</v>
      </c>
      <c r="C399" s="179" t="str">
        <f t="shared" si="61"/>
        <v>구간5</v>
      </c>
      <c r="D399" s="152">
        <f t="shared" ref="D399:D462" si="67">COUNTIF($C$15:$C$49928,C399)</f>
        <v>91</v>
      </c>
      <c r="E399" s="180">
        <f>COUNTIF($C$15:C399,C399)</f>
        <v>19</v>
      </c>
      <c r="F399" s="181">
        <f t="shared" si="62"/>
        <v>0.16800623082655886</v>
      </c>
      <c r="G399" s="181">
        <f t="shared" si="63"/>
        <v>1.1205596472353455E-3</v>
      </c>
      <c r="H399" s="182">
        <f t="shared" ref="H399:H462" si="68">F399+G399</f>
        <v>0.1691267904737942</v>
      </c>
    </row>
    <row r="400" spans="1:8">
      <c r="A400" s="152">
        <f t="shared" ref="A400:B415" si="69">A399+1</f>
        <v>386</v>
      </c>
      <c r="B400" s="153">
        <f t="shared" si="69"/>
        <v>45311</v>
      </c>
      <c r="C400" s="179" t="str">
        <f t="shared" ref="C400:C463" si="70">IF(IFERROR(HLOOKUP(B400,$D$5:$BK$6,2,FALSE),"")="",C401,HLOOKUP(B400,$D$5:$BK$7,2,FALSE))</f>
        <v>구간5</v>
      </c>
      <c r="D400" s="152">
        <f t="shared" si="67"/>
        <v>91</v>
      </c>
      <c r="E400" s="180">
        <f>COUNTIF($C$15:C400,C400)</f>
        <v>20</v>
      </c>
      <c r="F400" s="181">
        <f t="shared" ref="F400:F463" si="71">HLOOKUP($C400,$D$6:$BK$11,6,FALSE)</f>
        <v>0.16800623082655886</v>
      </c>
      <c r="G400" s="181">
        <f t="shared" ref="G400:G463" si="72">HLOOKUP($C400,$D$6:$BK$11,5,FALSE)*(E400)</f>
        <v>1.1795364707740479E-3</v>
      </c>
      <c r="H400" s="182">
        <f t="shared" si="68"/>
        <v>0.1691857672973329</v>
      </c>
    </row>
    <row r="401" spans="1:8">
      <c r="A401" s="152">
        <f t="shared" si="69"/>
        <v>387</v>
      </c>
      <c r="B401" s="153">
        <f t="shared" si="69"/>
        <v>45312</v>
      </c>
      <c r="C401" s="179" t="str">
        <f t="shared" si="70"/>
        <v>구간5</v>
      </c>
      <c r="D401" s="152">
        <f t="shared" si="67"/>
        <v>91</v>
      </c>
      <c r="E401" s="180">
        <f>COUNTIF($C$15:C401,C401)</f>
        <v>21</v>
      </c>
      <c r="F401" s="181">
        <f t="shared" si="71"/>
        <v>0.16800623082655886</v>
      </c>
      <c r="G401" s="181">
        <f t="shared" si="72"/>
        <v>1.2385132943127503E-3</v>
      </c>
      <c r="H401" s="182">
        <f t="shared" si="68"/>
        <v>0.16924474412087159</v>
      </c>
    </row>
    <row r="402" spans="1:8">
      <c r="A402" s="152">
        <f t="shared" si="69"/>
        <v>388</v>
      </c>
      <c r="B402" s="153">
        <f t="shared" si="69"/>
        <v>45313</v>
      </c>
      <c r="C402" s="179" t="str">
        <f t="shared" si="70"/>
        <v>구간5</v>
      </c>
      <c r="D402" s="152">
        <f t="shared" si="67"/>
        <v>91</v>
      </c>
      <c r="E402" s="180">
        <f>COUNTIF($C$15:C402,C402)</f>
        <v>22</v>
      </c>
      <c r="F402" s="181">
        <f t="shared" si="71"/>
        <v>0.16800623082655886</v>
      </c>
      <c r="G402" s="181">
        <f t="shared" si="72"/>
        <v>1.2974901178514527E-3</v>
      </c>
      <c r="H402" s="182">
        <f t="shared" si="68"/>
        <v>0.16930372094441032</v>
      </c>
    </row>
    <row r="403" spans="1:8">
      <c r="A403" s="152">
        <f t="shared" si="69"/>
        <v>389</v>
      </c>
      <c r="B403" s="153">
        <f t="shared" si="69"/>
        <v>45314</v>
      </c>
      <c r="C403" s="179" t="str">
        <f t="shared" si="70"/>
        <v>구간5</v>
      </c>
      <c r="D403" s="152">
        <f t="shared" si="67"/>
        <v>91</v>
      </c>
      <c r="E403" s="180">
        <f>COUNTIF($C$15:C403,C403)</f>
        <v>23</v>
      </c>
      <c r="F403" s="181">
        <f t="shared" si="71"/>
        <v>0.16800623082655886</v>
      </c>
      <c r="G403" s="181">
        <f t="shared" si="72"/>
        <v>1.356466941390155E-3</v>
      </c>
      <c r="H403" s="182">
        <f t="shared" si="68"/>
        <v>0.16936269776794902</v>
      </c>
    </row>
    <row r="404" spans="1:8">
      <c r="A404" s="152">
        <f t="shared" si="69"/>
        <v>390</v>
      </c>
      <c r="B404" s="153">
        <f t="shared" si="69"/>
        <v>45315</v>
      </c>
      <c r="C404" s="179" t="str">
        <f t="shared" si="70"/>
        <v>구간5</v>
      </c>
      <c r="D404" s="152">
        <f t="shared" si="67"/>
        <v>91</v>
      </c>
      <c r="E404" s="180">
        <f>COUNTIF($C$15:C404,C404)</f>
        <v>24</v>
      </c>
      <c r="F404" s="181">
        <f t="shared" si="71"/>
        <v>0.16800623082655886</v>
      </c>
      <c r="G404" s="181">
        <f t="shared" si="72"/>
        <v>1.4154437649288574E-3</v>
      </c>
      <c r="H404" s="182">
        <f t="shared" si="68"/>
        <v>0.16942167459148771</v>
      </c>
    </row>
    <row r="405" spans="1:8">
      <c r="A405" s="152">
        <f t="shared" si="69"/>
        <v>391</v>
      </c>
      <c r="B405" s="153">
        <f t="shared" si="69"/>
        <v>45316</v>
      </c>
      <c r="C405" s="179" t="str">
        <f t="shared" si="70"/>
        <v>구간5</v>
      </c>
      <c r="D405" s="152">
        <f t="shared" si="67"/>
        <v>91</v>
      </c>
      <c r="E405" s="180">
        <f>COUNTIF($C$15:C405,C405)</f>
        <v>25</v>
      </c>
      <c r="F405" s="181">
        <f t="shared" si="71"/>
        <v>0.16800623082655886</v>
      </c>
      <c r="G405" s="181">
        <f t="shared" si="72"/>
        <v>1.4744205884675598E-3</v>
      </c>
      <c r="H405" s="182">
        <f t="shared" si="68"/>
        <v>0.16948065141502641</v>
      </c>
    </row>
    <row r="406" spans="1:8">
      <c r="A406" s="152">
        <f t="shared" si="69"/>
        <v>392</v>
      </c>
      <c r="B406" s="153">
        <f t="shared" si="69"/>
        <v>45317</v>
      </c>
      <c r="C406" s="179" t="str">
        <f t="shared" si="70"/>
        <v>구간5</v>
      </c>
      <c r="D406" s="152">
        <f t="shared" si="67"/>
        <v>91</v>
      </c>
      <c r="E406" s="180">
        <f>COUNTIF($C$15:C406,C406)</f>
        <v>26</v>
      </c>
      <c r="F406" s="181">
        <f t="shared" si="71"/>
        <v>0.16800623082655886</v>
      </c>
      <c r="G406" s="181">
        <f t="shared" si="72"/>
        <v>1.5333974120062622E-3</v>
      </c>
      <c r="H406" s="182">
        <f t="shared" si="68"/>
        <v>0.16953962823856511</v>
      </c>
    </row>
    <row r="407" spans="1:8">
      <c r="A407" s="152">
        <f t="shared" si="69"/>
        <v>393</v>
      </c>
      <c r="B407" s="153">
        <f t="shared" si="69"/>
        <v>45318</v>
      </c>
      <c r="C407" s="179" t="str">
        <f t="shared" si="70"/>
        <v>구간5</v>
      </c>
      <c r="D407" s="152">
        <f t="shared" si="67"/>
        <v>91</v>
      </c>
      <c r="E407" s="180">
        <f>COUNTIF($C$15:C407,C407)</f>
        <v>27</v>
      </c>
      <c r="F407" s="181">
        <f t="shared" si="71"/>
        <v>0.16800623082655886</v>
      </c>
      <c r="G407" s="181">
        <f t="shared" si="72"/>
        <v>1.5923742355449647E-3</v>
      </c>
      <c r="H407" s="182">
        <f t="shared" si="68"/>
        <v>0.16959860506210381</v>
      </c>
    </row>
    <row r="408" spans="1:8">
      <c r="A408" s="152">
        <f t="shared" si="69"/>
        <v>394</v>
      </c>
      <c r="B408" s="153">
        <f t="shared" si="69"/>
        <v>45319</v>
      </c>
      <c r="C408" s="179" t="str">
        <f t="shared" si="70"/>
        <v>구간5</v>
      </c>
      <c r="D408" s="152">
        <f t="shared" si="67"/>
        <v>91</v>
      </c>
      <c r="E408" s="180">
        <f>COUNTIF($C$15:C408,C408)</f>
        <v>28</v>
      </c>
      <c r="F408" s="181">
        <f t="shared" si="71"/>
        <v>0.16800623082655886</v>
      </c>
      <c r="G408" s="181">
        <f t="shared" si="72"/>
        <v>1.6513510590836671E-3</v>
      </c>
      <c r="H408" s="182">
        <f t="shared" si="68"/>
        <v>0.16965758188564253</v>
      </c>
    </row>
    <row r="409" spans="1:8">
      <c r="A409" s="152">
        <f t="shared" si="69"/>
        <v>395</v>
      </c>
      <c r="B409" s="153">
        <f t="shared" si="69"/>
        <v>45320</v>
      </c>
      <c r="C409" s="179" t="str">
        <f t="shared" si="70"/>
        <v>구간5</v>
      </c>
      <c r="D409" s="152">
        <f t="shared" si="67"/>
        <v>91</v>
      </c>
      <c r="E409" s="180">
        <f>COUNTIF($C$15:C409,C409)</f>
        <v>29</v>
      </c>
      <c r="F409" s="181">
        <f t="shared" si="71"/>
        <v>0.16800623082655886</v>
      </c>
      <c r="G409" s="181">
        <f t="shared" si="72"/>
        <v>1.7103278826223695E-3</v>
      </c>
      <c r="H409" s="182">
        <f t="shared" si="68"/>
        <v>0.16971655870918123</v>
      </c>
    </row>
    <row r="410" spans="1:8">
      <c r="A410" s="152">
        <f t="shared" si="69"/>
        <v>396</v>
      </c>
      <c r="B410" s="153">
        <f t="shared" si="69"/>
        <v>45321</v>
      </c>
      <c r="C410" s="179" t="str">
        <f t="shared" si="70"/>
        <v>구간5</v>
      </c>
      <c r="D410" s="152">
        <f t="shared" si="67"/>
        <v>91</v>
      </c>
      <c r="E410" s="180">
        <f>COUNTIF($C$15:C410,C410)</f>
        <v>30</v>
      </c>
      <c r="F410" s="181">
        <f t="shared" si="71"/>
        <v>0.16800623082655886</v>
      </c>
      <c r="G410" s="181">
        <f t="shared" si="72"/>
        <v>1.7693047061610719E-3</v>
      </c>
      <c r="H410" s="182">
        <f t="shared" si="68"/>
        <v>0.16977553553271993</v>
      </c>
    </row>
    <row r="411" spans="1:8">
      <c r="A411" s="152">
        <f t="shared" si="69"/>
        <v>397</v>
      </c>
      <c r="B411" s="153">
        <f t="shared" si="69"/>
        <v>45322</v>
      </c>
      <c r="C411" s="179" t="str">
        <f t="shared" si="70"/>
        <v>구간5</v>
      </c>
      <c r="D411" s="152">
        <f t="shared" si="67"/>
        <v>91</v>
      </c>
      <c r="E411" s="180">
        <f>COUNTIF($C$15:C411,C411)</f>
        <v>31</v>
      </c>
      <c r="F411" s="181">
        <f t="shared" si="71"/>
        <v>0.16800623082655886</v>
      </c>
      <c r="G411" s="181">
        <f t="shared" si="72"/>
        <v>1.8282815296997742E-3</v>
      </c>
      <c r="H411" s="182">
        <f t="shared" si="68"/>
        <v>0.16983451235625863</v>
      </c>
    </row>
    <row r="412" spans="1:8">
      <c r="A412" s="152">
        <f t="shared" si="69"/>
        <v>398</v>
      </c>
      <c r="B412" s="153">
        <f t="shared" si="69"/>
        <v>45323</v>
      </c>
      <c r="C412" s="179" t="str">
        <f t="shared" si="70"/>
        <v>구간5</v>
      </c>
      <c r="D412" s="152">
        <f t="shared" si="67"/>
        <v>91</v>
      </c>
      <c r="E412" s="180">
        <f>COUNTIF($C$15:C412,C412)</f>
        <v>32</v>
      </c>
      <c r="F412" s="181">
        <f t="shared" si="71"/>
        <v>0.16800623082655886</v>
      </c>
      <c r="G412" s="181">
        <f t="shared" si="72"/>
        <v>1.8872583532384766E-3</v>
      </c>
      <c r="H412" s="182">
        <f t="shared" si="68"/>
        <v>0.16989348917979732</v>
      </c>
    </row>
    <row r="413" spans="1:8">
      <c r="A413" s="152">
        <f t="shared" si="69"/>
        <v>399</v>
      </c>
      <c r="B413" s="153">
        <f t="shared" si="69"/>
        <v>45324</v>
      </c>
      <c r="C413" s="179" t="str">
        <f t="shared" si="70"/>
        <v>구간5</v>
      </c>
      <c r="D413" s="152">
        <f t="shared" si="67"/>
        <v>91</v>
      </c>
      <c r="E413" s="180">
        <f>COUNTIF($C$15:C413,C413)</f>
        <v>33</v>
      </c>
      <c r="F413" s="181">
        <f t="shared" si="71"/>
        <v>0.16800623082655886</v>
      </c>
      <c r="G413" s="181">
        <f t="shared" si="72"/>
        <v>1.946235176777179E-3</v>
      </c>
      <c r="H413" s="182">
        <f t="shared" si="68"/>
        <v>0.16995246600333602</v>
      </c>
    </row>
    <row r="414" spans="1:8">
      <c r="A414" s="152">
        <f t="shared" si="69"/>
        <v>400</v>
      </c>
      <c r="B414" s="153">
        <f t="shared" si="69"/>
        <v>45325</v>
      </c>
      <c r="C414" s="179" t="str">
        <f t="shared" si="70"/>
        <v>구간5</v>
      </c>
      <c r="D414" s="152">
        <f t="shared" si="67"/>
        <v>91</v>
      </c>
      <c r="E414" s="180">
        <f>COUNTIF($C$15:C414,C414)</f>
        <v>34</v>
      </c>
      <c r="F414" s="181">
        <f t="shared" si="71"/>
        <v>0.16800623082655886</v>
      </c>
      <c r="G414" s="181">
        <f t="shared" si="72"/>
        <v>2.0052120003158816E-3</v>
      </c>
      <c r="H414" s="182">
        <f t="shared" si="68"/>
        <v>0.17001144282687475</v>
      </c>
    </row>
    <row r="415" spans="1:8">
      <c r="A415" s="152">
        <f t="shared" si="69"/>
        <v>401</v>
      </c>
      <c r="B415" s="153">
        <f t="shared" si="69"/>
        <v>45326</v>
      </c>
      <c r="C415" s="179" t="str">
        <f t="shared" si="70"/>
        <v>구간5</v>
      </c>
      <c r="D415" s="152">
        <f t="shared" si="67"/>
        <v>91</v>
      </c>
      <c r="E415" s="180">
        <f>COUNTIF($C$15:C415,C415)</f>
        <v>35</v>
      </c>
      <c r="F415" s="181">
        <f t="shared" si="71"/>
        <v>0.16800623082655886</v>
      </c>
      <c r="G415" s="181">
        <f t="shared" si="72"/>
        <v>2.0641888238545837E-3</v>
      </c>
      <c r="H415" s="182">
        <f t="shared" si="68"/>
        <v>0.17007041965041345</v>
      </c>
    </row>
    <row r="416" spans="1:8">
      <c r="A416" s="152">
        <f t="shared" ref="A416:B431" si="73">A415+1</f>
        <v>402</v>
      </c>
      <c r="B416" s="153">
        <f t="shared" si="73"/>
        <v>45327</v>
      </c>
      <c r="C416" s="179" t="str">
        <f t="shared" si="70"/>
        <v>구간5</v>
      </c>
      <c r="D416" s="152">
        <f t="shared" si="67"/>
        <v>91</v>
      </c>
      <c r="E416" s="180">
        <f>COUNTIF($C$15:C416,C416)</f>
        <v>36</v>
      </c>
      <c r="F416" s="181">
        <f t="shared" si="71"/>
        <v>0.16800623082655886</v>
      </c>
      <c r="G416" s="181">
        <f t="shared" si="72"/>
        <v>2.1231656473932863E-3</v>
      </c>
      <c r="H416" s="182">
        <f t="shared" si="68"/>
        <v>0.17012939647395214</v>
      </c>
    </row>
    <row r="417" spans="1:8">
      <c r="A417" s="152">
        <f t="shared" si="73"/>
        <v>403</v>
      </c>
      <c r="B417" s="153">
        <f t="shared" si="73"/>
        <v>45328</v>
      </c>
      <c r="C417" s="179" t="str">
        <f t="shared" si="70"/>
        <v>구간5</v>
      </c>
      <c r="D417" s="152">
        <f t="shared" si="67"/>
        <v>91</v>
      </c>
      <c r="E417" s="180">
        <f>COUNTIF($C$15:C417,C417)</f>
        <v>37</v>
      </c>
      <c r="F417" s="181">
        <f t="shared" si="71"/>
        <v>0.16800623082655886</v>
      </c>
      <c r="G417" s="181">
        <f t="shared" si="72"/>
        <v>2.1821424709319885E-3</v>
      </c>
      <c r="H417" s="182">
        <f t="shared" si="68"/>
        <v>0.17018837329749084</v>
      </c>
    </row>
    <row r="418" spans="1:8">
      <c r="A418" s="152">
        <f t="shared" si="73"/>
        <v>404</v>
      </c>
      <c r="B418" s="153">
        <f t="shared" si="73"/>
        <v>45329</v>
      </c>
      <c r="C418" s="179" t="str">
        <f t="shared" si="70"/>
        <v>구간5</v>
      </c>
      <c r="D418" s="152">
        <f t="shared" si="67"/>
        <v>91</v>
      </c>
      <c r="E418" s="180">
        <f>COUNTIF($C$15:C418,C418)</f>
        <v>38</v>
      </c>
      <c r="F418" s="181">
        <f t="shared" si="71"/>
        <v>0.16800623082655886</v>
      </c>
      <c r="G418" s="181">
        <f t="shared" si="72"/>
        <v>2.2411192944706911E-3</v>
      </c>
      <c r="H418" s="182">
        <f t="shared" si="68"/>
        <v>0.17024735012102954</v>
      </c>
    </row>
    <row r="419" spans="1:8">
      <c r="A419" s="152">
        <f t="shared" si="73"/>
        <v>405</v>
      </c>
      <c r="B419" s="153">
        <f t="shared" si="73"/>
        <v>45330</v>
      </c>
      <c r="C419" s="179" t="str">
        <f t="shared" si="70"/>
        <v>구간5</v>
      </c>
      <c r="D419" s="152">
        <f t="shared" si="67"/>
        <v>91</v>
      </c>
      <c r="E419" s="180">
        <f>COUNTIF($C$15:C419,C419)</f>
        <v>39</v>
      </c>
      <c r="F419" s="181">
        <f t="shared" si="71"/>
        <v>0.16800623082655886</v>
      </c>
      <c r="G419" s="181">
        <f t="shared" si="72"/>
        <v>2.3000961180093932E-3</v>
      </c>
      <c r="H419" s="182">
        <f t="shared" si="68"/>
        <v>0.17030632694456824</v>
      </c>
    </row>
    <row r="420" spans="1:8">
      <c r="A420" s="152">
        <f t="shared" si="73"/>
        <v>406</v>
      </c>
      <c r="B420" s="153">
        <f t="shared" si="73"/>
        <v>45331</v>
      </c>
      <c r="C420" s="179" t="str">
        <f t="shared" si="70"/>
        <v>구간5</v>
      </c>
      <c r="D420" s="152">
        <f t="shared" si="67"/>
        <v>91</v>
      </c>
      <c r="E420" s="180">
        <f>COUNTIF($C$15:C420,C420)</f>
        <v>40</v>
      </c>
      <c r="F420" s="181">
        <f t="shared" si="71"/>
        <v>0.16800623082655886</v>
      </c>
      <c r="G420" s="181">
        <f t="shared" si="72"/>
        <v>2.3590729415480958E-3</v>
      </c>
      <c r="H420" s="182">
        <f t="shared" si="68"/>
        <v>0.17036530376810696</v>
      </c>
    </row>
    <row r="421" spans="1:8">
      <c r="A421" s="152">
        <f t="shared" si="73"/>
        <v>407</v>
      </c>
      <c r="B421" s="153">
        <f t="shared" si="73"/>
        <v>45332</v>
      </c>
      <c r="C421" s="179" t="str">
        <f t="shared" si="70"/>
        <v>구간5</v>
      </c>
      <c r="D421" s="152">
        <f t="shared" si="67"/>
        <v>91</v>
      </c>
      <c r="E421" s="180">
        <f>COUNTIF($C$15:C421,C421)</f>
        <v>41</v>
      </c>
      <c r="F421" s="181">
        <f t="shared" si="71"/>
        <v>0.16800623082655886</v>
      </c>
      <c r="G421" s="181">
        <f t="shared" si="72"/>
        <v>2.418049765086798E-3</v>
      </c>
      <c r="H421" s="182">
        <f t="shared" si="68"/>
        <v>0.17042428059164566</v>
      </c>
    </row>
    <row r="422" spans="1:8">
      <c r="A422" s="152">
        <f t="shared" si="73"/>
        <v>408</v>
      </c>
      <c r="B422" s="153">
        <f t="shared" si="73"/>
        <v>45333</v>
      </c>
      <c r="C422" s="179" t="str">
        <f t="shared" si="70"/>
        <v>구간5</v>
      </c>
      <c r="D422" s="152">
        <f t="shared" si="67"/>
        <v>91</v>
      </c>
      <c r="E422" s="180">
        <f>COUNTIF($C$15:C422,C422)</f>
        <v>42</v>
      </c>
      <c r="F422" s="181">
        <f t="shared" si="71"/>
        <v>0.16800623082655886</v>
      </c>
      <c r="G422" s="181">
        <f t="shared" si="72"/>
        <v>2.4770265886255006E-3</v>
      </c>
      <c r="H422" s="182">
        <f t="shared" si="68"/>
        <v>0.17048325741518436</v>
      </c>
    </row>
    <row r="423" spans="1:8">
      <c r="A423" s="152">
        <f t="shared" si="73"/>
        <v>409</v>
      </c>
      <c r="B423" s="153">
        <f t="shared" si="73"/>
        <v>45334</v>
      </c>
      <c r="C423" s="179" t="str">
        <f t="shared" si="70"/>
        <v>구간5</v>
      </c>
      <c r="D423" s="152">
        <f t="shared" si="67"/>
        <v>91</v>
      </c>
      <c r="E423" s="180">
        <f>COUNTIF($C$15:C423,C423)</f>
        <v>43</v>
      </c>
      <c r="F423" s="181">
        <f t="shared" si="71"/>
        <v>0.16800623082655886</v>
      </c>
      <c r="G423" s="181">
        <f t="shared" si="72"/>
        <v>2.5360034121642032E-3</v>
      </c>
      <c r="H423" s="182">
        <f t="shared" si="68"/>
        <v>0.17054223423872306</v>
      </c>
    </row>
    <row r="424" spans="1:8">
      <c r="A424" s="152">
        <f t="shared" si="73"/>
        <v>410</v>
      </c>
      <c r="B424" s="153">
        <f t="shared" si="73"/>
        <v>45335</v>
      </c>
      <c r="C424" s="179" t="str">
        <f t="shared" si="70"/>
        <v>구간5</v>
      </c>
      <c r="D424" s="152">
        <f t="shared" si="67"/>
        <v>91</v>
      </c>
      <c r="E424" s="180">
        <f>COUNTIF($C$15:C424,C424)</f>
        <v>44</v>
      </c>
      <c r="F424" s="181">
        <f t="shared" si="71"/>
        <v>0.16800623082655886</v>
      </c>
      <c r="G424" s="181">
        <f t="shared" si="72"/>
        <v>2.5949802357029053E-3</v>
      </c>
      <c r="H424" s="182">
        <f t="shared" si="68"/>
        <v>0.17060121106226175</v>
      </c>
    </row>
    <row r="425" spans="1:8">
      <c r="A425" s="152">
        <f t="shared" si="73"/>
        <v>411</v>
      </c>
      <c r="B425" s="153">
        <f t="shared" si="73"/>
        <v>45336</v>
      </c>
      <c r="C425" s="179" t="str">
        <f t="shared" si="70"/>
        <v>구간5</v>
      </c>
      <c r="D425" s="152">
        <f t="shared" si="67"/>
        <v>91</v>
      </c>
      <c r="E425" s="180">
        <f>COUNTIF($C$15:C425,C425)</f>
        <v>45</v>
      </c>
      <c r="F425" s="181">
        <f t="shared" si="71"/>
        <v>0.16800623082655886</v>
      </c>
      <c r="G425" s="181">
        <f t="shared" si="72"/>
        <v>2.6539570592416079E-3</v>
      </c>
      <c r="H425" s="182">
        <f t="shared" si="68"/>
        <v>0.17066018788580045</v>
      </c>
    </row>
    <row r="426" spans="1:8">
      <c r="A426" s="152">
        <f t="shared" si="73"/>
        <v>412</v>
      </c>
      <c r="B426" s="153">
        <f t="shared" si="73"/>
        <v>45337</v>
      </c>
      <c r="C426" s="179" t="str">
        <f t="shared" si="70"/>
        <v>구간5</v>
      </c>
      <c r="D426" s="152">
        <f t="shared" si="67"/>
        <v>91</v>
      </c>
      <c r="E426" s="180">
        <f>COUNTIF($C$15:C426,C426)</f>
        <v>46</v>
      </c>
      <c r="F426" s="181">
        <f t="shared" si="71"/>
        <v>0.16800623082655886</v>
      </c>
      <c r="G426" s="181">
        <f t="shared" si="72"/>
        <v>2.7129338827803101E-3</v>
      </c>
      <c r="H426" s="182">
        <f t="shared" si="68"/>
        <v>0.17071916470933918</v>
      </c>
    </row>
    <row r="427" spans="1:8">
      <c r="A427" s="152">
        <f t="shared" si="73"/>
        <v>413</v>
      </c>
      <c r="B427" s="153">
        <f t="shared" si="73"/>
        <v>45338</v>
      </c>
      <c r="C427" s="179" t="str">
        <f t="shared" si="70"/>
        <v>구간5</v>
      </c>
      <c r="D427" s="152">
        <f t="shared" si="67"/>
        <v>91</v>
      </c>
      <c r="E427" s="180">
        <f>COUNTIF($C$15:C427,C427)</f>
        <v>47</v>
      </c>
      <c r="F427" s="181">
        <f t="shared" si="71"/>
        <v>0.16800623082655886</v>
      </c>
      <c r="G427" s="181">
        <f t="shared" si="72"/>
        <v>2.7719107063190127E-3</v>
      </c>
      <c r="H427" s="182">
        <f t="shared" si="68"/>
        <v>0.17077814153287788</v>
      </c>
    </row>
    <row r="428" spans="1:8">
      <c r="A428" s="152">
        <f t="shared" si="73"/>
        <v>414</v>
      </c>
      <c r="B428" s="153">
        <f t="shared" si="73"/>
        <v>45339</v>
      </c>
      <c r="C428" s="179" t="str">
        <f t="shared" si="70"/>
        <v>구간5</v>
      </c>
      <c r="D428" s="152">
        <f t="shared" si="67"/>
        <v>91</v>
      </c>
      <c r="E428" s="180">
        <f>COUNTIF($C$15:C428,C428)</f>
        <v>48</v>
      </c>
      <c r="F428" s="181">
        <f t="shared" si="71"/>
        <v>0.16800623082655886</v>
      </c>
      <c r="G428" s="181">
        <f t="shared" si="72"/>
        <v>2.8308875298577148E-3</v>
      </c>
      <c r="H428" s="182">
        <f t="shared" si="68"/>
        <v>0.17083711835641657</v>
      </c>
    </row>
    <row r="429" spans="1:8">
      <c r="A429" s="152">
        <f t="shared" si="73"/>
        <v>415</v>
      </c>
      <c r="B429" s="153">
        <f t="shared" si="73"/>
        <v>45340</v>
      </c>
      <c r="C429" s="179" t="str">
        <f t="shared" si="70"/>
        <v>구간5</v>
      </c>
      <c r="D429" s="152">
        <f t="shared" si="67"/>
        <v>91</v>
      </c>
      <c r="E429" s="180">
        <f>COUNTIF($C$15:C429,C429)</f>
        <v>49</v>
      </c>
      <c r="F429" s="181">
        <f t="shared" si="71"/>
        <v>0.16800623082655886</v>
      </c>
      <c r="G429" s="181">
        <f t="shared" si="72"/>
        <v>2.8898643533964174E-3</v>
      </c>
      <c r="H429" s="182">
        <f t="shared" si="68"/>
        <v>0.17089609517995527</v>
      </c>
    </row>
    <row r="430" spans="1:8">
      <c r="A430" s="152">
        <f t="shared" si="73"/>
        <v>416</v>
      </c>
      <c r="B430" s="153">
        <f t="shared" si="73"/>
        <v>45341</v>
      </c>
      <c r="C430" s="179" t="str">
        <f t="shared" si="70"/>
        <v>구간5</v>
      </c>
      <c r="D430" s="152">
        <f t="shared" si="67"/>
        <v>91</v>
      </c>
      <c r="E430" s="180">
        <f>COUNTIF($C$15:C430,C430)</f>
        <v>50</v>
      </c>
      <c r="F430" s="181">
        <f t="shared" si="71"/>
        <v>0.16800623082655886</v>
      </c>
      <c r="G430" s="181">
        <f t="shared" si="72"/>
        <v>2.9488411769351196E-3</v>
      </c>
      <c r="H430" s="182">
        <f t="shared" si="68"/>
        <v>0.17095507200349397</v>
      </c>
    </row>
    <row r="431" spans="1:8">
      <c r="A431" s="152">
        <f t="shared" si="73"/>
        <v>417</v>
      </c>
      <c r="B431" s="153">
        <f t="shared" si="73"/>
        <v>45342</v>
      </c>
      <c r="C431" s="179" t="str">
        <f t="shared" si="70"/>
        <v>구간5</v>
      </c>
      <c r="D431" s="152">
        <f t="shared" si="67"/>
        <v>91</v>
      </c>
      <c r="E431" s="180">
        <f>COUNTIF($C$15:C431,C431)</f>
        <v>51</v>
      </c>
      <c r="F431" s="181">
        <f t="shared" si="71"/>
        <v>0.16800623082655886</v>
      </c>
      <c r="G431" s="181">
        <f t="shared" si="72"/>
        <v>3.0078180004738221E-3</v>
      </c>
      <c r="H431" s="182">
        <f t="shared" si="68"/>
        <v>0.17101404882703267</v>
      </c>
    </row>
    <row r="432" spans="1:8">
      <c r="A432" s="152">
        <f t="shared" ref="A432:B447" si="74">A431+1</f>
        <v>418</v>
      </c>
      <c r="B432" s="153">
        <f t="shared" si="74"/>
        <v>45343</v>
      </c>
      <c r="C432" s="179" t="str">
        <f t="shared" si="70"/>
        <v>구간5</v>
      </c>
      <c r="D432" s="152">
        <f t="shared" si="67"/>
        <v>91</v>
      </c>
      <c r="E432" s="180">
        <f>COUNTIF($C$15:C432,C432)</f>
        <v>52</v>
      </c>
      <c r="F432" s="181">
        <f t="shared" si="71"/>
        <v>0.16800623082655886</v>
      </c>
      <c r="G432" s="181">
        <f t="shared" si="72"/>
        <v>3.0667948240125243E-3</v>
      </c>
      <c r="H432" s="182">
        <f t="shared" si="68"/>
        <v>0.17107302565057139</v>
      </c>
    </row>
    <row r="433" spans="1:8">
      <c r="A433" s="152">
        <f t="shared" si="74"/>
        <v>419</v>
      </c>
      <c r="B433" s="153">
        <f t="shared" si="74"/>
        <v>45344</v>
      </c>
      <c r="C433" s="179" t="str">
        <f t="shared" si="70"/>
        <v>구간5</v>
      </c>
      <c r="D433" s="152">
        <f t="shared" si="67"/>
        <v>91</v>
      </c>
      <c r="E433" s="180">
        <f>COUNTIF($C$15:C433,C433)</f>
        <v>53</v>
      </c>
      <c r="F433" s="181">
        <f t="shared" si="71"/>
        <v>0.16800623082655886</v>
      </c>
      <c r="G433" s="181">
        <f t="shared" si="72"/>
        <v>3.1257716475512269E-3</v>
      </c>
      <c r="H433" s="182">
        <f t="shared" si="68"/>
        <v>0.17113200247411009</v>
      </c>
    </row>
    <row r="434" spans="1:8">
      <c r="A434" s="152">
        <f t="shared" si="74"/>
        <v>420</v>
      </c>
      <c r="B434" s="153">
        <f t="shared" si="74"/>
        <v>45345</v>
      </c>
      <c r="C434" s="179" t="str">
        <f t="shared" si="70"/>
        <v>구간5</v>
      </c>
      <c r="D434" s="152">
        <f t="shared" si="67"/>
        <v>91</v>
      </c>
      <c r="E434" s="180">
        <f>COUNTIF($C$15:C434,C434)</f>
        <v>54</v>
      </c>
      <c r="F434" s="181">
        <f t="shared" si="71"/>
        <v>0.16800623082655886</v>
      </c>
      <c r="G434" s="181">
        <f t="shared" si="72"/>
        <v>3.1847484710899295E-3</v>
      </c>
      <c r="H434" s="182">
        <f t="shared" si="68"/>
        <v>0.17119097929764879</v>
      </c>
    </row>
    <row r="435" spans="1:8">
      <c r="A435" s="152">
        <f t="shared" si="74"/>
        <v>421</v>
      </c>
      <c r="B435" s="153">
        <f t="shared" si="74"/>
        <v>45346</v>
      </c>
      <c r="C435" s="179" t="str">
        <f t="shared" si="70"/>
        <v>구간5</v>
      </c>
      <c r="D435" s="152">
        <f t="shared" si="67"/>
        <v>91</v>
      </c>
      <c r="E435" s="180">
        <f>COUNTIF($C$15:C435,C435)</f>
        <v>55</v>
      </c>
      <c r="F435" s="181">
        <f t="shared" si="71"/>
        <v>0.16800623082655886</v>
      </c>
      <c r="G435" s="181">
        <f t="shared" si="72"/>
        <v>3.2437252946286316E-3</v>
      </c>
      <c r="H435" s="182">
        <f t="shared" si="68"/>
        <v>0.17124995612118749</v>
      </c>
    </row>
    <row r="436" spans="1:8">
      <c r="A436" s="152">
        <f t="shared" si="74"/>
        <v>422</v>
      </c>
      <c r="B436" s="153">
        <f t="shared" si="74"/>
        <v>45347</v>
      </c>
      <c r="C436" s="179" t="str">
        <f t="shared" si="70"/>
        <v>구간5</v>
      </c>
      <c r="D436" s="152">
        <f t="shared" si="67"/>
        <v>91</v>
      </c>
      <c r="E436" s="180">
        <f>COUNTIF($C$15:C436,C436)</f>
        <v>56</v>
      </c>
      <c r="F436" s="181">
        <f t="shared" si="71"/>
        <v>0.16800623082655886</v>
      </c>
      <c r="G436" s="181">
        <f t="shared" si="72"/>
        <v>3.3027021181673342E-3</v>
      </c>
      <c r="H436" s="182">
        <f t="shared" si="68"/>
        <v>0.17130893294472618</v>
      </c>
    </row>
    <row r="437" spans="1:8">
      <c r="A437" s="152">
        <f t="shared" si="74"/>
        <v>423</v>
      </c>
      <c r="B437" s="153">
        <f t="shared" si="74"/>
        <v>45348</v>
      </c>
      <c r="C437" s="179" t="str">
        <f t="shared" si="70"/>
        <v>구간5</v>
      </c>
      <c r="D437" s="152">
        <f t="shared" si="67"/>
        <v>91</v>
      </c>
      <c r="E437" s="180">
        <f>COUNTIF($C$15:C437,C437)</f>
        <v>57</v>
      </c>
      <c r="F437" s="181">
        <f t="shared" si="71"/>
        <v>0.16800623082655886</v>
      </c>
      <c r="G437" s="181">
        <f t="shared" si="72"/>
        <v>3.3616789417060364E-3</v>
      </c>
      <c r="H437" s="182">
        <f t="shared" si="68"/>
        <v>0.17136790976826488</v>
      </c>
    </row>
    <row r="438" spans="1:8">
      <c r="A438" s="152">
        <f t="shared" si="74"/>
        <v>424</v>
      </c>
      <c r="B438" s="153">
        <f t="shared" si="74"/>
        <v>45349</v>
      </c>
      <c r="C438" s="179" t="str">
        <f t="shared" si="70"/>
        <v>구간5</v>
      </c>
      <c r="D438" s="152">
        <f t="shared" si="67"/>
        <v>91</v>
      </c>
      <c r="E438" s="180">
        <f>COUNTIF($C$15:C438,C438)</f>
        <v>58</v>
      </c>
      <c r="F438" s="181">
        <f t="shared" si="71"/>
        <v>0.16800623082655886</v>
      </c>
      <c r="G438" s="181">
        <f t="shared" si="72"/>
        <v>3.420655765244739E-3</v>
      </c>
      <c r="H438" s="182">
        <f t="shared" si="68"/>
        <v>0.17142688659180361</v>
      </c>
    </row>
    <row r="439" spans="1:8">
      <c r="A439" s="152">
        <f t="shared" si="74"/>
        <v>425</v>
      </c>
      <c r="B439" s="153">
        <f t="shared" si="74"/>
        <v>45350</v>
      </c>
      <c r="C439" s="179" t="str">
        <f t="shared" si="70"/>
        <v>구간5</v>
      </c>
      <c r="D439" s="152">
        <f t="shared" si="67"/>
        <v>91</v>
      </c>
      <c r="E439" s="180">
        <f>COUNTIF($C$15:C439,C439)</f>
        <v>59</v>
      </c>
      <c r="F439" s="181">
        <f t="shared" si="71"/>
        <v>0.16800623082655886</v>
      </c>
      <c r="G439" s="181">
        <f t="shared" si="72"/>
        <v>3.4796325887834411E-3</v>
      </c>
      <c r="H439" s="182">
        <f t="shared" si="68"/>
        <v>0.1714858634153423</v>
      </c>
    </row>
    <row r="440" spans="1:8">
      <c r="A440" s="152">
        <f t="shared" si="74"/>
        <v>426</v>
      </c>
      <c r="B440" s="153">
        <f t="shared" si="74"/>
        <v>45351</v>
      </c>
      <c r="C440" s="179" t="str">
        <f t="shared" si="70"/>
        <v>구간5</v>
      </c>
      <c r="D440" s="152">
        <f t="shared" si="67"/>
        <v>91</v>
      </c>
      <c r="E440" s="180">
        <f>COUNTIF($C$15:C440,C440)</f>
        <v>60</v>
      </c>
      <c r="F440" s="181">
        <f t="shared" si="71"/>
        <v>0.16800623082655886</v>
      </c>
      <c r="G440" s="181">
        <f t="shared" si="72"/>
        <v>3.5386094123221437E-3</v>
      </c>
      <c r="H440" s="182">
        <f t="shared" si="68"/>
        <v>0.171544840238881</v>
      </c>
    </row>
    <row r="441" spans="1:8">
      <c r="A441" s="152">
        <f t="shared" si="74"/>
        <v>427</v>
      </c>
      <c r="B441" s="153">
        <f t="shared" si="74"/>
        <v>45352</v>
      </c>
      <c r="C441" s="179" t="str">
        <f t="shared" si="70"/>
        <v>구간5</v>
      </c>
      <c r="D441" s="152">
        <f t="shared" si="67"/>
        <v>91</v>
      </c>
      <c r="E441" s="180">
        <f>COUNTIF($C$15:C441,C441)</f>
        <v>61</v>
      </c>
      <c r="F441" s="181">
        <f t="shared" si="71"/>
        <v>0.16800623082655886</v>
      </c>
      <c r="G441" s="181">
        <f t="shared" si="72"/>
        <v>3.5975862358608459E-3</v>
      </c>
      <c r="H441" s="182">
        <f t="shared" si="68"/>
        <v>0.1716038170624197</v>
      </c>
    </row>
    <row r="442" spans="1:8">
      <c r="A442" s="152">
        <f t="shared" si="74"/>
        <v>428</v>
      </c>
      <c r="B442" s="153">
        <f t="shared" si="74"/>
        <v>45353</v>
      </c>
      <c r="C442" s="179" t="str">
        <f t="shared" si="70"/>
        <v>구간5</v>
      </c>
      <c r="D442" s="152">
        <f t="shared" si="67"/>
        <v>91</v>
      </c>
      <c r="E442" s="180">
        <f>COUNTIF($C$15:C442,C442)</f>
        <v>62</v>
      </c>
      <c r="F442" s="181">
        <f t="shared" si="71"/>
        <v>0.16800623082655886</v>
      </c>
      <c r="G442" s="181">
        <f t="shared" si="72"/>
        <v>3.6565630593995485E-3</v>
      </c>
      <c r="H442" s="182">
        <f t="shared" si="68"/>
        <v>0.1716627938859584</v>
      </c>
    </row>
    <row r="443" spans="1:8">
      <c r="A443" s="152">
        <f t="shared" si="74"/>
        <v>429</v>
      </c>
      <c r="B443" s="153">
        <f t="shared" si="74"/>
        <v>45354</v>
      </c>
      <c r="C443" s="179" t="str">
        <f t="shared" si="70"/>
        <v>구간5</v>
      </c>
      <c r="D443" s="152">
        <f t="shared" si="67"/>
        <v>91</v>
      </c>
      <c r="E443" s="180">
        <f>COUNTIF($C$15:C443,C443)</f>
        <v>63</v>
      </c>
      <c r="F443" s="181">
        <f t="shared" si="71"/>
        <v>0.16800623082655886</v>
      </c>
      <c r="G443" s="181">
        <f t="shared" si="72"/>
        <v>3.7155398829382506E-3</v>
      </c>
      <c r="H443" s="182">
        <f t="shared" si="68"/>
        <v>0.1717217707094971</v>
      </c>
    </row>
    <row r="444" spans="1:8">
      <c r="A444" s="152">
        <f t="shared" si="74"/>
        <v>430</v>
      </c>
      <c r="B444" s="153">
        <f t="shared" si="74"/>
        <v>45355</v>
      </c>
      <c r="C444" s="179" t="str">
        <f t="shared" si="70"/>
        <v>구간5</v>
      </c>
      <c r="D444" s="152">
        <f t="shared" si="67"/>
        <v>91</v>
      </c>
      <c r="E444" s="180">
        <f>COUNTIF($C$15:C444,C444)</f>
        <v>64</v>
      </c>
      <c r="F444" s="181">
        <f t="shared" si="71"/>
        <v>0.16800623082655886</v>
      </c>
      <c r="G444" s="181">
        <f t="shared" si="72"/>
        <v>3.7745167064769532E-3</v>
      </c>
      <c r="H444" s="182">
        <f t="shared" si="68"/>
        <v>0.17178074753303582</v>
      </c>
    </row>
    <row r="445" spans="1:8">
      <c r="A445" s="152">
        <f t="shared" si="74"/>
        <v>431</v>
      </c>
      <c r="B445" s="153">
        <f t="shared" si="74"/>
        <v>45356</v>
      </c>
      <c r="C445" s="179" t="str">
        <f t="shared" si="70"/>
        <v>구간5</v>
      </c>
      <c r="D445" s="152">
        <f t="shared" si="67"/>
        <v>91</v>
      </c>
      <c r="E445" s="180">
        <f>COUNTIF($C$15:C445,C445)</f>
        <v>65</v>
      </c>
      <c r="F445" s="181">
        <f t="shared" si="71"/>
        <v>0.16800623082655886</v>
      </c>
      <c r="G445" s="181">
        <f t="shared" si="72"/>
        <v>3.8334935300156558E-3</v>
      </c>
      <c r="H445" s="182">
        <f t="shared" si="68"/>
        <v>0.17183972435657452</v>
      </c>
    </row>
    <row r="446" spans="1:8">
      <c r="A446" s="152">
        <f t="shared" si="74"/>
        <v>432</v>
      </c>
      <c r="B446" s="153">
        <f t="shared" si="74"/>
        <v>45357</v>
      </c>
      <c r="C446" s="179" t="str">
        <f t="shared" si="70"/>
        <v>구간5</v>
      </c>
      <c r="D446" s="152">
        <f t="shared" si="67"/>
        <v>91</v>
      </c>
      <c r="E446" s="180">
        <f>COUNTIF($C$15:C446,C446)</f>
        <v>66</v>
      </c>
      <c r="F446" s="181">
        <f t="shared" si="71"/>
        <v>0.16800623082655886</v>
      </c>
      <c r="G446" s="181">
        <f t="shared" si="72"/>
        <v>3.892470353554358E-3</v>
      </c>
      <c r="H446" s="182">
        <f t="shared" si="68"/>
        <v>0.17189870118011322</v>
      </c>
    </row>
    <row r="447" spans="1:8">
      <c r="A447" s="152">
        <f t="shared" si="74"/>
        <v>433</v>
      </c>
      <c r="B447" s="153">
        <f t="shared" si="74"/>
        <v>45358</v>
      </c>
      <c r="C447" s="179" t="str">
        <f t="shared" si="70"/>
        <v>구간5</v>
      </c>
      <c r="D447" s="152">
        <f t="shared" si="67"/>
        <v>91</v>
      </c>
      <c r="E447" s="180">
        <f>COUNTIF($C$15:C447,C447)</f>
        <v>67</v>
      </c>
      <c r="F447" s="181">
        <f t="shared" si="71"/>
        <v>0.16800623082655886</v>
      </c>
      <c r="G447" s="181">
        <f t="shared" si="72"/>
        <v>3.9514471770930601E-3</v>
      </c>
      <c r="H447" s="182">
        <f t="shared" si="68"/>
        <v>0.17195767800365191</v>
      </c>
    </row>
    <row r="448" spans="1:8">
      <c r="A448" s="152">
        <f t="shared" ref="A448:B463" si="75">A447+1</f>
        <v>434</v>
      </c>
      <c r="B448" s="153">
        <f t="shared" si="75"/>
        <v>45359</v>
      </c>
      <c r="C448" s="179" t="str">
        <f t="shared" si="70"/>
        <v>구간5</v>
      </c>
      <c r="D448" s="152">
        <f t="shared" si="67"/>
        <v>91</v>
      </c>
      <c r="E448" s="180">
        <f>COUNTIF($C$15:C448,C448)</f>
        <v>68</v>
      </c>
      <c r="F448" s="181">
        <f t="shared" si="71"/>
        <v>0.16800623082655886</v>
      </c>
      <c r="G448" s="181">
        <f t="shared" si="72"/>
        <v>4.0104240006317632E-3</v>
      </c>
      <c r="H448" s="182">
        <f t="shared" si="68"/>
        <v>0.17201665482719061</v>
      </c>
    </row>
    <row r="449" spans="1:8">
      <c r="A449" s="152">
        <f t="shared" si="75"/>
        <v>435</v>
      </c>
      <c r="B449" s="153">
        <f t="shared" si="75"/>
        <v>45360</v>
      </c>
      <c r="C449" s="179" t="str">
        <f t="shared" si="70"/>
        <v>구간5</v>
      </c>
      <c r="D449" s="152">
        <f t="shared" si="67"/>
        <v>91</v>
      </c>
      <c r="E449" s="180">
        <f>COUNTIF($C$15:C449,C449)</f>
        <v>69</v>
      </c>
      <c r="F449" s="181">
        <f t="shared" si="71"/>
        <v>0.16800623082655886</v>
      </c>
      <c r="G449" s="181">
        <f t="shared" si="72"/>
        <v>4.0694008241704653E-3</v>
      </c>
      <c r="H449" s="182">
        <f t="shared" si="68"/>
        <v>0.17207563165072931</v>
      </c>
    </row>
    <row r="450" spans="1:8">
      <c r="A450" s="152">
        <f t="shared" si="75"/>
        <v>436</v>
      </c>
      <c r="B450" s="153">
        <f t="shared" si="75"/>
        <v>45361</v>
      </c>
      <c r="C450" s="179" t="str">
        <f t="shared" si="70"/>
        <v>구간5</v>
      </c>
      <c r="D450" s="152">
        <f t="shared" si="67"/>
        <v>91</v>
      </c>
      <c r="E450" s="180">
        <f>COUNTIF($C$15:C450,C450)</f>
        <v>70</v>
      </c>
      <c r="F450" s="181">
        <f t="shared" si="71"/>
        <v>0.16800623082655886</v>
      </c>
      <c r="G450" s="181">
        <f t="shared" si="72"/>
        <v>4.1283776477091675E-3</v>
      </c>
      <c r="H450" s="182">
        <f t="shared" si="68"/>
        <v>0.17213460847426804</v>
      </c>
    </row>
    <row r="451" spans="1:8">
      <c r="A451" s="152">
        <f t="shared" si="75"/>
        <v>437</v>
      </c>
      <c r="B451" s="153">
        <f t="shared" si="75"/>
        <v>45362</v>
      </c>
      <c r="C451" s="179" t="str">
        <f t="shared" si="70"/>
        <v>구간5</v>
      </c>
      <c r="D451" s="152">
        <f t="shared" si="67"/>
        <v>91</v>
      </c>
      <c r="E451" s="180">
        <f>COUNTIF($C$15:C451,C451)</f>
        <v>71</v>
      </c>
      <c r="F451" s="181">
        <f t="shared" si="71"/>
        <v>0.16800623082655886</v>
      </c>
      <c r="G451" s="181">
        <f t="shared" si="72"/>
        <v>4.1873544712478696E-3</v>
      </c>
      <c r="H451" s="182">
        <f t="shared" si="68"/>
        <v>0.17219358529780673</v>
      </c>
    </row>
    <row r="452" spans="1:8">
      <c r="A452" s="152">
        <f t="shared" si="75"/>
        <v>438</v>
      </c>
      <c r="B452" s="153">
        <f t="shared" si="75"/>
        <v>45363</v>
      </c>
      <c r="C452" s="179" t="str">
        <f t="shared" si="70"/>
        <v>구간5</v>
      </c>
      <c r="D452" s="152">
        <f t="shared" si="67"/>
        <v>91</v>
      </c>
      <c r="E452" s="180">
        <f>COUNTIF($C$15:C452,C452)</f>
        <v>72</v>
      </c>
      <c r="F452" s="181">
        <f t="shared" si="71"/>
        <v>0.16800623082655886</v>
      </c>
      <c r="G452" s="181">
        <f t="shared" si="72"/>
        <v>4.2463312947865726E-3</v>
      </c>
      <c r="H452" s="182">
        <f t="shared" si="68"/>
        <v>0.17225256212134543</v>
      </c>
    </row>
    <row r="453" spans="1:8">
      <c r="A453" s="152">
        <f t="shared" si="75"/>
        <v>439</v>
      </c>
      <c r="B453" s="153">
        <f t="shared" si="75"/>
        <v>45364</v>
      </c>
      <c r="C453" s="179" t="str">
        <f t="shared" si="70"/>
        <v>구간5</v>
      </c>
      <c r="D453" s="152">
        <f t="shared" si="67"/>
        <v>91</v>
      </c>
      <c r="E453" s="180">
        <f>COUNTIF($C$15:C453,C453)</f>
        <v>73</v>
      </c>
      <c r="F453" s="181">
        <f t="shared" si="71"/>
        <v>0.16800623082655886</v>
      </c>
      <c r="G453" s="181">
        <f t="shared" si="72"/>
        <v>4.3053081183252748E-3</v>
      </c>
      <c r="H453" s="182">
        <f t="shared" si="68"/>
        <v>0.17231153894488413</v>
      </c>
    </row>
    <row r="454" spans="1:8">
      <c r="A454" s="152">
        <f t="shared" si="75"/>
        <v>440</v>
      </c>
      <c r="B454" s="153">
        <f t="shared" si="75"/>
        <v>45365</v>
      </c>
      <c r="C454" s="179" t="str">
        <f t="shared" si="70"/>
        <v>구간5</v>
      </c>
      <c r="D454" s="152">
        <f t="shared" si="67"/>
        <v>91</v>
      </c>
      <c r="E454" s="180">
        <f>COUNTIF($C$15:C454,C454)</f>
        <v>74</v>
      </c>
      <c r="F454" s="181">
        <f t="shared" si="71"/>
        <v>0.16800623082655886</v>
      </c>
      <c r="G454" s="181">
        <f t="shared" si="72"/>
        <v>4.364284941863977E-3</v>
      </c>
      <c r="H454" s="182">
        <f t="shared" si="68"/>
        <v>0.17237051576842283</v>
      </c>
    </row>
    <row r="455" spans="1:8">
      <c r="A455" s="152">
        <f t="shared" si="75"/>
        <v>441</v>
      </c>
      <c r="B455" s="153">
        <f t="shared" si="75"/>
        <v>45366</v>
      </c>
      <c r="C455" s="179" t="str">
        <f t="shared" si="70"/>
        <v>구간5</v>
      </c>
      <c r="D455" s="152">
        <f t="shared" si="67"/>
        <v>91</v>
      </c>
      <c r="E455" s="180">
        <f>COUNTIF($C$15:C455,C455)</f>
        <v>75</v>
      </c>
      <c r="F455" s="181">
        <f t="shared" si="71"/>
        <v>0.16800623082655886</v>
      </c>
      <c r="G455" s="181">
        <f t="shared" si="72"/>
        <v>4.42326176540268E-3</v>
      </c>
      <c r="H455" s="182">
        <f t="shared" si="68"/>
        <v>0.17242949259196153</v>
      </c>
    </row>
    <row r="456" spans="1:8">
      <c r="A456" s="152">
        <f t="shared" si="75"/>
        <v>442</v>
      </c>
      <c r="B456" s="153">
        <f t="shared" si="75"/>
        <v>45367</v>
      </c>
      <c r="C456" s="179" t="str">
        <f t="shared" si="70"/>
        <v>구간5</v>
      </c>
      <c r="D456" s="152">
        <f t="shared" si="67"/>
        <v>91</v>
      </c>
      <c r="E456" s="180">
        <f>COUNTIF($C$15:C456,C456)</f>
        <v>76</v>
      </c>
      <c r="F456" s="181">
        <f t="shared" si="71"/>
        <v>0.16800623082655886</v>
      </c>
      <c r="G456" s="181">
        <f t="shared" si="72"/>
        <v>4.4822385889413821E-3</v>
      </c>
      <c r="H456" s="182">
        <f t="shared" si="68"/>
        <v>0.17248846941550025</v>
      </c>
    </row>
    <row r="457" spans="1:8">
      <c r="A457" s="152">
        <f t="shared" si="75"/>
        <v>443</v>
      </c>
      <c r="B457" s="153">
        <f t="shared" si="75"/>
        <v>45368</v>
      </c>
      <c r="C457" s="179" t="str">
        <f t="shared" si="70"/>
        <v>구간5</v>
      </c>
      <c r="D457" s="152">
        <f t="shared" si="67"/>
        <v>91</v>
      </c>
      <c r="E457" s="180">
        <f>COUNTIF($C$15:C457,C457)</f>
        <v>77</v>
      </c>
      <c r="F457" s="181">
        <f t="shared" si="71"/>
        <v>0.16800623082655886</v>
      </c>
      <c r="G457" s="181">
        <f t="shared" si="72"/>
        <v>4.5412154124800843E-3</v>
      </c>
      <c r="H457" s="182">
        <f t="shared" si="68"/>
        <v>0.17254744623903895</v>
      </c>
    </row>
    <row r="458" spans="1:8">
      <c r="A458" s="152">
        <f t="shared" si="75"/>
        <v>444</v>
      </c>
      <c r="B458" s="153">
        <f t="shared" si="75"/>
        <v>45369</v>
      </c>
      <c r="C458" s="179" t="str">
        <f t="shared" si="70"/>
        <v>구간5</v>
      </c>
      <c r="D458" s="152">
        <f t="shared" si="67"/>
        <v>91</v>
      </c>
      <c r="E458" s="180">
        <f>COUNTIF($C$15:C458,C458)</f>
        <v>78</v>
      </c>
      <c r="F458" s="181">
        <f t="shared" si="71"/>
        <v>0.16800623082655886</v>
      </c>
      <c r="G458" s="181">
        <f t="shared" si="72"/>
        <v>4.6001922360187865E-3</v>
      </c>
      <c r="H458" s="182">
        <f t="shared" si="68"/>
        <v>0.17260642306257765</v>
      </c>
    </row>
    <row r="459" spans="1:8">
      <c r="A459" s="152">
        <f t="shared" si="75"/>
        <v>445</v>
      </c>
      <c r="B459" s="153">
        <f t="shared" si="75"/>
        <v>45370</v>
      </c>
      <c r="C459" s="179" t="str">
        <f t="shared" si="70"/>
        <v>구간5</v>
      </c>
      <c r="D459" s="152">
        <f t="shared" si="67"/>
        <v>91</v>
      </c>
      <c r="E459" s="180">
        <f>COUNTIF($C$15:C459,C459)</f>
        <v>79</v>
      </c>
      <c r="F459" s="181">
        <f t="shared" si="71"/>
        <v>0.16800623082655886</v>
      </c>
      <c r="G459" s="181">
        <f t="shared" si="72"/>
        <v>4.6591690595574895E-3</v>
      </c>
      <c r="H459" s="182">
        <f t="shared" si="68"/>
        <v>0.17266539988611634</v>
      </c>
    </row>
    <row r="460" spans="1:8">
      <c r="A460" s="152">
        <f t="shared" si="75"/>
        <v>446</v>
      </c>
      <c r="B460" s="153">
        <f t="shared" si="75"/>
        <v>45371</v>
      </c>
      <c r="C460" s="179" t="str">
        <f t="shared" si="70"/>
        <v>구간5</v>
      </c>
      <c r="D460" s="152">
        <f t="shared" si="67"/>
        <v>91</v>
      </c>
      <c r="E460" s="180">
        <f>COUNTIF($C$15:C460,C460)</f>
        <v>80</v>
      </c>
      <c r="F460" s="181">
        <f t="shared" si="71"/>
        <v>0.16800623082655886</v>
      </c>
      <c r="G460" s="181">
        <f t="shared" si="72"/>
        <v>4.7181458830961916E-3</v>
      </c>
      <c r="H460" s="182">
        <f t="shared" si="68"/>
        <v>0.17272437670965504</v>
      </c>
    </row>
    <row r="461" spans="1:8">
      <c r="A461" s="152">
        <f t="shared" si="75"/>
        <v>447</v>
      </c>
      <c r="B461" s="153">
        <f t="shared" si="75"/>
        <v>45372</v>
      </c>
      <c r="C461" s="179" t="str">
        <f t="shared" si="70"/>
        <v>구간5</v>
      </c>
      <c r="D461" s="152">
        <f t="shared" si="67"/>
        <v>91</v>
      </c>
      <c r="E461" s="180">
        <f>COUNTIF($C$15:C461,C461)</f>
        <v>81</v>
      </c>
      <c r="F461" s="181">
        <f t="shared" si="71"/>
        <v>0.16800623082655886</v>
      </c>
      <c r="G461" s="181">
        <f t="shared" si="72"/>
        <v>4.7771227066348938E-3</v>
      </c>
      <c r="H461" s="182">
        <f t="shared" si="68"/>
        <v>0.17278335353319374</v>
      </c>
    </row>
    <row r="462" spans="1:8">
      <c r="A462" s="152">
        <f t="shared" si="75"/>
        <v>448</v>
      </c>
      <c r="B462" s="153">
        <f t="shared" si="75"/>
        <v>45373</v>
      </c>
      <c r="C462" s="179" t="str">
        <f t="shared" si="70"/>
        <v>구간5</v>
      </c>
      <c r="D462" s="152">
        <f t="shared" si="67"/>
        <v>91</v>
      </c>
      <c r="E462" s="180">
        <f>COUNTIF($C$15:C462,C462)</f>
        <v>82</v>
      </c>
      <c r="F462" s="181">
        <f t="shared" si="71"/>
        <v>0.16800623082655886</v>
      </c>
      <c r="G462" s="181">
        <f t="shared" si="72"/>
        <v>4.836099530173596E-3</v>
      </c>
      <c r="H462" s="182">
        <f t="shared" si="68"/>
        <v>0.17284233035673247</v>
      </c>
    </row>
    <row r="463" spans="1:8">
      <c r="A463" s="152">
        <f t="shared" si="75"/>
        <v>449</v>
      </c>
      <c r="B463" s="153">
        <f t="shared" si="75"/>
        <v>45374</v>
      </c>
      <c r="C463" s="179" t="str">
        <f t="shared" si="70"/>
        <v>구간5</v>
      </c>
      <c r="D463" s="152">
        <f t="shared" ref="D463:D526" si="76">COUNTIF($C$15:$C$49928,C463)</f>
        <v>91</v>
      </c>
      <c r="E463" s="180">
        <f>COUNTIF($C$15:C463,C463)</f>
        <v>83</v>
      </c>
      <c r="F463" s="181">
        <f t="shared" si="71"/>
        <v>0.16800623082655886</v>
      </c>
      <c r="G463" s="181">
        <f t="shared" si="72"/>
        <v>4.895076353712299E-3</v>
      </c>
      <c r="H463" s="182">
        <f t="shared" ref="H463:H526" si="77">F463+G463</f>
        <v>0.17290130718027116</v>
      </c>
    </row>
    <row r="464" spans="1:8">
      <c r="A464" s="152">
        <f t="shared" ref="A464:B479" si="78">A463+1</f>
        <v>450</v>
      </c>
      <c r="B464" s="153">
        <f t="shared" si="78"/>
        <v>45375</v>
      </c>
      <c r="C464" s="179" t="str">
        <f t="shared" ref="C464:C527" si="79">IF(IFERROR(HLOOKUP(B464,$D$5:$BK$6,2,FALSE),"")="",C465,HLOOKUP(B464,$D$5:$BK$7,2,FALSE))</f>
        <v>구간5</v>
      </c>
      <c r="D464" s="152">
        <f t="shared" si="76"/>
        <v>91</v>
      </c>
      <c r="E464" s="180">
        <f>COUNTIF($C$15:C464,C464)</f>
        <v>84</v>
      </c>
      <c r="F464" s="181">
        <f t="shared" ref="F464:F527" si="80">HLOOKUP($C464,$D$6:$BK$11,6,FALSE)</f>
        <v>0.16800623082655886</v>
      </c>
      <c r="G464" s="181">
        <f t="shared" ref="G464:G527" si="81">HLOOKUP($C464,$D$6:$BK$11,5,FALSE)*(E464)</f>
        <v>4.9540531772510011E-3</v>
      </c>
      <c r="H464" s="182">
        <f t="shared" si="77"/>
        <v>0.17296028400380986</v>
      </c>
    </row>
    <row r="465" spans="1:8">
      <c r="A465" s="152">
        <f t="shared" si="78"/>
        <v>451</v>
      </c>
      <c r="B465" s="153">
        <f t="shared" si="78"/>
        <v>45376</v>
      </c>
      <c r="C465" s="179" t="str">
        <f t="shared" si="79"/>
        <v>구간5</v>
      </c>
      <c r="D465" s="152">
        <f t="shared" si="76"/>
        <v>91</v>
      </c>
      <c r="E465" s="180">
        <f>COUNTIF($C$15:C465,C465)</f>
        <v>85</v>
      </c>
      <c r="F465" s="181">
        <f t="shared" si="80"/>
        <v>0.16800623082655886</v>
      </c>
      <c r="G465" s="181">
        <f t="shared" si="81"/>
        <v>5.0130300007897033E-3</v>
      </c>
      <c r="H465" s="182">
        <f t="shared" si="77"/>
        <v>0.17301926082734856</v>
      </c>
    </row>
    <row r="466" spans="1:8">
      <c r="A466" s="152">
        <f t="shared" si="78"/>
        <v>452</v>
      </c>
      <c r="B466" s="153">
        <f t="shared" si="78"/>
        <v>45377</v>
      </c>
      <c r="C466" s="179" t="str">
        <f t="shared" si="79"/>
        <v>구간5</v>
      </c>
      <c r="D466" s="152">
        <f t="shared" si="76"/>
        <v>91</v>
      </c>
      <c r="E466" s="180">
        <f>COUNTIF($C$15:C466,C466)</f>
        <v>86</v>
      </c>
      <c r="F466" s="181">
        <f t="shared" si="80"/>
        <v>0.16800623082655886</v>
      </c>
      <c r="G466" s="181">
        <f t="shared" si="81"/>
        <v>5.0720068243284063E-3</v>
      </c>
      <c r="H466" s="182">
        <f t="shared" si="77"/>
        <v>0.17307823765088726</v>
      </c>
    </row>
    <row r="467" spans="1:8">
      <c r="A467" s="152">
        <f t="shared" si="78"/>
        <v>453</v>
      </c>
      <c r="B467" s="153">
        <f t="shared" si="78"/>
        <v>45378</v>
      </c>
      <c r="C467" s="179" t="str">
        <f t="shared" si="79"/>
        <v>구간5</v>
      </c>
      <c r="D467" s="152">
        <f t="shared" si="76"/>
        <v>91</v>
      </c>
      <c r="E467" s="180">
        <f>COUNTIF($C$15:C467,C467)</f>
        <v>87</v>
      </c>
      <c r="F467" s="181">
        <f t="shared" si="80"/>
        <v>0.16800623082655886</v>
      </c>
      <c r="G467" s="181">
        <f t="shared" si="81"/>
        <v>5.1309836478671085E-3</v>
      </c>
      <c r="H467" s="182">
        <f t="shared" si="77"/>
        <v>0.17313721447442595</v>
      </c>
    </row>
    <row r="468" spans="1:8">
      <c r="A468" s="152">
        <f t="shared" si="78"/>
        <v>454</v>
      </c>
      <c r="B468" s="153">
        <f t="shared" si="78"/>
        <v>45379</v>
      </c>
      <c r="C468" s="179" t="str">
        <f t="shared" si="79"/>
        <v>구간5</v>
      </c>
      <c r="D468" s="152">
        <f t="shared" si="76"/>
        <v>91</v>
      </c>
      <c r="E468" s="180">
        <f>COUNTIF($C$15:C468,C468)</f>
        <v>88</v>
      </c>
      <c r="F468" s="181">
        <f t="shared" si="80"/>
        <v>0.16800623082655886</v>
      </c>
      <c r="G468" s="181">
        <f t="shared" si="81"/>
        <v>5.1899604714058106E-3</v>
      </c>
      <c r="H468" s="182">
        <f t="shared" si="77"/>
        <v>0.17319619129796465</v>
      </c>
    </row>
    <row r="469" spans="1:8">
      <c r="A469" s="152">
        <f t="shared" si="78"/>
        <v>455</v>
      </c>
      <c r="B469" s="153">
        <f t="shared" si="78"/>
        <v>45380</v>
      </c>
      <c r="C469" s="179" t="str">
        <f t="shared" si="79"/>
        <v>구간5</v>
      </c>
      <c r="D469" s="152">
        <f t="shared" si="76"/>
        <v>91</v>
      </c>
      <c r="E469" s="180">
        <f>COUNTIF($C$15:C469,C469)</f>
        <v>89</v>
      </c>
      <c r="F469" s="181">
        <f t="shared" si="80"/>
        <v>0.16800623082655886</v>
      </c>
      <c r="G469" s="181">
        <f t="shared" si="81"/>
        <v>5.2489372949445128E-3</v>
      </c>
      <c r="H469" s="182">
        <f t="shared" si="77"/>
        <v>0.17325516812150338</v>
      </c>
    </row>
    <row r="470" spans="1:8">
      <c r="A470" s="152">
        <f t="shared" si="78"/>
        <v>456</v>
      </c>
      <c r="B470" s="153">
        <f t="shared" si="78"/>
        <v>45381</v>
      </c>
      <c r="C470" s="179" t="str">
        <f t="shared" si="79"/>
        <v>구간5</v>
      </c>
      <c r="D470" s="152">
        <f t="shared" si="76"/>
        <v>91</v>
      </c>
      <c r="E470" s="180">
        <f>COUNTIF($C$15:C470,C470)</f>
        <v>90</v>
      </c>
      <c r="F470" s="181">
        <f t="shared" si="80"/>
        <v>0.16800623082655886</v>
      </c>
      <c r="G470" s="181">
        <f t="shared" si="81"/>
        <v>5.3079141184832158E-3</v>
      </c>
      <c r="H470" s="182">
        <f t="shared" si="77"/>
        <v>0.17331414494504208</v>
      </c>
    </row>
    <row r="471" spans="1:8">
      <c r="A471" s="152">
        <f t="shared" si="78"/>
        <v>457</v>
      </c>
      <c r="B471" s="153">
        <f t="shared" si="78"/>
        <v>45382</v>
      </c>
      <c r="C471" s="179" t="str">
        <f t="shared" si="79"/>
        <v>구간5</v>
      </c>
      <c r="D471" s="152">
        <f t="shared" si="76"/>
        <v>91</v>
      </c>
      <c r="E471" s="180">
        <f>COUNTIF($C$15:C471,C471)</f>
        <v>91</v>
      </c>
      <c r="F471" s="181">
        <f t="shared" si="80"/>
        <v>0.16800623082655886</v>
      </c>
      <c r="G471" s="181">
        <f t="shared" si="81"/>
        <v>5.366890942021918E-3</v>
      </c>
      <c r="H471" s="182">
        <f t="shared" si="77"/>
        <v>0.17337312176858077</v>
      </c>
    </row>
    <row r="472" spans="1:8">
      <c r="A472" s="152">
        <f t="shared" si="78"/>
        <v>458</v>
      </c>
      <c r="B472" s="153">
        <f t="shared" si="78"/>
        <v>45383</v>
      </c>
      <c r="C472" s="179" t="str">
        <f t="shared" si="79"/>
        <v>구간6</v>
      </c>
      <c r="D472" s="152">
        <f t="shared" si="76"/>
        <v>91</v>
      </c>
      <c r="E472" s="180">
        <f>COUNTIF($C$15:C472,C472)</f>
        <v>1</v>
      </c>
      <c r="F472" s="181">
        <f t="shared" si="80"/>
        <v>0.17337312176858077</v>
      </c>
      <c r="G472" s="181">
        <f t="shared" si="81"/>
        <v>6.0406313907064592E-5</v>
      </c>
      <c r="H472" s="182">
        <f t="shared" si="77"/>
        <v>0.17343352808248783</v>
      </c>
    </row>
    <row r="473" spans="1:8">
      <c r="A473" s="152">
        <f t="shared" si="78"/>
        <v>459</v>
      </c>
      <c r="B473" s="153">
        <f t="shared" si="78"/>
        <v>45384</v>
      </c>
      <c r="C473" s="179" t="str">
        <f t="shared" si="79"/>
        <v>구간6</v>
      </c>
      <c r="D473" s="152">
        <f t="shared" si="76"/>
        <v>91</v>
      </c>
      <c r="E473" s="180">
        <f>COUNTIF($C$15:C473,C473)</f>
        <v>2</v>
      </c>
      <c r="F473" s="181">
        <f t="shared" si="80"/>
        <v>0.17337312176858077</v>
      </c>
      <c r="G473" s="181">
        <f t="shared" si="81"/>
        <v>1.2081262781412918E-4</v>
      </c>
      <c r="H473" s="182">
        <f t="shared" si="77"/>
        <v>0.17349393439639491</v>
      </c>
    </row>
    <row r="474" spans="1:8">
      <c r="A474" s="152">
        <f t="shared" si="78"/>
        <v>460</v>
      </c>
      <c r="B474" s="153">
        <f t="shared" si="78"/>
        <v>45385</v>
      </c>
      <c r="C474" s="179" t="str">
        <f t="shared" si="79"/>
        <v>구간6</v>
      </c>
      <c r="D474" s="152">
        <f t="shared" si="76"/>
        <v>91</v>
      </c>
      <c r="E474" s="180">
        <f>COUNTIF($C$15:C474,C474)</f>
        <v>3</v>
      </c>
      <c r="F474" s="181">
        <f t="shared" si="80"/>
        <v>0.17337312176858077</v>
      </c>
      <c r="G474" s="181">
        <f t="shared" si="81"/>
        <v>1.8121894172119378E-4</v>
      </c>
      <c r="H474" s="182">
        <f t="shared" si="77"/>
        <v>0.17355434071030196</v>
      </c>
    </row>
    <row r="475" spans="1:8">
      <c r="A475" s="152">
        <f t="shared" si="78"/>
        <v>461</v>
      </c>
      <c r="B475" s="153">
        <f t="shared" si="78"/>
        <v>45386</v>
      </c>
      <c r="C475" s="179" t="str">
        <f t="shared" si="79"/>
        <v>구간6</v>
      </c>
      <c r="D475" s="152">
        <f t="shared" si="76"/>
        <v>91</v>
      </c>
      <c r="E475" s="180">
        <f>COUNTIF($C$15:C475,C475)</f>
        <v>4</v>
      </c>
      <c r="F475" s="181">
        <f t="shared" si="80"/>
        <v>0.17337312176858077</v>
      </c>
      <c r="G475" s="181">
        <f t="shared" si="81"/>
        <v>2.4162525562825837E-4</v>
      </c>
      <c r="H475" s="182">
        <f t="shared" si="77"/>
        <v>0.17361474702420904</v>
      </c>
    </row>
    <row r="476" spans="1:8">
      <c r="A476" s="152">
        <f t="shared" si="78"/>
        <v>462</v>
      </c>
      <c r="B476" s="153">
        <f t="shared" si="78"/>
        <v>45387</v>
      </c>
      <c r="C476" s="179" t="str">
        <f t="shared" si="79"/>
        <v>구간6</v>
      </c>
      <c r="D476" s="152">
        <f t="shared" si="76"/>
        <v>91</v>
      </c>
      <c r="E476" s="180">
        <f>COUNTIF($C$15:C476,C476)</f>
        <v>5</v>
      </c>
      <c r="F476" s="181">
        <f t="shared" si="80"/>
        <v>0.17337312176858077</v>
      </c>
      <c r="G476" s="181">
        <f t="shared" si="81"/>
        <v>3.0203156953532295E-4</v>
      </c>
      <c r="H476" s="182">
        <f t="shared" si="77"/>
        <v>0.17367515333811609</v>
      </c>
    </row>
    <row r="477" spans="1:8">
      <c r="A477" s="152">
        <f t="shared" si="78"/>
        <v>463</v>
      </c>
      <c r="B477" s="153">
        <f t="shared" si="78"/>
        <v>45388</v>
      </c>
      <c r="C477" s="179" t="str">
        <f t="shared" si="79"/>
        <v>구간6</v>
      </c>
      <c r="D477" s="152">
        <f t="shared" si="76"/>
        <v>91</v>
      </c>
      <c r="E477" s="180">
        <f>COUNTIF($C$15:C477,C477)</f>
        <v>6</v>
      </c>
      <c r="F477" s="181">
        <f t="shared" si="80"/>
        <v>0.17337312176858077</v>
      </c>
      <c r="G477" s="181">
        <f t="shared" si="81"/>
        <v>3.6243788344238756E-4</v>
      </c>
      <c r="H477" s="182">
        <f t="shared" si="77"/>
        <v>0.17373555965202317</v>
      </c>
    </row>
    <row r="478" spans="1:8">
      <c r="A478" s="152">
        <f t="shared" si="78"/>
        <v>464</v>
      </c>
      <c r="B478" s="153">
        <f t="shared" si="78"/>
        <v>45389</v>
      </c>
      <c r="C478" s="179" t="str">
        <f t="shared" si="79"/>
        <v>구간6</v>
      </c>
      <c r="D478" s="152">
        <f t="shared" si="76"/>
        <v>91</v>
      </c>
      <c r="E478" s="180">
        <f>COUNTIF($C$15:C478,C478)</f>
        <v>7</v>
      </c>
      <c r="F478" s="181">
        <f t="shared" si="80"/>
        <v>0.17337312176858077</v>
      </c>
      <c r="G478" s="181">
        <f t="shared" si="81"/>
        <v>4.2284419734945212E-4</v>
      </c>
      <c r="H478" s="182">
        <f t="shared" si="77"/>
        <v>0.17379596596593022</v>
      </c>
    </row>
    <row r="479" spans="1:8">
      <c r="A479" s="152">
        <f t="shared" si="78"/>
        <v>465</v>
      </c>
      <c r="B479" s="153">
        <f t="shared" si="78"/>
        <v>45390</v>
      </c>
      <c r="C479" s="179" t="str">
        <f t="shared" si="79"/>
        <v>구간6</v>
      </c>
      <c r="D479" s="152">
        <f t="shared" si="76"/>
        <v>91</v>
      </c>
      <c r="E479" s="180">
        <f>COUNTIF($C$15:C479,C479)</f>
        <v>8</v>
      </c>
      <c r="F479" s="181">
        <f t="shared" si="80"/>
        <v>0.17337312176858077</v>
      </c>
      <c r="G479" s="181">
        <f t="shared" si="81"/>
        <v>4.8325051125651673E-4</v>
      </c>
      <c r="H479" s="182">
        <f t="shared" si="77"/>
        <v>0.1738563722798373</v>
      </c>
    </row>
    <row r="480" spans="1:8">
      <c r="A480" s="152">
        <f t="shared" ref="A480:B495" si="82">A479+1</f>
        <v>466</v>
      </c>
      <c r="B480" s="153">
        <f t="shared" si="82"/>
        <v>45391</v>
      </c>
      <c r="C480" s="179" t="str">
        <f t="shared" si="79"/>
        <v>구간6</v>
      </c>
      <c r="D480" s="152">
        <f t="shared" si="76"/>
        <v>91</v>
      </c>
      <c r="E480" s="180">
        <f>COUNTIF($C$15:C480,C480)</f>
        <v>9</v>
      </c>
      <c r="F480" s="181">
        <f t="shared" si="80"/>
        <v>0.17337312176858077</v>
      </c>
      <c r="G480" s="181">
        <f t="shared" si="81"/>
        <v>5.4365682516358134E-4</v>
      </c>
      <c r="H480" s="182">
        <f t="shared" si="77"/>
        <v>0.17391677859374435</v>
      </c>
    </row>
    <row r="481" spans="1:8">
      <c r="A481" s="152">
        <f t="shared" si="82"/>
        <v>467</v>
      </c>
      <c r="B481" s="153">
        <f t="shared" si="82"/>
        <v>45392</v>
      </c>
      <c r="C481" s="179" t="str">
        <f t="shared" si="79"/>
        <v>구간6</v>
      </c>
      <c r="D481" s="152">
        <f t="shared" si="76"/>
        <v>91</v>
      </c>
      <c r="E481" s="180">
        <f>COUNTIF($C$15:C481,C481)</f>
        <v>10</v>
      </c>
      <c r="F481" s="181">
        <f t="shared" si="80"/>
        <v>0.17337312176858077</v>
      </c>
      <c r="G481" s="181">
        <f t="shared" si="81"/>
        <v>6.040631390706459E-4</v>
      </c>
      <c r="H481" s="182">
        <f t="shared" si="77"/>
        <v>0.17397718490765143</v>
      </c>
    </row>
    <row r="482" spans="1:8">
      <c r="A482" s="152">
        <f t="shared" si="82"/>
        <v>468</v>
      </c>
      <c r="B482" s="153">
        <f t="shared" si="82"/>
        <v>45393</v>
      </c>
      <c r="C482" s="179" t="str">
        <f t="shared" si="79"/>
        <v>구간6</v>
      </c>
      <c r="D482" s="152">
        <f t="shared" si="76"/>
        <v>91</v>
      </c>
      <c r="E482" s="180">
        <f>COUNTIF($C$15:C482,C482)</f>
        <v>11</v>
      </c>
      <c r="F482" s="181">
        <f t="shared" si="80"/>
        <v>0.17337312176858077</v>
      </c>
      <c r="G482" s="181">
        <f t="shared" si="81"/>
        <v>6.6446945297771046E-4</v>
      </c>
      <c r="H482" s="182">
        <f t="shared" si="77"/>
        <v>0.17403759122155849</v>
      </c>
    </row>
    <row r="483" spans="1:8">
      <c r="A483" s="152">
        <f t="shared" si="82"/>
        <v>469</v>
      </c>
      <c r="B483" s="153">
        <f t="shared" si="82"/>
        <v>45394</v>
      </c>
      <c r="C483" s="179" t="str">
        <f t="shared" si="79"/>
        <v>구간6</v>
      </c>
      <c r="D483" s="152">
        <f t="shared" si="76"/>
        <v>91</v>
      </c>
      <c r="E483" s="180">
        <f>COUNTIF($C$15:C483,C483)</f>
        <v>12</v>
      </c>
      <c r="F483" s="181">
        <f t="shared" si="80"/>
        <v>0.17337312176858077</v>
      </c>
      <c r="G483" s="181">
        <f t="shared" si="81"/>
        <v>7.2487576688477513E-4</v>
      </c>
      <c r="H483" s="182">
        <f t="shared" si="77"/>
        <v>0.17409799753546554</v>
      </c>
    </row>
    <row r="484" spans="1:8">
      <c r="A484" s="152">
        <f t="shared" si="82"/>
        <v>470</v>
      </c>
      <c r="B484" s="153">
        <f t="shared" si="82"/>
        <v>45395</v>
      </c>
      <c r="C484" s="179" t="str">
        <f t="shared" si="79"/>
        <v>구간6</v>
      </c>
      <c r="D484" s="152">
        <f t="shared" si="76"/>
        <v>91</v>
      </c>
      <c r="E484" s="180">
        <f>COUNTIF($C$15:C484,C484)</f>
        <v>13</v>
      </c>
      <c r="F484" s="181">
        <f t="shared" si="80"/>
        <v>0.17337312176858077</v>
      </c>
      <c r="G484" s="181">
        <f t="shared" si="81"/>
        <v>7.8528208079183968E-4</v>
      </c>
      <c r="H484" s="182">
        <f t="shared" si="77"/>
        <v>0.17415840384937262</v>
      </c>
    </row>
    <row r="485" spans="1:8">
      <c r="A485" s="152">
        <f t="shared" si="82"/>
        <v>471</v>
      </c>
      <c r="B485" s="153">
        <f t="shared" si="82"/>
        <v>45396</v>
      </c>
      <c r="C485" s="179" t="str">
        <f t="shared" si="79"/>
        <v>구간6</v>
      </c>
      <c r="D485" s="152">
        <f t="shared" si="76"/>
        <v>91</v>
      </c>
      <c r="E485" s="180">
        <f>COUNTIF($C$15:C485,C485)</f>
        <v>14</v>
      </c>
      <c r="F485" s="181">
        <f t="shared" si="80"/>
        <v>0.17337312176858077</v>
      </c>
      <c r="G485" s="181">
        <f t="shared" si="81"/>
        <v>8.4568839469890424E-4</v>
      </c>
      <c r="H485" s="182">
        <f t="shared" si="77"/>
        <v>0.17421881016327967</v>
      </c>
    </row>
    <row r="486" spans="1:8">
      <c r="A486" s="152">
        <f t="shared" si="82"/>
        <v>472</v>
      </c>
      <c r="B486" s="153">
        <f t="shared" si="82"/>
        <v>45397</v>
      </c>
      <c r="C486" s="179" t="str">
        <f t="shared" si="79"/>
        <v>구간6</v>
      </c>
      <c r="D486" s="152">
        <f t="shared" si="76"/>
        <v>91</v>
      </c>
      <c r="E486" s="180">
        <f>COUNTIF($C$15:C486,C486)</f>
        <v>15</v>
      </c>
      <c r="F486" s="181">
        <f t="shared" si="80"/>
        <v>0.17337312176858077</v>
      </c>
      <c r="G486" s="181">
        <f t="shared" si="81"/>
        <v>9.0609470860596891E-4</v>
      </c>
      <c r="H486" s="182">
        <f t="shared" si="77"/>
        <v>0.17427921647718675</v>
      </c>
    </row>
    <row r="487" spans="1:8">
      <c r="A487" s="152">
        <f t="shared" si="82"/>
        <v>473</v>
      </c>
      <c r="B487" s="153">
        <f t="shared" si="82"/>
        <v>45398</v>
      </c>
      <c r="C487" s="179" t="str">
        <f t="shared" si="79"/>
        <v>구간6</v>
      </c>
      <c r="D487" s="152">
        <f t="shared" si="76"/>
        <v>91</v>
      </c>
      <c r="E487" s="180">
        <f>COUNTIF($C$15:C487,C487)</f>
        <v>16</v>
      </c>
      <c r="F487" s="181">
        <f t="shared" si="80"/>
        <v>0.17337312176858077</v>
      </c>
      <c r="G487" s="181">
        <f t="shared" si="81"/>
        <v>9.6650102251303347E-4</v>
      </c>
      <c r="H487" s="182">
        <f t="shared" si="77"/>
        <v>0.1743396227910938</v>
      </c>
    </row>
    <row r="488" spans="1:8">
      <c r="A488" s="152">
        <f t="shared" si="82"/>
        <v>474</v>
      </c>
      <c r="B488" s="153">
        <f t="shared" si="82"/>
        <v>45399</v>
      </c>
      <c r="C488" s="179" t="str">
        <f t="shared" si="79"/>
        <v>구간6</v>
      </c>
      <c r="D488" s="152">
        <f t="shared" si="76"/>
        <v>91</v>
      </c>
      <c r="E488" s="180">
        <f>COUNTIF($C$15:C488,C488)</f>
        <v>17</v>
      </c>
      <c r="F488" s="181">
        <f t="shared" si="80"/>
        <v>0.17337312176858077</v>
      </c>
      <c r="G488" s="181">
        <f t="shared" si="81"/>
        <v>1.026907336420098E-3</v>
      </c>
      <c r="H488" s="182">
        <f t="shared" si="77"/>
        <v>0.17440002910500088</v>
      </c>
    </row>
    <row r="489" spans="1:8">
      <c r="A489" s="152">
        <f t="shared" si="82"/>
        <v>475</v>
      </c>
      <c r="B489" s="153">
        <f t="shared" si="82"/>
        <v>45400</v>
      </c>
      <c r="C489" s="179" t="str">
        <f t="shared" si="79"/>
        <v>구간6</v>
      </c>
      <c r="D489" s="152">
        <f t="shared" si="76"/>
        <v>91</v>
      </c>
      <c r="E489" s="180">
        <f>COUNTIF($C$15:C489,C489)</f>
        <v>18</v>
      </c>
      <c r="F489" s="181">
        <f t="shared" si="80"/>
        <v>0.17337312176858077</v>
      </c>
      <c r="G489" s="181">
        <f t="shared" si="81"/>
        <v>1.0873136503271627E-3</v>
      </c>
      <c r="H489" s="182">
        <f t="shared" si="77"/>
        <v>0.17446043541890793</v>
      </c>
    </row>
    <row r="490" spans="1:8">
      <c r="A490" s="152">
        <f t="shared" si="82"/>
        <v>476</v>
      </c>
      <c r="B490" s="153">
        <f t="shared" si="82"/>
        <v>45401</v>
      </c>
      <c r="C490" s="179" t="str">
        <f t="shared" si="79"/>
        <v>구간6</v>
      </c>
      <c r="D490" s="152">
        <f t="shared" si="76"/>
        <v>91</v>
      </c>
      <c r="E490" s="180">
        <f>COUNTIF($C$15:C490,C490)</f>
        <v>19</v>
      </c>
      <c r="F490" s="181">
        <f t="shared" si="80"/>
        <v>0.17337312176858077</v>
      </c>
      <c r="G490" s="181">
        <f t="shared" si="81"/>
        <v>1.1477199642342271E-3</v>
      </c>
      <c r="H490" s="182">
        <f t="shared" si="77"/>
        <v>0.17452084173281501</v>
      </c>
    </row>
    <row r="491" spans="1:8">
      <c r="A491" s="152">
        <f t="shared" si="82"/>
        <v>477</v>
      </c>
      <c r="B491" s="153">
        <f t="shared" si="82"/>
        <v>45402</v>
      </c>
      <c r="C491" s="179" t="str">
        <f t="shared" si="79"/>
        <v>구간6</v>
      </c>
      <c r="D491" s="152">
        <f t="shared" si="76"/>
        <v>91</v>
      </c>
      <c r="E491" s="180">
        <f>COUNTIF($C$15:C491,C491)</f>
        <v>20</v>
      </c>
      <c r="F491" s="181">
        <f t="shared" si="80"/>
        <v>0.17337312176858077</v>
      </c>
      <c r="G491" s="181">
        <f t="shared" si="81"/>
        <v>1.2081262781412918E-3</v>
      </c>
      <c r="H491" s="182">
        <f t="shared" si="77"/>
        <v>0.17458124804672207</v>
      </c>
    </row>
    <row r="492" spans="1:8">
      <c r="A492" s="152">
        <f t="shared" si="82"/>
        <v>478</v>
      </c>
      <c r="B492" s="153">
        <f t="shared" si="82"/>
        <v>45403</v>
      </c>
      <c r="C492" s="179" t="str">
        <f t="shared" si="79"/>
        <v>구간6</v>
      </c>
      <c r="D492" s="152">
        <f t="shared" si="76"/>
        <v>91</v>
      </c>
      <c r="E492" s="180">
        <f>COUNTIF($C$15:C492,C492)</f>
        <v>21</v>
      </c>
      <c r="F492" s="181">
        <f t="shared" si="80"/>
        <v>0.17337312176858077</v>
      </c>
      <c r="G492" s="181">
        <f t="shared" si="81"/>
        <v>1.2685325920483565E-3</v>
      </c>
      <c r="H492" s="182">
        <f t="shared" si="77"/>
        <v>0.17464165436062912</v>
      </c>
    </row>
    <row r="493" spans="1:8">
      <c r="A493" s="152">
        <f t="shared" si="82"/>
        <v>479</v>
      </c>
      <c r="B493" s="153">
        <f t="shared" si="82"/>
        <v>45404</v>
      </c>
      <c r="C493" s="179" t="str">
        <f t="shared" si="79"/>
        <v>구간6</v>
      </c>
      <c r="D493" s="152">
        <f t="shared" si="76"/>
        <v>91</v>
      </c>
      <c r="E493" s="180">
        <f>COUNTIF($C$15:C493,C493)</f>
        <v>22</v>
      </c>
      <c r="F493" s="181">
        <f t="shared" si="80"/>
        <v>0.17337312176858077</v>
      </c>
      <c r="G493" s="181">
        <f t="shared" si="81"/>
        <v>1.3289389059554209E-3</v>
      </c>
      <c r="H493" s="182">
        <f t="shared" si="77"/>
        <v>0.1747020606745362</v>
      </c>
    </row>
    <row r="494" spans="1:8">
      <c r="A494" s="152">
        <f t="shared" si="82"/>
        <v>480</v>
      </c>
      <c r="B494" s="153">
        <f t="shared" si="82"/>
        <v>45405</v>
      </c>
      <c r="C494" s="179" t="str">
        <f t="shared" si="79"/>
        <v>구간6</v>
      </c>
      <c r="D494" s="152">
        <f t="shared" si="76"/>
        <v>91</v>
      </c>
      <c r="E494" s="180">
        <f>COUNTIF($C$15:C494,C494)</f>
        <v>23</v>
      </c>
      <c r="F494" s="181">
        <f t="shared" si="80"/>
        <v>0.17337312176858077</v>
      </c>
      <c r="G494" s="181">
        <f t="shared" si="81"/>
        <v>1.3893452198624856E-3</v>
      </c>
      <c r="H494" s="182">
        <f t="shared" si="77"/>
        <v>0.17476246698844325</v>
      </c>
    </row>
    <row r="495" spans="1:8">
      <c r="A495" s="152">
        <f t="shared" si="82"/>
        <v>481</v>
      </c>
      <c r="B495" s="153">
        <f t="shared" si="82"/>
        <v>45406</v>
      </c>
      <c r="C495" s="179" t="str">
        <f t="shared" si="79"/>
        <v>구간6</v>
      </c>
      <c r="D495" s="152">
        <f t="shared" si="76"/>
        <v>91</v>
      </c>
      <c r="E495" s="180">
        <f>COUNTIF($C$15:C495,C495)</f>
        <v>24</v>
      </c>
      <c r="F495" s="181">
        <f t="shared" si="80"/>
        <v>0.17337312176858077</v>
      </c>
      <c r="G495" s="181">
        <f t="shared" si="81"/>
        <v>1.4497515337695503E-3</v>
      </c>
      <c r="H495" s="182">
        <f t="shared" si="77"/>
        <v>0.17482287330235033</v>
      </c>
    </row>
    <row r="496" spans="1:8">
      <c r="A496" s="152">
        <f t="shared" ref="A496:B511" si="83">A495+1</f>
        <v>482</v>
      </c>
      <c r="B496" s="153">
        <f t="shared" si="83"/>
        <v>45407</v>
      </c>
      <c r="C496" s="179" t="str">
        <f t="shared" si="79"/>
        <v>구간6</v>
      </c>
      <c r="D496" s="152">
        <f t="shared" si="76"/>
        <v>91</v>
      </c>
      <c r="E496" s="180">
        <f>COUNTIF($C$15:C496,C496)</f>
        <v>25</v>
      </c>
      <c r="F496" s="181">
        <f t="shared" si="80"/>
        <v>0.17337312176858077</v>
      </c>
      <c r="G496" s="181">
        <f t="shared" si="81"/>
        <v>1.5101578476766147E-3</v>
      </c>
      <c r="H496" s="182">
        <f t="shared" si="77"/>
        <v>0.17488327961625738</v>
      </c>
    </row>
    <row r="497" spans="1:8">
      <c r="A497" s="152">
        <f t="shared" si="83"/>
        <v>483</v>
      </c>
      <c r="B497" s="153">
        <f t="shared" si="83"/>
        <v>45408</v>
      </c>
      <c r="C497" s="179" t="str">
        <f t="shared" si="79"/>
        <v>구간6</v>
      </c>
      <c r="D497" s="152">
        <f t="shared" si="76"/>
        <v>91</v>
      </c>
      <c r="E497" s="180">
        <f>COUNTIF($C$15:C497,C497)</f>
        <v>26</v>
      </c>
      <c r="F497" s="181">
        <f t="shared" si="80"/>
        <v>0.17337312176858077</v>
      </c>
      <c r="G497" s="181">
        <f t="shared" si="81"/>
        <v>1.5705641615836794E-3</v>
      </c>
      <c r="H497" s="182">
        <f t="shared" si="77"/>
        <v>0.17494368593016446</v>
      </c>
    </row>
    <row r="498" spans="1:8">
      <c r="A498" s="152">
        <f t="shared" si="83"/>
        <v>484</v>
      </c>
      <c r="B498" s="153">
        <f t="shared" si="83"/>
        <v>45409</v>
      </c>
      <c r="C498" s="179" t="str">
        <f t="shared" si="79"/>
        <v>구간6</v>
      </c>
      <c r="D498" s="152">
        <f t="shared" si="76"/>
        <v>91</v>
      </c>
      <c r="E498" s="180">
        <f>COUNTIF($C$15:C498,C498)</f>
        <v>27</v>
      </c>
      <c r="F498" s="181">
        <f t="shared" si="80"/>
        <v>0.17337312176858077</v>
      </c>
      <c r="G498" s="181">
        <f t="shared" si="81"/>
        <v>1.630970475490744E-3</v>
      </c>
      <c r="H498" s="182">
        <f t="shared" si="77"/>
        <v>0.17500409224407151</v>
      </c>
    </row>
    <row r="499" spans="1:8">
      <c r="A499" s="152">
        <f t="shared" si="83"/>
        <v>485</v>
      </c>
      <c r="B499" s="153">
        <f t="shared" si="83"/>
        <v>45410</v>
      </c>
      <c r="C499" s="179" t="str">
        <f t="shared" si="79"/>
        <v>구간6</v>
      </c>
      <c r="D499" s="152">
        <f t="shared" si="76"/>
        <v>91</v>
      </c>
      <c r="E499" s="180">
        <f>COUNTIF($C$15:C499,C499)</f>
        <v>28</v>
      </c>
      <c r="F499" s="181">
        <f t="shared" si="80"/>
        <v>0.17337312176858077</v>
      </c>
      <c r="G499" s="181">
        <f t="shared" si="81"/>
        <v>1.6913767893978085E-3</v>
      </c>
      <c r="H499" s="182">
        <f t="shared" si="77"/>
        <v>0.17506449855797859</v>
      </c>
    </row>
    <row r="500" spans="1:8">
      <c r="A500" s="152">
        <f t="shared" si="83"/>
        <v>486</v>
      </c>
      <c r="B500" s="153">
        <f t="shared" si="83"/>
        <v>45411</v>
      </c>
      <c r="C500" s="179" t="str">
        <f t="shared" si="79"/>
        <v>구간6</v>
      </c>
      <c r="D500" s="152">
        <f t="shared" si="76"/>
        <v>91</v>
      </c>
      <c r="E500" s="180">
        <f>COUNTIF($C$15:C500,C500)</f>
        <v>29</v>
      </c>
      <c r="F500" s="181">
        <f t="shared" si="80"/>
        <v>0.17337312176858077</v>
      </c>
      <c r="G500" s="181">
        <f t="shared" si="81"/>
        <v>1.7517831033048731E-3</v>
      </c>
      <c r="H500" s="182">
        <f t="shared" si="77"/>
        <v>0.17512490487188564</v>
      </c>
    </row>
    <row r="501" spans="1:8">
      <c r="A501" s="152">
        <f t="shared" si="83"/>
        <v>487</v>
      </c>
      <c r="B501" s="153">
        <f t="shared" si="83"/>
        <v>45412</v>
      </c>
      <c r="C501" s="179" t="str">
        <f t="shared" si="79"/>
        <v>구간6</v>
      </c>
      <c r="D501" s="152">
        <f t="shared" si="76"/>
        <v>91</v>
      </c>
      <c r="E501" s="180">
        <f>COUNTIF($C$15:C501,C501)</f>
        <v>30</v>
      </c>
      <c r="F501" s="181">
        <f t="shared" si="80"/>
        <v>0.17337312176858077</v>
      </c>
      <c r="G501" s="181">
        <f t="shared" si="81"/>
        <v>1.8121894172119378E-3</v>
      </c>
      <c r="H501" s="182">
        <f t="shared" si="77"/>
        <v>0.17518531118579272</v>
      </c>
    </row>
    <row r="502" spans="1:8">
      <c r="A502" s="152">
        <f t="shared" si="83"/>
        <v>488</v>
      </c>
      <c r="B502" s="153">
        <f t="shared" si="83"/>
        <v>45413</v>
      </c>
      <c r="C502" s="179" t="str">
        <f t="shared" si="79"/>
        <v>구간6</v>
      </c>
      <c r="D502" s="152">
        <f t="shared" si="76"/>
        <v>91</v>
      </c>
      <c r="E502" s="180">
        <f>COUNTIF($C$15:C502,C502)</f>
        <v>31</v>
      </c>
      <c r="F502" s="181">
        <f t="shared" si="80"/>
        <v>0.17337312176858077</v>
      </c>
      <c r="G502" s="181">
        <f t="shared" si="81"/>
        <v>1.8725957311190023E-3</v>
      </c>
      <c r="H502" s="182">
        <f t="shared" si="77"/>
        <v>0.17524571749969978</v>
      </c>
    </row>
    <row r="503" spans="1:8">
      <c r="A503" s="152">
        <f t="shared" si="83"/>
        <v>489</v>
      </c>
      <c r="B503" s="153">
        <f t="shared" si="83"/>
        <v>45414</v>
      </c>
      <c r="C503" s="179" t="str">
        <f t="shared" si="79"/>
        <v>구간6</v>
      </c>
      <c r="D503" s="152">
        <f t="shared" si="76"/>
        <v>91</v>
      </c>
      <c r="E503" s="180">
        <f>COUNTIF($C$15:C503,C503)</f>
        <v>32</v>
      </c>
      <c r="F503" s="181">
        <f t="shared" si="80"/>
        <v>0.17337312176858077</v>
      </c>
      <c r="G503" s="181">
        <f t="shared" si="81"/>
        <v>1.9330020450260669E-3</v>
      </c>
      <c r="H503" s="182">
        <f t="shared" si="77"/>
        <v>0.17530612381360683</v>
      </c>
    </row>
    <row r="504" spans="1:8">
      <c r="A504" s="152">
        <f t="shared" si="83"/>
        <v>490</v>
      </c>
      <c r="B504" s="153">
        <f t="shared" si="83"/>
        <v>45415</v>
      </c>
      <c r="C504" s="179" t="str">
        <f t="shared" si="79"/>
        <v>구간6</v>
      </c>
      <c r="D504" s="152">
        <f t="shared" si="76"/>
        <v>91</v>
      </c>
      <c r="E504" s="180">
        <f>COUNTIF($C$15:C504,C504)</f>
        <v>33</v>
      </c>
      <c r="F504" s="181">
        <f t="shared" si="80"/>
        <v>0.17337312176858077</v>
      </c>
      <c r="G504" s="181">
        <f t="shared" si="81"/>
        <v>1.9934083589331314E-3</v>
      </c>
      <c r="H504" s="182">
        <f t="shared" si="77"/>
        <v>0.17536653012751391</v>
      </c>
    </row>
    <row r="505" spans="1:8">
      <c r="A505" s="152">
        <f t="shared" si="83"/>
        <v>491</v>
      </c>
      <c r="B505" s="153">
        <f t="shared" si="83"/>
        <v>45416</v>
      </c>
      <c r="C505" s="179" t="str">
        <f t="shared" si="79"/>
        <v>구간6</v>
      </c>
      <c r="D505" s="152">
        <f t="shared" si="76"/>
        <v>91</v>
      </c>
      <c r="E505" s="180">
        <f>COUNTIF($C$15:C505,C505)</f>
        <v>34</v>
      </c>
      <c r="F505" s="181">
        <f t="shared" si="80"/>
        <v>0.17337312176858077</v>
      </c>
      <c r="G505" s="181">
        <f t="shared" si="81"/>
        <v>2.053814672840196E-3</v>
      </c>
      <c r="H505" s="182">
        <f t="shared" si="77"/>
        <v>0.17542693644142096</v>
      </c>
    </row>
    <row r="506" spans="1:8">
      <c r="A506" s="152">
        <f t="shared" si="83"/>
        <v>492</v>
      </c>
      <c r="B506" s="153">
        <f t="shared" si="83"/>
        <v>45417</v>
      </c>
      <c r="C506" s="179" t="str">
        <f t="shared" si="79"/>
        <v>구간6</v>
      </c>
      <c r="D506" s="152">
        <f t="shared" si="76"/>
        <v>91</v>
      </c>
      <c r="E506" s="180">
        <f>COUNTIF($C$15:C506,C506)</f>
        <v>35</v>
      </c>
      <c r="F506" s="181">
        <f t="shared" si="80"/>
        <v>0.17337312176858077</v>
      </c>
      <c r="G506" s="181">
        <f t="shared" si="81"/>
        <v>2.1142209867472607E-3</v>
      </c>
      <c r="H506" s="182">
        <f t="shared" si="77"/>
        <v>0.17548734275532804</v>
      </c>
    </row>
    <row r="507" spans="1:8">
      <c r="A507" s="152">
        <f t="shared" si="83"/>
        <v>493</v>
      </c>
      <c r="B507" s="153">
        <f t="shared" si="83"/>
        <v>45418</v>
      </c>
      <c r="C507" s="179" t="str">
        <f t="shared" si="79"/>
        <v>구간6</v>
      </c>
      <c r="D507" s="152">
        <f t="shared" si="76"/>
        <v>91</v>
      </c>
      <c r="E507" s="180">
        <f>COUNTIF($C$15:C507,C507)</f>
        <v>36</v>
      </c>
      <c r="F507" s="181">
        <f t="shared" si="80"/>
        <v>0.17337312176858077</v>
      </c>
      <c r="G507" s="181">
        <f t="shared" si="81"/>
        <v>2.1746273006543254E-3</v>
      </c>
      <c r="H507" s="182">
        <f t="shared" si="77"/>
        <v>0.17554774906923509</v>
      </c>
    </row>
    <row r="508" spans="1:8">
      <c r="A508" s="152">
        <f t="shared" si="83"/>
        <v>494</v>
      </c>
      <c r="B508" s="153">
        <f t="shared" si="83"/>
        <v>45419</v>
      </c>
      <c r="C508" s="179" t="str">
        <f t="shared" si="79"/>
        <v>구간6</v>
      </c>
      <c r="D508" s="152">
        <f t="shared" si="76"/>
        <v>91</v>
      </c>
      <c r="E508" s="180">
        <f>COUNTIF($C$15:C508,C508)</f>
        <v>37</v>
      </c>
      <c r="F508" s="181">
        <f t="shared" si="80"/>
        <v>0.17337312176858077</v>
      </c>
      <c r="G508" s="181">
        <f t="shared" si="81"/>
        <v>2.23503361456139E-3</v>
      </c>
      <c r="H508" s="182">
        <f t="shared" si="77"/>
        <v>0.17560815538314217</v>
      </c>
    </row>
    <row r="509" spans="1:8">
      <c r="A509" s="152">
        <f t="shared" si="83"/>
        <v>495</v>
      </c>
      <c r="B509" s="153">
        <f t="shared" si="83"/>
        <v>45420</v>
      </c>
      <c r="C509" s="179" t="str">
        <f t="shared" si="79"/>
        <v>구간6</v>
      </c>
      <c r="D509" s="152">
        <f t="shared" si="76"/>
        <v>91</v>
      </c>
      <c r="E509" s="180">
        <f>COUNTIF($C$15:C509,C509)</f>
        <v>38</v>
      </c>
      <c r="F509" s="181">
        <f t="shared" si="80"/>
        <v>0.17337312176858077</v>
      </c>
      <c r="G509" s="181">
        <f t="shared" si="81"/>
        <v>2.2954399284684543E-3</v>
      </c>
      <c r="H509" s="182">
        <f t="shared" si="77"/>
        <v>0.17566856169704922</v>
      </c>
    </row>
    <row r="510" spans="1:8">
      <c r="A510" s="152">
        <f t="shared" si="83"/>
        <v>496</v>
      </c>
      <c r="B510" s="153">
        <f t="shared" si="83"/>
        <v>45421</v>
      </c>
      <c r="C510" s="179" t="str">
        <f t="shared" si="79"/>
        <v>구간6</v>
      </c>
      <c r="D510" s="152">
        <f t="shared" si="76"/>
        <v>91</v>
      </c>
      <c r="E510" s="180">
        <f>COUNTIF($C$15:C510,C510)</f>
        <v>39</v>
      </c>
      <c r="F510" s="181">
        <f t="shared" si="80"/>
        <v>0.17337312176858077</v>
      </c>
      <c r="G510" s="181">
        <f t="shared" si="81"/>
        <v>2.3558462423755189E-3</v>
      </c>
      <c r="H510" s="182">
        <f t="shared" si="77"/>
        <v>0.1757289680109563</v>
      </c>
    </row>
    <row r="511" spans="1:8">
      <c r="A511" s="152">
        <f t="shared" si="83"/>
        <v>497</v>
      </c>
      <c r="B511" s="153">
        <f t="shared" si="83"/>
        <v>45422</v>
      </c>
      <c r="C511" s="179" t="str">
        <f t="shared" si="79"/>
        <v>구간6</v>
      </c>
      <c r="D511" s="152">
        <f t="shared" si="76"/>
        <v>91</v>
      </c>
      <c r="E511" s="180">
        <f>COUNTIF($C$15:C511,C511)</f>
        <v>40</v>
      </c>
      <c r="F511" s="181">
        <f t="shared" si="80"/>
        <v>0.17337312176858077</v>
      </c>
      <c r="G511" s="181">
        <f t="shared" si="81"/>
        <v>2.4162525562825836E-3</v>
      </c>
      <c r="H511" s="182">
        <f t="shared" si="77"/>
        <v>0.17578937432486336</v>
      </c>
    </row>
    <row r="512" spans="1:8">
      <c r="A512" s="152">
        <f t="shared" ref="A512:B527" si="84">A511+1</f>
        <v>498</v>
      </c>
      <c r="B512" s="153">
        <f t="shared" si="84"/>
        <v>45423</v>
      </c>
      <c r="C512" s="179" t="str">
        <f t="shared" si="79"/>
        <v>구간6</v>
      </c>
      <c r="D512" s="152">
        <f t="shared" si="76"/>
        <v>91</v>
      </c>
      <c r="E512" s="180">
        <f>COUNTIF($C$15:C512,C512)</f>
        <v>41</v>
      </c>
      <c r="F512" s="181">
        <f t="shared" si="80"/>
        <v>0.17337312176858077</v>
      </c>
      <c r="G512" s="181">
        <f t="shared" si="81"/>
        <v>2.4766588701896483E-3</v>
      </c>
      <c r="H512" s="182">
        <f t="shared" si="77"/>
        <v>0.17584978063877041</v>
      </c>
    </row>
    <row r="513" spans="1:8">
      <c r="A513" s="152">
        <f t="shared" si="84"/>
        <v>499</v>
      </c>
      <c r="B513" s="153">
        <f t="shared" si="84"/>
        <v>45424</v>
      </c>
      <c r="C513" s="179" t="str">
        <f t="shared" si="79"/>
        <v>구간6</v>
      </c>
      <c r="D513" s="152">
        <f t="shared" si="76"/>
        <v>91</v>
      </c>
      <c r="E513" s="180">
        <f>COUNTIF($C$15:C513,C513)</f>
        <v>42</v>
      </c>
      <c r="F513" s="181">
        <f t="shared" si="80"/>
        <v>0.17337312176858077</v>
      </c>
      <c r="G513" s="181">
        <f t="shared" si="81"/>
        <v>2.5370651840967129E-3</v>
      </c>
      <c r="H513" s="182">
        <f t="shared" si="77"/>
        <v>0.17591018695267749</v>
      </c>
    </row>
    <row r="514" spans="1:8">
      <c r="A514" s="152">
        <f t="shared" si="84"/>
        <v>500</v>
      </c>
      <c r="B514" s="153">
        <f t="shared" si="84"/>
        <v>45425</v>
      </c>
      <c r="C514" s="179" t="str">
        <f t="shared" si="79"/>
        <v>구간6</v>
      </c>
      <c r="D514" s="152">
        <f t="shared" si="76"/>
        <v>91</v>
      </c>
      <c r="E514" s="180">
        <f>COUNTIF($C$15:C514,C514)</f>
        <v>43</v>
      </c>
      <c r="F514" s="181">
        <f t="shared" si="80"/>
        <v>0.17337312176858077</v>
      </c>
      <c r="G514" s="181">
        <f t="shared" si="81"/>
        <v>2.5974714980037776E-3</v>
      </c>
      <c r="H514" s="182">
        <f t="shared" si="77"/>
        <v>0.17597059326658454</v>
      </c>
    </row>
    <row r="515" spans="1:8">
      <c r="A515" s="152">
        <f t="shared" si="84"/>
        <v>501</v>
      </c>
      <c r="B515" s="153">
        <f t="shared" si="84"/>
        <v>45426</v>
      </c>
      <c r="C515" s="179" t="str">
        <f t="shared" si="79"/>
        <v>구간6</v>
      </c>
      <c r="D515" s="152">
        <f t="shared" si="76"/>
        <v>91</v>
      </c>
      <c r="E515" s="180">
        <f>COUNTIF($C$15:C515,C515)</f>
        <v>44</v>
      </c>
      <c r="F515" s="181">
        <f t="shared" si="80"/>
        <v>0.17337312176858077</v>
      </c>
      <c r="G515" s="181">
        <f t="shared" si="81"/>
        <v>2.6578778119108418E-3</v>
      </c>
      <c r="H515" s="182">
        <f t="shared" si="77"/>
        <v>0.17603099958049162</v>
      </c>
    </row>
    <row r="516" spans="1:8">
      <c r="A516" s="152">
        <f t="shared" si="84"/>
        <v>502</v>
      </c>
      <c r="B516" s="153">
        <f t="shared" si="84"/>
        <v>45427</v>
      </c>
      <c r="C516" s="179" t="str">
        <f t="shared" si="79"/>
        <v>구간6</v>
      </c>
      <c r="D516" s="152">
        <f t="shared" si="76"/>
        <v>91</v>
      </c>
      <c r="E516" s="180">
        <f>COUNTIF($C$15:C516,C516)</f>
        <v>45</v>
      </c>
      <c r="F516" s="181">
        <f t="shared" si="80"/>
        <v>0.17337312176858077</v>
      </c>
      <c r="G516" s="181">
        <f t="shared" si="81"/>
        <v>2.7182841258179065E-3</v>
      </c>
      <c r="H516" s="182">
        <f t="shared" si="77"/>
        <v>0.17609140589439867</v>
      </c>
    </row>
    <row r="517" spans="1:8">
      <c r="A517" s="152">
        <f t="shared" si="84"/>
        <v>503</v>
      </c>
      <c r="B517" s="153">
        <f t="shared" si="84"/>
        <v>45428</v>
      </c>
      <c r="C517" s="179" t="str">
        <f t="shared" si="79"/>
        <v>구간6</v>
      </c>
      <c r="D517" s="152">
        <f t="shared" si="76"/>
        <v>91</v>
      </c>
      <c r="E517" s="180">
        <f>COUNTIF($C$15:C517,C517)</f>
        <v>46</v>
      </c>
      <c r="F517" s="181">
        <f t="shared" si="80"/>
        <v>0.17337312176858077</v>
      </c>
      <c r="G517" s="181">
        <f t="shared" si="81"/>
        <v>2.7786904397249712E-3</v>
      </c>
      <c r="H517" s="182">
        <f t="shared" si="77"/>
        <v>0.17615181220830575</v>
      </c>
    </row>
    <row r="518" spans="1:8">
      <c r="A518" s="152">
        <f t="shared" si="84"/>
        <v>504</v>
      </c>
      <c r="B518" s="153">
        <f t="shared" si="84"/>
        <v>45429</v>
      </c>
      <c r="C518" s="179" t="str">
        <f t="shared" si="79"/>
        <v>구간6</v>
      </c>
      <c r="D518" s="152">
        <f t="shared" si="76"/>
        <v>91</v>
      </c>
      <c r="E518" s="180">
        <f>COUNTIF($C$15:C518,C518)</f>
        <v>47</v>
      </c>
      <c r="F518" s="181">
        <f t="shared" si="80"/>
        <v>0.17337312176858077</v>
      </c>
      <c r="G518" s="181">
        <f t="shared" si="81"/>
        <v>2.8390967536320358E-3</v>
      </c>
      <c r="H518" s="182">
        <f t="shared" si="77"/>
        <v>0.1762122185222128</v>
      </c>
    </row>
    <row r="519" spans="1:8">
      <c r="A519" s="152">
        <f t="shared" si="84"/>
        <v>505</v>
      </c>
      <c r="B519" s="153">
        <f t="shared" si="84"/>
        <v>45430</v>
      </c>
      <c r="C519" s="179" t="str">
        <f t="shared" si="79"/>
        <v>구간6</v>
      </c>
      <c r="D519" s="152">
        <f t="shared" si="76"/>
        <v>91</v>
      </c>
      <c r="E519" s="180">
        <f>COUNTIF($C$15:C519,C519)</f>
        <v>48</v>
      </c>
      <c r="F519" s="181">
        <f t="shared" si="80"/>
        <v>0.17337312176858077</v>
      </c>
      <c r="G519" s="181">
        <f t="shared" si="81"/>
        <v>2.8995030675391005E-3</v>
      </c>
      <c r="H519" s="182">
        <f t="shared" si="77"/>
        <v>0.17627262483611988</v>
      </c>
    </row>
    <row r="520" spans="1:8">
      <c r="A520" s="152">
        <f t="shared" si="84"/>
        <v>506</v>
      </c>
      <c r="B520" s="153">
        <f t="shared" si="84"/>
        <v>45431</v>
      </c>
      <c r="C520" s="179" t="str">
        <f t="shared" si="79"/>
        <v>구간6</v>
      </c>
      <c r="D520" s="152">
        <f t="shared" si="76"/>
        <v>91</v>
      </c>
      <c r="E520" s="180">
        <f>COUNTIF($C$15:C520,C520)</f>
        <v>49</v>
      </c>
      <c r="F520" s="181">
        <f t="shared" si="80"/>
        <v>0.17337312176858077</v>
      </c>
      <c r="G520" s="181">
        <f t="shared" si="81"/>
        <v>2.9599093814461652E-3</v>
      </c>
      <c r="H520" s="182">
        <f t="shared" si="77"/>
        <v>0.17633303115002694</v>
      </c>
    </row>
    <row r="521" spans="1:8">
      <c r="A521" s="152">
        <f t="shared" si="84"/>
        <v>507</v>
      </c>
      <c r="B521" s="153">
        <f t="shared" si="84"/>
        <v>45432</v>
      </c>
      <c r="C521" s="179" t="str">
        <f t="shared" si="79"/>
        <v>구간6</v>
      </c>
      <c r="D521" s="152">
        <f t="shared" si="76"/>
        <v>91</v>
      </c>
      <c r="E521" s="180">
        <f>COUNTIF($C$15:C521,C521)</f>
        <v>50</v>
      </c>
      <c r="F521" s="181">
        <f t="shared" si="80"/>
        <v>0.17337312176858077</v>
      </c>
      <c r="G521" s="181">
        <f t="shared" si="81"/>
        <v>3.0203156953532294E-3</v>
      </c>
      <c r="H521" s="182">
        <f t="shared" si="77"/>
        <v>0.17639343746393402</v>
      </c>
    </row>
    <row r="522" spans="1:8">
      <c r="A522" s="152">
        <f t="shared" si="84"/>
        <v>508</v>
      </c>
      <c r="B522" s="153">
        <f t="shared" si="84"/>
        <v>45433</v>
      </c>
      <c r="C522" s="179" t="str">
        <f t="shared" si="79"/>
        <v>구간6</v>
      </c>
      <c r="D522" s="152">
        <f t="shared" si="76"/>
        <v>91</v>
      </c>
      <c r="E522" s="180">
        <f>COUNTIF($C$15:C522,C522)</f>
        <v>51</v>
      </c>
      <c r="F522" s="181">
        <f t="shared" si="80"/>
        <v>0.17337312176858077</v>
      </c>
      <c r="G522" s="181">
        <f t="shared" si="81"/>
        <v>3.0807220092602941E-3</v>
      </c>
      <c r="H522" s="182">
        <f t="shared" si="77"/>
        <v>0.17645384377784107</v>
      </c>
    </row>
    <row r="523" spans="1:8">
      <c r="A523" s="152">
        <f t="shared" si="84"/>
        <v>509</v>
      </c>
      <c r="B523" s="153">
        <f t="shared" si="84"/>
        <v>45434</v>
      </c>
      <c r="C523" s="179" t="str">
        <f t="shared" si="79"/>
        <v>구간6</v>
      </c>
      <c r="D523" s="152">
        <f t="shared" si="76"/>
        <v>91</v>
      </c>
      <c r="E523" s="180">
        <f>COUNTIF($C$15:C523,C523)</f>
        <v>52</v>
      </c>
      <c r="F523" s="181">
        <f t="shared" si="80"/>
        <v>0.17337312176858077</v>
      </c>
      <c r="G523" s="181">
        <f t="shared" si="81"/>
        <v>3.1411283231673587E-3</v>
      </c>
      <c r="H523" s="182">
        <f t="shared" si="77"/>
        <v>0.17651425009174812</v>
      </c>
    </row>
    <row r="524" spans="1:8">
      <c r="A524" s="152">
        <f t="shared" si="84"/>
        <v>510</v>
      </c>
      <c r="B524" s="153">
        <f t="shared" si="84"/>
        <v>45435</v>
      </c>
      <c r="C524" s="179" t="str">
        <f t="shared" si="79"/>
        <v>구간6</v>
      </c>
      <c r="D524" s="152">
        <f t="shared" si="76"/>
        <v>91</v>
      </c>
      <c r="E524" s="180">
        <f>COUNTIF($C$15:C524,C524)</f>
        <v>53</v>
      </c>
      <c r="F524" s="181">
        <f t="shared" si="80"/>
        <v>0.17337312176858077</v>
      </c>
      <c r="G524" s="181">
        <f t="shared" si="81"/>
        <v>3.2015346370744234E-3</v>
      </c>
      <c r="H524" s="182">
        <f t="shared" si="77"/>
        <v>0.1765746564056552</v>
      </c>
    </row>
    <row r="525" spans="1:8">
      <c r="A525" s="152">
        <f t="shared" si="84"/>
        <v>511</v>
      </c>
      <c r="B525" s="153">
        <f t="shared" si="84"/>
        <v>45436</v>
      </c>
      <c r="C525" s="179" t="str">
        <f t="shared" si="79"/>
        <v>구간6</v>
      </c>
      <c r="D525" s="152">
        <f t="shared" si="76"/>
        <v>91</v>
      </c>
      <c r="E525" s="180">
        <f>COUNTIF($C$15:C525,C525)</f>
        <v>54</v>
      </c>
      <c r="F525" s="181">
        <f t="shared" si="80"/>
        <v>0.17337312176858077</v>
      </c>
      <c r="G525" s="181">
        <f t="shared" si="81"/>
        <v>3.2619409509814881E-3</v>
      </c>
      <c r="H525" s="182">
        <f t="shared" si="77"/>
        <v>0.17663506271956225</v>
      </c>
    </row>
    <row r="526" spans="1:8">
      <c r="A526" s="152">
        <f t="shared" si="84"/>
        <v>512</v>
      </c>
      <c r="B526" s="153">
        <f t="shared" si="84"/>
        <v>45437</v>
      </c>
      <c r="C526" s="179" t="str">
        <f t="shared" si="79"/>
        <v>구간6</v>
      </c>
      <c r="D526" s="152">
        <f t="shared" si="76"/>
        <v>91</v>
      </c>
      <c r="E526" s="180">
        <f>COUNTIF($C$15:C526,C526)</f>
        <v>55</v>
      </c>
      <c r="F526" s="181">
        <f t="shared" si="80"/>
        <v>0.17337312176858077</v>
      </c>
      <c r="G526" s="181">
        <f t="shared" si="81"/>
        <v>3.3223472648885527E-3</v>
      </c>
      <c r="H526" s="182">
        <f t="shared" si="77"/>
        <v>0.17669546903346933</v>
      </c>
    </row>
    <row r="527" spans="1:8">
      <c r="A527" s="152">
        <f t="shared" si="84"/>
        <v>513</v>
      </c>
      <c r="B527" s="153">
        <f t="shared" si="84"/>
        <v>45438</v>
      </c>
      <c r="C527" s="179" t="str">
        <f t="shared" si="79"/>
        <v>구간6</v>
      </c>
      <c r="D527" s="152">
        <f t="shared" ref="D527:D590" si="85">COUNTIF($C$15:$C$49928,C527)</f>
        <v>91</v>
      </c>
      <c r="E527" s="180">
        <f>COUNTIF($C$15:C527,C527)</f>
        <v>56</v>
      </c>
      <c r="F527" s="181">
        <f t="shared" si="80"/>
        <v>0.17337312176858077</v>
      </c>
      <c r="G527" s="181">
        <f t="shared" si="81"/>
        <v>3.382753578795617E-3</v>
      </c>
      <c r="H527" s="182">
        <f t="shared" ref="H527:H590" si="86">F527+G527</f>
        <v>0.17675587534737638</v>
      </c>
    </row>
    <row r="528" spans="1:8">
      <c r="A528" s="152">
        <f t="shared" ref="A528:B543" si="87">A527+1</f>
        <v>514</v>
      </c>
      <c r="B528" s="153">
        <f t="shared" si="87"/>
        <v>45439</v>
      </c>
      <c r="C528" s="179" t="str">
        <f t="shared" ref="C528:C591" si="88">IF(IFERROR(HLOOKUP(B528,$D$5:$BK$6,2,FALSE),"")="",C529,HLOOKUP(B528,$D$5:$BK$7,2,FALSE))</f>
        <v>구간6</v>
      </c>
      <c r="D528" s="152">
        <f t="shared" si="85"/>
        <v>91</v>
      </c>
      <c r="E528" s="180">
        <f>COUNTIF($C$15:C528,C528)</f>
        <v>57</v>
      </c>
      <c r="F528" s="181">
        <f t="shared" ref="F528:F591" si="89">HLOOKUP($C528,$D$6:$BK$11,6,FALSE)</f>
        <v>0.17337312176858077</v>
      </c>
      <c r="G528" s="181">
        <f t="shared" ref="G528:G591" si="90">HLOOKUP($C528,$D$6:$BK$11,5,FALSE)*(E528)</f>
        <v>3.4431598927026816E-3</v>
      </c>
      <c r="H528" s="182">
        <f t="shared" si="86"/>
        <v>0.17681628166128346</v>
      </c>
    </row>
    <row r="529" spans="1:8">
      <c r="A529" s="152">
        <f t="shared" si="87"/>
        <v>515</v>
      </c>
      <c r="B529" s="153">
        <f t="shared" si="87"/>
        <v>45440</v>
      </c>
      <c r="C529" s="179" t="str">
        <f t="shared" si="88"/>
        <v>구간6</v>
      </c>
      <c r="D529" s="152">
        <f t="shared" si="85"/>
        <v>91</v>
      </c>
      <c r="E529" s="180">
        <f>COUNTIF($C$15:C529,C529)</f>
        <v>58</v>
      </c>
      <c r="F529" s="181">
        <f t="shared" si="89"/>
        <v>0.17337312176858077</v>
      </c>
      <c r="G529" s="181">
        <f t="shared" si="90"/>
        <v>3.5035662066097463E-3</v>
      </c>
      <c r="H529" s="182">
        <f t="shared" si="86"/>
        <v>0.17687668797519052</v>
      </c>
    </row>
    <row r="530" spans="1:8">
      <c r="A530" s="152">
        <f t="shared" si="87"/>
        <v>516</v>
      </c>
      <c r="B530" s="153">
        <f t="shared" si="87"/>
        <v>45441</v>
      </c>
      <c r="C530" s="179" t="str">
        <f t="shared" si="88"/>
        <v>구간6</v>
      </c>
      <c r="D530" s="152">
        <f t="shared" si="85"/>
        <v>91</v>
      </c>
      <c r="E530" s="180">
        <f>COUNTIF($C$15:C530,C530)</f>
        <v>59</v>
      </c>
      <c r="F530" s="181">
        <f t="shared" si="89"/>
        <v>0.17337312176858077</v>
      </c>
      <c r="G530" s="181">
        <f t="shared" si="90"/>
        <v>3.563972520516811E-3</v>
      </c>
      <c r="H530" s="182">
        <f t="shared" si="86"/>
        <v>0.1769370942890976</v>
      </c>
    </row>
    <row r="531" spans="1:8">
      <c r="A531" s="152">
        <f t="shared" si="87"/>
        <v>517</v>
      </c>
      <c r="B531" s="153">
        <f t="shared" si="87"/>
        <v>45442</v>
      </c>
      <c r="C531" s="179" t="str">
        <f t="shared" si="88"/>
        <v>구간6</v>
      </c>
      <c r="D531" s="152">
        <f t="shared" si="85"/>
        <v>91</v>
      </c>
      <c r="E531" s="180">
        <f>COUNTIF($C$15:C531,C531)</f>
        <v>60</v>
      </c>
      <c r="F531" s="181">
        <f t="shared" si="89"/>
        <v>0.17337312176858077</v>
      </c>
      <c r="G531" s="181">
        <f t="shared" si="90"/>
        <v>3.6243788344238756E-3</v>
      </c>
      <c r="H531" s="182">
        <f t="shared" si="86"/>
        <v>0.17699750060300465</v>
      </c>
    </row>
    <row r="532" spans="1:8">
      <c r="A532" s="152">
        <f t="shared" si="87"/>
        <v>518</v>
      </c>
      <c r="B532" s="153">
        <f t="shared" si="87"/>
        <v>45443</v>
      </c>
      <c r="C532" s="179" t="str">
        <f t="shared" si="88"/>
        <v>구간6</v>
      </c>
      <c r="D532" s="152">
        <f t="shared" si="85"/>
        <v>91</v>
      </c>
      <c r="E532" s="180">
        <f>COUNTIF($C$15:C532,C532)</f>
        <v>61</v>
      </c>
      <c r="F532" s="181">
        <f t="shared" si="89"/>
        <v>0.17337312176858077</v>
      </c>
      <c r="G532" s="181">
        <f t="shared" si="90"/>
        <v>3.6847851483309403E-3</v>
      </c>
      <c r="H532" s="182">
        <f t="shared" si="86"/>
        <v>0.1770579069169117</v>
      </c>
    </row>
    <row r="533" spans="1:8">
      <c r="A533" s="152">
        <f t="shared" si="87"/>
        <v>519</v>
      </c>
      <c r="B533" s="153">
        <f t="shared" si="87"/>
        <v>45444</v>
      </c>
      <c r="C533" s="179" t="str">
        <f t="shared" si="88"/>
        <v>구간6</v>
      </c>
      <c r="D533" s="152">
        <f t="shared" si="85"/>
        <v>91</v>
      </c>
      <c r="E533" s="180">
        <f>COUNTIF($C$15:C533,C533)</f>
        <v>62</v>
      </c>
      <c r="F533" s="181">
        <f t="shared" si="89"/>
        <v>0.17337312176858077</v>
      </c>
      <c r="G533" s="181">
        <f t="shared" si="90"/>
        <v>3.7451914622380045E-3</v>
      </c>
      <c r="H533" s="182">
        <f t="shared" si="86"/>
        <v>0.17711831323081878</v>
      </c>
    </row>
    <row r="534" spans="1:8">
      <c r="A534" s="152">
        <f t="shared" si="87"/>
        <v>520</v>
      </c>
      <c r="B534" s="153">
        <f t="shared" si="87"/>
        <v>45445</v>
      </c>
      <c r="C534" s="179" t="str">
        <f t="shared" si="88"/>
        <v>구간6</v>
      </c>
      <c r="D534" s="152">
        <f t="shared" si="85"/>
        <v>91</v>
      </c>
      <c r="E534" s="180">
        <f>COUNTIF($C$15:C534,C534)</f>
        <v>63</v>
      </c>
      <c r="F534" s="181">
        <f t="shared" si="89"/>
        <v>0.17337312176858077</v>
      </c>
      <c r="G534" s="181">
        <f t="shared" si="90"/>
        <v>3.8055977761450692E-3</v>
      </c>
      <c r="H534" s="182">
        <f t="shared" si="86"/>
        <v>0.17717871954472583</v>
      </c>
    </row>
    <row r="535" spans="1:8">
      <c r="A535" s="152">
        <f t="shared" si="87"/>
        <v>521</v>
      </c>
      <c r="B535" s="153">
        <f t="shared" si="87"/>
        <v>45446</v>
      </c>
      <c r="C535" s="179" t="str">
        <f t="shared" si="88"/>
        <v>구간6</v>
      </c>
      <c r="D535" s="152">
        <f t="shared" si="85"/>
        <v>91</v>
      </c>
      <c r="E535" s="180">
        <f>COUNTIF($C$15:C535,C535)</f>
        <v>64</v>
      </c>
      <c r="F535" s="181">
        <f t="shared" si="89"/>
        <v>0.17337312176858077</v>
      </c>
      <c r="G535" s="181">
        <f t="shared" si="90"/>
        <v>3.8660040900521339E-3</v>
      </c>
      <c r="H535" s="182">
        <f t="shared" si="86"/>
        <v>0.17723912585863291</v>
      </c>
    </row>
    <row r="536" spans="1:8">
      <c r="A536" s="152">
        <f t="shared" si="87"/>
        <v>522</v>
      </c>
      <c r="B536" s="153">
        <f t="shared" si="87"/>
        <v>45447</v>
      </c>
      <c r="C536" s="179" t="str">
        <f t="shared" si="88"/>
        <v>구간6</v>
      </c>
      <c r="D536" s="152">
        <f t="shared" si="85"/>
        <v>91</v>
      </c>
      <c r="E536" s="180">
        <f>COUNTIF($C$15:C536,C536)</f>
        <v>65</v>
      </c>
      <c r="F536" s="181">
        <f t="shared" si="89"/>
        <v>0.17337312176858077</v>
      </c>
      <c r="G536" s="181">
        <f t="shared" si="90"/>
        <v>3.9264104039591985E-3</v>
      </c>
      <c r="H536" s="182">
        <f t="shared" si="86"/>
        <v>0.17729953217253996</v>
      </c>
    </row>
    <row r="537" spans="1:8">
      <c r="A537" s="152">
        <f t="shared" si="87"/>
        <v>523</v>
      </c>
      <c r="B537" s="153">
        <f t="shared" si="87"/>
        <v>45448</v>
      </c>
      <c r="C537" s="179" t="str">
        <f t="shared" si="88"/>
        <v>구간6</v>
      </c>
      <c r="D537" s="152">
        <f t="shared" si="85"/>
        <v>91</v>
      </c>
      <c r="E537" s="180">
        <f>COUNTIF($C$15:C537,C537)</f>
        <v>66</v>
      </c>
      <c r="F537" s="181">
        <f t="shared" si="89"/>
        <v>0.17337312176858077</v>
      </c>
      <c r="G537" s="181">
        <f t="shared" si="90"/>
        <v>3.9868167178662628E-3</v>
      </c>
      <c r="H537" s="182">
        <f t="shared" si="86"/>
        <v>0.17735993848644704</v>
      </c>
    </row>
    <row r="538" spans="1:8">
      <c r="A538" s="152">
        <f t="shared" si="87"/>
        <v>524</v>
      </c>
      <c r="B538" s="153">
        <f t="shared" si="87"/>
        <v>45449</v>
      </c>
      <c r="C538" s="179" t="str">
        <f t="shared" si="88"/>
        <v>구간6</v>
      </c>
      <c r="D538" s="152">
        <f t="shared" si="85"/>
        <v>91</v>
      </c>
      <c r="E538" s="180">
        <f>COUNTIF($C$15:C538,C538)</f>
        <v>67</v>
      </c>
      <c r="F538" s="181">
        <f t="shared" si="89"/>
        <v>0.17337312176858077</v>
      </c>
      <c r="G538" s="181">
        <f t="shared" si="90"/>
        <v>4.0472230317733279E-3</v>
      </c>
      <c r="H538" s="182">
        <f t="shared" si="86"/>
        <v>0.1774203448003541</v>
      </c>
    </row>
    <row r="539" spans="1:8">
      <c r="A539" s="152">
        <f t="shared" si="87"/>
        <v>525</v>
      </c>
      <c r="B539" s="153">
        <f t="shared" si="87"/>
        <v>45450</v>
      </c>
      <c r="C539" s="179" t="str">
        <f t="shared" si="88"/>
        <v>구간6</v>
      </c>
      <c r="D539" s="152">
        <f t="shared" si="85"/>
        <v>91</v>
      </c>
      <c r="E539" s="180">
        <f>COUNTIF($C$15:C539,C539)</f>
        <v>68</v>
      </c>
      <c r="F539" s="181">
        <f t="shared" si="89"/>
        <v>0.17337312176858077</v>
      </c>
      <c r="G539" s="181">
        <f t="shared" si="90"/>
        <v>4.1076293456803921E-3</v>
      </c>
      <c r="H539" s="182">
        <f t="shared" si="86"/>
        <v>0.17748075111426118</v>
      </c>
    </row>
    <row r="540" spans="1:8">
      <c r="A540" s="152">
        <f t="shared" si="87"/>
        <v>526</v>
      </c>
      <c r="B540" s="153">
        <f t="shared" si="87"/>
        <v>45451</v>
      </c>
      <c r="C540" s="179" t="str">
        <f t="shared" si="88"/>
        <v>구간6</v>
      </c>
      <c r="D540" s="152">
        <f t="shared" si="85"/>
        <v>91</v>
      </c>
      <c r="E540" s="180">
        <f>COUNTIF($C$15:C540,C540)</f>
        <v>69</v>
      </c>
      <c r="F540" s="181">
        <f t="shared" si="89"/>
        <v>0.17337312176858077</v>
      </c>
      <c r="G540" s="181">
        <f t="shared" si="90"/>
        <v>4.1680356595874572E-3</v>
      </c>
      <c r="H540" s="182">
        <f t="shared" si="86"/>
        <v>0.17754115742816823</v>
      </c>
    </row>
    <row r="541" spans="1:8">
      <c r="A541" s="152">
        <f t="shared" si="87"/>
        <v>527</v>
      </c>
      <c r="B541" s="153">
        <f t="shared" si="87"/>
        <v>45452</v>
      </c>
      <c r="C541" s="179" t="str">
        <f t="shared" si="88"/>
        <v>구간6</v>
      </c>
      <c r="D541" s="152">
        <f t="shared" si="85"/>
        <v>91</v>
      </c>
      <c r="E541" s="180">
        <f>COUNTIF($C$15:C541,C541)</f>
        <v>70</v>
      </c>
      <c r="F541" s="181">
        <f t="shared" si="89"/>
        <v>0.17337312176858077</v>
      </c>
      <c r="G541" s="181">
        <f t="shared" si="90"/>
        <v>4.2284419734945214E-3</v>
      </c>
      <c r="H541" s="182">
        <f t="shared" si="86"/>
        <v>0.17760156374207531</v>
      </c>
    </row>
    <row r="542" spans="1:8">
      <c r="A542" s="152">
        <f t="shared" si="87"/>
        <v>528</v>
      </c>
      <c r="B542" s="153">
        <f t="shared" si="87"/>
        <v>45453</v>
      </c>
      <c r="C542" s="179" t="str">
        <f t="shared" si="88"/>
        <v>구간6</v>
      </c>
      <c r="D542" s="152">
        <f t="shared" si="85"/>
        <v>91</v>
      </c>
      <c r="E542" s="180">
        <f>COUNTIF($C$15:C542,C542)</f>
        <v>71</v>
      </c>
      <c r="F542" s="181">
        <f t="shared" si="89"/>
        <v>0.17337312176858077</v>
      </c>
      <c r="G542" s="181">
        <f t="shared" si="90"/>
        <v>4.2888482874015857E-3</v>
      </c>
      <c r="H542" s="182">
        <f t="shared" si="86"/>
        <v>0.17766197005598236</v>
      </c>
    </row>
    <row r="543" spans="1:8">
      <c r="A543" s="152">
        <f t="shared" si="87"/>
        <v>529</v>
      </c>
      <c r="B543" s="153">
        <f t="shared" si="87"/>
        <v>45454</v>
      </c>
      <c r="C543" s="179" t="str">
        <f t="shared" si="88"/>
        <v>구간6</v>
      </c>
      <c r="D543" s="152">
        <f t="shared" si="85"/>
        <v>91</v>
      </c>
      <c r="E543" s="180">
        <f>COUNTIF($C$15:C543,C543)</f>
        <v>72</v>
      </c>
      <c r="F543" s="181">
        <f t="shared" si="89"/>
        <v>0.17337312176858077</v>
      </c>
      <c r="G543" s="181">
        <f t="shared" si="90"/>
        <v>4.3492546013086508E-3</v>
      </c>
      <c r="H543" s="182">
        <f t="shared" si="86"/>
        <v>0.17772237636988941</v>
      </c>
    </row>
    <row r="544" spans="1:8">
      <c r="A544" s="152">
        <f t="shared" ref="A544:B559" si="91">A543+1</f>
        <v>530</v>
      </c>
      <c r="B544" s="153">
        <f t="shared" si="91"/>
        <v>45455</v>
      </c>
      <c r="C544" s="179" t="str">
        <f t="shared" si="88"/>
        <v>구간6</v>
      </c>
      <c r="D544" s="152">
        <f t="shared" si="85"/>
        <v>91</v>
      </c>
      <c r="E544" s="180">
        <f>COUNTIF($C$15:C544,C544)</f>
        <v>73</v>
      </c>
      <c r="F544" s="181">
        <f t="shared" si="89"/>
        <v>0.17337312176858077</v>
      </c>
      <c r="G544" s="181">
        <f t="shared" si="90"/>
        <v>4.409660915215715E-3</v>
      </c>
      <c r="H544" s="182">
        <f t="shared" si="86"/>
        <v>0.17778278268379649</v>
      </c>
    </row>
    <row r="545" spans="1:8">
      <c r="A545" s="152">
        <f t="shared" si="91"/>
        <v>531</v>
      </c>
      <c r="B545" s="153">
        <f t="shared" si="91"/>
        <v>45456</v>
      </c>
      <c r="C545" s="179" t="str">
        <f t="shared" si="88"/>
        <v>구간6</v>
      </c>
      <c r="D545" s="152">
        <f t="shared" si="85"/>
        <v>91</v>
      </c>
      <c r="E545" s="180">
        <f>COUNTIF($C$15:C545,C545)</f>
        <v>74</v>
      </c>
      <c r="F545" s="181">
        <f t="shared" si="89"/>
        <v>0.17337312176858077</v>
      </c>
      <c r="G545" s="181">
        <f t="shared" si="90"/>
        <v>4.4700672291227801E-3</v>
      </c>
      <c r="H545" s="182">
        <f t="shared" si="86"/>
        <v>0.17784318899770354</v>
      </c>
    </row>
    <row r="546" spans="1:8">
      <c r="A546" s="152">
        <f t="shared" si="91"/>
        <v>532</v>
      </c>
      <c r="B546" s="153">
        <f t="shared" si="91"/>
        <v>45457</v>
      </c>
      <c r="C546" s="179" t="str">
        <f t="shared" si="88"/>
        <v>구간6</v>
      </c>
      <c r="D546" s="152">
        <f t="shared" si="85"/>
        <v>91</v>
      </c>
      <c r="E546" s="180">
        <f>COUNTIF($C$15:C546,C546)</f>
        <v>75</v>
      </c>
      <c r="F546" s="181">
        <f t="shared" si="89"/>
        <v>0.17337312176858077</v>
      </c>
      <c r="G546" s="181">
        <f t="shared" si="90"/>
        <v>4.5304735430298443E-3</v>
      </c>
      <c r="H546" s="182">
        <f t="shared" si="86"/>
        <v>0.17790359531161062</v>
      </c>
    </row>
    <row r="547" spans="1:8">
      <c r="A547" s="152">
        <f t="shared" si="91"/>
        <v>533</v>
      </c>
      <c r="B547" s="153">
        <f t="shared" si="91"/>
        <v>45458</v>
      </c>
      <c r="C547" s="179" t="str">
        <f t="shared" si="88"/>
        <v>구간6</v>
      </c>
      <c r="D547" s="152">
        <f t="shared" si="85"/>
        <v>91</v>
      </c>
      <c r="E547" s="180">
        <f>COUNTIF($C$15:C547,C547)</f>
        <v>76</v>
      </c>
      <c r="F547" s="181">
        <f t="shared" si="89"/>
        <v>0.17337312176858077</v>
      </c>
      <c r="G547" s="181">
        <f t="shared" si="90"/>
        <v>4.5908798569369086E-3</v>
      </c>
      <c r="H547" s="182">
        <f t="shared" si="86"/>
        <v>0.17796400162551768</v>
      </c>
    </row>
    <row r="548" spans="1:8">
      <c r="A548" s="152">
        <f t="shared" si="91"/>
        <v>534</v>
      </c>
      <c r="B548" s="153">
        <f t="shared" si="91"/>
        <v>45459</v>
      </c>
      <c r="C548" s="179" t="str">
        <f t="shared" si="88"/>
        <v>구간6</v>
      </c>
      <c r="D548" s="152">
        <f t="shared" si="85"/>
        <v>91</v>
      </c>
      <c r="E548" s="180">
        <f>COUNTIF($C$15:C548,C548)</f>
        <v>77</v>
      </c>
      <c r="F548" s="181">
        <f t="shared" si="89"/>
        <v>0.17337312176858077</v>
      </c>
      <c r="G548" s="181">
        <f t="shared" si="90"/>
        <v>4.6512861708439737E-3</v>
      </c>
      <c r="H548" s="182">
        <f t="shared" si="86"/>
        <v>0.17802440793942476</v>
      </c>
    </row>
    <row r="549" spans="1:8">
      <c r="A549" s="152">
        <f t="shared" si="91"/>
        <v>535</v>
      </c>
      <c r="B549" s="153">
        <f t="shared" si="91"/>
        <v>45460</v>
      </c>
      <c r="C549" s="179" t="str">
        <f t="shared" si="88"/>
        <v>구간6</v>
      </c>
      <c r="D549" s="152">
        <f t="shared" si="85"/>
        <v>91</v>
      </c>
      <c r="E549" s="180">
        <f>COUNTIF($C$15:C549,C549)</f>
        <v>78</v>
      </c>
      <c r="F549" s="181">
        <f t="shared" si="89"/>
        <v>0.17337312176858077</v>
      </c>
      <c r="G549" s="181">
        <f t="shared" si="90"/>
        <v>4.7116924847510379E-3</v>
      </c>
      <c r="H549" s="182">
        <f t="shared" si="86"/>
        <v>0.17808481425333181</v>
      </c>
    </row>
    <row r="550" spans="1:8">
      <c r="A550" s="152">
        <f t="shared" si="91"/>
        <v>536</v>
      </c>
      <c r="B550" s="153">
        <f t="shared" si="91"/>
        <v>45461</v>
      </c>
      <c r="C550" s="179" t="str">
        <f t="shared" si="88"/>
        <v>구간6</v>
      </c>
      <c r="D550" s="152">
        <f t="shared" si="85"/>
        <v>91</v>
      </c>
      <c r="E550" s="180">
        <f>COUNTIF($C$15:C550,C550)</f>
        <v>79</v>
      </c>
      <c r="F550" s="181">
        <f t="shared" si="89"/>
        <v>0.17337312176858077</v>
      </c>
      <c r="G550" s="181">
        <f t="shared" si="90"/>
        <v>4.772098798658103E-3</v>
      </c>
      <c r="H550" s="182">
        <f t="shared" si="86"/>
        <v>0.17814522056723889</v>
      </c>
    </row>
    <row r="551" spans="1:8">
      <c r="A551" s="152">
        <f t="shared" si="91"/>
        <v>537</v>
      </c>
      <c r="B551" s="153">
        <f t="shared" si="91"/>
        <v>45462</v>
      </c>
      <c r="C551" s="179" t="str">
        <f t="shared" si="88"/>
        <v>구간6</v>
      </c>
      <c r="D551" s="152">
        <f t="shared" si="85"/>
        <v>91</v>
      </c>
      <c r="E551" s="180">
        <f>COUNTIF($C$15:C551,C551)</f>
        <v>80</v>
      </c>
      <c r="F551" s="181">
        <f t="shared" si="89"/>
        <v>0.17337312176858077</v>
      </c>
      <c r="G551" s="181">
        <f t="shared" si="90"/>
        <v>4.8325051125651672E-3</v>
      </c>
      <c r="H551" s="182">
        <f t="shared" si="86"/>
        <v>0.17820562688114594</v>
      </c>
    </row>
    <row r="552" spans="1:8">
      <c r="A552" s="152">
        <f t="shared" si="91"/>
        <v>538</v>
      </c>
      <c r="B552" s="153">
        <f t="shared" si="91"/>
        <v>45463</v>
      </c>
      <c r="C552" s="179" t="str">
        <f t="shared" si="88"/>
        <v>구간6</v>
      </c>
      <c r="D552" s="152">
        <f t="shared" si="85"/>
        <v>91</v>
      </c>
      <c r="E552" s="180">
        <f>COUNTIF($C$15:C552,C552)</f>
        <v>81</v>
      </c>
      <c r="F552" s="181">
        <f t="shared" si="89"/>
        <v>0.17337312176858077</v>
      </c>
      <c r="G552" s="181">
        <f t="shared" si="90"/>
        <v>4.8929114264722323E-3</v>
      </c>
      <c r="H552" s="182">
        <f t="shared" si="86"/>
        <v>0.17826603319505302</v>
      </c>
    </row>
    <row r="553" spans="1:8">
      <c r="A553" s="152">
        <f t="shared" si="91"/>
        <v>539</v>
      </c>
      <c r="B553" s="153">
        <f t="shared" si="91"/>
        <v>45464</v>
      </c>
      <c r="C553" s="179" t="str">
        <f t="shared" si="88"/>
        <v>구간6</v>
      </c>
      <c r="D553" s="152">
        <f t="shared" si="85"/>
        <v>91</v>
      </c>
      <c r="E553" s="180">
        <f>COUNTIF($C$15:C553,C553)</f>
        <v>82</v>
      </c>
      <c r="F553" s="181">
        <f t="shared" si="89"/>
        <v>0.17337312176858077</v>
      </c>
      <c r="G553" s="181">
        <f t="shared" si="90"/>
        <v>4.9533177403792965E-3</v>
      </c>
      <c r="H553" s="182">
        <f t="shared" si="86"/>
        <v>0.17832643950896007</v>
      </c>
    </row>
    <row r="554" spans="1:8">
      <c r="A554" s="152">
        <f t="shared" si="91"/>
        <v>540</v>
      </c>
      <c r="B554" s="153">
        <f t="shared" si="91"/>
        <v>45465</v>
      </c>
      <c r="C554" s="179" t="str">
        <f t="shared" si="88"/>
        <v>구간6</v>
      </c>
      <c r="D554" s="152">
        <f t="shared" si="85"/>
        <v>91</v>
      </c>
      <c r="E554" s="180">
        <f>COUNTIF($C$15:C554,C554)</f>
        <v>83</v>
      </c>
      <c r="F554" s="181">
        <f t="shared" si="89"/>
        <v>0.17337312176858077</v>
      </c>
      <c r="G554" s="181">
        <f t="shared" si="90"/>
        <v>5.0137240542863608E-3</v>
      </c>
      <c r="H554" s="182">
        <f t="shared" si="86"/>
        <v>0.17838684582286712</v>
      </c>
    </row>
    <row r="555" spans="1:8">
      <c r="A555" s="152">
        <f t="shared" si="91"/>
        <v>541</v>
      </c>
      <c r="B555" s="153">
        <f t="shared" si="91"/>
        <v>45466</v>
      </c>
      <c r="C555" s="179" t="str">
        <f t="shared" si="88"/>
        <v>구간6</v>
      </c>
      <c r="D555" s="152">
        <f t="shared" si="85"/>
        <v>91</v>
      </c>
      <c r="E555" s="180">
        <f>COUNTIF($C$15:C555,C555)</f>
        <v>84</v>
      </c>
      <c r="F555" s="181">
        <f t="shared" si="89"/>
        <v>0.17337312176858077</v>
      </c>
      <c r="G555" s="181">
        <f t="shared" si="90"/>
        <v>5.0741303681934259E-3</v>
      </c>
      <c r="H555" s="182">
        <f t="shared" si="86"/>
        <v>0.1784472521367742</v>
      </c>
    </row>
    <row r="556" spans="1:8">
      <c r="A556" s="152">
        <f t="shared" si="91"/>
        <v>542</v>
      </c>
      <c r="B556" s="153">
        <f t="shared" si="91"/>
        <v>45467</v>
      </c>
      <c r="C556" s="179" t="str">
        <f t="shared" si="88"/>
        <v>구간6</v>
      </c>
      <c r="D556" s="152">
        <f t="shared" si="85"/>
        <v>91</v>
      </c>
      <c r="E556" s="180">
        <f>COUNTIF($C$15:C556,C556)</f>
        <v>85</v>
      </c>
      <c r="F556" s="181">
        <f t="shared" si="89"/>
        <v>0.17337312176858077</v>
      </c>
      <c r="G556" s="181">
        <f t="shared" si="90"/>
        <v>5.1345366821004901E-3</v>
      </c>
      <c r="H556" s="182">
        <f t="shared" si="86"/>
        <v>0.17850765845068126</v>
      </c>
    </row>
    <row r="557" spans="1:8">
      <c r="A557" s="152">
        <f t="shared" si="91"/>
        <v>543</v>
      </c>
      <c r="B557" s="153">
        <f t="shared" si="91"/>
        <v>45468</v>
      </c>
      <c r="C557" s="179" t="str">
        <f t="shared" si="88"/>
        <v>구간6</v>
      </c>
      <c r="D557" s="152">
        <f t="shared" si="85"/>
        <v>91</v>
      </c>
      <c r="E557" s="180">
        <f>COUNTIF($C$15:C557,C557)</f>
        <v>86</v>
      </c>
      <c r="F557" s="181">
        <f t="shared" si="89"/>
        <v>0.17337312176858077</v>
      </c>
      <c r="G557" s="181">
        <f t="shared" si="90"/>
        <v>5.1949429960075552E-3</v>
      </c>
      <c r="H557" s="182">
        <f t="shared" si="86"/>
        <v>0.17856806476458834</v>
      </c>
    </row>
    <row r="558" spans="1:8">
      <c r="A558" s="152">
        <f t="shared" si="91"/>
        <v>544</v>
      </c>
      <c r="B558" s="153">
        <f t="shared" si="91"/>
        <v>45469</v>
      </c>
      <c r="C558" s="179" t="str">
        <f t="shared" si="88"/>
        <v>구간6</v>
      </c>
      <c r="D558" s="152">
        <f t="shared" si="85"/>
        <v>91</v>
      </c>
      <c r="E558" s="180">
        <f>COUNTIF($C$15:C558,C558)</f>
        <v>87</v>
      </c>
      <c r="F558" s="181">
        <f t="shared" si="89"/>
        <v>0.17337312176858077</v>
      </c>
      <c r="G558" s="181">
        <f t="shared" si="90"/>
        <v>5.2553493099146194E-3</v>
      </c>
      <c r="H558" s="182">
        <f t="shared" si="86"/>
        <v>0.17862847107849539</v>
      </c>
    </row>
    <row r="559" spans="1:8">
      <c r="A559" s="152">
        <f t="shared" si="91"/>
        <v>545</v>
      </c>
      <c r="B559" s="153">
        <f t="shared" si="91"/>
        <v>45470</v>
      </c>
      <c r="C559" s="179" t="str">
        <f t="shared" si="88"/>
        <v>구간6</v>
      </c>
      <c r="D559" s="152">
        <f t="shared" si="85"/>
        <v>91</v>
      </c>
      <c r="E559" s="180">
        <f>COUNTIF($C$15:C559,C559)</f>
        <v>88</v>
      </c>
      <c r="F559" s="181">
        <f t="shared" si="89"/>
        <v>0.17337312176858077</v>
      </c>
      <c r="G559" s="181">
        <f t="shared" si="90"/>
        <v>5.3157556238216837E-3</v>
      </c>
      <c r="H559" s="182">
        <f t="shared" si="86"/>
        <v>0.17868887739240247</v>
      </c>
    </row>
    <row r="560" spans="1:8">
      <c r="A560" s="152">
        <f t="shared" ref="A560:B575" si="92">A559+1</f>
        <v>546</v>
      </c>
      <c r="B560" s="153">
        <f t="shared" si="92"/>
        <v>45471</v>
      </c>
      <c r="C560" s="179" t="str">
        <f t="shared" si="88"/>
        <v>구간6</v>
      </c>
      <c r="D560" s="152">
        <f t="shared" si="85"/>
        <v>91</v>
      </c>
      <c r="E560" s="180">
        <f>COUNTIF($C$15:C560,C560)</f>
        <v>89</v>
      </c>
      <c r="F560" s="181">
        <f t="shared" si="89"/>
        <v>0.17337312176858077</v>
      </c>
      <c r="G560" s="181">
        <f t="shared" si="90"/>
        <v>5.3761619377287488E-3</v>
      </c>
      <c r="H560" s="182">
        <f t="shared" si="86"/>
        <v>0.17874928370630952</v>
      </c>
    </row>
    <row r="561" spans="1:8">
      <c r="A561" s="152">
        <f t="shared" si="92"/>
        <v>547</v>
      </c>
      <c r="B561" s="153">
        <f t="shared" si="92"/>
        <v>45472</v>
      </c>
      <c r="C561" s="179" t="str">
        <f t="shared" si="88"/>
        <v>구간6</v>
      </c>
      <c r="D561" s="152">
        <f t="shared" si="85"/>
        <v>91</v>
      </c>
      <c r="E561" s="180">
        <f>COUNTIF($C$15:C561,C561)</f>
        <v>90</v>
      </c>
      <c r="F561" s="181">
        <f t="shared" si="89"/>
        <v>0.17337312176858077</v>
      </c>
      <c r="G561" s="181">
        <f t="shared" si="90"/>
        <v>5.436568251635813E-3</v>
      </c>
      <c r="H561" s="182">
        <f t="shared" si="86"/>
        <v>0.1788096900202166</v>
      </c>
    </row>
    <row r="562" spans="1:8">
      <c r="A562" s="152">
        <f t="shared" si="92"/>
        <v>548</v>
      </c>
      <c r="B562" s="153">
        <f t="shared" si="92"/>
        <v>45473</v>
      </c>
      <c r="C562" s="179" t="str">
        <f t="shared" si="88"/>
        <v>구간6</v>
      </c>
      <c r="D562" s="152">
        <f t="shared" si="85"/>
        <v>91</v>
      </c>
      <c r="E562" s="180">
        <f>COUNTIF($C$15:C562,C562)</f>
        <v>91</v>
      </c>
      <c r="F562" s="181">
        <f t="shared" si="89"/>
        <v>0.17337312176858077</v>
      </c>
      <c r="G562" s="181">
        <f t="shared" si="90"/>
        <v>5.4969745655428781E-3</v>
      </c>
      <c r="H562" s="182">
        <f t="shared" si="86"/>
        <v>0.17887009633412365</v>
      </c>
    </row>
    <row r="563" spans="1:8">
      <c r="A563" s="152">
        <f t="shared" si="92"/>
        <v>549</v>
      </c>
      <c r="B563" s="153">
        <f t="shared" si="92"/>
        <v>45474</v>
      </c>
      <c r="C563" s="179" t="str">
        <f t="shared" si="88"/>
        <v>구간7</v>
      </c>
      <c r="D563" s="152">
        <f t="shared" si="85"/>
        <v>92</v>
      </c>
      <c r="E563" s="180">
        <f>COUNTIF($C$15:C563,C563)</f>
        <v>1</v>
      </c>
      <c r="F563" s="181">
        <f t="shared" si="89"/>
        <v>0.17887009633412365</v>
      </c>
      <c r="G563" s="181">
        <f t="shared" si="90"/>
        <v>6.501655601910744E-5</v>
      </c>
      <c r="H563" s="182">
        <f t="shared" si="86"/>
        <v>0.17893511289014277</v>
      </c>
    </row>
    <row r="564" spans="1:8">
      <c r="A564" s="152">
        <f t="shared" si="92"/>
        <v>550</v>
      </c>
      <c r="B564" s="153">
        <f t="shared" si="92"/>
        <v>45475</v>
      </c>
      <c r="C564" s="179" t="str">
        <f t="shared" si="88"/>
        <v>구간7</v>
      </c>
      <c r="D564" s="152">
        <f t="shared" si="85"/>
        <v>92</v>
      </c>
      <c r="E564" s="180">
        <f>COUNTIF($C$15:C564,C564)</f>
        <v>2</v>
      </c>
      <c r="F564" s="181">
        <f t="shared" si="89"/>
        <v>0.17887009633412365</v>
      </c>
      <c r="G564" s="181">
        <f t="shared" si="90"/>
        <v>1.3003311203821488E-4</v>
      </c>
      <c r="H564" s="182">
        <f t="shared" si="86"/>
        <v>0.17900012944616187</v>
      </c>
    </row>
    <row r="565" spans="1:8">
      <c r="A565" s="152">
        <f t="shared" si="92"/>
        <v>551</v>
      </c>
      <c r="B565" s="153">
        <f t="shared" si="92"/>
        <v>45476</v>
      </c>
      <c r="C565" s="179" t="str">
        <f t="shared" si="88"/>
        <v>구간7</v>
      </c>
      <c r="D565" s="152">
        <f t="shared" si="85"/>
        <v>92</v>
      </c>
      <c r="E565" s="180">
        <f>COUNTIF($C$15:C565,C565)</f>
        <v>3</v>
      </c>
      <c r="F565" s="181">
        <f t="shared" si="89"/>
        <v>0.17887009633412365</v>
      </c>
      <c r="G565" s="181">
        <f t="shared" si="90"/>
        <v>1.9504966805732233E-4</v>
      </c>
      <c r="H565" s="182">
        <f t="shared" si="86"/>
        <v>0.17906514600218099</v>
      </c>
    </row>
    <row r="566" spans="1:8">
      <c r="A566" s="152">
        <f t="shared" si="92"/>
        <v>552</v>
      </c>
      <c r="B566" s="153">
        <f t="shared" si="92"/>
        <v>45477</v>
      </c>
      <c r="C566" s="179" t="str">
        <f t="shared" si="88"/>
        <v>구간7</v>
      </c>
      <c r="D566" s="152">
        <f t="shared" si="85"/>
        <v>92</v>
      </c>
      <c r="E566" s="180">
        <f>COUNTIF($C$15:C566,C566)</f>
        <v>4</v>
      </c>
      <c r="F566" s="181">
        <f t="shared" si="89"/>
        <v>0.17887009633412365</v>
      </c>
      <c r="G566" s="181">
        <f t="shared" si="90"/>
        <v>2.6006622407642976E-4</v>
      </c>
      <c r="H566" s="182">
        <f t="shared" si="86"/>
        <v>0.17913016255820008</v>
      </c>
    </row>
    <row r="567" spans="1:8">
      <c r="A567" s="152">
        <f t="shared" si="92"/>
        <v>553</v>
      </c>
      <c r="B567" s="153">
        <f t="shared" si="92"/>
        <v>45478</v>
      </c>
      <c r="C567" s="179" t="str">
        <f t="shared" si="88"/>
        <v>구간7</v>
      </c>
      <c r="D567" s="152">
        <f t="shared" si="85"/>
        <v>92</v>
      </c>
      <c r="E567" s="180">
        <f>COUNTIF($C$15:C567,C567)</f>
        <v>5</v>
      </c>
      <c r="F567" s="181">
        <f t="shared" si="89"/>
        <v>0.17887009633412365</v>
      </c>
      <c r="G567" s="181">
        <f t="shared" si="90"/>
        <v>3.2508278009553719E-4</v>
      </c>
      <c r="H567" s="182">
        <f t="shared" si="86"/>
        <v>0.1791951791142192</v>
      </c>
    </row>
    <row r="568" spans="1:8">
      <c r="A568" s="152">
        <f t="shared" si="92"/>
        <v>554</v>
      </c>
      <c r="B568" s="153">
        <f t="shared" si="92"/>
        <v>45479</v>
      </c>
      <c r="C568" s="179" t="str">
        <f t="shared" si="88"/>
        <v>구간7</v>
      </c>
      <c r="D568" s="152">
        <f t="shared" si="85"/>
        <v>92</v>
      </c>
      <c r="E568" s="180">
        <f>COUNTIF($C$15:C568,C568)</f>
        <v>6</v>
      </c>
      <c r="F568" s="181">
        <f t="shared" si="89"/>
        <v>0.17887009633412365</v>
      </c>
      <c r="G568" s="181">
        <f t="shared" si="90"/>
        <v>3.9009933611464467E-4</v>
      </c>
      <c r="H568" s="182">
        <f t="shared" si="86"/>
        <v>0.17926019567023829</v>
      </c>
    </row>
    <row r="569" spans="1:8">
      <c r="A569" s="152">
        <f t="shared" si="92"/>
        <v>555</v>
      </c>
      <c r="B569" s="153">
        <f t="shared" si="92"/>
        <v>45480</v>
      </c>
      <c r="C569" s="179" t="str">
        <f t="shared" si="88"/>
        <v>구간7</v>
      </c>
      <c r="D569" s="152">
        <f t="shared" si="85"/>
        <v>92</v>
      </c>
      <c r="E569" s="180">
        <f>COUNTIF($C$15:C569,C569)</f>
        <v>7</v>
      </c>
      <c r="F569" s="181">
        <f t="shared" si="89"/>
        <v>0.17887009633412365</v>
      </c>
      <c r="G569" s="181">
        <f t="shared" si="90"/>
        <v>4.551158921337521E-4</v>
      </c>
      <c r="H569" s="182">
        <f t="shared" si="86"/>
        <v>0.17932521222625741</v>
      </c>
    </row>
    <row r="570" spans="1:8">
      <c r="A570" s="152">
        <f t="shared" si="92"/>
        <v>556</v>
      </c>
      <c r="B570" s="153">
        <f t="shared" si="92"/>
        <v>45481</v>
      </c>
      <c r="C570" s="179" t="str">
        <f t="shared" si="88"/>
        <v>구간7</v>
      </c>
      <c r="D570" s="152">
        <f t="shared" si="85"/>
        <v>92</v>
      </c>
      <c r="E570" s="180">
        <f>COUNTIF($C$15:C570,C570)</f>
        <v>8</v>
      </c>
      <c r="F570" s="181">
        <f t="shared" si="89"/>
        <v>0.17887009633412365</v>
      </c>
      <c r="G570" s="181">
        <f t="shared" si="90"/>
        <v>5.2013244815285952E-4</v>
      </c>
      <c r="H570" s="182">
        <f t="shared" si="86"/>
        <v>0.17939022878227651</v>
      </c>
    </row>
    <row r="571" spans="1:8">
      <c r="A571" s="152">
        <f t="shared" si="92"/>
        <v>557</v>
      </c>
      <c r="B571" s="153">
        <f t="shared" si="92"/>
        <v>45482</v>
      </c>
      <c r="C571" s="179" t="str">
        <f t="shared" si="88"/>
        <v>구간7</v>
      </c>
      <c r="D571" s="152">
        <f t="shared" si="85"/>
        <v>92</v>
      </c>
      <c r="E571" s="180">
        <f>COUNTIF($C$15:C571,C571)</f>
        <v>9</v>
      </c>
      <c r="F571" s="181">
        <f t="shared" si="89"/>
        <v>0.17887009633412365</v>
      </c>
      <c r="G571" s="181">
        <f t="shared" si="90"/>
        <v>5.85149004171967E-4</v>
      </c>
      <c r="H571" s="182">
        <f t="shared" si="86"/>
        <v>0.17945524533829563</v>
      </c>
    </row>
    <row r="572" spans="1:8">
      <c r="A572" s="152">
        <f t="shared" si="92"/>
        <v>558</v>
      </c>
      <c r="B572" s="153">
        <f t="shared" si="92"/>
        <v>45483</v>
      </c>
      <c r="C572" s="179" t="str">
        <f t="shared" si="88"/>
        <v>구간7</v>
      </c>
      <c r="D572" s="152">
        <f t="shared" si="85"/>
        <v>92</v>
      </c>
      <c r="E572" s="180">
        <f>COUNTIF($C$15:C572,C572)</f>
        <v>10</v>
      </c>
      <c r="F572" s="181">
        <f t="shared" si="89"/>
        <v>0.17887009633412365</v>
      </c>
      <c r="G572" s="181">
        <f t="shared" si="90"/>
        <v>6.5016556019107438E-4</v>
      </c>
      <c r="H572" s="182">
        <f t="shared" si="86"/>
        <v>0.17952026189431472</v>
      </c>
    </row>
    <row r="573" spans="1:8">
      <c r="A573" s="152">
        <f t="shared" si="92"/>
        <v>559</v>
      </c>
      <c r="B573" s="153">
        <f t="shared" si="92"/>
        <v>45484</v>
      </c>
      <c r="C573" s="179" t="str">
        <f t="shared" si="88"/>
        <v>구간7</v>
      </c>
      <c r="D573" s="152">
        <f t="shared" si="85"/>
        <v>92</v>
      </c>
      <c r="E573" s="180">
        <f>COUNTIF($C$15:C573,C573)</f>
        <v>11</v>
      </c>
      <c r="F573" s="181">
        <f t="shared" si="89"/>
        <v>0.17887009633412365</v>
      </c>
      <c r="G573" s="181">
        <f t="shared" si="90"/>
        <v>7.1518211621018186E-4</v>
      </c>
      <c r="H573" s="182">
        <f t="shared" si="86"/>
        <v>0.17958527845033384</v>
      </c>
    </row>
    <row r="574" spans="1:8">
      <c r="A574" s="152">
        <f t="shared" si="92"/>
        <v>560</v>
      </c>
      <c r="B574" s="153">
        <f t="shared" si="92"/>
        <v>45485</v>
      </c>
      <c r="C574" s="179" t="str">
        <f t="shared" si="88"/>
        <v>구간7</v>
      </c>
      <c r="D574" s="152">
        <f t="shared" si="85"/>
        <v>92</v>
      </c>
      <c r="E574" s="180">
        <f>COUNTIF($C$15:C574,C574)</f>
        <v>12</v>
      </c>
      <c r="F574" s="181">
        <f t="shared" si="89"/>
        <v>0.17887009633412365</v>
      </c>
      <c r="G574" s="181">
        <f t="shared" si="90"/>
        <v>7.8019867222928934E-4</v>
      </c>
      <c r="H574" s="182">
        <f t="shared" si="86"/>
        <v>0.17965029500635293</v>
      </c>
    </row>
    <row r="575" spans="1:8">
      <c r="A575" s="152">
        <f t="shared" si="92"/>
        <v>561</v>
      </c>
      <c r="B575" s="153">
        <f t="shared" si="92"/>
        <v>45486</v>
      </c>
      <c r="C575" s="179" t="str">
        <f t="shared" si="88"/>
        <v>구간7</v>
      </c>
      <c r="D575" s="152">
        <f t="shared" si="85"/>
        <v>92</v>
      </c>
      <c r="E575" s="180">
        <f>COUNTIF($C$15:C575,C575)</f>
        <v>13</v>
      </c>
      <c r="F575" s="181">
        <f t="shared" si="89"/>
        <v>0.17887009633412365</v>
      </c>
      <c r="G575" s="181">
        <f t="shared" si="90"/>
        <v>8.4521522824839671E-4</v>
      </c>
      <c r="H575" s="182">
        <f t="shared" si="86"/>
        <v>0.17971531156237205</v>
      </c>
    </row>
    <row r="576" spans="1:8">
      <c r="A576" s="152">
        <f t="shared" ref="A576:B591" si="93">A575+1</f>
        <v>562</v>
      </c>
      <c r="B576" s="153">
        <f t="shared" si="93"/>
        <v>45487</v>
      </c>
      <c r="C576" s="179" t="str">
        <f t="shared" si="88"/>
        <v>구간7</v>
      </c>
      <c r="D576" s="152">
        <f t="shared" si="85"/>
        <v>92</v>
      </c>
      <c r="E576" s="180">
        <f>COUNTIF($C$15:C576,C576)</f>
        <v>14</v>
      </c>
      <c r="F576" s="181">
        <f t="shared" si="89"/>
        <v>0.17887009633412365</v>
      </c>
      <c r="G576" s="181">
        <f t="shared" si="90"/>
        <v>9.1023178426750419E-4</v>
      </c>
      <c r="H576" s="182">
        <f t="shared" si="86"/>
        <v>0.17978032811839115</v>
      </c>
    </row>
    <row r="577" spans="1:8">
      <c r="A577" s="152">
        <f t="shared" si="93"/>
        <v>563</v>
      </c>
      <c r="B577" s="153">
        <f t="shared" si="93"/>
        <v>45488</v>
      </c>
      <c r="C577" s="179" t="str">
        <f t="shared" si="88"/>
        <v>구간7</v>
      </c>
      <c r="D577" s="152">
        <f t="shared" si="85"/>
        <v>92</v>
      </c>
      <c r="E577" s="180">
        <f>COUNTIF($C$15:C577,C577)</f>
        <v>15</v>
      </c>
      <c r="F577" s="181">
        <f t="shared" si="89"/>
        <v>0.17887009633412365</v>
      </c>
      <c r="G577" s="181">
        <f t="shared" si="90"/>
        <v>9.7524834028661156E-4</v>
      </c>
      <c r="H577" s="182">
        <f t="shared" si="86"/>
        <v>0.17984534467441027</v>
      </c>
    </row>
    <row r="578" spans="1:8">
      <c r="A578" s="152">
        <f t="shared" si="93"/>
        <v>564</v>
      </c>
      <c r="B578" s="153">
        <f t="shared" si="93"/>
        <v>45489</v>
      </c>
      <c r="C578" s="179" t="str">
        <f t="shared" si="88"/>
        <v>구간7</v>
      </c>
      <c r="D578" s="152">
        <f t="shared" si="85"/>
        <v>92</v>
      </c>
      <c r="E578" s="180">
        <f>COUNTIF($C$15:C578,C578)</f>
        <v>16</v>
      </c>
      <c r="F578" s="181">
        <f t="shared" si="89"/>
        <v>0.17887009633412365</v>
      </c>
      <c r="G578" s="181">
        <f t="shared" si="90"/>
        <v>1.040264896305719E-3</v>
      </c>
      <c r="H578" s="182">
        <f t="shared" si="86"/>
        <v>0.17991036123042936</v>
      </c>
    </row>
    <row r="579" spans="1:8">
      <c r="A579" s="152">
        <f t="shared" si="93"/>
        <v>565</v>
      </c>
      <c r="B579" s="153">
        <f t="shared" si="93"/>
        <v>45490</v>
      </c>
      <c r="C579" s="179" t="str">
        <f t="shared" si="88"/>
        <v>구간7</v>
      </c>
      <c r="D579" s="152">
        <f t="shared" si="85"/>
        <v>92</v>
      </c>
      <c r="E579" s="180">
        <f>COUNTIF($C$15:C579,C579)</f>
        <v>17</v>
      </c>
      <c r="F579" s="181">
        <f t="shared" si="89"/>
        <v>0.17887009633412365</v>
      </c>
      <c r="G579" s="181">
        <f t="shared" si="90"/>
        <v>1.1052814523248265E-3</v>
      </c>
      <c r="H579" s="182">
        <f t="shared" si="86"/>
        <v>0.17997537778644848</v>
      </c>
    </row>
    <row r="580" spans="1:8">
      <c r="A580" s="152">
        <f t="shared" si="93"/>
        <v>566</v>
      </c>
      <c r="B580" s="153">
        <f t="shared" si="93"/>
        <v>45491</v>
      </c>
      <c r="C580" s="179" t="str">
        <f t="shared" si="88"/>
        <v>구간7</v>
      </c>
      <c r="D580" s="152">
        <f t="shared" si="85"/>
        <v>92</v>
      </c>
      <c r="E580" s="180">
        <f>COUNTIF($C$15:C580,C580)</f>
        <v>18</v>
      </c>
      <c r="F580" s="181">
        <f t="shared" si="89"/>
        <v>0.17887009633412365</v>
      </c>
      <c r="G580" s="181">
        <f t="shared" si="90"/>
        <v>1.170298008343934E-3</v>
      </c>
      <c r="H580" s="182">
        <f t="shared" si="86"/>
        <v>0.18004039434246757</v>
      </c>
    </row>
    <row r="581" spans="1:8">
      <c r="A581" s="152">
        <f t="shared" si="93"/>
        <v>567</v>
      </c>
      <c r="B581" s="153">
        <f t="shared" si="93"/>
        <v>45492</v>
      </c>
      <c r="C581" s="179" t="str">
        <f t="shared" si="88"/>
        <v>구간7</v>
      </c>
      <c r="D581" s="152">
        <f t="shared" si="85"/>
        <v>92</v>
      </c>
      <c r="E581" s="180">
        <f>COUNTIF($C$15:C581,C581)</f>
        <v>19</v>
      </c>
      <c r="F581" s="181">
        <f t="shared" si="89"/>
        <v>0.17887009633412365</v>
      </c>
      <c r="G581" s="181">
        <f t="shared" si="90"/>
        <v>1.2353145643630413E-3</v>
      </c>
      <c r="H581" s="182">
        <f t="shared" si="86"/>
        <v>0.1801054108984867</v>
      </c>
    </row>
    <row r="582" spans="1:8">
      <c r="A582" s="152">
        <f t="shared" si="93"/>
        <v>568</v>
      </c>
      <c r="B582" s="153">
        <f t="shared" si="93"/>
        <v>45493</v>
      </c>
      <c r="C582" s="179" t="str">
        <f t="shared" si="88"/>
        <v>구간7</v>
      </c>
      <c r="D582" s="152">
        <f t="shared" si="85"/>
        <v>92</v>
      </c>
      <c r="E582" s="180">
        <f>COUNTIF($C$15:C582,C582)</f>
        <v>20</v>
      </c>
      <c r="F582" s="181">
        <f t="shared" si="89"/>
        <v>0.17887009633412365</v>
      </c>
      <c r="G582" s="181">
        <f t="shared" si="90"/>
        <v>1.3003311203821488E-3</v>
      </c>
      <c r="H582" s="182">
        <f t="shared" si="86"/>
        <v>0.18017042745450579</v>
      </c>
    </row>
    <row r="583" spans="1:8">
      <c r="A583" s="152">
        <f t="shared" si="93"/>
        <v>569</v>
      </c>
      <c r="B583" s="153">
        <f t="shared" si="93"/>
        <v>45494</v>
      </c>
      <c r="C583" s="179" t="str">
        <f t="shared" si="88"/>
        <v>구간7</v>
      </c>
      <c r="D583" s="152">
        <f t="shared" si="85"/>
        <v>92</v>
      </c>
      <c r="E583" s="180">
        <f>COUNTIF($C$15:C583,C583)</f>
        <v>21</v>
      </c>
      <c r="F583" s="181">
        <f t="shared" si="89"/>
        <v>0.17887009633412365</v>
      </c>
      <c r="G583" s="181">
        <f t="shared" si="90"/>
        <v>1.3653476764012562E-3</v>
      </c>
      <c r="H583" s="182">
        <f t="shared" si="86"/>
        <v>0.18023544401052491</v>
      </c>
    </row>
    <row r="584" spans="1:8">
      <c r="A584" s="152">
        <f t="shared" si="93"/>
        <v>570</v>
      </c>
      <c r="B584" s="153">
        <f t="shared" si="93"/>
        <v>45495</v>
      </c>
      <c r="C584" s="179" t="str">
        <f t="shared" si="88"/>
        <v>구간7</v>
      </c>
      <c r="D584" s="152">
        <f t="shared" si="85"/>
        <v>92</v>
      </c>
      <c r="E584" s="180">
        <f>COUNTIF($C$15:C584,C584)</f>
        <v>22</v>
      </c>
      <c r="F584" s="181">
        <f t="shared" si="89"/>
        <v>0.17887009633412365</v>
      </c>
      <c r="G584" s="181">
        <f t="shared" si="90"/>
        <v>1.4303642324203637E-3</v>
      </c>
      <c r="H584" s="182">
        <f t="shared" si="86"/>
        <v>0.180300460566544</v>
      </c>
    </row>
    <row r="585" spans="1:8">
      <c r="A585" s="152">
        <f t="shared" si="93"/>
        <v>571</v>
      </c>
      <c r="B585" s="153">
        <f t="shared" si="93"/>
        <v>45496</v>
      </c>
      <c r="C585" s="179" t="str">
        <f t="shared" si="88"/>
        <v>구간7</v>
      </c>
      <c r="D585" s="152">
        <f t="shared" si="85"/>
        <v>92</v>
      </c>
      <c r="E585" s="180">
        <f>COUNTIF($C$15:C585,C585)</f>
        <v>23</v>
      </c>
      <c r="F585" s="181">
        <f t="shared" si="89"/>
        <v>0.17887009633412365</v>
      </c>
      <c r="G585" s="181">
        <f t="shared" si="90"/>
        <v>1.4953807884394712E-3</v>
      </c>
      <c r="H585" s="182">
        <f t="shared" si="86"/>
        <v>0.18036547712256312</v>
      </c>
    </row>
    <row r="586" spans="1:8">
      <c r="A586" s="152">
        <f t="shared" si="93"/>
        <v>572</v>
      </c>
      <c r="B586" s="153">
        <f t="shared" si="93"/>
        <v>45497</v>
      </c>
      <c r="C586" s="179" t="str">
        <f t="shared" si="88"/>
        <v>구간7</v>
      </c>
      <c r="D586" s="152">
        <f t="shared" si="85"/>
        <v>92</v>
      </c>
      <c r="E586" s="180">
        <f>COUNTIF($C$15:C586,C586)</f>
        <v>24</v>
      </c>
      <c r="F586" s="181">
        <f t="shared" si="89"/>
        <v>0.17887009633412365</v>
      </c>
      <c r="G586" s="181">
        <f t="shared" si="90"/>
        <v>1.5603973444585787E-3</v>
      </c>
      <c r="H586" s="182">
        <f t="shared" si="86"/>
        <v>0.18043049367858224</v>
      </c>
    </row>
    <row r="587" spans="1:8">
      <c r="A587" s="152">
        <f t="shared" si="93"/>
        <v>573</v>
      </c>
      <c r="B587" s="153">
        <f t="shared" si="93"/>
        <v>45498</v>
      </c>
      <c r="C587" s="179" t="str">
        <f t="shared" si="88"/>
        <v>구간7</v>
      </c>
      <c r="D587" s="152">
        <f t="shared" si="85"/>
        <v>92</v>
      </c>
      <c r="E587" s="180">
        <f>COUNTIF($C$15:C587,C587)</f>
        <v>25</v>
      </c>
      <c r="F587" s="181">
        <f t="shared" si="89"/>
        <v>0.17887009633412365</v>
      </c>
      <c r="G587" s="181">
        <f t="shared" si="90"/>
        <v>1.6254139004776859E-3</v>
      </c>
      <c r="H587" s="182">
        <f t="shared" si="86"/>
        <v>0.18049551023460134</v>
      </c>
    </row>
    <row r="588" spans="1:8">
      <c r="A588" s="152">
        <f t="shared" si="93"/>
        <v>574</v>
      </c>
      <c r="B588" s="153">
        <f t="shared" si="93"/>
        <v>45499</v>
      </c>
      <c r="C588" s="179" t="str">
        <f t="shared" si="88"/>
        <v>구간7</v>
      </c>
      <c r="D588" s="152">
        <f t="shared" si="85"/>
        <v>92</v>
      </c>
      <c r="E588" s="180">
        <f>COUNTIF($C$15:C588,C588)</f>
        <v>26</v>
      </c>
      <c r="F588" s="181">
        <f t="shared" si="89"/>
        <v>0.17887009633412365</v>
      </c>
      <c r="G588" s="181">
        <f t="shared" si="90"/>
        <v>1.6904304564967934E-3</v>
      </c>
      <c r="H588" s="182">
        <f t="shared" si="86"/>
        <v>0.18056052679062046</v>
      </c>
    </row>
    <row r="589" spans="1:8">
      <c r="A589" s="152">
        <f t="shared" si="93"/>
        <v>575</v>
      </c>
      <c r="B589" s="153">
        <f t="shared" si="93"/>
        <v>45500</v>
      </c>
      <c r="C589" s="179" t="str">
        <f t="shared" si="88"/>
        <v>구간7</v>
      </c>
      <c r="D589" s="152">
        <f t="shared" si="85"/>
        <v>92</v>
      </c>
      <c r="E589" s="180">
        <f>COUNTIF($C$15:C589,C589)</f>
        <v>27</v>
      </c>
      <c r="F589" s="181">
        <f t="shared" si="89"/>
        <v>0.17887009633412365</v>
      </c>
      <c r="G589" s="181">
        <f t="shared" si="90"/>
        <v>1.7554470125159009E-3</v>
      </c>
      <c r="H589" s="182">
        <f t="shared" si="86"/>
        <v>0.18062554334663955</v>
      </c>
    </row>
    <row r="590" spans="1:8">
      <c r="A590" s="152">
        <f t="shared" si="93"/>
        <v>576</v>
      </c>
      <c r="B590" s="153">
        <f t="shared" si="93"/>
        <v>45501</v>
      </c>
      <c r="C590" s="179" t="str">
        <f t="shared" si="88"/>
        <v>구간7</v>
      </c>
      <c r="D590" s="152">
        <f t="shared" si="85"/>
        <v>92</v>
      </c>
      <c r="E590" s="180">
        <f>COUNTIF($C$15:C590,C590)</f>
        <v>28</v>
      </c>
      <c r="F590" s="181">
        <f t="shared" si="89"/>
        <v>0.17887009633412365</v>
      </c>
      <c r="G590" s="181">
        <f t="shared" si="90"/>
        <v>1.8204635685350084E-3</v>
      </c>
      <c r="H590" s="182">
        <f t="shared" si="86"/>
        <v>0.18069055990265867</v>
      </c>
    </row>
    <row r="591" spans="1:8">
      <c r="A591" s="152">
        <f t="shared" si="93"/>
        <v>577</v>
      </c>
      <c r="B591" s="153">
        <f t="shared" si="93"/>
        <v>45502</v>
      </c>
      <c r="C591" s="179" t="str">
        <f t="shared" si="88"/>
        <v>구간7</v>
      </c>
      <c r="D591" s="152">
        <f t="shared" ref="D591:D654" si="94">COUNTIF($C$15:$C$49928,C591)</f>
        <v>92</v>
      </c>
      <c r="E591" s="180">
        <f>COUNTIF($C$15:C591,C591)</f>
        <v>29</v>
      </c>
      <c r="F591" s="181">
        <f t="shared" si="89"/>
        <v>0.17887009633412365</v>
      </c>
      <c r="G591" s="181">
        <f t="shared" si="90"/>
        <v>1.8854801245541159E-3</v>
      </c>
      <c r="H591" s="182">
        <f t="shared" ref="H591:H654" si="95">F591+G591</f>
        <v>0.18075557645867776</v>
      </c>
    </row>
    <row r="592" spans="1:8">
      <c r="A592" s="152">
        <f t="shared" ref="A592:B607" si="96">A591+1</f>
        <v>578</v>
      </c>
      <c r="B592" s="153">
        <f t="shared" si="96"/>
        <v>45503</v>
      </c>
      <c r="C592" s="179" t="str">
        <f t="shared" ref="C592:C655" si="97">IF(IFERROR(HLOOKUP(B592,$D$5:$BK$6,2,FALSE),"")="",C593,HLOOKUP(B592,$D$5:$BK$7,2,FALSE))</f>
        <v>구간7</v>
      </c>
      <c r="D592" s="152">
        <f t="shared" si="94"/>
        <v>92</v>
      </c>
      <c r="E592" s="180">
        <f>COUNTIF($C$15:C592,C592)</f>
        <v>30</v>
      </c>
      <c r="F592" s="181">
        <f t="shared" ref="F592:F655" si="98">HLOOKUP($C592,$D$6:$BK$11,6,FALSE)</f>
        <v>0.17887009633412365</v>
      </c>
      <c r="G592" s="181">
        <f t="shared" ref="G592:G655" si="99">HLOOKUP($C592,$D$6:$BK$11,5,FALSE)*(E592)</f>
        <v>1.9504966805732231E-3</v>
      </c>
      <c r="H592" s="182">
        <f t="shared" si="95"/>
        <v>0.18082059301469688</v>
      </c>
    </row>
    <row r="593" spans="1:8">
      <c r="A593" s="152">
        <f t="shared" si="96"/>
        <v>579</v>
      </c>
      <c r="B593" s="153">
        <f t="shared" si="96"/>
        <v>45504</v>
      </c>
      <c r="C593" s="179" t="str">
        <f t="shared" si="97"/>
        <v>구간7</v>
      </c>
      <c r="D593" s="152">
        <f t="shared" si="94"/>
        <v>92</v>
      </c>
      <c r="E593" s="180">
        <f>COUNTIF($C$15:C593,C593)</f>
        <v>31</v>
      </c>
      <c r="F593" s="181">
        <f t="shared" si="98"/>
        <v>0.17887009633412365</v>
      </c>
      <c r="G593" s="181">
        <f t="shared" si="99"/>
        <v>2.0155132365923308E-3</v>
      </c>
      <c r="H593" s="182">
        <f t="shared" si="95"/>
        <v>0.18088560957071598</v>
      </c>
    </row>
    <row r="594" spans="1:8">
      <c r="A594" s="152">
        <f t="shared" si="96"/>
        <v>580</v>
      </c>
      <c r="B594" s="153">
        <f t="shared" si="96"/>
        <v>45505</v>
      </c>
      <c r="C594" s="179" t="str">
        <f t="shared" si="97"/>
        <v>구간7</v>
      </c>
      <c r="D594" s="152">
        <f t="shared" si="94"/>
        <v>92</v>
      </c>
      <c r="E594" s="180">
        <f>COUNTIF($C$15:C594,C594)</f>
        <v>32</v>
      </c>
      <c r="F594" s="181">
        <f t="shared" si="98"/>
        <v>0.17887009633412365</v>
      </c>
      <c r="G594" s="181">
        <f t="shared" si="99"/>
        <v>2.0805297926114381E-3</v>
      </c>
      <c r="H594" s="182">
        <f t="shared" si="95"/>
        <v>0.1809506261267351</v>
      </c>
    </row>
    <row r="595" spans="1:8">
      <c r="A595" s="152">
        <f t="shared" si="96"/>
        <v>581</v>
      </c>
      <c r="B595" s="153">
        <f t="shared" si="96"/>
        <v>45506</v>
      </c>
      <c r="C595" s="179" t="str">
        <f t="shared" si="97"/>
        <v>구간7</v>
      </c>
      <c r="D595" s="152">
        <f t="shared" si="94"/>
        <v>92</v>
      </c>
      <c r="E595" s="180">
        <f>COUNTIF($C$15:C595,C595)</f>
        <v>33</v>
      </c>
      <c r="F595" s="181">
        <f t="shared" si="98"/>
        <v>0.17887009633412365</v>
      </c>
      <c r="G595" s="181">
        <f t="shared" si="99"/>
        <v>2.1455463486305454E-3</v>
      </c>
      <c r="H595" s="182">
        <f t="shared" si="95"/>
        <v>0.18101564268275419</v>
      </c>
    </row>
    <row r="596" spans="1:8">
      <c r="A596" s="152">
        <f t="shared" si="96"/>
        <v>582</v>
      </c>
      <c r="B596" s="153">
        <f t="shared" si="96"/>
        <v>45507</v>
      </c>
      <c r="C596" s="179" t="str">
        <f t="shared" si="97"/>
        <v>구간7</v>
      </c>
      <c r="D596" s="152">
        <f t="shared" si="94"/>
        <v>92</v>
      </c>
      <c r="E596" s="180">
        <f>COUNTIF($C$15:C596,C596)</f>
        <v>34</v>
      </c>
      <c r="F596" s="181">
        <f t="shared" si="98"/>
        <v>0.17887009633412365</v>
      </c>
      <c r="G596" s="181">
        <f t="shared" si="99"/>
        <v>2.210562904649653E-3</v>
      </c>
      <c r="H596" s="182">
        <f t="shared" si="95"/>
        <v>0.18108065923877331</v>
      </c>
    </row>
    <row r="597" spans="1:8">
      <c r="A597" s="152">
        <f t="shared" si="96"/>
        <v>583</v>
      </c>
      <c r="B597" s="153">
        <f t="shared" si="96"/>
        <v>45508</v>
      </c>
      <c r="C597" s="179" t="str">
        <f t="shared" si="97"/>
        <v>구간7</v>
      </c>
      <c r="D597" s="152">
        <f t="shared" si="94"/>
        <v>92</v>
      </c>
      <c r="E597" s="180">
        <f>COUNTIF($C$15:C597,C597)</f>
        <v>35</v>
      </c>
      <c r="F597" s="181">
        <f t="shared" si="98"/>
        <v>0.17887009633412365</v>
      </c>
      <c r="G597" s="181">
        <f t="shared" si="99"/>
        <v>2.2755794606687603E-3</v>
      </c>
      <c r="H597" s="182">
        <f t="shared" si="95"/>
        <v>0.1811456757947924</v>
      </c>
    </row>
    <row r="598" spans="1:8">
      <c r="A598" s="152">
        <f t="shared" si="96"/>
        <v>584</v>
      </c>
      <c r="B598" s="153">
        <f t="shared" si="96"/>
        <v>45509</v>
      </c>
      <c r="C598" s="179" t="str">
        <f t="shared" si="97"/>
        <v>구간7</v>
      </c>
      <c r="D598" s="152">
        <f t="shared" si="94"/>
        <v>92</v>
      </c>
      <c r="E598" s="180">
        <f>COUNTIF($C$15:C598,C598)</f>
        <v>36</v>
      </c>
      <c r="F598" s="181">
        <f t="shared" si="98"/>
        <v>0.17887009633412365</v>
      </c>
      <c r="G598" s="181">
        <f t="shared" si="99"/>
        <v>2.340596016687868E-3</v>
      </c>
      <c r="H598" s="182">
        <f t="shared" si="95"/>
        <v>0.18121069235081153</v>
      </c>
    </row>
    <row r="599" spans="1:8">
      <c r="A599" s="152">
        <f t="shared" si="96"/>
        <v>585</v>
      </c>
      <c r="B599" s="153">
        <f t="shared" si="96"/>
        <v>45510</v>
      </c>
      <c r="C599" s="179" t="str">
        <f t="shared" si="97"/>
        <v>구간7</v>
      </c>
      <c r="D599" s="152">
        <f t="shared" si="94"/>
        <v>92</v>
      </c>
      <c r="E599" s="180">
        <f>COUNTIF($C$15:C599,C599)</f>
        <v>37</v>
      </c>
      <c r="F599" s="181">
        <f t="shared" si="98"/>
        <v>0.17887009633412365</v>
      </c>
      <c r="G599" s="181">
        <f t="shared" si="99"/>
        <v>2.4056125727069753E-3</v>
      </c>
      <c r="H599" s="182">
        <f t="shared" si="95"/>
        <v>0.18127570890683062</v>
      </c>
    </row>
    <row r="600" spans="1:8">
      <c r="A600" s="152">
        <f t="shared" si="96"/>
        <v>586</v>
      </c>
      <c r="B600" s="153">
        <f t="shared" si="96"/>
        <v>45511</v>
      </c>
      <c r="C600" s="179" t="str">
        <f t="shared" si="97"/>
        <v>구간7</v>
      </c>
      <c r="D600" s="152">
        <f t="shared" si="94"/>
        <v>92</v>
      </c>
      <c r="E600" s="180">
        <f>COUNTIF($C$15:C600,C600)</f>
        <v>38</v>
      </c>
      <c r="F600" s="181">
        <f t="shared" si="98"/>
        <v>0.17887009633412365</v>
      </c>
      <c r="G600" s="181">
        <f t="shared" si="99"/>
        <v>2.4706291287260825E-3</v>
      </c>
      <c r="H600" s="182">
        <f t="shared" si="95"/>
        <v>0.18134072546284974</v>
      </c>
    </row>
    <row r="601" spans="1:8">
      <c r="A601" s="152">
        <f t="shared" si="96"/>
        <v>587</v>
      </c>
      <c r="B601" s="153">
        <f t="shared" si="96"/>
        <v>45512</v>
      </c>
      <c r="C601" s="179" t="str">
        <f t="shared" si="97"/>
        <v>구간7</v>
      </c>
      <c r="D601" s="152">
        <f t="shared" si="94"/>
        <v>92</v>
      </c>
      <c r="E601" s="180">
        <f>COUNTIF($C$15:C601,C601)</f>
        <v>39</v>
      </c>
      <c r="F601" s="181">
        <f t="shared" si="98"/>
        <v>0.17887009633412365</v>
      </c>
      <c r="G601" s="181">
        <f t="shared" si="99"/>
        <v>2.5356456847451902E-3</v>
      </c>
      <c r="H601" s="182">
        <f t="shared" si="95"/>
        <v>0.18140574201886883</v>
      </c>
    </row>
    <row r="602" spans="1:8">
      <c r="A602" s="152">
        <f t="shared" si="96"/>
        <v>588</v>
      </c>
      <c r="B602" s="153">
        <f t="shared" si="96"/>
        <v>45513</v>
      </c>
      <c r="C602" s="179" t="str">
        <f t="shared" si="97"/>
        <v>구간7</v>
      </c>
      <c r="D602" s="152">
        <f t="shared" si="94"/>
        <v>92</v>
      </c>
      <c r="E602" s="180">
        <f>COUNTIF($C$15:C602,C602)</f>
        <v>40</v>
      </c>
      <c r="F602" s="181">
        <f t="shared" si="98"/>
        <v>0.17887009633412365</v>
      </c>
      <c r="G602" s="181">
        <f t="shared" si="99"/>
        <v>2.6006622407642975E-3</v>
      </c>
      <c r="H602" s="182">
        <f t="shared" si="95"/>
        <v>0.18147075857488795</v>
      </c>
    </row>
    <row r="603" spans="1:8">
      <c r="A603" s="152">
        <f t="shared" si="96"/>
        <v>589</v>
      </c>
      <c r="B603" s="153">
        <f t="shared" si="96"/>
        <v>45514</v>
      </c>
      <c r="C603" s="179" t="str">
        <f t="shared" si="97"/>
        <v>구간7</v>
      </c>
      <c r="D603" s="152">
        <f t="shared" si="94"/>
        <v>92</v>
      </c>
      <c r="E603" s="180">
        <f>COUNTIF($C$15:C603,C603)</f>
        <v>41</v>
      </c>
      <c r="F603" s="181">
        <f t="shared" si="98"/>
        <v>0.17887009633412365</v>
      </c>
      <c r="G603" s="181">
        <f t="shared" si="99"/>
        <v>2.6656787967834052E-3</v>
      </c>
      <c r="H603" s="182">
        <f t="shared" si="95"/>
        <v>0.18153577513090705</v>
      </c>
    </row>
    <row r="604" spans="1:8">
      <c r="A604" s="152">
        <f t="shared" si="96"/>
        <v>590</v>
      </c>
      <c r="B604" s="153">
        <f t="shared" si="96"/>
        <v>45515</v>
      </c>
      <c r="C604" s="179" t="str">
        <f t="shared" si="97"/>
        <v>구간7</v>
      </c>
      <c r="D604" s="152">
        <f t="shared" si="94"/>
        <v>92</v>
      </c>
      <c r="E604" s="180">
        <f>COUNTIF($C$15:C604,C604)</f>
        <v>42</v>
      </c>
      <c r="F604" s="181">
        <f t="shared" si="98"/>
        <v>0.17887009633412365</v>
      </c>
      <c r="G604" s="181">
        <f t="shared" si="99"/>
        <v>2.7306953528025125E-3</v>
      </c>
      <c r="H604" s="182">
        <f t="shared" si="95"/>
        <v>0.18160079168692617</v>
      </c>
    </row>
    <row r="605" spans="1:8">
      <c r="A605" s="152">
        <f t="shared" si="96"/>
        <v>591</v>
      </c>
      <c r="B605" s="153">
        <f t="shared" si="96"/>
        <v>45516</v>
      </c>
      <c r="C605" s="179" t="str">
        <f t="shared" si="97"/>
        <v>구간7</v>
      </c>
      <c r="D605" s="152">
        <f t="shared" si="94"/>
        <v>92</v>
      </c>
      <c r="E605" s="180">
        <f>COUNTIF($C$15:C605,C605)</f>
        <v>43</v>
      </c>
      <c r="F605" s="181">
        <f t="shared" si="98"/>
        <v>0.17887009633412365</v>
      </c>
      <c r="G605" s="181">
        <f t="shared" si="99"/>
        <v>2.7957119088216197E-3</v>
      </c>
      <c r="H605" s="182">
        <f t="shared" si="95"/>
        <v>0.18166580824294526</v>
      </c>
    </row>
    <row r="606" spans="1:8">
      <c r="A606" s="152">
        <f t="shared" si="96"/>
        <v>592</v>
      </c>
      <c r="B606" s="153">
        <f t="shared" si="96"/>
        <v>45517</v>
      </c>
      <c r="C606" s="179" t="str">
        <f t="shared" si="97"/>
        <v>구간7</v>
      </c>
      <c r="D606" s="152">
        <f t="shared" si="94"/>
        <v>92</v>
      </c>
      <c r="E606" s="180">
        <f>COUNTIF($C$15:C606,C606)</f>
        <v>44</v>
      </c>
      <c r="F606" s="181">
        <f t="shared" si="98"/>
        <v>0.17887009633412365</v>
      </c>
      <c r="G606" s="181">
        <f t="shared" si="99"/>
        <v>2.8607284648407274E-3</v>
      </c>
      <c r="H606" s="182">
        <f t="shared" si="95"/>
        <v>0.18173082479896438</v>
      </c>
    </row>
    <row r="607" spans="1:8">
      <c r="A607" s="152">
        <f t="shared" si="96"/>
        <v>593</v>
      </c>
      <c r="B607" s="153">
        <f t="shared" si="96"/>
        <v>45518</v>
      </c>
      <c r="C607" s="179" t="str">
        <f t="shared" si="97"/>
        <v>구간7</v>
      </c>
      <c r="D607" s="152">
        <f t="shared" si="94"/>
        <v>92</v>
      </c>
      <c r="E607" s="180">
        <f>COUNTIF($C$15:C607,C607)</f>
        <v>45</v>
      </c>
      <c r="F607" s="181">
        <f t="shared" si="98"/>
        <v>0.17887009633412365</v>
      </c>
      <c r="G607" s="181">
        <f t="shared" si="99"/>
        <v>2.9257450208598347E-3</v>
      </c>
      <c r="H607" s="182">
        <f t="shared" si="95"/>
        <v>0.18179584135498347</v>
      </c>
    </row>
    <row r="608" spans="1:8">
      <c r="A608" s="152">
        <f t="shared" ref="A608:B623" si="100">A607+1</f>
        <v>594</v>
      </c>
      <c r="B608" s="153">
        <f t="shared" si="100"/>
        <v>45519</v>
      </c>
      <c r="C608" s="179" t="str">
        <f t="shared" si="97"/>
        <v>구간7</v>
      </c>
      <c r="D608" s="152">
        <f t="shared" si="94"/>
        <v>92</v>
      </c>
      <c r="E608" s="180">
        <f>COUNTIF($C$15:C608,C608)</f>
        <v>46</v>
      </c>
      <c r="F608" s="181">
        <f t="shared" si="98"/>
        <v>0.17887009633412365</v>
      </c>
      <c r="G608" s="181">
        <f t="shared" si="99"/>
        <v>2.9907615768789424E-3</v>
      </c>
      <c r="H608" s="182">
        <f t="shared" si="95"/>
        <v>0.18186085791100259</v>
      </c>
    </row>
    <row r="609" spans="1:8">
      <c r="A609" s="152">
        <f t="shared" si="100"/>
        <v>595</v>
      </c>
      <c r="B609" s="153">
        <f t="shared" si="100"/>
        <v>45520</v>
      </c>
      <c r="C609" s="179" t="str">
        <f t="shared" si="97"/>
        <v>구간7</v>
      </c>
      <c r="D609" s="152">
        <f t="shared" si="94"/>
        <v>92</v>
      </c>
      <c r="E609" s="180">
        <f>COUNTIF($C$15:C609,C609)</f>
        <v>47</v>
      </c>
      <c r="F609" s="181">
        <f t="shared" si="98"/>
        <v>0.17887009633412365</v>
      </c>
      <c r="G609" s="181">
        <f t="shared" si="99"/>
        <v>3.0557781328980496E-3</v>
      </c>
      <c r="H609" s="182">
        <f t="shared" si="95"/>
        <v>0.18192587446702171</v>
      </c>
    </row>
    <row r="610" spans="1:8">
      <c r="A610" s="152">
        <f t="shared" si="100"/>
        <v>596</v>
      </c>
      <c r="B610" s="153">
        <f t="shared" si="100"/>
        <v>45521</v>
      </c>
      <c r="C610" s="179" t="str">
        <f t="shared" si="97"/>
        <v>구간7</v>
      </c>
      <c r="D610" s="152">
        <f t="shared" si="94"/>
        <v>92</v>
      </c>
      <c r="E610" s="180">
        <f>COUNTIF($C$15:C610,C610)</f>
        <v>48</v>
      </c>
      <c r="F610" s="181">
        <f t="shared" si="98"/>
        <v>0.17887009633412365</v>
      </c>
      <c r="G610" s="181">
        <f t="shared" si="99"/>
        <v>3.1207946889171573E-3</v>
      </c>
      <c r="H610" s="182">
        <f t="shared" si="95"/>
        <v>0.18199089102304081</v>
      </c>
    </row>
    <row r="611" spans="1:8">
      <c r="A611" s="152">
        <f t="shared" si="100"/>
        <v>597</v>
      </c>
      <c r="B611" s="153">
        <f t="shared" si="100"/>
        <v>45522</v>
      </c>
      <c r="C611" s="179" t="str">
        <f t="shared" si="97"/>
        <v>구간7</v>
      </c>
      <c r="D611" s="152">
        <f t="shared" si="94"/>
        <v>92</v>
      </c>
      <c r="E611" s="180">
        <f>COUNTIF($C$15:C611,C611)</f>
        <v>49</v>
      </c>
      <c r="F611" s="181">
        <f t="shared" si="98"/>
        <v>0.17887009633412365</v>
      </c>
      <c r="G611" s="181">
        <f t="shared" si="99"/>
        <v>3.1858112449362646E-3</v>
      </c>
      <c r="H611" s="182">
        <f t="shared" si="95"/>
        <v>0.18205590757905993</v>
      </c>
    </row>
    <row r="612" spans="1:8">
      <c r="A612" s="152">
        <f t="shared" si="100"/>
        <v>598</v>
      </c>
      <c r="B612" s="153">
        <f t="shared" si="100"/>
        <v>45523</v>
      </c>
      <c r="C612" s="179" t="str">
        <f t="shared" si="97"/>
        <v>구간7</v>
      </c>
      <c r="D612" s="152">
        <f t="shared" si="94"/>
        <v>92</v>
      </c>
      <c r="E612" s="180">
        <f>COUNTIF($C$15:C612,C612)</f>
        <v>50</v>
      </c>
      <c r="F612" s="181">
        <f t="shared" si="98"/>
        <v>0.17887009633412365</v>
      </c>
      <c r="G612" s="181">
        <f t="shared" si="99"/>
        <v>3.2508278009553719E-3</v>
      </c>
      <c r="H612" s="182">
        <f t="shared" si="95"/>
        <v>0.18212092413507902</v>
      </c>
    </row>
    <row r="613" spans="1:8">
      <c r="A613" s="152">
        <f t="shared" si="100"/>
        <v>599</v>
      </c>
      <c r="B613" s="153">
        <f t="shared" si="100"/>
        <v>45524</v>
      </c>
      <c r="C613" s="179" t="str">
        <f t="shared" si="97"/>
        <v>구간7</v>
      </c>
      <c r="D613" s="152">
        <f t="shared" si="94"/>
        <v>92</v>
      </c>
      <c r="E613" s="180">
        <f>COUNTIF($C$15:C613,C613)</f>
        <v>51</v>
      </c>
      <c r="F613" s="181">
        <f t="shared" si="98"/>
        <v>0.17887009633412365</v>
      </c>
      <c r="G613" s="181">
        <f t="shared" si="99"/>
        <v>3.3158443569744796E-3</v>
      </c>
      <c r="H613" s="182">
        <f t="shared" si="95"/>
        <v>0.18218594069109814</v>
      </c>
    </row>
    <row r="614" spans="1:8">
      <c r="A614" s="152">
        <f t="shared" si="100"/>
        <v>600</v>
      </c>
      <c r="B614" s="153">
        <f t="shared" si="100"/>
        <v>45525</v>
      </c>
      <c r="C614" s="179" t="str">
        <f t="shared" si="97"/>
        <v>구간7</v>
      </c>
      <c r="D614" s="152">
        <f t="shared" si="94"/>
        <v>92</v>
      </c>
      <c r="E614" s="180">
        <f>COUNTIF($C$15:C614,C614)</f>
        <v>52</v>
      </c>
      <c r="F614" s="181">
        <f t="shared" si="98"/>
        <v>0.17887009633412365</v>
      </c>
      <c r="G614" s="181">
        <f t="shared" si="99"/>
        <v>3.3808609129935868E-3</v>
      </c>
      <c r="H614" s="182">
        <f t="shared" si="95"/>
        <v>0.18225095724711723</v>
      </c>
    </row>
    <row r="615" spans="1:8">
      <c r="A615" s="152">
        <f t="shared" si="100"/>
        <v>601</v>
      </c>
      <c r="B615" s="153">
        <f t="shared" si="100"/>
        <v>45526</v>
      </c>
      <c r="C615" s="179" t="str">
        <f t="shared" si="97"/>
        <v>구간7</v>
      </c>
      <c r="D615" s="152">
        <f t="shared" si="94"/>
        <v>92</v>
      </c>
      <c r="E615" s="180">
        <f>COUNTIF($C$15:C615,C615)</f>
        <v>53</v>
      </c>
      <c r="F615" s="181">
        <f t="shared" si="98"/>
        <v>0.17887009633412365</v>
      </c>
      <c r="G615" s="181">
        <f t="shared" si="99"/>
        <v>3.4458774690126945E-3</v>
      </c>
      <c r="H615" s="182">
        <f t="shared" si="95"/>
        <v>0.18231597380313636</v>
      </c>
    </row>
    <row r="616" spans="1:8">
      <c r="A616" s="152">
        <f t="shared" si="100"/>
        <v>602</v>
      </c>
      <c r="B616" s="153">
        <f t="shared" si="100"/>
        <v>45527</v>
      </c>
      <c r="C616" s="179" t="str">
        <f t="shared" si="97"/>
        <v>구간7</v>
      </c>
      <c r="D616" s="152">
        <f t="shared" si="94"/>
        <v>92</v>
      </c>
      <c r="E616" s="180">
        <f>COUNTIF($C$15:C616,C616)</f>
        <v>54</v>
      </c>
      <c r="F616" s="181">
        <f t="shared" si="98"/>
        <v>0.17887009633412365</v>
      </c>
      <c r="G616" s="181">
        <f t="shared" si="99"/>
        <v>3.5108940250318018E-3</v>
      </c>
      <c r="H616" s="182">
        <f t="shared" si="95"/>
        <v>0.18238099035915545</v>
      </c>
    </row>
    <row r="617" spans="1:8">
      <c r="A617" s="152">
        <f t="shared" si="100"/>
        <v>603</v>
      </c>
      <c r="B617" s="153">
        <f t="shared" si="100"/>
        <v>45528</v>
      </c>
      <c r="C617" s="179" t="str">
        <f t="shared" si="97"/>
        <v>구간7</v>
      </c>
      <c r="D617" s="152">
        <f t="shared" si="94"/>
        <v>92</v>
      </c>
      <c r="E617" s="180">
        <f>COUNTIF($C$15:C617,C617)</f>
        <v>55</v>
      </c>
      <c r="F617" s="181">
        <f t="shared" si="98"/>
        <v>0.17887009633412365</v>
      </c>
      <c r="G617" s="181">
        <f t="shared" si="99"/>
        <v>3.5759105810509091E-3</v>
      </c>
      <c r="H617" s="182">
        <f t="shared" si="95"/>
        <v>0.18244600691517457</v>
      </c>
    </row>
    <row r="618" spans="1:8">
      <c r="A618" s="152">
        <f t="shared" si="100"/>
        <v>604</v>
      </c>
      <c r="B618" s="153">
        <f t="shared" si="100"/>
        <v>45529</v>
      </c>
      <c r="C618" s="179" t="str">
        <f t="shared" si="97"/>
        <v>구간7</v>
      </c>
      <c r="D618" s="152">
        <f t="shared" si="94"/>
        <v>92</v>
      </c>
      <c r="E618" s="180">
        <f>COUNTIF($C$15:C618,C618)</f>
        <v>56</v>
      </c>
      <c r="F618" s="181">
        <f t="shared" si="98"/>
        <v>0.17887009633412365</v>
      </c>
      <c r="G618" s="181">
        <f t="shared" si="99"/>
        <v>3.6409271370700168E-3</v>
      </c>
      <c r="H618" s="182">
        <f t="shared" si="95"/>
        <v>0.18251102347119366</v>
      </c>
    </row>
    <row r="619" spans="1:8">
      <c r="A619" s="152">
        <f t="shared" si="100"/>
        <v>605</v>
      </c>
      <c r="B619" s="153">
        <f t="shared" si="100"/>
        <v>45530</v>
      </c>
      <c r="C619" s="179" t="str">
        <f t="shared" si="97"/>
        <v>구간7</v>
      </c>
      <c r="D619" s="152">
        <f t="shared" si="94"/>
        <v>92</v>
      </c>
      <c r="E619" s="180">
        <f>COUNTIF($C$15:C619,C619)</f>
        <v>57</v>
      </c>
      <c r="F619" s="181">
        <f t="shared" si="98"/>
        <v>0.17887009633412365</v>
      </c>
      <c r="G619" s="181">
        <f t="shared" si="99"/>
        <v>3.705943693089124E-3</v>
      </c>
      <c r="H619" s="182">
        <f t="shared" si="95"/>
        <v>0.18257604002721278</v>
      </c>
    </row>
    <row r="620" spans="1:8">
      <c r="A620" s="152">
        <f t="shared" si="100"/>
        <v>606</v>
      </c>
      <c r="B620" s="153">
        <f t="shared" si="100"/>
        <v>45531</v>
      </c>
      <c r="C620" s="179" t="str">
        <f t="shared" si="97"/>
        <v>구간7</v>
      </c>
      <c r="D620" s="152">
        <f t="shared" si="94"/>
        <v>92</v>
      </c>
      <c r="E620" s="180">
        <f>COUNTIF($C$15:C620,C620)</f>
        <v>58</v>
      </c>
      <c r="F620" s="181">
        <f t="shared" si="98"/>
        <v>0.17887009633412365</v>
      </c>
      <c r="G620" s="181">
        <f t="shared" si="99"/>
        <v>3.7709602491082317E-3</v>
      </c>
      <c r="H620" s="182">
        <f t="shared" si="95"/>
        <v>0.18264105658323188</v>
      </c>
    </row>
    <row r="621" spans="1:8">
      <c r="A621" s="152">
        <f t="shared" si="100"/>
        <v>607</v>
      </c>
      <c r="B621" s="153">
        <f t="shared" si="100"/>
        <v>45532</v>
      </c>
      <c r="C621" s="179" t="str">
        <f t="shared" si="97"/>
        <v>구간7</v>
      </c>
      <c r="D621" s="152">
        <f t="shared" si="94"/>
        <v>92</v>
      </c>
      <c r="E621" s="180">
        <f>COUNTIF($C$15:C621,C621)</f>
        <v>59</v>
      </c>
      <c r="F621" s="181">
        <f t="shared" si="98"/>
        <v>0.17887009633412365</v>
      </c>
      <c r="G621" s="181">
        <f t="shared" si="99"/>
        <v>3.835976805127339E-3</v>
      </c>
      <c r="H621" s="182">
        <f t="shared" si="95"/>
        <v>0.182706073139251</v>
      </c>
    </row>
    <row r="622" spans="1:8">
      <c r="A622" s="152">
        <f t="shared" si="100"/>
        <v>608</v>
      </c>
      <c r="B622" s="153">
        <f t="shared" si="100"/>
        <v>45533</v>
      </c>
      <c r="C622" s="179" t="str">
        <f t="shared" si="97"/>
        <v>구간7</v>
      </c>
      <c r="D622" s="152">
        <f t="shared" si="94"/>
        <v>92</v>
      </c>
      <c r="E622" s="180">
        <f>COUNTIF($C$15:C622,C622)</f>
        <v>60</v>
      </c>
      <c r="F622" s="181">
        <f t="shared" si="98"/>
        <v>0.17887009633412365</v>
      </c>
      <c r="G622" s="181">
        <f t="shared" si="99"/>
        <v>3.9009933611464463E-3</v>
      </c>
      <c r="H622" s="182">
        <f t="shared" si="95"/>
        <v>0.18277108969527009</v>
      </c>
    </row>
    <row r="623" spans="1:8">
      <c r="A623" s="152">
        <f t="shared" si="100"/>
        <v>609</v>
      </c>
      <c r="B623" s="153">
        <f t="shared" si="100"/>
        <v>45534</v>
      </c>
      <c r="C623" s="179" t="str">
        <f t="shared" si="97"/>
        <v>구간7</v>
      </c>
      <c r="D623" s="152">
        <f t="shared" si="94"/>
        <v>92</v>
      </c>
      <c r="E623" s="180">
        <f>COUNTIF($C$15:C623,C623)</f>
        <v>61</v>
      </c>
      <c r="F623" s="181">
        <f t="shared" si="98"/>
        <v>0.17887009633412365</v>
      </c>
      <c r="G623" s="181">
        <f t="shared" si="99"/>
        <v>3.9660099171655539E-3</v>
      </c>
      <c r="H623" s="182">
        <f t="shared" si="95"/>
        <v>0.18283610625128921</v>
      </c>
    </row>
    <row r="624" spans="1:8">
      <c r="A624" s="152">
        <f t="shared" ref="A624:B639" si="101">A623+1</f>
        <v>610</v>
      </c>
      <c r="B624" s="153">
        <f t="shared" si="101"/>
        <v>45535</v>
      </c>
      <c r="C624" s="179" t="str">
        <f t="shared" si="97"/>
        <v>구간7</v>
      </c>
      <c r="D624" s="152">
        <f t="shared" si="94"/>
        <v>92</v>
      </c>
      <c r="E624" s="180">
        <f>COUNTIF($C$15:C624,C624)</f>
        <v>62</v>
      </c>
      <c r="F624" s="181">
        <f t="shared" si="98"/>
        <v>0.17887009633412365</v>
      </c>
      <c r="G624" s="181">
        <f t="shared" si="99"/>
        <v>4.0310264731846616E-3</v>
      </c>
      <c r="H624" s="182">
        <f t="shared" si="95"/>
        <v>0.1829011228073083</v>
      </c>
    </row>
    <row r="625" spans="1:8">
      <c r="A625" s="152">
        <f t="shared" si="101"/>
        <v>611</v>
      </c>
      <c r="B625" s="153">
        <f t="shared" si="101"/>
        <v>45536</v>
      </c>
      <c r="C625" s="179" t="str">
        <f t="shared" si="97"/>
        <v>구간7</v>
      </c>
      <c r="D625" s="152">
        <f t="shared" si="94"/>
        <v>92</v>
      </c>
      <c r="E625" s="180">
        <f>COUNTIF($C$15:C625,C625)</f>
        <v>63</v>
      </c>
      <c r="F625" s="181">
        <f t="shared" si="98"/>
        <v>0.17887009633412365</v>
      </c>
      <c r="G625" s="181">
        <f t="shared" si="99"/>
        <v>4.0960430292037685E-3</v>
      </c>
      <c r="H625" s="182">
        <f t="shared" si="95"/>
        <v>0.18296613936332742</v>
      </c>
    </row>
    <row r="626" spans="1:8">
      <c r="A626" s="152">
        <f t="shared" si="101"/>
        <v>612</v>
      </c>
      <c r="B626" s="153">
        <f t="shared" si="101"/>
        <v>45537</v>
      </c>
      <c r="C626" s="179" t="str">
        <f t="shared" si="97"/>
        <v>구간7</v>
      </c>
      <c r="D626" s="152">
        <f t="shared" si="94"/>
        <v>92</v>
      </c>
      <c r="E626" s="180">
        <f>COUNTIF($C$15:C626,C626)</f>
        <v>64</v>
      </c>
      <c r="F626" s="181">
        <f t="shared" si="98"/>
        <v>0.17887009633412365</v>
      </c>
      <c r="G626" s="181">
        <f t="shared" si="99"/>
        <v>4.1610595852228762E-3</v>
      </c>
      <c r="H626" s="182">
        <f t="shared" si="95"/>
        <v>0.18303115591934652</v>
      </c>
    </row>
    <row r="627" spans="1:8">
      <c r="A627" s="152">
        <f t="shared" si="101"/>
        <v>613</v>
      </c>
      <c r="B627" s="153">
        <f t="shared" si="101"/>
        <v>45538</v>
      </c>
      <c r="C627" s="179" t="str">
        <f t="shared" si="97"/>
        <v>구간7</v>
      </c>
      <c r="D627" s="152">
        <f t="shared" si="94"/>
        <v>92</v>
      </c>
      <c r="E627" s="180">
        <f>COUNTIF($C$15:C627,C627)</f>
        <v>65</v>
      </c>
      <c r="F627" s="181">
        <f t="shared" si="98"/>
        <v>0.17887009633412365</v>
      </c>
      <c r="G627" s="181">
        <f t="shared" si="99"/>
        <v>4.2260761412419839E-3</v>
      </c>
      <c r="H627" s="182">
        <f t="shared" si="95"/>
        <v>0.18309617247536564</v>
      </c>
    </row>
    <row r="628" spans="1:8">
      <c r="A628" s="152">
        <f t="shared" si="101"/>
        <v>614</v>
      </c>
      <c r="B628" s="153">
        <f t="shared" si="101"/>
        <v>45539</v>
      </c>
      <c r="C628" s="179" t="str">
        <f t="shared" si="97"/>
        <v>구간7</v>
      </c>
      <c r="D628" s="152">
        <f t="shared" si="94"/>
        <v>92</v>
      </c>
      <c r="E628" s="180">
        <f>COUNTIF($C$15:C628,C628)</f>
        <v>66</v>
      </c>
      <c r="F628" s="181">
        <f t="shared" si="98"/>
        <v>0.17887009633412365</v>
      </c>
      <c r="G628" s="181">
        <f t="shared" si="99"/>
        <v>4.2910926972610907E-3</v>
      </c>
      <c r="H628" s="182">
        <f t="shared" si="95"/>
        <v>0.18316118903138473</v>
      </c>
    </row>
    <row r="629" spans="1:8">
      <c r="A629" s="152">
        <f t="shared" si="101"/>
        <v>615</v>
      </c>
      <c r="B629" s="153">
        <f t="shared" si="101"/>
        <v>45540</v>
      </c>
      <c r="C629" s="179" t="str">
        <f t="shared" si="97"/>
        <v>구간7</v>
      </c>
      <c r="D629" s="152">
        <f t="shared" si="94"/>
        <v>92</v>
      </c>
      <c r="E629" s="180">
        <f>COUNTIF($C$15:C629,C629)</f>
        <v>67</v>
      </c>
      <c r="F629" s="181">
        <f t="shared" si="98"/>
        <v>0.17887009633412365</v>
      </c>
      <c r="G629" s="181">
        <f t="shared" si="99"/>
        <v>4.3561092532801984E-3</v>
      </c>
      <c r="H629" s="182">
        <f t="shared" si="95"/>
        <v>0.18322620558740385</v>
      </c>
    </row>
    <row r="630" spans="1:8">
      <c r="A630" s="152">
        <f t="shared" si="101"/>
        <v>616</v>
      </c>
      <c r="B630" s="153">
        <f t="shared" si="101"/>
        <v>45541</v>
      </c>
      <c r="C630" s="179" t="str">
        <f t="shared" si="97"/>
        <v>구간7</v>
      </c>
      <c r="D630" s="152">
        <f t="shared" si="94"/>
        <v>92</v>
      </c>
      <c r="E630" s="180">
        <f>COUNTIF($C$15:C630,C630)</f>
        <v>68</v>
      </c>
      <c r="F630" s="181">
        <f t="shared" si="98"/>
        <v>0.17887009633412365</v>
      </c>
      <c r="G630" s="181">
        <f t="shared" si="99"/>
        <v>4.4211258092993061E-3</v>
      </c>
      <c r="H630" s="182">
        <f t="shared" si="95"/>
        <v>0.18329122214342297</v>
      </c>
    </row>
    <row r="631" spans="1:8">
      <c r="A631" s="152">
        <f t="shared" si="101"/>
        <v>617</v>
      </c>
      <c r="B631" s="153">
        <f t="shared" si="101"/>
        <v>45542</v>
      </c>
      <c r="C631" s="179" t="str">
        <f t="shared" si="97"/>
        <v>구간7</v>
      </c>
      <c r="D631" s="152">
        <f t="shared" si="94"/>
        <v>92</v>
      </c>
      <c r="E631" s="180">
        <f>COUNTIF($C$15:C631,C631)</f>
        <v>69</v>
      </c>
      <c r="F631" s="181">
        <f t="shared" si="98"/>
        <v>0.17887009633412365</v>
      </c>
      <c r="G631" s="181">
        <f t="shared" si="99"/>
        <v>4.4861423653184138E-3</v>
      </c>
      <c r="H631" s="182">
        <f t="shared" si="95"/>
        <v>0.18335623869944206</v>
      </c>
    </row>
    <row r="632" spans="1:8">
      <c r="A632" s="152">
        <f t="shared" si="101"/>
        <v>618</v>
      </c>
      <c r="B632" s="153">
        <f t="shared" si="101"/>
        <v>45543</v>
      </c>
      <c r="C632" s="179" t="str">
        <f t="shared" si="97"/>
        <v>구간7</v>
      </c>
      <c r="D632" s="152">
        <f t="shared" si="94"/>
        <v>92</v>
      </c>
      <c r="E632" s="180">
        <f>COUNTIF($C$15:C632,C632)</f>
        <v>70</v>
      </c>
      <c r="F632" s="181">
        <f t="shared" si="98"/>
        <v>0.17887009633412365</v>
      </c>
      <c r="G632" s="181">
        <f t="shared" si="99"/>
        <v>4.5511589213375206E-3</v>
      </c>
      <c r="H632" s="182">
        <f t="shared" si="95"/>
        <v>0.18342125525546119</v>
      </c>
    </row>
    <row r="633" spans="1:8">
      <c r="A633" s="152">
        <f t="shared" si="101"/>
        <v>619</v>
      </c>
      <c r="B633" s="153">
        <f t="shared" si="101"/>
        <v>45544</v>
      </c>
      <c r="C633" s="179" t="str">
        <f t="shared" si="97"/>
        <v>구간7</v>
      </c>
      <c r="D633" s="152">
        <f t="shared" si="94"/>
        <v>92</v>
      </c>
      <c r="E633" s="180">
        <f>COUNTIF($C$15:C633,C633)</f>
        <v>71</v>
      </c>
      <c r="F633" s="181">
        <f t="shared" si="98"/>
        <v>0.17887009633412365</v>
      </c>
      <c r="G633" s="181">
        <f t="shared" si="99"/>
        <v>4.6161754773566283E-3</v>
      </c>
      <c r="H633" s="182">
        <f t="shared" si="95"/>
        <v>0.18348627181148028</v>
      </c>
    </row>
    <row r="634" spans="1:8">
      <c r="A634" s="152">
        <f t="shared" si="101"/>
        <v>620</v>
      </c>
      <c r="B634" s="153">
        <f t="shared" si="101"/>
        <v>45545</v>
      </c>
      <c r="C634" s="179" t="str">
        <f t="shared" si="97"/>
        <v>구간7</v>
      </c>
      <c r="D634" s="152">
        <f t="shared" si="94"/>
        <v>92</v>
      </c>
      <c r="E634" s="180">
        <f>COUNTIF($C$15:C634,C634)</f>
        <v>72</v>
      </c>
      <c r="F634" s="181">
        <f t="shared" si="98"/>
        <v>0.17887009633412365</v>
      </c>
      <c r="G634" s="181">
        <f t="shared" si="99"/>
        <v>4.681192033375736E-3</v>
      </c>
      <c r="H634" s="182">
        <f t="shared" si="95"/>
        <v>0.1835512883674994</v>
      </c>
    </row>
    <row r="635" spans="1:8">
      <c r="A635" s="152">
        <f t="shared" si="101"/>
        <v>621</v>
      </c>
      <c r="B635" s="153">
        <f t="shared" si="101"/>
        <v>45546</v>
      </c>
      <c r="C635" s="179" t="str">
        <f t="shared" si="97"/>
        <v>구간7</v>
      </c>
      <c r="D635" s="152">
        <f t="shared" si="94"/>
        <v>92</v>
      </c>
      <c r="E635" s="180">
        <f>COUNTIF($C$15:C635,C635)</f>
        <v>73</v>
      </c>
      <c r="F635" s="181">
        <f t="shared" si="98"/>
        <v>0.17887009633412365</v>
      </c>
      <c r="G635" s="181">
        <f t="shared" si="99"/>
        <v>4.7462085893948429E-3</v>
      </c>
      <c r="H635" s="182">
        <f t="shared" si="95"/>
        <v>0.18361630492351849</v>
      </c>
    </row>
    <row r="636" spans="1:8">
      <c r="A636" s="152">
        <f t="shared" si="101"/>
        <v>622</v>
      </c>
      <c r="B636" s="153">
        <f t="shared" si="101"/>
        <v>45547</v>
      </c>
      <c r="C636" s="179" t="str">
        <f t="shared" si="97"/>
        <v>구간7</v>
      </c>
      <c r="D636" s="152">
        <f t="shared" si="94"/>
        <v>92</v>
      </c>
      <c r="E636" s="180">
        <f>COUNTIF($C$15:C636,C636)</f>
        <v>74</v>
      </c>
      <c r="F636" s="181">
        <f t="shared" si="98"/>
        <v>0.17887009633412365</v>
      </c>
      <c r="G636" s="181">
        <f t="shared" si="99"/>
        <v>4.8112251454139505E-3</v>
      </c>
      <c r="H636" s="182">
        <f t="shared" si="95"/>
        <v>0.18368132147953761</v>
      </c>
    </row>
    <row r="637" spans="1:8">
      <c r="A637" s="152">
        <f t="shared" si="101"/>
        <v>623</v>
      </c>
      <c r="B637" s="153">
        <f t="shared" si="101"/>
        <v>45548</v>
      </c>
      <c r="C637" s="179" t="str">
        <f t="shared" si="97"/>
        <v>구간7</v>
      </c>
      <c r="D637" s="152">
        <f t="shared" si="94"/>
        <v>92</v>
      </c>
      <c r="E637" s="180">
        <f>COUNTIF($C$15:C637,C637)</f>
        <v>75</v>
      </c>
      <c r="F637" s="181">
        <f t="shared" si="98"/>
        <v>0.17887009633412365</v>
      </c>
      <c r="G637" s="181">
        <f t="shared" si="99"/>
        <v>4.8762417014330582E-3</v>
      </c>
      <c r="H637" s="182">
        <f t="shared" si="95"/>
        <v>0.18374633803555671</v>
      </c>
    </row>
    <row r="638" spans="1:8">
      <c r="A638" s="152">
        <f t="shared" si="101"/>
        <v>624</v>
      </c>
      <c r="B638" s="153">
        <f t="shared" si="101"/>
        <v>45549</v>
      </c>
      <c r="C638" s="179" t="str">
        <f t="shared" si="97"/>
        <v>구간7</v>
      </c>
      <c r="D638" s="152">
        <f t="shared" si="94"/>
        <v>92</v>
      </c>
      <c r="E638" s="180">
        <f>COUNTIF($C$15:C638,C638)</f>
        <v>76</v>
      </c>
      <c r="F638" s="181">
        <f t="shared" si="98"/>
        <v>0.17887009633412365</v>
      </c>
      <c r="G638" s="181">
        <f t="shared" si="99"/>
        <v>4.9412582574521651E-3</v>
      </c>
      <c r="H638" s="182">
        <f t="shared" si="95"/>
        <v>0.18381135459157583</v>
      </c>
    </row>
    <row r="639" spans="1:8">
      <c r="A639" s="152">
        <f t="shared" si="101"/>
        <v>625</v>
      </c>
      <c r="B639" s="153">
        <f t="shared" si="101"/>
        <v>45550</v>
      </c>
      <c r="C639" s="179" t="str">
        <f t="shared" si="97"/>
        <v>구간7</v>
      </c>
      <c r="D639" s="152">
        <f t="shared" si="94"/>
        <v>92</v>
      </c>
      <c r="E639" s="180">
        <f>COUNTIF($C$15:C639,C639)</f>
        <v>77</v>
      </c>
      <c r="F639" s="181">
        <f t="shared" si="98"/>
        <v>0.17887009633412365</v>
      </c>
      <c r="G639" s="181">
        <f t="shared" si="99"/>
        <v>5.0062748134712728E-3</v>
      </c>
      <c r="H639" s="182">
        <f t="shared" si="95"/>
        <v>0.18387637114759492</v>
      </c>
    </row>
    <row r="640" spans="1:8">
      <c r="A640" s="152">
        <f t="shared" ref="A640:B655" si="102">A639+1</f>
        <v>626</v>
      </c>
      <c r="B640" s="153">
        <f t="shared" si="102"/>
        <v>45551</v>
      </c>
      <c r="C640" s="179" t="str">
        <f t="shared" si="97"/>
        <v>구간7</v>
      </c>
      <c r="D640" s="152">
        <f t="shared" si="94"/>
        <v>92</v>
      </c>
      <c r="E640" s="180">
        <f>COUNTIF($C$15:C640,C640)</f>
        <v>78</v>
      </c>
      <c r="F640" s="181">
        <f t="shared" si="98"/>
        <v>0.17887009633412365</v>
      </c>
      <c r="G640" s="181">
        <f t="shared" si="99"/>
        <v>5.0712913694903805E-3</v>
      </c>
      <c r="H640" s="182">
        <f t="shared" si="95"/>
        <v>0.18394138770361404</v>
      </c>
    </row>
    <row r="641" spans="1:8">
      <c r="A641" s="152">
        <f t="shared" si="102"/>
        <v>627</v>
      </c>
      <c r="B641" s="153">
        <f t="shared" si="102"/>
        <v>45552</v>
      </c>
      <c r="C641" s="179" t="str">
        <f t="shared" si="97"/>
        <v>구간7</v>
      </c>
      <c r="D641" s="152">
        <f t="shared" si="94"/>
        <v>92</v>
      </c>
      <c r="E641" s="180">
        <f>COUNTIF($C$15:C641,C641)</f>
        <v>79</v>
      </c>
      <c r="F641" s="181">
        <f t="shared" si="98"/>
        <v>0.17887009633412365</v>
      </c>
      <c r="G641" s="181">
        <f t="shared" si="99"/>
        <v>5.1363079255094882E-3</v>
      </c>
      <c r="H641" s="182">
        <f t="shared" si="95"/>
        <v>0.18400640425963313</v>
      </c>
    </row>
    <row r="642" spans="1:8">
      <c r="A642" s="152">
        <f t="shared" si="102"/>
        <v>628</v>
      </c>
      <c r="B642" s="153">
        <f t="shared" si="102"/>
        <v>45553</v>
      </c>
      <c r="C642" s="179" t="str">
        <f t="shared" si="97"/>
        <v>구간7</v>
      </c>
      <c r="D642" s="152">
        <f t="shared" si="94"/>
        <v>92</v>
      </c>
      <c r="E642" s="180">
        <f>COUNTIF($C$15:C642,C642)</f>
        <v>80</v>
      </c>
      <c r="F642" s="181">
        <f t="shared" si="98"/>
        <v>0.17887009633412365</v>
      </c>
      <c r="G642" s="181">
        <f t="shared" si="99"/>
        <v>5.201324481528595E-3</v>
      </c>
      <c r="H642" s="182">
        <f t="shared" si="95"/>
        <v>0.18407142081565225</v>
      </c>
    </row>
    <row r="643" spans="1:8">
      <c r="A643" s="152">
        <f t="shared" si="102"/>
        <v>629</v>
      </c>
      <c r="B643" s="153">
        <f t="shared" si="102"/>
        <v>45554</v>
      </c>
      <c r="C643" s="179" t="str">
        <f t="shared" si="97"/>
        <v>구간7</v>
      </c>
      <c r="D643" s="152">
        <f t="shared" si="94"/>
        <v>92</v>
      </c>
      <c r="E643" s="180">
        <f>COUNTIF($C$15:C643,C643)</f>
        <v>81</v>
      </c>
      <c r="F643" s="181">
        <f t="shared" si="98"/>
        <v>0.17887009633412365</v>
      </c>
      <c r="G643" s="181">
        <f t="shared" si="99"/>
        <v>5.2663410375477027E-3</v>
      </c>
      <c r="H643" s="182">
        <f t="shared" si="95"/>
        <v>0.18413643737167135</v>
      </c>
    </row>
    <row r="644" spans="1:8">
      <c r="A644" s="152">
        <f t="shared" si="102"/>
        <v>630</v>
      </c>
      <c r="B644" s="153">
        <f t="shared" si="102"/>
        <v>45555</v>
      </c>
      <c r="C644" s="179" t="str">
        <f t="shared" si="97"/>
        <v>구간7</v>
      </c>
      <c r="D644" s="152">
        <f t="shared" si="94"/>
        <v>92</v>
      </c>
      <c r="E644" s="180">
        <f>COUNTIF($C$15:C644,C644)</f>
        <v>82</v>
      </c>
      <c r="F644" s="181">
        <f t="shared" si="98"/>
        <v>0.17887009633412365</v>
      </c>
      <c r="G644" s="181">
        <f t="shared" si="99"/>
        <v>5.3313575935668104E-3</v>
      </c>
      <c r="H644" s="182">
        <f t="shared" si="95"/>
        <v>0.18420145392769047</v>
      </c>
    </row>
    <row r="645" spans="1:8">
      <c r="A645" s="152">
        <f t="shared" si="102"/>
        <v>631</v>
      </c>
      <c r="B645" s="153">
        <f t="shared" si="102"/>
        <v>45556</v>
      </c>
      <c r="C645" s="179" t="str">
        <f t="shared" si="97"/>
        <v>구간7</v>
      </c>
      <c r="D645" s="152">
        <f t="shared" si="94"/>
        <v>92</v>
      </c>
      <c r="E645" s="180">
        <f>COUNTIF($C$15:C645,C645)</f>
        <v>83</v>
      </c>
      <c r="F645" s="181">
        <f t="shared" si="98"/>
        <v>0.17887009633412365</v>
      </c>
      <c r="G645" s="181">
        <f t="shared" si="99"/>
        <v>5.3963741495859172E-3</v>
      </c>
      <c r="H645" s="182">
        <f t="shared" si="95"/>
        <v>0.18426647048370956</v>
      </c>
    </row>
    <row r="646" spans="1:8">
      <c r="A646" s="152">
        <f t="shared" si="102"/>
        <v>632</v>
      </c>
      <c r="B646" s="153">
        <f t="shared" si="102"/>
        <v>45557</v>
      </c>
      <c r="C646" s="179" t="str">
        <f t="shared" si="97"/>
        <v>구간7</v>
      </c>
      <c r="D646" s="152">
        <f t="shared" si="94"/>
        <v>92</v>
      </c>
      <c r="E646" s="180">
        <f>COUNTIF($C$15:C646,C646)</f>
        <v>84</v>
      </c>
      <c r="F646" s="181">
        <f t="shared" si="98"/>
        <v>0.17887009633412365</v>
      </c>
      <c r="G646" s="181">
        <f t="shared" si="99"/>
        <v>5.4613907056050249E-3</v>
      </c>
      <c r="H646" s="182">
        <f t="shared" si="95"/>
        <v>0.18433148703972868</v>
      </c>
    </row>
    <row r="647" spans="1:8">
      <c r="A647" s="152">
        <f t="shared" si="102"/>
        <v>633</v>
      </c>
      <c r="B647" s="153">
        <f t="shared" si="102"/>
        <v>45558</v>
      </c>
      <c r="C647" s="179" t="str">
        <f t="shared" si="97"/>
        <v>구간7</v>
      </c>
      <c r="D647" s="152">
        <f t="shared" si="94"/>
        <v>92</v>
      </c>
      <c r="E647" s="180">
        <f>COUNTIF($C$15:C647,C647)</f>
        <v>85</v>
      </c>
      <c r="F647" s="181">
        <f t="shared" si="98"/>
        <v>0.17887009633412365</v>
      </c>
      <c r="G647" s="181">
        <f t="shared" si="99"/>
        <v>5.5264072616241326E-3</v>
      </c>
      <c r="H647" s="182">
        <f t="shared" si="95"/>
        <v>0.18439650359574777</v>
      </c>
    </row>
    <row r="648" spans="1:8">
      <c r="A648" s="152">
        <f t="shared" si="102"/>
        <v>634</v>
      </c>
      <c r="B648" s="153">
        <f t="shared" si="102"/>
        <v>45559</v>
      </c>
      <c r="C648" s="179" t="str">
        <f t="shared" si="97"/>
        <v>구간7</v>
      </c>
      <c r="D648" s="152">
        <f t="shared" si="94"/>
        <v>92</v>
      </c>
      <c r="E648" s="180">
        <f>COUNTIF($C$15:C648,C648)</f>
        <v>86</v>
      </c>
      <c r="F648" s="181">
        <f t="shared" si="98"/>
        <v>0.17887009633412365</v>
      </c>
      <c r="G648" s="181">
        <f t="shared" si="99"/>
        <v>5.5914238176432395E-3</v>
      </c>
      <c r="H648" s="182">
        <f t="shared" si="95"/>
        <v>0.18446152015176689</v>
      </c>
    </row>
    <row r="649" spans="1:8">
      <c r="A649" s="152">
        <f t="shared" si="102"/>
        <v>635</v>
      </c>
      <c r="B649" s="153">
        <f t="shared" si="102"/>
        <v>45560</v>
      </c>
      <c r="C649" s="179" t="str">
        <f t="shared" si="97"/>
        <v>구간7</v>
      </c>
      <c r="D649" s="152">
        <f t="shared" si="94"/>
        <v>92</v>
      </c>
      <c r="E649" s="180">
        <f>COUNTIF($C$15:C649,C649)</f>
        <v>87</v>
      </c>
      <c r="F649" s="181">
        <f t="shared" si="98"/>
        <v>0.17887009633412365</v>
      </c>
      <c r="G649" s="181">
        <f t="shared" si="99"/>
        <v>5.6564403736623471E-3</v>
      </c>
      <c r="H649" s="182">
        <f t="shared" si="95"/>
        <v>0.18452653670778599</v>
      </c>
    </row>
    <row r="650" spans="1:8">
      <c r="A650" s="152">
        <f t="shared" si="102"/>
        <v>636</v>
      </c>
      <c r="B650" s="153">
        <f t="shared" si="102"/>
        <v>45561</v>
      </c>
      <c r="C650" s="179" t="str">
        <f t="shared" si="97"/>
        <v>구간7</v>
      </c>
      <c r="D650" s="152">
        <f t="shared" si="94"/>
        <v>92</v>
      </c>
      <c r="E650" s="180">
        <f>COUNTIF($C$15:C650,C650)</f>
        <v>88</v>
      </c>
      <c r="F650" s="181">
        <f t="shared" si="98"/>
        <v>0.17887009633412365</v>
      </c>
      <c r="G650" s="181">
        <f t="shared" si="99"/>
        <v>5.7214569296814548E-3</v>
      </c>
      <c r="H650" s="182">
        <f t="shared" si="95"/>
        <v>0.18459155326380511</v>
      </c>
    </row>
    <row r="651" spans="1:8">
      <c r="A651" s="152">
        <f t="shared" si="102"/>
        <v>637</v>
      </c>
      <c r="B651" s="153">
        <f t="shared" si="102"/>
        <v>45562</v>
      </c>
      <c r="C651" s="179" t="str">
        <f t="shared" si="97"/>
        <v>구간7</v>
      </c>
      <c r="D651" s="152">
        <f t="shared" si="94"/>
        <v>92</v>
      </c>
      <c r="E651" s="180">
        <f>COUNTIF($C$15:C651,C651)</f>
        <v>89</v>
      </c>
      <c r="F651" s="181">
        <f t="shared" si="98"/>
        <v>0.17887009633412365</v>
      </c>
      <c r="G651" s="181">
        <f t="shared" si="99"/>
        <v>5.7864734857005625E-3</v>
      </c>
      <c r="H651" s="182">
        <f t="shared" si="95"/>
        <v>0.1846565698198242</v>
      </c>
    </row>
    <row r="652" spans="1:8">
      <c r="A652" s="152">
        <f t="shared" si="102"/>
        <v>638</v>
      </c>
      <c r="B652" s="153">
        <f t="shared" si="102"/>
        <v>45563</v>
      </c>
      <c r="C652" s="179" t="str">
        <f t="shared" si="97"/>
        <v>구간7</v>
      </c>
      <c r="D652" s="152">
        <f t="shared" si="94"/>
        <v>92</v>
      </c>
      <c r="E652" s="180">
        <f>COUNTIF($C$15:C652,C652)</f>
        <v>90</v>
      </c>
      <c r="F652" s="181">
        <f t="shared" si="98"/>
        <v>0.17887009633412365</v>
      </c>
      <c r="G652" s="181">
        <f t="shared" si="99"/>
        <v>5.8514900417196694E-3</v>
      </c>
      <c r="H652" s="182">
        <f t="shared" si="95"/>
        <v>0.18472158637584332</v>
      </c>
    </row>
    <row r="653" spans="1:8">
      <c r="A653" s="152">
        <f t="shared" si="102"/>
        <v>639</v>
      </c>
      <c r="B653" s="153">
        <f t="shared" si="102"/>
        <v>45564</v>
      </c>
      <c r="C653" s="179" t="str">
        <f t="shared" si="97"/>
        <v>구간7</v>
      </c>
      <c r="D653" s="152">
        <f t="shared" si="94"/>
        <v>92</v>
      </c>
      <c r="E653" s="180">
        <f>COUNTIF($C$15:C653,C653)</f>
        <v>91</v>
      </c>
      <c r="F653" s="181">
        <f t="shared" si="98"/>
        <v>0.17887009633412365</v>
      </c>
      <c r="G653" s="181">
        <f t="shared" si="99"/>
        <v>5.9165065977387771E-3</v>
      </c>
      <c r="H653" s="182">
        <f t="shared" si="95"/>
        <v>0.18478660293186244</v>
      </c>
    </row>
    <row r="654" spans="1:8">
      <c r="A654" s="152">
        <f t="shared" si="102"/>
        <v>640</v>
      </c>
      <c r="B654" s="153">
        <f t="shared" si="102"/>
        <v>45565</v>
      </c>
      <c r="C654" s="179" t="str">
        <f t="shared" si="97"/>
        <v>구간7</v>
      </c>
      <c r="D654" s="152">
        <f t="shared" si="94"/>
        <v>92</v>
      </c>
      <c r="E654" s="180">
        <f>COUNTIF($C$15:C654,C654)</f>
        <v>92</v>
      </c>
      <c r="F654" s="181">
        <f t="shared" si="98"/>
        <v>0.17887009633412365</v>
      </c>
      <c r="G654" s="181">
        <f t="shared" si="99"/>
        <v>5.9815231537578848E-3</v>
      </c>
      <c r="H654" s="182">
        <f t="shared" si="95"/>
        <v>0.18485161948788154</v>
      </c>
    </row>
    <row r="655" spans="1:8">
      <c r="A655" s="152">
        <f t="shared" si="102"/>
        <v>641</v>
      </c>
      <c r="B655" s="153">
        <f t="shared" si="102"/>
        <v>45566</v>
      </c>
      <c r="C655" s="179" t="str">
        <f t="shared" si="97"/>
        <v>구간8</v>
      </c>
      <c r="D655" s="152">
        <f t="shared" ref="D655:D718" si="103">COUNTIF($C$15:$C$49928,C655)</f>
        <v>92</v>
      </c>
      <c r="E655" s="180">
        <f>COUNTIF($C$15:C655,C655)</f>
        <v>1</v>
      </c>
      <c r="F655" s="181">
        <f t="shared" si="98"/>
        <v>0.18485161948788154</v>
      </c>
      <c r="G655" s="181">
        <f t="shared" si="99"/>
        <v>6.6703220082702146E-5</v>
      </c>
      <c r="H655" s="182">
        <f t="shared" ref="H655:H718" si="104">F655+G655</f>
        <v>0.18491832270796424</v>
      </c>
    </row>
    <row r="656" spans="1:8">
      <c r="A656" s="152">
        <f t="shared" ref="A656:B671" si="105">A655+1</f>
        <v>642</v>
      </c>
      <c r="B656" s="153">
        <f t="shared" si="105"/>
        <v>45567</v>
      </c>
      <c r="C656" s="179" t="str">
        <f t="shared" ref="C656:C719" si="106">IF(IFERROR(HLOOKUP(B656,$D$5:$BK$6,2,FALSE),"")="",C657,HLOOKUP(B656,$D$5:$BK$7,2,FALSE))</f>
        <v>구간8</v>
      </c>
      <c r="D656" s="152">
        <f t="shared" si="103"/>
        <v>92</v>
      </c>
      <c r="E656" s="180">
        <f>COUNTIF($C$15:C656,C656)</f>
        <v>2</v>
      </c>
      <c r="F656" s="181">
        <f t="shared" ref="F656:F719" si="107">HLOOKUP($C656,$D$6:$BK$11,6,FALSE)</f>
        <v>0.18485161948788154</v>
      </c>
      <c r="G656" s="181">
        <f t="shared" ref="G656:G719" si="108">HLOOKUP($C656,$D$6:$BK$11,5,FALSE)*(E656)</f>
        <v>1.3340644016540429E-4</v>
      </c>
      <c r="H656" s="182">
        <f t="shared" si="104"/>
        <v>0.18498502592804694</v>
      </c>
    </row>
    <row r="657" spans="1:8">
      <c r="A657" s="152">
        <f t="shared" si="105"/>
        <v>643</v>
      </c>
      <c r="B657" s="153">
        <f t="shared" si="105"/>
        <v>45568</v>
      </c>
      <c r="C657" s="179" t="str">
        <f t="shared" si="106"/>
        <v>구간8</v>
      </c>
      <c r="D657" s="152">
        <f t="shared" si="103"/>
        <v>92</v>
      </c>
      <c r="E657" s="180">
        <f>COUNTIF($C$15:C657,C657)</f>
        <v>3</v>
      </c>
      <c r="F657" s="181">
        <f t="shared" si="107"/>
        <v>0.18485161948788154</v>
      </c>
      <c r="G657" s="181">
        <f t="shared" si="108"/>
        <v>2.0010966024810642E-4</v>
      </c>
      <c r="H657" s="182">
        <f t="shared" si="104"/>
        <v>0.18505172914812965</v>
      </c>
    </row>
    <row r="658" spans="1:8">
      <c r="A658" s="152">
        <f t="shared" si="105"/>
        <v>644</v>
      </c>
      <c r="B658" s="153">
        <f t="shared" si="105"/>
        <v>45569</v>
      </c>
      <c r="C658" s="179" t="str">
        <f t="shared" si="106"/>
        <v>구간8</v>
      </c>
      <c r="D658" s="152">
        <f t="shared" si="103"/>
        <v>92</v>
      </c>
      <c r="E658" s="180">
        <f>COUNTIF($C$15:C658,C658)</f>
        <v>4</v>
      </c>
      <c r="F658" s="181">
        <f t="shared" si="107"/>
        <v>0.18485161948788154</v>
      </c>
      <c r="G658" s="181">
        <f t="shared" si="108"/>
        <v>2.6681288033080858E-4</v>
      </c>
      <c r="H658" s="182">
        <f t="shared" si="104"/>
        <v>0.18511843236821235</v>
      </c>
    </row>
    <row r="659" spans="1:8">
      <c r="A659" s="152">
        <f t="shared" si="105"/>
        <v>645</v>
      </c>
      <c r="B659" s="153">
        <f t="shared" si="105"/>
        <v>45570</v>
      </c>
      <c r="C659" s="179" t="str">
        <f t="shared" si="106"/>
        <v>구간8</v>
      </c>
      <c r="D659" s="152">
        <f t="shared" si="103"/>
        <v>92</v>
      </c>
      <c r="E659" s="180">
        <f>COUNTIF($C$15:C659,C659)</f>
        <v>5</v>
      </c>
      <c r="F659" s="181">
        <f t="shared" si="107"/>
        <v>0.18485161948788154</v>
      </c>
      <c r="G659" s="181">
        <f t="shared" si="108"/>
        <v>3.3351610041351074E-4</v>
      </c>
      <c r="H659" s="182">
        <f t="shared" si="104"/>
        <v>0.18518513558829505</v>
      </c>
    </row>
    <row r="660" spans="1:8">
      <c r="A660" s="152">
        <f t="shared" si="105"/>
        <v>646</v>
      </c>
      <c r="B660" s="153">
        <f t="shared" si="105"/>
        <v>45571</v>
      </c>
      <c r="C660" s="179" t="str">
        <f t="shared" si="106"/>
        <v>구간8</v>
      </c>
      <c r="D660" s="152">
        <f t="shared" si="103"/>
        <v>92</v>
      </c>
      <c r="E660" s="180">
        <f>COUNTIF($C$15:C660,C660)</f>
        <v>6</v>
      </c>
      <c r="F660" s="181">
        <f t="shared" si="107"/>
        <v>0.18485161948788154</v>
      </c>
      <c r="G660" s="181">
        <f t="shared" si="108"/>
        <v>4.0021932049621285E-4</v>
      </c>
      <c r="H660" s="182">
        <f t="shared" si="104"/>
        <v>0.18525183880837776</v>
      </c>
    </row>
    <row r="661" spans="1:8">
      <c r="A661" s="152">
        <f t="shared" si="105"/>
        <v>647</v>
      </c>
      <c r="B661" s="153">
        <f t="shared" si="105"/>
        <v>45572</v>
      </c>
      <c r="C661" s="179" t="str">
        <f t="shared" si="106"/>
        <v>구간8</v>
      </c>
      <c r="D661" s="152">
        <f t="shared" si="103"/>
        <v>92</v>
      </c>
      <c r="E661" s="180">
        <f>COUNTIF($C$15:C661,C661)</f>
        <v>7</v>
      </c>
      <c r="F661" s="181">
        <f t="shared" si="107"/>
        <v>0.18485161948788154</v>
      </c>
      <c r="G661" s="181">
        <f t="shared" si="108"/>
        <v>4.66922540578915E-4</v>
      </c>
      <c r="H661" s="182">
        <f t="shared" si="104"/>
        <v>0.18531854202846046</v>
      </c>
    </row>
    <row r="662" spans="1:8">
      <c r="A662" s="152">
        <f t="shared" si="105"/>
        <v>648</v>
      </c>
      <c r="B662" s="153">
        <f t="shared" si="105"/>
        <v>45573</v>
      </c>
      <c r="C662" s="179" t="str">
        <f t="shared" si="106"/>
        <v>구간8</v>
      </c>
      <c r="D662" s="152">
        <f t="shared" si="103"/>
        <v>92</v>
      </c>
      <c r="E662" s="180">
        <f>COUNTIF($C$15:C662,C662)</f>
        <v>8</v>
      </c>
      <c r="F662" s="181">
        <f t="shared" si="107"/>
        <v>0.18485161948788154</v>
      </c>
      <c r="G662" s="181">
        <f t="shared" si="108"/>
        <v>5.3362576066161716E-4</v>
      </c>
      <c r="H662" s="182">
        <f t="shared" si="104"/>
        <v>0.18538524524854316</v>
      </c>
    </row>
    <row r="663" spans="1:8">
      <c r="A663" s="152">
        <f t="shared" si="105"/>
        <v>649</v>
      </c>
      <c r="B663" s="153">
        <f t="shared" si="105"/>
        <v>45574</v>
      </c>
      <c r="C663" s="179" t="str">
        <f t="shared" si="106"/>
        <v>구간8</v>
      </c>
      <c r="D663" s="152">
        <f t="shared" si="103"/>
        <v>92</v>
      </c>
      <c r="E663" s="180">
        <f>COUNTIF($C$15:C663,C663)</f>
        <v>9</v>
      </c>
      <c r="F663" s="181">
        <f t="shared" si="107"/>
        <v>0.18485161948788154</v>
      </c>
      <c r="G663" s="181">
        <f t="shared" si="108"/>
        <v>6.0032898074431932E-4</v>
      </c>
      <c r="H663" s="182">
        <f t="shared" si="104"/>
        <v>0.18545194846862587</v>
      </c>
    </row>
    <row r="664" spans="1:8">
      <c r="A664" s="152">
        <f t="shared" si="105"/>
        <v>650</v>
      </c>
      <c r="B664" s="153">
        <f t="shared" si="105"/>
        <v>45575</v>
      </c>
      <c r="C664" s="179" t="str">
        <f t="shared" si="106"/>
        <v>구간8</v>
      </c>
      <c r="D664" s="152">
        <f t="shared" si="103"/>
        <v>92</v>
      </c>
      <c r="E664" s="180">
        <f>COUNTIF($C$15:C664,C664)</f>
        <v>10</v>
      </c>
      <c r="F664" s="181">
        <f t="shared" si="107"/>
        <v>0.18485161948788154</v>
      </c>
      <c r="G664" s="181">
        <f t="shared" si="108"/>
        <v>6.6703220082702148E-4</v>
      </c>
      <c r="H664" s="182">
        <f t="shared" si="104"/>
        <v>0.18551865168870857</v>
      </c>
    </row>
    <row r="665" spans="1:8">
      <c r="A665" s="152">
        <f t="shared" si="105"/>
        <v>651</v>
      </c>
      <c r="B665" s="153">
        <f t="shared" si="105"/>
        <v>45576</v>
      </c>
      <c r="C665" s="179" t="str">
        <f t="shared" si="106"/>
        <v>구간8</v>
      </c>
      <c r="D665" s="152">
        <f t="shared" si="103"/>
        <v>92</v>
      </c>
      <c r="E665" s="180">
        <f>COUNTIF($C$15:C665,C665)</f>
        <v>11</v>
      </c>
      <c r="F665" s="181">
        <f t="shared" si="107"/>
        <v>0.18485161948788154</v>
      </c>
      <c r="G665" s="181">
        <f t="shared" si="108"/>
        <v>7.3373542090972364E-4</v>
      </c>
      <c r="H665" s="182">
        <f t="shared" si="104"/>
        <v>0.18558535490879127</v>
      </c>
    </row>
    <row r="666" spans="1:8">
      <c r="A666" s="152">
        <f t="shared" si="105"/>
        <v>652</v>
      </c>
      <c r="B666" s="153">
        <f t="shared" si="105"/>
        <v>45577</v>
      </c>
      <c r="C666" s="179" t="str">
        <f t="shared" si="106"/>
        <v>구간8</v>
      </c>
      <c r="D666" s="152">
        <f t="shared" si="103"/>
        <v>92</v>
      </c>
      <c r="E666" s="180">
        <f>COUNTIF($C$15:C666,C666)</f>
        <v>12</v>
      </c>
      <c r="F666" s="181">
        <f t="shared" si="107"/>
        <v>0.18485161948788154</v>
      </c>
      <c r="G666" s="181">
        <f t="shared" si="108"/>
        <v>8.0043864099242569E-4</v>
      </c>
      <c r="H666" s="182">
        <f t="shared" si="104"/>
        <v>0.18565205812887395</v>
      </c>
    </row>
    <row r="667" spans="1:8">
      <c r="A667" s="152">
        <f t="shared" si="105"/>
        <v>653</v>
      </c>
      <c r="B667" s="153">
        <f t="shared" si="105"/>
        <v>45578</v>
      </c>
      <c r="C667" s="179" t="str">
        <f t="shared" si="106"/>
        <v>구간8</v>
      </c>
      <c r="D667" s="152">
        <f t="shared" si="103"/>
        <v>92</v>
      </c>
      <c r="E667" s="180">
        <f>COUNTIF($C$15:C667,C667)</f>
        <v>13</v>
      </c>
      <c r="F667" s="181">
        <f t="shared" si="107"/>
        <v>0.18485161948788154</v>
      </c>
      <c r="G667" s="181">
        <f t="shared" si="108"/>
        <v>8.6714186107512785E-4</v>
      </c>
      <c r="H667" s="182">
        <f t="shared" si="104"/>
        <v>0.18571876134895665</v>
      </c>
    </row>
    <row r="668" spans="1:8">
      <c r="A668" s="152">
        <f t="shared" si="105"/>
        <v>654</v>
      </c>
      <c r="B668" s="153">
        <f t="shared" si="105"/>
        <v>45579</v>
      </c>
      <c r="C668" s="179" t="str">
        <f t="shared" si="106"/>
        <v>구간8</v>
      </c>
      <c r="D668" s="152">
        <f t="shared" si="103"/>
        <v>92</v>
      </c>
      <c r="E668" s="180">
        <f>COUNTIF($C$15:C668,C668)</f>
        <v>14</v>
      </c>
      <c r="F668" s="181">
        <f t="shared" si="107"/>
        <v>0.18485161948788154</v>
      </c>
      <c r="G668" s="181">
        <f t="shared" si="108"/>
        <v>9.3384508115783001E-4</v>
      </c>
      <c r="H668" s="182">
        <f t="shared" si="104"/>
        <v>0.18578546456903935</v>
      </c>
    </row>
    <row r="669" spans="1:8">
      <c r="A669" s="152">
        <f t="shared" si="105"/>
        <v>655</v>
      </c>
      <c r="B669" s="153">
        <f t="shared" si="105"/>
        <v>45580</v>
      </c>
      <c r="C669" s="179" t="str">
        <f t="shared" si="106"/>
        <v>구간8</v>
      </c>
      <c r="D669" s="152">
        <f t="shared" si="103"/>
        <v>92</v>
      </c>
      <c r="E669" s="180">
        <f>COUNTIF($C$15:C669,C669)</f>
        <v>15</v>
      </c>
      <c r="F669" s="181">
        <f t="shared" si="107"/>
        <v>0.18485161948788154</v>
      </c>
      <c r="G669" s="181">
        <f t="shared" si="108"/>
        <v>1.0005483012405323E-3</v>
      </c>
      <c r="H669" s="182">
        <f t="shared" si="104"/>
        <v>0.18585216778912206</v>
      </c>
    </row>
    <row r="670" spans="1:8">
      <c r="A670" s="152">
        <f t="shared" si="105"/>
        <v>656</v>
      </c>
      <c r="B670" s="153">
        <f t="shared" si="105"/>
        <v>45581</v>
      </c>
      <c r="C670" s="179" t="str">
        <f t="shared" si="106"/>
        <v>구간8</v>
      </c>
      <c r="D670" s="152">
        <f t="shared" si="103"/>
        <v>92</v>
      </c>
      <c r="E670" s="180">
        <f>COUNTIF($C$15:C670,C670)</f>
        <v>16</v>
      </c>
      <c r="F670" s="181">
        <f t="shared" si="107"/>
        <v>0.18485161948788154</v>
      </c>
      <c r="G670" s="181">
        <f t="shared" si="108"/>
        <v>1.0672515213232343E-3</v>
      </c>
      <c r="H670" s="182">
        <f t="shared" si="104"/>
        <v>0.18591887100920476</v>
      </c>
    </row>
    <row r="671" spans="1:8">
      <c r="A671" s="152">
        <f t="shared" si="105"/>
        <v>657</v>
      </c>
      <c r="B671" s="153">
        <f t="shared" si="105"/>
        <v>45582</v>
      </c>
      <c r="C671" s="179" t="str">
        <f t="shared" si="106"/>
        <v>구간8</v>
      </c>
      <c r="D671" s="152">
        <f t="shared" si="103"/>
        <v>92</v>
      </c>
      <c r="E671" s="180">
        <f>COUNTIF($C$15:C671,C671)</f>
        <v>17</v>
      </c>
      <c r="F671" s="181">
        <f t="shared" si="107"/>
        <v>0.18485161948788154</v>
      </c>
      <c r="G671" s="181">
        <f t="shared" si="108"/>
        <v>1.1339547414059364E-3</v>
      </c>
      <c r="H671" s="182">
        <f t="shared" si="104"/>
        <v>0.18598557422928746</v>
      </c>
    </row>
    <row r="672" spans="1:8">
      <c r="A672" s="152">
        <f t="shared" ref="A672:B687" si="109">A671+1</f>
        <v>658</v>
      </c>
      <c r="B672" s="153">
        <f t="shared" si="109"/>
        <v>45583</v>
      </c>
      <c r="C672" s="179" t="str">
        <f t="shared" si="106"/>
        <v>구간8</v>
      </c>
      <c r="D672" s="152">
        <f t="shared" si="103"/>
        <v>92</v>
      </c>
      <c r="E672" s="180">
        <f>COUNTIF($C$15:C672,C672)</f>
        <v>18</v>
      </c>
      <c r="F672" s="181">
        <f t="shared" si="107"/>
        <v>0.18485161948788154</v>
      </c>
      <c r="G672" s="181">
        <f t="shared" si="108"/>
        <v>1.2006579614886386E-3</v>
      </c>
      <c r="H672" s="182">
        <f t="shared" si="104"/>
        <v>0.18605227744937017</v>
      </c>
    </row>
    <row r="673" spans="1:8">
      <c r="A673" s="152">
        <f t="shared" si="109"/>
        <v>659</v>
      </c>
      <c r="B673" s="153">
        <f t="shared" si="109"/>
        <v>45584</v>
      </c>
      <c r="C673" s="179" t="str">
        <f t="shared" si="106"/>
        <v>구간8</v>
      </c>
      <c r="D673" s="152">
        <f t="shared" si="103"/>
        <v>92</v>
      </c>
      <c r="E673" s="180">
        <f>COUNTIF($C$15:C673,C673)</f>
        <v>19</v>
      </c>
      <c r="F673" s="181">
        <f t="shared" si="107"/>
        <v>0.18485161948788154</v>
      </c>
      <c r="G673" s="181">
        <f t="shared" si="108"/>
        <v>1.2673611815713407E-3</v>
      </c>
      <c r="H673" s="182">
        <f t="shared" si="104"/>
        <v>0.18611898066945287</v>
      </c>
    </row>
    <row r="674" spans="1:8">
      <c r="A674" s="152">
        <f t="shared" si="109"/>
        <v>660</v>
      </c>
      <c r="B674" s="153">
        <f t="shared" si="109"/>
        <v>45585</v>
      </c>
      <c r="C674" s="179" t="str">
        <f t="shared" si="106"/>
        <v>구간8</v>
      </c>
      <c r="D674" s="152">
        <f t="shared" si="103"/>
        <v>92</v>
      </c>
      <c r="E674" s="180">
        <f>COUNTIF($C$15:C674,C674)</f>
        <v>20</v>
      </c>
      <c r="F674" s="181">
        <f t="shared" si="107"/>
        <v>0.18485161948788154</v>
      </c>
      <c r="G674" s="181">
        <f t="shared" si="108"/>
        <v>1.334064401654043E-3</v>
      </c>
      <c r="H674" s="182">
        <f t="shared" si="104"/>
        <v>0.18618568388953557</v>
      </c>
    </row>
    <row r="675" spans="1:8">
      <c r="A675" s="152">
        <f t="shared" si="109"/>
        <v>661</v>
      </c>
      <c r="B675" s="153">
        <f t="shared" si="109"/>
        <v>45586</v>
      </c>
      <c r="C675" s="179" t="str">
        <f t="shared" si="106"/>
        <v>구간8</v>
      </c>
      <c r="D675" s="152">
        <f t="shared" si="103"/>
        <v>92</v>
      </c>
      <c r="E675" s="180">
        <f>COUNTIF($C$15:C675,C675)</f>
        <v>21</v>
      </c>
      <c r="F675" s="181">
        <f t="shared" si="107"/>
        <v>0.18485161948788154</v>
      </c>
      <c r="G675" s="181">
        <f t="shared" si="108"/>
        <v>1.400767621736745E-3</v>
      </c>
      <c r="H675" s="182">
        <f t="shared" si="104"/>
        <v>0.18625238710961828</v>
      </c>
    </row>
    <row r="676" spans="1:8">
      <c r="A676" s="152">
        <f t="shared" si="109"/>
        <v>662</v>
      </c>
      <c r="B676" s="153">
        <f t="shared" si="109"/>
        <v>45587</v>
      </c>
      <c r="C676" s="179" t="str">
        <f t="shared" si="106"/>
        <v>구간8</v>
      </c>
      <c r="D676" s="152">
        <f t="shared" si="103"/>
        <v>92</v>
      </c>
      <c r="E676" s="180">
        <f>COUNTIF($C$15:C676,C676)</f>
        <v>22</v>
      </c>
      <c r="F676" s="181">
        <f t="shared" si="107"/>
        <v>0.18485161948788154</v>
      </c>
      <c r="G676" s="181">
        <f t="shared" si="108"/>
        <v>1.4674708418194473E-3</v>
      </c>
      <c r="H676" s="182">
        <f t="shared" si="104"/>
        <v>0.18631909032970098</v>
      </c>
    </row>
    <row r="677" spans="1:8">
      <c r="A677" s="152">
        <f t="shared" si="109"/>
        <v>663</v>
      </c>
      <c r="B677" s="153">
        <f t="shared" si="109"/>
        <v>45588</v>
      </c>
      <c r="C677" s="179" t="str">
        <f t="shared" si="106"/>
        <v>구간8</v>
      </c>
      <c r="D677" s="152">
        <f t="shared" si="103"/>
        <v>92</v>
      </c>
      <c r="E677" s="180">
        <f>COUNTIF($C$15:C677,C677)</f>
        <v>23</v>
      </c>
      <c r="F677" s="181">
        <f t="shared" si="107"/>
        <v>0.18485161948788154</v>
      </c>
      <c r="G677" s="181">
        <f t="shared" si="108"/>
        <v>1.5341740619021493E-3</v>
      </c>
      <c r="H677" s="182">
        <f t="shared" si="104"/>
        <v>0.18638579354978368</v>
      </c>
    </row>
    <row r="678" spans="1:8">
      <c r="A678" s="152">
        <f t="shared" si="109"/>
        <v>664</v>
      </c>
      <c r="B678" s="153">
        <f t="shared" si="109"/>
        <v>45589</v>
      </c>
      <c r="C678" s="179" t="str">
        <f t="shared" si="106"/>
        <v>구간8</v>
      </c>
      <c r="D678" s="152">
        <f t="shared" si="103"/>
        <v>92</v>
      </c>
      <c r="E678" s="180">
        <f>COUNTIF($C$15:C678,C678)</f>
        <v>24</v>
      </c>
      <c r="F678" s="181">
        <f t="shared" si="107"/>
        <v>0.18485161948788154</v>
      </c>
      <c r="G678" s="181">
        <f t="shared" si="108"/>
        <v>1.6008772819848514E-3</v>
      </c>
      <c r="H678" s="182">
        <f t="shared" si="104"/>
        <v>0.18645249676986639</v>
      </c>
    </row>
    <row r="679" spans="1:8">
      <c r="A679" s="152">
        <f t="shared" si="109"/>
        <v>665</v>
      </c>
      <c r="B679" s="153">
        <f t="shared" si="109"/>
        <v>45590</v>
      </c>
      <c r="C679" s="179" t="str">
        <f t="shared" si="106"/>
        <v>구간8</v>
      </c>
      <c r="D679" s="152">
        <f t="shared" si="103"/>
        <v>92</v>
      </c>
      <c r="E679" s="180">
        <f>COUNTIF($C$15:C679,C679)</f>
        <v>25</v>
      </c>
      <c r="F679" s="181">
        <f t="shared" si="107"/>
        <v>0.18485161948788154</v>
      </c>
      <c r="G679" s="181">
        <f t="shared" si="108"/>
        <v>1.6675805020675537E-3</v>
      </c>
      <c r="H679" s="182">
        <f t="shared" si="104"/>
        <v>0.18651919998994909</v>
      </c>
    </row>
    <row r="680" spans="1:8">
      <c r="A680" s="152">
        <f t="shared" si="109"/>
        <v>666</v>
      </c>
      <c r="B680" s="153">
        <f t="shared" si="109"/>
        <v>45591</v>
      </c>
      <c r="C680" s="179" t="str">
        <f t="shared" si="106"/>
        <v>구간8</v>
      </c>
      <c r="D680" s="152">
        <f t="shared" si="103"/>
        <v>92</v>
      </c>
      <c r="E680" s="180">
        <f>COUNTIF($C$15:C680,C680)</f>
        <v>26</v>
      </c>
      <c r="F680" s="181">
        <f t="shared" si="107"/>
        <v>0.18485161948788154</v>
      </c>
      <c r="G680" s="181">
        <f t="shared" si="108"/>
        <v>1.7342837221502557E-3</v>
      </c>
      <c r="H680" s="182">
        <f t="shared" si="104"/>
        <v>0.18658590321003179</v>
      </c>
    </row>
    <row r="681" spans="1:8">
      <c r="A681" s="152">
        <f t="shared" si="109"/>
        <v>667</v>
      </c>
      <c r="B681" s="153">
        <f t="shared" si="109"/>
        <v>45592</v>
      </c>
      <c r="C681" s="179" t="str">
        <f t="shared" si="106"/>
        <v>구간8</v>
      </c>
      <c r="D681" s="152">
        <f t="shared" si="103"/>
        <v>92</v>
      </c>
      <c r="E681" s="180">
        <f>COUNTIF($C$15:C681,C681)</f>
        <v>27</v>
      </c>
      <c r="F681" s="181">
        <f t="shared" si="107"/>
        <v>0.18485161948788154</v>
      </c>
      <c r="G681" s="181">
        <f t="shared" si="108"/>
        <v>1.800986942232958E-3</v>
      </c>
      <c r="H681" s="182">
        <f t="shared" si="104"/>
        <v>0.1866526064301145</v>
      </c>
    </row>
    <row r="682" spans="1:8">
      <c r="A682" s="152">
        <f t="shared" si="109"/>
        <v>668</v>
      </c>
      <c r="B682" s="153">
        <f t="shared" si="109"/>
        <v>45593</v>
      </c>
      <c r="C682" s="179" t="str">
        <f t="shared" si="106"/>
        <v>구간8</v>
      </c>
      <c r="D682" s="152">
        <f t="shared" si="103"/>
        <v>92</v>
      </c>
      <c r="E682" s="180">
        <f>COUNTIF($C$15:C682,C682)</f>
        <v>28</v>
      </c>
      <c r="F682" s="181">
        <f t="shared" si="107"/>
        <v>0.18485161948788154</v>
      </c>
      <c r="G682" s="181">
        <f t="shared" si="108"/>
        <v>1.86769016231566E-3</v>
      </c>
      <c r="H682" s="182">
        <f t="shared" si="104"/>
        <v>0.1867193096501972</v>
      </c>
    </row>
    <row r="683" spans="1:8">
      <c r="A683" s="152">
        <f t="shared" si="109"/>
        <v>669</v>
      </c>
      <c r="B683" s="153">
        <f t="shared" si="109"/>
        <v>45594</v>
      </c>
      <c r="C683" s="179" t="str">
        <f t="shared" si="106"/>
        <v>구간8</v>
      </c>
      <c r="D683" s="152">
        <f t="shared" si="103"/>
        <v>92</v>
      </c>
      <c r="E683" s="180">
        <f>COUNTIF($C$15:C683,C683)</f>
        <v>29</v>
      </c>
      <c r="F683" s="181">
        <f t="shared" si="107"/>
        <v>0.18485161948788154</v>
      </c>
      <c r="G683" s="181">
        <f t="shared" si="108"/>
        <v>1.9343933823983623E-3</v>
      </c>
      <c r="H683" s="182">
        <f t="shared" si="104"/>
        <v>0.1867860128702799</v>
      </c>
    </row>
    <row r="684" spans="1:8">
      <c r="A684" s="152">
        <f t="shared" si="109"/>
        <v>670</v>
      </c>
      <c r="B684" s="153">
        <f t="shared" si="109"/>
        <v>45595</v>
      </c>
      <c r="C684" s="179" t="str">
        <f t="shared" si="106"/>
        <v>구간8</v>
      </c>
      <c r="D684" s="152">
        <f t="shared" si="103"/>
        <v>92</v>
      </c>
      <c r="E684" s="180">
        <f>COUNTIF($C$15:C684,C684)</f>
        <v>30</v>
      </c>
      <c r="F684" s="181">
        <f t="shared" si="107"/>
        <v>0.18485161948788154</v>
      </c>
      <c r="G684" s="181">
        <f t="shared" si="108"/>
        <v>2.0010966024810646E-3</v>
      </c>
      <c r="H684" s="182">
        <f t="shared" si="104"/>
        <v>0.18685271609036261</v>
      </c>
    </row>
    <row r="685" spans="1:8">
      <c r="A685" s="152">
        <f t="shared" si="109"/>
        <v>671</v>
      </c>
      <c r="B685" s="153">
        <f t="shared" si="109"/>
        <v>45596</v>
      </c>
      <c r="C685" s="179" t="str">
        <f t="shared" si="106"/>
        <v>구간8</v>
      </c>
      <c r="D685" s="152">
        <f t="shared" si="103"/>
        <v>92</v>
      </c>
      <c r="E685" s="180">
        <f>COUNTIF($C$15:C685,C685)</f>
        <v>31</v>
      </c>
      <c r="F685" s="181">
        <f t="shared" si="107"/>
        <v>0.18485161948788154</v>
      </c>
      <c r="G685" s="181">
        <f t="shared" si="108"/>
        <v>2.0677998225637666E-3</v>
      </c>
      <c r="H685" s="182">
        <f t="shared" si="104"/>
        <v>0.18691941931044531</v>
      </c>
    </row>
    <row r="686" spans="1:8">
      <c r="A686" s="152">
        <f t="shared" si="109"/>
        <v>672</v>
      </c>
      <c r="B686" s="153">
        <f t="shared" si="109"/>
        <v>45597</v>
      </c>
      <c r="C686" s="179" t="str">
        <f t="shared" si="106"/>
        <v>구간8</v>
      </c>
      <c r="D686" s="152">
        <f t="shared" si="103"/>
        <v>92</v>
      </c>
      <c r="E686" s="180">
        <f>COUNTIF($C$15:C686,C686)</f>
        <v>32</v>
      </c>
      <c r="F686" s="181">
        <f t="shared" si="107"/>
        <v>0.18485161948788154</v>
      </c>
      <c r="G686" s="181">
        <f t="shared" si="108"/>
        <v>2.1345030426464687E-3</v>
      </c>
      <c r="H686" s="182">
        <f t="shared" si="104"/>
        <v>0.18698612253052802</v>
      </c>
    </row>
    <row r="687" spans="1:8">
      <c r="A687" s="152">
        <f t="shared" si="109"/>
        <v>673</v>
      </c>
      <c r="B687" s="153">
        <f t="shared" si="109"/>
        <v>45598</v>
      </c>
      <c r="C687" s="179" t="str">
        <f t="shared" si="106"/>
        <v>구간8</v>
      </c>
      <c r="D687" s="152">
        <f t="shared" si="103"/>
        <v>92</v>
      </c>
      <c r="E687" s="180">
        <f>COUNTIF($C$15:C687,C687)</f>
        <v>33</v>
      </c>
      <c r="F687" s="181">
        <f t="shared" si="107"/>
        <v>0.18485161948788154</v>
      </c>
      <c r="G687" s="181">
        <f t="shared" si="108"/>
        <v>2.2012062627291707E-3</v>
      </c>
      <c r="H687" s="182">
        <f t="shared" si="104"/>
        <v>0.18705282575061072</v>
      </c>
    </row>
    <row r="688" spans="1:8">
      <c r="A688" s="152">
        <f t="shared" ref="A688:B703" si="110">A687+1</f>
        <v>674</v>
      </c>
      <c r="B688" s="153">
        <f t="shared" si="110"/>
        <v>45599</v>
      </c>
      <c r="C688" s="179" t="str">
        <f t="shared" si="106"/>
        <v>구간8</v>
      </c>
      <c r="D688" s="152">
        <f t="shared" si="103"/>
        <v>92</v>
      </c>
      <c r="E688" s="180">
        <f>COUNTIF($C$15:C688,C688)</f>
        <v>34</v>
      </c>
      <c r="F688" s="181">
        <f t="shared" si="107"/>
        <v>0.18485161948788154</v>
      </c>
      <c r="G688" s="181">
        <f t="shared" si="108"/>
        <v>2.2679094828118728E-3</v>
      </c>
      <c r="H688" s="182">
        <f t="shared" si="104"/>
        <v>0.18711952897069342</v>
      </c>
    </row>
    <row r="689" spans="1:8">
      <c r="A689" s="152">
        <f t="shared" si="110"/>
        <v>675</v>
      </c>
      <c r="B689" s="153">
        <f t="shared" si="110"/>
        <v>45600</v>
      </c>
      <c r="C689" s="179" t="str">
        <f t="shared" si="106"/>
        <v>구간8</v>
      </c>
      <c r="D689" s="152">
        <f t="shared" si="103"/>
        <v>92</v>
      </c>
      <c r="E689" s="180">
        <f>COUNTIF($C$15:C689,C689)</f>
        <v>35</v>
      </c>
      <c r="F689" s="181">
        <f t="shared" si="107"/>
        <v>0.18485161948788154</v>
      </c>
      <c r="G689" s="181">
        <f t="shared" si="108"/>
        <v>2.3346127028945752E-3</v>
      </c>
      <c r="H689" s="182">
        <f t="shared" si="104"/>
        <v>0.1871862321907761</v>
      </c>
    </row>
    <row r="690" spans="1:8">
      <c r="A690" s="152">
        <f t="shared" si="110"/>
        <v>676</v>
      </c>
      <c r="B690" s="153">
        <f t="shared" si="110"/>
        <v>45601</v>
      </c>
      <c r="C690" s="179" t="str">
        <f t="shared" si="106"/>
        <v>구간8</v>
      </c>
      <c r="D690" s="152">
        <f t="shared" si="103"/>
        <v>92</v>
      </c>
      <c r="E690" s="180">
        <f>COUNTIF($C$15:C690,C690)</f>
        <v>36</v>
      </c>
      <c r="F690" s="181">
        <f t="shared" si="107"/>
        <v>0.18485161948788154</v>
      </c>
      <c r="G690" s="181">
        <f t="shared" si="108"/>
        <v>2.4013159229772773E-3</v>
      </c>
      <c r="H690" s="182">
        <f t="shared" si="104"/>
        <v>0.1872529354108588</v>
      </c>
    </row>
    <row r="691" spans="1:8">
      <c r="A691" s="152">
        <f t="shared" si="110"/>
        <v>677</v>
      </c>
      <c r="B691" s="153">
        <f t="shared" si="110"/>
        <v>45602</v>
      </c>
      <c r="C691" s="179" t="str">
        <f t="shared" si="106"/>
        <v>구간8</v>
      </c>
      <c r="D691" s="152">
        <f t="shared" si="103"/>
        <v>92</v>
      </c>
      <c r="E691" s="180">
        <f>COUNTIF($C$15:C691,C691)</f>
        <v>37</v>
      </c>
      <c r="F691" s="181">
        <f t="shared" si="107"/>
        <v>0.18485161948788154</v>
      </c>
      <c r="G691" s="181">
        <f t="shared" si="108"/>
        <v>2.4680191430599793E-3</v>
      </c>
      <c r="H691" s="182">
        <f t="shared" si="104"/>
        <v>0.1873196386309415</v>
      </c>
    </row>
    <row r="692" spans="1:8">
      <c r="A692" s="152">
        <f t="shared" si="110"/>
        <v>678</v>
      </c>
      <c r="B692" s="153">
        <f t="shared" si="110"/>
        <v>45603</v>
      </c>
      <c r="C692" s="179" t="str">
        <f t="shared" si="106"/>
        <v>구간8</v>
      </c>
      <c r="D692" s="152">
        <f t="shared" si="103"/>
        <v>92</v>
      </c>
      <c r="E692" s="180">
        <f>COUNTIF($C$15:C692,C692)</f>
        <v>38</v>
      </c>
      <c r="F692" s="181">
        <f t="shared" si="107"/>
        <v>0.18485161948788154</v>
      </c>
      <c r="G692" s="181">
        <f t="shared" si="108"/>
        <v>2.5347223631426814E-3</v>
      </c>
      <c r="H692" s="182">
        <f t="shared" si="104"/>
        <v>0.18738634185102421</v>
      </c>
    </row>
    <row r="693" spans="1:8">
      <c r="A693" s="152">
        <f t="shared" si="110"/>
        <v>679</v>
      </c>
      <c r="B693" s="153">
        <f t="shared" si="110"/>
        <v>45604</v>
      </c>
      <c r="C693" s="179" t="str">
        <f t="shared" si="106"/>
        <v>구간8</v>
      </c>
      <c r="D693" s="152">
        <f t="shared" si="103"/>
        <v>92</v>
      </c>
      <c r="E693" s="180">
        <f>COUNTIF($C$15:C693,C693)</f>
        <v>39</v>
      </c>
      <c r="F693" s="181">
        <f t="shared" si="107"/>
        <v>0.18485161948788154</v>
      </c>
      <c r="G693" s="181">
        <f t="shared" si="108"/>
        <v>2.6014255832253839E-3</v>
      </c>
      <c r="H693" s="182">
        <f t="shared" si="104"/>
        <v>0.18745304507110691</v>
      </c>
    </row>
    <row r="694" spans="1:8">
      <c r="A694" s="152">
        <f t="shared" si="110"/>
        <v>680</v>
      </c>
      <c r="B694" s="153">
        <f t="shared" si="110"/>
        <v>45605</v>
      </c>
      <c r="C694" s="179" t="str">
        <f t="shared" si="106"/>
        <v>구간8</v>
      </c>
      <c r="D694" s="152">
        <f t="shared" si="103"/>
        <v>92</v>
      </c>
      <c r="E694" s="180">
        <f>COUNTIF($C$15:C694,C694)</f>
        <v>40</v>
      </c>
      <c r="F694" s="181">
        <f t="shared" si="107"/>
        <v>0.18485161948788154</v>
      </c>
      <c r="G694" s="181">
        <f t="shared" si="108"/>
        <v>2.6681288033080859E-3</v>
      </c>
      <c r="H694" s="182">
        <f t="shared" si="104"/>
        <v>0.18751974829118961</v>
      </c>
    </row>
    <row r="695" spans="1:8">
      <c r="A695" s="152">
        <f t="shared" si="110"/>
        <v>681</v>
      </c>
      <c r="B695" s="153">
        <f t="shared" si="110"/>
        <v>45606</v>
      </c>
      <c r="C695" s="179" t="str">
        <f t="shared" si="106"/>
        <v>구간8</v>
      </c>
      <c r="D695" s="152">
        <f t="shared" si="103"/>
        <v>92</v>
      </c>
      <c r="E695" s="180">
        <f>COUNTIF($C$15:C695,C695)</f>
        <v>41</v>
      </c>
      <c r="F695" s="181">
        <f t="shared" si="107"/>
        <v>0.18485161948788154</v>
      </c>
      <c r="G695" s="181">
        <f t="shared" si="108"/>
        <v>2.734832023390788E-3</v>
      </c>
      <c r="H695" s="182">
        <f t="shared" si="104"/>
        <v>0.18758645151127232</v>
      </c>
    </row>
    <row r="696" spans="1:8">
      <c r="A696" s="152">
        <f t="shared" si="110"/>
        <v>682</v>
      </c>
      <c r="B696" s="153">
        <f t="shared" si="110"/>
        <v>45607</v>
      </c>
      <c r="C696" s="179" t="str">
        <f t="shared" si="106"/>
        <v>구간8</v>
      </c>
      <c r="D696" s="152">
        <f t="shared" si="103"/>
        <v>92</v>
      </c>
      <c r="E696" s="180">
        <f>COUNTIF($C$15:C696,C696)</f>
        <v>42</v>
      </c>
      <c r="F696" s="181">
        <f t="shared" si="107"/>
        <v>0.18485161948788154</v>
      </c>
      <c r="G696" s="181">
        <f t="shared" si="108"/>
        <v>2.80153524347349E-3</v>
      </c>
      <c r="H696" s="182">
        <f t="shared" si="104"/>
        <v>0.18765315473135502</v>
      </c>
    </row>
    <row r="697" spans="1:8">
      <c r="A697" s="152">
        <f t="shared" si="110"/>
        <v>683</v>
      </c>
      <c r="B697" s="153">
        <f t="shared" si="110"/>
        <v>45608</v>
      </c>
      <c r="C697" s="179" t="str">
        <f t="shared" si="106"/>
        <v>구간8</v>
      </c>
      <c r="D697" s="152">
        <f t="shared" si="103"/>
        <v>92</v>
      </c>
      <c r="E697" s="180">
        <f>COUNTIF($C$15:C697,C697)</f>
        <v>43</v>
      </c>
      <c r="F697" s="181">
        <f t="shared" si="107"/>
        <v>0.18485161948788154</v>
      </c>
      <c r="G697" s="181">
        <f t="shared" si="108"/>
        <v>2.8682384635561921E-3</v>
      </c>
      <c r="H697" s="182">
        <f t="shared" si="104"/>
        <v>0.18771985795143772</v>
      </c>
    </row>
    <row r="698" spans="1:8">
      <c r="A698" s="152">
        <f t="shared" si="110"/>
        <v>684</v>
      </c>
      <c r="B698" s="153">
        <f t="shared" si="110"/>
        <v>45609</v>
      </c>
      <c r="C698" s="179" t="str">
        <f t="shared" si="106"/>
        <v>구간8</v>
      </c>
      <c r="D698" s="152">
        <f t="shared" si="103"/>
        <v>92</v>
      </c>
      <c r="E698" s="180">
        <f>COUNTIF($C$15:C698,C698)</f>
        <v>44</v>
      </c>
      <c r="F698" s="181">
        <f t="shared" si="107"/>
        <v>0.18485161948788154</v>
      </c>
      <c r="G698" s="181">
        <f t="shared" si="108"/>
        <v>2.9349416836388946E-3</v>
      </c>
      <c r="H698" s="182">
        <f t="shared" si="104"/>
        <v>0.18778656117152043</v>
      </c>
    </row>
    <row r="699" spans="1:8">
      <c r="A699" s="152">
        <f t="shared" si="110"/>
        <v>685</v>
      </c>
      <c r="B699" s="153">
        <f t="shared" si="110"/>
        <v>45610</v>
      </c>
      <c r="C699" s="179" t="str">
        <f t="shared" si="106"/>
        <v>구간8</v>
      </c>
      <c r="D699" s="152">
        <f t="shared" si="103"/>
        <v>92</v>
      </c>
      <c r="E699" s="180">
        <f>COUNTIF($C$15:C699,C699)</f>
        <v>45</v>
      </c>
      <c r="F699" s="181">
        <f t="shared" si="107"/>
        <v>0.18485161948788154</v>
      </c>
      <c r="G699" s="181">
        <f t="shared" si="108"/>
        <v>3.0016449037215966E-3</v>
      </c>
      <c r="H699" s="182">
        <f t="shared" si="104"/>
        <v>0.18785326439160313</v>
      </c>
    </row>
    <row r="700" spans="1:8">
      <c r="A700" s="152">
        <f t="shared" si="110"/>
        <v>686</v>
      </c>
      <c r="B700" s="153">
        <f t="shared" si="110"/>
        <v>45611</v>
      </c>
      <c r="C700" s="179" t="str">
        <f t="shared" si="106"/>
        <v>구간8</v>
      </c>
      <c r="D700" s="152">
        <f t="shared" si="103"/>
        <v>92</v>
      </c>
      <c r="E700" s="180">
        <f>COUNTIF($C$15:C700,C700)</f>
        <v>46</v>
      </c>
      <c r="F700" s="181">
        <f t="shared" si="107"/>
        <v>0.18485161948788154</v>
      </c>
      <c r="G700" s="181">
        <f t="shared" si="108"/>
        <v>3.0683481238042987E-3</v>
      </c>
      <c r="H700" s="182">
        <f t="shared" si="104"/>
        <v>0.18791996761168583</v>
      </c>
    </row>
    <row r="701" spans="1:8">
      <c r="A701" s="152">
        <f t="shared" si="110"/>
        <v>687</v>
      </c>
      <c r="B701" s="153">
        <f t="shared" si="110"/>
        <v>45612</v>
      </c>
      <c r="C701" s="179" t="str">
        <f t="shared" si="106"/>
        <v>구간8</v>
      </c>
      <c r="D701" s="152">
        <f t="shared" si="103"/>
        <v>92</v>
      </c>
      <c r="E701" s="180">
        <f>COUNTIF($C$15:C701,C701)</f>
        <v>47</v>
      </c>
      <c r="F701" s="181">
        <f t="shared" si="107"/>
        <v>0.18485161948788154</v>
      </c>
      <c r="G701" s="181">
        <f t="shared" si="108"/>
        <v>3.1350513438870007E-3</v>
      </c>
      <c r="H701" s="182">
        <f t="shared" si="104"/>
        <v>0.18798667083176854</v>
      </c>
    </row>
    <row r="702" spans="1:8">
      <c r="A702" s="152">
        <f t="shared" si="110"/>
        <v>688</v>
      </c>
      <c r="B702" s="153">
        <f t="shared" si="110"/>
        <v>45613</v>
      </c>
      <c r="C702" s="179" t="str">
        <f t="shared" si="106"/>
        <v>구간8</v>
      </c>
      <c r="D702" s="152">
        <f t="shared" si="103"/>
        <v>92</v>
      </c>
      <c r="E702" s="180">
        <f>COUNTIF($C$15:C702,C702)</f>
        <v>48</v>
      </c>
      <c r="F702" s="181">
        <f t="shared" si="107"/>
        <v>0.18485161948788154</v>
      </c>
      <c r="G702" s="181">
        <f t="shared" si="108"/>
        <v>3.2017545639697028E-3</v>
      </c>
      <c r="H702" s="182">
        <f t="shared" si="104"/>
        <v>0.18805337405185124</v>
      </c>
    </row>
    <row r="703" spans="1:8">
      <c r="A703" s="152">
        <f t="shared" si="110"/>
        <v>689</v>
      </c>
      <c r="B703" s="153">
        <f t="shared" si="110"/>
        <v>45614</v>
      </c>
      <c r="C703" s="179" t="str">
        <f t="shared" si="106"/>
        <v>구간8</v>
      </c>
      <c r="D703" s="152">
        <f t="shared" si="103"/>
        <v>92</v>
      </c>
      <c r="E703" s="180">
        <f>COUNTIF($C$15:C703,C703)</f>
        <v>49</v>
      </c>
      <c r="F703" s="181">
        <f t="shared" si="107"/>
        <v>0.18485161948788154</v>
      </c>
      <c r="G703" s="181">
        <f t="shared" si="108"/>
        <v>3.2684577840524053E-3</v>
      </c>
      <c r="H703" s="182">
        <f t="shared" si="104"/>
        <v>0.18812007727193394</v>
      </c>
    </row>
    <row r="704" spans="1:8">
      <c r="A704" s="152">
        <f t="shared" ref="A704:B719" si="111">A703+1</f>
        <v>690</v>
      </c>
      <c r="B704" s="153">
        <f t="shared" si="111"/>
        <v>45615</v>
      </c>
      <c r="C704" s="179" t="str">
        <f t="shared" si="106"/>
        <v>구간8</v>
      </c>
      <c r="D704" s="152">
        <f t="shared" si="103"/>
        <v>92</v>
      </c>
      <c r="E704" s="180">
        <f>COUNTIF($C$15:C704,C704)</f>
        <v>50</v>
      </c>
      <c r="F704" s="181">
        <f t="shared" si="107"/>
        <v>0.18485161948788154</v>
      </c>
      <c r="G704" s="181">
        <f t="shared" si="108"/>
        <v>3.3351610041351073E-3</v>
      </c>
      <c r="H704" s="182">
        <f t="shared" si="104"/>
        <v>0.18818678049201665</v>
      </c>
    </row>
    <row r="705" spans="1:8">
      <c r="A705" s="152">
        <f t="shared" si="111"/>
        <v>691</v>
      </c>
      <c r="B705" s="153">
        <f t="shared" si="111"/>
        <v>45616</v>
      </c>
      <c r="C705" s="179" t="str">
        <f t="shared" si="106"/>
        <v>구간8</v>
      </c>
      <c r="D705" s="152">
        <f t="shared" si="103"/>
        <v>92</v>
      </c>
      <c r="E705" s="180">
        <f>COUNTIF($C$15:C705,C705)</f>
        <v>51</v>
      </c>
      <c r="F705" s="181">
        <f t="shared" si="107"/>
        <v>0.18485161948788154</v>
      </c>
      <c r="G705" s="181">
        <f t="shared" si="108"/>
        <v>3.4018642242178094E-3</v>
      </c>
      <c r="H705" s="182">
        <f t="shared" si="104"/>
        <v>0.18825348371209935</v>
      </c>
    </row>
    <row r="706" spans="1:8">
      <c r="A706" s="152">
        <f t="shared" si="111"/>
        <v>692</v>
      </c>
      <c r="B706" s="153">
        <f t="shared" si="111"/>
        <v>45617</v>
      </c>
      <c r="C706" s="179" t="str">
        <f t="shared" si="106"/>
        <v>구간8</v>
      </c>
      <c r="D706" s="152">
        <f t="shared" si="103"/>
        <v>92</v>
      </c>
      <c r="E706" s="180">
        <f>COUNTIF($C$15:C706,C706)</f>
        <v>52</v>
      </c>
      <c r="F706" s="181">
        <f t="shared" si="107"/>
        <v>0.18485161948788154</v>
      </c>
      <c r="G706" s="181">
        <f t="shared" si="108"/>
        <v>3.4685674443005114E-3</v>
      </c>
      <c r="H706" s="182">
        <f t="shared" si="104"/>
        <v>0.18832018693218205</v>
      </c>
    </row>
    <row r="707" spans="1:8">
      <c r="A707" s="152">
        <f t="shared" si="111"/>
        <v>693</v>
      </c>
      <c r="B707" s="153">
        <f t="shared" si="111"/>
        <v>45618</v>
      </c>
      <c r="C707" s="179" t="str">
        <f t="shared" si="106"/>
        <v>구간8</v>
      </c>
      <c r="D707" s="152">
        <f t="shared" si="103"/>
        <v>92</v>
      </c>
      <c r="E707" s="180">
        <f>COUNTIF($C$15:C707,C707)</f>
        <v>53</v>
      </c>
      <c r="F707" s="181">
        <f t="shared" si="107"/>
        <v>0.18485161948788154</v>
      </c>
      <c r="G707" s="181">
        <f t="shared" si="108"/>
        <v>3.5352706643832139E-3</v>
      </c>
      <c r="H707" s="182">
        <f t="shared" si="104"/>
        <v>0.18838689015226476</v>
      </c>
    </row>
    <row r="708" spans="1:8">
      <c r="A708" s="152">
        <f t="shared" si="111"/>
        <v>694</v>
      </c>
      <c r="B708" s="153">
        <f t="shared" si="111"/>
        <v>45619</v>
      </c>
      <c r="C708" s="179" t="str">
        <f t="shared" si="106"/>
        <v>구간8</v>
      </c>
      <c r="D708" s="152">
        <f t="shared" si="103"/>
        <v>92</v>
      </c>
      <c r="E708" s="180">
        <f>COUNTIF($C$15:C708,C708)</f>
        <v>54</v>
      </c>
      <c r="F708" s="181">
        <f t="shared" si="107"/>
        <v>0.18485161948788154</v>
      </c>
      <c r="G708" s="181">
        <f t="shared" si="108"/>
        <v>3.6019738844659159E-3</v>
      </c>
      <c r="H708" s="182">
        <f t="shared" si="104"/>
        <v>0.18845359337234746</v>
      </c>
    </row>
    <row r="709" spans="1:8">
      <c r="A709" s="152">
        <f t="shared" si="111"/>
        <v>695</v>
      </c>
      <c r="B709" s="153">
        <f t="shared" si="111"/>
        <v>45620</v>
      </c>
      <c r="C709" s="179" t="str">
        <f t="shared" si="106"/>
        <v>구간8</v>
      </c>
      <c r="D709" s="152">
        <f t="shared" si="103"/>
        <v>92</v>
      </c>
      <c r="E709" s="180">
        <f>COUNTIF($C$15:C709,C709)</f>
        <v>55</v>
      </c>
      <c r="F709" s="181">
        <f t="shared" si="107"/>
        <v>0.18485161948788154</v>
      </c>
      <c r="G709" s="181">
        <f t="shared" si="108"/>
        <v>3.668677104548618E-3</v>
      </c>
      <c r="H709" s="182">
        <f t="shared" si="104"/>
        <v>0.18852029659243016</v>
      </c>
    </row>
    <row r="710" spans="1:8">
      <c r="A710" s="152">
        <f t="shared" si="111"/>
        <v>696</v>
      </c>
      <c r="B710" s="153">
        <f t="shared" si="111"/>
        <v>45621</v>
      </c>
      <c r="C710" s="179" t="str">
        <f t="shared" si="106"/>
        <v>구간8</v>
      </c>
      <c r="D710" s="152">
        <f t="shared" si="103"/>
        <v>92</v>
      </c>
      <c r="E710" s="180">
        <f>COUNTIF($C$15:C710,C710)</f>
        <v>56</v>
      </c>
      <c r="F710" s="181">
        <f t="shared" si="107"/>
        <v>0.18485161948788154</v>
      </c>
      <c r="G710" s="181">
        <f t="shared" si="108"/>
        <v>3.73538032463132E-3</v>
      </c>
      <c r="H710" s="182">
        <f t="shared" si="104"/>
        <v>0.18858699981251287</v>
      </c>
    </row>
    <row r="711" spans="1:8">
      <c r="A711" s="152">
        <f t="shared" si="111"/>
        <v>697</v>
      </c>
      <c r="B711" s="153">
        <f t="shared" si="111"/>
        <v>45622</v>
      </c>
      <c r="C711" s="179" t="str">
        <f t="shared" si="106"/>
        <v>구간8</v>
      </c>
      <c r="D711" s="152">
        <f t="shared" si="103"/>
        <v>92</v>
      </c>
      <c r="E711" s="180">
        <f>COUNTIF($C$15:C711,C711)</f>
        <v>57</v>
      </c>
      <c r="F711" s="181">
        <f t="shared" si="107"/>
        <v>0.18485161948788154</v>
      </c>
      <c r="G711" s="181">
        <f t="shared" si="108"/>
        <v>3.8020835447140221E-3</v>
      </c>
      <c r="H711" s="182">
        <f t="shared" si="104"/>
        <v>0.18865370303259557</v>
      </c>
    </row>
    <row r="712" spans="1:8">
      <c r="A712" s="152">
        <f t="shared" si="111"/>
        <v>698</v>
      </c>
      <c r="B712" s="153">
        <f t="shared" si="111"/>
        <v>45623</v>
      </c>
      <c r="C712" s="179" t="str">
        <f t="shared" si="106"/>
        <v>구간8</v>
      </c>
      <c r="D712" s="152">
        <f t="shared" si="103"/>
        <v>92</v>
      </c>
      <c r="E712" s="180">
        <f>COUNTIF($C$15:C712,C712)</f>
        <v>58</v>
      </c>
      <c r="F712" s="181">
        <f t="shared" si="107"/>
        <v>0.18485161948788154</v>
      </c>
      <c r="G712" s="181">
        <f t="shared" si="108"/>
        <v>3.8687867647967246E-3</v>
      </c>
      <c r="H712" s="182">
        <f t="shared" si="104"/>
        <v>0.18872040625267825</v>
      </c>
    </row>
    <row r="713" spans="1:8">
      <c r="A713" s="152">
        <f t="shared" si="111"/>
        <v>699</v>
      </c>
      <c r="B713" s="153">
        <f t="shared" si="111"/>
        <v>45624</v>
      </c>
      <c r="C713" s="179" t="str">
        <f t="shared" si="106"/>
        <v>구간8</v>
      </c>
      <c r="D713" s="152">
        <f t="shared" si="103"/>
        <v>92</v>
      </c>
      <c r="E713" s="180">
        <f>COUNTIF($C$15:C713,C713)</f>
        <v>59</v>
      </c>
      <c r="F713" s="181">
        <f t="shared" si="107"/>
        <v>0.18485161948788154</v>
      </c>
      <c r="G713" s="181">
        <f t="shared" si="108"/>
        <v>3.9354899848794266E-3</v>
      </c>
      <c r="H713" s="182">
        <f t="shared" si="104"/>
        <v>0.18878710947276095</v>
      </c>
    </row>
    <row r="714" spans="1:8">
      <c r="A714" s="152">
        <f t="shared" si="111"/>
        <v>700</v>
      </c>
      <c r="B714" s="153">
        <f t="shared" si="111"/>
        <v>45625</v>
      </c>
      <c r="C714" s="179" t="str">
        <f t="shared" si="106"/>
        <v>구간8</v>
      </c>
      <c r="D714" s="152">
        <f t="shared" si="103"/>
        <v>92</v>
      </c>
      <c r="E714" s="180">
        <f>COUNTIF($C$15:C714,C714)</f>
        <v>60</v>
      </c>
      <c r="F714" s="181">
        <f t="shared" si="107"/>
        <v>0.18485161948788154</v>
      </c>
      <c r="G714" s="181">
        <f t="shared" si="108"/>
        <v>4.0021932049621291E-3</v>
      </c>
      <c r="H714" s="182">
        <f t="shared" si="104"/>
        <v>0.18885381269284365</v>
      </c>
    </row>
    <row r="715" spans="1:8">
      <c r="A715" s="152">
        <f t="shared" si="111"/>
        <v>701</v>
      </c>
      <c r="B715" s="153">
        <f t="shared" si="111"/>
        <v>45626</v>
      </c>
      <c r="C715" s="179" t="str">
        <f t="shared" si="106"/>
        <v>구간8</v>
      </c>
      <c r="D715" s="152">
        <f t="shared" si="103"/>
        <v>92</v>
      </c>
      <c r="E715" s="180">
        <f>COUNTIF($C$15:C715,C715)</f>
        <v>61</v>
      </c>
      <c r="F715" s="181">
        <f t="shared" si="107"/>
        <v>0.18485161948788154</v>
      </c>
      <c r="G715" s="181">
        <f t="shared" si="108"/>
        <v>4.0688964250448307E-3</v>
      </c>
      <c r="H715" s="182">
        <f t="shared" si="104"/>
        <v>0.18892051591292636</v>
      </c>
    </row>
    <row r="716" spans="1:8">
      <c r="A716" s="152">
        <f t="shared" si="111"/>
        <v>702</v>
      </c>
      <c r="B716" s="153">
        <f t="shared" si="111"/>
        <v>45627</v>
      </c>
      <c r="C716" s="179" t="str">
        <f t="shared" si="106"/>
        <v>구간8</v>
      </c>
      <c r="D716" s="152">
        <f t="shared" si="103"/>
        <v>92</v>
      </c>
      <c r="E716" s="180">
        <f>COUNTIF($C$15:C716,C716)</f>
        <v>62</v>
      </c>
      <c r="F716" s="181">
        <f t="shared" si="107"/>
        <v>0.18485161948788154</v>
      </c>
      <c r="G716" s="181">
        <f t="shared" si="108"/>
        <v>4.1355996451275332E-3</v>
      </c>
      <c r="H716" s="182">
        <f t="shared" si="104"/>
        <v>0.18898721913300906</v>
      </c>
    </row>
    <row r="717" spans="1:8">
      <c r="A717" s="152">
        <f t="shared" si="111"/>
        <v>703</v>
      </c>
      <c r="B717" s="153">
        <f t="shared" si="111"/>
        <v>45628</v>
      </c>
      <c r="C717" s="179" t="str">
        <f t="shared" si="106"/>
        <v>구간8</v>
      </c>
      <c r="D717" s="152">
        <f t="shared" si="103"/>
        <v>92</v>
      </c>
      <c r="E717" s="180">
        <f>COUNTIF($C$15:C717,C717)</f>
        <v>63</v>
      </c>
      <c r="F717" s="181">
        <f t="shared" si="107"/>
        <v>0.18485161948788154</v>
      </c>
      <c r="G717" s="181">
        <f t="shared" si="108"/>
        <v>4.2023028652102348E-3</v>
      </c>
      <c r="H717" s="182">
        <f t="shared" si="104"/>
        <v>0.18905392235309176</v>
      </c>
    </row>
    <row r="718" spans="1:8">
      <c r="A718" s="152">
        <f t="shared" si="111"/>
        <v>704</v>
      </c>
      <c r="B718" s="153">
        <f t="shared" si="111"/>
        <v>45629</v>
      </c>
      <c r="C718" s="179" t="str">
        <f t="shared" si="106"/>
        <v>구간8</v>
      </c>
      <c r="D718" s="152">
        <f t="shared" si="103"/>
        <v>92</v>
      </c>
      <c r="E718" s="180">
        <f>COUNTIF($C$15:C718,C718)</f>
        <v>64</v>
      </c>
      <c r="F718" s="181">
        <f t="shared" si="107"/>
        <v>0.18485161948788154</v>
      </c>
      <c r="G718" s="181">
        <f t="shared" si="108"/>
        <v>4.2690060852929373E-3</v>
      </c>
      <c r="H718" s="182">
        <f t="shared" si="104"/>
        <v>0.18912062557317447</v>
      </c>
    </row>
    <row r="719" spans="1:8">
      <c r="A719" s="152">
        <f t="shared" si="111"/>
        <v>705</v>
      </c>
      <c r="B719" s="153">
        <f t="shared" si="111"/>
        <v>45630</v>
      </c>
      <c r="C719" s="179" t="str">
        <f t="shared" si="106"/>
        <v>구간8</v>
      </c>
      <c r="D719" s="152">
        <f t="shared" ref="D719:D782" si="112">COUNTIF($C$15:$C$49928,C719)</f>
        <v>92</v>
      </c>
      <c r="E719" s="180">
        <f>COUNTIF($C$15:C719,C719)</f>
        <v>65</v>
      </c>
      <c r="F719" s="181">
        <f t="shared" si="107"/>
        <v>0.18485161948788154</v>
      </c>
      <c r="G719" s="181">
        <f t="shared" si="108"/>
        <v>4.3357093053756398E-3</v>
      </c>
      <c r="H719" s="182">
        <f t="shared" ref="H719:H782" si="113">F719+G719</f>
        <v>0.18918732879325717</v>
      </c>
    </row>
    <row r="720" spans="1:8">
      <c r="A720" s="152">
        <f t="shared" ref="A720:B735" si="114">A719+1</f>
        <v>706</v>
      </c>
      <c r="B720" s="153">
        <f t="shared" si="114"/>
        <v>45631</v>
      </c>
      <c r="C720" s="179" t="str">
        <f t="shared" ref="C720:C783" si="115">IF(IFERROR(HLOOKUP(B720,$D$5:$BK$6,2,FALSE),"")="",C721,HLOOKUP(B720,$D$5:$BK$7,2,FALSE))</f>
        <v>구간8</v>
      </c>
      <c r="D720" s="152">
        <f t="shared" si="112"/>
        <v>92</v>
      </c>
      <c r="E720" s="180">
        <f>COUNTIF($C$15:C720,C720)</f>
        <v>66</v>
      </c>
      <c r="F720" s="181">
        <f t="shared" ref="F720:F783" si="116">HLOOKUP($C720,$D$6:$BK$11,6,FALSE)</f>
        <v>0.18485161948788154</v>
      </c>
      <c r="G720" s="181">
        <f t="shared" ref="G720:G783" si="117">HLOOKUP($C720,$D$6:$BK$11,5,FALSE)*(E720)</f>
        <v>4.4024125254583414E-3</v>
      </c>
      <c r="H720" s="182">
        <f t="shared" si="113"/>
        <v>0.18925403201333987</v>
      </c>
    </row>
    <row r="721" spans="1:8">
      <c r="A721" s="152">
        <f t="shared" si="114"/>
        <v>707</v>
      </c>
      <c r="B721" s="153">
        <f t="shared" si="114"/>
        <v>45632</v>
      </c>
      <c r="C721" s="179" t="str">
        <f t="shared" si="115"/>
        <v>구간8</v>
      </c>
      <c r="D721" s="152">
        <f t="shared" si="112"/>
        <v>92</v>
      </c>
      <c r="E721" s="180">
        <f>COUNTIF($C$15:C721,C721)</f>
        <v>67</v>
      </c>
      <c r="F721" s="181">
        <f t="shared" si="116"/>
        <v>0.18485161948788154</v>
      </c>
      <c r="G721" s="181">
        <f t="shared" si="117"/>
        <v>4.4691157455410439E-3</v>
      </c>
      <c r="H721" s="182">
        <f t="shared" si="113"/>
        <v>0.18932073523342258</v>
      </c>
    </row>
    <row r="722" spans="1:8">
      <c r="A722" s="152">
        <f t="shared" si="114"/>
        <v>708</v>
      </c>
      <c r="B722" s="153">
        <f t="shared" si="114"/>
        <v>45633</v>
      </c>
      <c r="C722" s="179" t="str">
        <f t="shared" si="115"/>
        <v>구간8</v>
      </c>
      <c r="D722" s="152">
        <f t="shared" si="112"/>
        <v>92</v>
      </c>
      <c r="E722" s="180">
        <f>COUNTIF($C$15:C722,C722)</f>
        <v>68</v>
      </c>
      <c r="F722" s="181">
        <f t="shared" si="116"/>
        <v>0.18485161948788154</v>
      </c>
      <c r="G722" s="181">
        <f t="shared" si="117"/>
        <v>4.5358189656237455E-3</v>
      </c>
      <c r="H722" s="182">
        <f t="shared" si="113"/>
        <v>0.18938743845350528</v>
      </c>
    </row>
    <row r="723" spans="1:8">
      <c r="A723" s="152">
        <f t="shared" si="114"/>
        <v>709</v>
      </c>
      <c r="B723" s="153">
        <f t="shared" si="114"/>
        <v>45634</v>
      </c>
      <c r="C723" s="179" t="str">
        <f t="shared" si="115"/>
        <v>구간8</v>
      </c>
      <c r="D723" s="152">
        <f t="shared" si="112"/>
        <v>92</v>
      </c>
      <c r="E723" s="180">
        <f>COUNTIF($C$15:C723,C723)</f>
        <v>69</v>
      </c>
      <c r="F723" s="181">
        <f t="shared" si="116"/>
        <v>0.18485161948788154</v>
      </c>
      <c r="G723" s="181">
        <f t="shared" si="117"/>
        <v>4.602522185706448E-3</v>
      </c>
      <c r="H723" s="182">
        <f t="shared" si="113"/>
        <v>0.18945414167358798</v>
      </c>
    </row>
    <row r="724" spans="1:8">
      <c r="A724" s="152">
        <f t="shared" si="114"/>
        <v>710</v>
      </c>
      <c r="B724" s="153">
        <f t="shared" si="114"/>
        <v>45635</v>
      </c>
      <c r="C724" s="179" t="str">
        <f t="shared" si="115"/>
        <v>구간8</v>
      </c>
      <c r="D724" s="152">
        <f t="shared" si="112"/>
        <v>92</v>
      </c>
      <c r="E724" s="180">
        <f>COUNTIF($C$15:C724,C724)</f>
        <v>70</v>
      </c>
      <c r="F724" s="181">
        <f t="shared" si="116"/>
        <v>0.18485161948788154</v>
      </c>
      <c r="G724" s="181">
        <f t="shared" si="117"/>
        <v>4.6692254057891505E-3</v>
      </c>
      <c r="H724" s="182">
        <f t="shared" si="113"/>
        <v>0.18952084489367069</v>
      </c>
    </row>
    <row r="725" spans="1:8">
      <c r="A725" s="152">
        <f t="shared" si="114"/>
        <v>711</v>
      </c>
      <c r="B725" s="153">
        <f t="shared" si="114"/>
        <v>45636</v>
      </c>
      <c r="C725" s="179" t="str">
        <f t="shared" si="115"/>
        <v>구간8</v>
      </c>
      <c r="D725" s="152">
        <f t="shared" si="112"/>
        <v>92</v>
      </c>
      <c r="E725" s="180">
        <f>COUNTIF($C$15:C725,C725)</f>
        <v>71</v>
      </c>
      <c r="F725" s="181">
        <f t="shared" si="116"/>
        <v>0.18485161948788154</v>
      </c>
      <c r="G725" s="181">
        <f t="shared" si="117"/>
        <v>4.7359286258718521E-3</v>
      </c>
      <c r="H725" s="182">
        <f t="shared" si="113"/>
        <v>0.18958754811375339</v>
      </c>
    </row>
    <row r="726" spans="1:8">
      <c r="A726" s="152">
        <f t="shared" si="114"/>
        <v>712</v>
      </c>
      <c r="B726" s="153">
        <f t="shared" si="114"/>
        <v>45637</v>
      </c>
      <c r="C726" s="179" t="str">
        <f t="shared" si="115"/>
        <v>구간8</v>
      </c>
      <c r="D726" s="152">
        <f t="shared" si="112"/>
        <v>92</v>
      </c>
      <c r="E726" s="180">
        <f>COUNTIF($C$15:C726,C726)</f>
        <v>72</v>
      </c>
      <c r="F726" s="181">
        <f t="shared" si="116"/>
        <v>0.18485161948788154</v>
      </c>
      <c r="G726" s="181">
        <f t="shared" si="117"/>
        <v>4.8026318459545546E-3</v>
      </c>
      <c r="H726" s="182">
        <f t="shared" si="113"/>
        <v>0.18965425133383609</v>
      </c>
    </row>
    <row r="727" spans="1:8">
      <c r="A727" s="152">
        <f t="shared" si="114"/>
        <v>713</v>
      </c>
      <c r="B727" s="153">
        <f t="shared" si="114"/>
        <v>45638</v>
      </c>
      <c r="C727" s="179" t="str">
        <f t="shared" si="115"/>
        <v>구간8</v>
      </c>
      <c r="D727" s="152">
        <f t="shared" si="112"/>
        <v>92</v>
      </c>
      <c r="E727" s="180">
        <f>COUNTIF($C$15:C727,C727)</f>
        <v>73</v>
      </c>
      <c r="F727" s="181">
        <f t="shared" si="116"/>
        <v>0.18485161948788154</v>
      </c>
      <c r="G727" s="181">
        <f t="shared" si="117"/>
        <v>4.8693350660372562E-3</v>
      </c>
      <c r="H727" s="182">
        <f t="shared" si="113"/>
        <v>0.1897209545539188</v>
      </c>
    </row>
    <row r="728" spans="1:8">
      <c r="A728" s="152">
        <f t="shared" si="114"/>
        <v>714</v>
      </c>
      <c r="B728" s="153">
        <f t="shared" si="114"/>
        <v>45639</v>
      </c>
      <c r="C728" s="179" t="str">
        <f t="shared" si="115"/>
        <v>구간8</v>
      </c>
      <c r="D728" s="152">
        <f t="shared" si="112"/>
        <v>92</v>
      </c>
      <c r="E728" s="180">
        <f>COUNTIF($C$15:C728,C728)</f>
        <v>74</v>
      </c>
      <c r="F728" s="181">
        <f t="shared" si="116"/>
        <v>0.18485161948788154</v>
      </c>
      <c r="G728" s="181">
        <f t="shared" si="117"/>
        <v>4.9360382861199587E-3</v>
      </c>
      <c r="H728" s="182">
        <f t="shared" si="113"/>
        <v>0.1897876577740015</v>
      </c>
    </row>
    <row r="729" spans="1:8">
      <c r="A729" s="152">
        <f t="shared" si="114"/>
        <v>715</v>
      </c>
      <c r="B729" s="153">
        <f t="shared" si="114"/>
        <v>45640</v>
      </c>
      <c r="C729" s="179" t="str">
        <f t="shared" si="115"/>
        <v>구간8</v>
      </c>
      <c r="D729" s="152">
        <f t="shared" si="112"/>
        <v>92</v>
      </c>
      <c r="E729" s="180">
        <f>COUNTIF($C$15:C729,C729)</f>
        <v>75</v>
      </c>
      <c r="F729" s="181">
        <f t="shared" si="116"/>
        <v>0.18485161948788154</v>
      </c>
      <c r="G729" s="181">
        <f t="shared" si="117"/>
        <v>5.0027415062026612E-3</v>
      </c>
      <c r="H729" s="182">
        <f t="shared" si="113"/>
        <v>0.1898543609940842</v>
      </c>
    </row>
    <row r="730" spans="1:8">
      <c r="A730" s="152">
        <f t="shared" si="114"/>
        <v>716</v>
      </c>
      <c r="B730" s="153">
        <f t="shared" si="114"/>
        <v>45641</v>
      </c>
      <c r="C730" s="179" t="str">
        <f t="shared" si="115"/>
        <v>구간8</v>
      </c>
      <c r="D730" s="152">
        <f t="shared" si="112"/>
        <v>92</v>
      </c>
      <c r="E730" s="180">
        <f>COUNTIF($C$15:C730,C730)</f>
        <v>76</v>
      </c>
      <c r="F730" s="181">
        <f t="shared" si="116"/>
        <v>0.18485161948788154</v>
      </c>
      <c r="G730" s="181">
        <f t="shared" si="117"/>
        <v>5.0694447262853628E-3</v>
      </c>
      <c r="H730" s="182">
        <f t="shared" si="113"/>
        <v>0.18992106421416691</v>
      </c>
    </row>
    <row r="731" spans="1:8">
      <c r="A731" s="152">
        <f t="shared" si="114"/>
        <v>717</v>
      </c>
      <c r="B731" s="153">
        <f t="shared" si="114"/>
        <v>45642</v>
      </c>
      <c r="C731" s="179" t="str">
        <f t="shared" si="115"/>
        <v>구간8</v>
      </c>
      <c r="D731" s="152">
        <f t="shared" si="112"/>
        <v>92</v>
      </c>
      <c r="E731" s="180">
        <f>COUNTIF($C$15:C731,C731)</f>
        <v>77</v>
      </c>
      <c r="F731" s="181">
        <f t="shared" si="116"/>
        <v>0.18485161948788154</v>
      </c>
      <c r="G731" s="181">
        <f t="shared" si="117"/>
        <v>5.1361479463680653E-3</v>
      </c>
      <c r="H731" s="182">
        <f t="shared" si="113"/>
        <v>0.18998776743424961</v>
      </c>
    </row>
    <row r="732" spans="1:8">
      <c r="A732" s="152">
        <f t="shared" si="114"/>
        <v>718</v>
      </c>
      <c r="B732" s="153">
        <f t="shared" si="114"/>
        <v>45643</v>
      </c>
      <c r="C732" s="179" t="str">
        <f t="shared" si="115"/>
        <v>구간8</v>
      </c>
      <c r="D732" s="152">
        <f t="shared" si="112"/>
        <v>92</v>
      </c>
      <c r="E732" s="180">
        <f>COUNTIF($C$15:C732,C732)</f>
        <v>78</v>
      </c>
      <c r="F732" s="181">
        <f t="shared" si="116"/>
        <v>0.18485161948788154</v>
      </c>
      <c r="G732" s="181">
        <f t="shared" si="117"/>
        <v>5.2028511664507678E-3</v>
      </c>
      <c r="H732" s="182">
        <f t="shared" si="113"/>
        <v>0.19005447065433231</v>
      </c>
    </row>
    <row r="733" spans="1:8">
      <c r="A733" s="152">
        <f t="shared" si="114"/>
        <v>719</v>
      </c>
      <c r="B733" s="153">
        <f t="shared" si="114"/>
        <v>45644</v>
      </c>
      <c r="C733" s="179" t="str">
        <f t="shared" si="115"/>
        <v>구간8</v>
      </c>
      <c r="D733" s="152">
        <f t="shared" si="112"/>
        <v>92</v>
      </c>
      <c r="E733" s="180">
        <f>COUNTIF($C$15:C733,C733)</f>
        <v>79</v>
      </c>
      <c r="F733" s="181">
        <f t="shared" si="116"/>
        <v>0.18485161948788154</v>
      </c>
      <c r="G733" s="181">
        <f t="shared" si="117"/>
        <v>5.2695543865334694E-3</v>
      </c>
      <c r="H733" s="182">
        <f t="shared" si="113"/>
        <v>0.19012117387441502</v>
      </c>
    </row>
    <row r="734" spans="1:8">
      <c r="A734" s="152">
        <f t="shared" si="114"/>
        <v>720</v>
      </c>
      <c r="B734" s="153">
        <f t="shared" si="114"/>
        <v>45645</v>
      </c>
      <c r="C734" s="179" t="str">
        <f t="shared" si="115"/>
        <v>구간8</v>
      </c>
      <c r="D734" s="152">
        <f t="shared" si="112"/>
        <v>92</v>
      </c>
      <c r="E734" s="180">
        <f>COUNTIF($C$15:C734,C734)</f>
        <v>80</v>
      </c>
      <c r="F734" s="181">
        <f t="shared" si="116"/>
        <v>0.18485161948788154</v>
      </c>
      <c r="G734" s="181">
        <f t="shared" si="117"/>
        <v>5.3362576066161719E-3</v>
      </c>
      <c r="H734" s="182">
        <f t="shared" si="113"/>
        <v>0.19018787709449772</v>
      </c>
    </row>
    <row r="735" spans="1:8">
      <c r="A735" s="152">
        <f t="shared" si="114"/>
        <v>721</v>
      </c>
      <c r="B735" s="153">
        <f t="shared" si="114"/>
        <v>45646</v>
      </c>
      <c r="C735" s="179" t="str">
        <f t="shared" si="115"/>
        <v>구간8</v>
      </c>
      <c r="D735" s="152">
        <f t="shared" si="112"/>
        <v>92</v>
      </c>
      <c r="E735" s="180">
        <f>COUNTIF($C$15:C735,C735)</f>
        <v>81</v>
      </c>
      <c r="F735" s="181">
        <f t="shared" si="116"/>
        <v>0.18485161948788154</v>
      </c>
      <c r="G735" s="181">
        <f t="shared" si="117"/>
        <v>5.4029608266988735E-3</v>
      </c>
      <c r="H735" s="182">
        <f t="shared" si="113"/>
        <v>0.1902545803145804</v>
      </c>
    </row>
    <row r="736" spans="1:8">
      <c r="A736" s="152">
        <f t="shared" ref="A736:B751" si="118">A735+1</f>
        <v>722</v>
      </c>
      <c r="B736" s="153">
        <f t="shared" si="118"/>
        <v>45647</v>
      </c>
      <c r="C736" s="179" t="str">
        <f t="shared" si="115"/>
        <v>구간8</v>
      </c>
      <c r="D736" s="152">
        <f t="shared" si="112"/>
        <v>92</v>
      </c>
      <c r="E736" s="180">
        <f>COUNTIF($C$15:C736,C736)</f>
        <v>82</v>
      </c>
      <c r="F736" s="181">
        <f t="shared" si="116"/>
        <v>0.18485161948788154</v>
      </c>
      <c r="G736" s="181">
        <f t="shared" si="117"/>
        <v>5.469664046781576E-3</v>
      </c>
      <c r="H736" s="182">
        <f t="shared" si="113"/>
        <v>0.1903212835346631</v>
      </c>
    </row>
    <row r="737" spans="1:8">
      <c r="A737" s="152">
        <f t="shared" si="118"/>
        <v>723</v>
      </c>
      <c r="B737" s="153">
        <f t="shared" si="118"/>
        <v>45648</v>
      </c>
      <c r="C737" s="179" t="str">
        <f t="shared" si="115"/>
        <v>구간8</v>
      </c>
      <c r="D737" s="152">
        <f t="shared" si="112"/>
        <v>92</v>
      </c>
      <c r="E737" s="180">
        <f>COUNTIF($C$15:C737,C737)</f>
        <v>83</v>
      </c>
      <c r="F737" s="181">
        <f t="shared" si="116"/>
        <v>0.18485161948788154</v>
      </c>
      <c r="G737" s="181">
        <f t="shared" si="117"/>
        <v>5.5363672668642784E-3</v>
      </c>
      <c r="H737" s="182">
        <f t="shared" si="113"/>
        <v>0.1903879867547458</v>
      </c>
    </row>
    <row r="738" spans="1:8">
      <c r="A738" s="152">
        <f t="shared" si="118"/>
        <v>724</v>
      </c>
      <c r="B738" s="153">
        <f t="shared" si="118"/>
        <v>45649</v>
      </c>
      <c r="C738" s="179" t="str">
        <f t="shared" si="115"/>
        <v>구간8</v>
      </c>
      <c r="D738" s="152">
        <f t="shared" si="112"/>
        <v>92</v>
      </c>
      <c r="E738" s="180">
        <f>COUNTIF($C$15:C738,C738)</f>
        <v>84</v>
      </c>
      <c r="F738" s="181">
        <f t="shared" si="116"/>
        <v>0.18485161948788154</v>
      </c>
      <c r="G738" s="181">
        <f t="shared" si="117"/>
        <v>5.6030704869469801E-3</v>
      </c>
      <c r="H738" s="182">
        <f t="shared" si="113"/>
        <v>0.19045468997482851</v>
      </c>
    </row>
    <row r="739" spans="1:8">
      <c r="A739" s="152">
        <f t="shared" si="118"/>
        <v>725</v>
      </c>
      <c r="B739" s="153">
        <f t="shared" si="118"/>
        <v>45650</v>
      </c>
      <c r="C739" s="179" t="str">
        <f t="shared" si="115"/>
        <v>구간8</v>
      </c>
      <c r="D739" s="152">
        <f t="shared" si="112"/>
        <v>92</v>
      </c>
      <c r="E739" s="180">
        <f>COUNTIF($C$15:C739,C739)</f>
        <v>85</v>
      </c>
      <c r="F739" s="181">
        <f t="shared" si="116"/>
        <v>0.18485161948788154</v>
      </c>
      <c r="G739" s="181">
        <f t="shared" si="117"/>
        <v>5.6697737070296825E-3</v>
      </c>
      <c r="H739" s="182">
        <f t="shared" si="113"/>
        <v>0.19052139319491121</v>
      </c>
    </row>
    <row r="740" spans="1:8">
      <c r="A740" s="152">
        <f t="shared" si="118"/>
        <v>726</v>
      </c>
      <c r="B740" s="153">
        <f t="shared" si="118"/>
        <v>45651</v>
      </c>
      <c r="C740" s="179" t="str">
        <f t="shared" si="115"/>
        <v>구간8</v>
      </c>
      <c r="D740" s="152">
        <f t="shared" si="112"/>
        <v>92</v>
      </c>
      <c r="E740" s="180">
        <f>COUNTIF($C$15:C740,C740)</f>
        <v>86</v>
      </c>
      <c r="F740" s="181">
        <f t="shared" si="116"/>
        <v>0.18485161948788154</v>
      </c>
      <c r="G740" s="181">
        <f t="shared" si="117"/>
        <v>5.7364769271123842E-3</v>
      </c>
      <c r="H740" s="182">
        <f t="shared" si="113"/>
        <v>0.19058809641499391</v>
      </c>
    </row>
    <row r="741" spans="1:8">
      <c r="A741" s="152">
        <f t="shared" si="118"/>
        <v>727</v>
      </c>
      <c r="B741" s="153">
        <f t="shared" si="118"/>
        <v>45652</v>
      </c>
      <c r="C741" s="179" t="str">
        <f t="shared" si="115"/>
        <v>구간8</v>
      </c>
      <c r="D741" s="152">
        <f t="shared" si="112"/>
        <v>92</v>
      </c>
      <c r="E741" s="180">
        <f>COUNTIF($C$15:C741,C741)</f>
        <v>87</v>
      </c>
      <c r="F741" s="181">
        <f t="shared" si="116"/>
        <v>0.18485161948788154</v>
      </c>
      <c r="G741" s="181">
        <f t="shared" si="117"/>
        <v>5.8031801471950866E-3</v>
      </c>
      <c r="H741" s="182">
        <f t="shared" si="113"/>
        <v>0.19065479963507662</v>
      </c>
    </row>
    <row r="742" spans="1:8">
      <c r="A742" s="152">
        <f t="shared" si="118"/>
        <v>728</v>
      </c>
      <c r="B742" s="153">
        <f t="shared" si="118"/>
        <v>45653</v>
      </c>
      <c r="C742" s="179" t="str">
        <f t="shared" si="115"/>
        <v>구간8</v>
      </c>
      <c r="D742" s="152">
        <f t="shared" si="112"/>
        <v>92</v>
      </c>
      <c r="E742" s="180">
        <f>COUNTIF($C$15:C742,C742)</f>
        <v>88</v>
      </c>
      <c r="F742" s="181">
        <f t="shared" si="116"/>
        <v>0.18485161948788154</v>
      </c>
      <c r="G742" s="181">
        <f t="shared" si="117"/>
        <v>5.8698833672777891E-3</v>
      </c>
      <c r="H742" s="182">
        <f t="shared" si="113"/>
        <v>0.19072150285515932</v>
      </c>
    </row>
    <row r="743" spans="1:8">
      <c r="A743" s="152">
        <f t="shared" si="118"/>
        <v>729</v>
      </c>
      <c r="B743" s="153">
        <f t="shared" si="118"/>
        <v>45654</v>
      </c>
      <c r="C743" s="179" t="str">
        <f t="shared" si="115"/>
        <v>구간8</v>
      </c>
      <c r="D743" s="152">
        <f t="shared" si="112"/>
        <v>92</v>
      </c>
      <c r="E743" s="180">
        <f>COUNTIF($C$15:C743,C743)</f>
        <v>89</v>
      </c>
      <c r="F743" s="181">
        <f t="shared" si="116"/>
        <v>0.18485161948788154</v>
      </c>
      <c r="G743" s="181">
        <f t="shared" si="117"/>
        <v>5.9365865873604907E-3</v>
      </c>
      <c r="H743" s="182">
        <f t="shared" si="113"/>
        <v>0.19078820607524202</v>
      </c>
    </row>
    <row r="744" spans="1:8">
      <c r="A744" s="152">
        <f t="shared" si="118"/>
        <v>730</v>
      </c>
      <c r="B744" s="153">
        <f t="shared" si="118"/>
        <v>45655</v>
      </c>
      <c r="C744" s="179" t="str">
        <f t="shared" si="115"/>
        <v>구간8</v>
      </c>
      <c r="D744" s="152">
        <f t="shared" si="112"/>
        <v>92</v>
      </c>
      <c r="E744" s="180">
        <f>COUNTIF($C$15:C744,C744)</f>
        <v>90</v>
      </c>
      <c r="F744" s="181">
        <f t="shared" si="116"/>
        <v>0.18485161948788154</v>
      </c>
      <c r="G744" s="181">
        <f t="shared" si="117"/>
        <v>6.0032898074431932E-3</v>
      </c>
      <c r="H744" s="182">
        <f t="shared" si="113"/>
        <v>0.19085490929532473</v>
      </c>
    </row>
    <row r="745" spans="1:8">
      <c r="A745" s="152">
        <f t="shared" si="118"/>
        <v>731</v>
      </c>
      <c r="B745" s="153">
        <f t="shared" si="118"/>
        <v>45656</v>
      </c>
      <c r="C745" s="179" t="str">
        <f t="shared" si="115"/>
        <v>구간8</v>
      </c>
      <c r="D745" s="152">
        <f t="shared" si="112"/>
        <v>92</v>
      </c>
      <c r="E745" s="180">
        <f>COUNTIF($C$15:C745,C745)</f>
        <v>91</v>
      </c>
      <c r="F745" s="181">
        <f t="shared" si="116"/>
        <v>0.18485161948788154</v>
      </c>
      <c r="G745" s="181">
        <f t="shared" si="117"/>
        <v>6.0699930275258948E-3</v>
      </c>
      <c r="H745" s="182">
        <f t="shared" si="113"/>
        <v>0.19092161251540743</v>
      </c>
    </row>
    <row r="746" spans="1:8">
      <c r="A746" s="152">
        <f t="shared" si="118"/>
        <v>732</v>
      </c>
      <c r="B746" s="153">
        <f t="shared" si="118"/>
        <v>45657</v>
      </c>
      <c r="C746" s="179" t="str">
        <f t="shared" si="115"/>
        <v>구간8</v>
      </c>
      <c r="D746" s="152">
        <f t="shared" si="112"/>
        <v>92</v>
      </c>
      <c r="E746" s="180">
        <f>COUNTIF($C$15:C746,C746)</f>
        <v>92</v>
      </c>
      <c r="F746" s="181">
        <f t="shared" si="116"/>
        <v>0.18485161948788154</v>
      </c>
      <c r="G746" s="181">
        <f t="shared" si="117"/>
        <v>6.1366962476085973E-3</v>
      </c>
      <c r="H746" s="182">
        <f t="shared" si="113"/>
        <v>0.19098831573549013</v>
      </c>
    </row>
    <row r="747" spans="1:8">
      <c r="A747" s="152">
        <f t="shared" si="118"/>
        <v>733</v>
      </c>
      <c r="B747" s="153">
        <f t="shared" si="118"/>
        <v>45658</v>
      </c>
      <c r="C747" s="179" t="str">
        <f t="shared" si="115"/>
        <v>구간9</v>
      </c>
      <c r="D747" s="152">
        <f t="shared" si="112"/>
        <v>90</v>
      </c>
      <c r="E747" s="180">
        <f>COUNTIF($C$15:C747,C747)</f>
        <v>1</v>
      </c>
      <c r="F747" s="181">
        <f t="shared" si="116"/>
        <v>0.19098831573549013</v>
      </c>
      <c r="G747" s="181">
        <f t="shared" si="117"/>
        <v>5.3767681798393915E-5</v>
      </c>
      <c r="H747" s="182">
        <f t="shared" si="113"/>
        <v>0.19104208341728854</v>
      </c>
    </row>
    <row r="748" spans="1:8">
      <c r="A748" s="152">
        <f t="shared" si="118"/>
        <v>734</v>
      </c>
      <c r="B748" s="153">
        <f t="shared" si="118"/>
        <v>45659</v>
      </c>
      <c r="C748" s="179" t="str">
        <f t="shared" si="115"/>
        <v>구간9</v>
      </c>
      <c r="D748" s="152">
        <f t="shared" si="112"/>
        <v>90</v>
      </c>
      <c r="E748" s="180">
        <f>COUNTIF($C$15:C748,C748)</f>
        <v>2</v>
      </c>
      <c r="F748" s="181">
        <f t="shared" si="116"/>
        <v>0.19098831573549013</v>
      </c>
      <c r="G748" s="181">
        <f t="shared" si="117"/>
        <v>1.0753536359678783E-4</v>
      </c>
      <c r="H748" s="182">
        <f t="shared" si="113"/>
        <v>0.19109585109908692</v>
      </c>
    </row>
    <row r="749" spans="1:8">
      <c r="A749" s="152">
        <f t="shared" si="118"/>
        <v>735</v>
      </c>
      <c r="B749" s="153">
        <f t="shared" si="118"/>
        <v>45660</v>
      </c>
      <c r="C749" s="179" t="str">
        <f t="shared" si="115"/>
        <v>구간9</v>
      </c>
      <c r="D749" s="152">
        <f t="shared" si="112"/>
        <v>90</v>
      </c>
      <c r="E749" s="180">
        <f>COUNTIF($C$15:C749,C749)</f>
        <v>3</v>
      </c>
      <c r="F749" s="181">
        <f t="shared" si="116"/>
        <v>0.19098831573549013</v>
      </c>
      <c r="G749" s="181">
        <f t="shared" si="117"/>
        <v>1.6130304539518174E-4</v>
      </c>
      <c r="H749" s="182">
        <f t="shared" si="113"/>
        <v>0.19114961878088532</v>
      </c>
    </row>
    <row r="750" spans="1:8">
      <c r="A750" s="152">
        <f t="shared" si="118"/>
        <v>736</v>
      </c>
      <c r="B750" s="153">
        <f t="shared" si="118"/>
        <v>45661</v>
      </c>
      <c r="C750" s="179" t="str">
        <f t="shared" si="115"/>
        <v>구간9</v>
      </c>
      <c r="D750" s="152">
        <f t="shared" si="112"/>
        <v>90</v>
      </c>
      <c r="E750" s="180">
        <f>COUNTIF($C$15:C750,C750)</f>
        <v>4</v>
      </c>
      <c r="F750" s="181">
        <f t="shared" si="116"/>
        <v>0.19098831573549013</v>
      </c>
      <c r="G750" s="181">
        <f t="shared" si="117"/>
        <v>2.1507072719357566E-4</v>
      </c>
      <c r="H750" s="182">
        <f t="shared" si="113"/>
        <v>0.1912033864626837</v>
      </c>
    </row>
    <row r="751" spans="1:8">
      <c r="A751" s="152">
        <f t="shared" si="118"/>
        <v>737</v>
      </c>
      <c r="B751" s="153">
        <f t="shared" si="118"/>
        <v>45662</v>
      </c>
      <c r="C751" s="179" t="str">
        <f t="shared" si="115"/>
        <v>구간9</v>
      </c>
      <c r="D751" s="152">
        <f t="shared" si="112"/>
        <v>90</v>
      </c>
      <c r="E751" s="180">
        <f>COUNTIF($C$15:C751,C751)</f>
        <v>5</v>
      </c>
      <c r="F751" s="181">
        <f t="shared" si="116"/>
        <v>0.19098831573549013</v>
      </c>
      <c r="G751" s="181">
        <f t="shared" si="117"/>
        <v>2.6883840899196955E-4</v>
      </c>
      <c r="H751" s="182">
        <f t="shared" si="113"/>
        <v>0.19125715414448211</v>
      </c>
    </row>
    <row r="752" spans="1:8">
      <c r="A752" s="152">
        <f t="shared" ref="A752:B767" si="119">A751+1</f>
        <v>738</v>
      </c>
      <c r="B752" s="153">
        <f t="shared" si="119"/>
        <v>45663</v>
      </c>
      <c r="C752" s="179" t="str">
        <f t="shared" si="115"/>
        <v>구간9</v>
      </c>
      <c r="D752" s="152">
        <f t="shared" si="112"/>
        <v>90</v>
      </c>
      <c r="E752" s="180">
        <f>COUNTIF($C$15:C752,C752)</f>
        <v>6</v>
      </c>
      <c r="F752" s="181">
        <f t="shared" si="116"/>
        <v>0.19098831573549013</v>
      </c>
      <c r="G752" s="181">
        <f t="shared" si="117"/>
        <v>3.2260609079036348E-4</v>
      </c>
      <c r="H752" s="182">
        <f t="shared" si="113"/>
        <v>0.19131092182628048</v>
      </c>
    </row>
    <row r="753" spans="1:8">
      <c r="A753" s="152">
        <f t="shared" si="119"/>
        <v>739</v>
      </c>
      <c r="B753" s="153">
        <f t="shared" si="119"/>
        <v>45664</v>
      </c>
      <c r="C753" s="179" t="str">
        <f t="shared" si="115"/>
        <v>구간9</v>
      </c>
      <c r="D753" s="152">
        <f t="shared" si="112"/>
        <v>90</v>
      </c>
      <c r="E753" s="180">
        <f>COUNTIF($C$15:C753,C753)</f>
        <v>7</v>
      </c>
      <c r="F753" s="181">
        <f t="shared" si="116"/>
        <v>0.19098831573549013</v>
      </c>
      <c r="G753" s="181">
        <f t="shared" si="117"/>
        <v>3.763737725887574E-4</v>
      </c>
      <c r="H753" s="182">
        <f t="shared" si="113"/>
        <v>0.19136468950807889</v>
      </c>
    </row>
    <row r="754" spans="1:8">
      <c r="A754" s="152">
        <f t="shared" si="119"/>
        <v>740</v>
      </c>
      <c r="B754" s="153">
        <f t="shared" si="119"/>
        <v>45665</v>
      </c>
      <c r="C754" s="179" t="str">
        <f t="shared" si="115"/>
        <v>구간9</v>
      </c>
      <c r="D754" s="152">
        <f t="shared" si="112"/>
        <v>90</v>
      </c>
      <c r="E754" s="180">
        <f>COUNTIF($C$15:C754,C754)</f>
        <v>8</v>
      </c>
      <c r="F754" s="181">
        <f t="shared" si="116"/>
        <v>0.19098831573549013</v>
      </c>
      <c r="G754" s="181">
        <f t="shared" si="117"/>
        <v>4.3014145438715132E-4</v>
      </c>
      <c r="H754" s="182">
        <f t="shared" si="113"/>
        <v>0.19141845718987729</v>
      </c>
    </row>
    <row r="755" spans="1:8">
      <c r="A755" s="152">
        <f t="shared" si="119"/>
        <v>741</v>
      </c>
      <c r="B755" s="153">
        <f t="shared" si="119"/>
        <v>45666</v>
      </c>
      <c r="C755" s="179" t="str">
        <f t="shared" si="115"/>
        <v>구간9</v>
      </c>
      <c r="D755" s="152">
        <f t="shared" si="112"/>
        <v>90</v>
      </c>
      <c r="E755" s="180">
        <f>COUNTIF($C$15:C755,C755)</f>
        <v>9</v>
      </c>
      <c r="F755" s="181">
        <f t="shared" si="116"/>
        <v>0.19098831573549013</v>
      </c>
      <c r="G755" s="181">
        <f t="shared" si="117"/>
        <v>4.8390913618554524E-4</v>
      </c>
      <c r="H755" s="182">
        <f t="shared" si="113"/>
        <v>0.19147222487167567</v>
      </c>
    </row>
    <row r="756" spans="1:8">
      <c r="A756" s="152">
        <f t="shared" si="119"/>
        <v>742</v>
      </c>
      <c r="B756" s="153">
        <f t="shared" si="119"/>
        <v>45667</v>
      </c>
      <c r="C756" s="179" t="str">
        <f t="shared" si="115"/>
        <v>구간9</v>
      </c>
      <c r="D756" s="152">
        <f t="shared" si="112"/>
        <v>90</v>
      </c>
      <c r="E756" s="180">
        <f>COUNTIF($C$15:C756,C756)</f>
        <v>10</v>
      </c>
      <c r="F756" s="181">
        <f t="shared" si="116"/>
        <v>0.19098831573549013</v>
      </c>
      <c r="G756" s="181">
        <f t="shared" si="117"/>
        <v>5.3767681798393911E-4</v>
      </c>
      <c r="H756" s="182">
        <f t="shared" si="113"/>
        <v>0.19152599255347408</v>
      </c>
    </row>
    <row r="757" spans="1:8">
      <c r="A757" s="152">
        <f t="shared" si="119"/>
        <v>743</v>
      </c>
      <c r="B757" s="153">
        <f t="shared" si="119"/>
        <v>45668</v>
      </c>
      <c r="C757" s="179" t="str">
        <f t="shared" si="115"/>
        <v>구간9</v>
      </c>
      <c r="D757" s="152">
        <f t="shared" si="112"/>
        <v>90</v>
      </c>
      <c r="E757" s="180">
        <f>COUNTIF($C$15:C757,C757)</f>
        <v>11</v>
      </c>
      <c r="F757" s="181">
        <f t="shared" si="116"/>
        <v>0.19098831573549013</v>
      </c>
      <c r="G757" s="181">
        <f t="shared" si="117"/>
        <v>5.9144449978233303E-4</v>
      </c>
      <c r="H757" s="182">
        <f t="shared" si="113"/>
        <v>0.19157976023527246</v>
      </c>
    </row>
    <row r="758" spans="1:8">
      <c r="A758" s="152">
        <f t="shared" si="119"/>
        <v>744</v>
      </c>
      <c r="B758" s="153">
        <f t="shared" si="119"/>
        <v>45669</v>
      </c>
      <c r="C758" s="179" t="str">
        <f t="shared" si="115"/>
        <v>구간9</v>
      </c>
      <c r="D758" s="152">
        <f t="shared" si="112"/>
        <v>90</v>
      </c>
      <c r="E758" s="180">
        <f>COUNTIF($C$15:C758,C758)</f>
        <v>12</v>
      </c>
      <c r="F758" s="181">
        <f t="shared" si="116"/>
        <v>0.19098831573549013</v>
      </c>
      <c r="G758" s="181">
        <f t="shared" si="117"/>
        <v>6.4521218158072695E-4</v>
      </c>
      <c r="H758" s="182">
        <f t="shared" si="113"/>
        <v>0.19163352791707086</v>
      </c>
    </row>
    <row r="759" spans="1:8">
      <c r="A759" s="152">
        <f t="shared" si="119"/>
        <v>745</v>
      </c>
      <c r="B759" s="153">
        <f t="shared" si="119"/>
        <v>45670</v>
      </c>
      <c r="C759" s="179" t="str">
        <f t="shared" si="115"/>
        <v>구간9</v>
      </c>
      <c r="D759" s="152">
        <f t="shared" si="112"/>
        <v>90</v>
      </c>
      <c r="E759" s="180">
        <f>COUNTIF($C$15:C759,C759)</f>
        <v>13</v>
      </c>
      <c r="F759" s="181">
        <f t="shared" si="116"/>
        <v>0.19098831573549013</v>
      </c>
      <c r="G759" s="181">
        <f t="shared" si="117"/>
        <v>6.9897986337912087E-4</v>
      </c>
      <c r="H759" s="182">
        <f t="shared" si="113"/>
        <v>0.19168729559886927</v>
      </c>
    </row>
    <row r="760" spans="1:8">
      <c r="A760" s="152">
        <f t="shared" si="119"/>
        <v>746</v>
      </c>
      <c r="B760" s="153">
        <f t="shared" si="119"/>
        <v>45671</v>
      </c>
      <c r="C760" s="179" t="str">
        <f t="shared" si="115"/>
        <v>구간9</v>
      </c>
      <c r="D760" s="152">
        <f t="shared" si="112"/>
        <v>90</v>
      </c>
      <c r="E760" s="180">
        <f>COUNTIF($C$15:C760,C760)</f>
        <v>14</v>
      </c>
      <c r="F760" s="181">
        <f t="shared" si="116"/>
        <v>0.19098831573549013</v>
      </c>
      <c r="G760" s="181">
        <f t="shared" si="117"/>
        <v>7.5274754517751479E-4</v>
      </c>
      <c r="H760" s="182">
        <f t="shared" si="113"/>
        <v>0.19174106328066765</v>
      </c>
    </row>
    <row r="761" spans="1:8">
      <c r="A761" s="152">
        <f t="shared" si="119"/>
        <v>747</v>
      </c>
      <c r="B761" s="153">
        <f t="shared" si="119"/>
        <v>45672</v>
      </c>
      <c r="C761" s="179" t="str">
        <f t="shared" si="115"/>
        <v>구간9</v>
      </c>
      <c r="D761" s="152">
        <f t="shared" si="112"/>
        <v>90</v>
      </c>
      <c r="E761" s="180">
        <f>COUNTIF($C$15:C761,C761)</f>
        <v>15</v>
      </c>
      <c r="F761" s="181">
        <f t="shared" si="116"/>
        <v>0.19098831573549013</v>
      </c>
      <c r="G761" s="181">
        <f t="shared" si="117"/>
        <v>8.0651522697590872E-4</v>
      </c>
      <c r="H761" s="182">
        <f t="shared" si="113"/>
        <v>0.19179483096246605</v>
      </c>
    </row>
    <row r="762" spans="1:8">
      <c r="A762" s="152">
        <f t="shared" si="119"/>
        <v>748</v>
      </c>
      <c r="B762" s="153">
        <f t="shared" si="119"/>
        <v>45673</v>
      </c>
      <c r="C762" s="179" t="str">
        <f t="shared" si="115"/>
        <v>구간9</v>
      </c>
      <c r="D762" s="152">
        <f t="shared" si="112"/>
        <v>90</v>
      </c>
      <c r="E762" s="180">
        <f>COUNTIF($C$15:C762,C762)</f>
        <v>16</v>
      </c>
      <c r="F762" s="181">
        <f t="shared" si="116"/>
        <v>0.19098831573549013</v>
      </c>
      <c r="G762" s="181">
        <f t="shared" si="117"/>
        <v>8.6028290877430264E-4</v>
      </c>
      <c r="H762" s="182">
        <f t="shared" si="113"/>
        <v>0.19184859864426443</v>
      </c>
    </row>
    <row r="763" spans="1:8">
      <c r="A763" s="152">
        <f t="shared" si="119"/>
        <v>749</v>
      </c>
      <c r="B763" s="153">
        <f t="shared" si="119"/>
        <v>45674</v>
      </c>
      <c r="C763" s="179" t="str">
        <f t="shared" si="115"/>
        <v>구간9</v>
      </c>
      <c r="D763" s="152">
        <f t="shared" si="112"/>
        <v>90</v>
      </c>
      <c r="E763" s="180">
        <f>COUNTIF($C$15:C763,C763)</f>
        <v>17</v>
      </c>
      <c r="F763" s="181">
        <f t="shared" si="116"/>
        <v>0.19098831573549013</v>
      </c>
      <c r="G763" s="181">
        <f t="shared" si="117"/>
        <v>9.1405059057269656E-4</v>
      </c>
      <c r="H763" s="182">
        <f t="shared" si="113"/>
        <v>0.19190236632606283</v>
      </c>
    </row>
    <row r="764" spans="1:8">
      <c r="A764" s="152">
        <f t="shared" si="119"/>
        <v>750</v>
      </c>
      <c r="B764" s="153">
        <f t="shared" si="119"/>
        <v>45675</v>
      </c>
      <c r="C764" s="179" t="str">
        <f t="shared" si="115"/>
        <v>구간9</v>
      </c>
      <c r="D764" s="152">
        <f t="shared" si="112"/>
        <v>90</v>
      </c>
      <c r="E764" s="180">
        <f>COUNTIF($C$15:C764,C764)</f>
        <v>18</v>
      </c>
      <c r="F764" s="181">
        <f t="shared" si="116"/>
        <v>0.19098831573549013</v>
      </c>
      <c r="G764" s="181">
        <f t="shared" si="117"/>
        <v>9.6781827237109048E-4</v>
      </c>
      <c r="H764" s="182">
        <f t="shared" si="113"/>
        <v>0.19195613400786121</v>
      </c>
    </row>
    <row r="765" spans="1:8">
      <c r="A765" s="152">
        <f t="shared" si="119"/>
        <v>751</v>
      </c>
      <c r="B765" s="153">
        <f t="shared" si="119"/>
        <v>45676</v>
      </c>
      <c r="C765" s="179" t="str">
        <f t="shared" si="115"/>
        <v>구간9</v>
      </c>
      <c r="D765" s="152">
        <f t="shared" si="112"/>
        <v>90</v>
      </c>
      <c r="E765" s="180">
        <f>COUNTIF($C$15:C765,C765)</f>
        <v>19</v>
      </c>
      <c r="F765" s="181">
        <f t="shared" si="116"/>
        <v>0.19098831573549013</v>
      </c>
      <c r="G765" s="181">
        <f t="shared" si="117"/>
        <v>1.0215859541694843E-3</v>
      </c>
      <c r="H765" s="182">
        <f t="shared" si="113"/>
        <v>0.19200990168965962</v>
      </c>
    </row>
    <row r="766" spans="1:8">
      <c r="A766" s="152">
        <f t="shared" si="119"/>
        <v>752</v>
      </c>
      <c r="B766" s="153">
        <f t="shared" si="119"/>
        <v>45677</v>
      </c>
      <c r="C766" s="179" t="str">
        <f t="shared" si="115"/>
        <v>구간9</v>
      </c>
      <c r="D766" s="152">
        <f t="shared" si="112"/>
        <v>90</v>
      </c>
      <c r="E766" s="180">
        <f>COUNTIF($C$15:C766,C766)</f>
        <v>20</v>
      </c>
      <c r="F766" s="181">
        <f t="shared" si="116"/>
        <v>0.19098831573549013</v>
      </c>
      <c r="G766" s="181">
        <f t="shared" si="117"/>
        <v>1.0753536359678782E-3</v>
      </c>
      <c r="H766" s="182">
        <f t="shared" si="113"/>
        <v>0.19206366937145802</v>
      </c>
    </row>
    <row r="767" spans="1:8">
      <c r="A767" s="152">
        <f t="shared" si="119"/>
        <v>753</v>
      </c>
      <c r="B767" s="153">
        <f t="shared" si="119"/>
        <v>45678</v>
      </c>
      <c r="C767" s="179" t="str">
        <f t="shared" si="115"/>
        <v>구간9</v>
      </c>
      <c r="D767" s="152">
        <f t="shared" si="112"/>
        <v>90</v>
      </c>
      <c r="E767" s="180">
        <f>COUNTIF($C$15:C767,C767)</f>
        <v>21</v>
      </c>
      <c r="F767" s="181">
        <f t="shared" si="116"/>
        <v>0.19098831573549013</v>
      </c>
      <c r="G767" s="181">
        <f t="shared" si="117"/>
        <v>1.1291213177662721E-3</v>
      </c>
      <c r="H767" s="182">
        <f t="shared" si="113"/>
        <v>0.1921174370532564</v>
      </c>
    </row>
    <row r="768" spans="1:8">
      <c r="A768" s="152">
        <f t="shared" ref="A768:B783" si="120">A767+1</f>
        <v>754</v>
      </c>
      <c r="B768" s="153">
        <f t="shared" si="120"/>
        <v>45679</v>
      </c>
      <c r="C768" s="179" t="str">
        <f t="shared" si="115"/>
        <v>구간9</v>
      </c>
      <c r="D768" s="152">
        <f t="shared" si="112"/>
        <v>90</v>
      </c>
      <c r="E768" s="180">
        <f>COUNTIF($C$15:C768,C768)</f>
        <v>22</v>
      </c>
      <c r="F768" s="181">
        <f t="shared" si="116"/>
        <v>0.19098831573549013</v>
      </c>
      <c r="G768" s="181">
        <f t="shared" si="117"/>
        <v>1.1828889995646661E-3</v>
      </c>
      <c r="H768" s="182">
        <f t="shared" si="113"/>
        <v>0.19217120473505481</v>
      </c>
    </row>
    <row r="769" spans="1:8">
      <c r="A769" s="152">
        <f t="shared" si="120"/>
        <v>755</v>
      </c>
      <c r="B769" s="153">
        <f t="shared" si="120"/>
        <v>45680</v>
      </c>
      <c r="C769" s="179" t="str">
        <f t="shared" si="115"/>
        <v>구간9</v>
      </c>
      <c r="D769" s="152">
        <f t="shared" si="112"/>
        <v>90</v>
      </c>
      <c r="E769" s="180">
        <f>COUNTIF($C$15:C769,C769)</f>
        <v>23</v>
      </c>
      <c r="F769" s="181">
        <f t="shared" si="116"/>
        <v>0.19098831573549013</v>
      </c>
      <c r="G769" s="181">
        <f t="shared" si="117"/>
        <v>1.23665668136306E-3</v>
      </c>
      <c r="H769" s="182">
        <f t="shared" si="113"/>
        <v>0.19222497241685318</v>
      </c>
    </row>
    <row r="770" spans="1:8">
      <c r="A770" s="152">
        <f t="shared" si="120"/>
        <v>756</v>
      </c>
      <c r="B770" s="153">
        <f t="shared" si="120"/>
        <v>45681</v>
      </c>
      <c r="C770" s="179" t="str">
        <f t="shared" si="115"/>
        <v>구간9</v>
      </c>
      <c r="D770" s="152">
        <f t="shared" si="112"/>
        <v>90</v>
      </c>
      <c r="E770" s="180">
        <f>COUNTIF($C$15:C770,C770)</f>
        <v>24</v>
      </c>
      <c r="F770" s="181">
        <f t="shared" si="116"/>
        <v>0.19098831573549013</v>
      </c>
      <c r="G770" s="181">
        <f t="shared" si="117"/>
        <v>1.2904243631614539E-3</v>
      </c>
      <c r="H770" s="182">
        <f t="shared" si="113"/>
        <v>0.19227874009865159</v>
      </c>
    </row>
    <row r="771" spans="1:8">
      <c r="A771" s="152">
        <f t="shared" si="120"/>
        <v>757</v>
      </c>
      <c r="B771" s="153">
        <f t="shared" si="120"/>
        <v>45682</v>
      </c>
      <c r="C771" s="179" t="str">
        <f t="shared" si="115"/>
        <v>구간9</v>
      </c>
      <c r="D771" s="152">
        <f t="shared" si="112"/>
        <v>90</v>
      </c>
      <c r="E771" s="180">
        <f>COUNTIF($C$15:C771,C771)</f>
        <v>25</v>
      </c>
      <c r="F771" s="181">
        <f t="shared" si="116"/>
        <v>0.19098831573549013</v>
      </c>
      <c r="G771" s="181">
        <f t="shared" si="117"/>
        <v>1.3441920449598478E-3</v>
      </c>
      <c r="H771" s="182">
        <f t="shared" si="113"/>
        <v>0.19233250778044997</v>
      </c>
    </row>
    <row r="772" spans="1:8">
      <c r="A772" s="152">
        <f t="shared" si="120"/>
        <v>758</v>
      </c>
      <c r="B772" s="153">
        <f t="shared" si="120"/>
        <v>45683</v>
      </c>
      <c r="C772" s="179" t="str">
        <f t="shared" si="115"/>
        <v>구간9</v>
      </c>
      <c r="D772" s="152">
        <f t="shared" si="112"/>
        <v>90</v>
      </c>
      <c r="E772" s="180">
        <f>COUNTIF($C$15:C772,C772)</f>
        <v>26</v>
      </c>
      <c r="F772" s="181">
        <f t="shared" si="116"/>
        <v>0.19098831573549013</v>
      </c>
      <c r="G772" s="181">
        <f t="shared" si="117"/>
        <v>1.3979597267582417E-3</v>
      </c>
      <c r="H772" s="182">
        <f t="shared" si="113"/>
        <v>0.19238627546224837</v>
      </c>
    </row>
    <row r="773" spans="1:8">
      <c r="A773" s="152">
        <f t="shared" si="120"/>
        <v>759</v>
      </c>
      <c r="B773" s="153">
        <f t="shared" si="120"/>
        <v>45684</v>
      </c>
      <c r="C773" s="179" t="str">
        <f t="shared" si="115"/>
        <v>구간9</v>
      </c>
      <c r="D773" s="152">
        <f t="shared" si="112"/>
        <v>90</v>
      </c>
      <c r="E773" s="180">
        <f>COUNTIF($C$15:C773,C773)</f>
        <v>27</v>
      </c>
      <c r="F773" s="181">
        <f t="shared" si="116"/>
        <v>0.19098831573549013</v>
      </c>
      <c r="G773" s="181">
        <f t="shared" si="117"/>
        <v>1.4517274085566357E-3</v>
      </c>
      <c r="H773" s="182">
        <f t="shared" si="113"/>
        <v>0.19244004314404678</v>
      </c>
    </row>
    <row r="774" spans="1:8">
      <c r="A774" s="152">
        <f t="shared" si="120"/>
        <v>760</v>
      </c>
      <c r="B774" s="153">
        <f t="shared" si="120"/>
        <v>45685</v>
      </c>
      <c r="C774" s="179" t="str">
        <f t="shared" si="115"/>
        <v>구간9</v>
      </c>
      <c r="D774" s="152">
        <f t="shared" si="112"/>
        <v>90</v>
      </c>
      <c r="E774" s="180">
        <f>COUNTIF($C$15:C774,C774)</f>
        <v>28</v>
      </c>
      <c r="F774" s="181">
        <f t="shared" si="116"/>
        <v>0.19098831573549013</v>
      </c>
      <c r="G774" s="181">
        <f t="shared" si="117"/>
        <v>1.5054950903550296E-3</v>
      </c>
      <c r="H774" s="182">
        <f t="shared" si="113"/>
        <v>0.19249381082584516</v>
      </c>
    </row>
    <row r="775" spans="1:8">
      <c r="A775" s="152">
        <f t="shared" si="120"/>
        <v>761</v>
      </c>
      <c r="B775" s="153">
        <f t="shared" si="120"/>
        <v>45686</v>
      </c>
      <c r="C775" s="179" t="str">
        <f t="shared" si="115"/>
        <v>구간9</v>
      </c>
      <c r="D775" s="152">
        <f t="shared" si="112"/>
        <v>90</v>
      </c>
      <c r="E775" s="180">
        <f>COUNTIF($C$15:C775,C775)</f>
        <v>29</v>
      </c>
      <c r="F775" s="181">
        <f t="shared" si="116"/>
        <v>0.19098831573549013</v>
      </c>
      <c r="G775" s="181">
        <f t="shared" si="117"/>
        <v>1.5592627721534235E-3</v>
      </c>
      <c r="H775" s="182">
        <f t="shared" si="113"/>
        <v>0.19254757850764356</v>
      </c>
    </row>
    <row r="776" spans="1:8">
      <c r="A776" s="152">
        <f t="shared" si="120"/>
        <v>762</v>
      </c>
      <c r="B776" s="153">
        <f t="shared" si="120"/>
        <v>45687</v>
      </c>
      <c r="C776" s="179" t="str">
        <f t="shared" si="115"/>
        <v>구간9</v>
      </c>
      <c r="D776" s="152">
        <f t="shared" si="112"/>
        <v>90</v>
      </c>
      <c r="E776" s="180">
        <f>COUNTIF($C$15:C776,C776)</f>
        <v>30</v>
      </c>
      <c r="F776" s="181">
        <f t="shared" si="116"/>
        <v>0.19098831573549013</v>
      </c>
      <c r="G776" s="181">
        <f t="shared" si="117"/>
        <v>1.6130304539518174E-3</v>
      </c>
      <c r="H776" s="182">
        <f t="shared" si="113"/>
        <v>0.19260134618944194</v>
      </c>
    </row>
    <row r="777" spans="1:8">
      <c r="A777" s="152">
        <f t="shared" si="120"/>
        <v>763</v>
      </c>
      <c r="B777" s="153">
        <f t="shared" si="120"/>
        <v>45688</v>
      </c>
      <c r="C777" s="179" t="str">
        <f t="shared" si="115"/>
        <v>구간9</v>
      </c>
      <c r="D777" s="152">
        <f t="shared" si="112"/>
        <v>90</v>
      </c>
      <c r="E777" s="180">
        <f>COUNTIF($C$15:C777,C777)</f>
        <v>31</v>
      </c>
      <c r="F777" s="181">
        <f t="shared" si="116"/>
        <v>0.19098831573549013</v>
      </c>
      <c r="G777" s="181">
        <f t="shared" si="117"/>
        <v>1.6667981357502114E-3</v>
      </c>
      <c r="H777" s="182">
        <f t="shared" si="113"/>
        <v>0.19265511387124035</v>
      </c>
    </row>
    <row r="778" spans="1:8">
      <c r="A778" s="152">
        <f t="shared" si="120"/>
        <v>764</v>
      </c>
      <c r="B778" s="153">
        <f t="shared" si="120"/>
        <v>45689</v>
      </c>
      <c r="C778" s="179" t="str">
        <f t="shared" si="115"/>
        <v>구간9</v>
      </c>
      <c r="D778" s="152">
        <f t="shared" si="112"/>
        <v>90</v>
      </c>
      <c r="E778" s="180">
        <f>COUNTIF($C$15:C778,C778)</f>
        <v>32</v>
      </c>
      <c r="F778" s="181">
        <f t="shared" si="116"/>
        <v>0.19098831573549013</v>
      </c>
      <c r="G778" s="181">
        <f t="shared" si="117"/>
        <v>1.7205658175486053E-3</v>
      </c>
      <c r="H778" s="182">
        <f t="shared" si="113"/>
        <v>0.19270888155303872</v>
      </c>
    </row>
    <row r="779" spans="1:8">
      <c r="A779" s="152">
        <f t="shared" si="120"/>
        <v>765</v>
      </c>
      <c r="B779" s="153">
        <f t="shared" si="120"/>
        <v>45690</v>
      </c>
      <c r="C779" s="179" t="str">
        <f t="shared" si="115"/>
        <v>구간9</v>
      </c>
      <c r="D779" s="152">
        <f t="shared" si="112"/>
        <v>90</v>
      </c>
      <c r="E779" s="180">
        <f>COUNTIF($C$15:C779,C779)</f>
        <v>33</v>
      </c>
      <c r="F779" s="181">
        <f t="shared" si="116"/>
        <v>0.19098831573549013</v>
      </c>
      <c r="G779" s="181">
        <f t="shared" si="117"/>
        <v>1.7743334993469992E-3</v>
      </c>
      <c r="H779" s="182">
        <f t="shared" si="113"/>
        <v>0.19276264923483713</v>
      </c>
    </row>
    <row r="780" spans="1:8">
      <c r="A780" s="152">
        <f t="shared" si="120"/>
        <v>766</v>
      </c>
      <c r="B780" s="153">
        <f t="shared" si="120"/>
        <v>45691</v>
      </c>
      <c r="C780" s="179" t="str">
        <f t="shared" si="115"/>
        <v>구간9</v>
      </c>
      <c r="D780" s="152">
        <f t="shared" si="112"/>
        <v>90</v>
      </c>
      <c r="E780" s="180">
        <f>COUNTIF($C$15:C780,C780)</f>
        <v>34</v>
      </c>
      <c r="F780" s="181">
        <f t="shared" si="116"/>
        <v>0.19098831573549013</v>
      </c>
      <c r="G780" s="181">
        <f t="shared" si="117"/>
        <v>1.8281011811453931E-3</v>
      </c>
      <c r="H780" s="182">
        <f t="shared" si="113"/>
        <v>0.19281641691663554</v>
      </c>
    </row>
    <row r="781" spans="1:8">
      <c r="A781" s="152">
        <f t="shared" si="120"/>
        <v>767</v>
      </c>
      <c r="B781" s="153">
        <f t="shared" si="120"/>
        <v>45692</v>
      </c>
      <c r="C781" s="179" t="str">
        <f t="shared" si="115"/>
        <v>구간9</v>
      </c>
      <c r="D781" s="152">
        <f t="shared" si="112"/>
        <v>90</v>
      </c>
      <c r="E781" s="180">
        <f>COUNTIF($C$15:C781,C781)</f>
        <v>35</v>
      </c>
      <c r="F781" s="181">
        <f t="shared" si="116"/>
        <v>0.19098831573549013</v>
      </c>
      <c r="G781" s="181">
        <f t="shared" si="117"/>
        <v>1.881868862943787E-3</v>
      </c>
      <c r="H781" s="182">
        <f t="shared" si="113"/>
        <v>0.19287018459843391</v>
      </c>
    </row>
    <row r="782" spans="1:8">
      <c r="A782" s="152">
        <f t="shared" si="120"/>
        <v>768</v>
      </c>
      <c r="B782" s="153">
        <f t="shared" si="120"/>
        <v>45693</v>
      </c>
      <c r="C782" s="179" t="str">
        <f t="shared" si="115"/>
        <v>구간9</v>
      </c>
      <c r="D782" s="152">
        <f t="shared" si="112"/>
        <v>90</v>
      </c>
      <c r="E782" s="180">
        <f>COUNTIF($C$15:C782,C782)</f>
        <v>36</v>
      </c>
      <c r="F782" s="181">
        <f t="shared" si="116"/>
        <v>0.19098831573549013</v>
      </c>
      <c r="G782" s="181">
        <f t="shared" si="117"/>
        <v>1.935636544742181E-3</v>
      </c>
      <c r="H782" s="182">
        <f t="shared" si="113"/>
        <v>0.19292395228023232</v>
      </c>
    </row>
    <row r="783" spans="1:8">
      <c r="A783" s="152">
        <f t="shared" si="120"/>
        <v>769</v>
      </c>
      <c r="B783" s="153">
        <f t="shared" si="120"/>
        <v>45694</v>
      </c>
      <c r="C783" s="179" t="str">
        <f t="shared" si="115"/>
        <v>구간9</v>
      </c>
      <c r="D783" s="152">
        <f t="shared" ref="D783:D846" si="121">COUNTIF($C$15:$C$49928,C783)</f>
        <v>90</v>
      </c>
      <c r="E783" s="180">
        <f>COUNTIF($C$15:C783,C783)</f>
        <v>37</v>
      </c>
      <c r="F783" s="181">
        <f t="shared" si="116"/>
        <v>0.19098831573549013</v>
      </c>
      <c r="G783" s="181">
        <f t="shared" si="117"/>
        <v>1.9894042265405747E-3</v>
      </c>
      <c r="H783" s="182">
        <f t="shared" ref="H783:H846" si="122">F783+G783</f>
        <v>0.1929777199620307</v>
      </c>
    </row>
    <row r="784" spans="1:8">
      <c r="A784" s="152">
        <f t="shared" ref="A784:B799" si="123">A783+1</f>
        <v>770</v>
      </c>
      <c r="B784" s="153">
        <f t="shared" si="123"/>
        <v>45695</v>
      </c>
      <c r="C784" s="179" t="str">
        <f t="shared" ref="C784:C847" si="124">IF(IFERROR(HLOOKUP(B784,$D$5:$BK$6,2,FALSE),"")="",C785,HLOOKUP(B784,$D$5:$BK$7,2,FALSE))</f>
        <v>구간9</v>
      </c>
      <c r="D784" s="152">
        <f t="shared" si="121"/>
        <v>90</v>
      </c>
      <c r="E784" s="180">
        <f>COUNTIF($C$15:C784,C784)</f>
        <v>38</v>
      </c>
      <c r="F784" s="181">
        <f t="shared" ref="F784:F847" si="125">HLOOKUP($C784,$D$6:$BK$11,6,FALSE)</f>
        <v>0.19098831573549013</v>
      </c>
      <c r="G784" s="181">
        <f t="shared" ref="G784:G847" si="126">HLOOKUP($C784,$D$6:$BK$11,5,FALSE)*(E784)</f>
        <v>2.0431719083389686E-3</v>
      </c>
      <c r="H784" s="182">
        <f t="shared" si="122"/>
        <v>0.1930314876438291</v>
      </c>
    </row>
    <row r="785" spans="1:8">
      <c r="A785" s="152">
        <f t="shared" si="123"/>
        <v>771</v>
      </c>
      <c r="B785" s="153">
        <f t="shared" si="123"/>
        <v>45696</v>
      </c>
      <c r="C785" s="179" t="str">
        <f t="shared" si="124"/>
        <v>구간9</v>
      </c>
      <c r="D785" s="152">
        <f t="shared" si="121"/>
        <v>90</v>
      </c>
      <c r="E785" s="180">
        <f>COUNTIF($C$15:C785,C785)</f>
        <v>39</v>
      </c>
      <c r="F785" s="181">
        <f t="shared" si="125"/>
        <v>0.19098831573549013</v>
      </c>
      <c r="G785" s="181">
        <f t="shared" si="126"/>
        <v>2.0969395901373625E-3</v>
      </c>
      <c r="H785" s="182">
        <f t="shared" si="122"/>
        <v>0.19308525532562751</v>
      </c>
    </row>
    <row r="786" spans="1:8">
      <c r="A786" s="152">
        <f t="shared" si="123"/>
        <v>772</v>
      </c>
      <c r="B786" s="153">
        <f t="shared" si="123"/>
        <v>45697</v>
      </c>
      <c r="C786" s="179" t="str">
        <f t="shared" si="124"/>
        <v>구간9</v>
      </c>
      <c r="D786" s="152">
        <f t="shared" si="121"/>
        <v>90</v>
      </c>
      <c r="E786" s="180">
        <f>COUNTIF($C$15:C786,C786)</f>
        <v>40</v>
      </c>
      <c r="F786" s="181">
        <f t="shared" si="125"/>
        <v>0.19098831573549013</v>
      </c>
      <c r="G786" s="181">
        <f t="shared" si="126"/>
        <v>2.1507072719357564E-3</v>
      </c>
      <c r="H786" s="182">
        <f t="shared" si="122"/>
        <v>0.19313902300742589</v>
      </c>
    </row>
    <row r="787" spans="1:8">
      <c r="A787" s="152">
        <f t="shared" si="123"/>
        <v>773</v>
      </c>
      <c r="B787" s="153">
        <f t="shared" si="123"/>
        <v>45698</v>
      </c>
      <c r="C787" s="179" t="str">
        <f t="shared" si="124"/>
        <v>구간9</v>
      </c>
      <c r="D787" s="152">
        <f t="shared" si="121"/>
        <v>90</v>
      </c>
      <c r="E787" s="180">
        <f>COUNTIF($C$15:C787,C787)</f>
        <v>41</v>
      </c>
      <c r="F787" s="181">
        <f t="shared" si="125"/>
        <v>0.19098831573549013</v>
      </c>
      <c r="G787" s="181">
        <f t="shared" si="126"/>
        <v>2.2044749537341504E-3</v>
      </c>
      <c r="H787" s="182">
        <f t="shared" si="122"/>
        <v>0.19319279068922429</v>
      </c>
    </row>
    <row r="788" spans="1:8">
      <c r="A788" s="152">
        <f t="shared" si="123"/>
        <v>774</v>
      </c>
      <c r="B788" s="153">
        <f t="shared" si="123"/>
        <v>45699</v>
      </c>
      <c r="C788" s="179" t="str">
        <f t="shared" si="124"/>
        <v>구간9</v>
      </c>
      <c r="D788" s="152">
        <f t="shared" si="121"/>
        <v>90</v>
      </c>
      <c r="E788" s="180">
        <f>COUNTIF($C$15:C788,C788)</f>
        <v>42</v>
      </c>
      <c r="F788" s="181">
        <f t="shared" si="125"/>
        <v>0.19098831573549013</v>
      </c>
      <c r="G788" s="181">
        <f t="shared" si="126"/>
        <v>2.2582426355325443E-3</v>
      </c>
      <c r="H788" s="182">
        <f t="shared" si="122"/>
        <v>0.19324655837102267</v>
      </c>
    </row>
    <row r="789" spans="1:8">
      <c r="A789" s="152">
        <f t="shared" si="123"/>
        <v>775</v>
      </c>
      <c r="B789" s="153">
        <f t="shared" si="123"/>
        <v>45700</v>
      </c>
      <c r="C789" s="179" t="str">
        <f t="shared" si="124"/>
        <v>구간9</v>
      </c>
      <c r="D789" s="152">
        <f t="shared" si="121"/>
        <v>90</v>
      </c>
      <c r="E789" s="180">
        <f>COUNTIF($C$15:C789,C789)</f>
        <v>43</v>
      </c>
      <c r="F789" s="181">
        <f t="shared" si="125"/>
        <v>0.19098831573549013</v>
      </c>
      <c r="G789" s="181">
        <f t="shared" si="126"/>
        <v>2.3120103173309382E-3</v>
      </c>
      <c r="H789" s="182">
        <f t="shared" si="122"/>
        <v>0.19330032605282108</v>
      </c>
    </row>
    <row r="790" spans="1:8">
      <c r="A790" s="152">
        <f t="shared" si="123"/>
        <v>776</v>
      </c>
      <c r="B790" s="153">
        <f t="shared" si="123"/>
        <v>45701</v>
      </c>
      <c r="C790" s="179" t="str">
        <f t="shared" si="124"/>
        <v>구간9</v>
      </c>
      <c r="D790" s="152">
        <f t="shared" si="121"/>
        <v>90</v>
      </c>
      <c r="E790" s="180">
        <f>COUNTIF($C$15:C790,C790)</f>
        <v>44</v>
      </c>
      <c r="F790" s="181">
        <f t="shared" si="125"/>
        <v>0.19098831573549013</v>
      </c>
      <c r="G790" s="181">
        <f t="shared" si="126"/>
        <v>2.3657779991293321E-3</v>
      </c>
      <c r="H790" s="182">
        <f t="shared" si="122"/>
        <v>0.19335409373461945</v>
      </c>
    </row>
    <row r="791" spans="1:8">
      <c r="A791" s="152">
        <f t="shared" si="123"/>
        <v>777</v>
      </c>
      <c r="B791" s="153">
        <f t="shared" si="123"/>
        <v>45702</v>
      </c>
      <c r="C791" s="179" t="str">
        <f t="shared" si="124"/>
        <v>구간9</v>
      </c>
      <c r="D791" s="152">
        <f t="shared" si="121"/>
        <v>90</v>
      </c>
      <c r="E791" s="180">
        <f>COUNTIF($C$15:C791,C791)</f>
        <v>45</v>
      </c>
      <c r="F791" s="181">
        <f t="shared" si="125"/>
        <v>0.19098831573549013</v>
      </c>
      <c r="G791" s="181">
        <f t="shared" si="126"/>
        <v>2.419545680927726E-3</v>
      </c>
      <c r="H791" s="182">
        <f t="shared" si="122"/>
        <v>0.19340786141641786</v>
      </c>
    </row>
    <row r="792" spans="1:8">
      <c r="A792" s="152">
        <f t="shared" si="123"/>
        <v>778</v>
      </c>
      <c r="B792" s="153">
        <f t="shared" si="123"/>
        <v>45703</v>
      </c>
      <c r="C792" s="179" t="str">
        <f t="shared" si="124"/>
        <v>구간9</v>
      </c>
      <c r="D792" s="152">
        <f t="shared" si="121"/>
        <v>90</v>
      </c>
      <c r="E792" s="180">
        <f>COUNTIF($C$15:C792,C792)</f>
        <v>46</v>
      </c>
      <c r="F792" s="181">
        <f t="shared" si="125"/>
        <v>0.19098831573549013</v>
      </c>
      <c r="G792" s="181">
        <f t="shared" si="126"/>
        <v>2.47331336272612E-3</v>
      </c>
      <c r="H792" s="182">
        <f t="shared" si="122"/>
        <v>0.19346162909821626</v>
      </c>
    </row>
    <row r="793" spans="1:8">
      <c r="A793" s="152">
        <f t="shared" si="123"/>
        <v>779</v>
      </c>
      <c r="B793" s="153">
        <f t="shared" si="123"/>
        <v>45704</v>
      </c>
      <c r="C793" s="179" t="str">
        <f t="shared" si="124"/>
        <v>구간9</v>
      </c>
      <c r="D793" s="152">
        <f t="shared" si="121"/>
        <v>90</v>
      </c>
      <c r="E793" s="180">
        <f>COUNTIF($C$15:C793,C793)</f>
        <v>47</v>
      </c>
      <c r="F793" s="181">
        <f t="shared" si="125"/>
        <v>0.19098831573549013</v>
      </c>
      <c r="G793" s="181">
        <f t="shared" si="126"/>
        <v>2.5270810445245139E-3</v>
      </c>
      <c r="H793" s="182">
        <f t="shared" si="122"/>
        <v>0.19351539678001464</v>
      </c>
    </row>
    <row r="794" spans="1:8">
      <c r="A794" s="152">
        <f t="shared" si="123"/>
        <v>780</v>
      </c>
      <c r="B794" s="153">
        <f t="shared" si="123"/>
        <v>45705</v>
      </c>
      <c r="C794" s="179" t="str">
        <f t="shared" si="124"/>
        <v>구간9</v>
      </c>
      <c r="D794" s="152">
        <f t="shared" si="121"/>
        <v>90</v>
      </c>
      <c r="E794" s="180">
        <f>COUNTIF($C$15:C794,C794)</f>
        <v>48</v>
      </c>
      <c r="F794" s="181">
        <f t="shared" si="125"/>
        <v>0.19098831573549013</v>
      </c>
      <c r="G794" s="181">
        <f t="shared" si="126"/>
        <v>2.5808487263229078E-3</v>
      </c>
      <c r="H794" s="182">
        <f t="shared" si="122"/>
        <v>0.19356916446181305</v>
      </c>
    </row>
    <row r="795" spans="1:8">
      <c r="A795" s="152">
        <f t="shared" si="123"/>
        <v>781</v>
      </c>
      <c r="B795" s="153">
        <f t="shared" si="123"/>
        <v>45706</v>
      </c>
      <c r="C795" s="179" t="str">
        <f t="shared" si="124"/>
        <v>구간9</v>
      </c>
      <c r="D795" s="152">
        <f t="shared" si="121"/>
        <v>90</v>
      </c>
      <c r="E795" s="180">
        <f>COUNTIF($C$15:C795,C795)</f>
        <v>49</v>
      </c>
      <c r="F795" s="181">
        <f t="shared" si="125"/>
        <v>0.19098831573549013</v>
      </c>
      <c r="G795" s="181">
        <f t="shared" si="126"/>
        <v>2.6346164081213017E-3</v>
      </c>
      <c r="H795" s="182">
        <f t="shared" si="122"/>
        <v>0.19362293214361143</v>
      </c>
    </row>
    <row r="796" spans="1:8">
      <c r="A796" s="152">
        <f t="shared" si="123"/>
        <v>782</v>
      </c>
      <c r="B796" s="153">
        <f t="shared" si="123"/>
        <v>45707</v>
      </c>
      <c r="C796" s="179" t="str">
        <f t="shared" si="124"/>
        <v>구간9</v>
      </c>
      <c r="D796" s="152">
        <f t="shared" si="121"/>
        <v>90</v>
      </c>
      <c r="E796" s="180">
        <f>COUNTIF($C$15:C796,C796)</f>
        <v>50</v>
      </c>
      <c r="F796" s="181">
        <f t="shared" si="125"/>
        <v>0.19098831573549013</v>
      </c>
      <c r="G796" s="181">
        <f t="shared" si="126"/>
        <v>2.6883840899196956E-3</v>
      </c>
      <c r="H796" s="182">
        <f t="shared" si="122"/>
        <v>0.19367669982540983</v>
      </c>
    </row>
    <row r="797" spans="1:8">
      <c r="A797" s="152">
        <f t="shared" si="123"/>
        <v>783</v>
      </c>
      <c r="B797" s="153">
        <f t="shared" si="123"/>
        <v>45708</v>
      </c>
      <c r="C797" s="179" t="str">
        <f t="shared" si="124"/>
        <v>구간9</v>
      </c>
      <c r="D797" s="152">
        <f t="shared" si="121"/>
        <v>90</v>
      </c>
      <c r="E797" s="180">
        <f>COUNTIF($C$15:C797,C797)</f>
        <v>51</v>
      </c>
      <c r="F797" s="181">
        <f t="shared" si="125"/>
        <v>0.19098831573549013</v>
      </c>
      <c r="G797" s="181">
        <f t="shared" si="126"/>
        <v>2.7421517717180896E-3</v>
      </c>
      <c r="H797" s="182">
        <f t="shared" si="122"/>
        <v>0.19373046750720821</v>
      </c>
    </row>
    <row r="798" spans="1:8">
      <c r="A798" s="152">
        <f t="shared" si="123"/>
        <v>784</v>
      </c>
      <c r="B798" s="153">
        <f t="shared" si="123"/>
        <v>45709</v>
      </c>
      <c r="C798" s="179" t="str">
        <f t="shared" si="124"/>
        <v>구간9</v>
      </c>
      <c r="D798" s="152">
        <f t="shared" si="121"/>
        <v>90</v>
      </c>
      <c r="E798" s="180">
        <f>COUNTIF($C$15:C798,C798)</f>
        <v>52</v>
      </c>
      <c r="F798" s="181">
        <f t="shared" si="125"/>
        <v>0.19098831573549013</v>
      </c>
      <c r="G798" s="181">
        <f t="shared" si="126"/>
        <v>2.7959194535164835E-3</v>
      </c>
      <c r="H798" s="182">
        <f t="shared" si="122"/>
        <v>0.19378423518900662</v>
      </c>
    </row>
    <row r="799" spans="1:8">
      <c r="A799" s="152">
        <f t="shared" si="123"/>
        <v>785</v>
      </c>
      <c r="B799" s="153">
        <f t="shared" si="123"/>
        <v>45710</v>
      </c>
      <c r="C799" s="179" t="str">
        <f t="shared" si="124"/>
        <v>구간9</v>
      </c>
      <c r="D799" s="152">
        <f t="shared" si="121"/>
        <v>90</v>
      </c>
      <c r="E799" s="180">
        <f>COUNTIF($C$15:C799,C799)</f>
        <v>53</v>
      </c>
      <c r="F799" s="181">
        <f t="shared" si="125"/>
        <v>0.19098831573549013</v>
      </c>
      <c r="G799" s="181">
        <f t="shared" si="126"/>
        <v>2.8496871353148774E-3</v>
      </c>
      <c r="H799" s="182">
        <f t="shared" si="122"/>
        <v>0.19383800287080502</v>
      </c>
    </row>
    <row r="800" spans="1:8">
      <c r="A800" s="152">
        <f t="shared" ref="A800:B815" si="127">A799+1</f>
        <v>786</v>
      </c>
      <c r="B800" s="153">
        <f t="shared" si="127"/>
        <v>45711</v>
      </c>
      <c r="C800" s="179" t="str">
        <f t="shared" si="124"/>
        <v>구간9</v>
      </c>
      <c r="D800" s="152">
        <f t="shared" si="121"/>
        <v>90</v>
      </c>
      <c r="E800" s="180">
        <f>COUNTIF($C$15:C800,C800)</f>
        <v>54</v>
      </c>
      <c r="F800" s="181">
        <f t="shared" si="125"/>
        <v>0.19098831573549013</v>
      </c>
      <c r="G800" s="181">
        <f t="shared" si="126"/>
        <v>2.9034548171132713E-3</v>
      </c>
      <c r="H800" s="182">
        <f t="shared" si="122"/>
        <v>0.1938917705526034</v>
      </c>
    </row>
    <row r="801" spans="1:8">
      <c r="A801" s="152">
        <f t="shared" si="127"/>
        <v>787</v>
      </c>
      <c r="B801" s="153">
        <f t="shared" si="127"/>
        <v>45712</v>
      </c>
      <c r="C801" s="179" t="str">
        <f t="shared" si="124"/>
        <v>구간9</v>
      </c>
      <c r="D801" s="152">
        <f t="shared" si="121"/>
        <v>90</v>
      </c>
      <c r="E801" s="180">
        <f>COUNTIF($C$15:C801,C801)</f>
        <v>55</v>
      </c>
      <c r="F801" s="181">
        <f t="shared" si="125"/>
        <v>0.19098831573549013</v>
      </c>
      <c r="G801" s="181">
        <f t="shared" si="126"/>
        <v>2.9572224989116653E-3</v>
      </c>
      <c r="H801" s="182">
        <f t="shared" si="122"/>
        <v>0.1939455382344018</v>
      </c>
    </row>
    <row r="802" spans="1:8">
      <c r="A802" s="152">
        <f t="shared" si="127"/>
        <v>788</v>
      </c>
      <c r="B802" s="153">
        <f t="shared" si="127"/>
        <v>45713</v>
      </c>
      <c r="C802" s="179" t="str">
        <f t="shared" si="124"/>
        <v>구간9</v>
      </c>
      <c r="D802" s="152">
        <f t="shared" si="121"/>
        <v>90</v>
      </c>
      <c r="E802" s="180">
        <f>COUNTIF($C$15:C802,C802)</f>
        <v>56</v>
      </c>
      <c r="F802" s="181">
        <f t="shared" si="125"/>
        <v>0.19098831573549013</v>
      </c>
      <c r="G802" s="181">
        <f t="shared" si="126"/>
        <v>3.0109901807100592E-3</v>
      </c>
      <c r="H802" s="182">
        <f t="shared" si="122"/>
        <v>0.19399930591620018</v>
      </c>
    </row>
    <row r="803" spans="1:8">
      <c r="A803" s="152">
        <f t="shared" si="127"/>
        <v>789</v>
      </c>
      <c r="B803" s="153">
        <f t="shared" si="127"/>
        <v>45714</v>
      </c>
      <c r="C803" s="179" t="str">
        <f t="shared" si="124"/>
        <v>구간9</v>
      </c>
      <c r="D803" s="152">
        <f t="shared" si="121"/>
        <v>90</v>
      </c>
      <c r="E803" s="180">
        <f>COUNTIF($C$15:C803,C803)</f>
        <v>57</v>
      </c>
      <c r="F803" s="181">
        <f t="shared" si="125"/>
        <v>0.19098831573549013</v>
      </c>
      <c r="G803" s="181">
        <f t="shared" si="126"/>
        <v>3.0647578625084531E-3</v>
      </c>
      <c r="H803" s="182">
        <f t="shared" si="122"/>
        <v>0.19405307359799859</v>
      </c>
    </row>
    <row r="804" spans="1:8">
      <c r="A804" s="152">
        <f t="shared" si="127"/>
        <v>790</v>
      </c>
      <c r="B804" s="153">
        <f t="shared" si="127"/>
        <v>45715</v>
      </c>
      <c r="C804" s="179" t="str">
        <f t="shared" si="124"/>
        <v>구간9</v>
      </c>
      <c r="D804" s="152">
        <f t="shared" si="121"/>
        <v>90</v>
      </c>
      <c r="E804" s="180">
        <f>COUNTIF($C$15:C804,C804)</f>
        <v>58</v>
      </c>
      <c r="F804" s="181">
        <f t="shared" si="125"/>
        <v>0.19098831573549013</v>
      </c>
      <c r="G804" s="181">
        <f t="shared" si="126"/>
        <v>3.118525544306847E-3</v>
      </c>
      <c r="H804" s="182">
        <f t="shared" si="122"/>
        <v>0.19410684127979699</v>
      </c>
    </row>
    <row r="805" spans="1:8">
      <c r="A805" s="152">
        <f t="shared" si="127"/>
        <v>791</v>
      </c>
      <c r="B805" s="153">
        <f t="shared" si="127"/>
        <v>45716</v>
      </c>
      <c r="C805" s="179" t="str">
        <f t="shared" si="124"/>
        <v>구간9</v>
      </c>
      <c r="D805" s="152">
        <f t="shared" si="121"/>
        <v>90</v>
      </c>
      <c r="E805" s="180">
        <f>COUNTIF($C$15:C805,C805)</f>
        <v>59</v>
      </c>
      <c r="F805" s="181">
        <f t="shared" si="125"/>
        <v>0.19098831573549013</v>
      </c>
      <c r="G805" s="181">
        <f t="shared" si="126"/>
        <v>3.1722932261052409E-3</v>
      </c>
      <c r="H805" s="182">
        <f t="shared" si="122"/>
        <v>0.19416060896159537</v>
      </c>
    </row>
    <row r="806" spans="1:8">
      <c r="A806" s="152">
        <f t="shared" si="127"/>
        <v>792</v>
      </c>
      <c r="B806" s="153">
        <f t="shared" si="127"/>
        <v>45717</v>
      </c>
      <c r="C806" s="179" t="str">
        <f t="shared" si="124"/>
        <v>구간9</v>
      </c>
      <c r="D806" s="152">
        <f t="shared" si="121"/>
        <v>90</v>
      </c>
      <c r="E806" s="180">
        <f>COUNTIF($C$15:C806,C806)</f>
        <v>60</v>
      </c>
      <c r="F806" s="181">
        <f t="shared" si="125"/>
        <v>0.19098831573549013</v>
      </c>
      <c r="G806" s="181">
        <f t="shared" si="126"/>
        <v>3.2260609079036349E-3</v>
      </c>
      <c r="H806" s="182">
        <f t="shared" si="122"/>
        <v>0.19421437664339378</v>
      </c>
    </row>
    <row r="807" spans="1:8">
      <c r="A807" s="152">
        <f t="shared" si="127"/>
        <v>793</v>
      </c>
      <c r="B807" s="153">
        <f t="shared" si="127"/>
        <v>45718</v>
      </c>
      <c r="C807" s="179" t="str">
        <f t="shared" si="124"/>
        <v>구간9</v>
      </c>
      <c r="D807" s="152">
        <f t="shared" si="121"/>
        <v>90</v>
      </c>
      <c r="E807" s="180">
        <f>COUNTIF($C$15:C807,C807)</f>
        <v>61</v>
      </c>
      <c r="F807" s="181">
        <f t="shared" si="125"/>
        <v>0.19098831573549013</v>
      </c>
      <c r="G807" s="181">
        <f t="shared" si="126"/>
        <v>3.2798285897020288E-3</v>
      </c>
      <c r="H807" s="182">
        <f t="shared" si="122"/>
        <v>0.19426814432519215</v>
      </c>
    </row>
    <row r="808" spans="1:8">
      <c r="A808" s="152">
        <f t="shared" si="127"/>
        <v>794</v>
      </c>
      <c r="B808" s="153">
        <f t="shared" si="127"/>
        <v>45719</v>
      </c>
      <c r="C808" s="179" t="str">
        <f t="shared" si="124"/>
        <v>구간9</v>
      </c>
      <c r="D808" s="152">
        <f t="shared" si="121"/>
        <v>90</v>
      </c>
      <c r="E808" s="180">
        <f>COUNTIF($C$15:C808,C808)</f>
        <v>62</v>
      </c>
      <c r="F808" s="181">
        <f t="shared" si="125"/>
        <v>0.19098831573549013</v>
      </c>
      <c r="G808" s="181">
        <f t="shared" si="126"/>
        <v>3.3335962715004227E-3</v>
      </c>
      <c r="H808" s="182">
        <f t="shared" si="122"/>
        <v>0.19432191200699056</v>
      </c>
    </row>
    <row r="809" spans="1:8">
      <c r="A809" s="152">
        <f t="shared" si="127"/>
        <v>795</v>
      </c>
      <c r="B809" s="153">
        <f t="shared" si="127"/>
        <v>45720</v>
      </c>
      <c r="C809" s="179" t="str">
        <f t="shared" si="124"/>
        <v>구간9</v>
      </c>
      <c r="D809" s="152">
        <f t="shared" si="121"/>
        <v>90</v>
      </c>
      <c r="E809" s="180">
        <f>COUNTIF($C$15:C809,C809)</f>
        <v>63</v>
      </c>
      <c r="F809" s="181">
        <f t="shared" si="125"/>
        <v>0.19098831573549013</v>
      </c>
      <c r="G809" s="181">
        <f t="shared" si="126"/>
        <v>3.3873639532988166E-3</v>
      </c>
      <c r="H809" s="182">
        <f t="shared" si="122"/>
        <v>0.19437567968878894</v>
      </c>
    </row>
    <row r="810" spans="1:8">
      <c r="A810" s="152">
        <f t="shared" si="127"/>
        <v>796</v>
      </c>
      <c r="B810" s="153">
        <f t="shared" si="127"/>
        <v>45721</v>
      </c>
      <c r="C810" s="179" t="str">
        <f t="shared" si="124"/>
        <v>구간9</v>
      </c>
      <c r="D810" s="152">
        <f t="shared" si="121"/>
        <v>90</v>
      </c>
      <c r="E810" s="180">
        <f>COUNTIF($C$15:C810,C810)</f>
        <v>64</v>
      </c>
      <c r="F810" s="181">
        <f t="shared" si="125"/>
        <v>0.19098831573549013</v>
      </c>
      <c r="G810" s="181">
        <f t="shared" si="126"/>
        <v>3.4411316350972105E-3</v>
      </c>
      <c r="H810" s="182">
        <f t="shared" si="122"/>
        <v>0.19442944737058734</v>
      </c>
    </row>
    <row r="811" spans="1:8">
      <c r="A811" s="152">
        <f t="shared" si="127"/>
        <v>797</v>
      </c>
      <c r="B811" s="153">
        <f t="shared" si="127"/>
        <v>45722</v>
      </c>
      <c r="C811" s="179" t="str">
        <f t="shared" si="124"/>
        <v>구간9</v>
      </c>
      <c r="D811" s="152">
        <f t="shared" si="121"/>
        <v>90</v>
      </c>
      <c r="E811" s="180">
        <f>COUNTIF($C$15:C811,C811)</f>
        <v>65</v>
      </c>
      <c r="F811" s="181">
        <f t="shared" si="125"/>
        <v>0.19098831573549013</v>
      </c>
      <c r="G811" s="181">
        <f t="shared" si="126"/>
        <v>3.4948993168956045E-3</v>
      </c>
      <c r="H811" s="182">
        <f t="shared" si="122"/>
        <v>0.19448321505238575</v>
      </c>
    </row>
    <row r="812" spans="1:8">
      <c r="A812" s="152">
        <f t="shared" si="127"/>
        <v>798</v>
      </c>
      <c r="B812" s="153">
        <f t="shared" si="127"/>
        <v>45723</v>
      </c>
      <c r="C812" s="179" t="str">
        <f t="shared" si="124"/>
        <v>구간9</v>
      </c>
      <c r="D812" s="152">
        <f t="shared" si="121"/>
        <v>90</v>
      </c>
      <c r="E812" s="180">
        <f>COUNTIF($C$15:C812,C812)</f>
        <v>66</v>
      </c>
      <c r="F812" s="181">
        <f t="shared" si="125"/>
        <v>0.19098831573549013</v>
      </c>
      <c r="G812" s="181">
        <f t="shared" si="126"/>
        <v>3.5486669986939984E-3</v>
      </c>
      <c r="H812" s="182">
        <f t="shared" si="122"/>
        <v>0.19453698273418413</v>
      </c>
    </row>
    <row r="813" spans="1:8">
      <c r="A813" s="152">
        <f t="shared" si="127"/>
        <v>799</v>
      </c>
      <c r="B813" s="153">
        <f t="shared" si="127"/>
        <v>45724</v>
      </c>
      <c r="C813" s="179" t="str">
        <f t="shared" si="124"/>
        <v>구간9</v>
      </c>
      <c r="D813" s="152">
        <f t="shared" si="121"/>
        <v>90</v>
      </c>
      <c r="E813" s="180">
        <f>COUNTIF($C$15:C813,C813)</f>
        <v>67</v>
      </c>
      <c r="F813" s="181">
        <f t="shared" si="125"/>
        <v>0.19098831573549013</v>
      </c>
      <c r="G813" s="181">
        <f t="shared" si="126"/>
        <v>3.6024346804923923E-3</v>
      </c>
      <c r="H813" s="182">
        <f t="shared" si="122"/>
        <v>0.19459075041598253</v>
      </c>
    </row>
    <row r="814" spans="1:8">
      <c r="A814" s="152">
        <f t="shared" si="127"/>
        <v>800</v>
      </c>
      <c r="B814" s="153">
        <f t="shared" si="127"/>
        <v>45725</v>
      </c>
      <c r="C814" s="179" t="str">
        <f t="shared" si="124"/>
        <v>구간9</v>
      </c>
      <c r="D814" s="152">
        <f t="shared" si="121"/>
        <v>90</v>
      </c>
      <c r="E814" s="180">
        <f>COUNTIF($C$15:C814,C814)</f>
        <v>68</v>
      </c>
      <c r="F814" s="181">
        <f t="shared" si="125"/>
        <v>0.19098831573549013</v>
      </c>
      <c r="G814" s="181">
        <f t="shared" si="126"/>
        <v>3.6562023622907862E-3</v>
      </c>
      <c r="H814" s="182">
        <f t="shared" si="122"/>
        <v>0.19464451809778091</v>
      </c>
    </row>
    <row r="815" spans="1:8">
      <c r="A815" s="152">
        <f t="shared" si="127"/>
        <v>801</v>
      </c>
      <c r="B815" s="153">
        <f t="shared" si="127"/>
        <v>45726</v>
      </c>
      <c r="C815" s="179" t="str">
        <f t="shared" si="124"/>
        <v>구간9</v>
      </c>
      <c r="D815" s="152">
        <f t="shared" si="121"/>
        <v>90</v>
      </c>
      <c r="E815" s="180">
        <f>COUNTIF($C$15:C815,C815)</f>
        <v>69</v>
      </c>
      <c r="F815" s="181">
        <f t="shared" si="125"/>
        <v>0.19098831573549013</v>
      </c>
      <c r="G815" s="181">
        <f t="shared" si="126"/>
        <v>3.7099700440891802E-3</v>
      </c>
      <c r="H815" s="182">
        <f t="shared" si="122"/>
        <v>0.19469828577957932</v>
      </c>
    </row>
    <row r="816" spans="1:8">
      <c r="A816" s="152">
        <f t="shared" ref="A816:B831" si="128">A815+1</f>
        <v>802</v>
      </c>
      <c r="B816" s="153">
        <f t="shared" si="128"/>
        <v>45727</v>
      </c>
      <c r="C816" s="179" t="str">
        <f t="shared" si="124"/>
        <v>구간9</v>
      </c>
      <c r="D816" s="152">
        <f t="shared" si="121"/>
        <v>90</v>
      </c>
      <c r="E816" s="180">
        <f>COUNTIF($C$15:C816,C816)</f>
        <v>70</v>
      </c>
      <c r="F816" s="181">
        <f t="shared" si="125"/>
        <v>0.19098831573549013</v>
      </c>
      <c r="G816" s="181">
        <f t="shared" si="126"/>
        <v>3.7637377258875741E-3</v>
      </c>
      <c r="H816" s="182">
        <f t="shared" si="122"/>
        <v>0.19475205346137769</v>
      </c>
    </row>
    <row r="817" spans="1:8">
      <c r="A817" s="152">
        <f t="shared" si="128"/>
        <v>803</v>
      </c>
      <c r="B817" s="153">
        <f t="shared" si="128"/>
        <v>45728</v>
      </c>
      <c r="C817" s="179" t="str">
        <f t="shared" si="124"/>
        <v>구간9</v>
      </c>
      <c r="D817" s="152">
        <f t="shared" si="121"/>
        <v>90</v>
      </c>
      <c r="E817" s="180">
        <f>COUNTIF($C$15:C817,C817)</f>
        <v>71</v>
      </c>
      <c r="F817" s="181">
        <f t="shared" si="125"/>
        <v>0.19098831573549013</v>
      </c>
      <c r="G817" s="181">
        <f t="shared" si="126"/>
        <v>3.817505407685968E-3</v>
      </c>
      <c r="H817" s="182">
        <f t="shared" si="122"/>
        <v>0.1948058211431761</v>
      </c>
    </row>
    <row r="818" spans="1:8">
      <c r="A818" s="152">
        <f t="shared" si="128"/>
        <v>804</v>
      </c>
      <c r="B818" s="153">
        <f t="shared" si="128"/>
        <v>45729</v>
      </c>
      <c r="C818" s="179" t="str">
        <f t="shared" si="124"/>
        <v>구간9</v>
      </c>
      <c r="D818" s="152">
        <f t="shared" si="121"/>
        <v>90</v>
      </c>
      <c r="E818" s="180">
        <f>COUNTIF($C$15:C818,C818)</f>
        <v>72</v>
      </c>
      <c r="F818" s="181">
        <f t="shared" si="125"/>
        <v>0.19098831573549013</v>
      </c>
      <c r="G818" s="181">
        <f t="shared" si="126"/>
        <v>3.8712730894843619E-3</v>
      </c>
      <c r="H818" s="182">
        <f t="shared" si="122"/>
        <v>0.19485958882497451</v>
      </c>
    </row>
    <row r="819" spans="1:8">
      <c r="A819" s="152">
        <f t="shared" si="128"/>
        <v>805</v>
      </c>
      <c r="B819" s="153">
        <f t="shared" si="128"/>
        <v>45730</v>
      </c>
      <c r="C819" s="179" t="str">
        <f t="shared" si="124"/>
        <v>구간9</v>
      </c>
      <c r="D819" s="152">
        <f t="shared" si="121"/>
        <v>90</v>
      </c>
      <c r="E819" s="180">
        <f>COUNTIF($C$15:C819,C819)</f>
        <v>73</v>
      </c>
      <c r="F819" s="181">
        <f t="shared" si="125"/>
        <v>0.19098831573549013</v>
      </c>
      <c r="G819" s="181">
        <f t="shared" si="126"/>
        <v>3.9250407712827558E-3</v>
      </c>
      <c r="H819" s="182">
        <f t="shared" si="122"/>
        <v>0.19491335650677288</v>
      </c>
    </row>
    <row r="820" spans="1:8">
      <c r="A820" s="152">
        <f t="shared" si="128"/>
        <v>806</v>
      </c>
      <c r="B820" s="153">
        <f t="shared" si="128"/>
        <v>45731</v>
      </c>
      <c r="C820" s="179" t="str">
        <f t="shared" si="124"/>
        <v>구간9</v>
      </c>
      <c r="D820" s="152">
        <f t="shared" si="121"/>
        <v>90</v>
      </c>
      <c r="E820" s="180">
        <f>COUNTIF($C$15:C820,C820)</f>
        <v>74</v>
      </c>
      <c r="F820" s="181">
        <f t="shared" si="125"/>
        <v>0.19098831573549013</v>
      </c>
      <c r="G820" s="181">
        <f t="shared" si="126"/>
        <v>3.9788084530811493E-3</v>
      </c>
      <c r="H820" s="182">
        <f t="shared" si="122"/>
        <v>0.19496712418857129</v>
      </c>
    </row>
    <row r="821" spans="1:8">
      <c r="A821" s="152">
        <f t="shared" si="128"/>
        <v>807</v>
      </c>
      <c r="B821" s="153">
        <f t="shared" si="128"/>
        <v>45732</v>
      </c>
      <c r="C821" s="179" t="str">
        <f t="shared" si="124"/>
        <v>구간9</v>
      </c>
      <c r="D821" s="152">
        <f t="shared" si="121"/>
        <v>90</v>
      </c>
      <c r="E821" s="180">
        <f>COUNTIF($C$15:C821,C821)</f>
        <v>75</v>
      </c>
      <c r="F821" s="181">
        <f t="shared" si="125"/>
        <v>0.19098831573549013</v>
      </c>
      <c r="G821" s="181">
        <f t="shared" si="126"/>
        <v>4.0325761348795437E-3</v>
      </c>
      <c r="H821" s="182">
        <f t="shared" si="122"/>
        <v>0.19502089187036967</v>
      </c>
    </row>
    <row r="822" spans="1:8">
      <c r="A822" s="152">
        <f t="shared" si="128"/>
        <v>808</v>
      </c>
      <c r="B822" s="153">
        <f t="shared" si="128"/>
        <v>45733</v>
      </c>
      <c r="C822" s="179" t="str">
        <f t="shared" si="124"/>
        <v>구간9</v>
      </c>
      <c r="D822" s="152">
        <f t="shared" si="121"/>
        <v>90</v>
      </c>
      <c r="E822" s="180">
        <f>COUNTIF($C$15:C822,C822)</f>
        <v>76</v>
      </c>
      <c r="F822" s="181">
        <f t="shared" si="125"/>
        <v>0.19098831573549013</v>
      </c>
      <c r="G822" s="181">
        <f t="shared" si="126"/>
        <v>4.0863438166779372E-3</v>
      </c>
      <c r="H822" s="182">
        <f t="shared" si="122"/>
        <v>0.19507465955216807</v>
      </c>
    </row>
    <row r="823" spans="1:8">
      <c r="A823" s="152">
        <f t="shared" si="128"/>
        <v>809</v>
      </c>
      <c r="B823" s="153">
        <f t="shared" si="128"/>
        <v>45734</v>
      </c>
      <c r="C823" s="179" t="str">
        <f t="shared" si="124"/>
        <v>구간9</v>
      </c>
      <c r="D823" s="152">
        <f t="shared" si="121"/>
        <v>90</v>
      </c>
      <c r="E823" s="180">
        <f>COUNTIF($C$15:C823,C823)</f>
        <v>77</v>
      </c>
      <c r="F823" s="181">
        <f t="shared" si="125"/>
        <v>0.19098831573549013</v>
      </c>
      <c r="G823" s="181">
        <f t="shared" si="126"/>
        <v>4.1401114984763315E-3</v>
      </c>
      <c r="H823" s="182">
        <f t="shared" si="122"/>
        <v>0.19512842723396645</v>
      </c>
    </row>
    <row r="824" spans="1:8">
      <c r="A824" s="152">
        <f t="shared" si="128"/>
        <v>810</v>
      </c>
      <c r="B824" s="153">
        <f t="shared" si="128"/>
        <v>45735</v>
      </c>
      <c r="C824" s="179" t="str">
        <f t="shared" si="124"/>
        <v>구간9</v>
      </c>
      <c r="D824" s="152">
        <f t="shared" si="121"/>
        <v>90</v>
      </c>
      <c r="E824" s="180">
        <f>COUNTIF($C$15:C824,C824)</f>
        <v>78</v>
      </c>
      <c r="F824" s="181">
        <f t="shared" si="125"/>
        <v>0.19098831573549013</v>
      </c>
      <c r="G824" s="181">
        <f t="shared" si="126"/>
        <v>4.193879180274725E-3</v>
      </c>
      <c r="H824" s="182">
        <f t="shared" si="122"/>
        <v>0.19518219491576486</v>
      </c>
    </row>
    <row r="825" spans="1:8">
      <c r="A825" s="152">
        <f t="shared" si="128"/>
        <v>811</v>
      </c>
      <c r="B825" s="153">
        <f t="shared" si="128"/>
        <v>45736</v>
      </c>
      <c r="C825" s="179" t="str">
        <f t="shared" si="124"/>
        <v>구간9</v>
      </c>
      <c r="D825" s="152">
        <f t="shared" si="121"/>
        <v>90</v>
      </c>
      <c r="E825" s="180">
        <f>COUNTIF($C$15:C825,C825)</f>
        <v>79</v>
      </c>
      <c r="F825" s="181">
        <f t="shared" si="125"/>
        <v>0.19098831573549013</v>
      </c>
      <c r="G825" s="181">
        <f t="shared" si="126"/>
        <v>4.2476468620731194E-3</v>
      </c>
      <c r="H825" s="182">
        <f t="shared" si="122"/>
        <v>0.19523596259756326</v>
      </c>
    </row>
    <row r="826" spans="1:8">
      <c r="A826" s="152">
        <f t="shared" si="128"/>
        <v>812</v>
      </c>
      <c r="B826" s="153">
        <f t="shared" si="128"/>
        <v>45737</v>
      </c>
      <c r="C826" s="179" t="str">
        <f t="shared" si="124"/>
        <v>구간9</v>
      </c>
      <c r="D826" s="152">
        <f t="shared" si="121"/>
        <v>90</v>
      </c>
      <c r="E826" s="180">
        <f>COUNTIF($C$15:C826,C826)</f>
        <v>80</v>
      </c>
      <c r="F826" s="181">
        <f t="shared" si="125"/>
        <v>0.19098831573549013</v>
      </c>
      <c r="G826" s="181">
        <f t="shared" si="126"/>
        <v>4.3014145438715129E-3</v>
      </c>
      <c r="H826" s="182">
        <f t="shared" si="122"/>
        <v>0.19528973027936164</v>
      </c>
    </row>
    <row r="827" spans="1:8">
      <c r="A827" s="152">
        <f t="shared" si="128"/>
        <v>813</v>
      </c>
      <c r="B827" s="153">
        <f t="shared" si="128"/>
        <v>45738</v>
      </c>
      <c r="C827" s="179" t="str">
        <f t="shared" si="124"/>
        <v>구간9</v>
      </c>
      <c r="D827" s="152">
        <f t="shared" si="121"/>
        <v>90</v>
      </c>
      <c r="E827" s="180">
        <f>COUNTIF($C$15:C827,C827)</f>
        <v>81</v>
      </c>
      <c r="F827" s="181">
        <f t="shared" si="125"/>
        <v>0.19098831573549013</v>
      </c>
      <c r="G827" s="181">
        <f t="shared" si="126"/>
        <v>4.3551822256699072E-3</v>
      </c>
      <c r="H827" s="182">
        <f t="shared" si="122"/>
        <v>0.19534349796116005</v>
      </c>
    </row>
    <row r="828" spans="1:8">
      <c r="A828" s="152">
        <f t="shared" si="128"/>
        <v>814</v>
      </c>
      <c r="B828" s="153">
        <f t="shared" si="128"/>
        <v>45739</v>
      </c>
      <c r="C828" s="179" t="str">
        <f t="shared" si="124"/>
        <v>구간9</v>
      </c>
      <c r="D828" s="152">
        <f t="shared" si="121"/>
        <v>90</v>
      </c>
      <c r="E828" s="180">
        <f>COUNTIF($C$15:C828,C828)</f>
        <v>82</v>
      </c>
      <c r="F828" s="181">
        <f t="shared" si="125"/>
        <v>0.19098831573549013</v>
      </c>
      <c r="G828" s="181">
        <f t="shared" si="126"/>
        <v>4.4089499074683007E-3</v>
      </c>
      <c r="H828" s="182">
        <f t="shared" si="122"/>
        <v>0.19539726564295842</v>
      </c>
    </row>
    <row r="829" spans="1:8">
      <c r="A829" s="152">
        <f t="shared" si="128"/>
        <v>815</v>
      </c>
      <c r="B829" s="153">
        <f t="shared" si="128"/>
        <v>45740</v>
      </c>
      <c r="C829" s="179" t="str">
        <f t="shared" si="124"/>
        <v>구간9</v>
      </c>
      <c r="D829" s="152">
        <f t="shared" si="121"/>
        <v>90</v>
      </c>
      <c r="E829" s="180">
        <f>COUNTIF($C$15:C829,C829)</f>
        <v>83</v>
      </c>
      <c r="F829" s="181">
        <f t="shared" si="125"/>
        <v>0.19098831573549013</v>
      </c>
      <c r="G829" s="181">
        <f t="shared" si="126"/>
        <v>4.4627175892666951E-3</v>
      </c>
      <c r="H829" s="182">
        <f t="shared" si="122"/>
        <v>0.19545103332475683</v>
      </c>
    </row>
    <row r="830" spans="1:8">
      <c r="A830" s="152">
        <f t="shared" si="128"/>
        <v>816</v>
      </c>
      <c r="B830" s="153">
        <f t="shared" si="128"/>
        <v>45741</v>
      </c>
      <c r="C830" s="179" t="str">
        <f t="shared" si="124"/>
        <v>구간9</v>
      </c>
      <c r="D830" s="152">
        <f t="shared" si="121"/>
        <v>90</v>
      </c>
      <c r="E830" s="180">
        <f>COUNTIF($C$15:C830,C830)</f>
        <v>84</v>
      </c>
      <c r="F830" s="181">
        <f t="shared" si="125"/>
        <v>0.19098831573549013</v>
      </c>
      <c r="G830" s="181">
        <f t="shared" si="126"/>
        <v>4.5164852710650885E-3</v>
      </c>
      <c r="H830" s="182">
        <f t="shared" si="122"/>
        <v>0.19550480100655523</v>
      </c>
    </row>
    <row r="831" spans="1:8">
      <c r="A831" s="152">
        <f t="shared" si="128"/>
        <v>817</v>
      </c>
      <c r="B831" s="153">
        <f t="shared" si="128"/>
        <v>45742</v>
      </c>
      <c r="C831" s="179" t="str">
        <f t="shared" si="124"/>
        <v>구간9</v>
      </c>
      <c r="D831" s="152">
        <f t="shared" si="121"/>
        <v>90</v>
      </c>
      <c r="E831" s="180">
        <f>COUNTIF($C$15:C831,C831)</f>
        <v>85</v>
      </c>
      <c r="F831" s="181">
        <f t="shared" si="125"/>
        <v>0.19098831573549013</v>
      </c>
      <c r="G831" s="181">
        <f t="shared" si="126"/>
        <v>4.5702529528634829E-3</v>
      </c>
      <c r="H831" s="182">
        <f t="shared" si="122"/>
        <v>0.19555856868835361</v>
      </c>
    </row>
    <row r="832" spans="1:8">
      <c r="A832" s="152">
        <f t="shared" ref="A832:B847" si="129">A831+1</f>
        <v>818</v>
      </c>
      <c r="B832" s="153">
        <f t="shared" si="129"/>
        <v>45743</v>
      </c>
      <c r="C832" s="179" t="str">
        <f t="shared" si="124"/>
        <v>구간9</v>
      </c>
      <c r="D832" s="152">
        <f t="shared" si="121"/>
        <v>90</v>
      </c>
      <c r="E832" s="180">
        <f>COUNTIF($C$15:C832,C832)</f>
        <v>86</v>
      </c>
      <c r="F832" s="181">
        <f t="shared" si="125"/>
        <v>0.19098831573549013</v>
      </c>
      <c r="G832" s="181">
        <f t="shared" si="126"/>
        <v>4.6240206346618764E-3</v>
      </c>
      <c r="H832" s="182">
        <f t="shared" si="122"/>
        <v>0.19561233637015202</v>
      </c>
    </row>
    <row r="833" spans="1:8">
      <c r="A833" s="152">
        <f t="shared" si="129"/>
        <v>819</v>
      </c>
      <c r="B833" s="153">
        <f t="shared" si="129"/>
        <v>45744</v>
      </c>
      <c r="C833" s="179" t="str">
        <f t="shared" si="124"/>
        <v>구간9</v>
      </c>
      <c r="D833" s="152">
        <f t="shared" si="121"/>
        <v>90</v>
      </c>
      <c r="E833" s="180">
        <f>COUNTIF($C$15:C833,C833)</f>
        <v>87</v>
      </c>
      <c r="F833" s="181">
        <f t="shared" si="125"/>
        <v>0.19098831573549013</v>
      </c>
      <c r="G833" s="181">
        <f t="shared" si="126"/>
        <v>4.6777883164602707E-3</v>
      </c>
      <c r="H833" s="182">
        <f t="shared" si="122"/>
        <v>0.1956661040519504</v>
      </c>
    </row>
    <row r="834" spans="1:8">
      <c r="A834" s="152">
        <f t="shared" si="129"/>
        <v>820</v>
      </c>
      <c r="B834" s="153">
        <f t="shared" si="129"/>
        <v>45745</v>
      </c>
      <c r="C834" s="179" t="str">
        <f t="shared" si="124"/>
        <v>구간9</v>
      </c>
      <c r="D834" s="152">
        <f t="shared" si="121"/>
        <v>90</v>
      </c>
      <c r="E834" s="180">
        <f>COUNTIF($C$15:C834,C834)</f>
        <v>88</v>
      </c>
      <c r="F834" s="181">
        <f t="shared" si="125"/>
        <v>0.19098831573549013</v>
      </c>
      <c r="G834" s="181">
        <f t="shared" si="126"/>
        <v>4.7315559982586642E-3</v>
      </c>
      <c r="H834" s="182">
        <f t="shared" si="122"/>
        <v>0.1957198717337488</v>
      </c>
    </row>
    <row r="835" spans="1:8">
      <c r="A835" s="152">
        <f t="shared" si="129"/>
        <v>821</v>
      </c>
      <c r="B835" s="153">
        <f t="shared" si="129"/>
        <v>45746</v>
      </c>
      <c r="C835" s="179" t="str">
        <f t="shared" si="124"/>
        <v>구간9</v>
      </c>
      <c r="D835" s="152">
        <f t="shared" si="121"/>
        <v>90</v>
      </c>
      <c r="E835" s="180">
        <f>COUNTIF($C$15:C835,C835)</f>
        <v>89</v>
      </c>
      <c r="F835" s="181">
        <f t="shared" si="125"/>
        <v>0.19098831573549013</v>
      </c>
      <c r="G835" s="181">
        <f t="shared" si="126"/>
        <v>4.7853236800570586E-3</v>
      </c>
      <c r="H835" s="182">
        <f t="shared" si="122"/>
        <v>0.19577363941554718</v>
      </c>
    </row>
    <row r="836" spans="1:8">
      <c r="A836" s="152">
        <f t="shared" si="129"/>
        <v>822</v>
      </c>
      <c r="B836" s="153">
        <f t="shared" si="129"/>
        <v>45747</v>
      </c>
      <c r="C836" s="179" t="str">
        <f t="shared" si="124"/>
        <v>구간9</v>
      </c>
      <c r="D836" s="152">
        <f t="shared" si="121"/>
        <v>90</v>
      </c>
      <c r="E836" s="180">
        <f>COUNTIF($C$15:C836,C836)</f>
        <v>90</v>
      </c>
      <c r="F836" s="181">
        <f t="shared" si="125"/>
        <v>0.19098831573549013</v>
      </c>
      <c r="G836" s="181">
        <f t="shared" si="126"/>
        <v>4.8390913618554521E-3</v>
      </c>
      <c r="H836" s="182">
        <f t="shared" si="122"/>
        <v>0.19582740709734558</v>
      </c>
    </row>
    <row r="837" spans="1:8">
      <c r="A837" s="152">
        <f t="shared" si="129"/>
        <v>823</v>
      </c>
      <c r="B837" s="153">
        <f t="shared" si="129"/>
        <v>45748</v>
      </c>
      <c r="C837" s="179" t="str">
        <f t="shared" si="124"/>
        <v>구간10</v>
      </c>
      <c r="D837" s="152">
        <f t="shared" si="121"/>
        <v>91</v>
      </c>
      <c r="E837" s="180">
        <f>COUNTIF($C$15:C837,C837)</f>
        <v>1</v>
      </c>
      <c r="F837" s="181">
        <f t="shared" si="125"/>
        <v>0.19582740709734558</v>
      </c>
      <c r="G837" s="181">
        <f t="shared" si="126"/>
        <v>5.4816389416107072E-5</v>
      </c>
      <c r="H837" s="182">
        <f t="shared" si="122"/>
        <v>0.19588222348676168</v>
      </c>
    </row>
    <row r="838" spans="1:8">
      <c r="A838" s="152">
        <f t="shared" si="129"/>
        <v>824</v>
      </c>
      <c r="B838" s="153">
        <f t="shared" si="129"/>
        <v>45749</v>
      </c>
      <c r="C838" s="179" t="str">
        <f t="shared" si="124"/>
        <v>구간10</v>
      </c>
      <c r="D838" s="152">
        <f t="shared" si="121"/>
        <v>91</v>
      </c>
      <c r="E838" s="180">
        <f>COUNTIF($C$15:C838,C838)</f>
        <v>2</v>
      </c>
      <c r="F838" s="181">
        <f t="shared" si="125"/>
        <v>0.19582740709734558</v>
      </c>
      <c r="G838" s="181">
        <f t="shared" si="126"/>
        <v>1.0963277883221414E-4</v>
      </c>
      <c r="H838" s="182">
        <f t="shared" si="122"/>
        <v>0.1959370398761778</v>
      </c>
    </row>
    <row r="839" spans="1:8">
      <c r="A839" s="152">
        <f t="shared" si="129"/>
        <v>825</v>
      </c>
      <c r="B839" s="153">
        <f t="shared" si="129"/>
        <v>45750</v>
      </c>
      <c r="C839" s="179" t="str">
        <f t="shared" si="124"/>
        <v>구간10</v>
      </c>
      <c r="D839" s="152">
        <f t="shared" si="121"/>
        <v>91</v>
      </c>
      <c r="E839" s="180">
        <f>COUNTIF($C$15:C839,C839)</f>
        <v>3</v>
      </c>
      <c r="F839" s="181">
        <f t="shared" si="125"/>
        <v>0.19582740709734558</v>
      </c>
      <c r="G839" s="181">
        <f t="shared" si="126"/>
        <v>1.6444916824832122E-4</v>
      </c>
      <c r="H839" s="182">
        <f t="shared" si="122"/>
        <v>0.1959918562655939</v>
      </c>
    </row>
    <row r="840" spans="1:8">
      <c r="A840" s="152">
        <f t="shared" si="129"/>
        <v>826</v>
      </c>
      <c r="B840" s="153">
        <f t="shared" si="129"/>
        <v>45751</v>
      </c>
      <c r="C840" s="179" t="str">
        <f t="shared" si="124"/>
        <v>구간10</v>
      </c>
      <c r="D840" s="152">
        <f t="shared" si="121"/>
        <v>91</v>
      </c>
      <c r="E840" s="180">
        <f>COUNTIF($C$15:C840,C840)</f>
        <v>4</v>
      </c>
      <c r="F840" s="181">
        <f t="shared" si="125"/>
        <v>0.19582740709734558</v>
      </c>
      <c r="G840" s="181">
        <f t="shared" si="126"/>
        <v>2.1926555766442829E-4</v>
      </c>
      <c r="H840" s="182">
        <f t="shared" si="122"/>
        <v>0.19604667265501002</v>
      </c>
    </row>
    <row r="841" spans="1:8">
      <c r="A841" s="152">
        <f t="shared" si="129"/>
        <v>827</v>
      </c>
      <c r="B841" s="153">
        <f t="shared" si="129"/>
        <v>45752</v>
      </c>
      <c r="C841" s="179" t="str">
        <f t="shared" si="124"/>
        <v>구간10</v>
      </c>
      <c r="D841" s="152">
        <f t="shared" si="121"/>
        <v>91</v>
      </c>
      <c r="E841" s="180">
        <f>COUNTIF($C$15:C841,C841)</f>
        <v>5</v>
      </c>
      <c r="F841" s="181">
        <f t="shared" si="125"/>
        <v>0.19582740709734558</v>
      </c>
      <c r="G841" s="181">
        <f t="shared" si="126"/>
        <v>2.7408194708053538E-4</v>
      </c>
      <c r="H841" s="182">
        <f t="shared" si="122"/>
        <v>0.19610148904442612</v>
      </c>
    </row>
    <row r="842" spans="1:8">
      <c r="A842" s="152">
        <f t="shared" si="129"/>
        <v>828</v>
      </c>
      <c r="B842" s="153">
        <f t="shared" si="129"/>
        <v>45753</v>
      </c>
      <c r="C842" s="179" t="str">
        <f t="shared" si="124"/>
        <v>구간10</v>
      </c>
      <c r="D842" s="152">
        <f t="shared" si="121"/>
        <v>91</v>
      </c>
      <c r="E842" s="180">
        <f>COUNTIF($C$15:C842,C842)</f>
        <v>6</v>
      </c>
      <c r="F842" s="181">
        <f t="shared" si="125"/>
        <v>0.19582740709734558</v>
      </c>
      <c r="G842" s="181">
        <f t="shared" si="126"/>
        <v>3.2889833649664245E-4</v>
      </c>
      <c r="H842" s="182">
        <f t="shared" si="122"/>
        <v>0.19615630543384222</v>
      </c>
    </row>
    <row r="843" spans="1:8">
      <c r="A843" s="152">
        <f t="shared" si="129"/>
        <v>829</v>
      </c>
      <c r="B843" s="153">
        <f t="shared" si="129"/>
        <v>45754</v>
      </c>
      <c r="C843" s="179" t="str">
        <f t="shared" si="124"/>
        <v>구간10</v>
      </c>
      <c r="D843" s="152">
        <f t="shared" si="121"/>
        <v>91</v>
      </c>
      <c r="E843" s="180">
        <f>COUNTIF($C$15:C843,C843)</f>
        <v>7</v>
      </c>
      <c r="F843" s="181">
        <f t="shared" si="125"/>
        <v>0.19582740709734558</v>
      </c>
      <c r="G843" s="181">
        <f t="shared" si="126"/>
        <v>3.8371472591274951E-4</v>
      </c>
      <c r="H843" s="182">
        <f t="shared" si="122"/>
        <v>0.19621112182325834</v>
      </c>
    </row>
    <row r="844" spans="1:8">
      <c r="A844" s="152">
        <f t="shared" si="129"/>
        <v>830</v>
      </c>
      <c r="B844" s="153">
        <f t="shared" si="129"/>
        <v>45755</v>
      </c>
      <c r="C844" s="179" t="str">
        <f t="shared" si="124"/>
        <v>구간10</v>
      </c>
      <c r="D844" s="152">
        <f t="shared" si="121"/>
        <v>91</v>
      </c>
      <c r="E844" s="180">
        <f>COUNTIF($C$15:C844,C844)</f>
        <v>8</v>
      </c>
      <c r="F844" s="181">
        <f t="shared" si="125"/>
        <v>0.19582740709734558</v>
      </c>
      <c r="G844" s="181">
        <f t="shared" si="126"/>
        <v>4.3853111532885658E-4</v>
      </c>
      <c r="H844" s="182">
        <f t="shared" si="122"/>
        <v>0.19626593821267443</v>
      </c>
    </row>
    <row r="845" spans="1:8">
      <c r="A845" s="152">
        <f t="shared" si="129"/>
        <v>831</v>
      </c>
      <c r="B845" s="153">
        <f t="shared" si="129"/>
        <v>45756</v>
      </c>
      <c r="C845" s="179" t="str">
        <f t="shared" si="124"/>
        <v>구간10</v>
      </c>
      <c r="D845" s="152">
        <f t="shared" si="121"/>
        <v>91</v>
      </c>
      <c r="E845" s="180">
        <f>COUNTIF($C$15:C845,C845)</f>
        <v>9</v>
      </c>
      <c r="F845" s="181">
        <f t="shared" si="125"/>
        <v>0.19582740709734558</v>
      </c>
      <c r="G845" s="181">
        <f t="shared" si="126"/>
        <v>4.933475047449637E-4</v>
      </c>
      <c r="H845" s="182">
        <f t="shared" si="122"/>
        <v>0.19632075460209056</v>
      </c>
    </row>
    <row r="846" spans="1:8">
      <c r="A846" s="152">
        <f t="shared" si="129"/>
        <v>832</v>
      </c>
      <c r="B846" s="153">
        <f t="shared" si="129"/>
        <v>45757</v>
      </c>
      <c r="C846" s="179" t="str">
        <f t="shared" si="124"/>
        <v>구간10</v>
      </c>
      <c r="D846" s="152">
        <f t="shared" si="121"/>
        <v>91</v>
      </c>
      <c r="E846" s="180">
        <f>COUNTIF($C$15:C846,C846)</f>
        <v>10</v>
      </c>
      <c r="F846" s="181">
        <f t="shared" si="125"/>
        <v>0.19582740709734558</v>
      </c>
      <c r="G846" s="181">
        <f t="shared" si="126"/>
        <v>5.4816389416107076E-4</v>
      </c>
      <c r="H846" s="182">
        <f t="shared" si="122"/>
        <v>0.19637557099150665</v>
      </c>
    </row>
    <row r="847" spans="1:8">
      <c r="A847" s="152">
        <f t="shared" si="129"/>
        <v>833</v>
      </c>
      <c r="B847" s="153">
        <f t="shared" si="129"/>
        <v>45758</v>
      </c>
      <c r="C847" s="179" t="str">
        <f t="shared" si="124"/>
        <v>구간10</v>
      </c>
      <c r="D847" s="152">
        <f t="shared" ref="D847:D910" si="130">COUNTIF($C$15:$C$49928,C847)</f>
        <v>91</v>
      </c>
      <c r="E847" s="180">
        <f>COUNTIF($C$15:C847,C847)</f>
        <v>11</v>
      </c>
      <c r="F847" s="181">
        <f t="shared" si="125"/>
        <v>0.19582740709734558</v>
      </c>
      <c r="G847" s="181">
        <f t="shared" si="126"/>
        <v>6.0298028357717783E-4</v>
      </c>
      <c r="H847" s="182">
        <f t="shared" ref="H847:H910" si="131">F847+G847</f>
        <v>0.19643038738092275</v>
      </c>
    </row>
    <row r="848" spans="1:8">
      <c r="A848" s="152">
        <f t="shared" ref="A848:B863" si="132">A847+1</f>
        <v>834</v>
      </c>
      <c r="B848" s="153">
        <f t="shared" si="132"/>
        <v>45759</v>
      </c>
      <c r="C848" s="179" t="str">
        <f t="shared" ref="C848:C911" si="133">IF(IFERROR(HLOOKUP(B848,$D$5:$BK$6,2,FALSE),"")="",C849,HLOOKUP(B848,$D$5:$BK$7,2,FALSE))</f>
        <v>구간10</v>
      </c>
      <c r="D848" s="152">
        <f t="shared" si="130"/>
        <v>91</v>
      </c>
      <c r="E848" s="180">
        <f>COUNTIF($C$15:C848,C848)</f>
        <v>12</v>
      </c>
      <c r="F848" s="181">
        <f t="shared" ref="F848:F911" si="134">HLOOKUP($C848,$D$6:$BK$11,6,FALSE)</f>
        <v>0.19582740709734558</v>
      </c>
      <c r="G848" s="181">
        <f t="shared" ref="G848:G911" si="135">HLOOKUP($C848,$D$6:$BK$11,5,FALSE)*(E848)</f>
        <v>6.577966729932849E-4</v>
      </c>
      <c r="H848" s="182">
        <f t="shared" si="131"/>
        <v>0.19648520377033887</v>
      </c>
    </row>
    <row r="849" spans="1:8">
      <c r="A849" s="152">
        <f t="shared" si="132"/>
        <v>835</v>
      </c>
      <c r="B849" s="153">
        <f t="shared" si="132"/>
        <v>45760</v>
      </c>
      <c r="C849" s="179" t="str">
        <f t="shared" si="133"/>
        <v>구간10</v>
      </c>
      <c r="D849" s="152">
        <f t="shared" si="130"/>
        <v>91</v>
      </c>
      <c r="E849" s="180">
        <f>COUNTIF($C$15:C849,C849)</f>
        <v>13</v>
      </c>
      <c r="F849" s="181">
        <f t="shared" si="134"/>
        <v>0.19582740709734558</v>
      </c>
      <c r="G849" s="181">
        <f t="shared" si="135"/>
        <v>7.1261306240939196E-4</v>
      </c>
      <c r="H849" s="182">
        <f t="shared" si="131"/>
        <v>0.19654002015975497</v>
      </c>
    </row>
    <row r="850" spans="1:8">
      <c r="A850" s="152">
        <f t="shared" si="132"/>
        <v>836</v>
      </c>
      <c r="B850" s="153">
        <f t="shared" si="132"/>
        <v>45761</v>
      </c>
      <c r="C850" s="179" t="str">
        <f t="shared" si="133"/>
        <v>구간10</v>
      </c>
      <c r="D850" s="152">
        <f t="shared" si="130"/>
        <v>91</v>
      </c>
      <c r="E850" s="180">
        <f>COUNTIF($C$15:C850,C850)</f>
        <v>14</v>
      </c>
      <c r="F850" s="181">
        <f t="shared" si="134"/>
        <v>0.19582740709734558</v>
      </c>
      <c r="G850" s="181">
        <f t="shared" si="135"/>
        <v>7.6742945182549903E-4</v>
      </c>
      <c r="H850" s="182">
        <f t="shared" si="131"/>
        <v>0.19659483654917109</v>
      </c>
    </row>
    <row r="851" spans="1:8">
      <c r="A851" s="152">
        <f t="shared" si="132"/>
        <v>837</v>
      </c>
      <c r="B851" s="153">
        <f t="shared" si="132"/>
        <v>45762</v>
      </c>
      <c r="C851" s="179" t="str">
        <f t="shared" si="133"/>
        <v>구간10</v>
      </c>
      <c r="D851" s="152">
        <f t="shared" si="130"/>
        <v>91</v>
      </c>
      <c r="E851" s="180">
        <f>COUNTIF($C$15:C851,C851)</f>
        <v>15</v>
      </c>
      <c r="F851" s="181">
        <f t="shared" si="134"/>
        <v>0.19582740709734558</v>
      </c>
      <c r="G851" s="181">
        <f t="shared" si="135"/>
        <v>8.2224584124160609E-4</v>
      </c>
      <c r="H851" s="182">
        <f t="shared" si="131"/>
        <v>0.19664965293858719</v>
      </c>
    </row>
    <row r="852" spans="1:8">
      <c r="A852" s="152">
        <f t="shared" si="132"/>
        <v>838</v>
      </c>
      <c r="B852" s="153">
        <f t="shared" si="132"/>
        <v>45763</v>
      </c>
      <c r="C852" s="179" t="str">
        <f t="shared" si="133"/>
        <v>구간10</v>
      </c>
      <c r="D852" s="152">
        <f t="shared" si="130"/>
        <v>91</v>
      </c>
      <c r="E852" s="180">
        <f>COUNTIF($C$15:C852,C852)</f>
        <v>16</v>
      </c>
      <c r="F852" s="181">
        <f t="shared" si="134"/>
        <v>0.19582740709734558</v>
      </c>
      <c r="G852" s="181">
        <f t="shared" si="135"/>
        <v>8.7706223065771316E-4</v>
      </c>
      <c r="H852" s="182">
        <f t="shared" si="131"/>
        <v>0.19670446932800331</v>
      </c>
    </row>
    <row r="853" spans="1:8">
      <c r="A853" s="152">
        <f t="shared" si="132"/>
        <v>839</v>
      </c>
      <c r="B853" s="153">
        <f t="shared" si="132"/>
        <v>45764</v>
      </c>
      <c r="C853" s="179" t="str">
        <f t="shared" si="133"/>
        <v>구간10</v>
      </c>
      <c r="D853" s="152">
        <f t="shared" si="130"/>
        <v>91</v>
      </c>
      <c r="E853" s="180">
        <f>COUNTIF($C$15:C853,C853)</f>
        <v>17</v>
      </c>
      <c r="F853" s="181">
        <f t="shared" si="134"/>
        <v>0.19582740709734558</v>
      </c>
      <c r="G853" s="181">
        <f t="shared" si="135"/>
        <v>9.3187862007382022E-4</v>
      </c>
      <c r="H853" s="182">
        <f t="shared" si="131"/>
        <v>0.19675928571741941</v>
      </c>
    </row>
    <row r="854" spans="1:8">
      <c r="A854" s="152">
        <f t="shared" si="132"/>
        <v>840</v>
      </c>
      <c r="B854" s="153">
        <f t="shared" si="132"/>
        <v>45765</v>
      </c>
      <c r="C854" s="179" t="str">
        <f t="shared" si="133"/>
        <v>구간10</v>
      </c>
      <c r="D854" s="152">
        <f t="shared" si="130"/>
        <v>91</v>
      </c>
      <c r="E854" s="180">
        <f>COUNTIF($C$15:C854,C854)</f>
        <v>18</v>
      </c>
      <c r="F854" s="181">
        <f t="shared" si="134"/>
        <v>0.19582740709734558</v>
      </c>
      <c r="G854" s="181">
        <f t="shared" si="135"/>
        <v>9.866950094899274E-4</v>
      </c>
      <c r="H854" s="182">
        <f t="shared" si="131"/>
        <v>0.1968141021068355</v>
      </c>
    </row>
    <row r="855" spans="1:8">
      <c r="A855" s="152">
        <f t="shared" si="132"/>
        <v>841</v>
      </c>
      <c r="B855" s="153">
        <f t="shared" si="132"/>
        <v>45766</v>
      </c>
      <c r="C855" s="179" t="str">
        <f t="shared" si="133"/>
        <v>구간10</v>
      </c>
      <c r="D855" s="152">
        <f t="shared" si="130"/>
        <v>91</v>
      </c>
      <c r="E855" s="180">
        <f>COUNTIF($C$15:C855,C855)</f>
        <v>19</v>
      </c>
      <c r="F855" s="181">
        <f t="shared" si="134"/>
        <v>0.19582740709734558</v>
      </c>
      <c r="G855" s="181">
        <f t="shared" si="135"/>
        <v>1.0415113989060345E-3</v>
      </c>
      <c r="H855" s="182">
        <f t="shared" si="131"/>
        <v>0.19686891849625163</v>
      </c>
    </row>
    <row r="856" spans="1:8">
      <c r="A856" s="152">
        <f t="shared" si="132"/>
        <v>842</v>
      </c>
      <c r="B856" s="153">
        <f t="shared" si="132"/>
        <v>45767</v>
      </c>
      <c r="C856" s="179" t="str">
        <f t="shared" si="133"/>
        <v>구간10</v>
      </c>
      <c r="D856" s="152">
        <f t="shared" si="130"/>
        <v>91</v>
      </c>
      <c r="E856" s="180">
        <f>COUNTIF($C$15:C856,C856)</f>
        <v>20</v>
      </c>
      <c r="F856" s="181">
        <f t="shared" si="134"/>
        <v>0.19582740709734558</v>
      </c>
      <c r="G856" s="181">
        <f t="shared" si="135"/>
        <v>1.0963277883221415E-3</v>
      </c>
      <c r="H856" s="182">
        <f t="shared" si="131"/>
        <v>0.19692373488566772</v>
      </c>
    </row>
    <row r="857" spans="1:8">
      <c r="A857" s="152">
        <f t="shared" si="132"/>
        <v>843</v>
      </c>
      <c r="B857" s="153">
        <f t="shared" si="132"/>
        <v>45768</v>
      </c>
      <c r="C857" s="179" t="str">
        <f t="shared" si="133"/>
        <v>구간10</v>
      </c>
      <c r="D857" s="152">
        <f t="shared" si="130"/>
        <v>91</v>
      </c>
      <c r="E857" s="180">
        <f>COUNTIF($C$15:C857,C857)</f>
        <v>21</v>
      </c>
      <c r="F857" s="181">
        <f t="shared" si="134"/>
        <v>0.19582740709734558</v>
      </c>
      <c r="G857" s="181">
        <f t="shared" si="135"/>
        <v>1.1511441777382486E-3</v>
      </c>
      <c r="H857" s="182">
        <f t="shared" si="131"/>
        <v>0.19697855127508385</v>
      </c>
    </row>
    <row r="858" spans="1:8">
      <c r="A858" s="152">
        <f t="shared" si="132"/>
        <v>844</v>
      </c>
      <c r="B858" s="153">
        <f t="shared" si="132"/>
        <v>45769</v>
      </c>
      <c r="C858" s="179" t="str">
        <f t="shared" si="133"/>
        <v>구간10</v>
      </c>
      <c r="D858" s="152">
        <f t="shared" si="130"/>
        <v>91</v>
      </c>
      <c r="E858" s="180">
        <f>COUNTIF($C$15:C858,C858)</f>
        <v>22</v>
      </c>
      <c r="F858" s="181">
        <f t="shared" si="134"/>
        <v>0.19582740709734558</v>
      </c>
      <c r="G858" s="181">
        <f t="shared" si="135"/>
        <v>1.2059605671543557E-3</v>
      </c>
      <c r="H858" s="182">
        <f t="shared" si="131"/>
        <v>0.19703336766449994</v>
      </c>
    </row>
    <row r="859" spans="1:8">
      <c r="A859" s="152">
        <f t="shared" si="132"/>
        <v>845</v>
      </c>
      <c r="B859" s="153">
        <f t="shared" si="132"/>
        <v>45770</v>
      </c>
      <c r="C859" s="179" t="str">
        <f t="shared" si="133"/>
        <v>구간10</v>
      </c>
      <c r="D859" s="152">
        <f t="shared" si="130"/>
        <v>91</v>
      </c>
      <c r="E859" s="180">
        <f>COUNTIF($C$15:C859,C859)</f>
        <v>23</v>
      </c>
      <c r="F859" s="181">
        <f t="shared" si="134"/>
        <v>0.19582740709734558</v>
      </c>
      <c r="G859" s="181">
        <f t="shared" si="135"/>
        <v>1.2607769565704627E-3</v>
      </c>
      <c r="H859" s="182">
        <f t="shared" si="131"/>
        <v>0.19708818405391604</v>
      </c>
    </row>
    <row r="860" spans="1:8">
      <c r="A860" s="152">
        <f t="shared" si="132"/>
        <v>846</v>
      </c>
      <c r="B860" s="153">
        <f t="shared" si="132"/>
        <v>45771</v>
      </c>
      <c r="C860" s="179" t="str">
        <f t="shared" si="133"/>
        <v>구간10</v>
      </c>
      <c r="D860" s="152">
        <f t="shared" si="130"/>
        <v>91</v>
      </c>
      <c r="E860" s="180">
        <f>COUNTIF($C$15:C860,C860)</f>
        <v>24</v>
      </c>
      <c r="F860" s="181">
        <f t="shared" si="134"/>
        <v>0.19582740709734558</v>
      </c>
      <c r="G860" s="181">
        <f t="shared" si="135"/>
        <v>1.3155933459865698E-3</v>
      </c>
      <c r="H860" s="182">
        <f t="shared" si="131"/>
        <v>0.19714300044333216</v>
      </c>
    </row>
    <row r="861" spans="1:8">
      <c r="A861" s="152">
        <f t="shared" si="132"/>
        <v>847</v>
      </c>
      <c r="B861" s="153">
        <f t="shared" si="132"/>
        <v>45772</v>
      </c>
      <c r="C861" s="179" t="str">
        <f t="shared" si="133"/>
        <v>구간10</v>
      </c>
      <c r="D861" s="152">
        <f t="shared" si="130"/>
        <v>91</v>
      </c>
      <c r="E861" s="180">
        <f>COUNTIF($C$15:C861,C861)</f>
        <v>25</v>
      </c>
      <c r="F861" s="181">
        <f t="shared" si="134"/>
        <v>0.19582740709734558</v>
      </c>
      <c r="G861" s="181">
        <f t="shared" si="135"/>
        <v>1.3704097354026769E-3</v>
      </c>
      <c r="H861" s="182">
        <f t="shared" si="131"/>
        <v>0.19719781683274826</v>
      </c>
    </row>
    <row r="862" spans="1:8">
      <c r="A862" s="152">
        <f t="shared" si="132"/>
        <v>848</v>
      </c>
      <c r="B862" s="153">
        <f t="shared" si="132"/>
        <v>45773</v>
      </c>
      <c r="C862" s="179" t="str">
        <f t="shared" si="133"/>
        <v>구간10</v>
      </c>
      <c r="D862" s="152">
        <f t="shared" si="130"/>
        <v>91</v>
      </c>
      <c r="E862" s="180">
        <f>COUNTIF($C$15:C862,C862)</f>
        <v>26</v>
      </c>
      <c r="F862" s="181">
        <f t="shared" si="134"/>
        <v>0.19582740709734558</v>
      </c>
      <c r="G862" s="181">
        <f t="shared" si="135"/>
        <v>1.4252261248187839E-3</v>
      </c>
      <c r="H862" s="182">
        <f t="shared" si="131"/>
        <v>0.19725263322216438</v>
      </c>
    </row>
    <row r="863" spans="1:8">
      <c r="A863" s="152">
        <f t="shared" si="132"/>
        <v>849</v>
      </c>
      <c r="B863" s="153">
        <f t="shared" si="132"/>
        <v>45774</v>
      </c>
      <c r="C863" s="179" t="str">
        <f t="shared" si="133"/>
        <v>구간10</v>
      </c>
      <c r="D863" s="152">
        <f t="shared" si="130"/>
        <v>91</v>
      </c>
      <c r="E863" s="180">
        <f>COUNTIF($C$15:C863,C863)</f>
        <v>27</v>
      </c>
      <c r="F863" s="181">
        <f t="shared" si="134"/>
        <v>0.19582740709734558</v>
      </c>
      <c r="G863" s="181">
        <f t="shared" si="135"/>
        <v>1.480042514234891E-3</v>
      </c>
      <c r="H863" s="182">
        <f t="shared" si="131"/>
        <v>0.19730744961158048</v>
      </c>
    </row>
    <row r="864" spans="1:8">
      <c r="A864" s="152">
        <f t="shared" ref="A864:B879" si="136">A863+1</f>
        <v>850</v>
      </c>
      <c r="B864" s="153">
        <f t="shared" si="136"/>
        <v>45775</v>
      </c>
      <c r="C864" s="179" t="str">
        <f t="shared" si="133"/>
        <v>구간10</v>
      </c>
      <c r="D864" s="152">
        <f t="shared" si="130"/>
        <v>91</v>
      </c>
      <c r="E864" s="180">
        <f>COUNTIF($C$15:C864,C864)</f>
        <v>28</v>
      </c>
      <c r="F864" s="181">
        <f t="shared" si="134"/>
        <v>0.19582740709734558</v>
      </c>
      <c r="G864" s="181">
        <f t="shared" si="135"/>
        <v>1.5348589036509981E-3</v>
      </c>
      <c r="H864" s="182">
        <f t="shared" si="131"/>
        <v>0.19736226600099657</v>
      </c>
    </row>
    <row r="865" spans="1:8">
      <c r="A865" s="152">
        <f t="shared" si="136"/>
        <v>851</v>
      </c>
      <c r="B865" s="153">
        <f t="shared" si="136"/>
        <v>45776</v>
      </c>
      <c r="C865" s="179" t="str">
        <f t="shared" si="133"/>
        <v>구간10</v>
      </c>
      <c r="D865" s="152">
        <f t="shared" si="130"/>
        <v>91</v>
      </c>
      <c r="E865" s="180">
        <f>COUNTIF($C$15:C865,C865)</f>
        <v>29</v>
      </c>
      <c r="F865" s="181">
        <f t="shared" si="134"/>
        <v>0.19582740709734558</v>
      </c>
      <c r="G865" s="181">
        <f t="shared" si="135"/>
        <v>1.5896752930671051E-3</v>
      </c>
      <c r="H865" s="182">
        <f t="shared" si="131"/>
        <v>0.1974170823904127</v>
      </c>
    </row>
    <row r="866" spans="1:8">
      <c r="A866" s="152">
        <f t="shared" si="136"/>
        <v>852</v>
      </c>
      <c r="B866" s="153">
        <f t="shared" si="136"/>
        <v>45777</v>
      </c>
      <c r="C866" s="179" t="str">
        <f t="shared" si="133"/>
        <v>구간10</v>
      </c>
      <c r="D866" s="152">
        <f t="shared" si="130"/>
        <v>91</v>
      </c>
      <c r="E866" s="180">
        <f>COUNTIF($C$15:C866,C866)</f>
        <v>30</v>
      </c>
      <c r="F866" s="181">
        <f t="shared" si="134"/>
        <v>0.19582740709734558</v>
      </c>
      <c r="G866" s="181">
        <f t="shared" si="135"/>
        <v>1.6444916824832122E-3</v>
      </c>
      <c r="H866" s="182">
        <f t="shared" si="131"/>
        <v>0.19747189877982879</v>
      </c>
    </row>
    <row r="867" spans="1:8">
      <c r="A867" s="152">
        <f t="shared" si="136"/>
        <v>853</v>
      </c>
      <c r="B867" s="153">
        <f t="shared" si="136"/>
        <v>45778</v>
      </c>
      <c r="C867" s="179" t="str">
        <f t="shared" si="133"/>
        <v>구간10</v>
      </c>
      <c r="D867" s="152">
        <f t="shared" si="130"/>
        <v>91</v>
      </c>
      <c r="E867" s="180">
        <f>COUNTIF($C$15:C867,C867)</f>
        <v>31</v>
      </c>
      <c r="F867" s="181">
        <f t="shared" si="134"/>
        <v>0.19582740709734558</v>
      </c>
      <c r="G867" s="181">
        <f t="shared" si="135"/>
        <v>1.6993080718993192E-3</v>
      </c>
      <c r="H867" s="182">
        <f t="shared" si="131"/>
        <v>0.19752671516924492</v>
      </c>
    </row>
    <row r="868" spans="1:8">
      <c r="A868" s="152">
        <f t="shared" si="136"/>
        <v>854</v>
      </c>
      <c r="B868" s="153">
        <f t="shared" si="136"/>
        <v>45779</v>
      </c>
      <c r="C868" s="179" t="str">
        <f t="shared" si="133"/>
        <v>구간10</v>
      </c>
      <c r="D868" s="152">
        <f t="shared" si="130"/>
        <v>91</v>
      </c>
      <c r="E868" s="180">
        <f>COUNTIF($C$15:C868,C868)</f>
        <v>32</v>
      </c>
      <c r="F868" s="181">
        <f t="shared" si="134"/>
        <v>0.19582740709734558</v>
      </c>
      <c r="G868" s="181">
        <f t="shared" si="135"/>
        <v>1.7541244613154263E-3</v>
      </c>
      <c r="H868" s="182">
        <f t="shared" si="131"/>
        <v>0.19758153155866101</v>
      </c>
    </row>
    <row r="869" spans="1:8">
      <c r="A869" s="152">
        <f t="shared" si="136"/>
        <v>855</v>
      </c>
      <c r="B869" s="153">
        <f t="shared" si="136"/>
        <v>45780</v>
      </c>
      <c r="C869" s="179" t="str">
        <f t="shared" si="133"/>
        <v>구간10</v>
      </c>
      <c r="D869" s="152">
        <f t="shared" si="130"/>
        <v>91</v>
      </c>
      <c r="E869" s="180">
        <f>COUNTIF($C$15:C869,C869)</f>
        <v>33</v>
      </c>
      <c r="F869" s="181">
        <f t="shared" si="134"/>
        <v>0.19582740709734558</v>
      </c>
      <c r="G869" s="181">
        <f t="shared" si="135"/>
        <v>1.8089408507315334E-3</v>
      </c>
      <c r="H869" s="182">
        <f t="shared" si="131"/>
        <v>0.19763634794807711</v>
      </c>
    </row>
    <row r="870" spans="1:8">
      <c r="A870" s="152">
        <f t="shared" si="136"/>
        <v>856</v>
      </c>
      <c r="B870" s="153">
        <f t="shared" si="136"/>
        <v>45781</v>
      </c>
      <c r="C870" s="179" t="str">
        <f t="shared" si="133"/>
        <v>구간10</v>
      </c>
      <c r="D870" s="152">
        <f t="shared" si="130"/>
        <v>91</v>
      </c>
      <c r="E870" s="180">
        <f>COUNTIF($C$15:C870,C870)</f>
        <v>34</v>
      </c>
      <c r="F870" s="181">
        <f t="shared" si="134"/>
        <v>0.19582740709734558</v>
      </c>
      <c r="G870" s="181">
        <f t="shared" si="135"/>
        <v>1.8637572401476404E-3</v>
      </c>
      <c r="H870" s="182">
        <f t="shared" si="131"/>
        <v>0.19769116433749323</v>
      </c>
    </row>
    <row r="871" spans="1:8">
      <c r="A871" s="152">
        <f t="shared" si="136"/>
        <v>857</v>
      </c>
      <c r="B871" s="153">
        <f t="shared" si="136"/>
        <v>45782</v>
      </c>
      <c r="C871" s="179" t="str">
        <f t="shared" si="133"/>
        <v>구간10</v>
      </c>
      <c r="D871" s="152">
        <f t="shared" si="130"/>
        <v>91</v>
      </c>
      <c r="E871" s="180">
        <f>COUNTIF($C$15:C871,C871)</f>
        <v>35</v>
      </c>
      <c r="F871" s="181">
        <f t="shared" si="134"/>
        <v>0.19582740709734558</v>
      </c>
      <c r="G871" s="181">
        <f t="shared" si="135"/>
        <v>1.9185736295637475E-3</v>
      </c>
      <c r="H871" s="182">
        <f t="shared" si="131"/>
        <v>0.19774598072690933</v>
      </c>
    </row>
    <row r="872" spans="1:8">
      <c r="A872" s="152">
        <f t="shared" si="136"/>
        <v>858</v>
      </c>
      <c r="B872" s="153">
        <f t="shared" si="136"/>
        <v>45783</v>
      </c>
      <c r="C872" s="179" t="str">
        <f t="shared" si="133"/>
        <v>구간10</v>
      </c>
      <c r="D872" s="152">
        <f t="shared" si="130"/>
        <v>91</v>
      </c>
      <c r="E872" s="180">
        <f>COUNTIF($C$15:C872,C872)</f>
        <v>36</v>
      </c>
      <c r="F872" s="181">
        <f t="shared" si="134"/>
        <v>0.19582740709734558</v>
      </c>
      <c r="G872" s="181">
        <f t="shared" si="135"/>
        <v>1.9733900189798548E-3</v>
      </c>
      <c r="H872" s="182">
        <f t="shared" si="131"/>
        <v>0.19780079711632545</v>
      </c>
    </row>
    <row r="873" spans="1:8">
      <c r="A873" s="152">
        <f t="shared" si="136"/>
        <v>859</v>
      </c>
      <c r="B873" s="153">
        <f t="shared" si="136"/>
        <v>45784</v>
      </c>
      <c r="C873" s="179" t="str">
        <f t="shared" si="133"/>
        <v>구간10</v>
      </c>
      <c r="D873" s="152">
        <f t="shared" si="130"/>
        <v>91</v>
      </c>
      <c r="E873" s="180">
        <f>COUNTIF($C$15:C873,C873)</f>
        <v>37</v>
      </c>
      <c r="F873" s="181">
        <f t="shared" si="134"/>
        <v>0.19582740709734558</v>
      </c>
      <c r="G873" s="181">
        <f t="shared" si="135"/>
        <v>2.0282064083959619E-3</v>
      </c>
      <c r="H873" s="182">
        <f t="shared" si="131"/>
        <v>0.19785561350574155</v>
      </c>
    </row>
    <row r="874" spans="1:8">
      <c r="A874" s="152">
        <f t="shared" si="136"/>
        <v>860</v>
      </c>
      <c r="B874" s="153">
        <f t="shared" si="136"/>
        <v>45785</v>
      </c>
      <c r="C874" s="179" t="str">
        <f t="shared" si="133"/>
        <v>구간10</v>
      </c>
      <c r="D874" s="152">
        <f t="shared" si="130"/>
        <v>91</v>
      </c>
      <c r="E874" s="180">
        <f>COUNTIF($C$15:C874,C874)</f>
        <v>38</v>
      </c>
      <c r="F874" s="181">
        <f t="shared" si="134"/>
        <v>0.19582740709734558</v>
      </c>
      <c r="G874" s="181">
        <f t="shared" si="135"/>
        <v>2.0830227978120689E-3</v>
      </c>
      <c r="H874" s="182">
        <f t="shared" si="131"/>
        <v>0.19791042989515764</v>
      </c>
    </row>
    <row r="875" spans="1:8">
      <c r="A875" s="152">
        <f t="shared" si="136"/>
        <v>861</v>
      </c>
      <c r="B875" s="153">
        <f t="shared" si="136"/>
        <v>45786</v>
      </c>
      <c r="C875" s="179" t="str">
        <f t="shared" si="133"/>
        <v>구간10</v>
      </c>
      <c r="D875" s="152">
        <f t="shared" si="130"/>
        <v>91</v>
      </c>
      <c r="E875" s="180">
        <f>COUNTIF($C$15:C875,C875)</f>
        <v>39</v>
      </c>
      <c r="F875" s="181">
        <f t="shared" si="134"/>
        <v>0.19582740709734558</v>
      </c>
      <c r="G875" s="181">
        <f t="shared" si="135"/>
        <v>2.137839187228176E-3</v>
      </c>
      <c r="H875" s="182">
        <f t="shared" si="131"/>
        <v>0.19796524628457376</v>
      </c>
    </row>
    <row r="876" spans="1:8">
      <c r="A876" s="152">
        <f t="shared" si="136"/>
        <v>862</v>
      </c>
      <c r="B876" s="153">
        <f t="shared" si="136"/>
        <v>45787</v>
      </c>
      <c r="C876" s="179" t="str">
        <f t="shared" si="133"/>
        <v>구간10</v>
      </c>
      <c r="D876" s="152">
        <f t="shared" si="130"/>
        <v>91</v>
      </c>
      <c r="E876" s="180">
        <f>COUNTIF($C$15:C876,C876)</f>
        <v>40</v>
      </c>
      <c r="F876" s="181">
        <f t="shared" si="134"/>
        <v>0.19582740709734558</v>
      </c>
      <c r="G876" s="181">
        <f t="shared" si="135"/>
        <v>2.1926555766442831E-3</v>
      </c>
      <c r="H876" s="182">
        <f t="shared" si="131"/>
        <v>0.19802006267398986</v>
      </c>
    </row>
    <row r="877" spans="1:8">
      <c r="A877" s="152">
        <f t="shared" si="136"/>
        <v>863</v>
      </c>
      <c r="B877" s="153">
        <f t="shared" si="136"/>
        <v>45788</v>
      </c>
      <c r="C877" s="179" t="str">
        <f t="shared" si="133"/>
        <v>구간10</v>
      </c>
      <c r="D877" s="152">
        <f t="shared" si="130"/>
        <v>91</v>
      </c>
      <c r="E877" s="180">
        <f>COUNTIF($C$15:C877,C877)</f>
        <v>41</v>
      </c>
      <c r="F877" s="181">
        <f t="shared" si="134"/>
        <v>0.19582740709734558</v>
      </c>
      <c r="G877" s="181">
        <f t="shared" si="135"/>
        <v>2.2474719660603901E-3</v>
      </c>
      <c r="H877" s="182">
        <f t="shared" si="131"/>
        <v>0.19807487906340598</v>
      </c>
    </row>
    <row r="878" spans="1:8">
      <c r="A878" s="152">
        <f t="shared" si="136"/>
        <v>864</v>
      </c>
      <c r="B878" s="153">
        <f t="shared" si="136"/>
        <v>45789</v>
      </c>
      <c r="C878" s="179" t="str">
        <f t="shared" si="133"/>
        <v>구간10</v>
      </c>
      <c r="D878" s="152">
        <f t="shared" si="130"/>
        <v>91</v>
      </c>
      <c r="E878" s="180">
        <f>COUNTIF($C$15:C878,C878)</f>
        <v>42</v>
      </c>
      <c r="F878" s="181">
        <f t="shared" si="134"/>
        <v>0.19582740709734558</v>
      </c>
      <c r="G878" s="181">
        <f t="shared" si="135"/>
        <v>2.3022883554764972E-3</v>
      </c>
      <c r="H878" s="182">
        <f t="shared" si="131"/>
        <v>0.19812969545282208</v>
      </c>
    </row>
    <row r="879" spans="1:8">
      <c r="A879" s="152">
        <f t="shared" si="136"/>
        <v>865</v>
      </c>
      <c r="B879" s="153">
        <f t="shared" si="136"/>
        <v>45790</v>
      </c>
      <c r="C879" s="179" t="str">
        <f t="shared" si="133"/>
        <v>구간10</v>
      </c>
      <c r="D879" s="152">
        <f t="shared" si="130"/>
        <v>91</v>
      </c>
      <c r="E879" s="180">
        <f>COUNTIF($C$15:C879,C879)</f>
        <v>43</v>
      </c>
      <c r="F879" s="181">
        <f t="shared" si="134"/>
        <v>0.19582740709734558</v>
      </c>
      <c r="G879" s="181">
        <f t="shared" si="135"/>
        <v>2.3571047448926043E-3</v>
      </c>
      <c r="H879" s="182">
        <f t="shared" si="131"/>
        <v>0.19818451184223818</v>
      </c>
    </row>
    <row r="880" spans="1:8">
      <c r="A880" s="152">
        <f t="shared" ref="A880:B895" si="137">A879+1</f>
        <v>866</v>
      </c>
      <c r="B880" s="153">
        <f t="shared" si="137"/>
        <v>45791</v>
      </c>
      <c r="C880" s="179" t="str">
        <f t="shared" si="133"/>
        <v>구간10</v>
      </c>
      <c r="D880" s="152">
        <f t="shared" si="130"/>
        <v>91</v>
      </c>
      <c r="E880" s="180">
        <f>COUNTIF($C$15:C880,C880)</f>
        <v>44</v>
      </c>
      <c r="F880" s="181">
        <f t="shared" si="134"/>
        <v>0.19582740709734558</v>
      </c>
      <c r="G880" s="181">
        <f t="shared" si="135"/>
        <v>2.4119211343087113E-3</v>
      </c>
      <c r="H880" s="182">
        <f t="shared" si="131"/>
        <v>0.1982393282316543</v>
      </c>
    </row>
    <row r="881" spans="1:8">
      <c r="A881" s="152">
        <f t="shared" si="137"/>
        <v>867</v>
      </c>
      <c r="B881" s="153">
        <f t="shared" si="137"/>
        <v>45792</v>
      </c>
      <c r="C881" s="179" t="str">
        <f t="shared" si="133"/>
        <v>구간10</v>
      </c>
      <c r="D881" s="152">
        <f t="shared" si="130"/>
        <v>91</v>
      </c>
      <c r="E881" s="180">
        <f>COUNTIF($C$15:C881,C881)</f>
        <v>45</v>
      </c>
      <c r="F881" s="181">
        <f t="shared" si="134"/>
        <v>0.19582740709734558</v>
      </c>
      <c r="G881" s="181">
        <f t="shared" si="135"/>
        <v>2.4667375237248184E-3</v>
      </c>
      <c r="H881" s="182">
        <f t="shared" si="131"/>
        <v>0.1982941446210704</v>
      </c>
    </row>
    <row r="882" spans="1:8">
      <c r="A882" s="152">
        <f t="shared" si="137"/>
        <v>868</v>
      </c>
      <c r="B882" s="153">
        <f t="shared" si="137"/>
        <v>45793</v>
      </c>
      <c r="C882" s="179" t="str">
        <f t="shared" si="133"/>
        <v>구간10</v>
      </c>
      <c r="D882" s="152">
        <f t="shared" si="130"/>
        <v>91</v>
      </c>
      <c r="E882" s="180">
        <f>COUNTIF($C$15:C882,C882)</f>
        <v>46</v>
      </c>
      <c r="F882" s="181">
        <f t="shared" si="134"/>
        <v>0.19582740709734558</v>
      </c>
      <c r="G882" s="181">
        <f t="shared" si="135"/>
        <v>2.5215539131409254E-3</v>
      </c>
      <c r="H882" s="182">
        <f t="shared" si="131"/>
        <v>0.19834896101048652</v>
      </c>
    </row>
    <row r="883" spans="1:8">
      <c r="A883" s="152">
        <f t="shared" si="137"/>
        <v>869</v>
      </c>
      <c r="B883" s="153">
        <f t="shared" si="137"/>
        <v>45794</v>
      </c>
      <c r="C883" s="179" t="str">
        <f t="shared" si="133"/>
        <v>구간10</v>
      </c>
      <c r="D883" s="152">
        <f t="shared" si="130"/>
        <v>91</v>
      </c>
      <c r="E883" s="180">
        <f>COUNTIF($C$15:C883,C883)</f>
        <v>47</v>
      </c>
      <c r="F883" s="181">
        <f t="shared" si="134"/>
        <v>0.19582740709734558</v>
      </c>
      <c r="G883" s="181">
        <f t="shared" si="135"/>
        <v>2.5763703025570325E-3</v>
      </c>
      <c r="H883" s="182">
        <f t="shared" si="131"/>
        <v>0.19840377739990261</v>
      </c>
    </row>
    <row r="884" spans="1:8">
      <c r="A884" s="152">
        <f t="shared" si="137"/>
        <v>870</v>
      </c>
      <c r="B884" s="153">
        <f t="shared" si="137"/>
        <v>45795</v>
      </c>
      <c r="C884" s="179" t="str">
        <f t="shared" si="133"/>
        <v>구간10</v>
      </c>
      <c r="D884" s="152">
        <f t="shared" si="130"/>
        <v>91</v>
      </c>
      <c r="E884" s="180">
        <f>COUNTIF($C$15:C884,C884)</f>
        <v>48</v>
      </c>
      <c r="F884" s="181">
        <f t="shared" si="134"/>
        <v>0.19582740709734558</v>
      </c>
      <c r="G884" s="181">
        <f t="shared" si="135"/>
        <v>2.6311866919731396E-3</v>
      </c>
      <c r="H884" s="182">
        <f t="shared" si="131"/>
        <v>0.19845859378931874</v>
      </c>
    </row>
    <row r="885" spans="1:8">
      <c r="A885" s="152">
        <f t="shared" si="137"/>
        <v>871</v>
      </c>
      <c r="B885" s="153">
        <f t="shared" si="137"/>
        <v>45796</v>
      </c>
      <c r="C885" s="179" t="str">
        <f t="shared" si="133"/>
        <v>구간10</v>
      </c>
      <c r="D885" s="152">
        <f t="shared" si="130"/>
        <v>91</v>
      </c>
      <c r="E885" s="180">
        <f>COUNTIF($C$15:C885,C885)</f>
        <v>49</v>
      </c>
      <c r="F885" s="181">
        <f t="shared" si="134"/>
        <v>0.19582740709734558</v>
      </c>
      <c r="G885" s="181">
        <f t="shared" si="135"/>
        <v>2.6860030813892466E-3</v>
      </c>
      <c r="H885" s="182">
        <f t="shared" si="131"/>
        <v>0.19851341017873483</v>
      </c>
    </row>
    <row r="886" spans="1:8">
      <c r="A886" s="152">
        <f t="shared" si="137"/>
        <v>872</v>
      </c>
      <c r="B886" s="153">
        <f t="shared" si="137"/>
        <v>45797</v>
      </c>
      <c r="C886" s="179" t="str">
        <f t="shared" si="133"/>
        <v>구간10</v>
      </c>
      <c r="D886" s="152">
        <f t="shared" si="130"/>
        <v>91</v>
      </c>
      <c r="E886" s="180">
        <f>COUNTIF($C$15:C886,C886)</f>
        <v>50</v>
      </c>
      <c r="F886" s="181">
        <f t="shared" si="134"/>
        <v>0.19582740709734558</v>
      </c>
      <c r="G886" s="181">
        <f t="shared" si="135"/>
        <v>2.7408194708053537E-3</v>
      </c>
      <c r="H886" s="182">
        <f t="shared" si="131"/>
        <v>0.19856822656815093</v>
      </c>
    </row>
    <row r="887" spans="1:8">
      <c r="A887" s="152">
        <f t="shared" si="137"/>
        <v>873</v>
      </c>
      <c r="B887" s="153">
        <f t="shared" si="137"/>
        <v>45798</v>
      </c>
      <c r="C887" s="179" t="str">
        <f t="shared" si="133"/>
        <v>구간10</v>
      </c>
      <c r="D887" s="152">
        <f t="shared" si="130"/>
        <v>91</v>
      </c>
      <c r="E887" s="180">
        <f>COUNTIF($C$15:C887,C887)</f>
        <v>51</v>
      </c>
      <c r="F887" s="181">
        <f t="shared" si="134"/>
        <v>0.19582740709734558</v>
      </c>
      <c r="G887" s="181">
        <f t="shared" si="135"/>
        <v>2.7956358602214608E-3</v>
      </c>
      <c r="H887" s="182">
        <f t="shared" si="131"/>
        <v>0.19862304295756705</v>
      </c>
    </row>
    <row r="888" spans="1:8">
      <c r="A888" s="152">
        <f t="shared" si="137"/>
        <v>874</v>
      </c>
      <c r="B888" s="153">
        <f t="shared" si="137"/>
        <v>45799</v>
      </c>
      <c r="C888" s="179" t="str">
        <f t="shared" si="133"/>
        <v>구간10</v>
      </c>
      <c r="D888" s="152">
        <f t="shared" si="130"/>
        <v>91</v>
      </c>
      <c r="E888" s="180">
        <f>COUNTIF($C$15:C888,C888)</f>
        <v>52</v>
      </c>
      <c r="F888" s="181">
        <f t="shared" si="134"/>
        <v>0.19582740709734558</v>
      </c>
      <c r="G888" s="181">
        <f t="shared" si="135"/>
        <v>2.8504522496375678E-3</v>
      </c>
      <c r="H888" s="182">
        <f t="shared" si="131"/>
        <v>0.19867785934698315</v>
      </c>
    </row>
    <row r="889" spans="1:8">
      <c r="A889" s="152">
        <f t="shared" si="137"/>
        <v>875</v>
      </c>
      <c r="B889" s="153">
        <f t="shared" si="137"/>
        <v>45800</v>
      </c>
      <c r="C889" s="179" t="str">
        <f t="shared" si="133"/>
        <v>구간10</v>
      </c>
      <c r="D889" s="152">
        <f t="shared" si="130"/>
        <v>91</v>
      </c>
      <c r="E889" s="180">
        <f>COUNTIF($C$15:C889,C889)</f>
        <v>53</v>
      </c>
      <c r="F889" s="181">
        <f t="shared" si="134"/>
        <v>0.19582740709734558</v>
      </c>
      <c r="G889" s="181">
        <f t="shared" si="135"/>
        <v>2.9052686390536749E-3</v>
      </c>
      <c r="H889" s="182">
        <f t="shared" si="131"/>
        <v>0.19873267573639927</v>
      </c>
    </row>
    <row r="890" spans="1:8">
      <c r="A890" s="152">
        <f t="shared" si="137"/>
        <v>876</v>
      </c>
      <c r="B890" s="153">
        <f t="shared" si="137"/>
        <v>45801</v>
      </c>
      <c r="C890" s="179" t="str">
        <f t="shared" si="133"/>
        <v>구간10</v>
      </c>
      <c r="D890" s="152">
        <f t="shared" si="130"/>
        <v>91</v>
      </c>
      <c r="E890" s="180">
        <f>COUNTIF($C$15:C890,C890)</f>
        <v>54</v>
      </c>
      <c r="F890" s="181">
        <f t="shared" si="134"/>
        <v>0.19582740709734558</v>
      </c>
      <c r="G890" s="181">
        <f t="shared" si="135"/>
        <v>2.960085028469782E-3</v>
      </c>
      <c r="H890" s="182">
        <f t="shared" si="131"/>
        <v>0.19878749212581537</v>
      </c>
    </row>
    <row r="891" spans="1:8">
      <c r="A891" s="152">
        <f t="shared" si="137"/>
        <v>877</v>
      </c>
      <c r="B891" s="153">
        <f t="shared" si="137"/>
        <v>45802</v>
      </c>
      <c r="C891" s="179" t="str">
        <f t="shared" si="133"/>
        <v>구간10</v>
      </c>
      <c r="D891" s="152">
        <f t="shared" si="130"/>
        <v>91</v>
      </c>
      <c r="E891" s="180">
        <f>COUNTIF($C$15:C891,C891)</f>
        <v>55</v>
      </c>
      <c r="F891" s="181">
        <f t="shared" si="134"/>
        <v>0.19582740709734558</v>
      </c>
      <c r="G891" s="181">
        <f t="shared" si="135"/>
        <v>3.014901417885889E-3</v>
      </c>
      <c r="H891" s="182">
        <f t="shared" si="131"/>
        <v>0.19884230851523146</v>
      </c>
    </row>
    <row r="892" spans="1:8">
      <c r="A892" s="152">
        <f t="shared" si="137"/>
        <v>878</v>
      </c>
      <c r="B892" s="153">
        <f t="shared" si="137"/>
        <v>45803</v>
      </c>
      <c r="C892" s="179" t="str">
        <f t="shared" si="133"/>
        <v>구간10</v>
      </c>
      <c r="D892" s="152">
        <f t="shared" si="130"/>
        <v>91</v>
      </c>
      <c r="E892" s="180">
        <f>COUNTIF($C$15:C892,C892)</f>
        <v>56</v>
      </c>
      <c r="F892" s="181">
        <f t="shared" si="134"/>
        <v>0.19582740709734558</v>
      </c>
      <c r="G892" s="181">
        <f t="shared" si="135"/>
        <v>3.0697178073019961E-3</v>
      </c>
      <c r="H892" s="182">
        <f t="shared" si="131"/>
        <v>0.19889712490464759</v>
      </c>
    </row>
    <row r="893" spans="1:8">
      <c r="A893" s="152">
        <f t="shared" si="137"/>
        <v>879</v>
      </c>
      <c r="B893" s="153">
        <f t="shared" si="137"/>
        <v>45804</v>
      </c>
      <c r="C893" s="179" t="str">
        <f t="shared" si="133"/>
        <v>구간10</v>
      </c>
      <c r="D893" s="152">
        <f t="shared" si="130"/>
        <v>91</v>
      </c>
      <c r="E893" s="180">
        <f>COUNTIF($C$15:C893,C893)</f>
        <v>57</v>
      </c>
      <c r="F893" s="181">
        <f t="shared" si="134"/>
        <v>0.19582740709734558</v>
      </c>
      <c r="G893" s="181">
        <f t="shared" si="135"/>
        <v>3.1245341967181032E-3</v>
      </c>
      <c r="H893" s="182">
        <f t="shared" si="131"/>
        <v>0.19895194129406368</v>
      </c>
    </row>
    <row r="894" spans="1:8">
      <c r="A894" s="152">
        <f t="shared" si="137"/>
        <v>880</v>
      </c>
      <c r="B894" s="153">
        <f t="shared" si="137"/>
        <v>45805</v>
      </c>
      <c r="C894" s="179" t="str">
        <f t="shared" si="133"/>
        <v>구간10</v>
      </c>
      <c r="D894" s="152">
        <f t="shared" si="130"/>
        <v>91</v>
      </c>
      <c r="E894" s="180">
        <f>COUNTIF($C$15:C894,C894)</f>
        <v>58</v>
      </c>
      <c r="F894" s="181">
        <f t="shared" si="134"/>
        <v>0.19582740709734558</v>
      </c>
      <c r="G894" s="181">
        <f t="shared" si="135"/>
        <v>3.1793505861342102E-3</v>
      </c>
      <c r="H894" s="182">
        <f t="shared" si="131"/>
        <v>0.19900675768347981</v>
      </c>
    </row>
    <row r="895" spans="1:8">
      <c r="A895" s="152">
        <f t="shared" si="137"/>
        <v>881</v>
      </c>
      <c r="B895" s="153">
        <f t="shared" si="137"/>
        <v>45806</v>
      </c>
      <c r="C895" s="179" t="str">
        <f t="shared" si="133"/>
        <v>구간10</v>
      </c>
      <c r="D895" s="152">
        <f t="shared" si="130"/>
        <v>91</v>
      </c>
      <c r="E895" s="180">
        <f>COUNTIF($C$15:C895,C895)</f>
        <v>59</v>
      </c>
      <c r="F895" s="181">
        <f t="shared" si="134"/>
        <v>0.19582740709734558</v>
      </c>
      <c r="G895" s="181">
        <f t="shared" si="135"/>
        <v>3.2341669755503173E-3</v>
      </c>
      <c r="H895" s="182">
        <f t="shared" si="131"/>
        <v>0.1990615740728959</v>
      </c>
    </row>
    <row r="896" spans="1:8">
      <c r="A896" s="152">
        <f t="shared" ref="A896:B911" si="138">A895+1</f>
        <v>882</v>
      </c>
      <c r="B896" s="153">
        <f t="shared" si="138"/>
        <v>45807</v>
      </c>
      <c r="C896" s="179" t="str">
        <f t="shared" si="133"/>
        <v>구간10</v>
      </c>
      <c r="D896" s="152">
        <f t="shared" si="130"/>
        <v>91</v>
      </c>
      <c r="E896" s="180">
        <f>COUNTIF($C$15:C896,C896)</f>
        <v>60</v>
      </c>
      <c r="F896" s="181">
        <f t="shared" si="134"/>
        <v>0.19582740709734558</v>
      </c>
      <c r="G896" s="181">
        <f t="shared" si="135"/>
        <v>3.2889833649664244E-3</v>
      </c>
      <c r="H896" s="182">
        <f t="shared" si="131"/>
        <v>0.199116390462312</v>
      </c>
    </row>
    <row r="897" spans="1:8">
      <c r="A897" s="152">
        <f t="shared" si="138"/>
        <v>883</v>
      </c>
      <c r="B897" s="153">
        <f t="shared" si="138"/>
        <v>45808</v>
      </c>
      <c r="C897" s="179" t="str">
        <f t="shared" si="133"/>
        <v>구간10</v>
      </c>
      <c r="D897" s="152">
        <f t="shared" si="130"/>
        <v>91</v>
      </c>
      <c r="E897" s="180">
        <f>COUNTIF($C$15:C897,C897)</f>
        <v>61</v>
      </c>
      <c r="F897" s="181">
        <f t="shared" si="134"/>
        <v>0.19582740709734558</v>
      </c>
      <c r="G897" s="181">
        <f t="shared" si="135"/>
        <v>3.3437997543825314E-3</v>
      </c>
      <c r="H897" s="182">
        <f t="shared" si="131"/>
        <v>0.19917120685172812</v>
      </c>
    </row>
    <row r="898" spans="1:8">
      <c r="A898" s="152">
        <f t="shared" si="138"/>
        <v>884</v>
      </c>
      <c r="B898" s="153">
        <f t="shared" si="138"/>
        <v>45809</v>
      </c>
      <c r="C898" s="179" t="str">
        <f t="shared" si="133"/>
        <v>구간10</v>
      </c>
      <c r="D898" s="152">
        <f t="shared" si="130"/>
        <v>91</v>
      </c>
      <c r="E898" s="180">
        <f>COUNTIF($C$15:C898,C898)</f>
        <v>62</v>
      </c>
      <c r="F898" s="181">
        <f t="shared" si="134"/>
        <v>0.19582740709734558</v>
      </c>
      <c r="G898" s="181">
        <f t="shared" si="135"/>
        <v>3.3986161437986385E-3</v>
      </c>
      <c r="H898" s="182">
        <f t="shared" si="131"/>
        <v>0.19922602324114422</v>
      </c>
    </row>
    <row r="899" spans="1:8">
      <c r="A899" s="152">
        <f t="shared" si="138"/>
        <v>885</v>
      </c>
      <c r="B899" s="153">
        <f t="shared" si="138"/>
        <v>45810</v>
      </c>
      <c r="C899" s="179" t="str">
        <f t="shared" si="133"/>
        <v>구간10</v>
      </c>
      <c r="D899" s="152">
        <f t="shared" si="130"/>
        <v>91</v>
      </c>
      <c r="E899" s="180">
        <f>COUNTIF($C$15:C899,C899)</f>
        <v>63</v>
      </c>
      <c r="F899" s="181">
        <f t="shared" si="134"/>
        <v>0.19582740709734558</v>
      </c>
      <c r="G899" s="181">
        <f t="shared" si="135"/>
        <v>3.4534325332147456E-3</v>
      </c>
      <c r="H899" s="182">
        <f t="shared" si="131"/>
        <v>0.19928083963056034</v>
      </c>
    </row>
    <row r="900" spans="1:8">
      <c r="A900" s="152">
        <f t="shared" si="138"/>
        <v>886</v>
      </c>
      <c r="B900" s="153">
        <f t="shared" si="138"/>
        <v>45811</v>
      </c>
      <c r="C900" s="179" t="str">
        <f t="shared" si="133"/>
        <v>구간10</v>
      </c>
      <c r="D900" s="152">
        <f t="shared" si="130"/>
        <v>91</v>
      </c>
      <c r="E900" s="180">
        <f>COUNTIF($C$15:C900,C900)</f>
        <v>64</v>
      </c>
      <c r="F900" s="181">
        <f t="shared" si="134"/>
        <v>0.19582740709734558</v>
      </c>
      <c r="G900" s="181">
        <f t="shared" si="135"/>
        <v>3.5082489226308526E-3</v>
      </c>
      <c r="H900" s="182">
        <f t="shared" si="131"/>
        <v>0.19933565601997644</v>
      </c>
    </row>
    <row r="901" spans="1:8">
      <c r="A901" s="152">
        <f t="shared" si="138"/>
        <v>887</v>
      </c>
      <c r="B901" s="153">
        <f t="shared" si="138"/>
        <v>45812</v>
      </c>
      <c r="C901" s="179" t="str">
        <f t="shared" si="133"/>
        <v>구간10</v>
      </c>
      <c r="D901" s="152">
        <f t="shared" si="130"/>
        <v>91</v>
      </c>
      <c r="E901" s="180">
        <f>COUNTIF($C$15:C901,C901)</f>
        <v>65</v>
      </c>
      <c r="F901" s="181">
        <f t="shared" si="134"/>
        <v>0.19582740709734558</v>
      </c>
      <c r="G901" s="181">
        <f t="shared" si="135"/>
        <v>3.5630653120469597E-3</v>
      </c>
      <c r="H901" s="182">
        <f t="shared" si="131"/>
        <v>0.19939047240939253</v>
      </c>
    </row>
    <row r="902" spans="1:8">
      <c r="A902" s="152">
        <f t="shared" si="138"/>
        <v>888</v>
      </c>
      <c r="B902" s="153">
        <f t="shared" si="138"/>
        <v>45813</v>
      </c>
      <c r="C902" s="179" t="str">
        <f t="shared" si="133"/>
        <v>구간10</v>
      </c>
      <c r="D902" s="152">
        <f t="shared" si="130"/>
        <v>91</v>
      </c>
      <c r="E902" s="180">
        <f>COUNTIF($C$15:C902,C902)</f>
        <v>66</v>
      </c>
      <c r="F902" s="181">
        <f t="shared" si="134"/>
        <v>0.19582740709734558</v>
      </c>
      <c r="G902" s="181">
        <f t="shared" si="135"/>
        <v>3.6178817014630668E-3</v>
      </c>
      <c r="H902" s="182">
        <f t="shared" si="131"/>
        <v>0.19944528879880866</v>
      </c>
    </row>
    <row r="903" spans="1:8">
      <c r="A903" s="152">
        <f t="shared" si="138"/>
        <v>889</v>
      </c>
      <c r="B903" s="153">
        <f t="shared" si="138"/>
        <v>45814</v>
      </c>
      <c r="C903" s="179" t="str">
        <f t="shared" si="133"/>
        <v>구간10</v>
      </c>
      <c r="D903" s="152">
        <f t="shared" si="130"/>
        <v>91</v>
      </c>
      <c r="E903" s="180">
        <f>COUNTIF($C$15:C903,C903)</f>
        <v>67</v>
      </c>
      <c r="F903" s="181">
        <f t="shared" si="134"/>
        <v>0.19582740709734558</v>
      </c>
      <c r="G903" s="181">
        <f t="shared" si="135"/>
        <v>3.6726980908791738E-3</v>
      </c>
      <c r="H903" s="182">
        <f t="shared" si="131"/>
        <v>0.19950010518822475</v>
      </c>
    </row>
    <row r="904" spans="1:8">
      <c r="A904" s="152">
        <f t="shared" si="138"/>
        <v>890</v>
      </c>
      <c r="B904" s="153">
        <f t="shared" si="138"/>
        <v>45815</v>
      </c>
      <c r="C904" s="179" t="str">
        <f t="shared" si="133"/>
        <v>구간10</v>
      </c>
      <c r="D904" s="152">
        <f t="shared" si="130"/>
        <v>91</v>
      </c>
      <c r="E904" s="180">
        <f>COUNTIF($C$15:C904,C904)</f>
        <v>68</v>
      </c>
      <c r="F904" s="181">
        <f t="shared" si="134"/>
        <v>0.19582740709734558</v>
      </c>
      <c r="G904" s="181">
        <f t="shared" si="135"/>
        <v>3.7275144802952809E-3</v>
      </c>
      <c r="H904" s="182">
        <f t="shared" si="131"/>
        <v>0.19955492157764088</v>
      </c>
    </row>
    <row r="905" spans="1:8">
      <c r="A905" s="152">
        <f t="shared" si="138"/>
        <v>891</v>
      </c>
      <c r="B905" s="153">
        <f t="shared" si="138"/>
        <v>45816</v>
      </c>
      <c r="C905" s="179" t="str">
        <f t="shared" si="133"/>
        <v>구간10</v>
      </c>
      <c r="D905" s="152">
        <f t="shared" si="130"/>
        <v>91</v>
      </c>
      <c r="E905" s="180">
        <f>COUNTIF($C$15:C905,C905)</f>
        <v>69</v>
      </c>
      <c r="F905" s="181">
        <f t="shared" si="134"/>
        <v>0.19582740709734558</v>
      </c>
      <c r="G905" s="181">
        <f t="shared" si="135"/>
        <v>3.782330869711388E-3</v>
      </c>
      <c r="H905" s="182">
        <f t="shared" si="131"/>
        <v>0.19960973796705697</v>
      </c>
    </row>
    <row r="906" spans="1:8">
      <c r="A906" s="152">
        <f t="shared" si="138"/>
        <v>892</v>
      </c>
      <c r="B906" s="153">
        <f t="shared" si="138"/>
        <v>45817</v>
      </c>
      <c r="C906" s="179" t="str">
        <f t="shared" si="133"/>
        <v>구간10</v>
      </c>
      <c r="D906" s="152">
        <f t="shared" si="130"/>
        <v>91</v>
      </c>
      <c r="E906" s="180">
        <f>COUNTIF($C$15:C906,C906)</f>
        <v>70</v>
      </c>
      <c r="F906" s="181">
        <f t="shared" si="134"/>
        <v>0.19582740709734558</v>
      </c>
      <c r="G906" s="181">
        <f t="shared" si="135"/>
        <v>3.837147259127495E-3</v>
      </c>
      <c r="H906" s="182">
        <f t="shared" si="131"/>
        <v>0.19966455435647307</v>
      </c>
    </row>
    <row r="907" spans="1:8">
      <c r="A907" s="152">
        <f t="shared" si="138"/>
        <v>893</v>
      </c>
      <c r="B907" s="153">
        <f t="shared" si="138"/>
        <v>45818</v>
      </c>
      <c r="C907" s="179" t="str">
        <f t="shared" si="133"/>
        <v>구간10</v>
      </c>
      <c r="D907" s="152">
        <f t="shared" si="130"/>
        <v>91</v>
      </c>
      <c r="E907" s="180">
        <f>COUNTIF($C$15:C907,C907)</f>
        <v>71</v>
      </c>
      <c r="F907" s="181">
        <f t="shared" si="134"/>
        <v>0.19582740709734558</v>
      </c>
      <c r="G907" s="181">
        <f t="shared" si="135"/>
        <v>3.8919636485436021E-3</v>
      </c>
      <c r="H907" s="182">
        <f t="shared" si="131"/>
        <v>0.19971937074588919</v>
      </c>
    </row>
    <row r="908" spans="1:8">
      <c r="A908" s="152">
        <f t="shared" si="138"/>
        <v>894</v>
      </c>
      <c r="B908" s="153">
        <f t="shared" si="138"/>
        <v>45819</v>
      </c>
      <c r="C908" s="179" t="str">
        <f t="shared" si="133"/>
        <v>구간10</v>
      </c>
      <c r="D908" s="152">
        <f t="shared" si="130"/>
        <v>91</v>
      </c>
      <c r="E908" s="180">
        <f>COUNTIF($C$15:C908,C908)</f>
        <v>72</v>
      </c>
      <c r="F908" s="181">
        <f t="shared" si="134"/>
        <v>0.19582740709734558</v>
      </c>
      <c r="G908" s="181">
        <f t="shared" si="135"/>
        <v>3.9467800379597096E-3</v>
      </c>
      <c r="H908" s="182">
        <f t="shared" si="131"/>
        <v>0.19977418713530529</v>
      </c>
    </row>
    <row r="909" spans="1:8">
      <c r="A909" s="152">
        <f t="shared" si="138"/>
        <v>895</v>
      </c>
      <c r="B909" s="153">
        <f t="shared" si="138"/>
        <v>45820</v>
      </c>
      <c r="C909" s="179" t="str">
        <f t="shared" si="133"/>
        <v>구간10</v>
      </c>
      <c r="D909" s="152">
        <f t="shared" si="130"/>
        <v>91</v>
      </c>
      <c r="E909" s="180">
        <f>COUNTIF($C$15:C909,C909)</f>
        <v>73</v>
      </c>
      <c r="F909" s="181">
        <f t="shared" si="134"/>
        <v>0.19582740709734558</v>
      </c>
      <c r="G909" s="181">
        <f t="shared" si="135"/>
        <v>4.0015964273758167E-3</v>
      </c>
      <c r="H909" s="182">
        <f t="shared" si="131"/>
        <v>0.19982900352472141</v>
      </c>
    </row>
    <row r="910" spans="1:8">
      <c r="A910" s="152">
        <f t="shared" si="138"/>
        <v>896</v>
      </c>
      <c r="B910" s="153">
        <f t="shared" si="138"/>
        <v>45821</v>
      </c>
      <c r="C910" s="179" t="str">
        <f t="shared" si="133"/>
        <v>구간10</v>
      </c>
      <c r="D910" s="152">
        <f t="shared" si="130"/>
        <v>91</v>
      </c>
      <c r="E910" s="180">
        <f>COUNTIF($C$15:C910,C910)</f>
        <v>74</v>
      </c>
      <c r="F910" s="181">
        <f t="shared" si="134"/>
        <v>0.19582740709734558</v>
      </c>
      <c r="G910" s="181">
        <f t="shared" si="135"/>
        <v>4.0564128167919237E-3</v>
      </c>
      <c r="H910" s="182">
        <f t="shared" si="131"/>
        <v>0.19988381991413751</v>
      </c>
    </row>
    <row r="911" spans="1:8">
      <c r="A911" s="152">
        <f t="shared" si="138"/>
        <v>897</v>
      </c>
      <c r="B911" s="153">
        <f t="shared" si="138"/>
        <v>45822</v>
      </c>
      <c r="C911" s="179" t="str">
        <f t="shared" si="133"/>
        <v>구간10</v>
      </c>
      <c r="D911" s="152">
        <f t="shared" ref="D911:D974" si="139">COUNTIF($C$15:$C$49928,C911)</f>
        <v>91</v>
      </c>
      <c r="E911" s="180">
        <f>COUNTIF($C$15:C911,C911)</f>
        <v>75</v>
      </c>
      <c r="F911" s="181">
        <f t="shared" si="134"/>
        <v>0.19582740709734558</v>
      </c>
      <c r="G911" s="181">
        <f t="shared" si="135"/>
        <v>4.1112292062080308E-3</v>
      </c>
      <c r="H911" s="182">
        <f t="shared" ref="H911:H974" si="140">F911+G911</f>
        <v>0.19993863630355363</v>
      </c>
    </row>
    <row r="912" spans="1:8">
      <c r="A912" s="152">
        <f t="shared" ref="A912:B927" si="141">A911+1</f>
        <v>898</v>
      </c>
      <c r="B912" s="153">
        <f t="shared" si="141"/>
        <v>45823</v>
      </c>
      <c r="C912" s="179" t="str">
        <f t="shared" ref="C912:C975" si="142">IF(IFERROR(HLOOKUP(B912,$D$5:$BK$6,2,FALSE),"")="",C913,HLOOKUP(B912,$D$5:$BK$7,2,FALSE))</f>
        <v>구간10</v>
      </c>
      <c r="D912" s="152">
        <f t="shared" si="139"/>
        <v>91</v>
      </c>
      <c r="E912" s="180">
        <f>COUNTIF($C$15:C912,C912)</f>
        <v>76</v>
      </c>
      <c r="F912" s="181">
        <f t="shared" ref="F912:F975" si="143">HLOOKUP($C912,$D$6:$BK$11,6,FALSE)</f>
        <v>0.19582740709734558</v>
      </c>
      <c r="G912" s="181">
        <f t="shared" ref="G912:G975" si="144">HLOOKUP($C912,$D$6:$BK$11,5,FALSE)*(E912)</f>
        <v>4.1660455956241378E-3</v>
      </c>
      <c r="H912" s="182">
        <f t="shared" si="140"/>
        <v>0.19999345269296973</v>
      </c>
    </row>
    <row r="913" spans="1:8">
      <c r="A913" s="152">
        <f t="shared" si="141"/>
        <v>899</v>
      </c>
      <c r="B913" s="153">
        <f t="shared" si="141"/>
        <v>45824</v>
      </c>
      <c r="C913" s="179" t="str">
        <f t="shared" si="142"/>
        <v>구간10</v>
      </c>
      <c r="D913" s="152">
        <f t="shared" si="139"/>
        <v>91</v>
      </c>
      <c r="E913" s="180">
        <f>COUNTIF($C$15:C913,C913)</f>
        <v>77</v>
      </c>
      <c r="F913" s="181">
        <f t="shared" si="143"/>
        <v>0.19582740709734558</v>
      </c>
      <c r="G913" s="181">
        <f t="shared" si="144"/>
        <v>4.2208619850402449E-3</v>
      </c>
      <c r="H913" s="182">
        <f t="shared" si="140"/>
        <v>0.20004826908238582</v>
      </c>
    </row>
    <row r="914" spans="1:8">
      <c r="A914" s="152">
        <f t="shared" si="141"/>
        <v>900</v>
      </c>
      <c r="B914" s="153">
        <f t="shared" si="141"/>
        <v>45825</v>
      </c>
      <c r="C914" s="179" t="str">
        <f t="shared" si="142"/>
        <v>구간10</v>
      </c>
      <c r="D914" s="152">
        <f t="shared" si="139"/>
        <v>91</v>
      </c>
      <c r="E914" s="180">
        <f>COUNTIF($C$15:C914,C914)</f>
        <v>78</v>
      </c>
      <c r="F914" s="181">
        <f t="shared" si="143"/>
        <v>0.19582740709734558</v>
      </c>
      <c r="G914" s="181">
        <f t="shared" si="144"/>
        <v>4.275678374456352E-3</v>
      </c>
      <c r="H914" s="182">
        <f t="shared" si="140"/>
        <v>0.20010308547180194</v>
      </c>
    </row>
    <row r="915" spans="1:8">
      <c r="A915" s="152">
        <f t="shared" si="141"/>
        <v>901</v>
      </c>
      <c r="B915" s="153">
        <f t="shared" si="141"/>
        <v>45826</v>
      </c>
      <c r="C915" s="179" t="str">
        <f t="shared" si="142"/>
        <v>구간10</v>
      </c>
      <c r="D915" s="152">
        <f t="shared" si="139"/>
        <v>91</v>
      </c>
      <c r="E915" s="180">
        <f>COUNTIF($C$15:C915,C915)</f>
        <v>79</v>
      </c>
      <c r="F915" s="181">
        <f t="shared" si="143"/>
        <v>0.19582740709734558</v>
      </c>
      <c r="G915" s="181">
        <f t="shared" si="144"/>
        <v>4.330494763872459E-3</v>
      </c>
      <c r="H915" s="182">
        <f t="shared" si="140"/>
        <v>0.20015790186121804</v>
      </c>
    </row>
    <row r="916" spans="1:8">
      <c r="A916" s="152">
        <f t="shared" si="141"/>
        <v>902</v>
      </c>
      <c r="B916" s="153">
        <f t="shared" si="141"/>
        <v>45827</v>
      </c>
      <c r="C916" s="179" t="str">
        <f t="shared" si="142"/>
        <v>구간10</v>
      </c>
      <c r="D916" s="152">
        <f t="shared" si="139"/>
        <v>91</v>
      </c>
      <c r="E916" s="180">
        <f>COUNTIF($C$15:C916,C916)</f>
        <v>80</v>
      </c>
      <c r="F916" s="181">
        <f t="shared" si="143"/>
        <v>0.19582740709734558</v>
      </c>
      <c r="G916" s="181">
        <f t="shared" si="144"/>
        <v>4.3853111532885661E-3</v>
      </c>
      <c r="H916" s="182">
        <f t="shared" si="140"/>
        <v>0.20021271825063416</v>
      </c>
    </row>
    <row r="917" spans="1:8">
      <c r="A917" s="152">
        <f t="shared" si="141"/>
        <v>903</v>
      </c>
      <c r="B917" s="153">
        <f t="shared" si="141"/>
        <v>45828</v>
      </c>
      <c r="C917" s="179" t="str">
        <f t="shared" si="142"/>
        <v>구간10</v>
      </c>
      <c r="D917" s="152">
        <f t="shared" si="139"/>
        <v>91</v>
      </c>
      <c r="E917" s="180">
        <f>COUNTIF($C$15:C917,C917)</f>
        <v>81</v>
      </c>
      <c r="F917" s="181">
        <f t="shared" si="143"/>
        <v>0.19582740709734558</v>
      </c>
      <c r="G917" s="181">
        <f t="shared" si="144"/>
        <v>4.4401275427046732E-3</v>
      </c>
      <c r="H917" s="182">
        <f t="shared" si="140"/>
        <v>0.20026753464005026</v>
      </c>
    </row>
    <row r="918" spans="1:8">
      <c r="A918" s="152">
        <f t="shared" si="141"/>
        <v>904</v>
      </c>
      <c r="B918" s="153">
        <f t="shared" si="141"/>
        <v>45829</v>
      </c>
      <c r="C918" s="179" t="str">
        <f t="shared" si="142"/>
        <v>구간10</v>
      </c>
      <c r="D918" s="152">
        <f t="shared" si="139"/>
        <v>91</v>
      </c>
      <c r="E918" s="180">
        <f>COUNTIF($C$15:C918,C918)</f>
        <v>82</v>
      </c>
      <c r="F918" s="181">
        <f t="shared" si="143"/>
        <v>0.19582740709734558</v>
      </c>
      <c r="G918" s="181">
        <f t="shared" si="144"/>
        <v>4.4949439321207802E-3</v>
      </c>
      <c r="H918" s="182">
        <f t="shared" si="140"/>
        <v>0.20032235102946636</v>
      </c>
    </row>
    <row r="919" spans="1:8">
      <c r="A919" s="152">
        <f t="shared" si="141"/>
        <v>905</v>
      </c>
      <c r="B919" s="153">
        <f t="shared" si="141"/>
        <v>45830</v>
      </c>
      <c r="C919" s="179" t="str">
        <f t="shared" si="142"/>
        <v>구간10</v>
      </c>
      <c r="D919" s="152">
        <f t="shared" si="139"/>
        <v>91</v>
      </c>
      <c r="E919" s="180">
        <f>COUNTIF($C$15:C919,C919)</f>
        <v>83</v>
      </c>
      <c r="F919" s="181">
        <f t="shared" si="143"/>
        <v>0.19582740709734558</v>
      </c>
      <c r="G919" s="181">
        <f t="shared" si="144"/>
        <v>4.5497603215368873E-3</v>
      </c>
      <c r="H919" s="182">
        <f t="shared" si="140"/>
        <v>0.20037716741888248</v>
      </c>
    </row>
    <row r="920" spans="1:8">
      <c r="A920" s="152">
        <f t="shared" si="141"/>
        <v>906</v>
      </c>
      <c r="B920" s="153">
        <f t="shared" si="141"/>
        <v>45831</v>
      </c>
      <c r="C920" s="179" t="str">
        <f t="shared" si="142"/>
        <v>구간10</v>
      </c>
      <c r="D920" s="152">
        <f t="shared" si="139"/>
        <v>91</v>
      </c>
      <c r="E920" s="180">
        <f>COUNTIF($C$15:C920,C920)</f>
        <v>84</v>
      </c>
      <c r="F920" s="181">
        <f t="shared" si="143"/>
        <v>0.19582740709734558</v>
      </c>
      <c r="G920" s="181">
        <f t="shared" si="144"/>
        <v>4.6045767109529944E-3</v>
      </c>
      <c r="H920" s="182">
        <f t="shared" si="140"/>
        <v>0.20043198380829857</v>
      </c>
    </row>
    <row r="921" spans="1:8">
      <c r="A921" s="152">
        <f t="shared" si="141"/>
        <v>907</v>
      </c>
      <c r="B921" s="153">
        <f t="shared" si="141"/>
        <v>45832</v>
      </c>
      <c r="C921" s="179" t="str">
        <f t="shared" si="142"/>
        <v>구간10</v>
      </c>
      <c r="D921" s="152">
        <f t="shared" si="139"/>
        <v>91</v>
      </c>
      <c r="E921" s="180">
        <f>COUNTIF($C$15:C921,C921)</f>
        <v>85</v>
      </c>
      <c r="F921" s="181">
        <f t="shared" si="143"/>
        <v>0.19582740709734558</v>
      </c>
      <c r="G921" s="181">
        <f t="shared" si="144"/>
        <v>4.6593931003691014E-3</v>
      </c>
      <c r="H921" s="182">
        <f t="shared" si="140"/>
        <v>0.2004868001977147</v>
      </c>
    </row>
    <row r="922" spans="1:8">
      <c r="A922" s="152">
        <f t="shared" si="141"/>
        <v>908</v>
      </c>
      <c r="B922" s="153">
        <f t="shared" si="141"/>
        <v>45833</v>
      </c>
      <c r="C922" s="179" t="str">
        <f t="shared" si="142"/>
        <v>구간10</v>
      </c>
      <c r="D922" s="152">
        <f t="shared" si="139"/>
        <v>91</v>
      </c>
      <c r="E922" s="180">
        <f>COUNTIF($C$15:C922,C922)</f>
        <v>86</v>
      </c>
      <c r="F922" s="181">
        <f t="shared" si="143"/>
        <v>0.19582740709734558</v>
      </c>
      <c r="G922" s="181">
        <f t="shared" si="144"/>
        <v>4.7142094897852085E-3</v>
      </c>
      <c r="H922" s="182">
        <f t="shared" si="140"/>
        <v>0.20054161658713079</v>
      </c>
    </row>
    <row r="923" spans="1:8">
      <c r="A923" s="152">
        <f t="shared" si="141"/>
        <v>909</v>
      </c>
      <c r="B923" s="153">
        <f t="shared" si="141"/>
        <v>45834</v>
      </c>
      <c r="C923" s="179" t="str">
        <f t="shared" si="142"/>
        <v>구간10</v>
      </c>
      <c r="D923" s="152">
        <f t="shared" si="139"/>
        <v>91</v>
      </c>
      <c r="E923" s="180">
        <f>COUNTIF($C$15:C923,C923)</f>
        <v>87</v>
      </c>
      <c r="F923" s="181">
        <f t="shared" si="143"/>
        <v>0.19582740709734558</v>
      </c>
      <c r="G923" s="181">
        <f t="shared" si="144"/>
        <v>4.7690258792013156E-3</v>
      </c>
      <c r="H923" s="182">
        <f t="shared" si="140"/>
        <v>0.20059643297654689</v>
      </c>
    </row>
    <row r="924" spans="1:8">
      <c r="A924" s="152">
        <f t="shared" si="141"/>
        <v>910</v>
      </c>
      <c r="B924" s="153">
        <f t="shared" si="141"/>
        <v>45835</v>
      </c>
      <c r="C924" s="179" t="str">
        <f t="shared" si="142"/>
        <v>구간10</v>
      </c>
      <c r="D924" s="152">
        <f t="shared" si="139"/>
        <v>91</v>
      </c>
      <c r="E924" s="180">
        <f>COUNTIF($C$15:C924,C924)</f>
        <v>88</v>
      </c>
      <c r="F924" s="181">
        <f t="shared" si="143"/>
        <v>0.19582740709734558</v>
      </c>
      <c r="G924" s="181">
        <f t="shared" si="144"/>
        <v>4.8238422686174226E-3</v>
      </c>
      <c r="H924" s="182">
        <f t="shared" si="140"/>
        <v>0.20065124936596301</v>
      </c>
    </row>
    <row r="925" spans="1:8">
      <c r="A925" s="152">
        <f t="shared" si="141"/>
        <v>911</v>
      </c>
      <c r="B925" s="153">
        <f t="shared" si="141"/>
        <v>45836</v>
      </c>
      <c r="C925" s="179" t="str">
        <f t="shared" si="142"/>
        <v>구간10</v>
      </c>
      <c r="D925" s="152">
        <f t="shared" si="139"/>
        <v>91</v>
      </c>
      <c r="E925" s="180">
        <f>COUNTIF($C$15:C925,C925)</f>
        <v>89</v>
      </c>
      <c r="F925" s="181">
        <f t="shared" si="143"/>
        <v>0.19582740709734558</v>
      </c>
      <c r="G925" s="181">
        <f t="shared" si="144"/>
        <v>4.8786586580335297E-3</v>
      </c>
      <c r="H925" s="182">
        <f t="shared" si="140"/>
        <v>0.20070606575537911</v>
      </c>
    </row>
    <row r="926" spans="1:8">
      <c r="A926" s="152">
        <f t="shared" si="141"/>
        <v>912</v>
      </c>
      <c r="B926" s="153">
        <f t="shared" si="141"/>
        <v>45837</v>
      </c>
      <c r="C926" s="179" t="str">
        <f t="shared" si="142"/>
        <v>구간10</v>
      </c>
      <c r="D926" s="152">
        <f t="shared" si="139"/>
        <v>91</v>
      </c>
      <c r="E926" s="180">
        <f>COUNTIF($C$15:C926,C926)</f>
        <v>90</v>
      </c>
      <c r="F926" s="181">
        <f t="shared" si="143"/>
        <v>0.19582740709734558</v>
      </c>
      <c r="G926" s="181">
        <f t="shared" si="144"/>
        <v>4.9334750474496368E-3</v>
      </c>
      <c r="H926" s="182">
        <f t="shared" si="140"/>
        <v>0.20076088214479523</v>
      </c>
    </row>
    <row r="927" spans="1:8">
      <c r="A927" s="152">
        <f t="shared" si="141"/>
        <v>913</v>
      </c>
      <c r="B927" s="153">
        <f t="shared" si="141"/>
        <v>45838</v>
      </c>
      <c r="C927" s="179" t="str">
        <f t="shared" si="142"/>
        <v>구간10</v>
      </c>
      <c r="D927" s="152">
        <f t="shared" si="139"/>
        <v>91</v>
      </c>
      <c r="E927" s="180">
        <f>COUNTIF($C$15:C927,C927)</f>
        <v>91</v>
      </c>
      <c r="F927" s="181">
        <f t="shared" si="143"/>
        <v>0.19582740709734558</v>
      </c>
      <c r="G927" s="181">
        <f t="shared" si="144"/>
        <v>4.9882914368657438E-3</v>
      </c>
      <c r="H927" s="182">
        <f t="shared" si="140"/>
        <v>0.20081569853421133</v>
      </c>
    </row>
    <row r="928" spans="1:8">
      <c r="A928" s="152">
        <f t="shared" ref="A928:B943" si="145">A927+1</f>
        <v>914</v>
      </c>
      <c r="B928" s="153">
        <f t="shared" si="145"/>
        <v>45839</v>
      </c>
      <c r="C928" s="179" t="str">
        <f t="shared" si="142"/>
        <v>구간11</v>
      </c>
      <c r="D928" s="152">
        <f t="shared" si="139"/>
        <v>92</v>
      </c>
      <c r="E928" s="180">
        <f>COUNTIF($C$15:C928,C928)</f>
        <v>1</v>
      </c>
      <c r="F928" s="181">
        <f t="shared" si="143"/>
        <v>0.20081569853421133</v>
      </c>
      <c r="G928" s="181">
        <f t="shared" si="144"/>
        <v>5.2553177928409795E-5</v>
      </c>
      <c r="H928" s="182">
        <f t="shared" si="140"/>
        <v>0.20086825171213973</v>
      </c>
    </row>
    <row r="929" spans="1:8">
      <c r="A929" s="152">
        <f t="shared" si="145"/>
        <v>915</v>
      </c>
      <c r="B929" s="153">
        <f t="shared" si="145"/>
        <v>45840</v>
      </c>
      <c r="C929" s="179" t="str">
        <f t="shared" si="142"/>
        <v>구간11</v>
      </c>
      <c r="D929" s="152">
        <f t="shared" si="139"/>
        <v>92</v>
      </c>
      <c r="E929" s="180">
        <f>COUNTIF($C$15:C929,C929)</f>
        <v>2</v>
      </c>
      <c r="F929" s="181">
        <f t="shared" si="143"/>
        <v>0.20081569853421133</v>
      </c>
      <c r="G929" s="181">
        <f t="shared" si="144"/>
        <v>1.0510635585681959E-4</v>
      </c>
      <c r="H929" s="182">
        <f t="shared" si="140"/>
        <v>0.20092080489006814</v>
      </c>
    </row>
    <row r="930" spans="1:8">
      <c r="A930" s="152">
        <f t="shared" si="145"/>
        <v>916</v>
      </c>
      <c r="B930" s="153">
        <f t="shared" si="145"/>
        <v>45841</v>
      </c>
      <c r="C930" s="179" t="str">
        <f t="shared" si="142"/>
        <v>구간11</v>
      </c>
      <c r="D930" s="152">
        <f t="shared" si="139"/>
        <v>92</v>
      </c>
      <c r="E930" s="180">
        <f>COUNTIF($C$15:C930,C930)</f>
        <v>3</v>
      </c>
      <c r="F930" s="181">
        <f t="shared" si="143"/>
        <v>0.20081569853421133</v>
      </c>
      <c r="G930" s="181">
        <f t="shared" si="144"/>
        <v>1.5765953378522939E-4</v>
      </c>
      <c r="H930" s="182">
        <f t="shared" si="140"/>
        <v>0.20097335806799657</v>
      </c>
    </row>
    <row r="931" spans="1:8">
      <c r="A931" s="152">
        <f t="shared" si="145"/>
        <v>917</v>
      </c>
      <c r="B931" s="153">
        <f t="shared" si="145"/>
        <v>45842</v>
      </c>
      <c r="C931" s="179" t="str">
        <f t="shared" si="142"/>
        <v>구간11</v>
      </c>
      <c r="D931" s="152">
        <f t="shared" si="139"/>
        <v>92</v>
      </c>
      <c r="E931" s="180">
        <f>COUNTIF($C$15:C931,C931)</f>
        <v>4</v>
      </c>
      <c r="F931" s="181">
        <f t="shared" si="143"/>
        <v>0.20081569853421133</v>
      </c>
      <c r="G931" s="181">
        <f t="shared" si="144"/>
        <v>2.1021271171363918E-4</v>
      </c>
      <c r="H931" s="182">
        <f t="shared" si="140"/>
        <v>0.20102591124592498</v>
      </c>
    </row>
    <row r="932" spans="1:8">
      <c r="A932" s="152">
        <f t="shared" si="145"/>
        <v>918</v>
      </c>
      <c r="B932" s="153">
        <f t="shared" si="145"/>
        <v>45843</v>
      </c>
      <c r="C932" s="179" t="str">
        <f t="shared" si="142"/>
        <v>구간11</v>
      </c>
      <c r="D932" s="152">
        <f t="shared" si="139"/>
        <v>92</v>
      </c>
      <c r="E932" s="180">
        <f>COUNTIF($C$15:C932,C932)</f>
        <v>5</v>
      </c>
      <c r="F932" s="181">
        <f t="shared" si="143"/>
        <v>0.20081569853421133</v>
      </c>
      <c r="G932" s="181">
        <f t="shared" si="144"/>
        <v>2.6276588964204898E-4</v>
      </c>
      <c r="H932" s="182">
        <f t="shared" si="140"/>
        <v>0.20107846442385338</v>
      </c>
    </row>
    <row r="933" spans="1:8">
      <c r="A933" s="152">
        <f t="shared" si="145"/>
        <v>919</v>
      </c>
      <c r="B933" s="153">
        <f t="shared" si="145"/>
        <v>45844</v>
      </c>
      <c r="C933" s="179" t="str">
        <f t="shared" si="142"/>
        <v>구간11</v>
      </c>
      <c r="D933" s="152">
        <f t="shared" si="139"/>
        <v>92</v>
      </c>
      <c r="E933" s="180">
        <f>COUNTIF($C$15:C933,C933)</f>
        <v>6</v>
      </c>
      <c r="F933" s="181">
        <f t="shared" si="143"/>
        <v>0.20081569853421133</v>
      </c>
      <c r="G933" s="181">
        <f t="shared" si="144"/>
        <v>3.1531906757045877E-4</v>
      </c>
      <c r="H933" s="182">
        <f t="shared" si="140"/>
        <v>0.20113101760178179</v>
      </c>
    </row>
    <row r="934" spans="1:8">
      <c r="A934" s="152">
        <f t="shared" si="145"/>
        <v>920</v>
      </c>
      <c r="B934" s="153">
        <f t="shared" si="145"/>
        <v>45845</v>
      </c>
      <c r="C934" s="179" t="str">
        <f t="shared" si="142"/>
        <v>구간11</v>
      </c>
      <c r="D934" s="152">
        <f t="shared" si="139"/>
        <v>92</v>
      </c>
      <c r="E934" s="180">
        <f>COUNTIF($C$15:C934,C934)</f>
        <v>7</v>
      </c>
      <c r="F934" s="181">
        <f t="shared" si="143"/>
        <v>0.20081569853421133</v>
      </c>
      <c r="G934" s="181">
        <f t="shared" si="144"/>
        <v>3.6787224549886857E-4</v>
      </c>
      <c r="H934" s="182">
        <f t="shared" si="140"/>
        <v>0.20118357077971019</v>
      </c>
    </row>
    <row r="935" spans="1:8">
      <c r="A935" s="152">
        <f t="shared" si="145"/>
        <v>921</v>
      </c>
      <c r="B935" s="153">
        <f t="shared" si="145"/>
        <v>45846</v>
      </c>
      <c r="C935" s="179" t="str">
        <f t="shared" si="142"/>
        <v>구간11</v>
      </c>
      <c r="D935" s="152">
        <f t="shared" si="139"/>
        <v>92</v>
      </c>
      <c r="E935" s="180">
        <f>COUNTIF($C$15:C935,C935)</f>
        <v>8</v>
      </c>
      <c r="F935" s="181">
        <f t="shared" si="143"/>
        <v>0.20081569853421133</v>
      </c>
      <c r="G935" s="181">
        <f t="shared" si="144"/>
        <v>4.2042542342727836E-4</v>
      </c>
      <c r="H935" s="182">
        <f t="shared" si="140"/>
        <v>0.2012361239576386</v>
      </c>
    </row>
    <row r="936" spans="1:8">
      <c r="A936" s="152">
        <f t="shared" si="145"/>
        <v>922</v>
      </c>
      <c r="B936" s="153">
        <f t="shared" si="145"/>
        <v>45847</v>
      </c>
      <c r="C936" s="179" t="str">
        <f t="shared" si="142"/>
        <v>구간11</v>
      </c>
      <c r="D936" s="152">
        <f t="shared" si="139"/>
        <v>92</v>
      </c>
      <c r="E936" s="180">
        <f>COUNTIF($C$15:C936,C936)</f>
        <v>9</v>
      </c>
      <c r="F936" s="181">
        <f t="shared" si="143"/>
        <v>0.20081569853421133</v>
      </c>
      <c r="G936" s="181">
        <f t="shared" si="144"/>
        <v>4.7297860135568816E-4</v>
      </c>
      <c r="H936" s="182">
        <f t="shared" si="140"/>
        <v>0.20128867713556703</v>
      </c>
    </row>
    <row r="937" spans="1:8">
      <c r="A937" s="152">
        <f t="shared" si="145"/>
        <v>923</v>
      </c>
      <c r="B937" s="153">
        <f t="shared" si="145"/>
        <v>45848</v>
      </c>
      <c r="C937" s="179" t="str">
        <f t="shared" si="142"/>
        <v>구간11</v>
      </c>
      <c r="D937" s="152">
        <f t="shared" si="139"/>
        <v>92</v>
      </c>
      <c r="E937" s="180">
        <f>COUNTIF($C$15:C937,C937)</f>
        <v>10</v>
      </c>
      <c r="F937" s="181">
        <f t="shared" si="143"/>
        <v>0.20081569853421133</v>
      </c>
      <c r="G937" s="181">
        <f t="shared" si="144"/>
        <v>5.2553177928409795E-4</v>
      </c>
      <c r="H937" s="182">
        <f t="shared" si="140"/>
        <v>0.20134123031349543</v>
      </c>
    </row>
    <row r="938" spans="1:8">
      <c r="A938" s="152">
        <f t="shared" si="145"/>
        <v>924</v>
      </c>
      <c r="B938" s="153">
        <f t="shared" si="145"/>
        <v>45849</v>
      </c>
      <c r="C938" s="179" t="str">
        <f t="shared" si="142"/>
        <v>구간11</v>
      </c>
      <c r="D938" s="152">
        <f t="shared" si="139"/>
        <v>92</v>
      </c>
      <c r="E938" s="180">
        <f>COUNTIF($C$15:C938,C938)</f>
        <v>11</v>
      </c>
      <c r="F938" s="181">
        <f t="shared" si="143"/>
        <v>0.20081569853421133</v>
      </c>
      <c r="G938" s="181">
        <f t="shared" si="144"/>
        <v>5.780849572125078E-4</v>
      </c>
      <c r="H938" s="182">
        <f t="shared" si="140"/>
        <v>0.20139378349142384</v>
      </c>
    </row>
    <row r="939" spans="1:8">
      <c r="A939" s="152">
        <f t="shared" si="145"/>
        <v>925</v>
      </c>
      <c r="B939" s="153">
        <f t="shared" si="145"/>
        <v>45850</v>
      </c>
      <c r="C939" s="179" t="str">
        <f t="shared" si="142"/>
        <v>구간11</v>
      </c>
      <c r="D939" s="152">
        <f t="shared" si="139"/>
        <v>92</v>
      </c>
      <c r="E939" s="180">
        <f>COUNTIF($C$15:C939,C939)</f>
        <v>12</v>
      </c>
      <c r="F939" s="181">
        <f t="shared" si="143"/>
        <v>0.20081569853421133</v>
      </c>
      <c r="G939" s="181">
        <f t="shared" si="144"/>
        <v>6.3063813514091754E-4</v>
      </c>
      <c r="H939" s="182">
        <f t="shared" si="140"/>
        <v>0.20144633666935224</v>
      </c>
    </row>
    <row r="940" spans="1:8">
      <c r="A940" s="152">
        <f t="shared" si="145"/>
        <v>926</v>
      </c>
      <c r="B940" s="153">
        <f t="shared" si="145"/>
        <v>45851</v>
      </c>
      <c r="C940" s="179" t="str">
        <f t="shared" si="142"/>
        <v>구간11</v>
      </c>
      <c r="D940" s="152">
        <f t="shared" si="139"/>
        <v>92</v>
      </c>
      <c r="E940" s="180">
        <f>COUNTIF($C$15:C940,C940)</f>
        <v>13</v>
      </c>
      <c r="F940" s="181">
        <f t="shared" si="143"/>
        <v>0.20081569853421133</v>
      </c>
      <c r="G940" s="181">
        <f t="shared" si="144"/>
        <v>6.8319131306932728E-4</v>
      </c>
      <c r="H940" s="182">
        <f t="shared" si="140"/>
        <v>0.20149888984728065</v>
      </c>
    </row>
    <row r="941" spans="1:8">
      <c r="A941" s="152">
        <f t="shared" si="145"/>
        <v>927</v>
      </c>
      <c r="B941" s="153">
        <f t="shared" si="145"/>
        <v>45852</v>
      </c>
      <c r="C941" s="179" t="str">
        <f t="shared" si="142"/>
        <v>구간11</v>
      </c>
      <c r="D941" s="152">
        <f t="shared" si="139"/>
        <v>92</v>
      </c>
      <c r="E941" s="180">
        <f>COUNTIF($C$15:C941,C941)</f>
        <v>14</v>
      </c>
      <c r="F941" s="181">
        <f t="shared" si="143"/>
        <v>0.20081569853421133</v>
      </c>
      <c r="G941" s="181">
        <f t="shared" si="144"/>
        <v>7.3574449099773713E-4</v>
      </c>
      <c r="H941" s="182">
        <f t="shared" si="140"/>
        <v>0.20155144302520905</v>
      </c>
    </row>
    <row r="942" spans="1:8">
      <c r="A942" s="152">
        <f t="shared" si="145"/>
        <v>928</v>
      </c>
      <c r="B942" s="153">
        <f t="shared" si="145"/>
        <v>45853</v>
      </c>
      <c r="C942" s="179" t="str">
        <f t="shared" si="142"/>
        <v>구간11</v>
      </c>
      <c r="D942" s="152">
        <f t="shared" si="139"/>
        <v>92</v>
      </c>
      <c r="E942" s="180">
        <f>COUNTIF($C$15:C942,C942)</f>
        <v>15</v>
      </c>
      <c r="F942" s="181">
        <f t="shared" si="143"/>
        <v>0.20081569853421133</v>
      </c>
      <c r="G942" s="181">
        <f t="shared" si="144"/>
        <v>7.8829766892614698E-4</v>
      </c>
      <c r="H942" s="182">
        <f t="shared" si="140"/>
        <v>0.20160399620313749</v>
      </c>
    </row>
    <row r="943" spans="1:8">
      <c r="A943" s="152">
        <f t="shared" si="145"/>
        <v>929</v>
      </c>
      <c r="B943" s="153">
        <f t="shared" si="145"/>
        <v>45854</v>
      </c>
      <c r="C943" s="179" t="str">
        <f t="shared" si="142"/>
        <v>구간11</v>
      </c>
      <c r="D943" s="152">
        <f t="shared" si="139"/>
        <v>92</v>
      </c>
      <c r="E943" s="180">
        <f>COUNTIF($C$15:C943,C943)</f>
        <v>16</v>
      </c>
      <c r="F943" s="181">
        <f t="shared" si="143"/>
        <v>0.20081569853421133</v>
      </c>
      <c r="G943" s="181">
        <f t="shared" si="144"/>
        <v>8.4085084685455672E-4</v>
      </c>
      <c r="H943" s="182">
        <f t="shared" si="140"/>
        <v>0.20165654938106589</v>
      </c>
    </row>
    <row r="944" spans="1:8">
      <c r="A944" s="152">
        <f t="shared" ref="A944:B959" si="146">A943+1</f>
        <v>930</v>
      </c>
      <c r="B944" s="153">
        <f t="shared" si="146"/>
        <v>45855</v>
      </c>
      <c r="C944" s="179" t="str">
        <f t="shared" si="142"/>
        <v>구간11</v>
      </c>
      <c r="D944" s="152">
        <f t="shared" si="139"/>
        <v>92</v>
      </c>
      <c r="E944" s="180">
        <f>COUNTIF($C$15:C944,C944)</f>
        <v>17</v>
      </c>
      <c r="F944" s="181">
        <f t="shared" si="143"/>
        <v>0.20081569853421133</v>
      </c>
      <c r="G944" s="181">
        <f t="shared" si="144"/>
        <v>8.9340402478296646E-4</v>
      </c>
      <c r="H944" s="182">
        <f t="shared" si="140"/>
        <v>0.2017091025589943</v>
      </c>
    </row>
    <row r="945" spans="1:8">
      <c r="A945" s="152">
        <f t="shared" si="146"/>
        <v>931</v>
      </c>
      <c r="B945" s="153">
        <f t="shared" si="146"/>
        <v>45856</v>
      </c>
      <c r="C945" s="179" t="str">
        <f t="shared" si="142"/>
        <v>구간11</v>
      </c>
      <c r="D945" s="152">
        <f t="shared" si="139"/>
        <v>92</v>
      </c>
      <c r="E945" s="180">
        <f>COUNTIF($C$15:C945,C945)</f>
        <v>18</v>
      </c>
      <c r="F945" s="181">
        <f t="shared" si="143"/>
        <v>0.20081569853421133</v>
      </c>
      <c r="G945" s="181">
        <f t="shared" si="144"/>
        <v>9.4595720271137631E-4</v>
      </c>
      <c r="H945" s="182">
        <f t="shared" si="140"/>
        <v>0.2017616557369227</v>
      </c>
    </row>
    <row r="946" spans="1:8">
      <c r="A946" s="152">
        <f t="shared" si="146"/>
        <v>932</v>
      </c>
      <c r="B946" s="153">
        <f t="shared" si="146"/>
        <v>45857</v>
      </c>
      <c r="C946" s="179" t="str">
        <f t="shared" si="142"/>
        <v>구간11</v>
      </c>
      <c r="D946" s="152">
        <f t="shared" si="139"/>
        <v>92</v>
      </c>
      <c r="E946" s="180">
        <f>COUNTIF($C$15:C946,C946)</f>
        <v>19</v>
      </c>
      <c r="F946" s="181">
        <f t="shared" si="143"/>
        <v>0.20081569853421133</v>
      </c>
      <c r="G946" s="181">
        <f t="shared" si="144"/>
        <v>9.9851038063978616E-4</v>
      </c>
      <c r="H946" s="182">
        <f t="shared" si="140"/>
        <v>0.20181420891485111</v>
      </c>
    </row>
    <row r="947" spans="1:8">
      <c r="A947" s="152">
        <f t="shared" si="146"/>
        <v>933</v>
      </c>
      <c r="B947" s="153">
        <f t="shared" si="146"/>
        <v>45858</v>
      </c>
      <c r="C947" s="179" t="str">
        <f t="shared" si="142"/>
        <v>구간11</v>
      </c>
      <c r="D947" s="152">
        <f t="shared" si="139"/>
        <v>92</v>
      </c>
      <c r="E947" s="180">
        <f>COUNTIF($C$15:C947,C947)</f>
        <v>20</v>
      </c>
      <c r="F947" s="181">
        <f t="shared" si="143"/>
        <v>0.20081569853421133</v>
      </c>
      <c r="G947" s="181">
        <f t="shared" si="144"/>
        <v>1.0510635585681959E-3</v>
      </c>
      <c r="H947" s="182">
        <f t="shared" si="140"/>
        <v>0.20186676209277951</v>
      </c>
    </row>
    <row r="948" spans="1:8">
      <c r="A948" s="152">
        <f t="shared" si="146"/>
        <v>934</v>
      </c>
      <c r="B948" s="153">
        <f t="shared" si="146"/>
        <v>45859</v>
      </c>
      <c r="C948" s="179" t="str">
        <f t="shared" si="142"/>
        <v>구간11</v>
      </c>
      <c r="D948" s="152">
        <f t="shared" si="139"/>
        <v>92</v>
      </c>
      <c r="E948" s="180">
        <f>COUNTIF($C$15:C948,C948)</f>
        <v>21</v>
      </c>
      <c r="F948" s="181">
        <f t="shared" si="143"/>
        <v>0.20081569853421133</v>
      </c>
      <c r="G948" s="181">
        <f t="shared" si="144"/>
        <v>1.1036167364966056E-3</v>
      </c>
      <c r="H948" s="182">
        <f t="shared" si="140"/>
        <v>0.20191931527070794</v>
      </c>
    </row>
    <row r="949" spans="1:8">
      <c r="A949" s="152">
        <f t="shared" si="146"/>
        <v>935</v>
      </c>
      <c r="B949" s="153">
        <f t="shared" si="146"/>
        <v>45860</v>
      </c>
      <c r="C949" s="179" t="str">
        <f t="shared" si="142"/>
        <v>구간11</v>
      </c>
      <c r="D949" s="152">
        <f t="shared" si="139"/>
        <v>92</v>
      </c>
      <c r="E949" s="180">
        <f>COUNTIF($C$15:C949,C949)</f>
        <v>22</v>
      </c>
      <c r="F949" s="181">
        <f t="shared" si="143"/>
        <v>0.20081569853421133</v>
      </c>
      <c r="G949" s="181">
        <f t="shared" si="144"/>
        <v>1.1561699144250156E-3</v>
      </c>
      <c r="H949" s="182">
        <f t="shared" si="140"/>
        <v>0.20197186844863635</v>
      </c>
    </row>
    <row r="950" spans="1:8">
      <c r="A950" s="152">
        <f t="shared" si="146"/>
        <v>936</v>
      </c>
      <c r="B950" s="153">
        <f t="shared" si="146"/>
        <v>45861</v>
      </c>
      <c r="C950" s="179" t="str">
        <f t="shared" si="142"/>
        <v>구간11</v>
      </c>
      <c r="D950" s="152">
        <f t="shared" si="139"/>
        <v>92</v>
      </c>
      <c r="E950" s="180">
        <f>COUNTIF($C$15:C950,C950)</f>
        <v>23</v>
      </c>
      <c r="F950" s="181">
        <f t="shared" si="143"/>
        <v>0.20081569853421133</v>
      </c>
      <c r="G950" s="181">
        <f t="shared" si="144"/>
        <v>1.2087230923534253E-3</v>
      </c>
      <c r="H950" s="182">
        <f t="shared" si="140"/>
        <v>0.20202442162656475</v>
      </c>
    </row>
    <row r="951" spans="1:8">
      <c r="A951" s="152">
        <f t="shared" si="146"/>
        <v>937</v>
      </c>
      <c r="B951" s="153">
        <f t="shared" si="146"/>
        <v>45862</v>
      </c>
      <c r="C951" s="179" t="str">
        <f t="shared" si="142"/>
        <v>구간11</v>
      </c>
      <c r="D951" s="152">
        <f t="shared" si="139"/>
        <v>92</v>
      </c>
      <c r="E951" s="180">
        <f>COUNTIF($C$15:C951,C951)</f>
        <v>24</v>
      </c>
      <c r="F951" s="181">
        <f t="shared" si="143"/>
        <v>0.20081569853421133</v>
      </c>
      <c r="G951" s="181">
        <f t="shared" si="144"/>
        <v>1.2612762702818351E-3</v>
      </c>
      <c r="H951" s="182">
        <f t="shared" si="140"/>
        <v>0.20207697480449316</v>
      </c>
    </row>
    <row r="952" spans="1:8">
      <c r="A952" s="152">
        <f t="shared" si="146"/>
        <v>938</v>
      </c>
      <c r="B952" s="153">
        <f t="shared" si="146"/>
        <v>45863</v>
      </c>
      <c r="C952" s="179" t="str">
        <f t="shared" si="142"/>
        <v>구간11</v>
      </c>
      <c r="D952" s="152">
        <f t="shared" si="139"/>
        <v>92</v>
      </c>
      <c r="E952" s="180">
        <f>COUNTIF($C$15:C952,C952)</f>
        <v>25</v>
      </c>
      <c r="F952" s="181">
        <f t="shared" si="143"/>
        <v>0.20081569853421133</v>
      </c>
      <c r="G952" s="181">
        <f t="shared" si="144"/>
        <v>1.3138294482102448E-3</v>
      </c>
      <c r="H952" s="182">
        <f t="shared" si="140"/>
        <v>0.20212952798242156</v>
      </c>
    </row>
    <row r="953" spans="1:8">
      <c r="A953" s="152">
        <f t="shared" si="146"/>
        <v>939</v>
      </c>
      <c r="B953" s="153">
        <f t="shared" si="146"/>
        <v>45864</v>
      </c>
      <c r="C953" s="179" t="str">
        <f t="shared" si="142"/>
        <v>구간11</v>
      </c>
      <c r="D953" s="152">
        <f t="shared" si="139"/>
        <v>92</v>
      </c>
      <c r="E953" s="180">
        <f>COUNTIF($C$15:C953,C953)</f>
        <v>26</v>
      </c>
      <c r="F953" s="181">
        <f t="shared" si="143"/>
        <v>0.20081569853421133</v>
      </c>
      <c r="G953" s="181">
        <f t="shared" si="144"/>
        <v>1.3663826261386546E-3</v>
      </c>
      <c r="H953" s="182">
        <f t="shared" si="140"/>
        <v>0.20218208116035</v>
      </c>
    </row>
    <row r="954" spans="1:8">
      <c r="A954" s="152">
        <f t="shared" si="146"/>
        <v>940</v>
      </c>
      <c r="B954" s="153">
        <f t="shared" si="146"/>
        <v>45865</v>
      </c>
      <c r="C954" s="179" t="str">
        <f t="shared" si="142"/>
        <v>구간11</v>
      </c>
      <c r="D954" s="152">
        <f t="shared" si="139"/>
        <v>92</v>
      </c>
      <c r="E954" s="180">
        <f>COUNTIF($C$15:C954,C954)</f>
        <v>27</v>
      </c>
      <c r="F954" s="181">
        <f t="shared" si="143"/>
        <v>0.20081569853421133</v>
      </c>
      <c r="G954" s="181">
        <f t="shared" si="144"/>
        <v>1.4189358040670645E-3</v>
      </c>
      <c r="H954" s="182">
        <f t="shared" si="140"/>
        <v>0.2022346343382784</v>
      </c>
    </row>
    <row r="955" spans="1:8">
      <c r="A955" s="152">
        <f t="shared" si="146"/>
        <v>941</v>
      </c>
      <c r="B955" s="153">
        <f t="shared" si="146"/>
        <v>45866</v>
      </c>
      <c r="C955" s="179" t="str">
        <f t="shared" si="142"/>
        <v>구간11</v>
      </c>
      <c r="D955" s="152">
        <f t="shared" si="139"/>
        <v>92</v>
      </c>
      <c r="E955" s="180">
        <f>COUNTIF($C$15:C955,C955)</f>
        <v>28</v>
      </c>
      <c r="F955" s="181">
        <f t="shared" si="143"/>
        <v>0.20081569853421133</v>
      </c>
      <c r="G955" s="181">
        <f t="shared" si="144"/>
        <v>1.4714889819954743E-3</v>
      </c>
      <c r="H955" s="182">
        <f t="shared" si="140"/>
        <v>0.20228718751620681</v>
      </c>
    </row>
    <row r="956" spans="1:8">
      <c r="A956" s="152">
        <f t="shared" si="146"/>
        <v>942</v>
      </c>
      <c r="B956" s="153">
        <f t="shared" si="146"/>
        <v>45867</v>
      </c>
      <c r="C956" s="179" t="str">
        <f t="shared" si="142"/>
        <v>구간11</v>
      </c>
      <c r="D956" s="152">
        <f t="shared" si="139"/>
        <v>92</v>
      </c>
      <c r="E956" s="180">
        <f>COUNTIF($C$15:C956,C956)</f>
        <v>29</v>
      </c>
      <c r="F956" s="181">
        <f t="shared" si="143"/>
        <v>0.20081569853421133</v>
      </c>
      <c r="G956" s="181">
        <f t="shared" si="144"/>
        <v>1.524042159923884E-3</v>
      </c>
      <c r="H956" s="182">
        <f t="shared" si="140"/>
        <v>0.20233974069413521</v>
      </c>
    </row>
    <row r="957" spans="1:8">
      <c r="A957" s="152">
        <f t="shared" si="146"/>
        <v>943</v>
      </c>
      <c r="B957" s="153">
        <f t="shared" si="146"/>
        <v>45868</v>
      </c>
      <c r="C957" s="179" t="str">
        <f t="shared" si="142"/>
        <v>구간11</v>
      </c>
      <c r="D957" s="152">
        <f t="shared" si="139"/>
        <v>92</v>
      </c>
      <c r="E957" s="180">
        <f>COUNTIF($C$15:C957,C957)</f>
        <v>30</v>
      </c>
      <c r="F957" s="181">
        <f t="shared" si="143"/>
        <v>0.20081569853421133</v>
      </c>
      <c r="G957" s="181">
        <f t="shared" si="144"/>
        <v>1.576595337852294E-3</v>
      </c>
      <c r="H957" s="182">
        <f t="shared" si="140"/>
        <v>0.20239229387206362</v>
      </c>
    </row>
    <row r="958" spans="1:8">
      <c r="A958" s="152">
        <f t="shared" si="146"/>
        <v>944</v>
      </c>
      <c r="B958" s="153">
        <f t="shared" si="146"/>
        <v>45869</v>
      </c>
      <c r="C958" s="179" t="str">
        <f t="shared" si="142"/>
        <v>구간11</v>
      </c>
      <c r="D958" s="152">
        <f t="shared" si="139"/>
        <v>92</v>
      </c>
      <c r="E958" s="180">
        <f>COUNTIF($C$15:C958,C958)</f>
        <v>31</v>
      </c>
      <c r="F958" s="181">
        <f t="shared" si="143"/>
        <v>0.20081569853421133</v>
      </c>
      <c r="G958" s="181">
        <f t="shared" si="144"/>
        <v>1.6291485157807037E-3</v>
      </c>
      <c r="H958" s="182">
        <f t="shared" si="140"/>
        <v>0.20244484704999202</v>
      </c>
    </row>
    <row r="959" spans="1:8">
      <c r="A959" s="152">
        <f t="shared" si="146"/>
        <v>945</v>
      </c>
      <c r="B959" s="153">
        <f t="shared" si="146"/>
        <v>45870</v>
      </c>
      <c r="C959" s="179" t="str">
        <f t="shared" si="142"/>
        <v>구간11</v>
      </c>
      <c r="D959" s="152">
        <f t="shared" si="139"/>
        <v>92</v>
      </c>
      <c r="E959" s="180">
        <f>COUNTIF($C$15:C959,C959)</f>
        <v>32</v>
      </c>
      <c r="F959" s="181">
        <f t="shared" si="143"/>
        <v>0.20081569853421133</v>
      </c>
      <c r="G959" s="181">
        <f t="shared" si="144"/>
        <v>1.6817016937091134E-3</v>
      </c>
      <c r="H959" s="182">
        <f t="shared" si="140"/>
        <v>0.20249740022792045</v>
      </c>
    </row>
    <row r="960" spans="1:8">
      <c r="A960" s="152">
        <f t="shared" ref="A960:B975" si="147">A959+1</f>
        <v>946</v>
      </c>
      <c r="B960" s="153">
        <f t="shared" si="147"/>
        <v>45871</v>
      </c>
      <c r="C960" s="179" t="str">
        <f t="shared" si="142"/>
        <v>구간11</v>
      </c>
      <c r="D960" s="152">
        <f t="shared" si="139"/>
        <v>92</v>
      </c>
      <c r="E960" s="180">
        <f>COUNTIF($C$15:C960,C960)</f>
        <v>33</v>
      </c>
      <c r="F960" s="181">
        <f t="shared" si="143"/>
        <v>0.20081569853421133</v>
      </c>
      <c r="G960" s="181">
        <f t="shared" si="144"/>
        <v>1.7342548716375232E-3</v>
      </c>
      <c r="H960" s="182">
        <f t="shared" si="140"/>
        <v>0.20254995340584886</v>
      </c>
    </row>
    <row r="961" spans="1:8">
      <c r="A961" s="152">
        <f t="shared" si="147"/>
        <v>947</v>
      </c>
      <c r="B961" s="153">
        <f t="shared" si="147"/>
        <v>45872</v>
      </c>
      <c r="C961" s="179" t="str">
        <f t="shared" si="142"/>
        <v>구간11</v>
      </c>
      <c r="D961" s="152">
        <f t="shared" si="139"/>
        <v>92</v>
      </c>
      <c r="E961" s="180">
        <f>COUNTIF($C$15:C961,C961)</f>
        <v>34</v>
      </c>
      <c r="F961" s="181">
        <f t="shared" si="143"/>
        <v>0.20081569853421133</v>
      </c>
      <c r="G961" s="181">
        <f t="shared" si="144"/>
        <v>1.7868080495659329E-3</v>
      </c>
      <c r="H961" s="182">
        <f t="shared" si="140"/>
        <v>0.20260250658377726</v>
      </c>
    </row>
    <row r="962" spans="1:8">
      <c r="A962" s="152">
        <f t="shared" si="147"/>
        <v>948</v>
      </c>
      <c r="B962" s="153">
        <f t="shared" si="147"/>
        <v>45873</v>
      </c>
      <c r="C962" s="179" t="str">
        <f t="shared" si="142"/>
        <v>구간11</v>
      </c>
      <c r="D962" s="152">
        <f t="shared" si="139"/>
        <v>92</v>
      </c>
      <c r="E962" s="180">
        <f>COUNTIF($C$15:C962,C962)</f>
        <v>35</v>
      </c>
      <c r="F962" s="181">
        <f t="shared" si="143"/>
        <v>0.20081569853421133</v>
      </c>
      <c r="G962" s="181">
        <f t="shared" si="144"/>
        <v>1.8393612274943429E-3</v>
      </c>
      <c r="H962" s="182">
        <f t="shared" si="140"/>
        <v>0.20265505976170567</v>
      </c>
    </row>
    <row r="963" spans="1:8">
      <c r="A963" s="152">
        <f t="shared" si="147"/>
        <v>949</v>
      </c>
      <c r="B963" s="153">
        <f t="shared" si="147"/>
        <v>45874</v>
      </c>
      <c r="C963" s="179" t="str">
        <f t="shared" si="142"/>
        <v>구간11</v>
      </c>
      <c r="D963" s="152">
        <f t="shared" si="139"/>
        <v>92</v>
      </c>
      <c r="E963" s="180">
        <f>COUNTIF($C$15:C963,C963)</f>
        <v>36</v>
      </c>
      <c r="F963" s="181">
        <f t="shared" si="143"/>
        <v>0.20081569853421133</v>
      </c>
      <c r="G963" s="181">
        <f t="shared" si="144"/>
        <v>1.8919144054227526E-3</v>
      </c>
      <c r="H963" s="182">
        <f t="shared" si="140"/>
        <v>0.20270761293963407</v>
      </c>
    </row>
    <row r="964" spans="1:8">
      <c r="A964" s="152">
        <f t="shared" si="147"/>
        <v>950</v>
      </c>
      <c r="B964" s="153">
        <f t="shared" si="147"/>
        <v>45875</v>
      </c>
      <c r="C964" s="179" t="str">
        <f t="shared" si="142"/>
        <v>구간11</v>
      </c>
      <c r="D964" s="152">
        <f t="shared" si="139"/>
        <v>92</v>
      </c>
      <c r="E964" s="180">
        <f>COUNTIF($C$15:C964,C964)</f>
        <v>37</v>
      </c>
      <c r="F964" s="181">
        <f t="shared" si="143"/>
        <v>0.20081569853421133</v>
      </c>
      <c r="G964" s="181">
        <f t="shared" si="144"/>
        <v>1.9444675833511624E-3</v>
      </c>
      <c r="H964" s="182">
        <f t="shared" si="140"/>
        <v>0.20276016611756248</v>
      </c>
    </row>
    <row r="965" spans="1:8">
      <c r="A965" s="152">
        <f t="shared" si="147"/>
        <v>951</v>
      </c>
      <c r="B965" s="153">
        <f t="shared" si="147"/>
        <v>45876</v>
      </c>
      <c r="C965" s="179" t="str">
        <f t="shared" si="142"/>
        <v>구간11</v>
      </c>
      <c r="D965" s="152">
        <f t="shared" si="139"/>
        <v>92</v>
      </c>
      <c r="E965" s="180">
        <f>COUNTIF($C$15:C965,C965)</f>
        <v>38</v>
      </c>
      <c r="F965" s="181">
        <f t="shared" si="143"/>
        <v>0.20081569853421133</v>
      </c>
      <c r="G965" s="181">
        <f t="shared" si="144"/>
        <v>1.9970207612795723E-3</v>
      </c>
      <c r="H965" s="182">
        <f t="shared" si="140"/>
        <v>0.20281271929549091</v>
      </c>
    </row>
    <row r="966" spans="1:8">
      <c r="A966" s="152">
        <f t="shared" si="147"/>
        <v>952</v>
      </c>
      <c r="B966" s="153">
        <f t="shared" si="147"/>
        <v>45877</v>
      </c>
      <c r="C966" s="179" t="str">
        <f t="shared" si="142"/>
        <v>구간11</v>
      </c>
      <c r="D966" s="152">
        <f t="shared" si="139"/>
        <v>92</v>
      </c>
      <c r="E966" s="180">
        <f>COUNTIF($C$15:C966,C966)</f>
        <v>39</v>
      </c>
      <c r="F966" s="181">
        <f t="shared" si="143"/>
        <v>0.20081569853421133</v>
      </c>
      <c r="G966" s="181">
        <f t="shared" si="144"/>
        <v>2.0495739392079821E-3</v>
      </c>
      <c r="H966" s="182">
        <f t="shared" si="140"/>
        <v>0.20286527247341932</v>
      </c>
    </row>
    <row r="967" spans="1:8">
      <c r="A967" s="152">
        <f t="shared" si="147"/>
        <v>953</v>
      </c>
      <c r="B967" s="153">
        <f t="shared" si="147"/>
        <v>45878</v>
      </c>
      <c r="C967" s="179" t="str">
        <f t="shared" si="142"/>
        <v>구간11</v>
      </c>
      <c r="D967" s="152">
        <f t="shared" si="139"/>
        <v>92</v>
      </c>
      <c r="E967" s="180">
        <f>COUNTIF($C$15:C967,C967)</f>
        <v>40</v>
      </c>
      <c r="F967" s="181">
        <f t="shared" si="143"/>
        <v>0.20081569853421133</v>
      </c>
      <c r="G967" s="181">
        <f t="shared" si="144"/>
        <v>2.1021271171363918E-3</v>
      </c>
      <c r="H967" s="182">
        <f t="shared" si="140"/>
        <v>0.20291782565134772</v>
      </c>
    </row>
    <row r="968" spans="1:8">
      <c r="A968" s="152">
        <f t="shared" si="147"/>
        <v>954</v>
      </c>
      <c r="B968" s="153">
        <f t="shared" si="147"/>
        <v>45879</v>
      </c>
      <c r="C968" s="179" t="str">
        <f t="shared" si="142"/>
        <v>구간11</v>
      </c>
      <c r="D968" s="152">
        <f t="shared" si="139"/>
        <v>92</v>
      </c>
      <c r="E968" s="180">
        <f>COUNTIF($C$15:C968,C968)</f>
        <v>41</v>
      </c>
      <c r="F968" s="181">
        <f t="shared" si="143"/>
        <v>0.20081569853421133</v>
      </c>
      <c r="G968" s="181">
        <f t="shared" si="144"/>
        <v>2.1546802950648015E-3</v>
      </c>
      <c r="H968" s="182">
        <f t="shared" si="140"/>
        <v>0.20297037882927613</v>
      </c>
    </row>
    <row r="969" spans="1:8">
      <c r="A969" s="152">
        <f t="shared" si="147"/>
        <v>955</v>
      </c>
      <c r="B969" s="153">
        <f t="shared" si="147"/>
        <v>45880</v>
      </c>
      <c r="C969" s="179" t="str">
        <f t="shared" si="142"/>
        <v>구간11</v>
      </c>
      <c r="D969" s="152">
        <f t="shared" si="139"/>
        <v>92</v>
      </c>
      <c r="E969" s="180">
        <f>COUNTIF($C$15:C969,C969)</f>
        <v>42</v>
      </c>
      <c r="F969" s="181">
        <f t="shared" si="143"/>
        <v>0.20081569853421133</v>
      </c>
      <c r="G969" s="181">
        <f t="shared" si="144"/>
        <v>2.2072334729932113E-3</v>
      </c>
      <c r="H969" s="182">
        <f t="shared" si="140"/>
        <v>0.20302293200720453</v>
      </c>
    </row>
    <row r="970" spans="1:8">
      <c r="A970" s="152">
        <f t="shared" si="147"/>
        <v>956</v>
      </c>
      <c r="B970" s="153">
        <f t="shared" si="147"/>
        <v>45881</v>
      </c>
      <c r="C970" s="179" t="str">
        <f t="shared" si="142"/>
        <v>구간11</v>
      </c>
      <c r="D970" s="152">
        <f t="shared" si="139"/>
        <v>92</v>
      </c>
      <c r="E970" s="180">
        <f>COUNTIF($C$15:C970,C970)</f>
        <v>43</v>
      </c>
      <c r="F970" s="181">
        <f t="shared" si="143"/>
        <v>0.20081569853421133</v>
      </c>
      <c r="G970" s="181">
        <f t="shared" si="144"/>
        <v>2.259786650921621E-3</v>
      </c>
      <c r="H970" s="182">
        <f t="shared" si="140"/>
        <v>0.20307548518513294</v>
      </c>
    </row>
    <row r="971" spans="1:8">
      <c r="A971" s="152">
        <f t="shared" si="147"/>
        <v>957</v>
      </c>
      <c r="B971" s="153">
        <f t="shared" si="147"/>
        <v>45882</v>
      </c>
      <c r="C971" s="179" t="str">
        <f t="shared" si="142"/>
        <v>구간11</v>
      </c>
      <c r="D971" s="152">
        <f t="shared" si="139"/>
        <v>92</v>
      </c>
      <c r="E971" s="180">
        <f>COUNTIF($C$15:C971,C971)</f>
        <v>44</v>
      </c>
      <c r="F971" s="181">
        <f t="shared" si="143"/>
        <v>0.20081569853421133</v>
      </c>
      <c r="G971" s="181">
        <f t="shared" si="144"/>
        <v>2.3123398288500312E-3</v>
      </c>
      <c r="H971" s="182">
        <f t="shared" si="140"/>
        <v>0.20312803836306137</v>
      </c>
    </row>
    <row r="972" spans="1:8">
      <c r="A972" s="152">
        <f t="shared" si="147"/>
        <v>958</v>
      </c>
      <c r="B972" s="153">
        <f t="shared" si="147"/>
        <v>45883</v>
      </c>
      <c r="C972" s="179" t="str">
        <f t="shared" si="142"/>
        <v>구간11</v>
      </c>
      <c r="D972" s="152">
        <f t="shared" si="139"/>
        <v>92</v>
      </c>
      <c r="E972" s="180">
        <f>COUNTIF($C$15:C972,C972)</f>
        <v>45</v>
      </c>
      <c r="F972" s="181">
        <f t="shared" si="143"/>
        <v>0.20081569853421133</v>
      </c>
      <c r="G972" s="181">
        <f t="shared" si="144"/>
        <v>2.3648930067784409E-3</v>
      </c>
      <c r="H972" s="182">
        <f t="shared" si="140"/>
        <v>0.20318059154098977</v>
      </c>
    </row>
    <row r="973" spans="1:8">
      <c r="A973" s="152">
        <f t="shared" si="147"/>
        <v>959</v>
      </c>
      <c r="B973" s="153">
        <f t="shared" si="147"/>
        <v>45884</v>
      </c>
      <c r="C973" s="179" t="str">
        <f t="shared" si="142"/>
        <v>구간11</v>
      </c>
      <c r="D973" s="152">
        <f t="shared" si="139"/>
        <v>92</v>
      </c>
      <c r="E973" s="180">
        <f>COUNTIF($C$15:C973,C973)</f>
        <v>46</v>
      </c>
      <c r="F973" s="181">
        <f t="shared" si="143"/>
        <v>0.20081569853421133</v>
      </c>
      <c r="G973" s="181">
        <f t="shared" si="144"/>
        <v>2.4174461847068507E-3</v>
      </c>
      <c r="H973" s="182">
        <f t="shared" si="140"/>
        <v>0.20323314471891818</v>
      </c>
    </row>
    <row r="974" spans="1:8">
      <c r="A974" s="152">
        <f t="shared" si="147"/>
        <v>960</v>
      </c>
      <c r="B974" s="153">
        <f t="shared" si="147"/>
        <v>45885</v>
      </c>
      <c r="C974" s="179" t="str">
        <f t="shared" si="142"/>
        <v>구간11</v>
      </c>
      <c r="D974" s="152">
        <f t="shared" si="139"/>
        <v>92</v>
      </c>
      <c r="E974" s="180">
        <f>COUNTIF($C$15:C974,C974)</f>
        <v>47</v>
      </c>
      <c r="F974" s="181">
        <f t="shared" si="143"/>
        <v>0.20081569853421133</v>
      </c>
      <c r="G974" s="181">
        <f t="shared" si="144"/>
        <v>2.4699993626352604E-3</v>
      </c>
      <c r="H974" s="182">
        <f t="shared" si="140"/>
        <v>0.20328569789684658</v>
      </c>
    </row>
    <row r="975" spans="1:8">
      <c r="A975" s="152">
        <f t="shared" si="147"/>
        <v>961</v>
      </c>
      <c r="B975" s="153">
        <f t="shared" si="147"/>
        <v>45886</v>
      </c>
      <c r="C975" s="179" t="str">
        <f t="shared" si="142"/>
        <v>구간11</v>
      </c>
      <c r="D975" s="152">
        <f t="shared" ref="D975:D1038" si="148">COUNTIF($C$15:$C$49928,C975)</f>
        <v>92</v>
      </c>
      <c r="E975" s="180">
        <f>COUNTIF($C$15:C975,C975)</f>
        <v>48</v>
      </c>
      <c r="F975" s="181">
        <f t="shared" si="143"/>
        <v>0.20081569853421133</v>
      </c>
      <c r="G975" s="181">
        <f t="shared" si="144"/>
        <v>2.5225525405636702E-3</v>
      </c>
      <c r="H975" s="182">
        <f t="shared" ref="H975:H1038" si="149">F975+G975</f>
        <v>0.20333825107477499</v>
      </c>
    </row>
    <row r="976" spans="1:8">
      <c r="A976" s="152">
        <f t="shared" ref="A976:B991" si="150">A975+1</f>
        <v>962</v>
      </c>
      <c r="B976" s="153">
        <f t="shared" si="150"/>
        <v>45887</v>
      </c>
      <c r="C976" s="179" t="str">
        <f t="shared" ref="C976:C1039" si="151">IF(IFERROR(HLOOKUP(B976,$D$5:$BK$6,2,FALSE),"")="",C977,HLOOKUP(B976,$D$5:$BK$7,2,FALSE))</f>
        <v>구간11</v>
      </c>
      <c r="D976" s="152">
        <f t="shared" si="148"/>
        <v>92</v>
      </c>
      <c r="E976" s="180">
        <f>COUNTIF($C$15:C976,C976)</f>
        <v>49</v>
      </c>
      <c r="F976" s="181">
        <f t="shared" ref="F976:F1039" si="152">HLOOKUP($C976,$D$6:$BK$11,6,FALSE)</f>
        <v>0.20081569853421133</v>
      </c>
      <c r="G976" s="181">
        <f t="shared" ref="G976:G1039" si="153">HLOOKUP($C976,$D$6:$BK$11,5,FALSE)*(E976)</f>
        <v>2.5751057184920799E-3</v>
      </c>
      <c r="H976" s="182">
        <f t="shared" si="149"/>
        <v>0.20339080425270342</v>
      </c>
    </row>
    <row r="977" spans="1:8">
      <c r="A977" s="152">
        <f t="shared" si="150"/>
        <v>963</v>
      </c>
      <c r="B977" s="153">
        <f t="shared" si="150"/>
        <v>45888</v>
      </c>
      <c r="C977" s="179" t="str">
        <f t="shared" si="151"/>
        <v>구간11</v>
      </c>
      <c r="D977" s="152">
        <f t="shared" si="148"/>
        <v>92</v>
      </c>
      <c r="E977" s="180">
        <f>COUNTIF($C$15:C977,C977)</f>
        <v>50</v>
      </c>
      <c r="F977" s="181">
        <f t="shared" si="152"/>
        <v>0.20081569853421133</v>
      </c>
      <c r="G977" s="181">
        <f t="shared" si="153"/>
        <v>2.6276588964204897E-3</v>
      </c>
      <c r="H977" s="182">
        <f t="shared" si="149"/>
        <v>0.20344335743063183</v>
      </c>
    </row>
    <row r="978" spans="1:8">
      <c r="A978" s="152">
        <f t="shared" si="150"/>
        <v>964</v>
      </c>
      <c r="B978" s="153">
        <f t="shared" si="150"/>
        <v>45889</v>
      </c>
      <c r="C978" s="179" t="str">
        <f t="shared" si="151"/>
        <v>구간11</v>
      </c>
      <c r="D978" s="152">
        <f t="shared" si="148"/>
        <v>92</v>
      </c>
      <c r="E978" s="180">
        <f>COUNTIF($C$15:C978,C978)</f>
        <v>51</v>
      </c>
      <c r="F978" s="181">
        <f t="shared" si="152"/>
        <v>0.20081569853421133</v>
      </c>
      <c r="G978" s="181">
        <f t="shared" si="153"/>
        <v>2.6802120743488994E-3</v>
      </c>
      <c r="H978" s="182">
        <f t="shared" si="149"/>
        <v>0.20349591060856023</v>
      </c>
    </row>
    <row r="979" spans="1:8">
      <c r="A979" s="152">
        <f t="shared" si="150"/>
        <v>965</v>
      </c>
      <c r="B979" s="153">
        <f t="shared" si="150"/>
        <v>45890</v>
      </c>
      <c r="C979" s="179" t="str">
        <f t="shared" si="151"/>
        <v>구간11</v>
      </c>
      <c r="D979" s="152">
        <f t="shared" si="148"/>
        <v>92</v>
      </c>
      <c r="E979" s="180">
        <f>COUNTIF($C$15:C979,C979)</f>
        <v>52</v>
      </c>
      <c r="F979" s="181">
        <f t="shared" si="152"/>
        <v>0.20081569853421133</v>
      </c>
      <c r="G979" s="181">
        <f t="shared" si="153"/>
        <v>2.7327652522773091E-3</v>
      </c>
      <c r="H979" s="182">
        <f t="shared" si="149"/>
        <v>0.20354846378648864</v>
      </c>
    </row>
    <row r="980" spans="1:8">
      <c r="A980" s="152">
        <f t="shared" si="150"/>
        <v>966</v>
      </c>
      <c r="B980" s="153">
        <f t="shared" si="150"/>
        <v>45891</v>
      </c>
      <c r="C980" s="179" t="str">
        <f t="shared" si="151"/>
        <v>구간11</v>
      </c>
      <c r="D980" s="152">
        <f t="shared" si="148"/>
        <v>92</v>
      </c>
      <c r="E980" s="180">
        <f>COUNTIF($C$15:C980,C980)</f>
        <v>53</v>
      </c>
      <c r="F980" s="181">
        <f t="shared" si="152"/>
        <v>0.20081569853421133</v>
      </c>
      <c r="G980" s="181">
        <f t="shared" si="153"/>
        <v>2.7853184302057193E-3</v>
      </c>
      <c r="H980" s="182">
        <f t="shared" si="149"/>
        <v>0.20360101696441704</v>
      </c>
    </row>
    <row r="981" spans="1:8">
      <c r="A981" s="152">
        <f t="shared" si="150"/>
        <v>967</v>
      </c>
      <c r="B981" s="153">
        <f t="shared" si="150"/>
        <v>45892</v>
      </c>
      <c r="C981" s="179" t="str">
        <f t="shared" si="151"/>
        <v>구간11</v>
      </c>
      <c r="D981" s="152">
        <f t="shared" si="148"/>
        <v>92</v>
      </c>
      <c r="E981" s="180">
        <f>COUNTIF($C$15:C981,C981)</f>
        <v>54</v>
      </c>
      <c r="F981" s="181">
        <f t="shared" si="152"/>
        <v>0.20081569853421133</v>
      </c>
      <c r="G981" s="181">
        <f t="shared" si="153"/>
        <v>2.837871608134129E-3</v>
      </c>
      <c r="H981" s="182">
        <f t="shared" si="149"/>
        <v>0.20365357014234545</v>
      </c>
    </row>
    <row r="982" spans="1:8">
      <c r="A982" s="152">
        <f t="shared" si="150"/>
        <v>968</v>
      </c>
      <c r="B982" s="153">
        <f t="shared" si="150"/>
        <v>45893</v>
      </c>
      <c r="C982" s="179" t="str">
        <f t="shared" si="151"/>
        <v>구간11</v>
      </c>
      <c r="D982" s="152">
        <f t="shared" si="148"/>
        <v>92</v>
      </c>
      <c r="E982" s="180">
        <f>COUNTIF($C$15:C982,C982)</f>
        <v>55</v>
      </c>
      <c r="F982" s="181">
        <f t="shared" si="152"/>
        <v>0.20081569853421133</v>
      </c>
      <c r="G982" s="181">
        <f t="shared" si="153"/>
        <v>2.8904247860625388E-3</v>
      </c>
      <c r="H982" s="182">
        <f t="shared" si="149"/>
        <v>0.20370612332027388</v>
      </c>
    </row>
    <row r="983" spans="1:8">
      <c r="A983" s="152">
        <f t="shared" si="150"/>
        <v>969</v>
      </c>
      <c r="B983" s="153">
        <f t="shared" si="150"/>
        <v>45894</v>
      </c>
      <c r="C983" s="179" t="str">
        <f t="shared" si="151"/>
        <v>구간11</v>
      </c>
      <c r="D983" s="152">
        <f t="shared" si="148"/>
        <v>92</v>
      </c>
      <c r="E983" s="180">
        <f>COUNTIF($C$15:C983,C983)</f>
        <v>56</v>
      </c>
      <c r="F983" s="181">
        <f t="shared" si="152"/>
        <v>0.20081569853421133</v>
      </c>
      <c r="G983" s="181">
        <f t="shared" si="153"/>
        <v>2.9429779639909485E-3</v>
      </c>
      <c r="H983" s="182">
        <f t="shared" si="149"/>
        <v>0.20375867649820228</v>
      </c>
    </row>
    <row r="984" spans="1:8">
      <c r="A984" s="152">
        <f t="shared" si="150"/>
        <v>970</v>
      </c>
      <c r="B984" s="153">
        <f t="shared" si="150"/>
        <v>45895</v>
      </c>
      <c r="C984" s="179" t="str">
        <f t="shared" si="151"/>
        <v>구간11</v>
      </c>
      <c r="D984" s="152">
        <f t="shared" si="148"/>
        <v>92</v>
      </c>
      <c r="E984" s="180">
        <f>COUNTIF($C$15:C984,C984)</f>
        <v>57</v>
      </c>
      <c r="F984" s="181">
        <f t="shared" si="152"/>
        <v>0.20081569853421133</v>
      </c>
      <c r="G984" s="181">
        <f t="shared" si="153"/>
        <v>2.9955311419193583E-3</v>
      </c>
      <c r="H984" s="182">
        <f t="shared" si="149"/>
        <v>0.20381122967613069</v>
      </c>
    </row>
    <row r="985" spans="1:8">
      <c r="A985" s="152">
        <f t="shared" si="150"/>
        <v>971</v>
      </c>
      <c r="B985" s="153">
        <f t="shared" si="150"/>
        <v>45896</v>
      </c>
      <c r="C985" s="179" t="str">
        <f t="shared" si="151"/>
        <v>구간11</v>
      </c>
      <c r="D985" s="152">
        <f t="shared" si="148"/>
        <v>92</v>
      </c>
      <c r="E985" s="180">
        <f>COUNTIF($C$15:C985,C985)</f>
        <v>58</v>
      </c>
      <c r="F985" s="181">
        <f t="shared" si="152"/>
        <v>0.20081569853421133</v>
      </c>
      <c r="G985" s="181">
        <f t="shared" si="153"/>
        <v>3.048084319847768E-3</v>
      </c>
      <c r="H985" s="182">
        <f t="shared" si="149"/>
        <v>0.20386378285405909</v>
      </c>
    </row>
    <row r="986" spans="1:8">
      <c r="A986" s="152">
        <f t="shared" si="150"/>
        <v>972</v>
      </c>
      <c r="B986" s="153">
        <f t="shared" si="150"/>
        <v>45897</v>
      </c>
      <c r="C986" s="179" t="str">
        <f t="shared" si="151"/>
        <v>구간11</v>
      </c>
      <c r="D986" s="152">
        <f t="shared" si="148"/>
        <v>92</v>
      </c>
      <c r="E986" s="180">
        <f>COUNTIF($C$15:C986,C986)</f>
        <v>59</v>
      </c>
      <c r="F986" s="181">
        <f t="shared" si="152"/>
        <v>0.20081569853421133</v>
      </c>
      <c r="G986" s="181">
        <f t="shared" si="153"/>
        <v>3.1006374977761778E-3</v>
      </c>
      <c r="H986" s="182">
        <f t="shared" si="149"/>
        <v>0.2039163360319875</v>
      </c>
    </row>
    <row r="987" spans="1:8">
      <c r="A987" s="152">
        <f t="shared" si="150"/>
        <v>973</v>
      </c>
      <c r="B987" s="153">
        <f t="shared" si="150"/>
        <v>45898</v>
      </c>
      <c r="C987" s="179" t="str">
        <f t="shared" si="151"/>
        <v>구간11</v>
      </c>
      <c r="D987" s="152">
        <f t="shared" si="148"/>
        <v>92</v>
      </c>
      <c r="E987" s="180">
        <f>COUNTIF($C$15:C987,C987)</f>
        <v>60</v>
      </c>
      <c r="F987" s="181">
        <f t="shared" si="152"/>
        <v>0.20081569853421133</v>
      </c>
      <c r="G987" s="181">
        <f t="shared" si="153"/>
        <v>3.1531906757045879E-3</v>
      </c>
      <c r="H987" s="182">
        <f t="shared" si="149"/>
        <v>0.2039688892099159</v>
      </c>
    </row>
    <row r="988" spans="1:8">
      <c r="A988" s="152">
        <f t="shared" si="150"/>
        <v>974</v>
      </c>
      <c r="B988" s="153">
        <f t="shared" si="150"/>
        <v>45899</v>
      </c>
      <c r="C988" s="179" t="str">
        <f t="shared" si="151"/>
        <v>구간11</v>
      </c>
      <c r="D988" s="152">
        <f t="shared" si="148"/>
        <v>92</v>
      </c>
      <c r="E988" s="180">
        <f>COUNTIF($C$15:C988,C988)</f>
        <v>61</v>
      </c>
      <c r="F988" s="181">
        <f t="shared" si="152"/>
        <v>0.20081569853421133</v>
      </c>
      <c r="G988" s="181">
        <f t="shared" si="153"/>
        <v>3.2057438536329977E-3</v>
      </c>
      <c r="H988" s="182">
        <f t="shared" si="149"/>
        <v>0.20402144238784434</v>
      </c>
    </row>
    <row r="989" spans="1:8">
      <c r="A989" s="152">
        <f t="shared" si="150"/>
        <v>975</v>
      </c>
      <c r="B989" s="153">
        <f t="shared" si="150"/>
        <v>45900</v>
      </c>
      <c r="C989" s="179" t="str">
        <f t="shared" si="151"/>
        <v>구간11</v>
      </c>
      <c r="D989" s="152">
        <f t="shared" si="148"/>
        <v>92</v>
      </c>
      <c r="E989" s="180">
        <f>COUNTIF($C$15:C989,C989)</f>
        <v>62</v>
      </c>
      <c r="F989" s="181">
        <f t="shared" si="152"/>
        <v>0.20081569853421133</v>
      </c>
      <c r="G989" s="181">
        <f t="shared" si="153"/>
        <v>3.2582970315614074E-3</v>
      </c>
      <c r="H989" s="182">
        <f t="shared" si="149"/>
        <v>0.20407399556577274</v>
      </c>
    </row>
    <row r="990" spans="1:8">
      <c r="A990" s="152">
        <f t="shared" si="150"/>
        <v>976</v>
      </c>
      <c r="B990" s="153">
        <f t="shared" si="150"/>
        <v>45901</v>
      </c>
      <c r="C990" s="179" t="str">
        <f t="shared" si="151"/>
        <v>구간11</v>
      </c>
      <c r="D990" s="152">
        <f t="shared" si="148"/>
        <v>92</v>
      </c>
      <c r="E990" s="180">
        <f>COUNTIF($C$15:C990,C990)</f>
        <v>63</v>
      </c>
      <c r="F990" s="181">
        <f t="shared" si="152"/>
        <v>0.20081569853421133</v>
      </c>
      <c r="G990" s="181">
        <f t="shared" si="153"/>
        <v>3.3108502094898172E-3</v>
      </c>
      <c r="H990" s="182">
        <f t="shared" si="149"/>
        <v>0.20412654874370115</v>
      </c>
    </row>
    <row r="991" spans="1:8">
      <c r="A991" s="152">
        <f t="shared" si="150"/>
        <v>977</v>
      </c>
      <c r="B991" s="153">
        <f t="shared" si="150"/>
        <v>45902</v>
      </c>
      <c r="C991" s="179" t="str">
        <f t="shared" si="151"/>
        <v>구간11</v>
      </c>
      <c r="D991" s="152">
        <f t="shared" si="148"/>
        <v>92</v>
      </c>
      <c r="E991" s="180">
        <f>COUNTIF($C$15:C991,C991)</f>
        <v>64</v>
      </c>
      <c r="F991" s="181">
        <f t="shared" si="152"/>
        <v>0.20081569853421133</v>
      </c>
      <c r="G991" s="181">
        <f t="shared" si="153"/>
        <v>3.3634033874182269E-3</v>
      </c>
      <c r="H991" s="182">
        <f t="shared" si="149"/>
        <v>0.20417910192162955</v>
      </c>
    </row>
    <row r="992" spans="1:8">
      <c r="A992" s="152">
        <f t="shared" ref="A992:B1007" si="154">A991+1</f>
        <v>978</v>
      </c>
      <c r="B992" s="153">
        <f t="shared" si="154"/>
        <v>45903</v>
      </c>
      <c r="C992" s="179" t="str">
        <f t="shared" si="151"/>
        <v>구간11</v>
      </c>
      <c r="D992" s="152">
        <f t="shared" si="148"/>
        <v>92</v>
      </c>
      <c r="E992" s="180">
        <f>COUNTIF($C$15:C992,C992)</f>
        <v>65</v>
      </c>
      <c r="F992" s="181">
        <f t="shared" si="152"/>
        <v>0.20081569853421133</v>
      </c>
      <c r="G992" s="181">
        <f t="shared" si="153"/>
        <v>3.4159565653466366E-3</v>
      </c>
      <c r="H992" s="182">
        <f t="shared" si="149"/>
        <v>0.20423165509955796</v>
      </c>
    </row>
    <row r="993" spans="1:8">
      <c r="A993" s="152">
        <f t="shared" si="154"/>
        <v>979</v>
      </c>
      <c r="B993" s="153">
        <f t="shared" si="154"/>
        <v>45904</v>
      </c>
      <c r="C993" s="179" t="str">
        <f t="shared" si="151"/>
        <v>구간11</v>
      </c>
      <c r="D993" s="152">
        <f t="shared" si="148"/>
        <v>92</v>
      </c>
      <c r="E993" s="180">
        <f>COUNTIF($C$15:C993,C993)</f>
        <v>66</v>
      </c>
      <c r="F993" s="181">
        <f t="shared" si="152"/>
        <v>0.20081569853421133</v>
      </c>
      <c r="G993" s="181">
        <f t="shared" si="153"/>
        <v>3.4685097432750464E-3</v>
      </c>
      <c r="H993" s="182">
        <f t="shared" si="149"/>
        <v>0.20428420827748636</v>
      </c>
    </row>
    <row r="994" spans="1:8">
      <c r="A994" s="152">
        <f t="shared" si="154"/>
        <v>980</v>
      </c>
      <c r="B994" s="153">
        <f t="shared" si="154"/>
        <v>45905</v>
      </c>
      <c r="C994" s="179" t="str">
        <f t="shared" si="151"/>
        <v>구간11</v>
      </c>
      <c r="D994" s="152">
        <f t="shared" si="148"/>
        <v>92</v>
      </c>
      <c r="E994" s="180">
        <f>COUNTIF($C$15:C994,C994)</f>
        <v>67</v>
      </c>
      <c r="F994" s="181">
        <f t="shared" si="152"/>
        <v>0.20081569853421133</v>
      </c>
      <c r="G994" s="181">
        <f t="shared" si="153"/>
        <v>3.5210629212034561E-3</v>
      </c>
      <c r="H994" s="182">
        <f t="shared" si="149"/>
        <v>0.20433676145541479</v>
      </c>
    </row>
    <row r="995" spans="1:8">
      <c r="A995" s="152">
        <f t="shared" si="154"/>
        <v>981</v>
      </c>
      <c r="B995" s="153">
        <f t="shared" si="154"/>
        <v>45906</v>
      </c>
      <c r="C995" s="179" t="str">
        <f t="shared" si="151"/>
        <v>구간11</v>
      </c>
      <c r="D995" s="152">
        <f t="shared" si="148"/>
        <v>92</v>
      </c>
      <c r="E995" s="180">
        <f>COUNTIF($C$15:C995,C995)</f>
        <v>68</v>
      </c>
      <c r="F995" s="181">
        <f t="shared" si="152"/>
        <v>0.20081569853421133</v>
      </c>
      <c r="G995" s="181">
        <f t="shared" si="153"/>
        <v>3.5736160991318659E-3</v>
      </c>
      <c r="H995" s="182">
        <f t="shared" si="149"/>
        <v>0.2043893146333432</v>
      </c>
    </row>
    <row r="996" spans="1:8">
      <c r="A996" s="152">
        <f t="shared" si="154"/>
        <v>982</v>
      </c>
      <c r="B996" s="153">
        <f t="shared" si="154"/>
        <v>45907</v>
      </c>
      <c r="C996" s="179" t="str">
        <f t="shared" si="151"/>
        <v>구간11</v>
      </c>
      <c r="D996" s="152">
        <f t="shared" si="148"/>
        <v>92</v>
      </c>
      <c r="E996" s="180">
        <f>COUNTIF($C$15:C996,C996)</f>
        <v>69</v>
      </c>
      <c r="F996" s="181">
        <f t="shared" si="152"/>
        <v>0.20081569853421133</v>
      </c>
      <c r="G996" s="181">
        <f t="shared" si="153"/>
        <v>3.626169277060276E-3</v>
      </c>
      <c r="H996" s="182">
        <f t="shared" si="149"/>
        <v>0.2044418678112716</v>
      </c>
    </row>
    <row r="997" spans="1:8">
      <c r="A997" s="152">
        <f t="shared" si="154"/>
        <v>983</v>
      </c>
      <c r="B997" s="153">
        <f t="shared" si="154"/>
        <v>45908</v>
      </c>
      <c r="C997" s="179" t="str">
        <f t="shared" si="151"/>
        <v>구간11</v>
      </c>
      <c r="D997" s="152">
        <f t="shared" si="148"/>
        <v>92</v>
      </c>
      <c r="E997" s="180">
        <f>COUNTIF($C$15:C997,C997)</f>
        <v>70</v>
      </c>
      <c r="F997" s="181">
        <f t="shared" si="152"/>
        <v>0.20081569853421133</v>
      </c>
      <c r="G997" s="181">
        <f t="shared" si="153"/>
        <v>3.6787224549886858E-3</v>
      </c>
      <c r="H997" s="182">
        <f t="shared" si="149"/>
        <v>0.20449442098920001</v>
      </c>
    </row>
    <row r="998" spans="1:8">
      <c r="A998" s="152">
        <f t="shared" si="154"/>
        <v>984</v>
      </c>
      <c r="B998" s="153">
        <f t="shared" si="154"/>
        <v>45909</v>
      </c>
      <c r="C998" s="179" t="str">
        <f t="shared" si="151"/>
        <v>구간11</v>
      </c>
      <c r="D998" s="152">
        <f t="shared" si="148"/>
        <v>92</v>
      </c>
      <c r="E998" s="180">
        <f>COUNTIF($C$15:C998,C998)</f>
        <v>71</v>
      </c>
      <c r="F998" s="181">
        <f t="shared" si="152"/>
        <v>0.20081569853421133</v>
      </c>
      <c r="G998" s="181">
        <f t="shared" si="153"/>
        <v>3.7312756329170955E-3</v>
      </c>
      <c r="H998" s="182">
        <f t="shared" si="149"/>
        <v>0.20454697416712841</v>
      </c>
    </row>
    <row r="999" spans="1:8">
      <c r="A999" s="152">
        <f t="shared" si="154"/>
        <v>985</v>
      </c>
      <c r="B999" s="153">
        <f t="shared" si="154"/>
        <v>45910</v>
      </c>
      <c r="C999" s="179" t="str">
        <f t="shared" si="151"/>
        <v>구간11</v>
      </c>
      <c r="D999" s="152">
        <f t="shared" si="148"/>
        <v>92</v>
      </c>
      <c r="E999" s="180">
        <f>COUNTIF($C$15:C999,C999)</f>
        <v>72</v>
      </c>
      <c r="F999" s="181">
        <f t="shared" si="152"/>
        <v>0.20081569853421133</v>
      </c>
      <c r="G999" s="181">
        <f t="shared" si="153"/>
        <v>3.7838288108455053E-3</v>
      </c>
      <c r="H999" s="182">
        <f t="shared" si="149"/>
        <v>0.20459952734505685</v>
      </c>
    </row>
    <row r="1000" spans="1:8">
      <c r="A1000" s="152">
        <f t="shared" si="154"/>
        <v>986</v>
      </c>
      <c r="B1000" s="153">
        <f t="shared" si="154"/>
        <v>45911</v>
      </c>
      <c r="C1000" s="179" t="str">
        <f t="shared" si="151"/>
        <v>구간11</v>
      </c>
      <c r="D1000" s="152">
        <f t="shared" si="148"/>
        <v>92</v>
      </c>
      <c r="E1000" s="180">
        <f>COUNTIF($C$15:C1000,C1000)</f>
        <v>73</v>
      </c>
      <c r="F1000" s="181">
        <f t="shared" si="152"/>
        <v>0.20081569853421133</v>
      </c>
      <c r="G1000" s="181">
        <f t="shared" si="153"/>
        <v>3.836381988773915E-3</v>
      </c>
      <c r="H1000" s="182">
        <f t="shared" si="149"/>
        <v>0.20465208052298525</v>
      </c>
    </row>
    <row r="1001" spans="1:8">
      <c r="A1001" s="152">
        <f t="shared" si="154"/>
        <v>987</v>
      </c>
      <c r="B1001" s="153">
        <f t="shared" si="154"/>
        <v>45912</v>
      </c>
      <c r="C1001" s="179" t="str">
        <f t="shared" si="151"/>
        <v>구간11</v>
      </c>
      <c r="D1001" s="152">
        <f t="shared" si="148"/>
        <v>92</v>
      </c>
      <c r="E1001" s="180">
        <f>COUNTIF($C$15:C1001,C1001)</f>
        <v>74</v>
      </c>
      <c r="F1001" s="181">
        <f t="shared" si="152"/>
        <v>0.20081569853421133</v>
      </c>
      <c r="G1001" s="181">
        <f t="shared" si="153"/>
        <v>3.8889351667023247E-3</v>
      </c>
      <c r="H1001" s="182">
        <f t="shared" si="149"/>
        <v>0.20470463370091366</v>
      </c>
    </row>
    <row r="1002" spans="1:8">
      <c r="A1002" s="152">
        <f t="shared" si="154"/>
        <v>988</v>
      </c>
      <c r="B1002" s="153">
        <f t="shared" si="154"/>
        <v>45913</v>
      </c>
      <c r="C1002" s="179" t="str">
        <f t="shared" si="151"/>
        <v>구간11</v>
      </c>
      <c r="D1002" s="152">
        <f t="shared" si="148"/>
        <v>92</v>
      </c>
      <c r="E1002" s="180">
        <f>COUNTIF($C$15:C1002,C1002)</f>
        <v>75</v>
      </c>
      <c r="F1002" s="181">
        <f t="shared" si="152"/>
        <v>0.20081569853421133</v>
      </c>
      <c r="G1002" s="181">
        <f t="shared" si="153"/>
        <v>3.9414883446307345E-3</v>
      </c>
      <c r="H1002" s="182">
        <f t="shared" si="149"/>
        <v>0.20475718687884206</v>
      </c>
    </row>
    <row r="1003" spans="1:8">
      <c r="A1003" s="152">
        <f t="shared" si="154"/>
        <v>989</v>
      </c>
      <c r="B1003" s="153">
        <f t="shared" si="154"/>
        <v>45914</v>
      </c>
      <c r="C1003" s="179" t="str">
        <f t="shared" si="151"/>
        <v>구간11</v>
      </c>
      <c r="D1003" s="152">
        <f t="shared" si="148"/>
        <v>92</v>
      </c>
      <c r="E1003" s="180">
        <f>COUNTIF($C$15:C1003,C1003)</f>
        <v>76</v>
      </c>
      <c r="F1003" s="181">
        <f t="shared" si="152"/>
        <v>0.20081569853421133</v>
      </c>
      <c r="G1003" s="181">
        <f t="shared" si="153"/>
        <v>3.9940415225591447E-3</v>
      </c>
      <c r="H1003" s="182">
        <f t="shared" si="149"/>
        <v>0.20480974005677047</v>
      </c>
    </row>
    <row r="1004" spans="1:8">
      <c r="A1004" s="152">
        <f t="shared" si="154"/>
        <v>990</v>
      </c>
      <c r="B1004" s="153">
        <f t="shared" si="154"/>
        <v>45915</v>
      </c>
      <c r="C1004" s="179" t="str">
        <f t="shared" si="151"/>
        <v>구간11</v>
      </c>
      <c r="D1004" s="152">
        <f t="shared" si="148"/>
        <v>92</v>
      </c>
      <c r="E1004" s="180">
        <f>COUNTIF($C$15:C1004,C1004)</f>
        <v>77</v>
      </c>
      <c r="F1004" s="181">
        <f t="shared" si="152"/>
        <v>0.20081569853421133</v>
      </c>
      <c r="G1004" s="181">
        <f t="shared" si="153"/>
        <v>4.046594700487554E-3</v>
      </c>
      <c r="H1004" s="182">
        <f t="shared" si="149"/>
        <v>0.20486229323469887</v>
      </c>
    </row>
    <row r="1005" spans="1:8">
      <c r="A1005" s="152">
        <f t="shared" si="154"/>
        <v>991</v>
      </c>
      <c r="B1005" s="153">
        <f t="shared" si="154"/>
        <v>45916</v>
      </c>
      <c r="C1005" s="179" t="str">
        <f t="shared" si="151"/>
        <v>구간11</v>
      </c>
      <c r="D1005" s="152">
        <f t="shared" si="148"/>
        <v>92</v>
      </c>
      <c r="E1005" s="180">
        <f>COUNTIF($C$15:C1005,C1005)</f>
        <v>78</v>
      </c>
      <c r="F1005" s="181">
        <f t="shared" si="152"/>
        <v>0.20081569853421133</v>
      </c>
      <c r="G1005" s="181">
        <f t="shared" si="153"/>
        <v>4.0991478784159641E-3</v>
      </c>
      <c r="H1005" s="182">
        <f t="shared" si="149"/>
        <v>0.20491484641262731</v>
      </c>
    </row>
    <row r="1006" spans="1:8">
      <c r="A1006" s="152">
        <f t="shared" si="154"/>
        <v>992</v>
      </c>
      <c r="B1006" s="153">
        <f t="shared" si="154"/>
        <v>45917</v>
      </c>
      <c r="C1006" s="179" t="str">
        <f t="shared" si="151"/>
        <v>구간11</v>
      </c>
      <c r="D1006" s="152">
        <f t="shared" si="148"/>
        <v>92</v>
      </c>
      <c r="E1006" s="180">
        <f>COUNTIF($C$15:C1006,C1006)</f>
        <v>79</v>
      </c>
      <c r="F1006" s="181">
        <f t="shared" si="152"/>
        <v>0.20081569853421133</v>
      </c>
      <c r="G1006" s="181">
        <f t="shared" si="153"/>
        <v>4.1517010563443734E-3</v>
      </c>
      <c r="H1006" s="182">
        <f t="shared" si="149"/>
        <v>0.20496739959055571</v>
      </c>
    </row>
    <row r="1007" spans="1:8">
      <c r="A1007" s="152">
        <f t="shared" si="154"/>
        <v>993</v>
      </c>
      <c r="B1007" s="153">
        <f t="shared" si="154"/>
        <v>45918</v>
      </c>
      <c r="C1007" s="179" t="str">
        <f t="shared" si="151"/>
        <v>구간11</v>
      </c>
      <c r="D1007" s="152">
        <f t="shared" si="148"/>
        <v>92</v>
      </c>
      <c r="E1007" s="180">
        <f>COUNTIF($C$15:C1007,C1007)</f>
        <v>80</v>
      </c>
      <c r="F1007" s="181">
        <f t="shared" si="152"/>
        <v>0.20081569853421133</v>
      </c>
      <c r="G1007" s="181">
        <f t="shared" si="153"/>
        <v>4.2042542342727836E-3</v>
      </c>
      <c r="H1007" s="182">
        <f t="shared" si="149"/>
        <v>0.20501995276848411</v>
      </c>
    </row>
    <row r="1008" spans="1:8">
      <c r="A1008" s="152">
        <f t="shared" ref="A1008:B1023" si="155">A1007+1</f>
        <v>994</v>
      </c>
      <c r="B1008" s="153">
        <f t="shared" si="155"/>
        <v>45919</v>
      </c>
      <c r="C1008" s="179" t="str">
        <f t="shared" si="151"/>
        <v>구간11</v>
      </c>
      <c r="D1008" s="152">
        <f t="shared" si="148"/>
        <v>92</v>
      </c>
      <c r="E1008" s="180">
        <f>COUNTIF($C$15:C1008,C1008)</f>
        <v>81</v>
      </c>
      <c r="F1008" s="181">
        <f t="shared" si="152"/>
        <v>0.20081569853421133</v>
      </c>
      <c r="G1008" s="181">
        <f t="shared" si="153"/>
        <v>4.2568074122011938E-3</v>
      </c>
      <c r="H1008" s="182">
        <f t="shared" si="149"/>
        <v>0.20507250594641252</v>
      </c>
    </row>
    <row r="1009" spans="1:8">
      <c r="A1009" s="152">
        <f t="shared" si="155"/>
        <v>995</v>
      </c>
      <c r="B1009" s="153">
        <f t="shared" si="155"/>
        <v>45920</v>
      </c>
      <c r="C1009" s="179" t="str">
        <f t="shared" si="151"/>
        <v>구간11</v>
      </c>
      <c r="D1009" s="152">
        <f t="shared" si="148"/>
        <v>92</v>
      </c>
      <c r="E1009" s="180">
        <f>COUNTIF($C$15:C1009,C1009)</f>
        <v>82</v>
      </c>
      <c r="F1009" s="181">
        <f t="shared" si="152"/>
        <v>0.20081569853421133</v>
      </c>
      <c r="G1009" s="181">
        <f t="shared" si="153"/>
        <v>4.3093605901296031E-3</v>
      </c>
      <c r="H1009" s="182">
        <f t="shared" si="149"/>
        <v>0.20512505912434092</v>
      </c>
    </row>
    <row r="1010" spans="1:8">
      <c r="A1010" s="152">
        <f t="shared" si="155"/>
        <v>996</v>
      </c>
      <c r="B1010" s="153">
        <f t="shared" si="155"/>
        <v>45921</v>
      </c>
      <c r="C1010" s="179" t="str">
        <f t="shared" si="151"/>
        <v>구간11</v>
      </c>
      <c r="D1010" s="152">
        <f t="shared" si="148"/>
        <v>92</v>
      </c>
      <c r="E1010" s="180">
        <f>COUNTIF($C$15:C1010,C1010)</f>
        <v>83</v>
      </c>
      <c r="F1010" s="181">
        <f t="shared" si="152"/>
        <v>0.20081569853421133</v>
      </c>
      <c r="G1010" s="181">
        <f t="shared" si="153"/>
        <v>4.3619137680580133E-3</v>
      </c>
      <c r="H1010" s="182">
        <f t="shared" si="149"/>
        <v>0.20517761230226933</v>
      </c>
    </row>
    <row r="1011" spans="1:8">
      <c r="A1011" s="152">
        <f t="shared" si="155"/>
        <v>997</v>
      </c>
      <c r="B1011" s="153">
        <f t="shared" si="155"/>
        <v>45922</v>
      </c>
      <c r="C1011" s="179" t="str">
        <f t="shared" si="151"/>
        <v>구간11</v>
      </c>
      <c r="D1011" s="152">
        <f t="shared" si="148"/>
        <v>92</v>
      </c>
      <c r="E1011" s="180">
        <f>COUNTIF($C$15:C1011,C1011)</f>
        <v>84</v>
      </c>
      <c r="F1011" s="181">
        <f t="shared" si="152"/>
        <v>0.20081569853421133</v>
      </c>
      <c r="G1011" s="181">
        <f t="shared" si="153"/>
        <v>4.4144669459864226E-3</v>
      </c>
      <c r="H1011" s="182">
        <f t="shared" si="149"/>
        <v>0.20523016548019776</v>
      </c>
    </row>
    <row r="1012" spans="1:8">
      <c r="A1012" s="152">
        <f t="shared" si="155"/>
        <v>998</v>
      </c>
      <c r="B1012" s="153">
        <f t="shared" si="155"/>
        <v>45923</v>
      </c>
      <c r="C1012" s="179" t="str">
        <f t="shared" si="151"/>
        <v>구간11</v>
      </c>
      <c r="D1012" s="152">
        <f t="shared" si="148"/>
        <v>92</v>
      </c>
      <c r="E1012" s="180">
        <f>COUNTIF($C$15:C1012,C1012)</f>
        <v>85</v>
      </c>
      <c r="F1012" s="181">
        <f t="shared" si="152"/>
        <v>0.20081569853421133</v>
      </c>
      <c r="G1012" s="181">
        <f t="shared" si="153"/>
        <v>4.4670201239148328E-3</v>
      </c>
      <c r="H1012" s="182">
        <f t="shared" si="149"/>
        <v>0.20528271865812617</v>
      </c>
    </row>
    <row r="1013" spans="1:8">
      <c r="A1013" s="152">
        <f t="shared" si="155"/>
        <v>999</v>
      </c>
      <c r="B1013" s="153">
        <f t="shared" si="155"/>
        <v>45924</v>
      </c>
      <c r="C1013" s="179" t="str">
        <f t="shared" si="151"/>
        <v>구간11</v>
      </c>
      <c r="D1013" s="152">
        <f t="shared" si="148"/>
        <v>92</v>
      </c>
      <c r="E1013" s="180">
        <f>COUNTIF($C$15:C1013,C1013)</f>
        <v>86</v>
      </c>
      <c r="F1013" s="181">
        <f t="shared" si="152"/>
        <v>0.20081569853421133</v>
      </c>
      <c r="G1013" s="181">
        <f t="shared" si="153"/>
        <v>4.5195733018432421E-3</v>
      </c>
      <c r="H1013" s="182">
        <f t="shared" si="149"/>
        <v>0.20533527183605457</v>
      </c>
    </row>
    <row r="1014" spans="1:8">
      <c r="A1014" s="152">
        <f t="shared" si="155"/>
        <v>1000</v>
      </c>
      <c r="B1014" s="153">
        <f t="shared" si="155"/>
        <v>45925</v>
      </c>
      <c r="C1014" s="179" t="str">
        <f t="shared" si="151"/>
        <v>구간11</v>
      </c>
      <c r="D1014" s="152">
        <f t="shared" si="148"/>
        <v>92</v>
      </c>
      <c r="E1014" s="180">
        <f>COUNTIF($C$15:C1014,C1014)</f>
        <v>87</v>
      </c>
      <c r="F1014" s="181">
        <f t="shared" si="152"/>
        <v>0.20081569853421133</v>
      </c>
      <c r="G1014" s="181">
        <f t="shared" si="153"/>
        <v>4.5721264797716522E-3</v>
      </c>
      <c r="H1014" s="182">
        <f t="shared" si="149"/>
        <v>0.20538782501398298</v>
      </c>
    </row>
    <row r="1015" spans="1:8">
      <c r="A1015" s="152">
        <f t="shared" si="155"/>
        <v>1001</v>
      </c>
      <c r="B1015" s="153">
        <f t="shared" si="155"/>
        <v>45926</v>
      </c>
      <c r="C1015" s="179" t="str">
        <f t="shared" si="151"/>
        <v>구간11</v>
      </c>
      <c r="D1015" s="152">
        <f t="shared" si="148"/>
        <v>92</v>
      </c>
      <c r="E1015" s="180">
        <f>COUNTIF($C$15:C1015,C1015)</f>
        <v>88</v>
      </c>
      <c r="F1015" s="181">
        <f t="shared" si="152"/>
        <v>0.20081569853421133</v>
      </c>
      <c r="G1015" s="181">
        <f t="shared" si="153"/>
        <v>4.6246796577000624E-3</v>
      </c>
      <c r="H1015" s="182">
        <f t="shared" si="149"/>
        <v>0.20544037819191138</v>
      </c>
    </row>
    <row r="1016" spans="1:8">
      <c r="A1016" s="152">
        <f t="shared" si="155"/>
        <v>1002</v>
      </c>
      <c r="B1016" s="153">
        <f t="shared" si="155"/>
        <v>45927</v>
      </c>
      <c r="C1016" s="179" t="str">
        <f t="shared" si="151"/>
        <v>구간11</v>
      </c>
      <c r="D1016" s="152">
        <f t="shared" si="148"/>
        <v>92</v>
      </c>
      <c r="E1016" s="180">
        <f>COUNTIF($C$15:C1016,C1016)</f>
        <v>89</v>
      </c>
      <c r="F1016" s="181">
        <f t="shared" si="152"/>
        <v>0.20081569853421133</v>
      </c>
      <c r="G1016" s="181">
        <f t="shared" si="153"/>
        <v>4.6772328356284717E-3</v>
      </c>
      <c r="H1016" s="182">
        <f t="shared" si="149"/>
        <v>0.20549293136983979</v>
      </c>
    </row>
    <row r="1017" spans="1:8">
      <c r="A1017" s="152">
        <f t="shared" si="155"/>
        <v>1003</v>
      </c>
      <c r="B1017" s="153">
        <f t="shared" si="155"/>
        <v>45928</v>
      </c>
      <c r="C1017" s="179" t="str">
        <f t="shared" si="151"/>
        <v>구간11</v>
      </c>
      <c r="D1017" s="152">
        <f t="shared" si="148"/>
        <v>92</v>
      </c>
      <c r="E1017" s="180">
        <f>COUNTIF($C$15:C1017,C1017)</f>
        <v>90</v>
      </c>
      <c r="F1017" s="181">
        <f t="shared" si="152"/>
        <v>0.20081569853421133</v>
      </c>
      <c r="G1017" s="181">
        <f t="shared" si="153"/>
        <v>4.7297860135568819E-3</v>
      </c>
      <c r="H1017" s="182">
        <f t="shared" si="149"/>
        <v>0.20554548454776822</v>
      </c>
    </row>
    <row r="1018" spans="1:8">
      <c r="A1018" s="152">
        <f t="shared" si="155"/>
        <v>1004</v>
      </c>
      <c r="B1018" s="153">
        <f t="shared" si="155"/>
        <v>45929</v>
      </c>
      <c r="C1018" s="179" t="str">
        <f t="shared" si="151"/>
        <v>구간11</v>
      </c>
      <c r="D1018" s="152">
        <f t="shared" si="148"/>
        <v>92</v>
      </c>
      <c r="E1018" s="180">
        <f>COUNTIF($C$15:C1018,C1018)</f>
        <v>91</v>
      </c>
      <c r="F1018" s="181">
        <f t="shared" si="152"/>
        <v>0.20081569853421133</v>
      </c>
      <c r="G1018" s="181">
        <f t="shared" si="153"/>
        <v>4.7823391914852912E-3</v>
      </c>
      <c r="H1018" s="182">
        <f t="shared" si="149"/>
        <v>0.20559803772569663</v>
      </c>
    </row>
    <row r="1019" spans="1:8">
      <c r="A1019" s="152">
        <f t="shared" si="155"/>
        <v>1005</v>
      </c>
      <c r="B1019" s="153">
        <f t="shared" si="155"/>
        <v>45930</v>
      </c>
      <c r="C1019" s="179" t="str">
        <f t="shared" si="151"/>
        <v>구간11</v>
      </c>
      <c r="D1019" s="152">
        <f t="shared" si="148"/>
        <v>92</v>
      </c>
      <c r="E1019" s="180">
        <f>COUNTIF($C$15:C1019,C1019)</f>
        <v>92</v>
      </c>
      <c r="F1019" s="181">
        <f t="shared" si="152"/>
        <v>0.20081569853421133</v>
      </c>
      <c r="G1019" s="181">
        <f t="shared" si="153"/>
        <v>4.8348923694137014E-3</v>
      </c>
      <c r="H1019" s="182">
        <f t="shared" si="149"/>
        <v>0.20565059090362503</v>
      </c>
    </row>
    <row r="1020" spans="1:8">
      <c r="A1020" s="152">
        <f t="shared" si="155"/>
        <v>1006</v>
      </c>
      <c r="B1020" s="153">
        <f t="shared" si="155"/>
        <v>45931</v>
      </c>
      <c r="C1020" s="179" t="str">
        <f t="shared" si="151"/>
        <v>구간12</v>
      </c>
      <c r="D1020" s="152">
        <f t="shared" si="148"/>
        <v>92</v>
      </c>
      <c r="E1020" s="180">
        <f>COUNTIF($C$15:C1020,C1020)</f>
        <v>1</v>
      </c>
      <c r="F1020" s="181">
        <f t="shared" si="152"/>
        <v>0.20565059090362503</v>
      </c>
      <c r="G1020" s="181">
        <f t="shared" si="153"/>
        <v>5.4355303596320681E-5</v>
      </c>
      <c r="H1020" s="182">
        <f t="shared" si="149"/>
        <v>0.20570494620722135</v>
      </c>
    </row>
    <row r="1021" spans="1:8">
      <c r="A1021" s="152">
        <f t="shared" si="155"/>
        <v>1007</v>
      </c>
      <c r="B1021" s="153">
        <f t="shared" si="155"/>
        <v>45932</v>
      </c>
      <c r="C1021" s="179" t="str">
        <f t="shared" si="151"/>
        <v>구간12</v>
      </c>
      <c r="D1021" s="152">
        <f t="shared" si="148"/>
        <v>92</v>
      </c>
      <c r="E1021" s="180">
        <f>COUNTIF($C$15:C1021,C1021)</f>
        <v>2</v>
      </c>
      <c r="F1021" s="181">
        <f t="shared" si="152"/>
        <v>0.20565059090362503</v>
      </c>
      <c r="G1021" s="181">
        <f t="shared" si="153"/>
        <v>1.0871060719264136E-4</v>
      </c>
      <c r="H1021" s="182">
        <f t="shared" si="149"/>
        <v>0.20575930151081767</v>
      </c>
    </row>
    <row r="1022" spans="1:8">
      <c r="A1022" s="152">
        <f t="shared" si="155"/>
        <v>1008</v>
      </c>
      <c r="B1022" s="153">
        <f t="shared" si="155"/>
        <v>45933</v>
      </c>
      <c r="C1022" s="179" t="str">
        <f t="shared" si="151"/>
        <v>구간12</v>
      </c>
      <c r="D1022" s="152">
        <f t="shared" si="148"/>
        <v>92</v>
      </c>
      <c r="E1022" s="180">
        <f>COUNTIF($C$15:C1022,C1022)</f>
        <v>3</v>
      </c>
      <c r="F1022" s="181">
        <f t="shared" si="152"/>
        <v>0.20565059090362503</v>
      </c>
      <c r="G1022" s="181">
        <f t="shared" si="153"/>
        <v>1.6306591078896204E-4</v>
      </c>
      <c r="H1022" s="182">
        <f t="shared" si="149"/>
        <v>0.20581365681441399</v>
      </c>
    </row>
    <row r="1023" spans="1:8">
      <c r="A1023" s="152">
        <f t="shared" si="155"/>
        <v>1009</v>
      </c>
      <c r="B1023" s="153">
        <f t="shared" si="155"/>
        <v>45934</v>
      </c>
      <c r="C1023" s="179" t="str">
        <f t="shared" si="151"/>
        <v>구간12</v>
      </c>
      <c r="D1023" s="152">
        <f t="shared" si="148"/>
        <v>92</v>
      </c>
      <c r="E1023" s="180">
        <f>COUNTIF($C$15:C1023,C1023)</f>
        <v>4</v>
      </c>
      <c r="F1023" s="181">
        <f t="shared" si="152"/>
        <v>0.20565059090362503</v>
      </c>
      <c r="G1023" s="181">
        <f t="shared" si="153"/>
        <v>2.1742121438528272E-4</v>
      </c>
      <c r="H1023" s="182">
        <f t="shared" si="149"/>
        <v>0.20586801211801031</v>
      </c>
    </row>
    <row r="1024" spans="1:8">
      <c r="A1024" s="152">
        <f t="shared" ref="A1024:B1039" si="156">A1023+1</f>
        <v>1010</v>
      </c>
      <c r="B1024" s="153">
        <f t="shared" si="156"/>
        <v>45935</v>
      </c>
      <c r="C1024" s="179" t="str">
        <f t="shared" si="151"/>
        <v>구간12</v>
      </c>
      <c r="D1024" s="152">
        <f t="shared" si="148"/>
        <v>92</v>
      </c>
      <c r="E1024" s="180">
        <f>COUNTIF($C$15:C1024,C1024)</f>
        <v>5</v>
      </c>
      <c r="F1024" s="181">
        <f t="shared" si="152"/>
        <v>0.20565059090362503</v>
      </c>
      <c r="G1024" s="181">
        <f t="shared" si="153"/>
        <v>2.717765179816034E-4</v>
      </c>
      <c r="H1024" s="182">
        <f t="shared" si="149"/>
        <v>0.20592236742160663</v>
      </c>
    </row>
    <row r="1025" spans="1:8">
      <c r="A1025" s="152">
        <f t="shared" si="156"/>
        <v>1011</v>
      </c>
      <c r="B1025" s="153">
        <f t="shared" si="156"/>
        <v>45936</v>
      </c>
      <c r="C1025" s="179" t="str">
        <f t="shared" si="151"/>
        <v>구간12</v>
      </c>
      <c r="D1025" s="152">
        <f t="shared" si="148"/>
        <v>92</v>
      </c>
      <c r="E1025" s="180">
        <f>COUNTIF($C$15:C1025,C1025)</f>
        <v>6</v>
      </c>
      <c r="F1025" s="181">
        <f t="shared" si="152"/>
        <v>0.20565059090362503</v>
      </c>
      <c r="G1025" s="181">
        <f t="shared" si="153"/>
        <v>3.2613182157792409E-4</v>
      </c>
      <c r="H1025" s="182">
        <f t="shared" si="149"/>
        <v>0.20597672272520295</v>
      </c>
    </row>
    <row r="1026" spans="1:8">
      <c r="A1026" s="152">
        <f t="shared" si="156"/>
        <v>1012</v>
      </c>
      <c r="B1026" s="153">
        <f t="shared" si="156"/>
        <v>45937</v>
      </c>
      <c r="C1026" s="179" t="str">
        <f t="shared" si="151"/>
        <v>구간12</v>
      </c>
      <c r="D1026" s="152">
        <f t="shared" si="148"/>
        <v>92</v>
      </c>
      <c r="E1026" s="180">
        <f>COUNTIF($C$15:C1026,C1026)</f>
        <v>7</v>
      </c>
      <c r="F1026" s="181">
        <f t="shared" si="152"/>
        <v>0.20565059090362503</v>
      </c>
      <c r="G1026" s="181">
        <f t="shared" si="153"/>
        <v>3.8048712517424477E-4</v>
      </c>
      <c r="H1026" s="182">
        <f t="shared" si="149"/>
        <v>0.20603107802879927</v>
      </c>
    </row>
    <row r="1027" spans="1:8">
      <c r="A1027" s="152">
        <f t="shared" si="156"/>
        <v>1013</v>
      </c>
      <c r="B1027" s="153">
        <f t="shared" si="156"/>
        <v>45938</v>
      </c>
      <c r="C1027" s="179" t="str">
        <f t="shared" si="151"/>
        <v>구간12</v>
      </c>
      <c r="D1027" s="152">
        <f t="shared" si="148"/>
        <v>92</v>
      </c>
      <c r="E1027" s="180">
        <f>COUNTIF($C$15:C1027,C1027)</f>
        <v>8</v>
      </c>
      <c r="F1027" s="181">
        <f t="shared" si="152"/>
        <v>0.20565059090362503</v>
      </c>
      <c r="G1027" s="181">
        <f t="shared" si="153"/>
        <v>4.3484242877056545E-4</v>
      </c>
      <c r="H1027" s="182">
        <f t="shared" si="149"/>
        <v>0.2060854333323956</v>
      </c>
    </row>
    <row r="1028" spans="1:8">
      <c r="A1028" s="152">
        <f t="shared" si="156"/>
        <v>1014</v>
      </c>
      <c r="B1028" s="153">
        <f t="shared" si="156"/>
        <v>45939</v>
      </c>
      <c r="C1028" s="179" t="str">
        <f t="shared" si="151"/>
        <v>구간12</v>
      </c>
      <c r="D1028" s="152">
        <f t="shared" si="148"/>
        <v>92</v>
      </c>
      <c r="E1028" s="180">
        <f>COUNTIF($C$15:C1028,C1028)</f>
        <v>9</v>
      </c>
      <c r="F1028" s="181">
        <f t="shared" si="152"/>
        <v>0.20565059090362503</v>
      </c>
      <c r="G1028" s="181">
        <f t="shared" si="153"/>
        <v>4.8919773236688613E-4</v>
      </c>
      <c r="H1028" s="182">
        <f t="shared" si="149"/>
        <v>0.20613978863599192</v>
      </c>
    </row>
    <row r="1029" spans="1:8">
      <c r="A1029" s="152">
        <f t="shared" si="156"/>
        <v>1015</v>
      </c>
      <c r="B1029" s="153">
        <f t="shared" si="156"/>
        <v>45940</v>
      </c>
      <c r="C1029" s="179" t="str">
        <f t="shared" si="151"/>
        <v>구간12</v>
      </c>
      <c r="D1029" s="152">
        <f t="shared" si="148"/>
        <v>92</v>
      </c>
      <c r="E1029" s="180">
        <f>COUNTIF($C$15:C1029,C1029)</f>
        <v>10</v>
      </c>
      <c r="F1029" s="181">
        <f t="shared" si="152"/>
        <v>0.20565059090362503</v>
      </c>
      <c r="G1029" s="181">
        <f t="shared" si="153"/>
        <v>5.4355303596320681E-4</v>
      </c>
      <c r="H1029" s="182">
        <f t="shared" si="149"/>
        <v>0.20619414393958824</v>
      </c>
    </row>
    <row r="1030" spans="1:8">
      <c r="A1030" s="152">
        <f t="shared" si="156"/>
        <v>1016</v>
      </c>
      <c r="B1030" s="153">
        <f t="shared" si="156"/>
        <v>45941</v>
      </c>
      <c r="C1030" s="179" t="str">
        <f t="shared" si="151"/>
        <v>구간12</v>
      </c>
      <c r="D1030" s="152">
        <f t="shared" si="148"/>
        <v>92</v>
      </c>
      <c r="E1030" s="180">
        <f>COUNTIF($C$15:C1030,C1030)</f>
        <v>11</v>
      </c>
      <c r="F1030" s="181">
        <f t="shared" si="152"/>
        <v>0.20565059090362503</v>
      </c>
      <c r="G1030" s="181">
        <f t="shared" si="153"/>
        <v>5.9790833955952749E-4</v>
      </c>
      <c r="H1030" s="182">
        <f t="shared" si="149"/>
        <v>0.20624849924318456</v>
      </c>
    </row>
    <row r="1031" spans="1:8">
      <c r="A1031" s="152">
        <f t="shared" si="156"/>
        <v>1017</v>
      </c>
      <c r="B1031" s="153">
        <f t="shared" si="156"/>
        <v>45942</v>
      </c>
      <c r="C1031" s="179" t="str">
        <f t="shared" si="151"/>
        <v>구간12</v>
      </c>
      <c r="D1031" s="152">
        <f t="shared" si="148"/>
        <v>92</v>
      </c>
      <c r="E1031" s="180">
        <f>COUNTIF($C$15:C1031,C1031)</f>
        <v>12</v>
      </c>
      <c r="F1031" s="181">
        <f t="shared" si="152"/>
        <v>0.20565059090362503</v>
      </c>
      <c r="G1031" s="181">
        <f t="shared" si="153"/>
        <v>6.5226364315584817E-4</v>
      </c>
      <c r="H1031" s="182">
        <f t="shared" si="149"/>
        <v>0.20630285454678088</v>
      </c>
    </row>
    <row r="1032" spans="1:8">
      <c r="A1032" s="152">
        <f t="shared" si="156"/>
        <v>1018</v>
      </c>
      <c r="B1032" s="153">
        <f t="shared" si="156"/>
        <v>45943</v>
      </c>
      <c r="C1032" s="179" t="str">
        <f t="shared" si="151"/>
        <v>구간12</v>
      </c>
      <c r="D1032" s="152">
        <f t="shared" si="148"/>
        <v>92</v>
      </c>
      <c r="E1032" s="180">
        <f>COUNTIF($C$15:C1032,C1032)</f>
        <v>13</v>
      </c>
      <c r="F1032" s="181">
        <f t="shared" si="152"/>
        <v>0.20565059090362503</v>
      </c>
      <c r="G1032" s="181">
        <f t="shared" si="153"/>
        <v>7.0661894675216885E-4</v>
      </c>
      <c r="H1032" s="182">
        <f t="shared" si="149"/>
        <v>0.2063572098503772</v>
      </c>
    </row>
    <row r="1033" spans="1:8">
      <c r="A1033" s="152">
        <f t="shared" si="156"/>
        <v>1019</v>
      </c>
      <c r="B1033" s="153">
        <f t="shared" si="156"/>
        <v>45944</v>
      </c>
      <c r="C1033" s="179" t="str">
        <f t="shared" si="151"/>
        <v>구간12</v>
      </c>
      <c r="D1033" s="152">
        <f t="shared" si="148"/>
        <v>92</v>
      </c>
      <c r="E1033" s="180">
        <f>COUNTIF($C$15:C1033,C1033)</f>
        <v>14</v>
      </c>
      <c r="F1033" s="181">
        <f t="shared" si="152"/>
        <v>0.20565059090362503</v>
      </c>
      <c r="G1033" s="181">
        <f t="shared" si="153"/>
        <v>7.6097425034848953E-4</v>
      </c>
      <c r="H1033" s="182">
        <f t="shared" si="149"/>
        <v>0.20641156515397352</v>
      </c>
    </row>
    <row r="1034" spans="1:8">
      <c r="A1034" s="152">
        <f t="shared" si="156"/>
        <v>1020</v>
      </c>
      <c r="B1034" s="153">
        <f t="shared" si="156"/>
        <v>45945</v>
      </c>
      <c r="C1034" s="179" t="str">
        <f t="shared" si="151"/>
        <v>구간12</v>
      </c>
      <c r="D1034" s="152">
        <f t="shared" si="148"/>
        <v>92</v>
      </c>
      <c r="E1034" s="180">
        <f>COUNTIF($C$15:C1034,C1034)</f>
        <v>15</v>
      </c>
      <c r="F1034" s="181">
        <f t="shared" si="152"/>
        <v>0.20565059090362503</v>
      </c>
      <c r="G1034" s="181">
        <f t="shared" si="153"/>
        <v>8.1532955394481021E-4</v>
      </c>
      <c r="H1034" s="182">
        <f t="shared" si="149"/>
        <v>0.20646592045756984</v>
      </c>
    </row>
    <row r="1035" spans="1:8">
      <c r="A1035" s="152">
        <f t="shared" si="156"/>
        <v>1021</v>
      </c>
      <c r="B1035" s="153">
        <f t="shared" si="156"/>
        <v>45946</v>
      </c>
      <c r="C1035" s="179" t="str">
        <f t="shared" si="151"/>
        <v>구간12</v>
      </c>
      <c r="D1035" s="152">
        <f t="shared" si="148"/>
        <v>92</v>
      </c>
      <c r="E1035" s="180">
        <f>COUNTIF($C$15:C1035,C1035)</f>
        <v>16</v>
      </c>
      <c r="F1035" s="181">
        <f t="shared" si="152"/>
        <v>0.20565059090362503</v>
      </c>
      <c r="G1035" s="181">
        <f t="shared" si="153"/>
        <v>8.696848575411309E-4</v>
      </c>
      <c r="H1035" s="182">
        <f t="shared" si="149"/>
        <v>0.20652027576116616</v>
      </c>
    </row>
    <row r="1036" spans="1:8">
      <c r="A1036" s="152">
        <f t="shared" si="156"/>
        <v>1022</v>
      </c>
      <c r="B1036" s="153">
        <f t="shared" si="156"/>
        <v>45947</v>
      </c>
      <c r="C1036" s="179" t="str">
        <f t="shared" si="151"/>
        <v>구간12</v>
      </c>
      <c r="D1036" s="152">
        <f t="shared" si="148"/>
        <v>92</v>
      </c>
      <c r="E1036" s="180">
        <f>COUNTIF($C$15:C1036,C1036)</f>
        <v>17</v>
      </c>
      <c r="F1036" s="181">
        <f t="shared" si="152"/>
        <v>0.20565059090362503</v>
      </c>
      <c r="G1036" s="181">
        <f t="shared" si="153"/>
        <v>9.2404016113745158E-4</v>
      </c>
      <c r="H1036" s="182">
        <f t="shared" si="149"/>
        <v>0.20657463106476248</v>
      </c>
    </row>
    <row r="1037" spans="1:8">
      <c r="A1037" s="152">
        <f t="shared" si="156"/>
        <v>1023</v>
      </c>
      <c r="B1037" s="153">
        <f t="shared" si="156"/>
        <v>45948</v>
      </c>
      <c r="C1037" s="179" t="str">
        <f t="shared" si="151"/>
        <v>구간12</v>
      </c>
      <c r="D1037" s="152">
        <f t="shared" si="148"/>
        <v>92</v>
      </c>
      <c r="E1037" s="180">
        <f>COUNTIF($C$15:C1037,C1037)</f>
        <v>18</v>
      </c>
      <c r="F1037" s="181">
        <f t="shared" si="152"/>
        <v>0.20565059090362503</v>
      </c>
      <c r="G1037" s="181">
        <f t="shared" si="153"/>
        <v>9.7839546473377226E-4</v>
      </c>
      <c r="H1037" s="182">
        <f t="shared" si="149"/>
        <v>0.2066289863683588</v>
      </c>
    </row>
    <row r="1038" spans="1:8">
      <c r="A1038" s="152">
        <f t="shared" si="156"/>
        <v>1024</v>
      </c>
      <c r="B1038" s="153">
        <f t="shared" si="156"/>
        <v>45949</v>
      </c>
      <c r="C1038" s="179" t="str">
        <f t="shared" si="151"/>
        <v>구간12</v>
      </c>
      <c r="D1038" s="152">
        <f t="shared" si="148"/>
        <v>92</v>
      </c>
      <c r="E1038" s="180">
        <f>COUNTIF($C$15:C1038,C1038)</f>
        <v>19</v>
      </c>
      <c r="F1038" s="181">
        <f t="shared" si="152"/>
        <v>0.20565059090362503</v>
      </c>
      <c r="G1038" s="181">
        <f t="shared" si="153"/>
        <v>1.0327507683300929E-3</v>
      </c>
      <c r="H1038" s="182">
        <f t="shared" si="149"/>
        <v>0.20668334167195512</v>
      </c>
    </row>
    <row r="1039" spans="1:8">
      <c r="A1039" s="152">
        <f t="shared" si="156"/>
        <v>1025</v>
      </c>
      <c r="B1039" s="153">
        <f t="shared" si="156"/>
        <v>45950</v>
      </c>
      <c r="C1039" s="179" t="str">
        <f t="shared" si="151"/>
        <v>구간12</v>
      </c>
      <c r="D1039" s="152">
        <f t="shared" ref="D1039:D1102" si="157">COUNTIF($C$15:$C$49928,C1039)</f>
        <v>92</v>
      </c>
      <c r="E1039" s="180">
        <f>COUNTIF($C$15:C1039,C1039)</f>
        <v>20</v>
      </c>
      <c r="F1039" s="181">
        <f t="shared" si="152"/>
        <v>0.20565059090362503</v>
      </c>
      <c r="G1039" s="181">
        <f t="shared" si="153"/>
        <v>1.0871060719264136E-3</v>
      </c>
      <c r="H1039" s="182">
        <f t="shared" ref="H1039:H1102" si="158">F1039+G1039</f>
        <v>0.20673769697555144</v>
      </c>
    </row>
    <row r="1040" spans="1:8">
      <c r="A1040" s="152">
        <f t="shared" ref="A1040:B1055" si="159">A1039+1</f>
        <v>1026</v>
      </c>
      <c r="B1040" s="153">
        <f t="shared" si="159"/>
        <v>45951</v>
      </c>
      <c r="C1040" s="179" t="str">
        <f t="shared" ref="C1040:C1103" si="160">IF(IFERROR(HLOOKUP(B1040,$D$5:$BK$6,2,FALSE),"")="",C1041,HLOOKUP(B1040,$D$5:$BK$7,2,FALSE))</f>
        <v>구간12</v>
      </c>
      <c r="D1040" s="152">
        <f t="shared" si="157"/>
        <v>92</v>
      </c>
      <c r="E1040" s="180">
        <f>COUNTIF($C$15:C1040,C1040)</f>
        <v>21</v>
      </c>
      <c r="F1040" s="181">
        <f t="shared" ref="F1040:F1103" si="161">HLOOKUP($C1040,$D$6:$BK$11,6,FALSE)</f>
        <v>0.20565059090362503</v>
      </c>
      <c r="G1040" s="181">
        <f t="shared" ref="G1040:G1103" si="162">HLOOKUP($C1040,$D$6:$BK$11,5,FALSE)*(E1040)</f>
        <v>1.1414613755227343E-3</v>
      </c>
      <c r="H1040" s="182">
        <f t="shared" si="158"/>
        <v>0.20679205227914776</v>
      </c>
    </row>
    <row r="1041" spans="1:8">
      <c r="A1041" s="152">
        <f t="shared" si="159"/>
        <v>1027</v>
      </c>
      <c r="B1041" s="153">
        <f t="shared" si="159"/>
        <v>45952</v>
      </c>
      <c r="C1041" s="179" t="str">
        <f t="shared" si="160"/>
        <v>구간12</v>
      </c>
      <c r="D1041" s="152">
        <f t="shared" si="157"/>
        <v>92</v>
      </c>
      <c r="E1041" s="180">
        <f>COUNTIF($C$15:C1041,C1041)</f>
        <v>22</v>
      </c>
      <c r="F1041" s="181">
        <f t="shared" si="161"/>
        <v>0.20565059090362503</v>
      </c>
      <c r="G1041" s="181">
        <f t="shared" si="162"/>
        <v>1.195816679119055E-3</v>
      </c>
      <c r="H1041" s="182">
        <f t="shared" si="158"/>
        <v>0.20684640758274409</v>
      </c>
    </row>
    <row r="1042" spans="1:8">
      <c r="A1042" s="152">
        <f t="shared" si="159"/>
        <v>1028</v>
      </c>
      <c r="B1042" s="153">
        <f t="shared" si="159"/>
        <v>45953</v>
      </c>
      <c r="C1042" s="179" t="str">
        <f t="shared" si="160"/>
        <v>구간12</v>
      </c>
      <c r="D1042" s="152">
        <f t="shared" si="157"/>
        <v>92</v>
      </c>
      <c r="E1042" s="180">
        <f>COUNTIF($C$15:C1042,C1042)</f>
        <v>23</v>
      </c>
      <c r="F1042" s="181">
        <f t="shared" si="161"/>
        <v>0.20565059090362503</v>
      </c>
      <c r="G1042" s="181">
        <f t="shared" si="162"/>
        <v>1.2501719827153757E-3</v>
      </c>
      <c r="H1042" s="182">
        <f t="shared" si="158"/>
        <v>0.20690076288634041</v>
      </c>
    </row>
    <row r="1043" spans="1:8">
      <c r="A1043" s="152">
        <f t="shared" si="159"/>
        <v>1029</v>
      </c>
      <c r="B1043" s="153">
        <f t="shared" si="159"/>
        <v>45954</v>
      </c>
      <c r="C1043" s="179" t="str">
        <f t="shared" si="160"/>
        <v>구간12</v>
      </c>
      <c r="D1043" s="152">
        <f t="shared" si="157"/>
        <v>92</v>
      </c>
      <c r="E1043" s="180">
        <f>COUNTIF($C$15:C1043,C1043)</f>
        <v>24</v>
      </c>
      <c r="F1043" s="181">
        <f t="shared" si="161"/>
        <v>0.20565059090362503</v>
      </c>
      <c r="G1043" s="181">
        <f t="shared" si="162"/>
        <v>1.3045272863116963E-3</v>
      </c>
      <c r="H1043" s="182">
        <f t="shared" si="158"/>
        <v>0.20695511818993673</v>
      </c>
    </row>
    <row r="1044" spans="1:8">
      <c r="A1044" s="152">
        <f t="shared" si="159"/>
        <v>1030</v>
      </c>
      <c r="B1044" s="153">
        <f t="shared" si="159"/>
        <v>45955</v>
      </c>
      <c r="C1044" s="179" t="str">
        <f t="shared" si="160"/>
        <v>구간12</v>
      </c>
      <c r="D1044" s="152">
        <f t="shared" si="157"/>
        <v>92</v>
      </c>
      <c r="E1044" s="180">
        <f>COUNTIF($C$15:C1044,C1044)</f>
        <v>25</v>
      </c>
      <c r="F1044" s="181">
        <f t="shared" si="161"/>
        <v>0.20565059090362503</v>
      </c>
      <c r="G1044" s="181">
        <f t="shared" si="162"/>
        <v>1.358882589908017E-3</v>
      </c>
      <c r="H1044" s="182">
        <f t="shared" si="158"/>
        <v>0.20700947349353305</v>
      </c>
    </row>
    <row r="1045" spans="1:8">
      <c r="A1045" s="152">
        <f t="shared" si="159"/>
        <v>1031</v>
      </c>
      <c r="B1045" s="153">
        <f t="shared" si="159"/>
        <v>45956</v>
      </c>
      <c r="C1045" s="179" t="str">
        <f t="shared" si="160"/>
        <v>구간12</v>
      </c>
      <c r="D1045" s="152">
        <f t="shared" si="157"/>
        <v>92</v>
      </c>
      <c r="E1045" s="180">
        <f>COUNTIF($C$15:C1045,C1045)</f>
        <v>26</v>
      </c>
      <c r="F1045" s="181">
        <f t="shared" si="161"/>
        <v>0.20565059090362503</v>
      </c>
      <c r="G1045" s="181">
        <f t="shared" si="162"/>
        <v>1.4132378935043377E-3</v>
      </c>
      <c r="H1045" s="182">
        <f t="shared" si="158"/>
        <v>0.20706382879712937</v>
      </c>
    </row>
    <row r="1046" spans="1:8">
      <c r="A1046" s="152">
        <f t="shared" si="159"/>
        <v>1032</v>
      </c>
      <c r="B1046" s="153">
        <f t="shared" si="159"/>
        <v>45957</v>
      </c>
      <c r="C1046" s="179" t="str">
        <f t="shared" si="160"/>
        <v>구간12</v>
      </c>
      <c r="D1046" s="152">
        <f t="shared" si="157"/>
        <v>92</v>
      </c>
      <c r="E1046" s="180">
        <f>COUNTIF($C$15:C1046,C1046)</f>
        <v>27</v>
      </c>
      <c r="F1046" s="181">
        <f t="shared" si="161"/>
        <v>0.20565059090362503</v>
      </c>
      <c r="G1046" s="181">
        <f t="shared" si="162"/>
        <v>1.4675931971006584E-3</v>
      </c>
      <c r="H1046" s="182">
        <f t="shared" si="158"/>
        <v>0.20711818410072569</v>
      </c>
    </row>
    <row r="1047" spans="1:8">
      <c r="A1047" s="152">
        <f t="shared" si="159"/>
        <v>1033</v>
      </c>
      <c r="B1047" s="153">
        <f t="shared" si="159"/>
        <v>45958</v>
      </c>
      <c r="C1047" s="179" t="str">
        <f t="shared" si="160"/>
        <v>구간12</v>
      </c>
      <c r="D1047" s="152">
        <f t="shared" si="157"/>
        <v>92</v>
      </c>
      <c r="E1047" s="180">
        <f>COUNTIF($C$15:C1047,C1047)</f>
        <v>28</v>
      </c>
      <c r="F1047" s="181">
        <f t="shared" si="161"/>
        <v>0.20565059090362503</v>
      </c>
      <c r="G1047" s="181">
        <f t="shared" si="162"/>
        <v>1.5219485006969791E-3</v>
      </c>
      <c r="H1047" s="182">
        <f t="shared" si="158"/>
        <v>0.20717253940432201</v>
      </c>
    </row>
    <row r="1048" spans="1:8">
      <c r="A1048" s="152">
        <f t="shared" si="159"/>
        <v>1034</v>
      </c>
      <c r="B1048" s="153">
        <f t="shared" si="159"/>
        <v>45959</v>
      </c>
      <c r="C1048" s="179" t="str">
        <f t="shared" si="160"/>
        <v>구간12</v>
      </c>
      <c r="D1048" s="152">
        <f t="shared" si="157"/>
        <v>92</v>
      </c>
      <c r="E1048" s="180">
        <f>COUNTIF($C$15:C1048,C1048)</f>
        <v>29</v>
      </c>
      <c r="F1048" s="181">
        <f t="shared" si="161"/>
        <v>0.20565059090362503</v>
      </c>
      <c r="G1048" s="181">
        <f t="shared" si="162"/>
        <v>1.5763038042932997E-3</v>
      </c>
      <c r="H1048" s="182">
        <f t="shared" si="158"/>
        <v>0.20722689470791833</v>
      </c>
    </row>
    <row r="1049" spans="1:8">
      <c r="A1049" s="152">
        <f t="shared" si="159"/>
        <v>1035</v>
      </c>
      <c r="B1049" s="153">
        <f t="shared" si="159"/>
        <v>45960</v>
      </c>
      <c r="C1049" s="179" t="str">
        <f t="shared" si="160"/>
        <v>구간12</v>
      </c>
      <c r="D1049" s="152">
        <f t="shared" si="157"/>
        <v>92</v>
      </c>
      <c r="E1049" s="180">
        <f>COUNTIF($C$15:C1049,C1049)</f>
        <v>30</v>
      </c>
      <c r="F1049" s="181">
        <f t="shared" si="161"/>
        <v>0.20565059090362503</v>
      </c>
      <c r="G1049" s="181">
        <f t="shared" si="162"/>
        <v>1.6306591078896204E-3</v>
      </c>
      <c r="H1049" s="182">
        <f t="shared" si="158"/>
        <v>0.20728125001151465</v>
      </c>
    </row>
    <row r="1050" spans="1:8">
      <c r="A1050" s="152">
        <f t="shared" si="159"/>
        <v>1036</v>
      </c>
      <c r="B1050" s="153">
        <f t="shared" si="159"/>
        <v>45961</v>
      </c>
      <c r="C1050" s="179" t="str">
        <f t="shared" si="160"/>
        <v>구간12</v>
      </c>
      <c r="D1050" s="152">
        <f t="shared" si="157"/>
        <v>92</v>
      </c>
      <c r="E1050" s="180">
        <f>COUNTIF($C$15:C1050,C1050)</f>
        <v>31</v>
      </c>
      <c r="F1050" s="181">
        <f t="shared" si="161"/>
        <v>0.20565059090362503</v>
      </c>
      <c r="G1050" s="181">
        <f t="shared" si="162"/>
        <v>1.6850144114859411E-3</v>
      </c>
      <c r="H1050" s="182">
        <f t="shared" si="158"/>
        <v>0.20733560531511097</v>
      </c>
    </row>
    <row r="1051" spans="1:8">
      <c r="A1051" s="152">
        <f t="shared" si="159"/>
        <v>1037</v>
      </c>
      <c r="B1051" s="153">
        <f t="shared" si="159"/>
        <v>45962</v>
      </c>
      <c r="C1051" s="179" t="str">
        <f t="shared" si="160"/>
        <v>구간12</v>
      </c>
      <c r="D1051" s="152">
        <f t="shared" si="157"/>
        <v>92</v>
      </c>
      <c r="E1051" s="180">
        <f>COUNTIF($C$15:C1051,C1051)</f>
        <v>32</v>
      </c>
      <c r="F1051" s="181">
        <f t="shared" si="161"/>
        <v>0.20565059090362503</v>
      </c>
      <c r="G1051" s="181">
        <f t="shared" si="162"/>
        <v>1.7393697150822618E-3</v>
      </c>
      <c r="H1051" s="182">
        <f t="shared" si="158"/>
        <v>0.20738996061870729</v>
      </c>
    </row>
    <row r="1052" spans="1:8">
      <c r="A1052" s="152">
        <f t="shared" si="159"/>
        <v>1038</v>
      </c>
      <c r="B1052" s="153">
        <f t="shared" si="159"/>
        <v>45963</v>
      </c>
      <c r="C1052" s="179" t="str">
        <f t="shared" si="160"/>
        <v>구간12</v>
      </c>
      <c r="D1052" s="152">
        <f t="shared" si="157"/>
        <v>92</v>
      </c>
      <c r="E1052" s="180">
        <f>COUNTIF($C$15:C1052,C1052)</f>
        <v>33</v>
      </c>
      <c r="F1052" s="181">
        <f t="shared" si="161"/>
        <v>0.20565059090362503</v>
      </c>
      <c r="G1052" s="181">
        <f t="shared" si="162"/>
        <v>1.7937250186785825E-3</v>
      </c>
      <c r="H1052" s="182">
        <f t="shared" si="158"/>
        <v>0.20744431592230361</v>
      </c>
    </row>
    <row r="1053" spans="1:8">
      <c r="A1053" s="152">
        <f t="shared" si="159"/>
        <v>1039</v>
      </c>
      <c r="B1053" s="153">
        <f t="shared" si="159"/>
        <v>45964</v>
      </c>
      <c r="C1053" s="179" t="str">
        <f t="shared" si="160"/>
        <v>구간12</v>
      </c>
      <c r="D1053" s="152">
        <f t="shared" si="157"/>
        <v>92</v>
      </c>
      <c r="E1053" s="180">
        <f>COUNTIF($C$15:C1053,C1053)</f>
        <v>34</v>
      </c>
      <c r="F1053" s="181">
        <f t="shared" si="161"/>
        <v>0.20565059090362503</v>
      </c>
      <c r="G1053" s="181">
        <f t="shared" si="162"/>
        <v>1.8480803222749032E-3</v>
      </c>
      <c r="H1053" s="182">
        <f t="shared" si="158"/>
        <v>0.20749867122589993</v>
      </c>
    </row>
    <row r="1054" spans="1:8">
      <c r="A1054" s="152">
        <f t="shared" si="159"/>
        <v>1040</v>
      </c>
      <c r="B1054" s="153">
        <f t="shared" si="159"/>
        <v>45965</v>
      </c>
      <c r="C1054" s="179" t="str">
        <f t="shared" si="160"/>
        <v>구간12</v>
      </c>
      <c r="D1054" s="152">
        <f t="shared" si="157"/>
        <v>92</v>
      </c>
      <c r="E1054" s="180">
        <f>COUNTIF($C$15:C1054,C1054)</f>
        <v>35</v>
      </c>
      <c r="F1054" s="181">
        <f t="shared" si="161"/>
        <v>0.20565059090362503</v>
      </c>
      <c r="G1054" s="181">
        <f t="shared" si="162"/>
        <v>1.9024356258712238E-3</v>
      </c>
      <c r="H1054" s="182">
        <f t="shared" si="158"/>
        <v>0.20755302652949625</v>
      </c>
    </row>
    <row r="1055" spans="1:8">
      <c r="A1055" s="152">
        <f t="shared" si="159"/>
        <v>1041</v>
      </c>
      <c r="B1055" s="153">
        <f t="shared" si="159"/>
        <v>45966</v>
      </c>
      <c r="C1055" s="179" t="str">
        <f t="shared" si="160"/>
        <v>구간12</v>
      </c>
      <c r="D1055" s="152">
        <f t="shared" si="157"/>
        <v>92</v>
      </c>
      <c r="E1055" s="180">
        <f>COUNTIF($C$15:C1055,C1055)</f>
        <v>36</v>
      </c>
      <c r="F1055" s="181">
        <f t="shared" si="161"/>
        <v>0.20565059090362503</v>
      </c>
      <c r="G1055" s="181">
        <f t="shared" si="162"/>
        <v>1.9567909294675445E-3</v>
      </c>
      <c r="H1055" s="182">
        <f t="shared" si="158"/>
        <v>0.20760738183309257</v>
      </c>
    </row>
    <row r="1056" spans="1:8">
      <c r="A1056" s="152">
        <f t="shared" ref="A1056:B1071" si="163">A1055+1</f>
        <v>1042</v>
      </c>
      <c r="B1056" s="153">
        <f t="shared" si="163"/>
        <v>45967</v>
      </c>
      <c r="C1056" s="179" t="str">
        <f t="shared" si="160"/>
        <v>구간12</v>
      </c>
      <c r="D1056" s="152">
        <f t="shared" si="157"/>
        <v>92</v>
      </c>
      <c r="E1056" s="180">
        <f>COUNTIF($C$15:C1056,C1056)</f>
        <v>37</v>
      </c>
      <c r="F1056" s="181">
        <f t="shared" si="161"/>
        <v>0.20565059090362503</v>
      </c>
      <c r="G1056" s="181">
        <f t="shared" si="162"/>
        <v>2.0111462330638652E-3</v>
      </c>
      <c r="H1056" s="182">
        <f t="shared" si="158"/>
        <v>0.2076617371366889</v>
      </c>
    </row>
    <row r="1057" spans="1:8">
      <c r="A1057" s="152">
        <f t="shared" si="163"/>
        <v>1043</v>
      </c>
      <c r="B1057" s="153">
        <f t="shared" si="163"/>
        <v>45968</v>
      </c>
      <c r="C1057" s="179" t="str">
        <f t="shared" si="160"/>
        <v>구간12</v>
      </c>
      <c r="D1057" s="152">
        <f t="shared" si="157"/>
        <v>92</v>
      </c>
      <c r="E1057" s="180">
        <f>COUNTIF($C$15:C1057,C1057)</f>
        <v>38</v>
      </c>
      <c r="F1057" s="181">
        <f t="shared" si="161"/>
        <v>0.20565059090362503</v>
      </c>
      <c r="G1057" s="181">
        <f t="shared" si="162"/>
        <v>2.0655015366601859E-3</v>
      </c>
      <c r="H1057" s="182">
        <f t="shared" si="158"/>
        <v>0.20771609244028522</v>
      </c>
    </row>
    <row r="1058" spans="1:8">
      <c r="A1058" s="152">
        <f t="shared" si="163"/>
        <v>1044</v>
      </c>
      <c r="B1058" s="153">
        <f t="shared" si="163"/>
        <v>45969</v>
      </c>
      <c r="C1058" s="179" t="str">
        <f t="shared" si="160"/>
        <v>구간12</v>
      </c>
      <c r="D1058" s="152">
        <f t="shared" si="157"/>
        <v>92</v>
      </c>
      <c r="E1058" s="180">
        <f>COUNTIF($C$15:C1058,C1058)</f>
        <v>39</v>
      </c>
      <c r="F1058" s="181">
        <f t="shared" si="161"/>
        <v>0.20565059090362503</v>
      </c>
      <c r="G1058" s="181">
        <f t="shared" si="162"/>
        <v>2.1198568402565066E-3</v>
      </c>
      <c r="H1058" s="182">
        <f t="shared" si="158"/>
        <v>0.20777044774388154</v>
      </c>
    </row>
    <row r="1059" spans="1:8">
      <c r="A1059" s="152">
        <f t="shared" si="163"/>
        <v>1045</v>
      </c>
      <c r="B1059" s="153">
        <f t="shared" si="163"/>
        <v>45970</v>
      </c>
      <c r="C1059" s="179" t="str">
        <f t="shared" si="160"/>
        <v>구간12</v>
      </c>
      <c r="D1059" s="152">
        <f t="shared" si="157"/>
        <v>92</v>
      </c>
      <c r="E1059" s="180">
        <f>COUNTIF($C$15:C1059,C1059)</f>
        <v>40</v>
      </c>
      <c r="F1059" s="181">
        <f t="shared" si="161"/>
        <v>0.20565059090362503</v>
      </c>
      <c r="G1059" s="181">
        <f t="shared" si="162"/>
        <v>2.1742121438528272E-3</v>
      </c>
      <c r="H1059" s="182">
        <f t="shared" si="158"/>
        <v>0.20782480304747786</v>
      </c>
    </row>
    <row r="1060" spans="1:8">
      <c r="A1060" s="152">
        <f t="shared" si="163"/>
        <v>1046</v>
      </c>
      <c r="B1060" s="153">
        <f t="shared" si="163"/>
        <v>45971</v>
      </c>
      <c r="C1060" s="179" t="str">
        <f t="shared" si="160"/>
        <v>구간12</v>
      </c>
      <c r="D1060" s="152">
        <f t="shared" si="157"/>
        <v>92</v>
      </c>
      <c r="E1060" s="180">
        <f>COUNTIF($C$15:C1060,C1060)</f>
        <v>41</v>
      </c>
      <c r="F1060" s="181">
        <f t="shared" si="161"/>
        <v>0.20565059090362503</v>
      </c>
      <c r="G1060" s="181">
        <f t="shared" si="162"/>
        <v>2.2285674474491479E-3</v>
      </c>
      <c r="H1060" s="182">
        <f t="shared" si="158"/>
        <v>0.20787915835107418</v>
      </c>
    </row>
    <row r="1061" spans="1:8">
      <c r="A1061" s="152">
        <f t="shared" si="163"/>
        <v>1047</v>
      </c>
      <c r="B1061" s="153">
        <f t="shared" si="163"/>
        <v>45972</v>
      </c>
      <c r="C1061" s="179" t="str">
        <f t="shared" si="160"/>
        <v>구간12</v>
      </c>
      <c r="D1061" s="152">
        <f t="shared" si="157"/>
        <v>92</v>
      </c>
      <c r="E1061" s="180">
        <f>COUNTIF($C$15:C1061,C1061)</f>
        <v>42</v>
      </c>
      <c r="F1061" s="181">
        <f t="shared" si="161"/>
        <v>0.20565059090362503</v>
      </c>
      <c r="G1061" s="181">
        <f t="shared" si="162"/>
        <v>2.2829227510454686E-3</v>
      </c>
      <c r="H1061" s="182">
        <f t="shared" si="158"/>
        <v>0.2079335136546705</v>
      </c>
    </row>
    <row r="1062" spans="1:8">
      <c r="A1062" s="152">
        <f t="shared" si="163"/>
        <v>1048</v>
      </c>
      <c r="B1062" s="153">
        <f t="shared" si="163"/>
        <v>45973</v>
      </c>
      <c r="C1062" s="179" t="str">
        <f t="shared" si="160"/>
        <v>구간12</v>
      </c>
      <c r="D1062" s="152">
        <f t="shared" si="157"/>
        <v>92</v>
      </c>
      <c r="E1062" s="180">
        <f>COUNTIF($C$15:C1062,C1062)</f>
        <v>43</v>
      </c>
      <c r="F1062" s="181">
        <f t="shared" si="161"/>
        <v>0.20565059090362503</v>
      </c>
      <c r="G1062" s="181">
        <f t="shared" si="162"/>
        <v>2.3372780546417893E-3</v>
      </c>
      <c r="H1062" s="182">
        <f t="shared" si="158"/>
        <v>0.20798786895826682</v>
      </c>
    </row>
    <row r="1063" spans="1:8">
      <c r="A1063" s="152">
        <f t="shared" si="163"/>
        <v>1049</v>
      </c>
      <c r="B1063" s="153">
        <f t="shared" si="163"/>
        <v>45974</v>
      </c>
      <c r="C1063" s="179" t="str">
        <f t="shared" si="160"/>
        <v>구간12</v>
      </c>
      <c r="D1063" s="152">
        <f t="shared" si="157"/>
        <v>92</v>
      </c>
      <c r="E1063" s="180">
        <f>COUNTIF($C$15:C1063,C1063)</f>
        <v>44</v>
      </c>
      <c r="F1063" s="181">
        <f t="shared" si="161"/>
        <v>0.20565059090362503</v>
      </c>
      <c r="G1063" s="181">
        <f t="shared" si="162"/>
        <v>2.39163335823811E-3</v>
      </c>
      <c r="H1063" s="182">
        <f t="shared" si="158"/>
        <v>0.20804222426186314</v>
      </c>
    </row>
    <row r="1064" spans="1:8">
      <c r="A1064" s="152">
        <f t="shared" si="163"/>
        <v>1050</v>
      </c>
      <c r="B1064" s="153">
        <f t="shared" si="163"/>
        <v>45975</v>
      </c>
      <c r="C1064" s="179" t="str">
        <f t="shared" si="160"/>
        <v>구간12</v>
      </c>
      <c r="D1064" s="152">
        <f t="shared" si="157"/>
        <v>92</v>
      </c>
      <c r="E1064" s="180">
        <f>COUNTIF($C$15:C1064,C1064)</f>
        <v>45</v>
      </c>
      <c r="F1064" s="181">
        <f t="shared" si="161"/>
        <v>0.20565059090362503</v>
      </c>
      <c r="G1064" s="181">
        <f t="shared" si="162"/>
        <v>2.4459886618344306E-3</v>
      </c>
      <c r="H1064" s="182">
        <f t="shared" si="158"/>
        <v>0.20809657956545946</v>
      </c>
    </row>
    <row r="1065" spans="1:8">
      <c r="A1065" s="152">
        <f t="shared" si="163"/>
        <v>1051</v>
      </c>
      <c r="B1065" s="153">
        <f t="shared" si="163"/>
        <v>45976</v>
      </c>
      <c r="C1065" s="179" t="str">
        <f t="shared" si="160"/>
        <v>구간12</v>
      </c>
      <c r="D1065" s="152">
        <f t="shared" si="157"/>
        <v>92</v>
      </c>
      <c r="E1065" s="180">
        <f>COUNTIF($C$15:C1065,C1065)</f>
        <v>46</v>
      </c>
      <c r="F1065" s="181">
        <f t="shared" si="161"/>
        <v>0.20565059090362503</v>
      </c>
      <c r="G1065" s="181">
        <f t="shared" si="162"/>
        <v>2.5003439654307513E-3</v>
      </c>
      <c r="H1065" s="182">
        <f t="shared" si="158"/>
        <v>0.20815093486905578</v>
      </c>
    </row>
    <row r="1066" spans="1:8">
      <c r="A1066" s="152">
        <f t="shared" si="163"/>
        <v>1052</v>
      </c>
      <c r="B1066" s="153">
        <f t="shared" si="163"/>
        <v>45977</v>
      </c>
      <c r="C1066" s="179" t="str">
        <f t="shared" si="160"/>
        <v>구간12</v>
      </c>
      <c r="D1066" s="152">
        <f t="shared" si="157"/>
        <v>92</v>
      </c>
      <c r="E1066" s="180">
        <f>COUNTIF($C$15:C1066,C1066)</f>
        <v>47</v>
      </c>
      <c r="F1066" s="181">
        <f t="shared" si="161"/>
        <v>0.20565059090362503</v>
      </c>
      <c r="G1066" s="181">
        <f t="shared" si="162"/>
        <v>2.554699269027072E-3</v>
      </c>
      <c r="H1066" s="182">
        <f t="shared" si="158"/>
        <v>0.2082052901726521</v>
      </c>
    </row>
    <row r="1067" spans="1:8">
      <c r="A1067" s="152">
        <f t="shared" si="163"/>
        <v>1053</v>
      </c>
      <c r="B1067" s="153">
        <f t="shared" si="163"/>
        <v>45978</v>
      </c>
      <c r="C1067" s="179" t="str">
        <f t="shared" si="160"/>
        <v>구간12</v>
      </c>
      <c r="D1067" s="152">
        <f t="shared" si="157"/>
        <v>92</v>
      </c>
      <c r="E1067" s="180">
        <f>COUNTIF($C$15:C1067,C1067)</f>
        <v>48</v>
      </c>
      <c r="F1067" s="181">
        <f t="shared" si="161"/>
        <v>0.20565059090362503</v>
      </c>
      <c r="G1067" s="181">
        <f t="shared" si="162"/>
        <v>2.6090545726233927E-3</v>
      </c>
      <c r="H1067" s="182">
        <f t="shared" si="158"/>
        <v>0.20825964547624842</v>
      </c>
    </row>
    <row r="1068" spans="1:8">
      <c r="A1068" s="152">
        <f t="shared" si="163"/>
        <v>1054</v>
      </c>
      <c r="B1068" s="153">
        <f t="shared" si="163"/>
        <v>45979</v>
      </c>
      <c r="C1068" s="179" t="str">
        <f t="shared" si="160"/>
        <v>구간12</v>
      </c>
      <c r="D1068" s="152">
        <f t="shared" si="157"/>
        <v>92</v>
      </c>
      <c r="E1068" s="180">
        <f>COUNTIF($C$15:C1068,C1068)</f>
        <v>49</v>
      </c>
      <c r="F1068" s="181">
        <f t="shared" si="161"/>
        <v>0.20565059090362503</v>
      </c>
      <c r="G1068" s="181">
        <f t="shared" si="162"/>
        <v>2.6634098762197134E-3</v>
      </c>
      <c r="H1068" s="182">
        <f t="shared" si="158"/>
        <v>0.20831400077984474</v>
      </c>
    </row>
    <row r="1069" spans="1:8">
      <c r="A1069" s="152">
        <f t="shared" si="163"/>
        <v>1055</v>
      </c>
      <c r="B1069" s="153">
        <f t="shared" si="163"/>
        <v>45980</v>
      </c>
      <c r="C1069" s="179" t="str">
        <f t="shared" si="160"/>
        <v>구간12</v>
      </c>
      <c r="D1069" s="152">
        <f t="shared" si="157"/>
        <v>92</v>
      </c>
      <c r="E1069" s="180">
        <f>COUNTIF($C$15:C1069,C1069)</f>
        <v>50</v>
      </c>
      <c r="F1069" s="181">
        <f t="shared" si="161"/>
        <v>0.20565059090362503</v>
      </c>
      <c r="G1069" s="181">
        <f t="shared" si="162"/>
        <v>2.717765179816034E-3</v>
      </c>
      <c r="H1069" s="182">
        <f t="shared" si="158"/>
        <v>0.20836835608344106</v>
      </c>
    </row>
    <row r="1070" spans="1:8">
      <c r="A1070" s="152">
        <f t="shared" si="163"/>
        <v>1056</v>
      </c>
      <c r="B1070" s="153">
        <f t="shared" si="163"/>
        <v>45981</v>
      </c>
      <c r="C1070" s="179" t="str">
        <f t="shared" si="160"/>
        <v>구간12</v>
      </c>
      <c r="D1070" s="152">
        <f t="shared" si="157"/>
        <v>92</v>
      </c>
      <c r="E1070" s="180">
        <f>COUNTIF($C$15:C1070,C1070)</f>
        <v>51</v>
      </c>
      <c r="F1070" s="181">
        <f t="shared" si="161"/>
        <v>0.20565059090362503</v>
      </c>
      <c r="G1070" s="181">
        <f t="shared" si="162"/>
        <v>2.7721204834123547E-3</v>
      </c>
      <c r="H1070" s="182">
        <f t="shared" si="158"/>
        <v>0.20842271138703738</v>
      </c>
    </row>
    <row r="1071" spans="1:8">
      <c r="A1071" s="152">
        <f t="shared" si="163"/>
        <v>1057</v>
      </c>
      <c r="B1071" s="153">
        <f t="shared" si="163"/>
        <v>45982</v>
      </c>
      <c r="C1071" s="179" t="str">
        <f t="shared" si="160"/>
        <v>구간12</v>
      </c>
      <c r="D1071" s="152">
        <f t="shared" si="157"/>
        <v>92</v>
      </c>
      <c r="E1071" s="180">
        <f>COUNTIF($C$15:C1071,C1071)</f>
        <v>52</v>
      </c>
      <c r="F1071" s="181">
        <f t="shared" si="161"/>
        <v>0.20565059090362503</v>
      </c>
      <c r="G1071" s="181">
        <f t="shared" si="162"/>
        <v>2.8264757870086754E-3</v>
      </c>
      <c r="H1071" s="182">
        <f t="shared" si="158"/>
        <v>0.20847706669063371</v>
      </c>
    </row>
    <row r="1072" spans="1:8">
      <c r="A1072" s="152">
        <f t="shared" ref="A1072:B1087" si="164">A1071+1</f>
        <v>1058</v>
      </c>
      <c r="B1072" s="153">
        <f t="shared" si="164"/>
        <v>45983</v>
      </c>
      <c r="C1072" s="179" t="str">
        <f t="shared" si="160"/>
        <v>구간12</v>
      </c>
      <c r="D1072" s="152">
        <f t="shared" si="157"/>
        <v>92</v>
      </c>
      <c r="E1072" s="180">
        <f>COUNTIF($C$15:C1072,C1072)</f>
        <v>53</v>
      </c>
      <c r="F1072" s="181">
        <f t="shared" si="161"/>
        <v>0.20565059090362503</v>
      </c>
      <c r="G1072" s="181">
        <f t="shared" si="162"/>
        <v>2.8808310906049961E-3</v>
      </c>
      <c r="H1072" s="182">
        <f t="shared" si="158"/>
        <v>0.20853142199423003</v>
      </c>
    </row>
    <row r="1073" spans="1:8">
      <c r="A1073" s="152">
        <f t="shared" si="164"/>
        <v>1059</v>
      </c>
      <c r="B1073" s="153">
        <f t="shared" si="164"/>
        <v>45984</v>
      </c>
      <c r="C1073" s="179" t="str">
        <f t="shared" si="160"/>
        <v>구간12</v>
      </c>
      <c r="D1073" s="152">
        <f t="shared" si="157"/>
        <v>92</v>
      </c>
      <c r="E1073" s="180">
        <f>COUNTIF($C$15:C1073,C1073)</f>
        <v>54</v>
      </c>
      <c r="F1073" s="181">
        <f t="shared" si="161"/>
        <v>0.20565059090362503</v>
      </c>
      <c r="G1073" s="181">
        <f t="shared" si="162"/>
        <v>2.9351863942013168E-3</v>
      </c>
      <c r="H1073" s="182">
        <f t="shared" si="158"/>
        <v>0.20858577729782635</v>
      </c>
    </row>
    <row r="1074" spans="1:8">
      <c r="A1074" s="152">
        <f t="shared" si="164"/>
        <v>1060</v>
      </c>
      <c r="B1074" s="153">
        <f t="shared" si="164"/>
        <v>45985</v>
      </c>
      <c r="C1074" s="179" t="str">
        <f t="shared" si="160"/>
        <v>구간12</v>
      </c>
      <c r="D1074" s="152">
        <f t="shared" si="157"/>
        <v>92</v>
      </c>
      <c r="E1074" s="180">
        <f>COUNTIF($C$15:C1074,C1074)</f>
        <v>55</v>
      </c>
      <c r="F1074" s="181">
        <f t="shared" si="161"/>
        <v>0.20565059090362503</v>
      </c>
      <c r="G1074" s="181">
        <f t="shared" si="162"/>
        <v>2.9895416977976375E-3</v>
      </c>
      <c r="H1074" s="182">
        <f t="shared" si="158"/>
        <v>0.20864013260142267</v>
      </c>
    </row>
    <row r="1075" spans="1:8">
      <c r="A1075" s="152">
        <f t="shared" si="164"/>
        <v>1061</v>
      </c>
      <c r="B1075" s="153">
        <f t="shared" si="164"/>
        <v>45986</v>
      </c>
      <c r="C1075" s="179" t="str">
        <f t="shared" si="160"/>
        <v>구간12</v>
      </c>
      <c r="D1075" s="152">
        <f t="shared" si="157"/>
        <v>92</v>
      </c>
      <c r="E1075" s="180">
        <f>COUNTIF($C$15:C1075,C1075)</f>
        <v>56</v>
      </c>
      <c r="F1075" s="181">
        <f t="shared" si="161"/>
        <v>0.20565059090362503</v>
      </c>
      <c r="G1075" s="181">
        <f t="shared" si="162"/>
        <v>3.0438970013939581E-3</v>
      </c>
      <c r="H1075" s="182">
        <f t="shared" si="158"/>
        <v>0.20869448790501899</v>
      </c>
    </row>
    <row r="1076" spans="1:8">
      <c r="A1076" s="152">
        <f t="shared" si="164"/>
        <v>1062</v>
      </c>
      <c r="B1076" s="153">
        <f t="shared" si="164"/>
        <v>45987</v>
      </c>
      <c r="C1076" s="179" t="str">
        <f t="shared" si="160"/>
        <v>구간12</v>
      </c>
      <c r="D1076" s="152">
        <f t="shared" si="157"/>
        <v>92</v>
      </c>
      <c r="E1076" s="180">
        <f>COUNTIF($C$15:C1076,C1076)</f>
        <v>57</v>
      </c>
      <c r="F1076" s="181">
        <f t="shared" si="161"/>
        <v>0.20565059090362503</v>
      </c>
      <c r="G1076" s="181">
        <f t="shared" si="162"/>
        <v>3.0982523049902788E-3</v>
      </c>
      <c r="H1076" s="182">
        <f t="shared" si="158"/>
        <v>0.20874884320861531</v>
      </c>
    </row>
    <row r="1077" spans="1:8">
      <c r="A1077" s="152">
        <f t="shared" si="164"/>
        <v>1063</v>
      </c>
      <c r="B1077" s="153">
        <f t="shared" si="164"/>
        <v>45988</v>
      </c>
      <c r="C1077" s="179" t="str">
        <f t="shared" si="160"/>
        <v>구간12</v>
      </c>
      <c r="D1077" s="152">
        <f t="shared" si="157"/>
        <v>92</v>
      </c>
      <c r="E1077" s="180">
        <f>COUNTIF($C$15:C1077,C1077)</f>
        <v>58</v>
      </c>
      <c r="F1077" s="181">
        <f t="shared" si="161"/>
        <v>0.20565059090362503</v>
      </c>
      <c r="G1077" s="181">
        <f t="shared" si="162"/>
        <v>3.1526076085865995E-3</v>
      </c>
      <c r="H1077" s="182">
        <f t="shared" si="158"/>
        <v>0.20880319851221163</v>
      </c>
    </row>
    <row r="1078" spans="1:8">
      <c r="A1078" s="152">
        <f t="shared" si="164"/>
        <v>1064</v>
      </c>
      <c r="B1078" s="153">
        <f t="shared" si="164"/>
        <v>45989</v>
      </c>
      <c r="C1078" s="179" t="str">
        <f t="shared" si="160"/>
        <v>구간12</v>
      </c>
      <c r="D1078" s="152">
        <f t="shared" si="157"/>
        <v>92</v>
      </c>
      <c r="E1078" s="180">
        <f>COUNTIF($C$15:C1078,C1078)</f>
        <v>59</v>
      </c>
      <c r="F1078" s="181">
        <f t="shared" si="161"/>
        <v>0.20565059090362503</v>
      </c>
      <c r="G1078" s="181">
        <f t="shared" si="162"/>
        <v>3.2069629121829202E-3</v>
      </c>
      <c r="H1078" s="182">
        <f t="shared" si="158"/>
        <v>0.20885755381580795</v>
      </c>
    </row>
    <row r="1079" spans="1:8">
      <c r="A1079" s="152">
        <f t="shared" si="164"/>
        <v>1065</v>
      </c>
      <c r="B1079" s="153">
        <f t="shared" si="164"/>
        <v>45990</v>
      </c>
      <c r="C1079" s="179" t="str">
        <f t="shared" si="160"/>
        <v>구간12</v>
      </c>
      <c r="D1079" s="152">
        <f t="shared" si="157"/>
        <v>92</v>
      </c>
      <c r="E1079" s="180">
        <f>COUNTIF($C$15:C1079,C1079)</f>
        <v>60</v>
      </c>
      <c r="F1079" s="181">
        <f t="shared" si="161"/>
        <v>0.20565059090362503</v>
      </c>
      <c r="G1079" s="181">
        <f t="shared" si="162"/>
        <v>3.2613182157792409E-3</v>
      </c>
      <c r="H1079" s="182">
        <f t="shared" si="158"/>
        <v>0.20891190911940427</v>
      </c>
    </row>
    <row r="1080" spans="1:8">
      <c r="A1080" s="152">
        <f t="shared" si="164"/>
        <v>1066</v>
      </c>
      <c r="B1080" s="153">
        <f t="shared" si="164"/>
        <v>45991</v>
      </c>
      <c r="C1080" s="179" t="str">
        <f t="shared" si="160"/>
        <v>구간12</v>
      </c>
      <c r="D1080" s="152">
        <f t="shared" si="157"/>
        <v>92</v>
      </c>
      <c r="E1080" s="180">
        <f>COUNTIF($C$15:C1080,C1080)</f>
        <v>61</v>
      </c>
      <c r="F1080" s="181">
        <f t="shared" si="161"/>
        <v>0.20565059090362503</v>
      </c>
      <c r="G1080" s="181">
        <f t="shared" si="162"/>
        <v>3.3156735193755615E-3</v>
      </c>
      <c r="H1080" s="182">
        <f t="shared" si="158"/>
        <v>0.20896626442300059</v>
      </c>
    </row>
    <row r="1081" spans="1:8">
      <c r="A1081" s="152">
        <f t="shared" si="164"/>
        <v>1067</v>
      </c>
      <c r="B1081" s="153">
        <f t="shared" si="164"/>
        <v>45992</v>
      </c>
      <c r="C1081" s="179" t="str">
        <f t="shared" si="160"/>
        <v>구간12</v>
      </c>
      <c r="D1081" s="152">
        <f t="shared" si="157"/>
        <v>92</v>
      </c>
      <c r="E1081" s="180">
        <f>COUNTIF($C$15:C1081,C1081)</f>
        <v>62</v>
      </c>
      <c r="F1081" s="181">
        <f t="shared" si="161"/>
        <v>0.20565059090362503</v>
      </c>
      <c r="G1081" s="181">
        <f t="shared" si="162"/>
        <v>3.3700288229718822E-3</v>
      </c>
      <c r="H1081" s="182">
        <f t="shared" si="158"/>
        <v>0.20902061972659691</v>
      </c>
    </row>
    <row r="1082" spans="1:8">
      <c r="A1082" s="152">
        <f t="shared" si="164"/>
        <v>1068</v>
      </c>
      <c r="B1082" s="153">
        <f t="shared" si="164"/>
        <v>45993</v>
      </c>
      <c r="C1082" s="179" t="str">
        <f t="shared" si="160"/>
        <v>구간12</v>
      </c>
      <c r="D1082" s="152">
        <f t="shared" si="157"/>
        <v>92</v>
      </c>
      <c r="E1082" s="180">
        <f>COUNTIF($C$15:C1082,C1082)</f>
        <v>63</v>
      </c>
      <c r="F1082" s="181">
        <f t="shared" si="161"/>
        <v>0.20565059090362503</v>
      </c>
      <c r="G1082" s="181">
        <f t="shared" si="162"/>
        <v>3.4243841265682029E-3</v>
      </c>
      <c r="H1082" s="182">
        <f t="shared" si="158"/>
        <v>0.20907497503019323</v>
      </c>
    </row>
    <row r="1083" spans="1:8">
      <c r="A1083" s="152">
        <f t="shared" si="164"/>
        <v>1069</v>
      </c>
      <c r="B1083" s="153">
        <f t="shared" si="164"/>
        <v>45994</v>
      </c>
      <c r="C1083" s="179" t="str">
        <f t="shared" si="160"/>
        <v>구간12</v>
      </c>
      <c r="D1083" s="152">
        <f t="shared" si="157"/>
        <v>92</v>
      </c>
      <c r="E1083" s="180">
        <f>COUNTIF($C$15:C1083,C1083)</f>
        <v>64</v>
      </c>
      <c r="F1083" s="181">
        <f t="shared" si="161"/>
        <v>0.20565059090362503</v>
      </c>
      <c r="G1083" s="181">
        <f t="shared" si="162"/>
        <v>3.4787394301645236E-3</v>
      </c>
      <c r="H1083" s="182">
        <f t="shared" si="158"/>
        <v>0.20912933033378955</v>
      </c>
    </row>
    <row r="1084" spans="1:8">
      <c r="A1084" s="152">
        <f t="shared" si="164"/>
        <v>1070</v>
      </c>
      <c r="B1084" s="153">
        <f t="shared" si="164"/>
        <v>45995</v>
      </c>
      <c r="C1084" s="179" t="str">
        <f t="shared" si="160"/>
        <v>구간12</v>
      </c>
      <c r="D1084" s="152">
        <f t="shared" si="157"/>
        <v>92</v>
      </c>
      <c r="E1084" s="180">
        <f>COUNTIF($C$15:C1084,C1084)</f>
        <v>65</v>
      </c>
      <c r="F1084" s="181">
        <f t="shared" si="161"/>
        <v>0.20565059090362503</v>
      </c>
      <c r="G1084" s="181">
        <f t="shared" si="162"/>
        <v>3.5330947337608443E-3</v>
      </c>
      <c r="H1084" s="182">
        <f t="shared" si="158"/>
        <v>0.20918368563738587</v>
      </c>
    </row>
    <row r="1085" spans="1:8">
      <c r="A1085" s="152">
        <f t="shared" si="164"/>
        <v>1071</v>
      </c>
      <c r="B1085" s="153">
        <f t="shared" si="164"/>
        <v>45996</v>
      </c>
      <c r="C1085" s="179" t="str">
        <f t="shared" si="160"/>
        <v>구간12</v>
      </c>
      <c r="D1085" s="152">
        <f t="shared" si="157"/>
        <v>92</v>
      </c>
      <c r="E1085" s="180">
        <f>COUNTIF($C$15:C1085,C1085)</f>
        <v>66</v>
      </c>
      <c r="F1085" s="181">
        <f t="shared" si="161"/>
        <v>0.20565059090362503</v>
      </c>
      <c r="G1085" s="181">
        <f t="shared" si="162"/>
        <v>3.5874500373571649E-3</v>
      </c>
      <c r="H1085" s="182">
        <f t="shared" si="158"/>
        <v>0.2092380409409822</v>
      </c>
    </row>
    <row r="1086" spans="1:8">
      <c r="A1086" s="152">
        <f t="shared" si="164"/>
        <v>1072</v>
      </c>
      <c r="B1086" s="153">
        <f t="shared" si="164"/>
        <v>45997</v>
      </c>
      <c r="C1086" s="179" t="str">
        <f t="shared" si="160"/>
        <v>구간12</v>
      </c>
      <c r="D1086" s="152">
        <f t="shared" si="157"/>
        <v>92</v>
      </c>
      <c r="E1086" s="180">
        <f>COUNTIF($C$15:C1086,C1086)</f>
        <v>67</v>
      </c>
      <c r="F1086" s="181">
        <f t="shared" si="161"/>
        <v>0.20565059090362503</v>
      </c>
      <c r="G1086" s="181">
        <f t="shared" si="162"/>
        <v>3.6418053409534856E-3</v>
      </c>
      <c r="H1086" s="182">
        <f t="shared" si="158"/>
        <v>0.20929239624457852</v>
      </c>
    </row>
    <row r="1087" spans="1:8">
      <c r="A1087" s="152">
        <f t="shared" si="164"/>
        <v>1073</v>
      </c>
      <c r="B1087" s="153">
        <f t="shared" si="164"/>
        <v>45998</v>
      </c>
      <c r="C1087" s="179" t="str">
        <f t="shared" si="160"/>
        <v>구간12</v>
      </c>
      <c r="D1087" s="152">
        <f t="shared" si="157"/>
        <v>92</v>
      </c>
      <c r="E1087" s="180">
        <f>COUNTIF($C$15:C1087,C1087)</f>
        <v>68</v>
      </c>
      <c r="F1087" s="181">
        <f t="shared" si="161"/>
        <v>0.20565059090362503</v>
      </c>
      <c r="G1087" s="181">
        <f t="shared" si="162"/>
        <v>3.6961606445498063E-3</v>
      </c>
      <c r="H1087" s="182">
        <f t="shared" si="158"/>
        <v>0.20934675154817484</v>
      </c>
    </row>
    <row r="1088" spans="1:8">
      <c r="A1088" s="152">
        <f t="shared" ref="A1088:B1103" si="165">A1087+1</f>
        <v>1074</v>
      </c>
      <c r="B1088" s="153">
        <f t="shared" si="165"/>
        <v>45999</v>
      </c>
      <c r="C1088" s="179" t="str">
        <f t="shared" si="160"/>
        <v>구간12</v>
      </c>
      <c r="D1088" s="152">
        <f t="shared" si="157"/>
        <v>92</v>
      </c>
      <c r="E1088" s="180">
        <f>COUNTIF($C$15:C1088,C1088)</f>
        <v>69</v>
      </c>
      <c r="F1088" s="181">
        <f t="shared" si="161"/>
        <v>0.20565059090362503</v>
      </c>
      <c r="G1088" s="181">
        <f t="shared" si="162"/>
        <v>3.750515948146127E-3</v>
      </c>
      <c r="H1088" s="182">
        <f t="shared" si="158"/>
        <v>0.20940110685177116</v>
      </c>
    </row>
    <row r="1089" spans="1:8">
      <c r="A1089" s="152">
        <f t="shared" si="165"/>
        <v>1075</v>
      </c>
      <c r="B1089" s="153">
        <f t="shared" si="165"/>
        <v>46000</v>
      </c>
      <c r="C1089" s="179" t="str">
        <f t="shared" si="160"/>
        <v>구간12</v>
      </c>
      <c r="D1089" s="152">
        <f t="shared" si="157"/>
        <v>92</v>
      </c>
      <c r="E1089" s="180">
        <f>COUNTIF($C$15:C1089,C1089)</f>
        <v>70</v>
      </c>
      <c r="F1089" s="181">
        <f t="shared" si="161"/>
        <v>0.20565059090362503</v>
      </c>
      <c r="G1089" s="181">
        <f t="shared" si="162"/>
        <v>3.8048712517424477E-3</v>
      </c>
      <c r="H1089" s="182">
        <f t="shared" si="158"/>
        <v>0.20945546215536748</v>
      </c>
    </row>
    <row r="1090" spans="1:8">
      <c r="A1090" s="152">
        <f t="shared" si="165"/>
        <v>1076</v>
      </c>
      <c r="B1090" s="153">
        <f t="shared" si="165"/>
        <v>46001</v>
      </c>
      <c r="C1090" s="179" t="str">
        <f t="shared" si="160"/>
        <v>구간12</v>
      </c>
      <c r="D1090" s="152">
        <f t="shared" si="157"/>
        <v>92</v>
      </c>
      <c r="E1090" s="180">
        <f>COUNTIF($C$15:C1090,C1090)</f>
        <v>71</v>
      </c>
      <c r="F1090" s="181">
        <f t="shared" si="161"/>
        <v>0.20565059090362503</v>
      </c>
      <c r="G1090" s="181">
        <f t="shared" si="162"/>
        <v>3.8592265553387683E-3</v>
      </c>
      <c r="H1090" s="182">
        <f t="shared" si="158"/>
        <v>0.2095098174589638</v>
      </c>
    </row>
    <row r="1091" spans="1:8">
      <c r="A1091" s="152">
        <f t="shared" si="165"/>
        <v>1077</v>
      </c>
      <c r="B1091" s="153">
        <f t="shared" si="165"/>
        <v>46002</v>
      </c>
      <c r="C1091" s="179" t="str">
        <f t="shared" si="160"/>
        <v>구간12</v>
      </c>
      <c r="D1091" s="152">
        <f t="shared" si="157"/>
        <v>92</v>
      </c>
      <c r="E1091" s="180">
        <f>COUNTIF($C$15:C1091,C1091)</f>
        <v>72</v>
      </c>
      <c r="F1091" s="181">
        <f t="shared" si="161"/>
        <v>0.20565059090362503</v>
      </c>
      <c r="G1091" s="181">
        <f t="shared" si="162"/>
        <v>3.913581858935089E-3</v>
      </c>
      <c r="H1091" s="182">
        <f t="shared" si="158"/>
        <v>0.20956417276256012</v>
      </c>
    </row>
    <row r="1092" spans="1:8">
      <c r="A1092" s="152">
        <f t="shared" si="165"/>
        <v>1078</v>
      </c>
      <c r="B1092" s="153">
        <f t="shared" si="165"/>
        <v>46003</v>
      </c>
      <c r="C1092" s="179" t="str">
        <f t="shared" si="160"/>
        <v>구간12</v>
      </c>
      <c r="D1092" s="152">
        <f t="shared" si="157"/>
        <v>92</v>
      </c>
      <c r="E1092" s="180">
        <f>COUNTIF($C$15:C1092,C1092)</f>
        <v>73</v>
      </c>
      <c r="F1092" s="181">
        <f t="shared" si="161"/>
        <v>0.20565059090362503</v>
      </c>
      <c r="G1092" s="181">
        <f t="shared" si="162"/>
        <v>3.9679371625314097E-3</v>
      </c>
      <c r="H1092" s="182">
        <f t="shared" si="158"/>
        <v>0.20961852806615644</v>
      </c>
    </row>
    <row r="1093" spans="1:8">
      <c r="A1093" s="152">
        <f t="shared" si="165"/>
        <v>1079</v>
      </c>
      <c r="B1093" s="153">
        <f t="shared" si="165"/>
        <v>46004</v>
      </c>
      <c r="C1093" s="179" t="str">
        <f t="shared" si="160"/>
        <v>구간12</v>
      </c>
      <c r="D1093" s="152">
        <f t="shared" si="157"/>
        <v>92</v>
      </c>
      <c r="E1093" s="180">
        <f>COUNTIF($C$15:C1093,C1093)</f>
        <v>74</v>
      </c>
      <c r="F1093" s="181">
        <f t="shared" si="161"/>
        <v>0.20565059090362503</v>
      </c>
      <c r="G1093" s="181">
        <f t="shared" si="162"/>
        <v>4.0222924661277304E-3</v>
      </c>
      <c r="H1093" s="182">
        <f t="shared" si="158"/>
        <v>0.20967288336975276</v>
      </c>
    </row>
    <row r="1094" spans="1:8">
      <c r="A1094" s="152">
        <f t="shared" si="165"/>
        <v>1080</v>
      </c>
      <c r="B1094" s="153">
        <f t="shared" si="165"/>
        <v>46005</v>
      </c>
      <c r="C1094" s="179" t="str">
        <f t="shared" si="160"/>
        <v>구간12</v>
      </c>
      <c r="D1094" s="152">
        <f t="shared" si="157"/>
        <v>92</v>
      </c>
      <c r="E1094" s="180">
        <f>COUNTIF($C$15:C1094,C1094)</f>
        <v>75</v>
      </c>
      <c r="F1094" s="181">
        <f t="shared" si="161"/>
        <v>0.20565059090362503</v>
      </c>
      <c r="G1094" s="181">
        <f t="shared" si="162"/>
        <v>4.0766477697240511E-3</v>
      </c>
      <c r="H1094" s="182">
        <f t="shared" si="158"/>
        <v>0.20972723867334908</v>
      </c>
    </row>
    <row r="1095" spans="1:8">
      <c r="A1095" s="152">
        <f t="shared" si="165"/>
        <v>1081</v>
      </c>
      <c r="B1095" s="153">
        <f t="shared" si="165"/>
        <v>46006</v>
      </c>
      <c r="C1095" s="179" t="str">
        <f t="shared" si="160"/>
        <v>구간12</v>
      </c>
      <c r="D1095" s="152">
        <f t="shared" si="157"/>
        <v>92</v>
      </c>
      <c r="E1095" s="180">
        <f>COUNTIF($C$15:C1095,C1095)</f>
        <v>76</v>
      </c>
      <c r="F1095" s="181">
        <f t="shared" si="161"/>
        <v>0.20565059090362503</v>
      </c>
      <c r="G1095" s="181">
        <f t="shared" si="162"/>
        <v>4.1310030733203718E-3</v>
      </c>
      <c r="H1095" s="182">
        <f t="shared" si="158"/>
        <v>0.2097815939769454</v>
      </c>
    </row>
    <row r="1096" spans="1:8">
      <c r="A1096" s="152">
        <f t="shared" si="165"/>
        <v>1082</v>
      </c>
      <c r="B1096" s="153">
        <f t="shared" si="165"/>
        <v>46007</v>
      </c>
      <c r="C1096" s="179" t="str">
        <f t="shared" si="160"/>
        <v>구간12</v>
      </c>
      <c r="D1096" s="152">
        <f t="shared" si="157"/>
        <v>92</v>
      </c>
      <c r="E1096" s="180">
        <f>COUNTIF($C$15:C1096,C1096)</f>
        <v>77</v>
      </c>
      <c r="F1096" s="181">
        <f t="shared" si="161"/>
        <v>0.20565059090362503</v>
      </c>
      <c r="G1096" s="181">
        <f t="shared" si="162"/>
        <v>4.1853583769166924E-3</v>
      </c>
      <c r="H1096" s="182">
        <f t="shared" si="158"/>
        <v>0.20983594928054172</v>
      </c>
    </row>
    <row r="1097" spans="1:8">
      <c r="A1097" s="152">
        <f t="shared" si="165"/>
        <v>1083</v>
      </c>
      <c r="B1097" s="153">
        <f t="shared" si="165"/>
        <v>46008</v>
      </c>
      <c r="C1097" s="179" t="str">
        <f t="shared" si="160"/>
        <v>구간12</v>
      </c>
      <c r="D1097" s="152">
        <f t="shared" si="157"/>
        <v>92</v>
      </c>
      <c r="E1097" s="180">
        <f>COUNTIF($C$15:C1097,C1097)</f>
        <v>78</v>
      </c>
      <c r="F1097" s="181">
        <f t="shared" si="161"/>
        <v>0.20565059090362503</v>
      </c>
      <c r="G1097" s="181">
        <f t="shared" si="162"/>
        <v>4.2397136805130131E-3</v>
      </c>
      <c r="H1097" s="182">
        <f t="shared" si="158"/>
        <v>0.20989030458413804</v>
      </c>
    </row>
    <row r="1098" spans="1:8">
      <c r="A1098" s="152">
        <f t="shared" si="165"/>
        <v>1084</v>
      </c>
      <c r="B1098" s="153">
        <f t="shared" si="165"/>
        <v>46009</v>
      </c>
      <c r="C1098" s="179" t="str">
        <f t="shared" si="160"/>
        <v>구간12</v>
      </c>
      <c r="D1098" s="152">
        <f t="shared" si="157"/>
        <v>92</v>
      </c>
      <c r="E1098" s="180">
        <f>COUNTIF($C$15:C1098,C1098)</f>
        <v>79</v>
      </c>
      <c r="F1098" s="181">
        <f t="shared" si="161"/>
        <v>0.20565059090362503</v>
      </c>
      <c r="G1098" s="181">
        <f t="shared" si="162"/>
        <v>4.2940689841093338E-3</v>
      </c>
      <c r="H1098" s="182">
        <f t="shared" si="158"/>
        <v>0.20994465988773436</v>
      </c>
    </row>
    <row r="1099" spans="1:8">
      <c r="A1099" s="152">
        <f t="shared" si="165"/>
        <v>1085</v>
      </c>
      <c r="B1099" s="153">
        <f t="shared" si="165"/>
        <v>46010</v>
      </c>
      <c r="C1099" s="179" t="str">
        <f t="shared" si="160"/>
        <v>구간12</v>
      </c>
      <c r="D1099" s="152">
        <f t="shared" si="157"/>
        <v>92</v>
      </c>
      <c r="E1099" s="180">
        <f>COUNTIF($C$15:C1099,C1099)</f>
        <v>80</v>
      </c>
      <c r="F1099" s="181">
        <f t="shared" si="161"/>
        <v>0.20565059090362503</v>
      </c>
      <c r="G1099" s="181">
        <f t="shared" si="162"/>
        <v>4.3484242877056545E-3</v>
      </c>
      <c r="H1099" s="182">
        <f t="shared" si="158"/>
        <v>0.20999901519133068</v>
      </c>
    </row>
    <row r="1100" spans="1:8">
      <c r="A1100" s="152">
        <f t="shared" si="165"/>
        <v>1086</v>
      </c>
      <c r="B1100" s="153">
        <f t="shared" si="165"/>
        <v>46011</v>
      </c>
      <c r="C1100" s="179" t="str">
        <f t="shared" si="160"/>
        <v>구간12</v>
      </c>
      <c r="D1100" s="152">
        <f t="shared" si="157"/>
        <v>92</v>
      </c>
      <c r="E1100" s="180">
        <f>COUNTIF($C$15:C1100,C1100)</f>
        <v>81</v>
      </c>
      <c r="F1100" s="181">
        <f t="shared" si="161"/>
        <v>0.20565059090362503</v>
      </c>
      <c r="G1100" s="181">
        <f t="shared" si="162"/>
        <v>4.4027795913019752E-3</v>
      </c>
      <c r="H1100" s="182">
        <f t="shared" si="158"/>
        <v>0.21005337049492701</v>
      </c>
    </row>
    <row r="1101" spans="1:8">
      <c r="A1101" s="152">
        <f t="shared" si="165"/>
        <v>1087</v>
      </c>
      <c r="B1101" s="153">
        <f t="shared" si="165"/>
        <v>46012</v>
      </c>
      <c r="C1101" s="179" t="str">
        <f t="shared" si="160"/>
        <v>구간12</v>
      </c>
      <c r="D1101" s="152">
        <f t="shared" si="157"/>
        <v>92</v>
      </c>
      <c r="E1101" s="180">
        <f>COUNTIF($C$15:C1101,C1101)</f>
        <v>82</v>
      </c>
      <c r="F1101" s="181">
        <f t="shared" si="161"/>
        <v>0.20565059090362503</v>
      </c>
      <c r="G1101" s="181">
        <f t="shared" si="162"/>
        <v>4.4571348948982958E-3</v>
      </c>
      <c r="H1101" s="182">
        <f t="shared" si="158"/>
        <v>0.21010772579852333</v>
      </c>
    </row>
    <row r="1102" spans="1:8">
      <c r="A1102" s="152">
        <f t="shared" si="165"/>
        <v>1088</v>
      </c>
      <c r="B1102" s="153">
        <f t="shared" si="165"/>
        <v>46013</v>
      </c>
      <c r="C1102" s="179" t="str">
        <f t="shared" si="160"/>
        <v>구간12</v>
      </c>
      <c r="D1102" s="152">
        <f t="shared" si="157"/>
        <v>92</v>
      </c>
      <c r="E1102" s="180">
        <f>COUNTIF($C$15:C1102,C1102)</f>
        <v>83</v>
      </c>
      <c r="F1102" s="181">
        <f t="shared" si="161"/>
        <v>0.20565059090362503</v>
      </c>
      <c r="G1102" s="181">
        <f t="shared" si="162"/>
        <v>4.5114901984946165E-3</v>
      </c>
      <c r="H1102" s="182">
        <f t="shared" si="158"/>
        <v>0.21016208110211965</v>
      </c>
    </row>
    <row r="1103" spans="1:8">
      <c r="A1103" s="152">
        <f t="shared" si="165"/>
        <v>1089</v>
      </c>
      <c r="B1103" s="153">
        <f t="shared" si="165"/>
        <v>46014</v>
      </c>
      <c r="C1103" s="179" t="str">
        <f t="shared" si="160"/>
        <v>구간12</v>
      </c>
      <c r="D1103" s="152">
        <f t="shared" ref="D1103:D1166" si="166">COUNTIF($C$15:$C$49928,C1103)</f>
        <v>92</v>
      </c>
      <c r="E1103" s="180">
        <f>COUNTIF($C$15:C1103,C1103)</f>
        <v>84</v>
      </c>
      <c r="F1103" s="181">
        <f t="shared" si="161"/>
        <v>0.20565059090362503</v>
      </c>
      <c r="G1103" s="181">
        <f t="shared" si="162"/>
        <v>4.5658455020909372E-3</v>
      </c>
      <c r="H1103" s="182">
        <f t="shared" ref="H1103:H1166" si="167">F1103+G1103</f>
        <v>0.21021643640571597</v>
      </c>
    </row>
    <row r="1104" spans="1:8">
      <c r="A1104" s="152">
        <f t="shared" ref="A1104:B1119" si="168">A1103+1</f>
        <v>1090</v>
      </c>
      <c r="B1104" s="153">
        <f t="shared" si="168"/>
        <v>46015</v>
      </c>
      <c r="C1104" s="179" t="str">
        <f t="shared" ref="C1104:C1167" si="169">IF(IFERROR(HLOOKUP(B1104,$D$5:$BK$6,2,FALSE),"")="",C1105,HLOOKUP(B1104,$D$5:$BK$7,2,FALSE))</f>
        <v>구간12</v>
      </c>
      <c r="D1104" s="152">
        <f t="shared" si="166"/>
        <v>92</v>
      </c>
      <c r="E1104" s="180">
        <f>COUNTIF($C$15:C1104,C1104)</f>
        <v>85</v>
      </c>
      <c r="F1104" s="181">
        <f t="shared" ref="F1104:F1167" si="170">HLOOKUP($C1104,$D$6:$BK$11,6,FALSE)</f>
        <v>0.20565059090362503</v>
      </c>
      <c r="G1104" s="181">
        <f t="shared" ref="G1104:G1167" si="171">HLOOKUP($C1104,$D$6:$BK$11,5,FALSE)*(E1104)</f>
        <v>4.6202008056872579E-3</v>
      </c>
      <c r="H1104" s="182">
        <f t="shared" si="167"/>
        <v>0.21027079170931229</v>
      </c>
    </row>
    <row r="1105" spans="1:8">
      <c r="A1105" s="152">
        <f t="shared" si="168"/>
        <v>1091</v>
      </c>
      <c r="B1105" s="153">
        <f t="shared" si="168"/>
        <v>46016</v>
      </c>
      <c r="C1105" s="179" t="str">
        <f t="shared" si="169"/>
        <v>구간12</v>
      </c>
      <c r="D1105" s="152">
        <f t="shared" si="166"/>
        <v>92</v>
      </c>
      <c r="E1105" s="180">
        <f>COUNTIF($C$15:C1105,C1105)</f>
        <v>86</v>
      </c>
      <c r="F1105" s="181">
        <f t="shared" si="170"/>
        <v>0.20565059090362503</v>
      </c>
      <c r="G1105" s="181">
        <f t="shared" si="171"/>
        <v>4.6745561092835786E-3</v>
      </c>
      <c r="H1105" s="182">
        <f t="shared" si="167"/>
        <v>0.21032514701290861</v>
      </c>
    </row>
    <row r="1106" spans="1:8">
      <c r="A1106" s="152">
        <f t="shared" si="168"/>
        <v>1092</v>
      </c>
      <c r="B1106" s="153">
        <f t="shared" si="168"/>
        <v>46017</v>
      </c>
      <c r="C1106" s="179" t="str">
        <f t="shared" si="169"/>
        <v>구간12</v>
      </c>
      <c r="D1106" s="152">
        <f t="shared" si="166"/>
        <v>92</v>
      </c>
      <c r="E1106" s="180">
        <f>COUNTIF($C$15:C1106,C1106)</f>
        <v>87</v>
      </c>
      <c r="F1106" s="181">
        <f t="shared" si="170"/>
        <v>0.20565059090362503</v>
      </c>
      <c r="G1106" s="181">
        <f t="shared" si="171"/>
        <v>4.7289114128798992E-3</v>
      </c>
      <c r="H1106" s="182">
        <f t="shared" si="167"/>
        <v>0.21037950231650493</v>
      </c>
    </row>
    <row r="1107" spans="1:8">
      <c r="A1107" s="152">
        <f t="shared" si="168"/>
        <v>1093</v>
      </c>
      <c r="B1107" s="153">
        <f t="shared" si="168"/>
        <v>46018</v>
      </c>
      <c r="C1107" s="179" t="str">
        <f t="shared" si="169"/>
        <v>구간12</v>
      </c>
      <c r="D1107" s="152">
        <f t="shared" si="166"/>
        <v>92</v>
      </c>
      <c r="E1107" s="180">
        <f>COUNTIF($C$15:C1107,C1107)</f>
        <v>88</v>
      </c>
      <c r="F1107" s="181">
        <f t="shared" si="170"/>
        <v>0.20565059090362503</v>
      </c>
      <c r="G1107" s="181">
        <f t="shared" si="171"/>
        <v>4.7832667164762199E-3</v>
      </c>
      <c r="H1107" s="182">
        <f t="shared" si="167"/>
        <v>0.21043385762010125</v>
      </c>
    </row>
    <row r="1108" spans="1:8">
      <c r="A1108" s="152">
        <f t="shared" si="168"/>
        <v>1094</v>
      </c>
      <c r="B1108" s="153">
        <f t="shared" si="168"/>
        <v>46019</v>
      </c>
      <c r="C1108" s="179" t="str">
        <f t="shared" si="169"/>
        <v>구간12</v>
      </c>
      <c r="D1108" s="152">
        <f t="shared" si="166"/>
        <v>92</v>
      </c>
      <c r="E1108" s="180">
        <f>COUNTIF($C$15:C1108,C1108)</f>
        <v>89</v>
      </c>
      <c r="F1108" s="181">
        <f t="shared" si="170"/>
        <v>0.20565059090362503</v>
      </c>
      <c r="G1108" s="181">
        <f t="shared" si="171"/>
        <v>4.8376220200725406E-3</v>
      </c>
      <c r="H1108" s="182">
        <f t="shared" si="167"/>
        <v>0.21048821292369757</v>
      </c>
    </row>
    <row r="1109" spans="1:8">
      <c r="A1109" s="152">
        <f t="shared" si="168"/>
        <v>1095</v>
      </c>
      <c r="B1109" s="153">
        <f t="shared" si="168"/>
        <v>46020</v>
      </c>
      <c r="C1109" s="179" t="str">
        <f t="shared" si="169"/>
        <v>구간12</v>
      </c>
      <c r="D1109" s="152">
        <f t="shared" si="166"/>
        <v>92</v>
      </c>
      <c r="E1109" s="180">
        <f>COUNTIF($C$15:C1109,C1109)</f>
        <v>90</v>
      </c>
      <c r="F1109" s="181">
        <f t="shared" si="170"/>
        <v>0.20565059090362503</v>
      </c>
      <c r="G1109" s="181">
        <f t="shared" si="171"/>
        <v>4.8919773236688613E-3</v>
      </c>
      <c r="H1109" s="182">
        <f t="shared" si="167"/>
        <v>0.21054256822729389</v>
      </c>
    </row>
    <row r="1110" spans="1:8">
      <c r="A1110" s="152">
        <f t="shared" si="168"/>
        <v>1096</v>
      </c>
      <c r="B1110" s="153">
        <f t="shared" si="168"/>
        <v>46021</v>
      </c>
      <c r="C1110" s="179" t="str">
        <f t="shared" si="169"/>
        <v>구간12</v>
      </c>
      <c r="D1110" s="152">
        <f t="shared" si="166"/>
        <v>92</v>
      </c>
      <c r="E1110" s="180">
        <f>COUNTIF($C$15:C1110,C1110)</f>
        <v>91</v>
      </c>
      <c r="F1110" s="181">
        <f t="shared" si="170"/>
        <v>0.20565059090362503</v>
      </c>
      <c r="G1110" s="181">
        <f t="shared" si="171"/>
        <v>4.946332627265182E-3</v>
      </c>
      <c r="H1110" s="182">
        <f t="shared" si="167"/>
        <v>0.21059692353089021</v>
      </c>
    </row>
    <row r="1111" spans="1:8">
      <c r="A1111" s="152">
        <f t="shared" si="168"/>
        <v>1097</v>
      </c>
      <c r="B1111" s="153">
        <f t="shared" si="168"/>
        <v>46022</v>
      </c>
      <c r="C1111" s="179" t="str">
        <f t="shared" si="169"/>
        <v>구간12</v>
      </c>
      <c r="D1111" s="152">
        <f t="shared" si="166"/>
        <v>92</v>
      </c>
      <c r="E1111" s="180">
        <f>COUNTIF($C$15:C1111,C1111)</f>
        <v>92</v>
      </c>
      <c r="F1111" s="181">
        <f t="shared" si="170"/>
        <v>0.20565059090362503</v>
      </c>
      <c r="G1111" s="181">
        <f t="shared" si="171"/>
        <v>5.0006879308615027E-3</v>
      </c>
      <c r="H1111" s="182">
        <f t="shared" si="167"/>
        <v>0.21065127883448653</v>
      </c>
    </row>
    <row r="1112" spans="1:8">
      <c r="A1112" s="152">
        <f t="shared" si="168"/>
        <v>1098</v>
      </c>
      <c r="B1112" s="153">
        <f t="shared" si="168"/>
        <v>46023</v>
      </c>
      <c r="C1112" s="179" t="str">
        <f t="shared" si="169"/>
        <v>구간13</v>
      </c>
      <c r="D1112" s="152">
        <f t="shared" si="166"/>
        <v>90</v>
      </c>
      <c r="E1112" s="180">
        <f>COUNTIF($C$15:C1112,C1112)</f>
        <v>1</v>
      </c>
      <c r="F1112" s="181">
        <f t="shared" si="170"/>
        <v>0.21065127883448653</v>
      </c>
      <c r="G1112" s="181">
        <f t="shared" si="171"/>
        <v>2.562728037675852E-5</v>
      </c>
      <c r="H1112" s="182">
        <f t="shared" si="167"/>
        <v>0.21067690611486328</v>
      </c>
    </row>
    <row r="1113" spans="1:8">
      <c r="A1113" s="152">
        <f t="shared" si="168"/>
        <v>1099</v>
      </c>
      <c r="B1113" s="153">
        <f t="shared" si="168"/>
        <v>46024</v>
      </c>
      <c r="C1113" s="179" t="str">
        <f t="shared" si="169"/>
        <v>구간13</v>
      </c>
      <c r="D1113" s="152">
        <f t="shared" si="166"/>
        <v>90</v>
      </c>
      <c r="E1113" s="180">
        <f>COUNTIF($C$15:C1113,C1113)</f>
        <v>2</v>
      </c>
      <c r="F1113" s="181">
        <f t="shared" si="170"/>
        <v>0.21065127883448653</v>
      </c>
      <c r="G1113" s="181">
        <f t="shared" si="171"/>
        <v>5.125456075351704E-5</v>
      </c>
      <c r="H1113" s="182">
        <f t="shared" si="167"/>
        <v>0.21070253339524006</v>
      </c>
    </row>
    <row r="1114" spans="1:8">
      <c r="A1114" s="152">
        <f t="shared" si="168"/>
        <v>1100</v>
      </c>
      <c r="B1114" s="153">
        <f t="shared" si="168"/>
        <v>46025</v>
      </c>
      <c r="C1114" s="179" t="str">
        <f t="shared" si="169"/>
        <v>구간13</v>
      </c>
      <c r="D1114" s="152">
        <f t="shared" si="166"/>
        <v>90</v>
      </c>
      <c r="E1114" s="180">
        <f>COUNTIF($C$15:C1114,C1114)</f>
        <v>3</v>
      </c>
      <c r="F1114" s="181">
        <f t="shared" si="170"/>
        <v>0.21065127883448653</v>
      </c>
      <c r="G1114" s="181">
        <f t="shared" si="171"/>
        <v>7.6881841130275563E-5</v>
      </c>
      <c r="H1114" s="182">
        <f t="shared" si="167"/>
        <v>0.21072816067561681</v>
      </c>
    </row>
    <row r="1115" spans="1:8">
      <c r="A1115" s="152">
        <f t="shared" si="168"/>
        <v>1101</v>
      </c>
      <c r="B1115" s="153">
        <f t="shared" si="168"/>
        <v>46026</v>
      </c>
      <c r="C1115" s="179" t="str">
        <f t="shared" si="169"/>
        <v>구간13</v>
      </c>
      <c r="D1115" s="152">
        <f t="shared" si="166"/>
        <v>90</v>
      </c>
      <c r="E1115" s="180">
        <f>COUNTIF($C$15:C1115,C1115)</f>
        <v>4</v>
      </c>
      <c r="F1115" s="181">
        <f t="shared" si="170"/>
        <v>0.21065127883448653</v>
      </c>
      <c r="G1115" s="181">
        <f t="shared" si="171"/>
        <v>1.0250912150703408E-4</v>
      </c>
      <c r="H1115" s="182">
        <f t="shared" si="167"/>
        <v>0.21075378795599356</v>
      </c>
    </row>
    <row r="1116" spans="1:8">
      <c r="A1116" s="152">
        <f t="shared" si="168"/>
        <v>1102</v>
      </c>
      <c r="B1116" s="153">
        <f t="shared" si="168"/>
        <v>46027</v>
      </c>
      <c r="C1116" s="179" t="str">
        <f t="shared" si="169"/>
        <v>구간13</v>
      </c>
      <c r="D1116" s="152">
        <f t="shared" si="166"/>
        <v>90</v>
      </c>
      <c r="E1116" s="180">
        <f>COUNTIF($C$15:C1116,C1116)</f>
        <v>5</v>
      </c>
      <c r="F1116" s="181">
        <f t="shared" si="170"/>
        <v>0.21065127883448653</v>
      </c>
      <c r="G1116" s="181">
        <f t="shared" si="171"/>
        <v>1.281364018837926E-4</v>
      </c>
      <c r="H1116" s="182">
        <f t="shared" si="167"/>
        <v>0.21077941523637034</v>
      </c>
    </row>
    <row r="1117" spans="1:8">
      <c r="A1117" s="152">
        <f t="shared" si="168"/>
        <v>1103</v>
      </c>
      <c r="B1117" s="153">
        <f t="shared" si="168"/>
        <v>46028</v>
      </c>
      <c r="C1117" s="179" t="str">
        <f t="shared" si="169"/>
        <v>구간13</v>
      </c>
      <c r="D1117" s="152">
        <f t="shared" si="166"/>
        <v>90</v>
      </c>
      <c r="E1117" s="180">
        <f>COUNTIF($C$15:C1117,C1117)</f>
        <v>6</v>
      </c>
      <c r="F1117" s="181">
        <f t="shared" si="170"/>
        <v>0.21065127883448653</v>
      </c>
      <c r="G1117" s="181">
        <f t="shared" si="171"/>
        <v>1.5376368226055113E-4</v>
      </c>
      <c r="H1117" s="182">
        <f t="shared" si="167"/>
        <v>0.21080504251674709</v>
      </c>
    </row>
    <row r="1118" spans="1:8">
      <c r="A1118" s="152">
        <f t="shared" si="168"/>
        <v>1104</v>
      </c>
      <c r="B1118" s="153">
        <f t="shared" si="168"/>
        <v>46029</v>
      </c>
      <c r="C1118" s="179" t="str">
        <f t="shared" si="169"/>
        <v>구간13</v>
      </c>
      <c r="D1118" s="152">
        <f t="shared" si="166"/>
        <v>90</v>
      </c>
      <c r="E1118" s="180">
        <f>COUNTIF($C$15:C1118,C1118)</f>
        <v>7</v>
      </c>
      <c r="F1118" s="181">
        <f t="shared" si="170"/>
        <v>0.21065127883448653</v>
      </c>
      <c r="G1118" s="181">
        <f t="shared" si="171"/>
        <v>1.7939096263730963E-4</v>
      </c>
      <c r="H1118" s="182">
        <f t="shared" si="167"/>
        <v>0.21083066979712384</v>
      </c>
    </row>
    <row r="1119" spans="1:8">
      <c r="A1119" s="152">
        <f t="shared" si="168"/>
        <v>1105</v>
      </c>
      <c r="B1119" s="153">
        <f t="shared" si="168"/>
        <v>46030</v>
      </c>
      <c r="C1119" s="179" t="str">
        <f t="shared" si="169"/>
        <v>구간13</v>
      </c>
      <c r="D1119" s="152">
        <f t="shared" si="166"/>
        <v>90</v>
      </c>
      <c r="E1119" s="180">
        <f>COUNTIF($C$15:C1119,C1119)</f>
        <v>8</v>
      </c>
      <c r="F1119" s="181">
        <f t="shared" si="170"/>
        <v>0.21065127883448653</v>
      </c>
      <c r="G1119" s="181">
        <f t="shared" si="171"/>
        <v>2.0501824301406816E-4</v>
      </c>
      <c r="H1119" s="182">
        <f t="shared" si="167"/>
        <v>0.21085629707750059</v>
      </c>
    </row>
    <row r="1120" spans="1:8">
      <c r="A1120" s="152">
        <f t="shared" ref="A1120:B1135" si="172">A1119+1</f>
        <v>1106</v>
      </c>
      <c r="B1120" s="153">
        <f t="shared" si="172"/>
        <v>46031</v>
      </c>
      <c r="C1120" s="179" t="str">
        <f t="shared" si="169"/>
        <v>구간13</v>
      </c>
      <c r="D1120" s="152">
        <f t="shared" si="166"/>
        <v>90</v>
      </c>
      <c r="E1120" s="180">
        <f>COUNTIF($C$15:C1120,C1120)</f>
        <v>9</v>
      </c>
      <c r="F1120" s="181">
        <f t="shared" si="170"/>
        <v>0.21065127883448653</v>
      </c>
      <c r="G1120" s="181">
        <f t="shared" si="171"/>
        <v>2.3064552339082669E-4</v>
      </c>
      <c r="H1120" s="182">
        <f t="shared" si="167"/>
        <v>0.21088192435787737</v>
      </c>
    </row>
    <row r="1121" spans="1:8">
      <c r="A1121" s="152">
        <f t="shared" si="172"/>
        <v>1107</v>
      </c>
      <c r="B1121" s="153">
        <f t="shared" si="172"/>
        <v>46032</v>
      </c>
      <c r="C1121" s="179" t="str">
        <f t="shared" si="169"/>
        <v>구간13</v>
      </c>
      <c r="D1121" s="152">
        <f t="shared" si="166"/>
        <v>90</v>
      </c>
      <c r="E1121" s="180">
        <f>COUNTIF($C$15:C1121,C1121)</f>
        <v>10</v>
      </c>
      <c r="F1121" s="181">
        <f t="shared" si="170"/>
        <v>0.21065127883448653</v>
      </c>
      <c r="G1121" s="181">
        <f t="shared" si="171"/>
        <v>2.5627280376758519E-4</v>
      </c>
      <c r="H1121" s="182">
        <f t="shared" si="167"/>
        <v>0.21090755163825411</v>
      </c>
    </row>
    <row r="1122" spans="1:8">
      <c r="A1122" s="152">
        <f t="shared" si="172"/>
        <v>1108</v>
      </c>
      <c r="B1122" s="153">
        <f t="shared" si="172"/>
        <v>46033</v>
      </c>
      <c r="C1122" s="179" t="str">
        <f t="shared" si="169"/>
        <v>구간13</v>
      </c>
      <c r="D1122" s="152">
        <f t="shared" si="166"/>
        <v>90</v>
      </c>
      <c r="E1122" s="180">
        <f>COUNTIF($C$15:C1122,C1122)</f>
        <v>11</v>
      </c>
      <c r="F1122" s="181">
        <f t="shared" si="170"/>
        <v>0.21065127883448653</v>
      </c>
      <c r="G1122" s="181">
        <f t="shared" si="171"/>
        <v>2.819000841443437E-4</v>
      </c>
      <c r="H1122" s="182">
        <f t="shared" si="167"/>
        <v>0.21093317891863086</v>
      </c>
    </row>
    <row r="1123" spans="1:8">
      <c r="A1123" s="152">
        <f t="shared" si="172"/>
        <v>1109</v>
      </c>
      <c r="B1123" s="153">
        <f t="shared" si="172"/>
        <v>46034</v>
      </c>
      <c r="C1123" s="179" t="str">
        <f t="shared" si="169"/>
        <v>구간13</v>
      </c>
      <c r="D1123" s="152">
        <f t="shared" si="166"/>
        <v>90</v>
      </c>
      <c r="E1123" s="180">
        <f>COUNTIF($C$15:C1123,C1123)</f>
        <v>12</v>
      </c>
      <c r="F1123" s="181">
        <f t="shared" si="170"/>
        <v>0.21065127883448653</v>
      </c>
      <c r="G1123" s="181">
        <f t="shared" si="171"/>
        <v>3.0752736452110225E-4</v>
      </c>
      <c r="H1123" s="182">
        <f t="shared" si="167"/>
        <v>0.21095880619900764</v>
      </c>
    </row>
    <row r="1124" spans="1:8">
      <c r="A1124" s="152">
        <f t="shared" si="172"/>
        <v>1110</v>
      </c>
      <c r="B1124" s="153">
        <f t="shared" si="172"/>
        <v>46035</v>
      </c>
      <c r="C1124" s="179" t="str">
        <f t="shared" si="169"/>
        <v>구간13</v>
      </c>
      <c r="D1124" s="152">
        <f t="shared" si="166"/>
        <v>90</v>
      </c>
      <c r="E1124" s="180">
        <f>COUNTIF($C$15:C1124,C1124)</f>
        <v>13</v>
      </c>
      <c r="F1124" s="181">
        <f t="shared" si="170"/>
        <v>0.21065127883448653</v>
      </c>
      <c r="G1124" s="181">
        <f t="shared" si="171"/>
        <v>3.3315464489786076E-4</v>
      </c>
      <c r="H1124" s="182">
        <f t="shared" si="167"/>
        <v>0.21098443347938439</v>
      </c>
    </row>
    <row r="1125" spans="1:8">
      <c r="A1125" s="152">
        <f t="shared" si="172"/>
        <v>1111</v>
      </c>
      <c r="B1125" s="153">
        <f t="shared" si="172"/>
        <v>46036</v>
      </c>
      <c r="C1125" s="179" t="str">
        <f t="shared" si="169"/>
        <v>구간13</v>
      </c>
      <c r="D1125" s="152">
        <f t="shared" si="166"/>
        <v>90</v>
      </c>
      <c r="E1125" s="180">
        <f>COUNTIF($C$15:C1125,C1125)</f>
        <v>14</v>
      </c>
      <c r="F1125" s="181">
        <f t="shared" si="170"/>
        <v>0.21065127883448653</v>
      </c>
      <c r="G1125" s="181">
        <f t="shared" si="171"/>
        <v>3.5878192527461926E-4</v>
      </c>
      <c r="H1125" s="182">
        <f t="shared" si="167"/>
        <v>0.21101006075976114</v>
      </c>
    </row>
    <row r="1126" spans="1:8">
      <c r="A1126" s="152">
        <f t="shared" si="172"/>
        <v>1112</v>
      </c>
      <c r="B1126" s="153">
        <f t="shared" si="172"/>
        <v>46037</v>
      </c>
      <c r="C1126" s="179" t="str">
        <f t="shared" si="169"/>
        <v>구간13</v>
      </c>
      <c r="D1126" s="152">
        <f t="shared" si="166"/>
        <v>90</v>
      </c>
      <c r="E1126" s="180">
        <f>COUNTIF($C$15:C1126,C1126)</f>
        <v>15</v>
      </c>
      <c r="F1126" s="181">
        <f t="shared" si="170"/>
        <v>0.21065127883448653</v>
      </c>
      <c r="G1126" s="181">
        <f t="shared" si="171"/>
        <v>3.8440920565137782E-4</v>
      </c>
      <c r="H1126" s="182">
        <f t="shared" si="167"/>
        <v>0.21103568804013792</v>
      </c>
    </row>
    <row r="1127" spans="1:8">
      <c r="A1127" s="152">
        <f t="shared" si="172"/>
        <v>1113</v>
      </c>
      <c r="B1127" s="153">
        <f t="shared" si="172"/>
        <v>46038</v>
      </c>
      <c r="C1127" s="179" t="str">
        <f t="shared" si="169"/>
        <v>구간13</v>
      </c>
      <c r="D1127" s="152">
        <f t="shared" si="166"/>
        <v>90</v>
      </c>
      <c r="E1127" s="180">
        <f>COUNTIF($C$15:C1127,C1127)</f>
        <v>16</v>
      </c>
      <c r="F1127" s="181">
        <f t="shared" si="170"/>
        <v>0.21065127883448653</v>
      </c>
      <c r="G1127" s="181">
        <f t="shared" si="171"/>
        <v>4.1003648602813632E-4</v>
      </c>
      <c r="H1127" s="182">
        <f t="shared" si="167"/>
        <v>0.21106131532051467</v>
      </c>
    </row>
    <row r="1128" spans="1:8">
      <c r="A1128" s="152">
        <f t="shared" si="172"/>
        <v>1114</v>
      </c>
      <c r="B1128" s="153">
        <f t="shared" si="172"/>
        <v>46039</v>
      </c>
      <c r="C1128" s="179" t="str">
        <f t="shared" si="169"/>
        <v>구간13</v>
      </c>
      <c r="D1128" s="152">
        <f t="shared" si="166"/>
        <v>90</v>
      </c>
      <c r="E1128" s="180">
        <f>COUNTIF($C$15:C1128,C1128)</f>
        <v>17</v>
      </c>
      <c r="F1128" s="181">
        <f t="shared" si="170"/>
        <v>0.21065127883448653</v>
      </c>
      <c r="G1128" s="181">
        <f t="shared" si="171"/>
        <v>4.3566376640489482E-4</v>
      </c>
      <c r="H1128" s="182">
        <f t="shared" si="167"/>
        <v>0.21108694260089142</v>
      </c>
    </row>
    <row r="1129" spans="1:8">
      <c r="A1129" s="152">
        <f t="shared" si="172"/>
        <v>1115</v>
      </c>
      <c r="B1129" s="153">
        <f t="shared" si="172"/>
        <v>46040</v>
      </c>
      <c r="C1129" s="179" t="str">
        <f t="shared" si="169"/>
        <v>구간13</v>
      </c>
      <c r="D1129" s="152">
        <f t="shared" si="166"/>
        <v>90</v>
      </c>
      <c r="E1129" s="180">
        <f>COUNTIF($C$15:C1129,C1129)</f>
        <v>18</v>
      </c>
      <c r="F1129" s="181">
        <f t="shared" si="170"/>
        <v>0.21065127883448653</v>
      </c>
      <c r="G1129" s="181">
        <f t="shared" si="171"/>
        <v>4.6129104678165338E-4</v>
      </c>
      <c r="H1129" s="182">
        <f t="shared" si="167"/>
        <v>0.2111125698812682</v>
      </c>
    </row>
    <row r="1130" spans="1:8">
      <c r="A1130" s="152">
        <f t="shared" si="172"/>
        <v>1116</v>
      </c>
      <c r="B1130" s="153">
        <f t="shared" si="172"/>
        <v>46041</v>
      </c>
      <c r="C1130" s="179" t="str">
        <f t="shared" si="169"/>
        <v>구간13</v>
      </c>
      <c r="D1130" s="152">
        <f t="shared" si="166"/>
        <v>90</v>
      </c>
      <c r="E1130" s="180">
        <f>COUNTIF($C$15:C1130,C1130)</f>
        <v>19</v>
      </c>
      <c r="F1130" s="181">
        <f t="shared" si="170"/>
        <v>0.21065127883448653</v>
      </c>
      <c r="G1130" s="181">
        <f t="shared" si="171"/>
        <v>4.8691832715841188E-4</v>
      </c>
      <c r="H1130" s="182">
        <f t="shared" si="167"/>
        <v>0.21113819716164495</v>
      </c>
    </row>
    <row r="1131" spans="1:8">
      <c r="A1131" s="152">
        <f t="shared" si="172"/>
        <v>1117</v>
      </c>
      <c r="B1131" s="153">
        <f t="shared" si="172"/>
        <v>46042</v>
      </c>
      <c r="C1131" s="179" t="str">
        <f t="shared" si="169"/>
        <v>구간13</v>
      </c>
      <c r="D1131" s="152">
        <f t="shared" si="166"/>
        <v>90</v>
      </c>
      <c r="E1131" s="180">
        <f>COUNTIF($C$15:C1131,C1131)</f>
        <v>20</v>
      </c>
      <c r="F1131" s="181">
        <f t="shared" si="170"/>
        <v>0.21065127883448653</v>
      </c>
      <c r="G1131" s="181">
        <f t="shared" si="171"/>
        <v>5.1254560753517038E-4</v>
      </c>
      <c r="H1131" s="182">
        <f t="shared" si="167"/>
        <v>0.2111638244420217</v>
      </c>
    </row>
    <row r="1132" spans="1:8">
      <c r="A1132" s="152">
        <f t="shared" si="172"/>
        <v>1118</v>
      </c>
      <c r="B1132" s="153">
        <f t="shared" si="172"/>
        <v>46043</v>
      </c>
      <c r="C1132" s="179" t="str">
        <f t="shared" si="169"/>
        <v>구간13</v>
      </c>
      <c r="D1132" s="152">
        <f t="shared" si="166"/>
        <v>90</v>
      </c>
      <c r="E1132" s="180">
        <f>COUNTIF($C$15:C1132,C1132)</f>
        <v>21</v>
      </c>
      <c r="F1132" s="181">
        <f t="shared" si="170"/>
        <v>0.21065127883448653</v>
      </c>
      <c r="G1132" s="181">
        <f t="shared" si="171"/>
        <v>5.3817288791192894E-4</v>
      </c>
      <c r="H1132" s="182">
        <f t="shared" si="167"/>
        <v>0.21118945172239847</v>
      </c>
    </row>
    <row r="1133" spans="1:8">
      <c r="A1133" s="152">
        <f t="shared" si="172"/>
        <v>1119</v>
      </c>
      <c r="B1133" s="153">
        <f t="shared" si="172"/>
        <v>46044</v>
      </c>
      <c r="C1133" s="179" t="str">
        <f t="shared" si="169"/>
        <v>구간13</v>
      </c>
      <c r="D1133" s="152">
        <f t="shared" si="166"/>
        <v>90</v>
      </c>
      <c r="E1133" s="180">
        <f>COUNTIF($C$15:C1133,C1133)</f>
        <v>22</v>
      </c>
      <c r="F1133" s="181">
        <f t="shared" si="170"/>
        <v>0.21065127883448653</v>
      </c>
      <c r="G1133" s="181">
        <f t="shared" si="171"/>
        <v>5.6380016828868739E-4</v>
      </c>
      <c r="H1133" s="182">
        <f t="shared" si="167"/>
        <v>0.21121507900277522</v>
      </c>
    </row>
    <row r="1134" spans="1:8">
      <c r="A1134" s="152">
        <f t="shared" si="172"/>
        <v>1120</v>
      </c>
      <c r="B1134" s="153">
        <f t="shared" si="172"/>
        <v>46045</v>
      </c>
      <c r="C1134" s="179" t="str">
        <f t="shared" si="169"/>
        <v>구간13</v>
      </c>
      <c r="D1134" s="152">
        <f t="shared" si="166"/>
        <v>90</v>
      </c>
      <c r="E1134" s="180">
        <f>COUNTIF($C$15:C1134,C1134)</f>
        <v>23</v>
      </c>
      <c r="F1134" s="181">
        <f t="shared" si="170"/>
        <v>0.21065127883448653</v>
      </c>
      <c r="G1134" s="181">
        <f t="shared" si="171"/>
        <v>5.8942744866544595E-4</v>
      </c>
      <c r="H1134" s="182">
        <f t="shared" si="167"/>
        <v>0.21124070628315197</v>
      </c>
    </row>
    <row r="1135" spans="1:8">
      <c r="A1135" s="152">
        <f t="shared" si="172"/>
        <v>1121</v>
      </c>
      <c r="B1135" s="153">
        <f t="shared" si="172"/>
        <v>46046</v>
      </c>
      <c r="C1135" s="179" t="str">
        <f t="shared" si="169"/>
        <v>구간13</v>
      </c>
      <c r="D1135" s="152">
        <f t="shared" si="166"/>
        <v>90</v>
      </c>
      <c r="E1135" s="180">
        <f>COUNTIF($C$15:C1135,C1135)</f>
        <v>24</v>
      </c>
      <c r="F1135" s="181">
        <f t="shared" si="170"/>
        <v>0.21065127883448653</v>
      </c>
      <c r="G1135" s="181">
        <f t="shared" si="171"/>
        <v>6.1505472904220451E-4</v>
      </c>
      <c r="H1135" s="182">
        <f t="shared" si="167"/>
        <v>0.21126633356352872</v>
      </c>
    </row>
    <row r="1136" spans="1:8">
      <c r="A1136" s="152">
        <f t="shared" ref="A1136:B1151" si="173">A1135+1</f>
        <v>1122</v>
      </c>
      <c r="B1136" s="153">
        <f t="shared" si="173"/>
        <v>46047</v>
      </c>
      <c r="C1136" s="179" t="str">
        <f t="shared" si="169"/>
        <v>구간13</v>
      </c>
      <c r="D1136" s="152">
        <f t="shared" si="166"/>
        <v>90</v>
      </c>
      <c r="E1136" s="180">
        <f>COUNTIF($C$15:C1136,C1136)</f>
        <v>25</v>
      </c>
      <c r="F1136" s="181">
        <f t="shared" si="170"/>
        <v>0.21065127883448653</v>
      </c>
      <c r="G1136" s="181">
        <f t="shared" si="171"/>
        <v>6.4068200941896295E-4</v>
      </c>
      <c r="H1136" s="182">
        <f t="shared" si="167"/>
        <v>0.2112919608439055</v>
      </c>
    </row>
    <row r="1137" spans="1:8">
      <c r="A1137" s="152">
        <f t="shared" si="173"/>
        <v>1123</v>
      </c>
      <c r="B1137" s="153">
        <f t="shared" si="173"/>
        <v>46048</v>
      </c>
      <c r="C1137" s="179" t="str">
        <f t="shared" si="169"/>
        <v>구간13</v>
      </c>
      <c r="D1137" s="152">
        <f t="shared" si="166"/>
        <v>90</v>
      </c>
      <c r="E1137" s="180">
        <f>COUNTIF($C$15:C1137,C1137)</f>
        <v>26</v>
      </c>
      <c r="F1137" s="181">
        <f t="shared" si="170"/>
        <v>0.21065127883448653</v>
      </c>
      <c r="G1137" s="181">
        <f t="shared" si="171"/>
        <v>6.6630928979572151E-4</v>
      </c>
      <c r="H1137" s="182">
        <f t="shared" si="167"/>
        <v>0.21131758812428225</v>
      </c>
    </row>
    <row r="1138" spans="1:8">
      <c r="A1138" s="152">
        <f t="shared" si="173"/>
        <v>1124</v>
      </c>
      <c r="B1138" s="153">
        <f t="shared" si="173"/>
        <v>46049</v>
      </c>
      <c r="C1138" s="179" t="str">
        <f t="shared" si="169"/>
        <v>구간13</v>
      </c>
      <c r="D1138" s="152">
        <f t="shared" si="166"/>
        <v>90</v>
      </c>
      <c r="E1138" s="180">
        <f>COUNTIF($C$15:C1138,C1138)</f>
        <v>27</v>
      </c>
      <c r="F1138" s="181">
        <f t="shared" si="170"/>
        <v>0.21065127883448653</v>
      </c>
      <c r="G1138" s="181">
        <f t="shared" si="171"/>
        <v>6.9193657017248007E-4</v>
      </c>
      <c r="H1138" s="182">
        <f t="shared" si="167"/>
        <v>0.211343215404659</v>
      </c>
    </row>
    <row r="1139" spans="1:8">
      <c r="A1139" s="152">
        <f t="shared" si="173"/>
        <v>1125</v>
      </c>
      <c r="B1139" s="153">
        <f t="shared" si="173"/>
        <v>46050</v>
      </c>
      <c r="C1139" s="179" t="str">
        <f t="shared" si="169"/>
        <v>구간13</v>
      </c>
      <c r="D1139" s="152">
        <f t="shared" si="166"/>
        <v>90</v>
      </c>
      <c r="E1139" s="180">
        <f>COUNTIF($C$15:C1139,C1139)</f>
        <v>28</v>
      </c>
      <c r="F1139" s="181">
        <f t="shared" si="170"/>
        <v>0.21065127883448653</v>
      </c>
      <c r="G1139" s="181">
        <f t="shared" si="171"/>
        <v>7.1756385054923852E-4</v>
      </c>
      <c r="H1139" s="182">
        <f t="shared" si="167"/>
        <v>0.21136884268503578</v>
      </c>
    </row>
    <row r="1140" spans="1:8">
      <c r="A1140" s="152">
        <f t="shared" si="173"/>
        <v>1126</v>
      </c>
      <c r="B1140" s="153">
        <f t="shared" si="173"/>
        <v>46051</v>
      </c>
      <c r="C1140" s="179" t="str">
        <f t="shared" si="169"/>
        <v>구간13</v>
      </c>
      <c r="D1140" s="152">
        <f t="shared" si="166"/>
        <v>90</v>
      </c>
      <c r="E1140" s="180">
        <f>COUNTIF($C$15:C1140,C1140)</f>
        <v>29</v>
      </c>
      <c r="F1140" s="181">
        <f t="shared" si="170"/>
        <v>0.21065127883448653</v>
      </c>
      <c r="G1140" s="181">
        <f t="shared" si="171"/>
        <v>7.4319113092599707E-4</v>
      </c>
      <c r="H1140" s="182">
        <f t="shared" si="167"/>
        <v>0.21139446996541253</v>
      </c>
    </row>
    <row r="1141" spans="1:8">
      <c r="A1141" s="152">
        <f t="shared" si="173"/>
        <v>1127</v>
      </c>
      <c r="B1141" s="153">
        <f t="shared" si="173"/>
        <v>46052</v>
      </c>
      <c r="C1141" s="179" t="str">
        <f t="shared" si="169"/>
        <v>구간13</v>
      </c>
      <c r="D1141" s="152">
        <f t="shared" si="166"/>
        <v>90</v>
      </c>
      <c r="E1141" s="180">
        <f>COUNTIF($C$15:C1141,C1141)</f>
        <v>30</v>
      </c>
      <c r="F1141" s="181">
        <f t="shared" si="170"/>
        <v>0.21065127883448653</v>
      </c>
      <c r="G1141" s="181">
        <f t="shared" si="171"/>
        <v>7.6881841130275563E-4</v>
      </c>
      <c r="H1141" s="182">
        <f t="shared" si="167"/>
        <v>0.21142009724578928</v>
      </c>
    </row>
    <row r="1142" spans="1:8">
      <c r="A1142" s="152">
        <f t="shared" si="173"/>
        <v>1128</v>
      </c>
      <c r="B1142" s="153">
        <f t="shared" si="173"/>
        <v>46053</v>
      </c>
      <c r="C1142" s="179" t="str">
        <f t="shared" si="169"/>
        <v>구간13</v>
      </c>
      <c r="D1142" s="152">
        <f t="shared" si="166"/>
        <v>90</v>
      </c>
      <c r="E1142" s="180">
        <f>COUNTIF($C$15:C1142,C1142)</f>
        <v>31</v>
      </c>
      <c r="F1142" s="181">
        <f t="shared" si="170"/>
        <v>0.21065127883448653</v>
      </c>
      <c r="G1142" s="181">
        <f t="shared" si="171"/>
        <v>7.9444569167951408E-4</v>
      </c>
      <c r="H1142" s="182">
        <f t="shared" si="167"/>
        <v>0.21144572452616606</v>
      </c>
    </row>
    <row r="1143" spans="1:8">
      <c r="A1143" s="152">
        <f t="shared" si="173"/>
        <v>1129</v>
      </c>
      <c r="B1143" s="153">
        <f t="shared" si="173"/>
        <v>46054</v>
      </c>
      <c r="C1143" s="179" t="str">
        <f t="shared" si="169"/>
        <v>구간13</v>
      </c>
      <c r="D1143" s="152">
        <f t="shared" si="166"/>
        <v>90</v>
      </c>
      <c r="E1143" s="180">
        <f>COUNTIF($C$15:C1143,C1143)</f>
        <v>32</v>
      </c>
      <c r="F1143" s="181">
        <f t="shared" si="170"/>
        <v>0.21065127883448653</v>
      </c>
      <c r="G1143" s="181">
        <f t="shared" si="171"/>
        <v>8.2007297205627264E-4</v>
      </c>
      <c r="H1143" s="182">
        <f t="shared" si="167"/>
        <v>0.21147135180654281</v>
      </c>
    </row>
    <row r="1144" spans="1:8">
      <c r="A1144" s="152">
        <f t="shared" si="173"/>
        <v>1130</v>
      </c>
      <c r="B1144" s="153">
        <f t="shared" si="173"/>
        <v>46055</v>
      </c>
      <c r="C1144" s="179" t="str">
        <f t="shared" si="169"/>
        <v>구간13</v>
      </c>
      <c r="D1144" s="152">
        <f t="shared" si="166"/>
        <v>90</v>
      </c>
      <c r="E1144" s="180">
        <f>COUNTIF($C$15:C1144,C1144)</f>
        <v>33</v>
      </c>
      <c r="F1144" s="181">
        <f t="shared" si="170"/>
        <v>0.21065127883448653</v>
      </c>
      <c r="G1144" s="181">
        <f t="shared" si="171"/>
        <v>8.4570025243303119E-4</v>
      </c>
      <c r="H1144" s="182">
        <f t="shared" si="167"/>
        <v>0.21149697908691956</v>
      </c>
    </row>
    <row r="1145" spans="1:8">
      <c r="A1145" s="152">
        <f t="shared" si="173"/>
        <v>1131</v>
      </c>
      <c r="B1145" s="153">
        <f t="shared" si="173"/>
        <v>46056</v>
      </c>
      <c r="C1145" s="179" t="str">
        <f t="shared" si="169"/>
        <v>구간13</v>
      </c>
      <c r="D1145" s="152">
        <f t="shared" si="166"/>
        <v>90</v>
      </c>
      <c r="E1145" s="180">
        <f>COUNTIF($C$15:C1145,C1145)</f>
        <v>34</v>
      </c>
      <c r="F1145" s="181">
        <f t="shared" si="170"/>
        <v>0.21065127883448653</v>
      </c>
      <c r="G1145" s="181">
        <f t="shared" si="171"/>
        <v>8.7132753280978964E-4</v>
      </c>
      <c r="H1145" s="182">
        <f t="shared" si="167"/>
        <v>0.21152260636729633</v>
      </c>
    </row>
    <row r="1146" spans="1:8">
      <c r="A1146" s="152">
        <f t="shared" si="173"/>
        <v>1132</v>
      </c>
      <c r="B1146" s="153">
        <f t="shared" si="173"/>
        <v>46057</v>
      </c>
      <c r="C1146" s="179" t="str">
        <f t="shared" si="169"/>
        <v>구간13</v>
      </c>
      <c r="D1146" s="152">
        <f t="shared" si="166"/>
        <v>90</v>
      </c>
      <c r="E1146" s="180">
        <f>COUNTIF($C$15:C1146,C1146)</f>
        <v>35</v>
      </c>
      <c r="F1146" s="181">
        <f t="shared" si="170"/>
        <v>0.21065127883448653</v>
      </c>
      <c r="G1146" s="181">
        <f t="shared" si="171"/>
        <v>8.969548131865482E-4</v>
      </c>
      <c r="H1146" s="182">
        <f t="shared" si="167"/>
        <v>0.21154823364767308</v>
      </c>
    </row>
    <row r="1147" spans="1:8">
      <c r="A1147" s="152">
        <f t="shared" si="173"/>
        <v>1133</v>
      </c>
      <c r="B1147" s="153">
        <f t="shared" si="173"/>
        <v>46058</v>
      </c>
      <c r="C1147" s="179" t="str">
        <f t="shared" si="169"/>
        <v>구간13</v>
      </c>
      <c r="D1147" s="152">
        <f t="shared" si="166"/>
        <v>90</v>
      </c>
      <c r="E1147" s="180">
        <f>COUNTIF($C$15:C1147,C1147)</f>
        <v>36</v>
      </c>
      <c r="F1147" s="181">
        <f t="shared" si="170"/>
        <v>0.21065127883448653</v>
      </c>
      <c r="G1147" s="181">
        <f t="shared" si="171"/>
        <v>9.2258209356330676E-4</v>
      </c>
      <c r="H1147" s="182">
        <f t="shared" si="167"/>
        <v>0.21157386092804983</v>
      </c>
    </row>
    <row r="1148" spans="1:8">
      <c r="A1148" s="152">
        <f t="shared" si="173"/>
        <v>1134</v>
      </c>
      <c r="B1148" s="153">
        <f t="shared" si="173"/>
        <v>46059</v>
      </c>
      <c r="C1148" s="179" t="str">
        <f t="shared" si="169"/>
        <v>구간13</v>
      </c>
      <c r="D1148" s="152">
        <f t="shared" si="166"/>
        <v>90</v>
      </c>
      <c r="E1148" s="180">
        <f>COUNTIF($C$15:C1148,C1148)</f>
        <v>37</v>
      </c>
      <c r="F1148" s="181">
        <f t="shared" si="170"/>
        <v>0.21065127883448653</v>
      </c>
      <c r="G1148" s="181">
        <f t="shared" si="171"/>
        <v>9.4820937394006521E-4</v>
      </c>
      <c r="H1148" s="182">
        <f t="shared" si="167"/>
        <v>0.21159948820842661</v>
      </c>
    </row>
    <row r="1149" spans="1:8">
      <c r="A1149" s="152">
        <f t="shared" si="173"/>
        <v>1135</v>
      </c>
      <c r="B1149" s="153">
        <f t="shared" si="173"/>
        <v>46060</v>
      </c>
      <c r="C1149" s="179" t="str">
        <f t="shared" si="169"/>
        <v>구간13</v>
      </c>
      <c r="D1149" s="152">
        <f t="shared" si="166"/>
        <v>90</v>
      </c>
      <c r="E1149" s="180">
        <f>COUNTIF($C$15:C1149,C1149)</f>
        <v>38</v>
      </c>
      <c r="F1149" s="181">
        <f t="shared" si="170"/>
        <v>0.21065127883448653</v>
      </c>
      <c r="G1149" s="181">
        <f t="shared" si="171"/>
        <v>9.7383665431682376E-4</v>
      </c>
      <c r="H1149" s="182">
        <f t="shared" si="167"/>
        <v>0.21162511548880336</v>
      </c>
    </row>
    <row r="1150" spans="1:8">
      <c r="A1150" s="152">
        <f t="shared" si="173"/>
        <v>1136</v>
      </c>
      <c r="B1150" s="153">
        <f t="shared" si="173"/>
        <v>46061</v>
      </c>
      <c r="C1150" s="179" t="str">
        <f t="shared" si="169"/>
        <v>구간13</v>
      </c>
      <c r="D1150" s="152">
        <f t="shared" si="166"/>
        <v>90</v>
      </c>
      <c r="E1150" s="180">
        <f>COUNTIF($C$15:C1150,C1150)</f>
        <v>39</v>
      </c>
      <c r="F1150" s="181">
        <f t="shared" si="170"/>
        <v>0.21065127883448653</v>
      </c>
      <c r="G1150" s="181">
        <f t="shared" si="171"/>
        <v>9.9946393469358221E-4</v>
      </c>
      <c r="H1150" s="182">
        <f t="shared" si="167"/>
        <v>0.21165074276918011</v>
      </c>
    </row>
    <row r="1151" spans="1:8">
      <c r="A1151" s="152">
        <f t="shared" si="173"/>
        <v>1137</v>
      </c>
      <c r="B1151" s="153">
        <f t="shared" si="173"/>
        <v>46062</v>
      </c>
      <c r="C1151" s="179" t="str">
        <f t="shared" si="169"/>
        <v>구간13</v>
      </c>
      <c r="D1151" s="152">
        <f t="shared" si="166"/>
        <v>90</v>
      </c>
      <c r="E1151" s="180">
        <f>COUNTIF($C$15:C1151,C1151)</f>
        <v>40</v>
      </c>
      <c r="F1151" s="181">
        <f t="shared" si="170"/>
        <v>0.21065127883448653</v>
      </c>
      <c r="G1151" s="181">
        <f t="shared" si="171"/>
        <v>1.0250912150703408E-3</v>
      </c>
      <c r="H1151" s="182">
        <f t="shared" si="167"/>
        <v>0.21167637004955686</v>
      </c>
    </row>
    <row r="1152" spans="1:8">
      <c r="A1152" s="152">
        <f t="shared" ref="A1152:B1167" si="174">A1151+1</f>
        <v>1138</v>
      </c>
      <c r="B1152" s="153">
        <f t="shared" si="174"/>
        <v>46063</v>
      </c>
      <c r="C1152" s="179" t="str">
        <f t="shared" si="169"/>
        <v>구간13</v>
      </c>
      <c r="D1152" s="152">
        <f t="shared" si="166"/>
        <v>90</v>
      </c>
      <c r="E1152" s="180">
        <f>COUNTIF($C$15:C1152,C1152)</f>
        <v>41</v>
      </c>
      <c r="F1152" s="181">
        <f t="shared" si="170"/>
        <v>0.21065127883448653</v>
      </c>
      <c r="G1152" s="181">
        <f t="shared" si="171"/>
        <v>1.0507184954470993E-3</v>
      </c>
      <c r="H1152" s="182">
        <f t="shared" si="167"/>
        <v>0.21170199732993364</v>
      </c>
    </row>
    <row r="1153" spans="1:8">
      <c r="A1153" s="152">
        <f t="shared" si="174"/>
        <v>1139</v>
      </c>
      <c r="B1153" s="153">
        <f t="shared" si="174"/>
        <v>46064</v>
      </c>
      <c r="C1153" s="179" t="str">
        <f t="shared" si="169"/>
        <v>구간13</v>
      </c>
      <c r="D1153" s="152">
        <f t="shared" si="166"/>
        <v>90</v>
      </c>
      <c r="E1153" s="180">
        <f>COUNTIF($C$15:C1153,C1153)</f>
        <v>42</v>
      </c>
      <c r="F1153" s="181">
        <f t="shared" si="170"/>
        <v>0.21065127883448653</v>
      </c>
      <c r="G1153" s="181">
        <f t="shared" si="171"/>
        <v>1.0763457758238579E-3</v>
      </c>
      <c r="H1153" s="182">
        <f t="shared" si="167"/>
        <v>0.21172762461031039</v>
      </c>
    </row>
    <row r="1154" spans="1:8">
      <c r="A1154" s="152">
        <f t="shared" si="174"/>
        <v>1140</v>
      </c>
      <c r="B1154" s="153">
        <f t="shared" si="174"/>
        <v>46065</v>
      </c>
      <c r="C1154" s="179" t="str">
        <f t="shared" si="169"/>
        <v>구간13</v>
      </c>
      <c r="D1154" s="152">
        <f t="shared" si="166"/>
        <v>90</v>
      </c>
      <c r="E1154" s="180">
        <f>COUNTIF($C$15:C1154,C1154)</f>
        <v>43</v>
      </c>
      <c r="F1154" s="181">
        <f t="shared" si="170"/>
        <v>0.21065127883448653</v>
      </c>
      <c r="G1154" s="181">
        <f t="shared" si="171"/>
        <v>1.1019730562006164E-3</v>
      </c>
      <c r="H1154" s="182">
        <f t="shared" si="167"/>
        <v>0.21175325189068714</v>
      </c>
    </row>
    <row r="1155" spans="1:8">
      <c r="A1155" s="152">
        <f t="shared" si="174"/>
        <v>1141</v>
      </c>
      <c r="B1155" s="153">
        <f t="shared" si="174"/>
        <v>46066</v>
      </c>
      <c r="C1155" s="179" t="str">
        <f t="shared" si="169"/>
        <v>구간13</v>
      </c>
      <c r="D1155" s="152">
        <f t="shared" si="166"/>
        <v>90</v>
      </c>
      <c r="E1155" s="180">
        <f>COUNTIF($C$15:C1155,C1155)</f>
        <v>44</v>
      </c>
      <c r="F1155" s="181">
        <f t="shared" si="170"/>
        <v>0.21065127883448653</v>
      </c>
      <c r="G1155" s="181">
        <f t="shared" si="171"/>
        <v>1.1276003365773748E-3</v>
      </c>
      <c r="H1155" s="182">
        <f t="shared" si="167"/>
        <v>0.21177887917106392</v>
      </c>
    </row>
    <row r="1156" spans="1:8">
      <c r="A1156" s="152">
        <f t="shared" si="174"/>
        <v>1142</v>
      </c>
      <c r="B1156" s="153">
        <f t="shared" si="174"/>
        <v>46067</v>
      </c>
      <c r="C1156" s="179" t="str">
        <f t="shared" si="169"/>
        <v>구간13</v>
      </c>
      <c r="D1156" s="152">
        <f t="shared" si="166"/>
        <v>90</v>
      </c>
      <c r="E1156" s="180">
        <f>COUNTIF($C$15:C1156,C1156)</f>
        <v>45</v>
      </c>
      <c r="F1156" s="181">
        <f t="shared" si="170"/>
        <v>0.21065127883448653</v>
      </c>
      <c r="G1156" s="181">
        <f t="shared" si="171"/>
        <v>1.1532276169541333E-3</v>
      </c>
      <c r="H1156" s="182">
        <f t="shared" si="167"/>
        <v>0.21180450645144067</v>
      </c>
    </row>
    <row r="1157" spans="1:8">
      <c r="A1157" s="152">
        <f t="shared" si="174"/>
        <v>1143</v>
      </c>
      <c r="B1157" s="153">
        <f t="shared" si="174"/>
        <v>46068</v>
      </c>
      <c r="C1157" s="179" t="str">
        <f t="shared" si="169"/>
        <v>구간13</v>
      </c>
      <c r="D1157" s="152">
        <f t="shared" si="166"/>
        <v>90</v>
      </c>
      <c r="E1157" s="180">
        <f>COUNTIF($C$15:C1157,C1157)</f>
        <v>46</v>
      </c>
      <c r="F1157" s="181">
        <f t="shared" si="170"/>
        <v>0.21065127883448653</v>
      </c>
      <c r="G1157" s="181">
        <f t="shared" si="171"/>
        <v>1.1788548973308919E-3</v>
      </c>
      <c r="H1157" s="182">
        <f t="shared" si="167"/>
        <v>0.21183013373181742</v>
      </c>
    </row>
    <row r="1158" spans="1:8">
      <c r="A1158" s="152">
        <f t="shared" si="174"/>
        <v>1144</v>
      </c>
      <c r="B1158" s="153">
        <f t="shared" si="174"/>
        <v>46069</v>
      </c>
      <c r="C1158" s="179" t="str">
        <f t="shared" si="169"/>
        <v>구간13</v>
      </c>
      <c r="D1158" s="152">
        <f t="shared" si="166"/>
        <v>90</v>
      </c>
      <c r="E1158" s="180">
        <f>COUNTIF($C$15:C1158,C1158)</f>
        <v>47</v>
      </c>
      <c r="F1158" s="181">
        <f t="shared" si="170"/>
        <v>0.21065127883448653</v>
      </c>
      <c r="G1158" s="181">
        <f t="shared" si="171"/>
        <v>1.2044821777076505E-3</v>
      </c>
      <c r="H1158" s="182">
        <f t="shared" si="167"/>
        <v>0.21185576101219419</v>
      </c>
    </row>
    <row r="1159" spans="1:8">
      <c r="A1159" s="152">
        <f t="shared" si="174"/>
        <v>1145</v>
      </c>
      <c r="B1159" s="153">
        <f t="shared" si="174"/>
        <v>46070</v>
      </c>
      <c r="C1159" s="179" t="str">
        <f t="shared" si="169"/>
        <v>구간13</v>
      </c>
      <c r="D1159" s="152">
        <f t="shared" si="166"/>
        <v>90</v>
      </c>
      <c r="E1159" s="180">
        <f>COUNTIF($C$15:C1159,C1159)</f>
        <v>48</v>
      </c>
      <c r="F1159" s="181">
        <f t="shared" si="170"/>
        <v>0.21065127883448653</v>
      </c>
      <c r="G1159" s="181">
        <f t="shared" si="171"/>
        <v>1.230109458084409E-3</v>
      </c>
      <c r="H1159" s="182">
        <f t="shared" si="167"/>
        <v>0.21188138829257094</v>
      </c>
    </row>
    <row r="1160" spans="1:8">
      <c r="A1160" s="152">
        <f t="shared" si="174"/>
        <v>1146</v>
      </c>
      <c r="B1160" s="153">
        <f t="shared" si="174"/>
        <v>46071</v>
      </c>
      <c r="C1160" s="179" t="str">
        <f t="shared" si="169"/>
        <v>구간13</v>
      </c>
      <c r="D1160" s="152">
        <f t="shared" si="166"/>
        <v>90</v>
      </c>
      <c r="E1160" s="180">
        <f>COUNTIF($C$15:C1160,C1160)</f>
        <v>49</v>
      </c>
      <c r="F1160" s="181">
        <f t="shared" si="170"/>
        <v>0.21065127883448653</v>
      </c>
      <c r="G1160" s="181">
        <f t="shared" si="171"/>
        <v>1.2557367384611676E-3</v>
      </c>
      <c r="H1160" s="182">
        <f t="shared" si="167"/>
        <v>0.21190701557294769</v>
      </c>
    </row>
    <row r="1161" spans="1:8">
      <c r="A1161" s="152">
        <f t="shared" si="174"/>
        <v>1147</v>
      </c>
      <c r="B1161" s="153">
        <f t="shared" si="174"/>
        <v>46072</v>
      </c>
      <c r="C1161" s="179" t="str">
        <f t="shared" si="169"/>
        <v>구간13</v>
      </c>
      <c r="D1161" s="152">
        <f t="shared" si="166"/>
        <v>90</v>
      </c>
      <c r="E1161" s="180">
        <f>COUNTIF($C$15:C1161,C1161)</f>
        <v>50</v>
      </c>
      <c r="F1161" s="181">
        <f t="shared" si="170"/>
        <v>0.21065127883448653</v>
      </c>
      <c r="G1161" s="181">
        <f t="shared" si="171"/>
        <v>1.2813640188379259E-3</v>
      </c>
      <c r="H1161" s="182">
        <f t="shared" si="167"/>
        <v>0.21193264285332447</v>
      </c>
    </row>
    <row r="1162" spans="1:8">
      <c r="A1162" s="152">
        <f t="shared" si="174"/>
        <v>1148</v>
      </c>
      <c r="B1162" s="153">
        <f t="shared" si="174"/>
        <v>46073</v>
      </c>
      <c r="C1162" s="179" t="str">
        <f t="shared" si="169"/>
        <v>구간13</v>
      </c>
      <c r="D1162" s="152">
        <f t="shared" si="166"/>
        <v>90</v>
      </c>
      <c r="E1162" s="180">
        <f>COUNTIF($C$15:C1162,C1162)</f>
        <v>51</v>
      </c>
      <c r="F1162" s="181">
        <f t="shared" si="170"/>
        <v>0.21065127883448653</v>
      </c>
      <c r="G1162" s="181">
        <f t="shared" si="171"/>
        <v>1.3069912992146845E-3</v>
      </c>
      <c r="H1162" s="182">
        <f t="shared" si="167"/>
        <v>0.21195827013370122</v>
      </c>
    </row>
    <row r="1163" spans="1:8">
      <c r="A1163" s="152">
        <f t="shared" si="174"/>
        <v>1149</v>
      </c>
      <c r="B1163" s="153">
        <f t="shared" si="174"/>
        <v>46074</v>
      </c>
      <c r="C1163" s="179" t="str">
        <f t="shared" si="169"/>
        <v>구간13</v>
      </c>
      <c r="D1163" s="152">
        <f t="shared" si="166"/>
        <v>90</v>
      </c>
      <c r="E1163" s="180">
        <f>COUNTIF($C$15:C1163,C1163)</f>
        <v>52</v>
      </c>
      <c r="F1163" s="181">
        <f t="shared" si="170"/>
        <v>0.21065127883448653</v>
      </c>
      <c r="G1163" s="181">
        <f t="shared" si="171"/>
        <v>1.332618579591443E-3</v>
      </c>
      <c r="H1163" s="182">
        <f t="shared" si="167"/>
        <v>0.21198389741407797</v>
      </c>
    </row>
    <row r="1164" spans="1:8">
      <c r="A1164" s="152">
        <f t="shared" si="174"/>
        <v>1150</v>
      </c>
      <c r="B1164" s="153">
        <f t="shared" si="174"/>
        <v>46075</v>
      </c>
      <c r="C1164" s="179" t="str">
        <f t="shared" si="169"/>
        <v>구간13</v>
      </c>
      <c r="D1164" s="152">
        <f t="shared" si="166"/>
        <v>90</v>
      </c>
      <c r="E1164" s="180">
        <f>COUNTIF($C$15:C1164,C1164)</f>
        <v>53</v>
      </c>
      <c r="F1164" s="181">
        <f t="shared" si="170"/>
        <v>0.21065127883448653</v>
      </c>
      <c r="G1164" s="181">
        <f t="shared" si="171"/>
        <v>1.3582458599682016E-3</v>
      </c>
      <c r="H1164" s="182">
        <f t="shared" si="167"/>
        <v>0.21200952469445472</v>
      </c>
    </row>
    <row r="1165" spans="1:8">
      <c r="A1165" s="152">
        <f t="shared" si="174"/>
        <v>1151</v>
      </c>
      <c r="B1165" s="153">
        <f t="shared" si="174"/>
        <v>46076</v>
      </c>
      <c r="C1165" s="179" t="str">
        <f t="shared" si="169"/>
        <v>구간13</v>
      </c>
      <c r="D1165" s="152">
        <f t="shared" si="166"/>
        <v>90</v>
      </c>
      <c r="E1165" s="180">
        <f>COUNTIF($C$15:C1165,C1165)</f>
        <v>54</v>
      </c>
      <c r="F1165" s="181">
        <f t="shared" si="170"/>
        <v>0.21065127883448653</v>
      </c>
      <c r="G1165" s="181">
        <f t="shared" si="171"/>
        <v>1.3838731403449601E-3</v>
      </c>
      <c r="H1165" s="182">
        <f t="shared" si="167"/>
        <v>0.2120351519748315</v>
      </c>
    </row>
    <row r="1166" spans="1:8">
      <c r="A1166" s="152">
        <f t="shared" si="174"/>
        <v>1152</v>
      </c>
      <c r="B1166" s="153">
        <f t="shared" si="174"/>
        <v>46077</v>
      </c>
      <c r="C1166" s="179" t="str">
        <f t="shared" si="169"/>
        <v>구간13</v>
      </c>
      <c r="D1166" s="152">
        <f t="shared" si="166"/>
        <v>90</v>
      </c>
      <c r="E1166" s="180">
        <f>COUNTIF($C$15:C1166,C1166)</f>
        <v>55</v>
      </c>
      <c r="F1166" s="181">
        <f t="shared" si="170"/>
        <v>0.21065127883448653</v>
      </c>
      <c r="G1166" s="181">
        <f t="shared" si="171"/>
        <v>1.4095004207217187E-3</v>
      </c>
      <c r="H1166" s="182">
        <f t="shared" si="167"/>
        <v>0.21206077925520825</v>
      </c>
    </row>
    <row r="1167" spans="1:8">
      <c r="A1167" s="152">
        <f t="shared" si="174"/>
        <v>1153</v>
      </c>
      <c r="B1167" s="153">
        <f t="shared" si="174"/>
        <v>46078</v>
      </c>
      <c r="C1167" s="179" t="str">
        <f t="shared" si="169"/>
        <v>구간13</v>
      </c>
      <c r="D1167" s="152">
        <f t="shared" ref="D1167:D1230" si="175">COUNTIF($C$15:$C$49928,C1167)</f>
        <v>90</v>
      </c>
      <c r="E1167" s="180">
        <f>COUNTIF($C$15:C1167,C1167)</f>
        <v>56</v>
      </c>
      <c r="F1167" s="181">
        <f t="shared" si="170"/>
        <v>0.21065127883448653</v>
      </c>
      <c r="G1167" s="181">
        <f t="shared" si="171"/>
        <v>1.435127701098477E-3</v>
      </c>
      <c r="H1167" s="182">
        <f t="shared" ref="H1167:H1230" si="176">F1167+G1167</f>
        <v>0.212086406535585</v>
      </c>
    </row>
    <row r="1168" spans="1:8">
      <c r="A1168" s="152">
        <f t="shared" ref="A1168:B1183" si="177">A1167+1</f>
        <v>1154</v>
      </c>
      <c r="B1168" s="153">
        <f t="shared" si="177"/>
        <v>46079</v>
      </c>
      <c r="C1168" s="179" t="str">
        <f t="shared" ref="C1168:C1231" si="178">IF(IFERROR(HLOOKUP(B1168,$D$5:$BK$6,2,FALSE),"")="",C1169,HLOOKUP(B1168,$D$5:$BK$7,2,FALSE))</f>
        <v>구간13</v>
      </c>
      <c r="D1168" s="152">
        <f t="shared" si="175"/>
        <v>90</v>
      </c>
      <c r="E1168" s="180">
        <f>COUNTIF($C$15:C1168,C1168)</f>
        <v>57</v>
      </c>
      <c r="F1168" s="181">
        <f t="shared" ref="F1168:F1231" si="179">HLOOKUP($C1168,$D$6:$BK$11,6,FALSE)</f>
        <v>0.21065127883448653</v>
      </c>
      <c r="G1168" s="181">
        <f t="shared" ref="G1168:G1231" si="180">HLOOKUP($C1168,$D$6:$BK$11,5,FALSE)*(E1168)</f>
        <v>1.4607549814752356E-3</v>
      </c>
      <c r="H1168" s="182">
        <f t="shared" si="176"/>
        <v>0.21211203381596178</v>
      </c>
    </row>
    <row r="1169" spans="1:8">
      <c r="A1169" s="152">
        <f t="shared" si="177"/>
        <v>1155</v>
      </c>
      <c r="B1169" s="153">
        <f t="shared" si="177"/>
        <v>46080</v>
      </c>
      <c r="C1169" s="179" t="str">
        <f t="shared" si="178"/>
        <v>구간13</v>
      </c>
      <c r="D1169" s="152">
        <f t="shared" si="175"/>
        <v>90</v>
      </c>
      <c r="E1169" s="180">
        <f>COUNTIF($C$15:C1169,C1169)</f>
        <v>58</v>
      </c>
      <c r="F1169" s="181">
        <f t="shared" si="179"/>
        <v>0.21065127883448653</v>
      </c>
      <c r="G1169" s="181">
        <f t="shared" si="180"/>
        <v>1.4863822618519941E-3</v>
      </c>
      <c r="H1169" s="182">
        <f t="shared" si="176"/>
        <v>0.21213766109633853</v>
      </c>
    </row>
    <row r="1170" spans="1:8">
      <c r="A1170" s="152">
        <f t="shared" si="177"/>
        <v>1156</v>
      </c>
      <c r="B1170" s="153">
        <f t="shared" si="177"/>
        <v>46081</v>
      </c>
      <c r="C1170" s="179" t="str">
        <f t="shared" si="178"/>
        <v>구간13</v>
      </c>
      <c r="D1170" s="152">
        <f t="shared" si="175"/>
        <v>90</v>
      </c>
      <c r="E1170" s="180">
        <f>COUNTIF($C$15:C1170,C1170)</f>
        <v>59</v>
      </c>
      <c r="F1170" s="181">
        <f t="shared" si="179"/>
        <v>0.21065127883448653</v>
      </c>
      <c r="G1170" s="181">
        <f t="shared" si="180"/>
        <v>1.5120095422287527E-3</v>
      </c>
      <c r="H1170" s="182">
        <f t="shared" si="176"/>
        <v>0.21216328837671528</v>
      </c>
    </row>
    <row r="1171" spans="1:8">
      <c r="A1171" s="152">
        <f t="shared" si="177"/>
        <v>1157</v>
      </c>
      <c r="B1171" s="153">
        <f t="shared" si="177"/>
        <v>46082</v>
      </c>
      <c r="C1171" s="179" t="str">
        <f t="shared" si="178"/>
        <v>구간13</v>
      </c>
      <c r="D1171" s="152">
        <f t="shared" si="175"/>
        <v>90</v>
      </c>
      <c r="E1171" s="180">
        <f>COUNTIF($C$15:C1171,C1171)</f>
        <v>60</v>
      </c>
      <c r="F1171" s="181">
        <f t="shared" si="179"/>
        <v>0.21065127883448653</v>
      </c>
      <c r="G1171" s="181">
        <f t="shared" si="180"/>
        <v>1.5376368226055113E-3</v>
      </c>
      <c r="H1171" s="182">
        <f t="shared" si="176"/>
        <v>0.21218891565709205</v>
      </c>
    </row>
    <row r="1172" spans="1:8">
      <c r="A1172" s="152">
        <f t="shared" si="177"/>
        <v>1158</v>
      </c>
      <c r="B1172" s="153">
        <f t="shared" si="177"/>
        <v>46083</v>
      </c>
      <c r="C1172" s="179" t="str">
        <f t="shared" si="178"/>
        <v>구간13</v>
      </c>
      <c r="D1172" s="152">
        <f t="shared" si="175"/>
        <v>90</v>
      </c>
      <c r="E1172" s="180">
        <f>COUNTIF($C$15:C1172,C1172)</f>
        <v>61</v>
      </c>
      <c r="F1172" s="181">
        <f t="shared" si="179"/>
        <v>0.21065127883448653</v>
      </c>
      <c r="G1172" s="181">
        <f t="shared" si="180"/>
        <v>1.5632641029822698E-3</v>
      </c>
      <c r="H1172" s="182">
        <f t="shared" si="176"/>
        <v>0.2122145429374688</v>
      </c>
    </row>
    <row r="1173" spans="1:8">
      <c r="A1173" s="152">
        <f t="shared" si="177"/>
        <v>1159</v>
      </c>
      <c r="B1173" s="153">
        <f t="shared" si="177"/>
        <v>46084</v>
      </c>
      <c r="C1173" s="179" t="str">
        <f t="shared" si="178"/>
        <v>구간13</v>
      </c>
      <c r="D1173" s="152">
        <f t="shared" si="175"/>
        <v>90</v>
      </c>
      <c r="E1173" s="180">
        <f>COUNTIF($C$15:C1173,C1173)</f>
        <v>62</v>
      </c>
      <c r="F1173" s="181">
        <f t="shared" si="179"/>
        <v>0.21065127883448653</v>
      </c>
      <c r="G1173" s="181">
        <f t="shared" si="180"/>
        <v>1.5888913833590282E-3</v>
      </c>
      <c r="H1173" s="182">
        <f t="shared" si="176"/>
        <v>0.21224017021784555</v>
      </c>
    </row>
    <row r="1174" spans="1:8">
      <c r="A1174" s="152">
        <f t="shared" si="177"/>
        <v>1160</v>
      </c>
      <c r="B1174" s="153">
        <f t="shared" si="177"/>
        <v>46085</v>
      </c>
      <c r="C1174" s="179" t="str">
        <f t="shared" si="178"/>
        <v>구간13</v>
      </c>
      <c r="D1174" s="152">
        <f t="shared" si="175"/>
        <v>90</v>
      </c>
      <c r="E1174" s="180">
        <f>COUNTIF($C$15:C1174,C1174)</f>
        <v>63</v>
      </c>
      <c r="F1174" s="181">
        <f t="shared" si="179"/>
        <v>0.21065127883448653</v>
      </c>
      <c r="G1174" s="181">
        <f t="shared" si="180"/>
        <v>1.6145186637357867E-3</v>
      </c>
      <c r="H1174" s="182">
        <f t="shared" si="176"/>
        <v>0.21226579749822233</v>
      </c>
    </row>
    <row r="1175" spans="1:8">
      <c r="A1175" s="152">
        <f t="shared" si="177"/>
        <v>1161</v>
      </c>
      <c r="B1175" s="153">
        <f t="shared" si="177"/>
        <v>46086</v>
      </c>
      <c r="C1175" s="179" t="str">
        <f t="shared" si="178"/>
        <v>구간13</v>
      </c>
      <c r="D1175" s="152">
        <f t="shared" si="175"/>
        <v>90</v>
      </c>
      <c r="E1175" s="180">
        <f>COUNTIF($C$15:C1175,C1175)</f>
        <v>64</v>
      </c>
      <c r="F1175" s="181">
        <f t="shared" si="179"/>
        <v>0.21065127883448653</v>
      </c>
      <c r="G1175" s="181">
        <f t="shared" si="180"/>
        <v>1.6401459441125453E-3</v>
      </c>
      <c r="H1175" s="182">
        <f t="shared" si="176"/>
        <v>0.21229142477859908</v>
      </c>
    </row>
    <row r="1176" spans="1:8">
      <c r="A1176" s="152">
        <f t="shared" si="177"/>
        <v>1162</v>
      </c>
      <c r="B1176" s="153">
        <f t="shared" si="177"/>
        <v>46087</v>
      </c>
      <c r="C1176" s="179" t="str">
        <f t="shared" si="178"/>
        <v>구간13</v>
      </c>
      <c r="D1176" s="152">
        <f t="shared" si="175"/>
        <v>90</v>
      </c>
      <c r="E1176" s="180">
        <f>COUNTIF($C$15:C1176,C1176)</f>
        <v>65</v>
      </c>
      <c r="F1176" s="181">
        <f t="shared" si="179"/>
        <v>0.21065127883448653</v>
      </c>
      <c r="G1176" s="181">
        <f t="shared" si="180"/>
        <v>1.6657732244893038E-3</v>
      </c>
      <c r="H1176" s="182">
        <f t="shared" si="176"/>
        <v>0.21231705205897583</v>
      </c>
    </row>
    <row r="1177" spans="1:8">
      <c r="A1177" s="152">
        <f t="shared" si="177"/>
        <v>1163</v>
      </c>
      <c r="B1177" s="153">
        <f t="shared" si="177"/>
        <v>46088</v>
      </c>
      <c r="C1177" s="179" t="str">
        <f t="shared" si="178"/>
        <v>구간13</v>
      </c>
      <c r="D1177" s="152">
        <f t="shared" si="175"/>
        <v>90</v>
      </c>
      <c r="E1177" s="180">
        <f>COUNTIF($C$15:C1177,C1177)</f>
        <v>66</v>
      </c>
      <c r="F1177" s="181">
        <f t="shared" si="179"/>
        <v>0.21065127883448653</v>
      </c>
      <c r="G1177" s="181">
        <f t="shared" si="180"/>
        <v>1.6914005048660624E-3</v>
      </c>
      <c r="H1177" s="182">
        <f t="shared" si="176"/>
        <v>0.21234267933935261</v>
      </c>
    </row>
    <row r="1178" spans="1:8">
      <c r="A1178" s="152">
        <f t="shared" si="177"/>
        <v>1164</v>
      </c>
      <c r="B1178" s="153">
        <f t="shared" si="177"/>
        <v>46089</v>
      </c>
      <c r="C1178" s="179" t="str">
        <f t="shared" si="178"/>
        <v>구간13</v>
      </c>
      <c r="D1178" s="152">
        <f t="shared" si="175"/>
        <v>90</v>
      </c>
      <c r="E1178" s="180">
        <f>COUNTIF($C$15:C1178,C1178)</f>
        <v>67</v>
      </c>
      <c r="F1178" s="181">
        <f t="shared" si="179"/>
        <v>0.21065127883448653</v>
      </c>
      <c r="G1178" s="181">
        <f t="shared" si="180"/>
        <v>1.7170277852428207E-3</v>
      </c>
      <c r="H1178" s="182">
        <f t="shared" si="176"/>
        <v>0.21236830661972936</v>
      </c>
    </row>
    <row r="1179" spans="1:8">
      <c r="A1179" s="152">
        <f t="shared" si="177"/>
        <v>1165</v>
      </c>
      <c r="B1179" s="153">
        <f t="shared" si="177"/>
        <v>46090</v>
      </c>
      <c r="C1179" s="179" t="str">
        <f t="shared" si="178"/>
        <v>구간13</v>
      </c>
      <c r="D1179" s="152">
        <f t="shared" si="175"/>
        <v>90</v>
      </c>
      <c r="E1179" s="180">
        <f>COUNTIF($C$15:C1179,C1179)</f>
        <v>68</v>
      </c>
      <c r="F1179" s="181">
        <f t="shared" si="179"/>
        <v>0.21065127883448653</v>
      </c>
      <c r="G1179" s="181">
        <f t="shared" si="180"/>
        <v>1.7426550656195793E-3</v>
      </c>
      <c r="H1179" s="182">
        <f t="shared" si="176"/>
        <v>0.21239393390010611</v>
      </c>
    </row>
    <row r="1180" spans="1:8">
      <c r="A1180" s="152">
        <f t="shared" si="177"/>
        <v>1166</v>
      </c>
      <c r="B1180" s="153">
        <f t="shared" si="177"/>
        <v>46091</v>
      </c>
      <c r="C1180" s="179" t="str">
        <f t="shared" si="178"/>
        <v>구간13</v>
      </c>
      <c r="D1180" s="152">
        <f t="shared" si="175"/>
        <v>90</v>
      </c>
      <c r="E1180" s="180">
        <f>COUNTIF($C$15:C1180,C1180)</f>
        <v>69</v>
      </c>
      <c r="F1180" s="181">
        <f t="shared" si="179"/>
        <v>0.21065127883448653</v>
      </c>
      <c r="G1180" s="181">
        <f t="shared" si="180"/>
        <v>1.7682823459963378E-3</v>
      </c>
      <c r="H1180" s="182">
        <f t="shared" si="176"/>
        <v>0.21241956118048286</v>
      </c>
    </row>
    <row r="1181" spans="1:8">
      <c r="A1181" s="152">
        <f t="shared" si="177"/>
        <v>1167</v>
      </c>
      <c r="B1181" s="153">
        <f t="shared" si="177"/>
        <v>46092</v>
      </c>
      <c r="C1181" s="179" t="str">
        <f t="shared" si="178"/>
        <v>구간13</v>
      </c>
      <c r="D1181" s="152">
        <f t="shared" si="175"/>
        <v>90</v>
      </c>
      <c r="E1181" s="180">
        <f>COUNTIF($C$15:C1181,C1181)</f>
        <v>70</v>
      </c>
      <c r="F1181" s="181">
        <f t="shared" si="179"/>
        <v>0.21065127883448653</v>
      </c>
      <c r="G1181" s="181">
        <f t="shared" si="180"/>
        <v>1.7939096263730964E-3</v>
      </c>
      <c r="H1181" s="182">
        <f t="shared" si="176"/>
        <v>0.21244518846085964</v>
      </c>
    </row>
    <row r="1182" spans="1:8">
      <c r="A1182" s="152">
        <f t="shared" si="177"/>
        <v>1168</v>
      </c>
      <c r="B1182" s="153">
        <f t="shared" si="177"/>
        <v>46093</v>
      </c>
      <c r="C1182" s="179" t="str">
        <f t="shared" si="178"/>
        <v>구간13</v>
      </c>
      <c r="D1182" s="152">
        <f t="shared" si="175"/>
        <v>90</v>
      </c>
      <c r="E1182" s="180">
        <f>COUNTIF($C$15:C1182,C1182)</f>
        <v>71</v>
      </c>
      <c r="F1182" s="181">
        <f t="shared" si="179"/>
        <v>0.21065127883448653</v>
      </c>
      <c r="G1182" s="181">
        <f t="shared" si="180"/>
        <v>1.819536906749855E-3</v>
      </c>
      <c r="H1182" s="182">
        <f t="shared" si="176"/>
        <v>0.21247081574123639</v>
      </c>
    </row>
    <row r="1183" spans="1:8">
      <c r="A1183" s="152">
        <f t="shared" si="177"/>
        <v>1169</v>
      </c>
      <c r="B1183" s="153">
        <f t="shared" si="177"/>
        <v>46094</v>
      </c>
      <c r="C1183" s="179" t="str">
        <f t="shared" si="178"/>
        <v>구간13</v>
      </c>
      <c r="D1183" s="152">
        <f t="shared" si="175"/>
        <v>90</v>
      </c>
      <c r="E1183" s="180">
        <f>COUNTIF($C$15:C1183,C1183)</f>
        <v>72</v>
      </c>
      <c r="F1183" s="181">
        <f t="shared" si="179"/>
        <v>0.21065127883448653</v>
      </c>
      <c r="G1183" s="181">
        <f t="shared" si="180"/>
        <v>1.8451641871266135E-3</v>
      </c>
      <c r="H1183" s="182">
        <f t="shared" si="176"/>
        <v>0.21249644302161314</v>
      </c>
    </row>
    <row r="1184" spans="1:8">
      <c r="A1184" s="152">
        <f t="shared" ref="A1184:B1199" si="181">A1183+1</f>
        <v>1170</v>
      </c>
      <c r="B1184" s="153">
        <f t="shared" si="181"/>
        <v>46095</v>
      </c>
      <c r="C1184" s="179" t="str">
        <f t="shared" si="178"/>
        <v>구간13</v>
      </c>
      <c r="D1184" s="152">
        <f t="shared" si="175"/>
        <v>90</v>
      </c>
      <c r="E1184" s="180">
        <f>COUNTIF($C$15:C1184,C1184)</f>
        <v>73</v>
      </c>
      <c r="F1184" s="181">
        <f t="shared" si="179"/>
        <v>0.21065127883448653</v>
      </c>
      <c r="G1184" s="181">
        <f t="shared" si="180"/>
        <v>1.8707914675033719E-3</v>
      </c>
      <c r="H1184" s="182">
        <f t="shared" si="176"/>
        <v>0.21252207030198991</v>
      </c>
    </row>
    <row r="1185" spans="1:8">
      <c r="A1185" s="152">
        <f t="shared" si="181"/>
        <v>1171</v>
      </c>
      <c r="B1185" s="153">
        <f t="shared" si="181"/>
        <v>46096</v>
      </c>
      <c r="C1185" s="179" t="str">
        <f t="shared" si="178"/>
        <v>구간13</v>
      </c>
      <c r="D1185" s="152">
        <f t="shared" si="175"/>
        <v>90</v>
      </c>
      <c r="E1185" s="180">
        <f>COUNTIF($C$15:C1185,C1185)</f>
        <v>74</v>
      </c>
      <c r="F1185" s="181">
        <f t="shared" si="179"/>
        <v>0.21065127883448653</v>
      </c>
      <c r="G1185" s="181">
        <f t="shared" si="180"/>
        <v>1.8964187478801304E-3</v>
      </c>
      <c r="H1185" s="182">
        <f t="shared" si="176"/>
        <v>0.21254769758236666</v>
      </c>
    </row>
    <row r="1186" spans="1:8">
      <c r="A1186" s="152">
        <f t="shared" si="181"/>
        <v>1172</v>
      </c>
      <c r="B1186" s="153">
        <f t="shared" si="181"/>
        <v>46097</v>
      </c>
      <c r="C1186" s="179" t="str">
        <f t="shared" si="178"/>
        <v>구간13</v>
      </c>
      <c r="D1186" s="152">
        <f t="shared" si="175"/>
        <v>90</v>
      </c>
      <c r="E1186" s="180">
        <f>COUNTIF($C$15:C1186,C1186)</f>
        <v>75</v>
      </c>
      <c r="F1186" s="181">
        <f t="shared" si="179"/>
        <v>0.21065127883448653</v>
      </c>
      <c r="G1186" s="181">
        <f t="shared" si="180"/>
        <v>1.922046028256889E-3</v>
      </c>
      <c r="H1186" s="182">
        <f t="shared" si="176"/>
        <v>0.21257332486274341</v>
      </c>
    </row>
    <row r="1187" spans="1:8">
      <c r="A1187" s="152">
        <f t="shared" si="181"/>
        <v>1173</v>
      </c>
      <c r="B1187" s="153">
        <f t="shared" si="181"/>
        <v>46098</v>
      </c>
      <c r="C1187" s="179" t="str">
        <f t="shared" si="178"/>
        <v>구간13</v>
      </c>
      <c r="D1187" s="152">
        <f t="shared" si="175"/>
        <v>90</v>
      </c>
      <c r="E1187" s="180">
        <f>COUNTIF($C$15:C1187,C1187)</f>
        <v>76</v>
      </c>
      <c r="F1187" s="181">
        <f t="shared" si="179"/>
        <v>0.21065127883448653</v>
      </c>
      <c r="G1187" s="181">
        <f t="shared" si="180"/>
        <v>1.9476733086336475E-3</v>
      </c>
      <c r="H1187" s="182">
        <f t="shared" si="176"/>
        <v>0.21259895214312019</v>
      </c>
    </row>
    <row r="1188" spans="1:8">
      <c r="A1188" s="152">
        <f t="shared" si="181"/>
        <v>1174</v>
      </c>
      <c r="B1188" s="153">
        <f t="shared" si="181"/>
        <v>46099</v>
      </c>
      <c r="C1188" s="179" t="str">
        <f t="shared" si="178"/>
        <v>구간13</v>
      </c>
      <c r="D1188" s="152">
        <f t="shared" si="175"/>
        <v>90</v>
      </c>
      <c r="E1188" s="180">
        <f>COUNTIF($C$15:C1188,C1188)</f>
        <v>77</v>
      </c>
      <c r="F1188" s="181">
        <f t="shared" si="179"/>
        <v>0.21065127883448653</v>
      </c>
      <c r="G1188" s="181">
        <f t="shared" si="180"/>
        <v>1.9733005890104059E-3</v>
      </c>
      <c r="H1188" s="182">
        <f t="shared" si="176"/>
        <v>0.21262457942349694</v>
      </c>
    </row>
    <row r="1189" spans="1:8">
      <c r="A1189" s="152">
        <f t="shared" si="181"/>
        <v>1175</v>
      </c>
      <c r="B1189" s="153">
        <f t="shared" si="181"/>
        <v>46100</v>
      </c>
      <c r="C1189" s="179" t="str">
        <f t="shared" si="178"/>
        <v>구간13</v>
      </c>
      <c r="D1189" s="152">
        <f t="shared" si="175"/>
        <v>90</v>
      </c>
      <c r="E1189" s="180">
        <f>COUNTIF($C$15:C1189,C1189)</f>
        <v>78</v>
      </c>
      <c r="F1189" s="181">
        <f t="shared" si="179"/>
        <v>0.21065127883448653</v>
      </c>
      <c r="G1189" s="181">
        <f t="shared" si="180"/>
        <v>1.9989278693871644E-3</v>
      </c>
      <c r="H1189" s="182">
        <f t="shared" si="176"/>
        <v>0.21265020670387369</v>
      </c>
    </row>
    <row r="1190" spans="1:8">
      <c r="A1190" s="152">
        <f t="shared" si="181"/>
        <v>1176</v>
      </c>
      <c r="B1190" s="153">
        <f t="shared" si="181"/>
        <v>46101</v>
      </c>
      <c r="C1190" s="179" t="str">
        <f t="shared" si="178"/>
        <v>구간13</v>
      </c>
      <c r="D1190" s="152">
        <f t="shared" si="175"/>
        <v>90</v>
      </c>
      <c r="E1190" s="180">
        <f>COUNTIF($C$15:C1190,C1190)</f>
        <v>79</v>
      </c>
      <c r="F1190" s="181">
        <f t="shared" si="179"/>
        <v>0.21065127883448653</v>
      </c>
      <c r="G1190" s="181">
        <f t="shared" si="180"/>
        <v>2.024555149763923E-3</v>
      </c>
      <c r="H1190" s="182">
        <f t="shared" si="176"/>
        <v>0.21267583398425047</v>
      </c>
    </row>
    <row r="1191" spans="1:8">
      <c r="A1191" s="152">
        <f t="shared" si="181"/>
        <v>1177</v>
      </c>
      <c r="B1191" s="153">
        <f t="shared" si="181"/>
        <v>46102</v>
      </c>
      <c r="C1191" s="179" t="str">
        <f t="shared" si="178"/>
        <v>구간13</v>
      </c>
      <c r="D1191" s="152">
        <f t="shared" si="175"/>
        <v>90</v>
      </c>
      <c r="E1191" s="180">
        <f>COUNTIF($C$15:C1191,C1191)</f>
        <v>80</v>
      </c>
      <c r="F1191" s="181">
        <f t="shared" si="179"/>
        <v>0.21065127883448653</v>
      </c>
      <c r="G1191" s="181">
        <f t="shared" si="180"/>
        <v>2.0501824301406815E-3</v>
      </c>
      <c r="H1191" s="182">
        <f t="shared" si="176"/>
        <v>0.21270146126462722</v>
      </c>
    </row>
    <row r="1192" spans="1:8">
      <c r="A1192" s="152">
        <f t="shared" si="181"/>
        <v>1178</v>
      </c>
      <c r="B1192" s="153">
        <f t="shared" si="181"/>
        <v>46103</v>
      </c>
      <c r="C1192" s="179" t="str">
        <f t="shared" si="178"/>
        <v>구간13</v>
      </c>
      <c r="D1192" s="152">
        <f t="shared" si="175"/>
        <v>90</v>
      </c>
      <c r="E1192" s="180">
        <f>COUNTIF($C$15:C1192,C1192)</f>
        <v>81</v>
      </c>
      <c r="F1192" s="181">
        <f t="shared" si="179"/>
        <v>0.21065127883448653</v>
      </c>
      <c r="G1192" s="181">
        <f t="shared" si="180"/>
        <v>2.0758097105174401E-3</v>
      </c>
      <c r="H1192" s="182">
        <f t="shared" si="176"/>
        <v>0.21272708854500397</v>
      </c>
    </row>
    <row r="1193" spans="1:8">
      <c r="A1193" s="152">
        <f t="shared" si="181"/>
        <v>1179</v>
      </c>
      <c r="B1193" s="153">
        <f t="shared" si="181"/>
        <v>46104</v>
      </c>
      <c r="C1193" s="179" t="str">
        <f t="shared" si="178"/>
        <v>구간13</v>
      </c>
      <c r="D1193" s="152">
        <f t="shared" si="175"/>
        <v>90</v>
      </c>
      <c r="E1193" s="180">
        <f>COUNTIF($C$15:C1193,C1193)</f>
        <v>82</v>
      </c>
      <c r="F1193" s="181">
        <f t="shared" si="179"/>
        <v>0.21065127883448653</v>
      </c>
      <c r="G1193" s="181">
        <f t="shared" si="180"/>
        <v>2.1014369908941987E-3</v>
      </c>
      <c r="H1193" s="182">
        <f t="shared" si="176"/>
        <v>0.21275271582538074</v>
      </c>
    </row>
    <row r="1194" spans="1:8">
      <c r="A1194" s="152">
        <f t="shared" si="181"/>
        <v>1180</v>
      </c>
      <c r="B1194" s="153">
        <f t="shared" si="181"/>
        <v>46105</v>
      </c>
      <c r="C1194" s="179" t="str">
        <f t="shared" si="178"/>
        <v>구간13</v>
      </c>
      <c r="D1194" s="152">
        <f t="shared" si="175"/>
        <v>90</v>
      </c>
      <c r="E1194" s="180">
        <f>COUNTIF($C$15:C1194,C1194)</f>
        <v>83</v>
      </c>
      <c r="F1194" s="181">
        <f t="shared" si="179"/>
        <v>0.21065127883448653</v>
      </c>
      <c r="G1194" s="181">
        <f t="shared" si="180"/>
        <v>2.1270642712709572E-3</v>
      </c>
      <c r="H1194" s="182">
        <f t="shared" si="176"/>
        <v>0.21277834310575749</v>
      </c>
    </row>
    <row r="1195" spans="1:8">
      <c r="A1195" s="152">
        <f t="shared" si="181"/>
        <v>1181</v>
      </c>
      <c r="B1195" s="153">
        <f t="shared" si="181"/>
        <v>46106</v>
      </c>
      <c r="C1195" s="179" t="str">
        <f t="shared" si="178"/>
        <v>구간13</v>
      </c>
      <c r="D1195" s="152">
        <f t="shared" si="175"/>
        <v>90</v>
      </c>
      <c r="E1195" s="180">
        <f>COUNTIF($C$15:C1195,C1195)</f>
        <v>84</v>
      </c>
      <c r="F1195" s="181">
        <f t="shared" si="179"/>
        <v>0.21065127883448653</v>
      </c>
      <c r="G1195" s="181">
        <f t="shared" si="180"/>
        <v>2.1526915516477158E-3</v>
      </c>
      <c r="H1195" s="182">
        <f t="shared" si="176"/>
        <v>0.21280397038613424</v>
      </c>
    </row>
    <row r="1196" spans="1:8">
      <c r="A1196" s="152">
        <f t="shared" si="181"/>
        <v>1182</v>
      </c>
      <c r="B1196" s="153">
        <f t="shared" si="181"/>
        <v>46107</v>
      </c>
      <c r="C1196" s="179" t="str">
        <f t="shared" si="178"/>
        <v>구간13</v>
      </c>
      <c r="D1196" s="152">
        <f t="shared" si="175"/>
        <v>90</v>
      </c>
      <c r="E1196" s="180">
        <f>COUNTIF($C$15:C1196,C1196)</f>
        <v>85</v>
      </c>
      <c r="F1196" s="181">
        <f t="shared" si="179"/>
        <v>0.21065127883448653</v>
      </c>
      <c r="G1196" s="181">
        <f t="shared" si="180"/>
        <v>2.1783188320244743E-3</v>
      </c>
      <c r="H1196" s="182">
        <f t="shared" si="176"/>
        <v>0.21282959766651099</v>
      </c>
    </row>
    <row r="1197" spans="1:8">
      <c r="A1197" s="152">
        <f t="shared" si="181"/>
        <v>1183</v>
      </c>
      <c r="B1197" s="153">
        <f t="shared" si="181"/>
        <v>46108</v>
      </c>
      <c r="C1197" s="179" t="str">
        <f t="shared" si="178"/>
        <v>구간13</v>
      </c>
      <c r="D1197" s="152">
        <f t="shared" si="175"/>
        <v>90</v>
      </c>
      <c r="E1197" s="180">
        <f>COUNTIF($C$15:C1197,C1197)</f>
        <v>86</v>
      </c>
      <c r="F1197" s="181">
        <f t="shared" si="179"/>
        <v>0.21065127883448653</v>
      </c>
      <c r="G1197" s="181">
        <f t="shared" si="180"/>
        <v>2.2039461124012329E-3</v>
      </c>
      <c r="H1197" s="182">
        <f t="shared" si="176"/>
        <v>0.21285522494688777</v>
      </c>
    </row>
    <row r="1198" spans="1:8">
      <c r="A1198" s="152">
        <f t="shared" si="181"/>
        <v>1184</v>
      </c>
      <c r="B1198" s="153">
        <f t="shared" si="181"/>
        <v>46109</v>
      </c>
      <c r="C1198" s="179" t="str">
        <f t="shared" si="178"/>
        <v>구간13</v>
      </c>
      <c r="D1198" s="152">
        <f t="shared" si="175"/>
        <v>90</v>
      </c>
      <c r="E1198" s="180">
        <f>COUNTIF($C$15:C1198,C1198)</f>
        <v>87</v>
      </c>
      <c r="F1198" s="181">
        <f t="shared" si="179"/>
        <v>0.21065127883448653</v>
      </c>
      <c r="G1198" s="181">
        <f t="shared" si="180"/>
        <v>2.2295733927779914E-3</v>
      </c>
      <c r="H1198" s="182">
        <f t="shared" si="176"/>
        <v>0.21288085222726452</v>
      </c>
    </row>
    <row r="1199" spans="1:8">
      <c r="A1199" s="152">
        <f t="shared" si="181"/>
        <v>1185</v>
      </c>
      <c r="B1199" s="153">
        <f t="shared" si="181"/>
        <v>46110</v>
      </c>
      <c r="C1199" s="179" t="str">
        <f t="shared" si="178"/>
        <v>구간13</v>
      </c>
      <c r="D1199" s="152">
        <f t="shared" si="175"/>
        <v>90</v>
      </c>
      <c r="E1199" s="180">
        <f>COUNTIF($C$15:C1199,C1199)</f>
        <v>88</v>
      </c>
      <c r="F1199" s="181">
        <f t="shared" si="179"/>
        <v>0.21065127883448653</v>
      </c>
      <c r="G1199" s="181">
        <f t="shared" si="180"/>
        <v>2.2552006731547496E-3</v>
      </c>
      <c r="H1199" s="182">
        <f t="shared" si="176"/>
        <v>0.21290647950764127</v>
      </c>
    </row>
    <row r="1200" spans="1:8">
      <c r="A1200" s="152">
        <f t="shared" ref="A1200:B1215" si="182">A1199+1</f>
        <v>1186</v>
      </c>
      <c r="B1200" s="153">
        <f t="shared" si="182"/>
        <v>46111</v>
      </c>
      <c r="C1200" s="179" t="str">
        <f t="shared" si="178"/>
        <v>구간13</v>
      </c>
      <c r="D1200" s="152">
        <f t="shared" si="175"/>
        <v>90</v>
      </c>
      <c r="E1200" s="180">
        <f>COUNTIF($C$15:C1200,C1200)</f>
        <v>89</v>
      </c>
      <c r="F1200" s="181">
        <f t="shared" si="179"/>
        <v>0.21065127883448653</v>
      </c>
      <c r="G1200" s="181">
        <f t="shared" si="180"/>
        <v>2.2808279535315081E-3</v>
      </c>
      <c r="H1200" s="182">
        <f t="shared" si="176"/>
        <v>0.21293210678801805</v>
      </c>
    </row>
    <row r="1201" spans="1:8">
      <c r="A1201" s="152">
        <f t="shared" si="182"/>
        <v>1187</v>
      </c>
      <c r="B1201" s="153">
        <f t="shared" si="182"/>
        <v>46112</v>
      </c>
      <c r="C1201" s="179" t="str">
        <f t="shared" si="178"/>
        <v>구간13</v>
      </c>
      <c r="D1201" s="152">
        <f t="shared" si="175"/>
        <v>90</v>
      </c>
      <c r="E1201" s="180">
        <f>COUNTIF($C$15:C1201,C1201)</f>
        <v>90</v>
      </c>
      <c r="F1201" s="181">
        <f t="shared" si="179"/>
        <v>0.21065127883448653</v>
      </c>
      <c r="G1201" s="181">
        <f t="shared" si="180"/>
        <v>2.3064552339082667E-3</v>
      </c>
      <c r="H1201" s="182">
        <f t="shared" si="176"/>
        <v>0.2129577340683948</v>
      </c>
    </row>
    <row r="1202" spans="1:8">
      <c r="A1202" s="152">
        <f t="shared" si="182"/>
        <v>1188</v>
      </c>
      <c r="B1202" s="153">
        <f t="shared" si="182"/>
        <v>46113</v>
      </c>
      <c r="C1202" s="179" t="str">
        <f t="shared" si="178"/>
        <v>구간14</v>
      </c>
      <c r="D1202" s="152">
        <f t="shared" si="175"/>
        <v>91</v>
      </c>
      <c r="E1202" s="180">
        <f>COUNTIF($C$15:C1202,C1202)</f>
        <v>1</v>
      </c>
      <c r="F1202" s="181">
        <f t="shared" si="179"/>
        <v>0.2129577340683948</v>
      </c>
      <c r="G1202" s="181">
        <f t="shared" si="180"/>
        <v>2.6541377731834407E-5</v>
      </c>
      <c r="H1202" s="182">
        <f t="shared" si="176"/>
        <v>0.21298427544612664</v>
      </c>
    </row>
    <row r="1203" spans="1:8">
      <c r="A1203" s="152">
        <f t="shared" si="182"/>
        <v>1189</v>
      </c>
      <c r="B1203" s="153">
        <f t="shared" si="182"/>
        <v>46114</v>
      </c>
      <c r="C1203" s="179" t="str">
        <f t="shared" si="178"/>
        <v>구간14</v>
      </c>
      <c r="D1203" s="152">
        <f t="shared" si="175"/>
        <v>91</v>
      </c>
      <c r="E1203" s="180">
        <f>COUNTIF($C$15:C1203,C1203)</f>
        <v>2</v>
      </c>
      <c r="F1203" s="181">
        <f t="shared" si="179"/>
        <v>0.2129577340683948</v>
      </c>
      <c r="G1203" s="181">
        <f t="shared" si="180"/>
        <v>5.3082755463668813E-5</v>
      </c>
      <c r="H1203" s="182">
        <f t="shared" si="176"/>
        <v>0.21301081682385847</v>
      </c>
    </row>
    <row r="1204" spans="1:8">
      <c r="A1204" s="152">
        <f t="shared" si="182"/>
        <v>1190</v>
      </c>
      <c r="B1204" s="153">
        <f t="shared" si="182"/>
        <v>46115</v>
      </c>
      <c r="C1204" s="179" t="str">
        <f t="shared" si="178"/>
        <v>구간14</v>
      </c>
      <c r="D1204" s="152">
        <f t="shared" si="175"/>
        <v>91</v>
      </c>
      <c r="E1204" s="180">
        <f>COUNTIF($C$15:C1204,C1204)</f>
        <v>3</v>
      </c>
      <c r="F1204" s="181">
        <f t="shared" si="179"/>
        <v>0.2129577340683948</v>
      </c>
      <c r="G1204" s="181">
        <f t="shared" si="180"/>
        <v>7.962413319550322E-5</v>
      </c>
      <c r="H1204" s="182">
        <f t="shared" si="176"/>
        <v>0.21303735820159031</v>
      </c>
    </row>
    <row r="1205" spans="1:8">
      <c r="A1205" s="152">
        <f t="shared" si="182"/>
        <v>1191</v>
      </c>
      <c r="B1205" s="153">
        <f t="shared" si="182"/>
        <v>46116</v>
      </c>
      <c r="C1205" s="179" t="str">
        <f t="shared" si="178"/>
        <v>구간14</v>
      </c>
      <c r="D1205" s="152">
        <f t="shared" si="175"/>
        <v>91</v>
      </c>
      <c r="E1205" s="180">
        <f>COUNTIF($C$15:C1205,C1205)</f>
        <v>4</v>
      </c>
      <c r="F1205" s="181">
        <f t="shared" si="179"/>
        <v>0.2129577340683948</v>
      </c>
      <c r="G1205" s="181">
        <f t="shared" si="180"/>
        <v>1.0616551092733763E-4</v>
      </c>
      <c r="H1205" s="182">
        <f t="shared" si="176"/>
        <v>0.21306389957932215</v>
      </c>
    </row>
    <row r="1206" spans="1:8">
      <c r="A1206" s="152">
        <f t="shared" si="182"/>
        <v>1192</v>
      </c>
      <c r="B1206" s="153">
        <f t="shared" si="182"/>
        <v>46117</v>
      </c>
      <c r="C1206" s="179" t="str">
        <f t="shared" si="178"/>
        <v>구간14</v>
      </c>
      <c r="D1206" s="152">
        <f t="shared" si="175"/>
        <v>91</v>
      </c>
      <c r="E1206" s="180">
        <f>COUNTIF($C$15:C1206,C1206)</f>
        <v>5</v>
      </c>
      <c r="F1206" s="181">
        <f t="shared" si="179"/>
        <v>0.2129577340683948</v>
      </c>
      <c r="G1206" s="181">
        <f t="shared" si="180"/>
        <v>1.3270688865917203E-4</v>
      </c>
      <c r="H1206" s="182">
        <f t="shared" si="176"/>
        <v>0.21309044095705398</v>
      </c>
    </row>
    <row r="1207" spans="1:8">
      <c r="A1207" s="152">
        <f t="shared" si="182"/>
        <v>1193</v>
      </c>
      <c r="B1207" s="153">
        <f t="shared" si="182"/>
        <v>46118</v>
      </c>
      <c r="C1207" s="179" t="str">
        <f t="shared" si="178"/>
        <v>구간14</v>
      </c>
      <c r="D1207" s="152">
        <f t="shared" si="175"/>
        <v>91</v>
      </c>
      <c r="E1207" s="180">
        <f>COUNTIF($C$15:C1207,C1207)</f>
        <v>6</v>
      </c>
      <c r="F1207" s="181">
        <f t="shared" si="179"/>
        <v>0.2129577340683948</v>
      </c>
      <c r="G1207" s="181">
        <f t="shared" si="180"/>
        <v>1.5924826639100644E-4</v>
      </c>
      <c r="H1207" s="182">
        <f t="shared" si="176"/>
        <v>0.21311698233478579</v>
      </c>
    </row>
    <row r="1208" spans="1:8">
      <c r="A1208" s="152">
        <f t="shared" si="182"/>
        <v>1194</v>
      </c>
      <c r="B1208" s="153">
        <f t="shared" si="182"/>
        <v>46119</v>
      </c>
      <c r="C1208" s="179" t="str">
        <f t="shared" si="178"/>
        <v>구간14</v>
      </c>
      <c r="D1208" s="152">
        <f t="shared" si="175"/>
        <v>91</v>
      </c>
      <c r="E1208" s="180">
        <f>COUNTIF($C$15:C1208,C1208)</f>
        <v>7</v>
      </c>
      <c r="F1208" s="181">
        <f t="shared" si="179"/>
        <v>0.2129577340683948</v>
      </c>
      <c r="G1208" s="181">
        <f t="shared" si="180"/>
        <v>1.8578964412284085E-4</v>
      </c>
      <c r="H1208" s="182">
        <f t="shared" si="176"/>
        <v>0.21314352371251763</v>
      </c>
    </row>
    <row r="1209" spans="1:8">
      <c r="A1209" s="152">
        <f t="shared" si="182"/>
        <v>1195</v>
      </c>
      <c r="B1209" s="153">
        <f t="shared" si="182"/>
        <v>46120</v>
      </c>
      <c r="C1209" s="179" t="str">
        <f t="shared" si="178"/>
        <v>구간14</v>
      </c>
      <c r="D1209" s="152">
        <f t="shared" si="175"/>
        <v>91</v>
      </c>
      <c r="E1209" s="180">
        <f>COUNTIF($C$15:C1209,C1209)</f>
        <v>8</v>
      </c>
      <c r="F1209" s="181">
        <f t="shared" si="179"/>
        <v>0.2129577340683948</v>
      </c>
      <c r="G1209" s="181">
        <f t="shared" si="180"/>
        <v>2.1233102185467525E-4</v>
      </c>
      <c r="H1209" s="182">
        <f t="shared" si="176"/>
        <v>0.21317006509024947</v>
      </c>
    </row>
    <row r="1210" spans="1:8">
      <c r="A1210" s="152">
        <f t="shared" si="182"/>
        <v>1196</v>
      </c>
      <c r="B1210" s="153">
        <f t="shared" si="182"/>
        <v>46121</v>
      </c>
      <c r="C1210" s="179" t="str">
        <f t="shared" si="178"/>
        <v>구간14</v>
      </c>
      <c r="D1210" s="152">
        <f t="shared" si="175"/>
        <v>91</v>
      </c>
      <c r="E1210" s="180">
        <f>COUNTIF($C$15:C1210,C1210)</f>
        <v>9</v>
      </c>
      <c r="F1210" s="181">
        <f t="shared" si="179"/>
        <v>0.2129577340683948</v>
      </c>
      <c r="G1210" s="181">
        <f t="shared" si="180"/>
        <v>2.3887239958650966E-4</v>
      </c>
      <c r="H1210" s="182">
        <f t="shared" si="176"/>
        <v>0.2131966064679813</v>
      </c>
    </row>
    <row r="1211" spans="1:8">
      <c r="A1211" s="152">
        <f t="shared" si="182"/>
        <v>1197</v>
      </c>
      <c r="B1211" s="153">
        <f t="shared" si="182"/>
        <v>46122</v>
      </c>
      <c r="C1211" s="179" t="str">
        <f t="shared" si="178"/>
        <v>구간14</v>
      </c>
      <c r="D1211" s="152">
        <f t="shared" si="175"/>
        <v>91</v>
      </c>
      <c r="E1211" s="180">
        <f>COUNTIF($C$15:C1211,C1211)</f>
        <v>10</v>
      </c>
      <c r="F1211" s="181">
        <f t="shared" si="179"/>
        <v>0.2129577340683948</v>
      </c>
      <c r="G1211" s="181">
        <f t="shared" si="180"/>
        <v>2.6541377731834407E-4</v>
      </c>
      <c r="H1211" s="182">
        <f t="shared" si="176"/>
        <v>0.21322314784571314</v>
      </c>
    </row>
    <row r="1212" spans="1:8">
      <c r="A1212" s="152">
        <f t="shared" si="182"/>
        <v>1198</v>
      </c>
      <c r="B1212" s="153">
        <f t="shared" si="182"/>
        <v>46123</v>
      </c>
      <c r="C1212" s="179" t="str">
        <f t="shared" si="178"/>
        <v>구간14</v>
      </c>
      <c r="D1212" s="152">
        <f t="shared" si="175"/>
        <v>91</v>
      </c>
      <c r="E1212" s="180">
        <f>COUNTIF($C$15:C1212,C1212)</f>
        <v>11</v>
      </c>
      <c r="F1212" s="181">
        <f t="shared" si="179"/>
        <v>0.2129577340683948</v>
      </c>
      <c r="G1212" s="181">
        <f t="shared" si="180"/>
        <v>2.9195515505017847E-4</v>
      </c>
      <c r="H1212" s="182">
        <f t="shared" si="176"/>
        <v>0.21324968922344498</v>
      </c>
    </row>
    <row r="1213" spans="1:8">
      <c r="A1213" s="152">
        <f t="shared" si="182"/>
        <v>1199</v>
      </c>
      <c r="B1213" s="153">
        <f t="shared" si="182"/>
        <v>46124</v>
      </c>
      <c r="C1213" s="179" t="str">
        <f t="shared" si="178"/>
        <v>구간14</v>
      </c>
      <c r="D1213" s="152">
        <f t="shared" si="175"/>
        <v>91</v>
      </c>
      <c r="E1213" s="180">
        <f>COUNTIF($C$15:C1213,C1213)</f>
        <v>12</v>
      </c>
      <c r="F1213" s="181">
        <f t="shared" si="179"/>
        <v>0.2129577340683948</v>
      </c>
      <c r="G1213" s="181">
        <f t="shared" si="180"/>
        <v>3.1849653278201288E-4</v>
      </c>
      <c r="H1213" s="182">
        <f t="shared" si="176"/>
        <v>0.21327623060117681</v>
      </c>
    </row>
    <row r="1214" spans="1:8">
      <c r="A1214" s="152">
        <f t="shared" si="182"/>
        <v>1200</v>
      </c>
      <c r="B1214" s="153">
        <f t="shared" si="182"/>
        <v>46125</v>
      </c>
      <c r="C1214" s="179" t="str">
        <f t="shared" si="178"/>
        <v>구간14</v>
      </c>
      <c r="D1214" s="152">
        <f t="shared" si="175"/>
        <v>91</v>
      </c>
      <c r="E1214" s="180">
        <f>COUNTIF($C$15:C1214,C1214)</f>
        <v>13</v>
      </c>
      <c r="F1214" s="181">
        <f t="shared" si="179"/>
        <v>0.2129577340683948</v>
      </c>
      <c r="G1214" s="181">
        <f t="shared" si="180"/>
        <v>3.4503791051384729E-4</v>
      </c>
      <c r="H1214" s="182">
        <f t="shared" si="176"/>
        <v>0.21330277197890865</v>
      </c>
    </row>
    <row r="1215" spans="1:8">
      <c r="A1215" s="152">
        <f t="shared" si="182"/>
        <v>1201</v>
      </c>
      <c r="B1215" s="153">
        <f t="shared" si="182"/>
        <v>46126</v>
      </c>
      <c r="C1215" s="179" t="str">
        <f t="shared" si="178"/>
        <v>구간14</v>
      </c>
      <c r="D1215" s="152">
        <f t="shared" si="175"/>
        <v>91</v>
      </c>
      <c r="E1215" s="180">
        <f>COUNTIF($C$15:C1215,C1215)</f>
        <v>14</v>
      </c>
      <c r="F1215" s="181">
        <f t="shared" si="179"/>
        <v>0.2129577340683948</v>
      </c>
      <c r="G1215" s="181">
        <f t="shared" si="180"/>
        <v>3.7157928824568169E-4</v>
      </c>
      <c r="H1215" s="182">
        <f t="shared" si="176"/>
        <v>0.21332931335664049</v>
      </c>
    </row>
    <row r="1216" spans="1:8">
      <c r="A1216" s="152">
        <f t="shared" ref="A1216:B1231" si="183">A1215+1</f>
        <v>1202</v>
      </c>
      <c r="B1216" s="153">
        <f t="shared" si="183"/>
        <v>46127</v>
      </c>
      <c r="C1216" s="179" t="str">
        <f t="shared" si="178"/>
        <v>구간14</v>
      </c>
      <c r="D1216" s="152">
        <f t="shared" si="175"/>
        <v>91</v>
      </c>
      <c r="E1216" s="180">
        <f>COUNTIF($C$15:C1216,C1216)</f>
        <v>15</v>
      </c>
      <c r="F1216" s="181">
        <f t="shared" si="179"/>
        <v>0.2129577340683948</v>
      </c>
      <c r="G1216" s="181">
        <f t="shared" si="180"/>
        <v>3.981206659775161E-4</v>
      </c>
      <c r="H1216" s="182">
        <f t="shared" si="176"/>
        <v>0.21335585473437232</v>
      </c>
    </row>
    <row r="1217" spans="1:8">
      <c r="A1217" s="152">
        <f t="shared" si="183"/>
        <v>1203</v>
      </c>
      <c r="B1217" s="153">
        <f t="shared" si="183"/>
        <v>46128</v>
      </c>
      <c r="C1217" s="179" t="str">
        <f t="shared" si="178"/>
        <v>구간14</v>
      </c>
      <c r="D1217" s="152">
        <f t="shared" si="175"/>
        <v>91</v>
      </c>
      <c r="E1217" s="180">
        <f>COUNTIF($C$15:C1217,C1217)</f>
        <v>16</v>
      </c>
      <c r="F1217" s="181">
        <f t="shared" si="179"/>
        <v>0.2129577340683948</v>
      </c>
      <c r="G1217" s="181">
        <f t="shared" si="180"/>
        <v>4.246620437093505E-4</v>
      </c>
      <c r="H1217" s="182">
        <f t="shared" si="176"/>
        <v>0.21338239611210416</v>
      </c>
    </row>
    <row r="1218" spans="1:8">
      <c r="A1218" s="152">
        <f t="shared" si="183"/>
        <v>1204</v>
      </c>
      <c r="B1218" s="153">
        <f t="shared" si="183"/>
        <v>46129</v>
      </c>
      <c r="C1218" s="179" t="str">
        <f t="shared" si="178"/>
        <v>구간14</v>
      </c>
      <c r="D1218" s="152">
        <f t="shared" si="175"/>
        <v>91</v>
      </c>
      <c r="E1218" s="180">
        <f>COUNTIF($C$15:C1218,C1218)</f>
        <v>17</v>
      </c>
      <c r="F1218" s="181">
        <f t="shared" si="179"/>
        <v>0.2129577340683948</v>
      </c>
      <c r="G1218" s="181">
        <f t="shared" si="180"/>
        <v>4.5120342144118491E-4</v>
      </c>
      <c r="H1218" s="182">
        <f t="shared" si="176"/>
        <v>0.213408937489836</v>
      </c>
    </row>
    <row r="1219" spans="1:8">
      <c r="A1219" s="152">
        <f t="shared" si="183"/>
        <v>1205</v>
      </c>
      <c r="B1219" s="153">
        <f t="shared" si="183"/>
        <v>46130</v>
      </c>
      <c r="C1219" s="179" t="str">
        <f t="shared" si="178"/>
        <v>구간14</v>
      </c>
      <c r="D1219" s="152">
        <f t="shared" si="175"/>
        <v>91</v>
      </c>
      <c r="E1219" s="180">
        <f>COUNTIF($C$15:C1219,C1219)</f>
        <v>18</v>
      </c>
      <c r="F1219" s="181">
        <f t="shared" si="179"/>
        <v>0.2129577340683948</v>
      </c>
      <c r="G1219" s="181">
        <f t="shared" si="180"/>
        <v>4.7774479917301932E-4</v>
      </c>
      <c r="H1219" s="182">
        <f t="shared" si="176"/>
        <v>0.21343547886756781</v>
      </c>
    </row>
    <row r="1220" spans="1:8">
      <c r="A1220" s="152">
        <f t="shared" si="183"/>
        <v>1206</v>
      </c>
      <c r="B1220" s="153">
        <f t="shared" si="183"/>
        <v>46131</v>
      </c>
      <c r="C1220" s="179" t="str">
        <f t="shared" si="178"/>
        <v>구간14</v>
      </c>
      <c r="D1220" s="152">
        <f t="shared" si="175"/>
        <v>91</v>
      </c>
      <c r="E1220" s="180">
        <f>COUNTIF($C$15:C1220,C1220)</f>
        <v>19</v>
      </c>
      <c r="F1220" s="181">
        <f t="shared" si="179"/>
        <v>0.2129577340683948</v>
      </c>
      <c r="G1220" s="181">
        <f t="shared" si="180"/>
        <v>5.0428617690485367E-4</v>
      </c>
      <c r="H1220" s="182">
        <f t="shared" si="176"/>
        <v>0.21346202024529964</v>
      </c>
    </row>
    <row r="1221" spans="1:8">
      <c r="A1221" s="152">
        <f t="shared" si="183"/>
        <v>1207</v>
      </c>
      <c r="B1221" s="153">
        <f t="shared" si="183"/>
        <v>46132</v>
      </c>
      <c r="C1221" s="179" t="str">
        <f t="shared" si="178"/>
        <v>구간14</v>
      </c>
      <c r="D1221" s="152">
        <f t="shared" si="175"/>
        <v>91</v>
      </c>
      <c r="E1221" s="180">
        <f>COUNTIF($C$15:C1221,C1221)</f>
        <v>20</v>
      </c>
      <c r="F1221" s="181">
        <f t="shared" si="179"/>
        <v>0.2129577340683948</v>
      </c>
      <c r="G1221" s="181">
        <f t="shared" si="180"/>
        <v>5.3082755463668813E-4</v>
      </c>
      <c r="H1221" s="182">
        <f t="shared" si="176"/>
        <v>0.21348856162303148</v>
      </c>
    </row>
    <row r="1222" spans="1:8">
      <c r="A1222" s="152">
        <f t="shared" si="183"/>
        <v>1208</v>
      </c>
      <c r="B1222" s="153">
        <f t="shared" si="183"/>
        <v>46133</v>
      </c>
      <c r="C1222" s="179" t="str">
        <f t="shared" si="178"/>
        <v>구간14</v>
      </c>
      <c r="D1222" s="152">
        <f t="shared" si="175"/>
        <v>91</v>
      </c>
      <c r="E1222" s="180">
        <f>COUNTIF($C$15:C1222,C1222)</f>
        <v>21</v>
      </c>
      <c r="F1222" s="181">
        <f t="shared" si="179"/>
        <v>0.2129577340683948</v>
      </c>
      <c r="G1222" s="181">
        <f t="shared" si="180"/>
        <v>5.5736893236852259E-4</v>
      </c>
      <c r="H1222" s="182">
        <f t="shared" si="176"/>
        <v>0.21351510300076332</v>
      </c>
    </row>
    <row r="1223" spans="1:8">
      <c r="A1223" s="152">
        <f t="shared" si="183"/>
        <v>1209</v>
      </c>
      <c r="B1223" s="153">
        <f t="shared" si="183"/>
        <v>46134</v>
      </c>
      <c r="C1223" s="179" t="str">
        <f t="shared" si="178"/>
        <v>구간14</v>
      </c>
      <c r="D1223" s="152">
        <f t="shared" si="175"/>
        <v>91</v>
      </c>
      <c r="E1223" s="180">
        <f>COUNTIF($C$15:C1223,C1223)</f>
        <v>22</v>
      </c>
      <c r="F1223" s="181">
        <f t="shared" si="179"/>
        <v>0.2129577340683948</v>
      </c>
      <c r="G1223" s="181">
        <f t="shared" si="180"/>
        <v>5.8391031010035694E-4</v>
      </c>
      <c r="H1223" s="182">
        <f t="shared" si="176"/>
        <v>0.21354164437849515</v>
      </c>
    </row>
    <row r="1224" spans="1:8">
      <c r="A1224" s="152">
        <f t="shared" si="183"/>
        <v>1210</v>
      </c>
      <c r="B1224" s="153">
        <f t="shared" si="183"/>
        <v>46135</v>
      </c>
      <c r="C1224" s="179" t="str">
        <f t="shared" si="178"/>
        <v>구간14</v>
      </c>
      <c r="D1224" s="152">
        <f t="shared" si="175"/>
        <v>91</v>
      </c>
      <c r="E1224" s="180">
        <f>COUNTIF($C$15:C1224,C1224)</f>
        <v>23</v>
      </c>
      <c r="F1224" s="181">
        <f t="shared" si="179"/>
        <v>0.2129577340683948</v>
      </c>
      <c r="G1224" s="181">
        <f t="shared" si="180"/>
        <v>6.104516878321913E-4</v>
      </c>
      <c r="H1224" s="182">
        <f t="shared" si="176"/>
        <v>0.21356818575622699</v>
      </c>
    </row>
    <row r="1225" spans="1:8">
      <c r="A1225" s="152">
        <f t="shared" si="183"/>
        <v>1211</v>
      </c>
      <c r="B1225" s="153">
        <f t="shared" si="183"/>
        <v>46136</v>
      </c>
      <c r="C1225" s="179" t="str">
        <f t="shared" si="178"/>
        <v>구간14</v>
      </c>
      <c r="D1225" s="152">
        <f t="shared" si="175"/>
        <v>91</v>
      </c>
      <c r="E1225" s="180">
        <f>COUNTIF($C$15:C1225,C1225)</f>
        <v>24</v>
      </c>
      <c r="F1225" s="181">
        <f t="shared" si="179"/>
        <v>0.2129577340683948</v>
      </c>
      <c r="G1225" s="181">
        <f t="shared" si="180"/>
        <v>6.3699306556402576E-4</v>
      </c>
      <c r="H1225" s="182">
        <f t="shared" si="176"/>
        <v>0.21359472713395883</v>
      </c>
    </row>
    <row r="1226" spans="1:8">
      <c r="A1226" s="152">
        <f t="shared" si="183"/>
        <v>1212</v>
      </c>
      <c r="B1226" s="153">
        <f t="shared" si="183"/>
        <v>46137</v>
      </c>
      <c r="C1226" s="179" t="str">
        <f t="shared" si="178"/>
        <v>구간14</v>
      </c>
      <c r="D1226" s="152">
        <f t="shared" si="175"/>
        <v>91</v>
      </c>
      <c r="E1226" s="180">
        <f>COUNTIF($C$15:C1226,C1226)</f>
        <v>25</v>
      </c>
      <c r="F1226" s="181">
        <f t="shared" si="179"/>
        <v>0.2129577340683948</v>
      </c>
      <c r="G1226" s="181">
        <f t="shared" si="180"/>
        <v>6.6353444329586022E-4</v>
      </c>
      <c r="H1226" s="182">
        <f t="shared" si="176"/>
        <v>0.21362126851169067</v>
      </c>
    </row>
    <row r="1227" spans="1:8">
      <c r="A1227" s="152">
        <f t="shared" si="183"/>
        <v>1213</v>
      </c>
      <c r="B1227" s="153">
        <f t="shared" si="183"/>
        <v>46138</v>
      </c>
      <c r="C1227" s="179" t="str">
        <f t="shared" si="178"/>
        <v>구간14</v>
      </c>
      <c r="D1227" s="152">
        <f t="shared" si="175"/>
        <v>91</v>
      </c>
      <c r="E1227" s="180">
        <f>COUNTIF($C$15:C1227,C1227)</f>
        <v>26</v>
      </c>
      <c r="F1227" s="181">
        <f t="shared" si="179"/>
        <v>0.2129577340683948</v>
      </c>
      <c r="G1227" s="181">
        <f t="shared" si="180"/>
        <v>6.9007582102769457E-4</v>
      </c>
      <c r="H1227" s="182">
        <f t="shared" si="176"/>
        <v>0.2136478098894225</v>
      </c>
    </row>
    <row r="1228" spans="1:8">
      <c r="A1228" s="152">
        <f t="shared" si="183"/>
        <v>1214</v>
      </c>
      <c r="B1228" s="153">
        <f t="shared" si="183"/>
        <v>46139</v>
      </c>
      <c r="C1228" s="179" t="str">
        <f t="shared" si="178"/>
        <v>구간14</v>
      </c>
      <c r="D1228" s="152">
        <f t="shared" si="175"/>
        <v>91</v>
      </c>
      <c r="E1228" s="180">
        <f>COUNTIF($C$15:C1228,C1228)</f>
        <v>27</v>
      </c>
      <c r="F1228" s="181">
        <f t="shared" si="179"/>
        <v>0.2129577340683948</v>
      </c>
      <c r="G1228" s="181">
        <f t="shared" si="180"/>
        <v>7.1661719875952892E-4</v>
      </c>
      <c r="H1228" s="182">
        <f t="shared" si="176"/>
        <v>0.21367435126715434</v>
      </c>
    </row>
    <row r="1229" spans="1:8">
      <c r="A1229" s="152">
        <f t="shared" si="183"/>
        <v>1215</v>
      </c>
      <c r="B1229" s="153">
        <f t="shared" si="183"/>
        <v>46140</v>
      </c>
      <c r="C1229" s="179" t="str">
        <f t="shared" si="178"/>
        <v>구간14</v>
      </c>
      <c r="D1229" s="152">
        <f t="shared" si="175"/>
        <v>91</v>
      </c>
      <c r="E1229" s="180">
        <f>COUNTIF($C$15:C1229,C1229)</f>
        <v>28</v>
      </c>
      <c r="F1229" s="181">
        <f t="shared" si="179"/>
        <v>0.2129577340683948</v>
      </c>
      <c r="G1229" s="181">
        <f t="shared" si="180"/>
        <v>7.4315857649136338E-4</v>
      </c>
      <c r="H1229" s="182">
        <f t="shared" si="176"/>
        <v>0.21370089264488618</v>
      </c>
    </row>
    <row r="1230" spans="1:8">
      <c r="A1230" s="152">
        <f t="shared" si="183"/>
        <v>1216</v>
      </c>
      <c r="B1230" s="153">
        <f t="shared" si="183"/>
        <v>46141</v>
      </c>
      <c r="C1230" s="179" t="str">
        <f t="shared" si="178"/>
        <v>구간14</v>
      </c>
      <c r="D1230" s="152">
        <f t="shared" si="175"/>
        <v>91</v>
      </c>
      <c r="E1230" s="180">
        <f>COUNTIF($C$15:C1230,C1230)</f>
        <v>29</v>
      </c>
      <c r="F1230" s="181">
        <f t="shared" si="179"/>
        <v>0.2129577340683948</v>
      </c>
      <c r="G1230" s="181">
        <f t="shared" si="180"/>
        <v>7.6969995422319784E-4</v>
      </c>
      <c r="H1230" s="182">
        <f t="shared" si="176"/>
        <v>0.21372743402261798</v>
      </c>
    </row>
    <row r="1231" spans="1:8">
      <c r="A1231" s="152">
        <f t="shared" si="183"/>
        <v>1217</v>
      </c>
      <c r="B1231" s="153">
        <f t="shared" si="183"/>
        <v>46142</v>
      </c>
      <c r="C1231" s="179" t="str">
        <f t="shared" si="178"/>
        <v>구간14</v>
      </c>
      <c r="D1231" s="152">
        <f t="shared" ref="D1231:D1294" si="184">COUNTIF($C$15:$C$49928,C1231)</f>
        <v>91</v>
      </c>
      <c r="E1231" s="180">
        <f>COUNTIF($C$15:C1231,C1231)</f>
        <v>30</v>
      </c>
      <c r="F1231" s="181">
        <f t="shared" si="179"/>
        <v>0.2129577340683948</v>
      </c>
      <c r="G1231" s="181">
        <f t="shared" si="180"/>
        <v>7.962413319550322E-4</v>
      </c>
      <c r="H1231" s="182">
        <f t="shared" ref="H1231:H1294" si="185">F1231+G1231</f>
        <v>0.21375397540034982</v>
      </c>
    </row>
    <row r="1232" spans="1:8">
      <c r="A1232" s="152">
        <f t="shared" ref="A1232:B1247" si="186">A1231+1</f>
        <v>1218</v>
      </c>
      <c r="B1232" s="153">
        <f t="shared" si="186"/>
        <v>46143</v>
      </c>
      <c r="C1232" s="179" t="str">
        <f t="shared" ref="C1232:C1295" si="187">IF(IFERROR(HLOOKUP(B1232,$D$5:$BK$6,2,FALSE),"")="",C1233,HLOOKUP(B1232,$D$5:$BK$7,2,FALSE))</f>
        <v>구간14</v>
      </c>
      <c r="D1232" s="152">
        <f t="shared" si="184"/>
        <v>91</v>
      </c>
      <c r="E1232" s="180">
        <f>COUNTIF($C$15:C1232,C1232)</f>
        <v>31</v>
      </c>
      <c r="F1232" s="181">
        <f t="shared" ref="F1232:F1295" si="188">HLOOKUP($C1232,$D$6:$BK$11,6,FALSE)</f>
        <v>0.2129577340683948</v>
      </c>
      <c r="G1232" s="181">
        <f t="shared" ref="G1232:G1295" si="189">HLOOKUP($C1232,$D$6:$BK$11,5,FALSE)*(E1232)</f>
        <v>8.2278270968686655E-4</v>
      </c>
      <c r="H1232" s="182">
        <f t="shared" si="185"/>
        <v>0.21378051677808166</v>
      </c>
    </row>
    <row r="1233" spans="1:8">
      <c r="A1233" s="152">
        <f t="shared" si="186"/>
        <v>1219</v>
      </c>
      <c r="B1233" s="153">
        <f t="shared" si="186"/>
        <v>46144</v>
      </c>
      <c r="C1233" s="179" t="str">
        <f t="shared" si="187"/>
        <v>구간14</v>
      </c>
      <c r="D1233" s="152">
        <f t="shared" si="184"/>
        <v>91</v>
      </c>
      <c r="E1233" s="180">
        <f>COUNTIF($C$15:C1233,C1233)</f>
        <v>32</v>
      </c>
      <c r="F1233" s="181">
        <f t="shared" si="188"/>
        <v>0.2129577340683948</v>
      </c>
      <c r="G1233" s="181">
        <f t="shared" si="189"/>
        <v>8.4932408741870101E-4</v>
      </c>
      <c r="H1233" s="182">
        <f t="shared" si="185"/>
        <v>0.2138070581558135</v>
      </c>
    </row>
    <row r="1234" spans="1:8">
      <c r="A1234" s="152">
        <f t="shared" si="186"/>
        <v>1220</v>
      </c>
      <c r="B1234" s="153">
        <f t="shared" si="186"/>
        <v>46145</v>
      </c>
      <c r="C1234" s="179" t="str">
        <f t="shared" si="187"/>
        <v>구간14</v>
      </c>
      <c r="D1234" s="152">
        <f t="shared" si="184"/>
        <v>91</v>
      </c>
      <c r="E1234" s="180">
        <f>COUNTIF($C$15:C1234,C1234)</f>
        <v>33</v>
      </c>
      <c r="F1234" s="181">
        <f t="shared" si="188"/>
        <v>0.2129577340683948</v>
      </c>
      <c r="G1234" s="181">
        <f t="shared" si="189"/>
        <v>8.7586546515053547E-4</v>
      </c>
      <c r="H1234" s="182">
        <f t="shared" si="185"/>
        <v>0.21383359953354533</v>
      </c>
    </row>
    <row r="1235" spans="1:8">
      <c r="A1235" s="152">
        <f t="shared" si="186"/>
        <v>1221</v>
      </c>
      <c r="B1235" s="153">
        <f t="shared" si="186"/>
        <v>46146</v>
      </c>
      <c r="C1235" s="179" t="str">
        <f t="shared" si="187"/>
        <v>구간14</v>
      </c>
      <c r="D1235" s="152">
        <f t="shared" si="184"/>
        <v>91</v>
      </c>
      <c r="E1235" s="180">
        <f>COUNTIF($C$15:C1235,C1235)</f>
        <v>34</v>
      </c>
      <c r="F1235" s="181">
        <f t="shared" si="188"/>
        <v>0.2129577340683948</v>
      </c>
      <c r="G1235" s="181">
        <f t="shared" si="189"/>
        <v>9.0240684288236982E-4</v>
      </c>
      <c r="H1235" s="182">
        <f t="shared" si="185"/>
        <v>0.21386014091127717</v>
      </c>
    </row>
    <row r="1236" spans="1:8">
      <c r="A1236" s="152">
        <f t="shared" si="186"/>
        <v>1222</v>
      </c>
      <c r="B1236" s="153">
        <f t="shared" si="186"/>
        <v>46147</v>
      </c>
      <c r="C1236" s="179" t="str">
        <f t="shared" si="187"/>
        <v>구간14</v>
      </c>
      <c r="D1236" s="152">
        <f t="shared" si="184"/>
        <v>91</v>
      </c>
      <c r="E1236" s="180">
        <f>COUNTIF($C$15:C1236,C1236)</f>
        <v>35</v>
      </c>
      <c r="F1236" s="181">
        <f t="shared" si="188"/>
        <v>0.2129577340683948</v>
      </c>
      <c r="G1236" s="181">
        <f t="shared" si="189"/>
        <v>9.2894822061420418E-4</v>
      </c>
      <c r="H1236" s="182">
        <f t="shared" si="185"/>
        <v>0.21388668228900901</v>
      </c>
    </row>
    <row r="1237" spans="1:8">
      <c r="A1237" s="152">
        <f t="shared" si="186"/>
        <v>1223</v>
      </c>
      <c r="B1237" s="153">
        <f t="shared" si="186"/>
        <v>46148</v>
      </c>
      <c r="C1237" s="179" t="str">
        <f t="shared" si="187"/>
        <v>구간14</v>
      </c>
      <c r="D1237" s="152">
        <f t="shared" si="184"/>
        <v>91</v>
      </c>
      <c r="E1237" s="180">
        <f>COUNTIF($C$15:C1237,C1237)</f>
        <v>36</v>
      </c>
      <c r="F1237" s="181">
        <f t="shared" si="188"/>
        <v>0.2129577340683948</v>
      </c>
      <c r="G1237" s="181">
        <f t="shared" si="189"/>
        <v>9.5548959834603864E-4</v>
      </c>
      <c r="H1237" s="182">
        <f t="shared" si="185"/>
        <v>0.21391322366674084</v>
      </c>
    </row>
    <row r="1238" spans="1:8">
      <c r="A1238" s="152">
        <f t="shared" si="186"/>
        <v>1224</v>
      </c>
      <c r="B1238" s="153">
        <f t="shared" si="186"/>
        <v>46149</v>
      </c>
      <c r="C1238" s="179" t="str">
        <f t="shared" si="187"/>
        <v>구간14</v>
      </c>
      <c r="D1238" s="152">
        <f t="shared" si="184"/>
        <v>91</v>
      </c>
      <c r="E1238" s="180">
        <f>COUNTIF($C$15:C1238,C1238)</f>
        <v>37</v>
      </c>
      <c r="F1238" s="181">
        <f t="shared" si="188"/>
        <v>0.2129577340683948</v>
      </c>
      <c r="G1238" s="181">
        <f t="shared" si="189"/>
        <v>9.820309760778731E-4</v>
      </c>
      <c r="H1238" s="182">
        <f t="shared" si="185"/>
        <v>0.21393976504447268</v>
      </c>
    </row>
    <row r="1239" spans="1:8">
      <c r="A1239" s="152">
        <f t="shared" si="186"/>
        <v>1225</v>
      </c>
      <c r="B1239" s="153">
        <f t="shared" si="186"/>
        <v>46150</v>
      </c>
      <c r="C1239" s="179" t="str">
        <f t="shared" si="187"/>
        <v>구간14</v>
      </c>
      <c r="D1239" s="152">
        <f t="shared" si="184"/>
        <v>91</v>
      </c>
      <c r="E1239" s="180">
        <f>COUNTIF($C$15:C1239,C1239)</f>
        <v>38</v>
      </c>
      <c r="F1239" s="181">
        <f t="shared" si="188"/>
        <v>0.2129577340683948</v>
      </c>
      <c r="G1239" s="181">
        <f t="shared" si="189"/>
        <v>1.0085723538097073E-3</v>
      </c>
      <c r="H1239" s="182">
        <f t="shared" si="185"/>
        <v>0.21396630642220452</v>
      </c>
    </row>
    <row r="1240" spans="1:8">
      <c r="A1240" s="152">
        <f t="shared" si="186"/>
        <v>1226</v>
      </c>
      <c r="B1240" s="153">
        <f t="shared" si="186"/>
        <v>46151</v>
      </c>
      <c r="C1240" s="179" t="str">
        <f t="shared" si="187"/>
        <v>구간14</v>
      </c>
      <c r="D1240" s="152">
        <f t="shared" si="184"/>
        <v>91</v>
      </c>
      <c r="E1240" s="180">
        <f>COUNTIF($C$15:C1240,C1240)</f>
        <v>39</v>
      </c>
      <c r="F1240" s="181">
        <f t="shared" si="188"/>
        <v>0.2129577340683948</v>
      </c>
      <c r="G1240" s="181">
        <f t="shared" si="189"/>
        <v>1.0351137315415418E-3</v>
      </c>
      <c r="H1240" s="182">
        <f t="shared" si="185"/>
        <v>0.21399284779993635</v>
      </c>
    </row>
    <row r="1241" spans="1:8">
      <c r="A1241" s="152">
        <f t="shared" si="186"/>
        <v>1227</v>
      </c>
      <c r="B1241" s="153">
        <f t="shared" si="186"/>
        <v>46152</v>
      </c>
      <c r="C1241" s="179" t="str">
        <f t="shared" si="187"/>
        <v>구간14</v>
      </c>
      <c r="D1241" s="152">
        <f t="shared" si="184"/>
        <v>91</v>
      </c>
      <c r="E1241" s="180">
        <f>COUNTIF($C$15:C1241,C1241)</f>
        <v>40</v>
      </c>
      <c r="F1241" s="181">
        <f t="shared" si="188"/>
        <v>0.2129577340683948</v>
      </c>
      <c r="G1241" s="181">
        <f t="shared" si="189"/>
        <v>1.0616551092733763E-3</v>
      </c>
      <c r="H1241" s="182">
        <f t="shared" si="185"/>
        <v>0.21401938917766816</v>
      </c>
    </row>
    <row r="1242" spans="1:8">
      <c r="A1242" s="152">
        <f t="shared" si="186"/>
        <v>1228</v>
      </c>
      <c r="B1242" s="153">
        <f t="shared" si="186"/>
        <v>46153</v>
      </c>
      <c r="C1242" s="179" t="str">
        <f t="shared" si="187"/>
        <v>구간14</v>
      </c>
      <c r="D1242" s="152">
        <f t="shared" si="184"/>
        <v>91</v>
      </c>
      <c r="E1242" s="180">
        <f>COUNTIF($C$15:C1242,C1242)</f>
        <v>41</v>
      </c>
      <c r="F1242" s="181">
        <f t="shared" si="188"/>
        <v>0.2129577340683948</v>
      </c>
      <c r="G1242" s="181">
        <f t="shared" si="189"/>
        <v>1.0881964870052107E-3</v>
      </c>
      <c r="H1242" s="182">
        <f t="shared" si="185"/>
        <v>0.2140459305554</v>
      </c>
    </row>
    <row r="1243" spans="1:8">
      <c r="A1243" s="152">
        <f t="shared" si="186"/>
        <v>1229</v>
      </c>
      <c r="B1243" s="153">
        <f t="shared" si="186"/>
        <v>46154</v>
      </c>
      <c r="C1243" s="179" t="str">
        <f t="shared" si="187"/>
        <v>구간14</v>
      </c>
      <c r="D1243" s="152">
        <f t="shared" si="184"/>
        <v>91</v>
      </c>
      <c r="E1243" s="180">
        <f>COUNTIF($C$15:C1243,C1243)</f>
        <v>42</v>
      </c>
      <c r="F1243" s="181">
        <f t="shared" si="188"/>
        <v>0.2129577340683948</v>
      </c>
      <c r="G1243" s="181">
        <f t="shared" si="189"/>
        <v>1.1147378647370452E-3</v>
      </c>
      <c r="H1243" s="182">
        <f t="shared" si="185"/>
        <v>0.21407247193313184</v>
      </c>
    </row>
    <row r="1244" spans="1:8">
      <c r="A1244" s="152">
        <f t="shared" si="186"/>
        <v>1230</v>
      </c>
      <c r="B1244" s="153">
        <f t="shared" si="186"/>
        <v>46155</v>
      </c>
      <c r="C1244" s="179" t="str">
        <f t="shared" si="187"/>
        <v>구간14</v>
      </c>
      <c r="D1244" s="152">
        <f t="shared" si="184"/>
        <v>91</v>
      </c>
      <c r="E1244" s="180">
        <f>COUNTIF($C$15:C1244,C1244)</f>
        <v>43</v>
      </c>
      <c r="F1244" s="181">
        <f t="shared" si="188"/>
        <v>0.2129577340683948</v>
      </c>
      <c r="G1244" s="181">
        <f t="shared" si="189"/>
        <v>1.1412792424688794E-3</v>
      </c>
      <c r="H1244" s="182">
        <f t="shared" si="185"/>
        <v>0.21409901331086367</v>
      </c>
    </row>
    <row r="1245" spans="1:8">
      <c r="A1245" s="152">
        <f t="shared" si="186"/>
        <v>1231</v>
      </c>
      <c r="B1245" s="153">
        <f t="shared" si="186"/>
        <v>46156</v>
      </c>
      <c r="C1245" s="179" t="str">
        <f t="shared" si="187"/>
        <v>구간14</v>
      </c>
      <c r="D1245" s="152">
        <f t="shared" si="184"/>
        <v>91</v>
      </c>
      <c r="E1245" s="180">
        <f>COUNTIF($C$15:C1245,C1245)</f>
        <v>44</v>
      </c>
      <c r="F1245" s="181">
        <f t="shared" si="188"/>
        <v>0.2129577340683948</v>
      </c>
      <c r="G1245" s="181">
        <f t="shared" si="189"/>
        <v>1.1678206202007139E-3</v>
      </c>
      <c r="H1245" s="182">
        <f t="shared" si="185"/>
        <v>0.21412555468859551</v>
      </c>
    </row>
    <row r="1246" spans="1:8">
      <c r="A1246" s="152">
        <f t="shared" si="186"/>
        <v>1232</v>
      </c>
      <c r="B1246" s="153">
        <f t="shared" si="186"/>
        <v>46157</v>
      </c>
      <c r="C1246" s="179" t="str">
        <f t="shared" si="187"/>
        <v>구간14</v>
      </c>
      <c r="D1246" s="152">
        <f t="shared" si="184"/>
        <v>91</v>
      </c>
      <c r="E1246" s="180">
        <f>COUNTIF($C$15:C1246,C1246)</f>
        <v>45</v>
      </c>
      <c r="F1246" s="181">
        <f t="shared" si="188"/>
        <v>0.2129577340683948</v>
      </c>
      <c r="G1246" s="181">
        <f t="shared" si="189"/>
        <v>1.1943619979325483E-3</v>
      </c>
      <c r="H1246" s="182">
        <f t="shared" si="185"/>
        <v>0.21415209606632735</v>
      </c>
    </row>
    <row r="1247" spans="1:8">
      <c r="A1247" s="152">
        <f t="shared" si="186"/>
        <v>1233</v>
      </c>
      <c r="B1247" s="153">
        <f t="shared" si="186"/>
        <v>46158</v>
      </c>
      <c r="C1247" s="179" t="str">
        <f t="shared" si="187"/>
        <v>구간14</v>
      </c>
      <c r="D1247" s="152">
        <f t="shared" si="184"/>
        <v>91</v>
      </c>
      <c r="E1247" s="180">
        <f>COUNTIF($C$15:C1247,C1247)</f>
        <v>46</v>
      </c>
      <c r="F1247" s="181">
        <f t="shared" si="188"/>
        <v>0.2129577340683948</v>
      </c>
      <c r="G1247" s="181">
        <f t="shared" si="189"/>
        <v>1.2209033756643826E-3</v>
      </c>
      <c r="H1247" s="182">
        <f t="shared" si="185"/>
        <v>0.21417863744405918</v>
      </c>
    </row>
    <row r="1248" spans="1:8">
      <c r="A1248" s="152">
        <f t="shared" ref="A1248:B1263" si="190">A1247+1</f>
        <v>1234</v>
      </c>
      <c r="B1248" s="153">
        <f t="shared" si="190"/>
        <v>46159</v>
      </c>
      <c r="C1248" s="179" t="str">
        <f t="shared" si="187"/>
        <v>구간14</v>
      </c>
      <c r="D1248" s="152">
        <f t="shared" si="184"/>
        <v>91</v>
      </c>
      <c r="E1248" s="180">
        <f>COUNTIF($C$15:C1248,C1248)</f>
        <v>47</v>
      </c>
      <c r="F1248" s="181">
        <f t="shared" si="188"/>
        <v>0.2129577340683948</v>
      </c>
      <c r="G1248" s="181">
        <f t="shared" si="189"/>
        <v>1.2474447533962171E-3</v>
      </c>
      <c r="H1248" s="182">
        <f t="shared" si="185"/>
        <v>0.21420517882179102</v>
      </c>
    </row>
    <row r="1249" spans="1:8">
      <c r="A1249" s="152">
        <f t="shared" si="190"/>
        <v>1235</v>
      </c>
      <c r="B1249" s="153">
        <f t="shared" si="190"/>
        <v>46160</v>
      </c>
      <c r="C1249" s="179" t="str">
        <f t="shared" si="187"/>
        <v>구간14</v>
      </c>
      <c r="D1249" s="152">
        <f t="shared" si="184"/>
        <v>91</v>
      </c>
      <c r="E1249" s="180">
        <f>COUNTIF($C$15:C1249,C1249)</f>
        <v>48</v>
      </c>
      <c r="F1249" s="181">
        <f t="shared" si="188"/>
        <v>0.2129577340683948</v>
      </c>
      <c r="G1249" s="181">
        <f t="shared" si="189"/>
        <v>1.2739861311280515E-3</v>
      </c>
      <c r="H1249" s="182">
        <f t="shared" si="185"/>
        <v>0.21423172019952286</v>
      </c>
    </row>
    <row r="1250" spans="1:8">
      <c r="A1250" s="152">
        <f t="shared" si="190"/>
        <v>1236</v>
      </c>
      <c r="B1250" s="153">
        <f t="shared" si="190"/>
        <v>46161</v>
      </c>
      <c r="C1250" s="179" t="str">
        <f t="shared" si="187"/>
        <v>구간14</v>
      </c>
      <c r="D1250" s="152">
        <f t="shared" si="184"/>
        <v>91</v>
      </c>
      <c r="E1250" s="180">
        <f>COUNTIF($C$15:C1250,C1250)</f>
        <v>49</v>
      </c>
      <c r="F1250" s="181">
        <f t="shared" si="188"/>
        <v>0.2129577340683948</v>
      </c>
      <c r="G1250" s="181">
        <f t="shared" si="189"/>
        <v>1.300527508859886E-3</v>
      </c>
      <c r="H1250" s="182">
        <f t="shared" si="185"/>
        <v>0.21425826157725469</v>
      </c>
    </row>
    <row r="1251" spans="1:8">
      <c r="A1251" s="152">
        <f t="shared" si="190"/>
        <v>1237</v>
      </c>
      <c r="B1251" s="153">
        <f t="shared" si="190"/>
        <v>46162</v>
      </c>
      <c r="C1251" s="179" t="str">
        <f t="shared" si="187"/>
        <v>구간14</v>
      </c>
      <c r="D1251" s="152">
        <f t="shared" si="184"/>
        <v>91</v>
      </c>
      <c r="E1251" s="180">
        <f>COUNTIF($C$15:C1251,C1251)</f>
        <v>50</v>
      </c>
      <c r="F1251" s="181">
        <f t="shared" si="188"/>
        <v>0.2129577340683948</v>
      </c>
      <c r="G1251" s="181">
        <f t="shared" si="189"/>
        <v>1.3270688865917204E-3</v>
      </c>
      <c r="H1251" s="182">
        <f t="shared" si="185"/>
        <v>0.21428480295498653</v>
      </c>
    </row>
    <row r="1252" spans="1:8">
      <c r="A1252" s="152">
        <f t="shared" si="190"/>
        <v>1238</v>
      </c>
      <c r="B1252" s="153">
        <f t="shared" si="190"/>
        <v>46163</v>
      </c>
      <c r="C1252" s="179" t="str">
        <f t="shared" si="187"/>
        <v>구간14</v>
      </c>
      <c r="D1252" s="152">
        <f t="shared" si="184"/>
        <v>91</v>
      </c>
      <c r="E1252" s="180">
        <f>COUNTIF($C$15:C1252,C1252)</f>
        <v>51</v>
      </c>
      <c r="F1252" s="181">
        <f t="shared" si="188"/>
        <v>0.2129577340683948</v>
      </c>
      <c r="G1252" s="181">
        <f t="shared" si="189"/>
        <v>1.3536102643235547E-3</v>
      </c>
      <c r="H1252" s="182">
        <f t="shared" si="185"/>
        <v>0.21431134433271837</v>
      </c>
    </row>
    <row r="1253" spans="1:8">
      <c r="A1253" s="152">
        <f t="shared" si="190"/>
        <v>1239</v>
      </c>
      <c r="B1253" s="153">
        <f t="shared" si="190"/>
        <v>46164</v>
      </c>
      <c r="C1253" s="179" t="str">
        <f t="shared" si="187"/>
        <v>구간14</v>
      </c>
      <c r="D1253" s="152">
        <f t="shared" si="184"/>
        <v>91</v>
      </c>
      <c r="E1253" s="180">
        <f>COUNTIF($C$15:C1253,C1253)</f>
        <v>52</v>
      </c>
      <c r="F1253" s="181">
        <f t="shared" si="188"/>
        <v>0.2129577340683948</v>
      </c>
      <c r="G1253" s="181">
        <f t="shared" si="189"/>
        <v>1.3801516420553891E-3</v>
      </c>
      <c r="H1253" s="182">
        <f t="shared" si="185"/>
        <v>0.21433788571045018</v>
      </c>
    </row>
    <row r="1254" spans="1:8">
      <c r="A1254" s="152">
        <f t="shared" si="190"/>
        <v>1240</v>
      </c>
      <c r="B1254" s="153">
        <f t="shared" si="190"/>
        <v>46165</v>
      </c>
      <c r="C1254" s="179" t="str">
        <f t="shared" si="187"/>
        <v>구간14</v>
      </c>
      <c r="D1254" s="152">
        <f t="shared" si="184"/>
        <v>91</v>
      </c>
      <c r="E1254" s="180">
        <f>COUNTIF($C$15:C1254,C1254)</f>
        <v>53</v>
      </c>
      <c r="F1254" s="181">
        <f t="shared" si="188"/>
        <v>0.2129577340683948</v>
      </c>
      <c r="G1254" s="181">
        <f t="shared" si="189"/>
        <v>1.4066930197872236E-3</v>
      </c>
      <c r="H1254" s="182">
        <f t="shared" si="185"/>
        <v>0.21436442708818201</v>
      </c>
    </row>
    <row r="1255" spans="1:8">
      <c r="A1255" s="152">
        <f t="shared" si="190"/>
        <v>1241</v>
      </c>
      <c r="B1255" s="153">
        <f t="shared" si="190"/>
        <v>46166</v>
      </c>
      <c r="C1255" s="179" t="str">
        <f t="shared" si="187"/>
        <v>구간14</v>
      </c>
      <c r="D1255" s="152">
        <f t="shared" si="184"/>
        <v>91</v>
      </c>
      <c r="E1255" s="180">
        <f>COUNTIF($C$15:C1255,C1255)</f>
        <v>54</v>
      </c>
      <c r="F1255" s="181">
        <f t="shared" si="188"/>
        <v>0.2129577340683948</v>
      </c>
      <c r="G1255" s="181">
        <f t="shared" si="189"/>
        <v>1.4332343975190578E-3</v>
      </c>
      <c r="H1255" s="182">
        <f t="shared" si="185"/>
        <v>0.21439096846591385</v>
      </c>
    </row>
    <row r="1256" spans="1:8">
      <c r="A1256" s="152">
        <f t="shared" si="190"/>
        <v>1242</v>
      </c>
      <c r="B1256" s="153">
        <f t="shared" si="190"/>
        <v>46167</v>
      </c>
      <c r="C1256" s="179" t="str">
        <f t="shared" si="187"/>
        <v>구간14</v>
      </c>
      <c r="D1256" s="152">
        <f t="shared" si="184"/>
        <v>91</v>
      </c>
      <c r="E1256" s="180">
        <f>COUNTIF($C$15:C1256,C1256)</f>
        <v>55</v>
      </c>
      <c r="F1256" s="181">
        <f t="shared" si="188"/>
        <v>0.2129577340683948</v>
      </c>
      <c r="G1256" s="181">
        <f t="shared" si="189"/>
        <v>1.4597757752508923E-3</v>
      </c>
      <c r="H1256" s="182">
        <f t="shared" si="185"/>
        <v>0.21441750984364569</v>
      </c>
    </row>
    <row r="1257" spans="1:8">
      <c r="A1257" s="152">
        <f t="shared" si="190"/>
        <v>1243</v>
      </c>
      <c r="B1257" s="153">
        <f t="shared" si="190"/>
        <v>46168</v>
      </c>
      <c r="C1257" s="179" t="str">
        <f t="shared" si="187"/>
        <v>구간14</v>
      </c>
      <c r="D1257" s="152">
        <f t="shared" si="184"/>
        <v>91</v>
      </c>
      <c r="E1257" s="180">
        <f>COUNTIF($C$15:C1257,C1257)</f>
        <v>56</v>
      </c>
      <c r="F1257" s="181">
        <f t="shared" si="188"/>
        <v>0.2129577340683948</v>
      </c>
      <c r="G1257" s="181">
        <f t="shared" si="189"/>
        <v>1.4863171529827268E-3</v>
      </c>
      <c r="H1257" s="182">
        <f t="shared" si="185"/>
        <v>0.21444405122137752</v>
      </c>
    </row>
    <row r="1258" spans="1:8">
      <c r="A1258" s="152">
        <f t="shared" si="190"/>
        <v>1244</v>
      </c>
      <c r="B1258" s="153">
        <f t="shared" si="190"/>
        <v>46169</v>
      </c>
      <c r="C1258" s="179" t="str">
        <f t="shared" si="187"/>
        <v>구간14</v>
      </c>
      <c r="D1258" s="152">
        <f t="shared" si="184"/>
        <v>91</v>
      </c>
      <c r="E1258" s="180">
        <f>COUNTIF($C$15:C1258,C1258)</f>
        <v>57</v>
      </c>
      <c r="F1258" s="181">
        <f t="shared" si="188"/>
        <v>0.2129577340683948</v>
      </c>
      <c r="G1258" s="181">
        <f t="shared" si="189"/>
        <v>1.5128585307145612E-3</v>
      </c>
      <c r="H1258" s="182">
        <f t="shared" si="185"/>
        <v>0.21447059259910936</v>
      </c>
    </row>
    <row r="1259" spans="1:8">
      <c r="A1259" s="152">
        <f t="shared" si="190"/>
        <v>1245</v>
      </c>
      <c r="B1259" s="153">
        <f t="shared" si="190"/>
        <v>46170</v>
      </c>
      <c r="C1259" s="179" t="str">
        <f t="shared" si="187"/>
        <v>구간14</v>
      </c>
      <c r="D1259" s="152">
        <f t="shared" si="184"/>
        <v>91</v>
      </c>
      <c r="E1259" s="180">
        <f>COUNTIF($C$15:C1259,C1259)</f>
        <v>58</v>
      </c>
      <c r="F1259" s="181">
        <f t="shared" si="188"/>
        <v>0.2129577340683948</v>
      </c>
      <c r="G1259" s="181">
        <f t="shared" si="189"/>
        <v>1.5393999084463957E-3</v>
      </c>
      <c r="H1259" s="182">
        <f t="shared" si="185"/>
        <v>0.2144971339768412</v>
      </c>
    </row>
    <row r="1260" spans="1:8">
      <c r="A1260" s="152">
        <f t="shared" si="190"/>
        <v>1246</v>
      </c>
      <c r="B1260" s="153">
        <f t="shared" si="190"/>
        <v>46171</v>
      </c>
      <c r="C1260" s="179" t="str">
        <f t="shared" si="187"/>
        <v>구간14</v>
      </c>
      <c r="D1260" s="152">
        <f t="shared" si="184"/>
        <v>91</v>
      </c>
      <c r="E1260" s="180">
        <f>COUNTIF($C$15:C1260,C1260)</f>
        <v>59</v>
      </c>
      <c r="F1260" s="181">
        <f t="shared" si="188"/>
        <v>0.2129577340683948</v>
      </c>
      <c r="G1260" s="181">
        <f t="shared" si="189"/>
        <v>1.5659412861782299E-3</v>
      </c>
      <c r="H1260" s="182">
        <f t="shared" si="185"/>
        <v>0.21452367535457303</v>
      </c>
    </row>
    <row r="1261" spans="1:8">
      <c r="A1261" s="152">
        <f t="shared" si="190"/>
        <v>1247</v>
      </c>
      <c r="B1261" s="153">
        <f t="shared" si="190"/>
        <v>46172</v>
      </c>
      <c r="C1261" s="179" t="str">
        <f t="shared" si="187"/>
        <v>구간14</v>
      </c>
      <c r="D1261" s="152">
        <f t="shared" si="184"/>
        <v>91</v>
      </c>
      <c r="E1261" s="180">
        <f>COUNTIF($C$15:C1261,C1261)</f>
        <v>60</v>
      </c>
      <c r="F1261" s="181">
        <f t="shared" si="188"/>
        <v>0.2129577340683948</v>
      </c>
      <c r="G1261" s="181">
        <f t="shared" si="189"/>
        <v>1.5924826639100644E-3</v>
      </c>
      <c r="H1261" s="182">
        <f t="shared" si="185"/>
        <v>0.21455021673230487</v>
      </c>
    </row>
    <row r="1262" spans="1:8">
      <c r="A1262" s="152">
        <f t="shared" si="190"/>
        <v>1248</v>
      </c>
      <c r="B1262" s="153">
        <f t="shared" si="190"/>
        <v>46173</v>
      </c>
      <c r="C1262" s="179" t="str">
        <f t="shared" si="187"/>
        <v>구간14</v>
      </c>
      <c r="D1262" s="152">
        <f t="shared" si="184"/>
        <v>91</v>
      </c>
      <c r="E1262" s="180">
        <f>COUNTIF($C$15:C1262,C1262)</f>
        <v>61</v>
      </c>
      <c r="F1262" s="181">
        <f t="shared" si="188"/>
        <v>0.2129577340683948</v>
      </c>
      <c r="G1262" s="181">
        <f t="shared" si="189"/>
        <v>1.6190240416418989E-3</v>
      </c>
      <c r="H1262" s="182">
        <f t="shared" si="185"/>
        <v>0.21457675811003671</v>
      </c>
    </row>
    <row r="1263" spans="1:8">
      <c r="A1263" s="152">
        <f t="shared" si="190"/>
        <v>1249</v>
      </c>
      <c r="B1263" s="153">
        <f t="shared" si="190"/>
        <v>46174</v>
      </c>
      <c r="C1263" s="179" t="str">
        <f t="shared" si="187"/>
        <v>구간14</v>
      </c>
      <c r="D1263" s="152">
        <f t="shared" si="184"/>
        <v>91</v>
      </c>
      <c r="E1263" s="180">
        <f>COUNTIF($C$15:C1263,C1263)</f>
        <v>62</v>
      </c>
      <c r="F1263" s="181">
        <f t="shared" si="188"/>
        <v>0.2129577340683948</v>
      </c>
      <c r="G1263" s="181">
        <f t="shared" si="189"/>
        <v>1.6455654193737331E-3</v>
      </c>
      <c r="H1263" s="182">
        <f t="shared" si="185"/>
        <v>0.21460329948776855</v>
      </c>
    </row>
    <row r="1264" spans="1:8">
      <c r="A1264" s="152">
        <f t="shared" ref="A1264:B1279" si="191">A1263+1</f>
        <v>1250</v>
      </c>
      <c r="B1264" s="153">
        <f t="shared" si="191"/>
        <v>46175</v>
      </c>
      <c r="C1264" s="179" t="str">
        <f t="shared" si="187"/>
        <v>구간14</v>
      </c>
      <c r="D1264" s="152">
        <f t="shared" si="184"/>
        <v>91</v>
      </c>
      <c r="E1264" s="180">
        <f>COUNTIF($C$15:C1264,C1264)</f>
        <v>63</v>
      </c>
      <c r="F1264" s="181">
        <f t="shared" si="188"/>
        <v>0.2129577340683948</v>
      </c>
      <c r="G1264" s="181">
        <f t="shared" si="189"/>
        <v>1.6721067971055676E-3</v>
      </c>
      <c r="H1264" s="182">
        <f t="shared" si="185"/>
        <v>0.21462984086550035</v>
      </c>
    </row>
    <row r="1265" spans="1:8">
      <c r="A1265" s="152">
        <f t="shared" si="191"/>
        <v>1251</v>
      </c>
      <c r="B1265" s="153">
        <f t="shared" si="191"/>
        <v>46176</v>
      </c>
      <c r="C1265" s="179" t="str">
        <f t="shared" si="187"/>
        <v>구간14</v>
      </c>
      <c r="D1265" s="152">
        <f t="shared" si="184"/>
        <v>91</v>
      </c>
      <c r="E1265" s="180">
        <f>COUNTIF($C$15:C1265,C1265)</f>
        <v>64</v>
      </c>
      <c r="F1265" s="181">
        <f t="shared" si="188"/>
        <v>0.2129577340683948</v>
      </c>
      <c r="G1265" s="181">
        <f t="shared" si="189"/>
        <v>1.698648174837402E-3</v>
      </c>
      <c r="H1265" s="182">
        <f t="shared" si="185"/>
        <v>0.21465638224323219</v>
      </c>
    </row>
    <row r="1266" spans="1:8">
      <c r="A1266" s="152">
        <f t="shared" si="191"/>
        <v>1252</v>
      </c>
      <c r="B1266" s="153">
        <f t="shared" si="191"/>
        <v>46177</v>
      </c>
      <c r="C1266" s="179" t="str">
        <f t="shared" si="187"/>
        <v>구간14</v>
      </c>
      <c r="D1266" s="152">
        <f t="shared" si="184"/>
        <v>91</v>
      </c>
      <c r="E1266" s="180">
        <f>COUNTIF($C$15:C1266,C1266)</f>
        <v>65</v>
      </c>
      <c r="F1266" s="181">
        <f t="shared" si="188"/>
        <v>0.2129577340683948</v>
      </c>
      <c r="G1266" s="181">
        <f t="shared" si="189"/>
        <v>1.7251895525692365E-3</v>
      </c>
      <c r="H1266" s="182">
        <f t="shared" si="185"/>
        <v>0.21468292362096403</v>
      </c>
    </row>
    <row r="1267" spans="1:8">
      <c r="A1267" s="152">
        <f t="shared" si="191"/>
        <v>1253</v>
      </c>
      <c r="B1267" s="153">
        <f t="shared" si="191"/>
        <v>46178</v>
      </c>
      <c r="C1267" s="179" t="str">
        <f t="shared" si="187"/>
        <v>구간14</v>
      </c>
      <c r="D1267" s="152">
        <f t="shared" si="184"/>
        <v>91</v>
      </c>
      <c r="E1267" s="180">
        <f>COUNTIF($C$15:C1267,C1267)</f>
        <v>66</v>
      </c>
      <c r="F1267" s="181">
        <f t="shared" si="188"/>
        <v>0.2129577340683948</v>
      </c>
      <c r="G1267" s="181">
        <f t="shared" si="189"/>
        <v>1.7517309303010709E-3</v>
      </c>
      <c r="H1267" s="182">
        <f t="shared" si="185"/>
        <v>0.21470946499869586</v>
      </c>
    </row>
    <row r="1268" spans="1:8">
      <c r="A1268" s="152">
        <f t="shared" si="191"/>
        <v>1254</v>
      </c>
      <c r="B1268" s="153">
        <f t="shared" si="191"/>
        <v>46179</v>
      </c>
      <c r="C1268" s="179" t="str">
        <f t="shared" si="187"/>
        <v>구간14</v>
      </c>
      <c r="D1268" s="152">
        <f t="shared" si="184"/>
        <v>91</v>
      </c>
      <c r="E1268" s="180">
        <f>COUNTIF($C$15:C1268,C1268)</f>
        <v>67</v>
      </c>
      <c r="F1268" s="181">
        <f t="shared" si="188"/>
        <v>0.2129577340683948</v>
      </c>
      <c r="G1268" s="181">
        <f t="shared" si="189"/>
        <v>1.7782723080329052E-3</v>
      </c>
      <c r="H1268" s="182">
        <f t="shared" si="185"/>
        <v>0.2147360063764277</v>
      </c>
    </row>
    <row r="1269" spans="1:8">
      <c r="A1269" s="152">
        <f t="shared" si="191"/>
        <v>1255</v>
      </c>
      <c r="B1269" s="153">
        <f t="shared" si="191"/>
        <v>46180</v>
      </c>
      <c r="C1269" s="179" t="str">
        <f t="shared" si="187"/>
        <v>구간14</v>
      </c>
      <c r="D1269" s="152">
        <f t="shared" si="184"/>
        <v>91</v>
      </c>
      <c r="E1269" s="180">
        <f>COUNTIF($C$15:C1269,C1269)</f>
        <v>68</v>
      </c>
      <c r="F1269" s="181">
        <f t="shared" si="188"/>
        <v>0.2129577340683948</v>
      </c>
      <c r="G1269" s="181">
        <f t="shared" si="189"/>
        <v>1.8048136857647396E-3</v>
      </c>
      <c r="H1269" s="182">
        <f t="shared" si="185"/>
        <v>0.21476254775415954</v>
      </c>
    </row>
    <row r="1270" spans="1:8">
      <c r="A1270" s="152">
        <f t="shared" si="191"/>
        <v>1256</v>
      </c>
      <c r="B1270" s="153">
        <f t="shared" si="191"/>
        <v>46181</v>
      </c>
      <c r="C1270" s="179" t="str">
        <f t="shared" si="187"/>
        <v>구간14</v>
      </c>
      <c r="D1270" s="152">
        <f t="shared" si="184"/>
        <v>91</v>
      </c>
      <c r="E1270" s="180">
        <f>COUNTIF($C$15:C1270,C1270)</f>
        <v>69</v>
      </c>
      <c r="F1270" s="181">
        <f t="shared" si="188"/>
        <v>0.2129577340683948</v>
      </c>
      <c r="G1270" s="181">
        <f t="shared" si="189"/>
        <v>1.8313550634965741E-3</v>
      </c>
      <c r="H1270" s="182">
        <f t="shared" si="185"/>
        <v>0.21478908913189138</v>
      </c>
    </row>
    <row r="1271" spans="1:8">
      <c r="A1271" s="152">
        <f t="shared" si="191"/>
        <v>1257</v>
      </c>
      <c r="B1271" s="153">
        <f t="shared" si="191"/>
        <v>46182</v>
      </c>
      <c r="C1271" s="179" t="str">
        <f t="shared" si="187"/>
        <v>구간14</v>
      </c>
      <c r="D1271" s="152">
        <f t="shared" si="184"/>
        <v>91</v>
      </c>
      <c r="E1271" s="180">
        <f>COUNTIF($C$15:C1271,C1271)</f>
        <v>70</v>
      </c>
      <c r="F1271" s="181">
        <f t="shared" si="188"/>
        <v>0.2129577340683948</v>
      </c>
      <c r="G1271" s="181">
        <f t="shared" si="189"/>
        <v>1.8578964412284084E-3</v>
      </c>
      <c r="H1271" s="182">
        <f t="shared" si="185"/>
        <v>0.21481563050962321</v>
      </c>
    </row>
    <row r="1272" spans="1:8">
      <c r="A1272" s="152">
        <f t="shared" si="191"/>
        <v>1258</v>
      </c>
      <c r="B1272" s="153">
        <f t="shared" si="191"/>
        <v>46183</v>
      </c>
      <c r="C1272" s="179" t="str">
        <f t="shared" si="187"/>
        <v>구간14</v>
      </c>
      <c r="D1272" s="152">
        <f t="shared" si="184"/>
        <v>91</v>
      </c>
      <c r="E1272" s="180">
        <f>COUNTIF($C$15:C1272,C1272)</f>
        <v>71</v>
      </c>
      <c r="F1272" s="181">
        <f t="shared" si="188"/>
        <v>0.2129577340683948</v>
      </c>
      <c r="G1272" s="181">
        <f t="shared" si="189"/>
        <v>1.8844378189602428E-3</v>
      </c>
      <c r="H1272" s="182">
        <f t="shared" si="185"/>
        <v>0.21484217188735505</v>
      </c>
    </row>
    <row r="1273" spans="1:8">
      <c r="A1273" s="152">
        <f t="shared" si="191"/>
        <v>1259</v>
      </c>
      <c r="B1273" s="153">
        <f t="shared" si="191"/>
        <v>46184</v>
      </c>
      <c r="C1273" s="179" t="str">
        <f t="shared" si="187"/>
        <v>구간14</v>
      </c>
      <c r="D1273" s="152">
        <f t="shared" si="184"/>
        <v>91</v>
      </c>
      <c r="E1273" s="180">
        <f>COUNTIF($C$15:C1273,C1273)</f>
        <v>72</v>
      </c>
      <c r="F1273" s="181">
        <f t="shared" si="188"/>
        <v>0.2129577340683948</v>
      </c>
      <c r="G1273" s="181">
        <f t="shared" si="189"/>
        <v>1.9109791966920773E-3</v>
      </c>
      <c r="H1273" s="182">
        <f t="shared" si="185"/>
        <v>0.21486871326508689</v>
      </c>
    </row>
    <row r="1274" spans="1:8">
      <c r="A1274" s="152">
        <f t="shared" si="191"/>
        <v>1260</v>
      </c>
      <c r="B1274" s="153">
        <f t="shared" si="191"/>
        <v>46185</v>
      </c>
      <c r="C1274" s="179" t="str">
        <f t="shared" si="187"/>
        <v>구간14</v>
      </c>
      <c r="D1274" s="152">
        <f t="shared" si="184"/>
        <v>91</v>
      </c>
      <c r="E1274" s="180">
        <f>COUNTIF($C$15:C1274,C1274)</f>
        <v>73</v>
      </c>
      <c r="F1274" s="181">
        <f t="shared" si="188"/>
        <v>0.2129577340683948</v>
      </c>
      <c r="G1274" s="181">
        <f t="shared" si="189"/>
        <v>1.9375205744239117E-3</v>
      </c>
      <c r="H1274" s="182">
        <f t="shared" si="185"/>
        <v>0.21489525464281872</v>
      </c>
    </row>
    <row r="1275" spans="1:8">
      <c r="A1275" s="152">
        <f t="shared" si="191"/>
        <v>1261</v>
      </c>
      <c r="B1275" s="153">
        <f t="shared" si="191"/>
        <v>46186</v>
      </c>
      <c r="C1275" s="179" t="str">
        <f t="shared" si="187"/>
        <v>구간14</v>
      </c>
      <c r="D1275" s="152">
        <f t="shared" si="184"/>
        <v>91</v>
      </c>
      <c r="E1275" s="180">
        <f>COUNTIF($C$15:C1275,C1275)</f>
        <v>74</v>
      </c>
      <c r="F1275" s="181">
        <f t="shared" si="188"/>
        <v>0.2129577340683948</v>
      </c>
      <c r="G1275" s="181">
        <f t="shared" si="189"/>
        <v>1.9640619521557462E-3</v>
      </c>
      <c r="H1275" s="182">
        <f t="shared" si="185"/>
        <v>0.21492179602055056</v>
      </c>
    </row>
    <row r="1276" spans="1:8">
      <c r="A1276" s="152">
        <f t="shared" si="191"/>
        <v>1262</v>
      </c>
      <c r="B1276" s="153">
        <f t="shared" si="191"/>
        <v>46187</v>
      </c>
      <c r="C1276" s="179" t="str">
        <f t="shared" si="187"/>
        <v>구간14</v>
      </c>
      <c r="D1276" s="152">
        <f t="shared" si="184"/>
        <v>91</v>
      </c>
      <c r="E1276" s="180">
        <f>COUNTIF($C$15:C1276,C1276)</f>
        <v>75</v>
      </c>
      <c r="F1276" s="181">
        <f t="shared" si="188"/>
        <v>0.2129577340683948</v>
      </c>
      <c r="G1276" s="181">
        <f t="shared" si="189"/>
        <v>1.9906033298875804E-3</v>
      </c>
      <c r="H1276" s="182">
        <f t="shared" si="185"/>
        <v>0.21494833739828237</v>
      </c>
    </row>
    <row r="1277" spans="1:8">
      <c r="A1277" s="152">
        <f t="shared" si="191"/>
        <v>1263</v>
      </c>
      <c r="B1277" s="153">
        <f t="shared" si="191"/>
        <v>46188</v>
      </c>
      <c r="C1277" s="179" t="str">
        <f t="shared" si="187"/>
        <v>구간14</v>
      </c>
      <c r="D1277" s="152">
        <f t="shared" si="184"/>
        <v>91</v>
      </c>
      <c r="E1277" s="180">
        <f>COUNTIF($C$15:C1277,C1277)</f>
        <v>76</v>
      </c>
      <c r="F1277" s="181">
        <f t="shared" si="188"/>
        <v>0.2129577340683948</v>
      </c>
      <c r="G1277" s="181">
        <f t="shared" si="189"/>
        <v>2.0171447076194147E-3</v>
      </c>
      <c r="H1277" s="182">
        <f t="shared" si="185"/>
        <v>0.21497487877601421</v>
      </c>
    </row>
    <row r="1278" spans="1:8">
      <c r="A1278" s="152">
        <f t="shared" si="191"/>
        <v>1264</v>
      </c>
      <c r="B1278" s="153">
        <f t="shared" si="191"/>
        <v>46189</v>
      </c>
      <c r="C1278" s="179" t="str">
        <f t="shared" si="187"/>
        <v>구간14</v>
      </c>
      <c r="D1278" s="152">
        <f t="shared" si="184"/>
        <v>91</v>
      </c>
      <c r="E1278" s="180">
        <f>COUNTIF($C$15:C1278,C1278)</f>
        <v>77</v>
      </c>
      <c r="F1278" s="181">
        <f t="shared" si="188"/>
        <v>0.2129577340683948</v>
      </c>
      <c r="G1278" s="181">
        <f t="shared" si="189"/>
        <v>2.0436860853512494E-3</v>
      </c>
      <c r="H1278" s="182">
        <f t="shared" si="185"/>
        <v>0.21500142015374604</v>
      </c>
    </row>
    <row r="1279" spans="1:8">
      <c r="A1279" s="152">
        <f t="shared" si="191"/>
        <v>1265</v>
      </c>
      <c r="B1279" s="153">
        <f t="shared" si="191"/>
        <v>46190</v>
      </c>
      <c r="C1279" s="179" t="str">
        <f t="shared" si="187"/>
        <v>구간14</v>
      </c>
      <c r="D1279" s="152">
        <f t="shared" si="184"/>
        <v>91</v>
      </c>
      <c r="E1279" s="180">
        <f>COUNTIF($C$15:C1279,C1279)</f>
        <v>78</v>
      </c>
      <c r="F1279" s="181">
        <f t="shared" si="188"/>
        <v>0.2129577340683948</v>
      </c>
      <c r="G1279" s="181">
        <f t="shared" si="189"/>
        <v>2.0702274630830836E-3</v>
      </c>
      <c r="H1279" s="182">
        <f t="shared" si="185"/>
        <v>0.21502796153147788</v>
      </c>
    </row>
    <row r="1280" spans="1:8">
      <c r="A1280" s="152">
        <f t="shared" ref="A1280:B1295" si="192">A1279+1</f>
        <v>1266</v>
      </c>
      <c r="B1280" s="153">
        <f t="shared" si="192"/>
        <v>46191</v>
      </c>
      <c r="C1280" s="179" t="str">
        <f t="shared" si="187"/>
        <v>구간14</v>
      </c>
      <c r="D1280" s="152">
        <f t="shared" si="184"/>
        <v>91</v>
      </c>
      <c r="E1280" s="180">
        <f>COUNTIF($C$15:C1280,C1280)</f>
        <v>79</v>
      </c>
      <c r="F1280" s="181">
        <f t="shared" si="188"/>
        <v>0.2129577340683948</v>
      </c>
      <c r="G1280" s="181">
        <f t="shared" si="189"/>
        <v>2.0967688408149183E-3</v>
      </c>
      <c r="H1280" s="182">
        <f t="shared" si="185"/>
        <v>0.21505450290920972</v>
      </c>
    </row>
    <row r="1281" spans="1:8">
      <c r="A1281" s="152">
        <f t="shared" si="192"/>
        <v>1267</v>
      </c>
      <c r="B1281" s="153">
        <f t="shared" si="192"/>
        <v>46192</v>
      </c>
      <c r="C1281" s="179" t="str">
        <f t="shared" si="187"/>
        <v>구간14</v>
      </c>
      <c r="D1281" s="152">
        <f t="shared" si="184"/>
        <v>91</v>
      </c>
      <c r="E1281" s="180">
        <f>COUNTIF($C$15:C1281,C1281)</f>
        <v>80</v>
      </c>
      <c r="F1281" s="181">
        <f t="shared" si="188"/>
        <v>0.2129577340683948</v>
      </c>
      <c r="G1281" s="181">
        <f t="shared" si="189"/>
        <v>2.1233102185467525E-3</v>
      </c>
      <c r="H1281" s="182">
        <f t="shared" si="185"/>
        <v>0.21508104428694155</v>
      </c>
    </row>
    <row r="1282" spans="1:8">
      <c r="A1282" s="152">
        <f t="shared" si="192"/>
        <v>1268</v>
      </c>
      <c r="B1282" s="153">
        <f t="shared" si="192"/>
        <v>46193</v>
      </c>
      <c r="C1282" s="179" t="str">
        <f t="shared" si="187"/>
        <v>구간14</v>
      </c>
      <c r="D1282" s="152">
        <f t="shared" si="184"/>
        <v>91</v>
      </c>
      <c r="E1282" s="180">
        <f>COUNTIF($C$15:C1282,C1282)</f>
        <v>81</v>
      </c>
      <c r="F1282" s="181">
        <f t="shared" si="188"/>
        <v>0.2129577340683948</v>
      </c>
      <c r="G1282" s="181">
        <f t="shared" si="189"/>
        <v>2.1498515962785868E-3</v>
      </c>
      <c r="H1282" s="182">
        <f t="shared" si="185"/>
        <v>0.21510758566467339</v>
      </c>
    </row>
    <row r="1283" spans="1:8">
      <c r="A1283" s="152">
        <f t="shared" si="192"/>
        <v>1269</v>
      </c>
      <c r="B1283" s="153">
        <f t="shared" si="192"/>
        <v>46194</v>
      </c>
      <c r="C1283" s="179" t="str">
        <f t="shared" si="187"/>
        <v>구간14</v>
      </c>
      <c r="D1283" s="152">
        <f t="shared" si="184"/>
        <v>91</v>
      </c>
      <c r="E1283" s="180">
        <f>COUNTIF($C$15:C1283,C1283)</f>
        <v>82</v>
      </c>
      <c r="F1283" s="181">
        <f t="shared" si="188"/>
        <v>0.2129577340683948</v>
      </c>
      <c r="G1283" s="181">
        <f t="shared" si="189"/>
        <v>2.1763929740104214E-3</v>
      </c>
      <c r="H1283" s="182">
        <f t="shared" si="185"/>
        <v>0.21513412704240523</v>
      </c>
    </row>
    <row r="1284" spans="1:8">
      <c r="A1284" s="152">
        <f t="shared" si="192"/>
        <v>1270</v>
      </c>
      <c r="B1284" s="153">
        <f t="shared" si="192"/>
        <v>46195</v>
      </c>
      <c r="C1284" s="179" t="str">
        <f t="shared" si="187"/>
        <v>구간14</v>
      </c>
      <c r="D1284" s="152">
        <f t="shared" si="184"/>
        <v>91</v>
      </c>
      <c r="E1284" s="180">
        <f>COUNTIF($C$15:C1284,C1284)</f>
        <v>83</v>
      </c>
      <c r="F1284" s="181">
        <f t="shared" si="188"/>
        <v>0.2129577340683948</v>
      </c>
      <c r="G1284" s="181">
        <f t="shared" si="189"/>
        <v>2.2029343517422557E-3</v>
      </c>
      <c r="H1284" s="182">
        <f t="shared" si="185"/>
        <v>0.21516066842013706</v>
      </c>
    </row>
    <row r="1285" spans="1:8">
      <c r="A1285" s="152">
        <f t="shared" si="192"/>
        <v>1271</v>
      </c>
      <c r="B1285" s="153">
        <f t="shared" si="192"/>
        <v>46196</v>
      </c>
      <c r="C1285" s="179" t="str">
        <f t="shared" si="187"/>
        <v>구간14</v>
      </c>
      <c r="D1285" s="152">
        <f t="shared" si="184"/>
        <v>91</v>
      </c>
      <c r="E1285" s="180">
        <f>COUNTIF($C$15:C1285,C1285)</f>
        <v>84</v>
      </c>
      <c r="F1285" s="181">
        <f t="shared" si="188"/>
        <v>0.2129577340683948</v>
      </c>
      <c r="G1285" s="181">
        <f t="shared" si="189"/>
        <v>2.2294757294740904E-3</v>
      </c>
      <c r="H1285" s="182">
        <f t="shared" si="185"/>
        <v>0.2151872097978689</v>
      </c>
    </row>
    <row r="1286" spans="1:8">
      <c r="A1286" s="152">
        <f t="shared" si="192"/>
        <v>1272</v>
      </c>
      <c r="B1286" s="153">
        <f t="shared" si="192"/>
        <v>46197</v>
      </c>
      <c r="C1286" s="179" t="str">
        <f t="shared" si="187"/>
        <v>구간14</v>
      </c>
      <c r="D1286" s="152">
        <f t="shared" si="184"/>
        <v>91</v>
      </c>
      <c r="E1286" s="180">
        <f>COUNTIF($C$15:C1286,C1286)</f>
        <v>85</v>
      </c>
      <c r="F1286" s="181">
        <f t="shared" si="188"/>
        <v>0.2129577340683948</v>
      </c>
      <c r="G1286" s="181">
        <f t="shared" si="189"/>
        <v>2.2560171072059246E-3</v>
      </c>
      <c r="H1286" s="182">
        <f t="shared" si="185"/>
        <v>0.21521375117560074</v>
      </c>
    </row>
    <row r="1287" spans="1:8">
      <c r="A1287" s="152">
        <f t="shared" si="192"/>
        <v>1273</v>
      </c>
      <c r="B1287" s="153">
        <f t="shared" si="192"/>
        <v>46198</v>
      </c>
      <c r="C1287" s="179" t="str">
        <f t="shared" si="187"/>
        <v>구간14</v>
      </c>
      <c r="D1287" s="152">
        <f t="shared" si="184"/>
        <v>91</v>
      </c>
      <c r="E1287" s="180">
        <f>COUNTIF($C$15:C1287,C1287)</f>
        <v>86</v>
      </c>
      <c r="F1287" s="181">
        <f t="shared" si="188"/>
        <v>0.2129577340683948</v>
      </c>
      <c r="G1287" s="181">
        <f t="shared" si="189"/>
        <v>2.2825584849377589E-3</v>
      </c>
      <c r="H1287" s="182">
        <f t="shared" si="185"/>
        <v>0.21524029255333255</v>
      </c>
    </row>
    <row r="1288" spans="1:8">
      <c r="A1288" s="152">
        <f t="shared" si="192"/>
        <v>1274</v>
      </c>
      <c r="B1288" s="153">
        <f t="shared" si="192"/>
        <v>46199</v>
      </c>
      <c r="C1288" s="179" t="str">
        <f t="shared" si="187"/>
        <v>구간14</v>
      </c>
      <c r="D1288" s="152">
        <f t="shared" si="184"/>
        <v>91</v>
      </c>
      <c r="E1288" s="180">
        <f>COUNTIF($C$15:C1288,C1288)</f>
        <v>87</v>
      </c>
      <c r="F1288" s="181">
        <f t="shared" si="188"/>
        <v>0.2129577340683948</v>
      </c>
      <c r="G1288" s="181">
        <f t="shared" si="189"/>
        <v>2.3090998626695935E-3</v>
      </c>
      <c r="H1288" s="182">
        <f t="shared" si="185"/>
        <v>0.21526683393106438</v>
      </c>
    </row>
    <row r="1289" spans="1:8">
      <c r="A1289" s="152">
        <f t="shared" si="192"/>
        <v>1275</v>
      </c>
      <c r="B1289" s="153">
        <f t="shared" si="192"/>
        <v>46200</v>
      </c>
      <c r="C1289" s="179" t="str">
        <f t="shared" si="187"/>
        <v>구간14</v>
      </c>
      <c r="D1289" s="152">
        <f t="shared" si="184"/>
        <v>91</v>
      </c>
      <c r="E1289" s="180">
        <f>COUNTIF($C$15:C1289,C1289)</f>
        <v>88</v>
      </c>
      <c r="F1289" s="181">
        <f t="shared" si="188"/>
        <v>0.2129577340683948</v>
      </c>
      <c r="G1289" s="181">
        <f t="shared" si="189"/>
        <v>2.3356412404014278E-3</v>
      </c>
      <c r="H1289" s="182">
        <f t="shared" si="185"/>
        <v>0.21529337530879622</v>
      </c>
    </row>
    <row r="1290" spans="1:8">
      <c r="A1290" s="152">
        <f t="shared" si="192"/>
        <v>1276</v>
      </c>
      <c r="B1290" s="153">
        <f t="shared" si="192"/>
        <v>46201</v>
      </c>
      <c r="C1290" s="179" t="str">
        <f t="shared" si="187"/>
        <v>구간14</v>
      </c>
      <c r="D1290" s="152">
        <f t="shared" si="184"/>
        <v>91</v>
      </c>
      <c r="E1290" s="180">
        <f>COUNTIF($C$15:C1290,C1290)</f>
        <v>89</v>
      </c>
      <c r="F1290" s="181">
        <f t="shared" si="188"/>
        <v>0.2129577340683948</v>
      </c>
      <c r="G1290" s="181">
        <f t="shared" si="189"/>
        <v>2.362182618133262E-3</v>
      </c>
      <c r="H1290" s="182">
        <f t="shared" si="185"/>
        <v>0.21531991668652806</v>
      </c>
    </row>
    <row r="1291" spans="1:8">
      <c r="A1291" s="152">
        <f t="shared" si="192"/>
        <v>1277</v>
      </c>
      <c r="B1291" s="153">
        <f t="shared" si="192"/>
        <v>46202</v>
      </c>
      <c r="C1291" s="179" t="str">
        <f t="shared" si="187"/>
        <v>구간14</v>
      </c>
      <c r="D1291" s="152">
        <f t="shared" si="184"/>
        <v>91</v>
      </c>
      <c r="E1291" s="180">
        <f>COUNTIF($C$15:C1291,C1291)</f>
        <v>90</v>
      </c>
      <c r="F1291" s="181">
        <f t="shared" si="188"/>
        <v>0.2129577340683948</v>
      </c>
      <c r="G1291" s="181">
        <f t="shared" si="189"/>
        <v>2.3887239958650967E-3</v>
      </c>
      <c r="H1291" s="182">
        <f t="shared" si="185"/>
        <v>0.21534645806425989</v>
      </c>
    </row>
    <row r="1292" spans="1:8">
      <c r="A1292" s="152">
        <f t="shared" si="192"/>
        <v>1278</v>
      </c>
      <c r="B1292" s="153">
        <f t="shared" si="192"/>
        <v>46203</v>
      </c>
      <c r="C1292" s="179" t="str">
        <f t="shared" si="187"/>
        <v>구간14</v>
      </c>
      <c r="D1292" s="152">
        <f t="shared" si="184"/>
        <v>91</v>
      </c>
      <c r="E1292" s="180">
        <f>COUNTIF($C$15:C1292,C1292)</f>
        <v>91</v>
      </c>
      <c r="F1292" s="181">
        <f t="shared" si="188"/>
        <v>0.2129577340683948</v>
      </c>
      <c r="G1292" s="181">
        <f t="shared" si="189"/>
        <v>2.4152653735969309E-3</v>
      </c>
      <c r="H1292" s="182">
        <f t="shared" si="185"/>
        <v>0.21537299944199173</v>
      </c>
    </row>
    <row r="1293" spans="1:8">
      <c r="A1293" s="152">
        <f t="shared" si="192"/>
        <v>1279</v>
      </c>
      <c r="B1293" s="153">
        <f t="shared" si="192"/>
        <v>46204</v>
      </c>
      <c r="C1293" s="179" t="str">
        <f t="shared" si="187"/>
        <v>구간15</v>
      </c>
      <c r="D1293" s="152">
        <f t="shared" si="184"/>
        <v>92</v>
      </c>
      <c r="E1293" s="180">
        <f>COUNTIF($C$15:C1293,C1293)</f>
        <v>1</v>
      </c>
      <c r="F1293" s="181">
        <f t="shared" si="188"/>
        <v>0.21537299944199173</v>
      </c>
      <c r="G1293" s="181">
        <f t="shared" si="189"/>
        <v>2.7431408528774078E-5</v>
      </c>
      <c r="H1293" s="182">
        <f t="shared" si="185"/>
        <v>0.21540043085052049</v>
      </c>
    </row>
    <row r="1294" spans="1:8">
      <c r="A1294" s="152">
        <f t="shared" si="192"/>
        <v>1280</v>
      </c>
      <c r="B1294" s="153">
        <f t="shared" si="192"/>
        <v>46205</v>
      </c>
      <c r="C1294" s="179" t="str">
        <f t="shared" si="187"/>
        <v>구간15</v>
      </c>
      <c r="D1294" s="152">
        <f t="shared" si="184"/>
        <v>92</v>
      </c>
      <c r="E1294" s="180">
        <f>COUNTIF($C$15:C1294,C1294)</f>
        <v>2</v>
      </c>
      <c r="F1294" s="181">
        <f t="shared" si="188"/>
        <v>0.21537299944199173</v>
      </c>
      <c r="G1294" s="181">
        <f t="shared" si="189"/>
        <v>5.4862817057548156E-5</v>
      </c>
      <c r="H1294" s="182">
        <f t="shared" si="185"/>
        <v>0.21542786225904928</v>
      </c>
    </row>
    <row r="1295" spans="1:8">
      <c r="A1295" s="152">
        <f t="shared" si="192"/>
        <v>1281</v>
      </c>
      <c r="B1295" s="153">
        <f t="shared" si="192"/>
        <v>46206</v>
      </c>
      <c r="C1295" s="179" t="str">
        <f t="shared" si="187"/>
        <v>구간15</v>
      </c>
      <c r="D1295" s="152">
        <f t="shared" ref="D1295:D1358" si="193">COUNTIF($C$15:$C$49928,C1295)</f>
        <v>92</v>
      </c>
      <c r="E1295" s="180">
        <f>COUNTIF($C$15:C1295,C1295)</f>
        <v>3</v>
      </c>
      <c r="F1295" s="181">
        <f t="shared" si="188"/>
        <v>0.21537299944199173</v>
      </c>
      <c r="G1295" s="181">
        <f t="shared" si="189"/>
        <v>8.2294225586322227E-5</v>
      </c>
      <c r="H1295" s="182">
        <f t="shared" ref="H1295:H1358" si="194">F1295+G1295</f>
        <v>0.21545529366757804</v>
      </c>
    </row>
    <row r="1296" spans="1:8">
      <c r="A1296" s="152">
        <f t="shared" ref="A1296:B1311" si="195">A1295+1</f>
        <v>1282</v>
      </c>
      <c r="B1296" s="153">
        <f t="shared" si="195"/>
        <v>46207</v>
      </c>
      <c r="C1296" s="179" t="str">
        <f t="shared" ref="C1296:C1359" si="196">IF(IFERROR(HLOOKUP(B1296,$D$5:$BK$6,2,FALSE),"")="",C1297,HLOOKUP(B1296,$D$5:$BK$7,2,FALSE))</f>
        <v>구간15</v>
      </c>
      <c r="D1296" s="152">
        <f t="shared" si="193"/>
        <v>92</v>
      </c>
      <c r="E1296" s="180">
        <f>COUNTIF($C$15:C1296,C1296)</f>
        <v>4</v>
      </c>
      <c r="F1296" s="181">
        <f t="shared" ref="F1296:F1359" si="197">HLOOKUP($C1296,$D$6:$BK$11,6,FALSE)</f>
        <v>0.21537299944199173</v>
      </c>
      <c r="G1296" s="181">
        <f t="shared" ref="G1296:G1359" si="198">HLOOKUP($C1296,$D$6:$BK$11,5,FALSE)*(E1296)</f>
        <v>1.0972563411509631E-4</v>
      </c>
      <c r="H1296" s="182">
        <f t="shared" si="194"/>
        <v>0.21548272507610683</v>
      </c>
    </row>
    <row r="1297" spans="1:8">
      <c r="A1297" s="152">
        <f t="shared" si="195"/>
        <v>1283</v>
      </c>
      <c r="B1297" s="153">
        <f t="shared" si="195"/>
        <v>46208</v>
      </c>
      <c r="C1297" s="179" t="str">
        <f t="shared" si="196"/>
        <v>구간15</v>
      </c>
      <c r="D1297" s="152">
        <f t="shared" si="193"/>
        <v>92</v>
      </c>
      <c r="E1297" s="180">
        <f>COUNTIF($C$15:C1297,C1297)</f>
        <v>5</v>
      </c>
      <c r="F1297" s="181">
        <f t="shared" si="197"/>
        <v>0.21537299944199173</v>
      </c>
      <c r="G1297" s="181">
        <f t="shared" si="198"/>
        <v>1.371570426438704E-4</v>
      </c>
      <c r="H1297" s="182">
        <f t="shared" si="194"/>
        <v>0.21551015648463559</v>
      </c>
    </row>
    <row r="1298" spans="1:8">
      <c r="A1298" s="152">
        <f t="shared" si="195"/>
        <v>1284</v>
      </c>
      <c r="B1298" s="153">
        <f t="shared" si="195"/>
        <v>46209</v>
      </c>
      <c r="C1298" s="179" t="str">
        <f t="shared" si="196"/>
        <v>구간15</v>
      </c>
      <c r="D1298" s="152">
        <f t="shared" si="193"/>
        <v>92</v>
      </c>
      <c r="E1298" s="180">
        <f>COUNTIF($C$15:C1298,C1298)</f>
        <v>6</v>
      </c>
      <c r="F1298" s="181">
        <f t="shared" si="197"/>
        <v>0.21537299944199173</v>
      </c>
      <c r="G1298" s="181">
        <f t="shared" si="198"/>
        <v>1.6458845117264445E-4</v>
      </c>
      <c r="H1298" s="182">
        <f t="shared" si="194"/>
        <v>0.21553758789316438</v>
      </c>
    </row>
    <row r="1299" spans="1:8">
      <c r="A1299" s="152">
        <f t="shared" si="195"/>
        <v>1285</v>
      </c>
      <c r="B1299" s="153">
        <f t="shared" si="195"/>
        <v>46210</v>
      </c>
      <c r="C1299" s="179" t="str">
        <f t="shared" si="196"/>
        <v>구간15</v>
      </c>
      <c r="D1299" s="152">
        <f t="shared" si="193"/>
        <v>92</v>
      </c>
      <c r="E1299" s="180">
        <f>COUNTIF($C$15:C1299,C1299)</f>
        <v>7</v>
      </c>
      <c r="F1299" s="181">
        <f t="shared" si="197"/>
        <v>0.21537299944199173</v>
      </c>
      <c r="G1299" s="181">
        <f t="shared" si="198"/>
        <v>1.9201985970141854E-4</v>
      </c>
      <c r="H1299" s="182">
        <f t="shared" si="194"/>
        <v>0.21556501930169314</v>
      </c>
    </row>
    <row r="1300" spans="1:8">
      <c r="A1300" s="152">
        <f t="shared" si="195"/>
        <v>1286</v>
      </c>
      <c r="B1300" s="153">
        <f t="shared" si="195"/>
        <v>46211</v>
      </c>
      <c r="C1300" s="179" t="str">
        <f t="shared" si="196"/>
        <v>구간15</v>
      </c>
      <c r="D1300" s="152">
        <f t="shared" si="193"/>
        <v>92</v>
      </c>
      <c r="E1300" s="180">
        <f>COUNTIF($C$15:C1300,C1300)</f>
        <v>8</v>
      </c>
      <c r="F1300" s="181">
        <f t="shared" si="197"/>
        <v>0.21537299944199173</v>
      </c>
      <c r="G1300" s="181">
        <f t="shared" si="198"/>
        <v>2.1945126823019262E-4</v>
      </c>
      <c r="H1300" s="182">
        <f t="shared" si="194"/>
        <v>0.21559245071022193</v>
      </c>
    </row>
    <row r="1301" spans="1:8">
      <c r="A1301" s="152">
        <f t="shared" si="195"/>
        <v>1287</v>
      </c>
      <c r="B1301" s="153">
        <f t="shared" si="195"/>
        <v>46212</v>
      </c>
      <c r="C1301" s="179" t="str">
        <f t="shared" si="196"/>
        <v>구간15</v>
      </c>
      <c r="D1301" s="152">
        <f t="shared" si="193"/>
        <v>92</v>
      </c>
      <c r="E1301" s="180">
        <f>COUNTIF($C$15:C1301,C1301)</f>
        <v>9</v>
      </c>
      <c r="F1301" s="181">
        <f t="shared" si="197"/>
        <v>0.21537299944199173</v>
      </c>
      <c r="G1301" s="181">
        <f t="shared" si="198"/>
        <v>2.4688267675896671E-4</v>
      </c>
      <c r="H1301" s="182">
        <f t="shared" si="194"/>
        <v>0.21561988211875069</v>
      </c>
    </row>
    <row r="1302" spans="1:8">
      <c r="A1302" s="152">
        <f t="shared" si="195"/>
        <v>1288</v>
      </c>
      <c r="B1302" s="153">
        <f t="shared" si="195"/>
        <v>46213</v>
      </c>
      <c r="C1302" s="179" t="str">
        <f t="shared" si="196"/>
        <v>구간15</v>
      </c>
      <c r="D1302" s="152">
        <f t="shared" si="193"/>
        <v>92</v>
      </c>
      <c r="E1302" s="180">
        <f>COUNTIF($C$15:C1302,C1302)</f>
        <v>10</v>
      </c>
      <c r="F1302" s="181">
        <f t="shared" si="197"/>
        <v>0.21537299944199173</v>
      </c>
      <c r="G1302" s="181">
        <f t="shared" si="198"/>
        <v>2.7431408528774079E-4</v>
      </c>
      <c r="H1302" s="182">
        <f t="shared" si="194"/>
        <v>0.21564731352727948</v>
      </c>
    </row>
    <row r="1303" spans="1:8">
      <c r="A1303" s="152">
        <f t="shared" si="195"/>
        <v>1289</v>
      </c>
      <c r="B1303" s="153">
        <f t="shared" si="195"/>
        <v>46214</v>
      </c>
      <c r="C1303" s="179" t="str">
        <f t="shared" si="196"/>
        <v>구간15</v>
      </c>
      <c r="D1303" s="152">
        <f t="shared" si="193"/>
        <v>92</v>
      </c>
      <c r="E1303" s="180">
        <f>COUNTIF($C$15:C1303,C1303)</f>
        <v>11</v>
      </c>
      <c r="F1303" s="181">
        <f t="shared" si="197"/>
        <v>0.21537299944199173</v>
      </c>
      <c r="G1303" s="181">
        <f t="shared" si="198"/>
        <v>3.0174549381651488E-4</v>
      </c>
      <c r="H1303" s="182">
        <f t="shared" si="194"/>
        <v>0.21567474493580824</v>
      </c>
    </row>
    <row r="1304" spans="1:8">
      <c r="A1304" s="152">
        <f t="shared" si="195"/>
        <v>1290</v>
      </c>
      <c r="B1304" s="153">
        <f t="shared" si="195"/>
        <v>46215</v>
      </c>
      <c r="C1304" s="179" t="str">
        <f t="shared" si="196"/>
        <v>구간15</v>
      </c>
      <c r="D1304" s="152">
        <f t="shared" si="193"/>
        <v>92</v>
      </c>
      <c r="E1304" s="180">
        <f>COUNTIF($C$15:C1304,C1304)</f>
        <v>12</v>
      </c>
      <c r="F1304" s="181">
        <f t="shared" si="197"/>
        <v>0.21537299944199173</v>
      </c>
      <c r="G1304" s="181">
        <f t="shared" si="198"/>
        <v>3.2917690234528891E-4</v>
      </c>
      <c r="H1304" s="182">
        <f t="shared" si="194"/>
        <v>0.21570217634433703</v>
      </c>
    </row>
    <row r="1305" spans="1:8">
      <c r="A1305" s="152">
        <f t="shared" si="195"/>
        <v>1291</v>
      </c>
      <c r="B1305" s="153">
        <f t="shared" si="195"/>
        <v>46216</v>
      </c>
      <c r="C1305" s="179" t="str">
        <f t="shared" si="196"/>
        <v>구간15</v>
      </c>
      <c r="D1305" s="152">
        <f t="shared" si="193"/>
        <v>92</v>
      </c>
      <c r="E1305" s="180">
        <f>COUNTIF($C$15:C1305,C1305)</f>
        <v>13</v>
      </c>
      <c r="F1305" s="181">
        <f t="shared" si="197"/>
        <v>0.21537299944199173</v>
      </c>
      <c r="G1305" s="181">
        <f t="shared" si="198"/>
        <v>3.5660831087406299E-4</v>
      </c>
      <c r="H1305" s="182">
        <f t="shared" si="194"/>
        <v>0.21572960775286579</v>
      </c>
    </row>
    <row r="1306" spans="1:8">
      <c r="A1306" s="152">
        <f t="shared" si="195"/>
        <v>1292</v>
      </c>
      <c r="B1306" s="153">
        <f t="shared" si="195"/>
        <v>46217</v>
      </c>
      <c r="C1306" s="179" t="str">
        <f t="shared" si="196"/>
        <v>구간15</v>
      </c>
      <c r="D1306" s="152">
        <f t="shared" si="193"/>
        <v>92</v>
      </c>
      <c r="E1306" s="180">
        <f>COUNTIF($C$15:C1306,C1306)</f>
        <v>14</v>
      </c>
      <c r="F1306" s="181">
        <f t="shared" si="197"/>
        <v>0.21537299944199173</v>
      </c>
      <c r="G1306" s="181">
        <f t="shared" si="198"/>
        <v>3.8403971940283708E-4</v>
      </c>
      <c r="H1306" s="182">
        <f t="shared" si="194"/>
        <v>0.21575703916139458</v>
      </c>
    </row>
    <row r="1307" spans="1:8">
      <c r="A1307" s="152">
        <f t="shared" si="195"/>
        <v>1293</v>
      </c>
      <c r="B1307" s="153">
        <f t="shared" si="195"/>
        <v>46218</v>
      </c>
      <c r="C1307" s="179" t="str">
        <f t="shared" si="196"/>
        <v>구간15</v>
      </c>
      <c r="D1307" s="152">
        <f t="shared" si="193"/>
        <v>92</v>
      </c>
      <c r="E1307" s="180">
        <f>COUNTIF($C$15:C1307,C1307)</f>
        <v>15</v>
      </c>
      <c r="F1307" s="181">
        <f t="shared" si="197"/>
        <v>0.21537299944199173</v>
      </c>
      <c r="G1307" s="181">
        <f t="shared" si="198"/>
        <v>4.1147112793161116E-4</v>
      </c>
      <c r="H1307" s="182">
        <f t="shared" si="194"/>
        <v>0.21578447056992334</v>
      </c>
    </row>
    <row r="1308" spans="1:8">
      <c r="A1308" s="152">
        <f t="shared" si="195"/>
        <v>1294</v>
      </c>
      <c r="B1308" s="153">
        <f t="shared" si="195"/>
        <v>46219</v>
      </c>
      <c r="C1308" s="179" t="str">
        <f t="shared" si="196"/>
        <v>구간15</v>
      </c>
      <c r="D1308" s="152">
        <f t="shared" si="193"/>
        <v>92</v>
      </c>
      <c r="E1308" s="180">
        <f>COUNTIF($C$15:C1308,C1308)</f>
        <v>16</v>
      </c>
      <c r="F1308" s="181">
        <f t="shared" si="197"/>
        <v>0.21537299944199173</v>
      </c>
      <c r="G1308" s="181">
        <f t="shared" si="198"/>
        <v>4.3890253646038525E-4</v>
      </c>
      <c r="H1308" s="182">
        <f t="shared" si="194"/>
        <v>0.21581190197845213</v>
      </c>
    </row>
    <row r="1309" spans="1:8">
      <c r="A1309" s="152">
        <f t="shared" si="195"/>
        <v>1295</v>
      </c>
      <c r="B1309" s="153">
        <f t="shared" si="195"/>
        <v>46220</v>
      </c>
      <c r="C1309" s="179" t="str">
        <f t="shared" si="196"/>
        <v>구간15</v>
      </c>
      <c r="D1309" s="152">
        <f t="shared" si="193"/>
        <v>92</v>
      </c>
      <c r="E1309" s="180">
        <f>COUNTIF($C$15:C1309,C1309)</f>
        <v>17</v>
      </c>
      <c r="F1309" s="181">
        <f t="shared" si="197"/>
        <v>0.21537299944199173</v>
      </c>
      <c r="G1309" s="181">
        <f t="shared" si="198"/>
        <v>4.6633394498915933E-4</v>
      </c>
      <c r="H1309" s="182">
        <f t="shared" si="194"/>
        <v>0.21583933338698089</v>
      </c>
    </row>
    <row r="1310" spans="1:8">
      <c r="A1310" s="152">
        <f t="shared" si="195"/>
        <v>1296</v>
      </c>
      <c r="B1310" s="153">
        <f t="shared" si="195"/>
        <v>46221</v>
      </c>
      <c r="C1310" s="179" t="str">
        <f t="shared" si="196"/>
        <v>구간15</v>
      </c>
      <c r="D1310" s="152">
        <f t="shared" si="193"/>
        <v>92</v>
      </c>
      <c r="E1310" s="180">
        <f>COUNTIF($C$15:C1310,C1310)</f>
        <v>18</v>
      </c>
      <c r="F1310" s="181">
        <f t="shared" si="197"/>
        <v>0.21537299944199173</v>
      </c>
      <c r="G1310" s="181">
        <f t="shared" si="198"/>
        <v>4.9376535351793342E-4</v>
      </c>
      <c r="H1310" s="182">
        <f t="shared" si="194"/>
        <v>0.21586676479550967</v>
      </c>
    </row>
    <row r="1311" spans="1:8">
      <c r="A1311" s="152">
        <f t="shared" si="195"/>
        <v>1297</v>
      </c>
      <c r="B1311" s="153">
        <f t="shared" si="195"/>
        <v>46222</v>
      </c>
      <c r="C1311" s="179" t="str">
        <f t="shared" si="196"/>
        <v>구간15</v>
      </c>
      <c r="D1311" s="152">
        <f t="shared" si="193"/>
        <v>92</v>
      </c>
      <c r="E1311" s="180">
        <f>COUNTIF($C$15:C1311,C1311)</f>
        <v>19</v>
      </c>
      <c r="F1311" s="181">
        <f t="shared" si="197"/>
        <v>0.21537299944199173</v>
      </c>
      <c r="G1311" s="181">
        <f t="shared" si="198"/>
        <v>5.2119676204670745E-4</v>
      </c>
      <c r="H1311" s="182">
        <f t="shared" si="194"/>
        <v>0.21589419620403844</v>
      </c>
    </row>
    <row r="1312" spans="1:8">
      <c r="A1312" s="152">
        <f t="shared" ref="A1312:B1327" si="199">A1311+1</f>
        <v>1298</v>
      </c>
      <c r="B1312" s="153">
        <f t="shared" si="199"/>
        <v>46223</v>
      </c>
      <c r="C1312" s="179" t="str">
        <f t="shared" si="196"/>
        <v>구간15</v>
      </c>
      <c r="D1312" s="152">
        <f t="shared" si="193"/>
        <v>92</v>
      </c>
      <c r="E1312" s="180">
        <f>COUNTIF($C$15:C1312,C1312)</f>
        <v>20</v>
      </c>
      <c r="F1312" s="181">
        <f t="shared" si="197"/>
        <v>0.21537299944199173</v>
      </c>
      <c r="G1312" s="181">
        <f t="shared" si="198"/>
        <v>5.4862817057548159E-4</v>
      </c>
      <c r="H1312" s="182">
        <f t="shared" si="194"/>
        <v>0.21592162761256722</v>
      </c>
    </row>
    <row r="1313" spans="1:8">
      <c r="A1313" s="152">
        <f t="shared" si="199"/>
        <v>1299</v>
      </c>
      <c r="B1313" s="153">
        <f t="shared" si="199"/>
        <v>46224</v>
      </c>
      <c r="C1313" s="179" t="str">
        <f t="shared" si="196"/>
        <v>구간15</v>
      </c>
      <c r="D1313" s="152">
        <f t="shared" si="193"/>
        <v>92</v>
      </c>
      <c r="E1313" s="180">
        <f>COUNTIF($C$15:C1313,C1313)</f>
        <v>21</v>
      </c>
      <c r="F1313" s="181">
        <f t="shared" si="197"/>
        <v>0.21537299944199173</v>
      </c>
      <c r="G1313" s="181">
        <f t="shared" si="198"/>
        <v>5.7605957910425562E-4</v>
      </c>
      <c r="H1313" s="182">
        <f t="shared" si="194"/>
        <v>0.21594905902109598</v>
      </c>
    </row>
    <row r="1314" spans="1:8">
      <c r="A1314" s="152">
        <f t="shared" si="199"/>
        <v>1300</v>
      </c>
      <c r="B1314" s="153">
        <f t="shared" si="199"/>
        <v>46225</v>
      </c>
      <c r="C1314" s="179" t="str">
        <f t="shared" si="196"/>
        <v>구간15</v>
      </c>
      <c r="D1314" s="152">
        <f t="shared" si="193"/>
        <v>92</v>
      </c>
      <c r="E1314" s="180">
        <f>COUNTIF($C$15:C1314,C1314)</f>
        <v>22</v>
      </c>
      <c r="F1314" s="181">
        <f t="shared" si="197"/>
        <v>0.21537299944199173</v>
      </c>
      <c r="G1314" s="181">
        <f t="shared" si="198"/>
        <v>6.0349098763302976E-4</v>
      </c>
      <c r="H1314" s="182">
        <f t="shared" si="194"/>
        <v>0.21597649042962477</v>
      </c>
    </row>
    <row r="1315" spans="1:8">
      <c r="A1315" s="152">
        <f t="shared" si="199"/>
        <v>1301</v>
      </c>
      <c r="B1315" s="153">
        <f t="shared" si="199"/>
        <v>46226</v>
      </c>
      <c r="C1315" s="179" t="str">
        <f t="shared" si="196"/>
        <v>구간15</v>
      </c>
      <c r="D1315" s="152">
        <f t="shared" si="193"/>
        <v>92</v>
      </c>
      <c r="E1315" s="180">
        <f>COUNTIF($C$15:C1315,C1315)</f>
        <v>23</v>
      </c>
      <c r="F1315" s="181">
        <f t="shared" si="197"/>
        <v>0.21537299944199173</v>
      </c>
      <c r="G1315" s="181">
        <f t="shared" si="198"/>
        <v>6.3092239616180379E-4</v>
      </c>
      <c r="H1315" s="182">
        <f t="shared" si="194"/>
        <v>0.21600392183815353</v>
      </c>
    </row>
    <row r="1316" spans="1:8">
      <c r="A1316" s="152">
        <f t="shared" si="199"/>
        <v>1302</v>
      </c>
      <c r="B1316" s="153">
        <f t="shared" si="199"/>
        <v>46227</v>
      </c>
      <c r="C1316" s="179" t="str">
        <f t="shared" si="196"/>
        <v>구간15</v>
      </c>
      <c r="D1316" s="152">
        <f t="shared" si="193"/>
        <v>92</v>
      </c>
      <c r="E1316" s="180">
        <f>COUNTIF($C$15:C1316,C1316)</f>
        <v>24</v>
      </c>
      <c r="F1316" s="181">
        <f t="shared" si="197"/>
        <v>0.21537299944199173</v>
      </c>
      <c r="G1316" s="181">
        <f t="shared" si="198"/>
        <v>6.5835380469057782E-4</v>
      </c>
      <c r="H1316" s="182">
        <f t="shared" si="194"/>
        <v>0.21603135324668229</v>
      </c>
    </row>
    <row r="1317" spans="1:8">
      <c r="A1317" s="152">
        <f t="shared" si="199"/>
        <v>1303</v>
      </c>
      <c r="B1317" s="153">
        <f t="shared" si="199"/>
        <v>46228</v>
      </c>
      <c r="C1317" s="179" t="str">
        <f t="shared" si="196"/>
        <v>구간15</v>
      </c>
      <c r="D1317" s="152">
        <f t="shared" si="193"/>
        <v>92</v>
      </c>
      <c r="E1317" s="180">
        <f>COUNTIF($C$15:C1317,C1317)</f>
        <v>25</v>
      </c>
      <c r="F1317" s="181">
        <f t="shared" si="197"/>
        <v>0.21537299944199173</v>
      </c>
      <c r="G1317" s="181">
        <f t="shared" si="198"/>
        <v>6.8578521321935196E-4</v>
      </c>
      <c r="H1317" s="182">
        <f t="shared" si="194"/>
        <v>0.21605878465521108</v>
      </c>
    </row>
    <row r="1318" spans="1:8">
      <c r="A1318" s="152">
        <f t="shared" si="199"/>
        <v>1304</v>
      </c>
      <c r="B1318" s="153">
        <f t="shared" si="199"/>
        <v>46229</v>
      </c>
      <c r="C1318" s="179" t="str">
        <f t="shared" si="196"/>
        <v>구간15</v>
      </c>
      <c r="D1318" s="152">
        <f t="shared" si="193"/>
        <v>92</v>
      </c>
      <c r="E1318" s="180">
        <f>COUNTIF($C$15:C1318,C1318)</f>
        <v>26</v>
      </c>
      <c r="F1318" s="181">
        <f t="shared" si="197"/>
        <v>0.21537299944199173</v>
      </c>
      <c r="G1318" s="181">
        <f t="shared" si="198"/>
        <v>7.1321662174812599E-4</v>
      </c>
      <c r="H1318" s="182">
        <f t="shared" si="194"/>
        <v>0.21608621606373984</v>
      </c>
    </row>
    <row r="1319" spans="1:8">
      <c r="A1319" s="152">
        <f t="shared" si="199"/>
        <v>1305</v>
      </c>
      <c r="B1319" s="153">
        <f t="shared" si="199"/>
        <v>46230</v>
      </c>
      <c r="C1319" s="179" t="str">
        <f t="shared" si="196"/>
        <v>구간15</v>
      </c>
      <c r="D1319" s="152">
        <f t="shared" si="193"/>
        <v>92</v>
      </c>
      <c r="E1319" s="180">
        <f>COUNTIF($C$15:C1319,C1319)</f>
        <v>27</v>
      </c>
      <c r="F1319" s="181">
        <f t="shared" si="197"/>
        <v>0.21537299944199173</v>
      </c>
      <c r="G1319" s="181">
        <f t="shared" si="198"/>
        <v>7.4064803027690013E-4</v>
      </c>
      <c r="H1319" s="182">
        <f t="shared" si="194"/>
        <v>0.21611364747226863</v>
      </c>
    </row>
    <row r="1320" spans="1:8">
      <c r="A1320" s="152">
        <f t="shared" si="199"/>
        <v>1306</v>
      </c>
      <c r="B1320" s="153">
        <f t="shared" si="199"/>
        <v>46231</v>
      </c>
      <c r="C1320" s="179" t="str">
        <f t="shared" si="196"/>
        <v>구간15</v>
      </c>
      <c r="D1320" s="152">
        <f t="shared" si="193"/>
        <v>92</v>
      </c>
      <c r="E1320" s="180">
        <f>COUNTIF($C$15:C1320,C1320)</f>
        <v>28</v>
      </c>
      <c r="F1320" s="181">
        <f t="shared" si="197"/>
        <v>0.21537299944199173</v>
      </c>
      <c r="G1320" s="181">
        <f t="shared" si="198"/>
        <v>7.6807943880567416E-4</v>
      </c>
      <c r="H1320" s="182">
        <f t="shared" si="194"/>
        <v>0.21614107888079739</v>
      </c>
    </row>
    <row r="1321" spans="1:8">
      <c r="A1321" s="152">
        <f t="shared" si="199"/>
        <v>1307</v>
      </c>
      <c r="B1321" s="153">
        <f t="shared" si="199"/>
        <v>46232</v>
      </c>
      <c r="C1321" s="179" t="str">
        <f t="shared" si="196"/>
        <v>구간15</v>
      </c>
      <c r="D1321" s="152">
        <f t="shared" si="193"/>
        <v>92</v>
      </c>
      <c r="E1321" s="180">
        <f>COUNTIF($C$15:C1321,C1321)</f>
        <v>29</v>
      </c>
      <c r="F1321" s="181">
        <f t="shared" si="197"/>
        <v>0.21537299944199173</v>
      </c>
      <c r="G1321" s="181">
        <f t="shared" si="198"/>
        <v>7.955108473344483E-4</v>
      </c>
      <c r="H1321" s="182">
        <f t="shared" si="194"/>
        <v>0.21616851028932618</v>
      </c>
    </row>
    <row r="1322" spans="1:8">
      <c r="A1322" s="152">
        <f t="shared" si="199"/>
        <v>1308</v>
      </c>
      <c r="B1322" s="153">
        <f t="shared" si="199"/>
        <v>46233</v>
      </c>
      <c r="C1322" s="179" t="str">
        <f t="shared" si="196"/>
        <v>구간15</v>
      </c>
      <c r="D1322" s="152">
        <f t="shared" si="193"/>
        <v>92</v>
      </c>
      <c r="E1322" s="180">
        <f>COUNTIF($C$15:C1322,C1322)</f>
        <v>30</v>
      </c>
      <c r="F1322" s="181">
        <f t="shared" si="197"/>
        <v>0.21537299944199173</v>
      </c>
      <c r="G1322" s="181">
        <f t="shared" si="198"/>
        <v>8.2294225586322233E-4</v>
      </c>
      <c r="H1322" s="182">
        <f t="shared" si="194"/>
        <v>0.21619594169785494</v>
      </c>
    </row>
    <row r="1323" spans="1:8">
      <c r="A1323" s="152">
        <f t="shared" si="199"/>
        <v>1309</v>
      </c>
      <c r="B1323" s="153">
        <f t="shared" si="199"/>
        <v>46234</v>
      </c>
      <c r="C1323" s="179" t="str">
        <f t="shared" si="196"/>
        <v>구간15</v>
      </c>
      <c r="D1323" s="152">
        <f t="shared" si="193"/>
        <v>92</v>
      </c>
      <c r="E1323" s="180">
        <f>COUNTIF($C$15:C1323,C1323)</f>
        <v>31</v>
      </c>
      <c r="F1323" s="181">
        <f t="shared" si="197"/>
        <v>0.21537299944199173</v>
      </c>
      <c r="G1323" s="181">
        <f t="shared" si="198"/>
        <v>8.5037366439199647E-4</v>
      </c>
      <c r="H1323" s="182">
        <f t="shared" si="194"/>
        <v>0.21622337310638373</v>
      </c>
    </row>
    <row r="1324" spans="1:8">
      <c r="A1324" s="152">
        <f t="shared" si="199"/>
        <v>1310</v>
      </c>
      <c r="B1324" s="153">
        <f t="shared" si="199"/>
        <v>46235</v>
      </c>
      <c r="C1324" s="179" t="str">
        <f t="shared" si="196"/>
        <v>구간15</v>
      </c>
      <c r="D1324" s="152">
        <f t="shared" si="193"/>
        <v>92</v>
      </c>
      <c r="E1324" s="180">
        <f>COUNTIF($C$15:C1324,C1324)</f>
        <v>32</v>
      </c>
      <c r="F1324" s="181">
        <f t="shared" si="197"/>
        <v>0.21537299944199173</v>
      </c>
      <c r="G1324" s="181">
        <f t="shared" si="198"/>
        <v>8.778050729207705E-4</v>
      </c>
      <c r="H1324" s="182">
        <f t="shared" si="194"/>
        <v>0.21625080451491249</v>
      </c>
    </row>
    <row r="1325" spans="1:8">
      <c r="A1325" s="152">
        <f t="shared" si="199"/>
        <v>1311</v>
      </c>
      <c r="B1325" s="153">
        <f t="shared" si="199"/>
        <v>46236</v>
      </c>
      <c r="C1325" s="179" t="str">
        <f t="shared" si="196"/>
        <v>구간15</v>
      </c>
      <c r="D1325" s="152">
        <f t="shared" si="193"/>
        <v>92</v>
      </c>
      <c r="E1325" s="180">
        <f>COUNTIF($C$15:C1325,C1325)</f>
        <v>33</v>
      </c>
      <c r="F1325" s="181">
        <f t="shared" si="197"/>
        <v>0.21537299944199173</v>
      </c>
      <c r="G1325" s="181">
        <f t="shared" si="198"/>
        <v>9.0523648144954453E-4</v>
      </c>
      <c r="H1325" s="182">
        <f t="shared" si="194"/>
        <v>0.21627823592344128</v>
      </c>
    </row>
    <row r="1326" spans="1:8">
      <c r="A1326" s="152">
        <f t="shared" si="199"/>
        <v>1312</v>
      </c>
      <c r="B1326" s="153">
        <f t="shared" si="199"/>
        <v>46237</v>
      </c>
      <c r="C1326" s="179" t="str">
        <f t="shared" si="196"/>
        <v>구간15</v>
      </c>
      <c r="D1326" s="152">
        <f t="shared" si="193"/>
        <v>92</v>
      </c>
      <c r="E1326" s="180">
        <f>COUNTIF($C$15:C1326,C1326)</f>
        <v>34</v>
      </c>
      <c r="F1326" s="181">
        <f t="shared" si="197"/>
        <v>0.21537299944199173</v>
      </c>
      <c r="G1326" s="181">
        <f t="shared" si="198"/>
        <v>9.3266788997831867E-4</v>
      </c>
      <c r="H1326" s="182">
        <f t="shared" si="194"/>
        <v>0.21630566733197004</v>
      </c>
    </row>
    <row r="1327" spans="1:8">
      <c r="A1327" s="152">
        <f t="shared" si="199"/>
        <v>1313</v>
      </c>
      <c r="B1327" s="153">
        <f t="shared" si="199"/>
        <v>46238</v>
      </c>
      <c r="C1327" s="179" t="str">
        <f t="shared" si="196"/>
        <v>구간15</v>
      </c>
      <c r="D1327" s="152">
        <f t="shared" si="193"/>
        <v>92</v>
      </c>
      <c r="E1327" s="180">
        <f>COUNTIF($C$15:C1327,C1327)</f>
        <v>35</v>
      </c>
      <c r="F1327" s="181">
        <f t="shared" si="197"/>
        <v>0.21537299944199173</v>
      </c>
      <c r="G1327" s="181">
        <f t="shared" si="198"/>
        <v>9.600992985070927E-4</v>
      </c>
      <c r="H1327" s="182">
        <f t="shared" si="194"/>
        <v>0.21633309874049883</v>
      </c>
    </row>
    <row r="1328" spans="1:8">
      <c r="A1328" s="152">
        <f t="shared" ref="A1328:B1343" si="200">A1327+1</f>
        <v>1314</v>
      </c>
      <c r="B1328" s="153">
        <f t="shared" si="200"/>
        <v>46239</v>
      </c>
      <c r="C1328" s="179" t="str">
        <f t="shared" si="196"/>
        <v>구간15</v>
      </c>
      <c r="D1328" s="152">
        <f t="shared" si="193"/>
        <v>92</v>
      </c>
      <c r="E1328" s="180">
        <f>COUNTIF($C$15:C1328,C1328)</f>
        <v>36</v>
      </c>
      <c r="F1328" s="181">
        <f t="shared" si="197"/>
        <v>0.21537299944199173</v>
      </c>
      <c r="G1328" s="181">
        <f t="shared" si="198"/>
        <v>9.8753070703586684E-4</v>
      </c>
      <c r="H1328" s="182">
        <f t="shared" si="194"/>
        <v>0.21636053014902759</v>
      </c>
    </row>
    <row r="1329" spans="1:8">
      <c r="A1329" s="152">
        <f t="shared" si="200"/>
        <v>1315</v>
      </c>
      <c r="B1329" s="153">
        <f t="shared" si="200"/>
        <v>46240</v>
      </c>
      <c r="C1329" s="179" t="str">
        <f t="shared" si="196"/>
        <v>구간15</v>
      </c>
      <c r="D1329" s="152">
        <f t="shared" si="193"/>
        <v>92</v>
      </c>
      <c r="E1329" s="180">
        <f>COUNTIF($C$15:C1329,C1329)</f>
        <v>37</v>
      </c>
      <c r="F1329" s="181">
        <f t="shared" si="197"/>
        <v>0.21537299944199173</v>
      </c>
      <c r="G1329" s="181">
        <f t="shared" si="198"/>
        <v>1.0149621155646409E-3</v>
      </c>
      <c r="H1329" s="182">
        <f t="shared" si="194"/>
        <v>0.21638796155755638</v>
      </c>
    </row>
    <row r="1330" spans="1:8">
      <c r="A1330" s="152">
        <f t="shared" si="200"/>
        <v>1316</v>
      </c>
      <c r="B1330" s="153">
        <f t="shared" si="200"/>
        <v>46241</v>
      </c>
      <c r="C1330" s="179" t="str">
        <f t="shared" si="196"/>
        <v>구간15</v>
      </c>
      <c r="D1330" s="152">
        <f t="shared" si="193"/>
        <v>92</v>
      </c>
      <c r="E1330" s="180">
        <f>COUNTIF($C$15:C1330,C1330)</f>
        <v>38</v>
      </c>
      <c r="F1330" s="181">
        <f t="shared" si="197"/>
        <v>0.21537299944199173</v>
      </c>
      <c r="G1330" s="181">
        <f t="shared" si="198"/>
        <v>1.0423935240934149E-3</v>
      </c>
      <c r="H1330" s="182">
        <f t="shared" si="194"/>
        <v>0.21641539296608514</v>
      </c>
    </row>
    <row r="1331" spans="1:8">
      <c r="A1331" s="152">
        <f t="shared" si="200"/>
        <v>1317</v>
      </c>
      <c r="B1331" s="153">
        <f t="shared" si="200"/>
        <v>46242</v>
      </c>
      <c r="C1331" s="179" t="str">
        <f t="shared" si="196"/>
        <v>구간15</v>
      </c>
      <c r="D1331" s="152">
        <f t="shared" si="193"/>
        <v>92</v>
      </c>
      <c r="E1331" s="180">
        <f>COUNTIF($C$15:C1331,C1331)</f>
        <v>39</v>
      </c>
      <c r="F1331" s="181">
        <f t="shared" si="197"/>
        <v>0.21537299944199173</v>
      </c>
      <c r="G1331" s="181">
        <f t="shared" si="198"/>
        <v>1.0698249326221891E-3</v>
      </c>
      <c r="H1331" s="182">
        <f t="shared" si="194"/>
        <v>0.21644282437461393</v>
      </c>
    </row>
    <row r="1332" spans="1:8">
      <c r="A1332" s="152">
        <f t="shared" si="200"/>
        <v>1318</v>
      </c>
      <c r="B1332" s="153">
        <f t="shared" si="200"/>
        <v>46243</v>
      </c>
      <c r="C1332" s="179" t="str">
        <f t="shared" si="196"/>
        <v>구간15</v>
      </c>
      <c r="D1332" s="152">
        <f t="shared" si="193"/>
        <v>92</v>
      </c>
      <c r="E1332" s="180">
        <f>COUNTIF($C$15:C1332,C1332)</f>
        <v>40</v>
      </c>
      <c r="F1332" s="181">
        <f t="shared" si="197"/>
        <v>0.21537299944199173</v>
      </c>
      <c r="G1332" s="181">
        <f t="shared" si="198"/>
        <v>1.0972563411509632E-3</v>
      </c>
      <c r="H1332" s="182">
        <f t="shared" si="194"/>
        <v>0.21647025578314269</v>
      </c>
    </row>
    <row r="1333" spans="1:8">
      <c r="A1333" s="152">
        <f t="shared" si="200"/>
        <v>1319</v>
      </c>
      <c r="B1333" s="153">
        <f t="shared" si="200"/>
        <v>46244</v>
      </c>
      <c r="C1333" s="179" t="str">
        <f t="shared" si="196"/>
        <v>구간15</v>
      </c>
      <c r="D1333" s="152">
        <f t="shared" si="193"/>
        <v>92</v>
      </c>
      <c r="E1333" s="180">
        <f>COUNTIF($C$15:C1333,C1333)</f>
        <v>41</v>
      </c>
      <c r="F1333" s="181">
        <f t="shared" si="197"/>
        <v>0.21537299944199173</v>
      </c>
      <c r="G1333" s="181">
        <f t="shared" si="198"/>
        <v>1.1246877496797372E-3</v>
      </c>
      <c r="H1333" s="182">
        <f t="shared" si="194"/>
        <v>0.21649768719167148</v>
      </c>
    </row>
    <row r="1334" spans="1:8">
      <c r="A1334" s="152">
        <f t="shared" si="200"/>
        <v>1320</v>
      </c>
      <c r="B1334" s="153">
        <f t="shared" si="200"/>
        <v>46245</v>
      </c>
      <c r="C1334" s="179" t="str">
        <f t="shared" si="196"/>
        <v>구간15</v>
      </c>
      <c r="D1334" s="152">
        <f t="shared" si="193"/>
        <v>92</v>
      </c>
      <c r="E1334" s="180">
        <f>COUNTIF($C$15:C1334,C1334)</f>
        <v>42</v>
      </c>
      <c r="F1334" s="181">
        <f t="shared" si="197"/>
        <v>0.21537299944199173</v>
      </c>
      <c r="G1334" s="181">
        <f t="shared" si="198"/>
        <v>1.1521191582085112E-3</v>
      </c>
      <c r="H1334" s="182">
        <f t="shared" si="194"/>
        <v>0.21652511860020024</v>
      </c>
    </row>
    <row r="1335" spans="1:8">
      <c r="A1335" s="152">
        <f t="shared" si="200"/>
        <v>1321</v>
      </c>
      <c r="B1335" s="153">
        <f t="shared" si="200"/>
        <v>46246</v>
      </c>
      <c r="C1335" s="179" t="str">
        <f t="shared" si="196"/>
        <v>구간15</v>
      </c>
      <c r="D1335" s="152">
        <f t="shared" si="193"/>
        <v>92</v>
      </c>
      <c r="E1335" s="180">
        <f>COUNTIF($C$15:C1335,C1335)</f>
        <v>43</v>
      </c>
      <c r="F1335" s="181">
        <f t="shared" si="197"/>
        <v>0.21537299944199173</v>
      </c>
      <c r="G1335" s="181">
        <f t="shared" si="198"/>
        <v>1.1795505667372853E-3</v>
      </c>
      <c r="H1335" s="182">
        <f t="shared" si="194"/>
        <v>0.21655255000872903</v>
      </c>
    </row>
    <row r="1336" spans="1:8">
      <c r="A1336" s="152">
        <f t="shared" si="200"/>
        <v>1322</v>
      </c>
      <c r="B1336" s="153">
        <f t="shared" si="200"/>
        <v>46247</v>
      </c>
      <c r="C1336" s="179" t="str">
        <f t="shared" si="196"/>
        <v>구간15</v>
      </c>
      <c r="D1336" s="152">
        <f t="shared" si="193"/>
        <v>92</v>
      </c>
      <c r="E1336" s="180">
        <f>COUNTIF($C$15:C1336,C1336)</f>
        <v>44</v>
      </c>
      <c r="F1336" s="181">
        <f t="shared" si="197"/>
        <v>0.21537299944199173</v>
      </c>
      <c r="G1336" s="181">
        <f t="shared" si="198"/>
        <v>1.2069819752660595E-3</v>
      </c>
      <c r="H1336" s="182">
        <f t="shared" si="194"/>
        <v>0.21657998141725779</v>
      </c>
    </row>
    <row r="1337" spans="1:8">
      <c r="A1337" s="152">
        <f t="shared" si="200"/>
        <v>1323</v>
      </c>
      <c r="B1337" s="153">
        <f t="shared" si="200"/>
        <v>46248</v>
      </c>
      <c r="C1337" s="179" t="str">
        <f t="shared" si="196"/>
        <v>구간15</v>
      </c>
      <c r="D1337" s="152">
        <f t="shared" si="193"/>
        <v>92</v>
      </c>
      <c r="E1337" s="180">
        <f>COUNTIF($C$15:C1337,C1337)</f>
        <v>45</v>
      </c>
      <c r="F1337" s="181">
        <f t="shared" si="197"/>
        <v>0.21537299944199173</v>
      </c>
      <c r="G1337" s="181">
        <f t="shared" si="198"/>
        <v>1.2344133837948335E-3</v>
      </c>
      <c r="H1337" s="182">
        <f t="shared" si="194"/>
        <v>0.21660741282578658</v>
      </c>
    </row>
    <row r="1338" spans="1:8">
      <c r="A1338" s="152">
        <f t="shared" si="200"/>
        <v>1324</v>
      </c>
      <c r="B1338" s="153">
        <f t="shared" si="200"/>
        <v>46249</v>
      </c>
      <c r="C1338" s="179" t="str">
        <f t="shared" si="196"/>
        <v>구간15</v>
      </c>
      <c r="D1338" s="152">
        <f t="shared" si="193"/>
        <v>92</v>
      </c>
      <c r="E1338" s="180">
        <f>COUNTIF($C$15:C1338,C1338)</f>
        <v>46</v>
      </c>
      <c r="F1338" s="181">
        <f t="shared" si="197"/>
        <v>0.21537299944199173</v>
      </c>
      <c r="G1338" s="181">
        <f t="shared" si="198"/>
        <v>1.2618447923236076E-3</v>
      </c>
      <c r="H1338" s="182">
        <f t="shared" si="194"/>
        <v>0.21663484423431534</v>
      </c>
    </row>
    <row r="1339" spans="1:8">
      <c r="A1339" s="152">
        <f t="shared" si="200"/>
        <v>1325</v>
      </c>
      <c r="B1339" s="153">
        <f t="shared" si="200"/>
        <v>46250</v>
      </c>
      <c r="C1339" s="179" t="str">
        <f t="shared" si="196"/>
        <v>구간15</v>
      </c>
      <c r="D1339" s="152">
        <f t="shared" si="193"/>
        <v>92</v>
      </c>
      <c r="E1339" s="180">
        <f>COUNTIF($C$15:C1339,C1339)</f>
        <v>47</v>
      </c>
      <c r="F1339" s="181">
        <f t="shared" si="197"/>
        <v>0.21537299944199173</v>
      </c>
      <c r="G1339" s="181">
        <f t="shared" si="198"/>
        <v>1.2892762008523816E-3</v>
      </c>
      <c r="H1339" s="182">
        <f t="shared" si="194"/>
        <v>0.2166622756428441</v>
      </c>
    </row>
    <row r="1340" spans="1:8">
      <c r="A1340" s="152">
        <f t="shared" si="200"/>
        <v>1326</v>
      </c>
      <c r="B1340" s="153">
        <f t="shared" si="200"/>
        <v>46251</v>
      </c>
      <c r="C1340" s="179" t="str">
        <f t="shared" si="196"/>
        <v>구간15</v>
      </c>
      <c r="D1340" s="152">
        <f t="shared" si="193"/>
        <v>92</v>
      </c>
      <c r="E1340" s="180">
        <f>COUNTIF($C$15:C1340,C1340)</f>
        <v>48</v>
      </c>
      <c r="F1340" s="181">
        <f t="shared" si="197"/>
        <v>0.21537299944199173</v>
      </c>
      <c r="G1340" s="181">
        <f t="shared" si="198"/>
        <v>1.3167076093811556E-3</v>
      </c>
      <c r="H1340" s="182">
        <f t="shared" si="194"/>
        <v>0.21668970705137289</v>
      </c>
    </row>
    <row r="1341" spans="1:8">
      <c r="A1341" s="152">
        <f t="shared" si="200"/>
        <v>1327</v>
      </c>
      <c r="B1341" s="153">
        <f t="shared" si="200"/>
        <v>46252</v>
      </c>
      <c r="C1341" s="179" t="str">
        <f t="shared" si="196"/>
        <v>구간15</v>
      </c>
      <c r="D1341" s="152">
        <f t="shared" si="193"/>
        <v>92</v>
      </c>
      <c r="E1341" s="180">
        <f>COUNTIF($C$15:C1341,C1341)</f>
        <v>49</v>
      </c>
      <c r="F1341" s="181">
        <f t="shared" si="197"/>
        <v>0.21537299944199173</v>
      </c>
      <c r="G1341" s="181">
        <f t="shared" si="198"/>
        <v>1.3441390179099299E-3</v>
      </c>
      <c r="H1341" s="182">
        <f t="shared" si="194"/>
        <v>0.21671713845990165</v>
      </c>
    </row>
    <row r="1342" spans="1:8">
      <c r="A1342" s="152">
        <f t="shared" si="200"/>
        <v>1328</v>
      </c>
      <c r="B1342" s="153">
        <f t="shared" si="200"/>
        <v>46253</v>
      </c>
      <c r="C1342" s="179" t="str">
        <f t="shared" si="196"/>
        <v>구간15</v>
      </c>
      <c r="D1342" s="152">
        <f t="shared" si="193"/>
        <v>92</v>
      </c>
      <c r="E1342" s="180">
        <f>COUNTIF($C$15:C1342,C1342)</f>
        <v>50</v>
      </c>
      <c r="F1342" s="181">
        <f t="shared" si="197"/>
        <v>0.21537299944199173</v>
      </c>
      <c r="G1342" s="181">
        <f t="shared" si="198"/>
        <v>1.3715704264387039E-3</v>
      </c>
      <c r="H1342" s="182">
        <f t="shared" si="194"/>
        <v>0.21674456986843044</v>
      </c>
    </row>
    <row r="1343" spans="1:8">
      <c r="A1343" s="152">
        <f t="shared" si="200"/>
        <v>1329</v>
      </c>
      <c r="B1343" s="153">
        <f t="shared" si="200"/>
        <v>46254</v>
      </c>
      <c r="C1343" s="179" t="str">
        <f t="shared" si="196"/>
        <v>구간15</v>
      </c>
      <c r="D1343" s="152">
        <f t="shared" si="193"/>
        <v>92</v>
      </c>
      <c r="E1343" s="180">
        <f>COUNTIF($C$15:C1343,C1343)</f>
        <v>51</v>
      </c>
      <c r="F1343" s="181">
        <f t="shared" si="197"/>
        <v>0.21537299944199173</v>
      </c>
      <c r="G1343" s="181">
        <f t="shared" si="198"/>
        <v>1.3990018349674779E-3</v>
      </c>
      <c r="H1343" s="182">
        <f t="shared" si="194"/>
        <v>0.2167720012769592</v>
      </c>
    </row>
    <row r="1344" spans="1:8">
      <c r="A1344" s="152">
        <f t="shared" ref="A1344:B1359" si="201">A1343+1</f>
        <v>1330</v>
      </c>
      <c r="B1344" s="153">
        <f t="shared" si="201"/>
        <v>46255</v>
      </c>
      <c r="C1344" s="179" t="str">
        <f t="shared" si="196"/>
        <v>구간15</v>
      </c>
      <c r="D1344" s="152">
        <f t="shared" si="193"/>
        <v>92</v>
      </c>
      <c r="E1344" s="180">
        <f>COUNTIF($C$15:C1344,C1344)</f>
        <v>52</v>
      </c>
      <c r="F1344" s="181">
        <f t="shared" si="197"/>
        <v>0.21537299944199173</v>
      </c>
      <c r="G1344" s="181">
        <f t="shared" si="198"/>
        <v>1.426433243496252E-3</v>
      </c>
      <c r="H1344" s="182">
        <f t="shared" si="194"/>
        <v>0.21679943268548799</v>
      </c>
    </row>
    <row r="1345" spans="1:8">
      <c r="A1345" s="152">
        <f t="shared" si="201"/>
        <v>1331</v>
      </c>
      <c r="B1345" s="153">
        <f t="shared" si="201"/>
        <v>46256</v>
      </c>
      <c r="C1345" s="179" t="str">
        <f t="shared" si="196"/>
        <v>구간15</v>
      </c>
      <c r="D1345" s="152">
        <f t="shared" si="193"/>
        <v>92</v>
      </c>
      <c r="E1345" s="180">
        <f>COUNTIF($C$15:C1345,C1345)</f>
        <v>53</v>
      </c>
      <c r="F1345" s="181">
        <f t="shared" si="197"/>
        <v>0.21537299944199173</v>
      </c>
      <c r="G1345" s="181">
        <f t="shared" si="198"/>
        <v>1.4538646520250262E-3</v>
      </c>
      <c r="H1345" s="182">
        <f t="shared" si="194"/>
        <v>0.21682686409401675</v>
      </c>
    </row>
    <row r="1346" spans="1:8">
      <c r="A1346" s="152">
        <f t="shared" si="201"/>
        <v>1332</v>
      </c>
      <c r="B1346" s="153">
        <f t="shared" si="201"/>
        <v>46257</v>
      </c>
      <c r="C1346" s="179" t="str">
        <f t="shared" si="196"/>
        <v>구간15</v>
      </c>
      <c r="D1346" s="152">
        <f t="shared" si="193"/>
        <v>92</v>
      </c>
      <c r="E1346" s="180">
        <f>COUNTIF($C$15:C1346,C1346)</f>
        <v>54</v>
      </c>
      <c r="F1346" s="181">
        <f t="shared" si="197"/>
        <v>0.21537299944199173</v>
      </c>
      <c r="G1346" s="181">
        <f t="shared" si="198"/>
        <v>1.4812960605538003E-3</v>
      </c>
      <c r="H1346" s="182">
        <f t="shared" si="194"/>
        <v>0.21685429550254554</v>
      </c>
    </row>
    <row r="1347" spans="1:8">
      <c r="A1347" s="152">
        <f t="shared" si="201"/>
        <v>1333</v>
      </c>
      <c r="B1347" s="153">
        <f t="shared" si="201"/>
        <v>46258</v>
      </c>
      <c r="C1347" s="179" t="str">
        <f t="shared" si="196"/>
        <v>구간15</v>
      </c>
      <c r="D1347" s="152">
        <f t="shared" si="193"/>
        <v>92</v>
      </c>
      <c r="E1347" s="180">
        <f>COUNTIF($C$15:C1347,C1347)</f>
        <v>55</v>
      </c>
      <c r="F1347" s="181">
        <f t="shared" si="197"/>
        <v>0.21537299944199173</v>
      </c>
      <c r="G1347" s="181">
        <f t="shared" si="198"/>
        <v>1.5087274690825743E-3</v>
      </c>
      <c r="H1347" s="182">
        <f t="shared" si="194"/>
        <v>0.2168817269110743</v>
      </c>
    </row>
    <row r="1348" spans="1:8">
      <c r="A1348" s="152">
        <f t="shared" si="201"/>
        <v>1334</v>
      </c>
      <c r="B1348" s="153">
        <f t="shared" si="201"/>
        <v>46259</v>
      </c>
      <c r="C1348" s="179" t="str">
        <f t="shared" si="196"/>
        <v>구간15</v>
      </c>
      <c r="D1348" s="152">
        <f t="shared" si="193"/>
        <v>92</v>
      </c>
      <c r="E1348" s="180">
        <f>COUNTIF($C$15:C1348,C1348)</f>
        <v>56</v>
      </c>
      <c r="F1348" s="181">
        <f t="shared" si="197"/>
        <v>0.21537299944199173</v>
      </c>
      <c r="G1348" s="181">
        <f t="shared" si="198"/>
        <v>1.5361588776113483E-3</v>
      </c>
      <c r="H1348" s="182">
        <f t="shared" si="194"/>
        <v>0.21690915831960308</v>
      </c>
    </row>
    <row r="1349" spans="1:8">
      <c r="A1349" s="152">
        <f t="shared" si="201"/>
        <v>1335</v>
      </c>
      <c r="B1349" s="153">
        <f t="shared" si="201"/>
        <v>46260</v>
      </c>
      <c r="C1349" s="179" t="str">
        <f t="shared" si="196"/>
        <v>구간15</v>
      </c>
      <c r="D1349" s="152">
        <f t="shared" si="193"/>
        <v>92</v>
      </c>
      <c r="E1349" s="180">
        <f>COUNTIF($C$15:C1349,C1349)</f>
        <v>57</v>
      </c>
      <c r="F1349" s="181">
        <f t="shared" si="197"/>
        <v>0.21537299944199173</v>
      </c>
      <c r="G1349" s="181">
        <f t="shared" si="198"/>
        <v>1.5635902861401223E-3</v>
      </c>
      <c r="H1349" s="182">
        <f t="shared" si="194"/>
        <v>0.21693658972813185</v>
      </c>
    </row>
    <row r="1350" spans="1:8">
      <c r="A1350" s="152">
        <f t="shared" si="201"/>
        <v>1336</v>
      </c>
      <c r="B1350" s="153">
        <f t="shared" si="201"/>
        <v>46261</v>
      </c>
      <c r="C1350" s="179" t="str">
        <f t="shared" si="196"/>
        <v>구간15</v>
      </c>
      <c r="D1350" s="152">
        <f t="shared" si="193"/>
        <v>92</v>
      </c>
      <c r="E1350" s="180">
        <f>COUNTIF($C$15:C1350,C1350)</f>
        <v>58</v>
      </c>
      <c r="F1350" s="181">
        <f t="shared" si="197"/>
        <v>0.21537299944199173</v>
      </c>
      <c r="G1350" s="181">
        <f t="shared" si="198"/>
        <v>1.5910216946688966E-3</v>
      </c>
      <c r="H1350" s="182">
        <f t="shared" si="194"/>
        <v>0.21696402113666063</v>
      </c>
    </row>
    <row r="1351" spans="1:8">
      <c r="A1351" s="152">
        <f t="shared" si="201"/>
        <v>1337</v>
      </c>
      <c r="B1351" s="153">
        <f t="shared" si="201"/>
        <v>46262</v>
      </c>
      <c r="C1351" s="179" t="str">
        <f t="shared" si="196"/>
        <v>구간15</v>
      </c>
      <c r="D1351" s="152">
        <f t="shared" si="193"/>
        <v>92</v>
      </c>
      <c r="E1351" s="180">
        <f>COUNTIF($C$15:C1351,C1351)</f>
        <v>59</v>
      </c>
      <c r="F1351" s="181">
        <f t="shared" si="197"/>
        <v>0.21537299944199173</v>
      </c>
      <c r="G1351" s="181">
        <f t="shared" si="198"/>
        <v>1.6184531031976706E-3</v>
      </c>
      <c r="H1351" s="182">
        <f t="shared" si="194"/>
        <v>0.21699145254518939</v>
      </c>
    </row>
    <row r="1352" spans="1:8">
      <c r="A1352" s="152">
        <f t="shared" si="201"/>
        <v>1338</v>
      </c>
      <c r="B1352" s="153">
        <f t="shared" si="201"/>
        <v>46263</v>
      </c>
      <c r="C1352" s="179" t="str">
        <f t="shared" si="196"/>
        <v>구간15</v>
      </c>
      <c r="D1352" s="152">
        <f t="shared" si="193"/>
        <v>92</v>
      </c>
      <c r="E1352" s="180">
        <f>COUNTIF($C$15:C1352,C1352)</f>
        <v>60</v>
      </c>
      <c r="F1352" s="181">
        <f t="shared" si="197"/>
        <v>0.21537299944199173</v>
      </c>
      <c r="G1352" s="181">
        <f t="shared" si="198"/>
        <v>1.6458845117264447E-3</v>
      </c>
      <c r="H1352" s="182">
        <f t="shared" si="194"/>
        <v>0.21701888395371818</v>
      </c>
    </row>
    <row r="1353" spans="1:8">
      <c r="A1353" s="152">
        <f t="shared" si="201"/>
        <v>1339</v>
      </c>
      <c r="B1353" s="153">
        <f t="shared" si="201"/>
        <v>46264</v>
      </c>
      <c r="C1353" s="179" t="str">
        <f t="shared" si="196"/>
        <v>구간15</v>
      </c>
      <c r="D1353" s="152">
        <f t="shared" si="193"/>
        <v>92</v>
      </c>
      <c r="E1353" s="180">
        <f>COUNTIF($C$15:C1353,C1353)</f>
        <v>61</v>
      </c>
      <c r="F1353" s="181">
        <f t="shared" si="197"/>
        <v>0.21537299944199173</v>
      </c>
      <c r="G1353" s="181">
        <f t="shared" si="198"/>
        <v>1.6733159202552187E-3</v>
      </c>
      <c r="H1353" s="182">
        <f t="shared" si="194"/>
        <v>0.21704631536224694</v>
      </c>
    </row>
    <row r="1354" spans="1:8">
      <c r="A1354" s="152">
        <f t="shared" si="201"/>
        <v>1340</v>
      </c>
      <c r="B1354" s="153">
        <f t="shared" si="201"/>
        <v>46265</v>
      </c>
      <c r="C1354" s="179" t="str">
        <f t="shared" si="196"/>
        <v>구간15</v>
      </c>
      <c r="D1354" s="152">
        <f t="shared" si="193"/>
        <v>92</v>
      </c>
      <c r="E1354" s="180">
        <f>COUNTIF($C$15:C1354,C1354)</f>
        <v>62</v>
      </c>
      <c r="F1354" s="181">
        <f t="shared" si="197"/>
        <v>0.21537299944199173</v>
      </c>
      <c r="G1354" s="181">
        <f t="shared" si="198"/>
        <v>1.7007473287839929E-3</v>
      </c>
      <c r="H1354" s="182">
        <f t="shared" si="194"/>
        <v>0.21707374677077573</v>
      </c>
    </row>
    <row r="1355" spans="1:8">
      <c r="A1355" s="152">
        <f t="shared" si="201"/>
        <v>1341</v>
      </c>
      <c r="B1355" s="153">
        <f t="shared" si="201"/>
        <v>46266</v>
      </c>
      <c r="C1355" s="179" t="str">
        <f t="shared" si="196"/>
        <v>구간15</v>
      </c>
      <c r="D1355" s="152">
        <f t="shared" si="193"/>
        <v>92</v>
      </c>
      <c r="E1355" s="180">
        <f>COUNTIF($C$15:C1355,C1355)</f>
        <v>63</v>
      </c>
      <c r="F1355" s="181">
        <f t="shared" si="197"/>
        <v>0.21537299944199173</v>
      </c>
      <c r="G1355" s="181">
        <f t="shared" si="198"/>
        <v>1.728178737312767E-3</v>
      </c>
      <c r="H1355" s="182">
        <f t="shared" si="194"/>
        <v>0.21710117817930449</v>
      </c>
    </row>
    <row r="1356" spans="1:8">
      <c r="A1356" s="152">
        <f t="shared" si="201"/>
        <v>1342</v>
      </c>
      <c r="B1356" s="153">
        <f t="shared" si="201"/>
        <v>46267</v>
      </c>
      <c r="C1356" s="179" t="str">
        <f t="shared" si="196"/>
        <v>구간15</v>
      </c>
      <c r="D1356" s="152">
        <f t="shared" si="193"/>
        <v>92</v>
      </c>
      <c r="E1356" s="180">
        <f>COUNTIF($C$15:C1356,C1356)</f>
        <v>64</v>
      </c>
      <c r="F1356" s="181">
        <f t="shared" si="197"/>
        <v>0.21537299944199173</v>
      </c>
      <c r="G1356" s="181">
        <f t="shared" si="198"/>
        <v>1.755610145841541E-3</v>
      </c>
      <c r="H1356" s="182">
        <f t="shared" si="194"/>
        <v>0.21712860958783328</v>
      </c>
    </row>
    <row r="1357" spans="1:8">
      <c r="A1357" s="152">
        <f t="shared" si="201"/>
        <v>1343</v>
      </c>
      <c r="B1357" s="153">
        <f t="shared" si="201"/>
        <v>46268</v>
      </c>
      <c r="C1357" s="179" t="str">
        <f t="shared" si="196"/>
        <v>구간15</v>
      </c>
      <c r="D1357" s="152">
        <f t="shared" si="193"/>
        <v>92</v>
      </c>
      <c r="E1357" s="180">
        <f>COUNTIF($C$15:C1357,C1357)</f>
        <v>65</v>
      </c>
      <c r="F1357" s="181">
        <f t="shared" si="197"/>
        <v>0.21537299944199173</v>
      </c>
      <c r="G1357" s="181">
        <f t="shared" si="198"/>
        <v>1.783041554370315E-3</v>
      </c>
      <c r="H1357" s="182">
        <f t="shared" si="194"/>
        <v>0.21715604099636204</v>
      </c>
    </row>
    <row r="1358" spans="1:8">
      <c r="A1358" s="152">
        <f t="shared" si="201"/>
        <v>1344</v>
      </c>
      <c r="B1358" s="153">
        <f t="shared" si="201"/>
        <v>46269</v>
      </c>
      <c r="C1358" s="179" t="str">
        <f t="shared" si="196"/>
        <v>구간15</v>
      </c>
      <c r="D1358" s="152">
        <f t="shared" si="193"/>
        <v>92</v>
      </c>
      <c r="E1358" s="180">
        <f>COUNTIF($C$15:C1358,C1358)</f>
        <v>66</v>
      </c>
      <c r="F1358" s="181">
        <f t="shared" si="197"/>
        <v>0.21537299944199173</v>
      </c>
      <c r="G1358" s="181">
        <f t="shared" si="198"/>
        <v>1.8104729628990891E-3</v>
      </c>
      <c r="H1358" s="182">
        <f t="shared" si="194"/>
        <v>0.21718347240489083</v>
      </c>
    </row>
    <row r="1359" spans="1:8">
      <c r="A1359" s="152">
        <f t="shared" si="201"/>
        <v>1345</v>
      </c>
      <c r="B1359" s="153">
        <f t="shared" si="201"/>
        <v>46270</v>
      </c>
      <c r="C1359" s="179" t="str">
        <f t="shared" si="196"/>
        <v>구간15</v>
      </c>
      <c r="D1359" s="152">
        <f t="shared" ref="D1359:D1422" si="202">COUNTIF($C$15:$C$49928,C1359)</f>
        <v>92</v>
      </c>
      <c r="E1359" s="180">
        <f>COUNTIF($C$15:C1359,C1359)</f>
        <v>67</v>
      </c>
      <c r="F1359" s="181">
        <f t="shared" si="197"/>
        <v>0.21537299944199173</v>
      </c>
      <c r="G1359" s="181">
        <f t="shared" si="198"/>
        <v>1.8379043714278633E-3</v>
      </c>
      <c r="H1359" s="182">
        <f t="shared" ref="H1359:H1422" si="203">F1359+G1359</f>
        <v>0.21721090381341959</v>
      </c>
    </row>
    <row r="1360" spans="1:8">
      <c r="A1360" s="152">
        <f t="shared" ref="A1360:B1375" si="204">A1359+1</f>
        <v>1346</v>
      </c>
      <c r="B1360" s="153">
        <f t="shared" si="204"/>
        <v>46271</v>
      </c>
      <c r="C1360" s="179" t="str">
        <f t="shared" ref="C1360:C1423" si="205">IF(IFERROR(HLOOKUP(B1360,$D$5:$BK$6,2,FALSE),"")="",C1361,HLOOKUP(B1360,$D$5:$BK$7,2,FALSE))</f>
        <v>구간15</v>
      </c>
      <c r="D1360" s="152">
        <f t="shared" si="202"/>
        <v>92</v>
      </c>
      <c r="E1360" s="180">
        <f>COUNTIF($C$15:C1360,C1360)</f>
        <v>68</v>
      </c>
      <c r="F1360" s="181">
        <f t="shared" ref="F1360:F1423" si="206">HLOOKUP($C1360,$D$6:$BK$11,6,FALSE)</f>
        <v>0.21537299944199173</v>
      </c>
      <c r="G1360" s="181">
        <f t="shared" ref="G1360:G1423" si="207">HLOOKUP($C1360,$D$6:$BK$11,5,FALSE)*(E1360)</f>
        <v>1.8653357799566373E-3</v>
      </c>
      <c r="H1360" s="182">
        <f t="shared" si="203"/>
        <v>0.21723833522194838</v>
      </c>
    </row>
    <row r="1361" spans="1:8">
      <c r="A1361" s="152">
        <f t="shared" si="204"/>
        <v>1347</v>
      </c>
      <c r="B1361" s="153">
        <f t="shared" si="204"/>
        <v>46272</v>
      </c>
      <c r="C1361" s="179" t="str">
        <f t="shared" si="205"/>
        <v>구간15</v>
      </c>
      <c r="D1361" s="152">
        <f t="shared" si="202"/>
        <v>92</v>
      </c>
      <c r="E1361" s="180">
        <f>COUNTIF($C$15:C1361,C1361)</f>
        <v>69</v>
      </c>
      <c r="F1361" s="181">
        <f t="shared" si="206"/>
        <v>0.21537299944199173</v>
      </c>
      <c r="G1361" s="181">
        <f t="shared" si="207"/>
        <v>1.8927671884854114E-3</v>
      </c>
      <c r="H1361" s="182">
        <f t="shared" si="203"/>
        <v>0.21726576663047714</v>
      </c>
    </row>
    <row r="1362" spans="1:8">
      <c r="A1362" s="152">
        <f t="shared" si="204"/>
        <v>1348</v>
      </c>
      <c r="B1362" s="153">
        <f t="shared" si="204"/>
        <v>46273</v>
      </c>
      <c r="C1362" s="179" t="str">
        <f t="shared" si="205"/>
        <v>구간15</v>
      </c>
      <c r="D1362" s="152">
        <f t="shared" si="202"/>
        <v>92</v>
      </c>
      <c r="E1362" s="180">
        <f>COUNTIF($C$15:C1362,C1362)</f>
        <v>70</v>
      </c>
      <c r="F1362" s="181">
        <f t="shared" si="206"/>
        <v>0.21537299944199173</v>
      </c>
      <c r="G1362" s="181">
        <f t="shared" si="207"/>
        <v>1.9201985970141854E-3</v>
      </c>
      <c r="H1362" s="182">
        <f t="shared" si="203"/>
        <v>0.2172931980390059</v>
      </c>
    </row>
    <row r="1363" spans="1:8">
      <c r="A1363" s="152">
        <f t="shared" si="204"/>
        <v>1349</v>
      </c>
      <c r="B1363" s="153">
        <f t="shared" si="204"/>
        <v>46274</v>
      </c>
      <c r="C1363" s="179" t="str">
        <f t="shared" si="205"/>
        <v>구간15</v>
      </c>
      <c r="D1363" s="152">
        <f t="shared" si="202"/>
        <v>92</v>
      </c>
      <c r="E1363" s="180">
        <f>COUNTIF($C$15:C1363,C1363)</f>
        <v>71</v>
      </c>
      <c r="F1363" s="181">
        <f t="shared" si="206"/>
        <v>0.21537299944199173</v>
      </c>
      <c r="G1363" s="181">
        <f t="shared" si="207"/>
        <v>1.9476300055429596E-3</v>
      </c>
      <c r="H1363" s="182">
        <f t="shared" si="203"/>
        <v>0.21732062944753469</v>
      </c>
    </row>
    <row r="1364" spans="1:8">
      <c r="A1364" s="152">
        <f t="shared" si="204"/>
        <v>1350</v>
      </c>
      <c r="B1364" s="153">
        <f t="shared" si="204"/>
        <v>46275</v>
      </c>
      <c r="C1364" s="179" t="str">
        <f t="shared" si="205"/>
        <v>구간15</v>
      </c>
      <c r="D1364" s="152">
        <f t="shared" si="202"/>
        <v>92</v>
      </c>
      <c r="E1364" s="180">
        <f>COUNTIF($C$15:C1364,C1364)</f>
        <v>72</v>
      </c>
      <c r="F1364" s="181">
        <f t="shared" si="206"/>
        <v>0.21537299944199173</v>
      </c>
      <c r="G1364" s="181">
        <f t="shared" si="207"/>
        <v>1.9750614140717337E-3</v>
      </c>
      <c r="H1364" s="182">
        <f t="shared" si="203"/>
        <v>0.21734806085606345</v>
      </c>
    </row>
    <row r="1365" spans="1:8">
      <c r="A1365" s="152">
        <f t="shared" si="204"/>
        <v>1351</v>
      </c>
      <c r="B1365" s="153">
        <f t="shared" si="204"/>
        <v>46276</v>
      </c>
      <c r="C1365" s="179" t="str">
        <f t="shared" si="205"/>
        <v>구간15</v>
      </c>
      <c r="D1365" s="152">
        <f t="shared" si="202"/>
        <v>92</v>
      </c>
      <c r="E1365" s="180">
        <f>COUNTIF($C$15:C1365,C1365)</f>
        <v>73</v>
      </c>
      <c r="F1365" s="181">
        <f t="shared" si="206"/>
        <v>0.21537299944199173</v>
      </c>
      <c r="G1365" s="181">
        <f t="shared" si="207"/>
        <v>2.0024928226005075E-3</v>
      </c>
      <c r="H1365" s="182">
        <f t="shared" si="203"/>
        <v>0.21737549226459224</v>
      </c>
    </row>
    <row r="1366" spans="1:8">
      <c r="A1366" s="152">
        <f t="shared" si="204"/>
        <v>1352</v>
      </c>
      <c r="B1366" s="153">
        <f t="shared" si="204"/>
        <v>46277</v>
      </c>
      <c r="C1366" s="179" t="str">
        <f t="shared" si="205"/>
        <v>구간15</v>
      </c>
      <c r="D1366" s="152">
        <f t="shared" si="202"/>
        <v>92</v>
      </c>
      <c r="E1366" s="180">
        <f>COUNTIF($C$15:C1366,C1366)</f>
        <v>74</v>
      </c>
      <c r="F1366" s="181">
        <f t="shared" si="206"/>
        <v>0.21537299944199173</v>
      </c>
      <c r="G1366" s="181">
        <f t="shared" si="207"/>
        <v>2.0299242311292817E-3</v>
      </c>
      <c r="H1366" s="182">
        <f t="shared" si="203"/>
        <v>0.217402923673121</v>
      </c>
    </row>
    <row r="1367" spans="1:8">
      <c r="A1367" s="152">
        <f t="shared" si="204"/>
        <v>1353</v>
      </c>
      <c r="B1367" s="153">
        <f t="shared" si="204"/>
        <v>46278</v>
      </c>
      <c r="C1367" s="179" t="str">
        <f t="shared" si="205"/>
        <v>구간15</v>
      </c>
      <c r="D1367" s="152">
        <f t="shared" si="202"/>
        <v>92</v>
      </c>
      <c r="E1367" s="180">
        <f>COUNTIF($C$15:C1367,C1367)</f>
        <v>75</v>
      </c>
      <c r="F1367" s="181">
        <f t="shared" si="206"/>
        <v>0.21537299944199173</v>
      </c>
      <c r="G1367" s="181">
        <f t="shared" si="207"/>
        <v>2.057355639658056E-3</v>
      </c>
      <c r="H1367" s="182">
        <f t="shared" si="203"/>
        <v>0.21743035508164979</v>
      </c>
    </row>
    <row r="1368" spans="1:8">
      <c r="A1368" s="152">
        <f t="shared" si="204"/>
        <v>1354</v>
      </c>
      <c r="B1368" s="153">
        <f t="shared" si="204"/>
        <v>46279</v>
      </c>
      <c r="C1368" s="179" t="str">
        <f t="shared" si="205"/>
        <v>구간15</v>
      </c>
      <c r="D1368" s="152">
        <f t="shared" si="202"/>
        <v>92</v>
      </c>
      <c r="E1368" s="180">
        <f>COUNTIF($C$15:C1368,C1368)</f>
        <v>76</v>
      </c>
      <c r="F1368" s="181">
        <f t="shared" si="206"/>
        <v>0.21537299944199173</v>
      </c>
      <c r="G1368" s="181">
        <f t="shared" si="207"/>
        <v>2.0847870481868298E-3</v>
      </c>
      <c r="H1368" s="182">
        <f t="shared" si="203"/>
        <v>0.21745778649017855</v>
      </c>
    </row>
    <row r="1369" spans="1:8">
      <c r="A1369" s="152">
        <f t="shared" si="204"/>
        <v>1355</v>
      </c>
      <c r="B1369" s="153">
        <f t="shared" si="204"/>
        <v>46280</v>
      </c>
      <c r="C1369" s="179" t="str">
        <f t="shared" si="205"/>
        <v>구간15</v>
      </c>
      <c r="D1369" s="152">
        <f t="shared" si="202"/>
        <v>92</v>
      </c>
      <c r="E1369" s="180">
        <f>COUNTIF($C$15:C1369,C1369)</f>
        <v>77</v>
      </c>
      <c r="F1369" s="181">
        <f t="shared" si="206"/>
        <v>0.21537299944199173</v>
      </c>
      <c r="G1369" s="181">
        <f t="shared" si="207"/>
        <v>2.112218456715604E-3</v>
      </c>
      <c r="H1369" s="182">
        <f t="shared" si="203"/>
        <v>0.21748521789870734</v>
      </c>
    </row>
    <row r="1370" spans="1:8">
      <c r="A1370" s="152">
        <f t="shared" si="204"/>
        <v>1356</v>
      </c>
      <c r="B1370" s="153">
        <f t="shared" si="204"/>
        <v>46281</v>
      </c>
      <c r="C1370" s="179" t="str">
        <f t="shared" si="205"/>
        <v>구간15</v>
      </c>
      <c r="D1370" s="152">
        <f t="shared" si="202"/>
        <v>92</v>
      </c>
      <c r="E1370" s="180">
        <f>COUNTIF($C$15:C1370,C1370)</f>
        <v>78</v>
      </c>
      <c r="F1370" s="181">
        <f t="shared" si="206"/>
        <v>0.21537299944199173</v>
      </c>
      <c r="G1370" s="181">
        <f t="shared" si="207"/>
        <v>2.1396498652443783E-3</v>
      </c>
      <c r="H1370" s="182">
        <f t="shared" si="203"/>
        <v>0.2175126493072361</v>
      </c>
    </row>
    <row r="1371" spans="1:8">
      <c r="A1371" s="152">
        <f t="shared" si="204"/>
        <v>1357</v>
      </c>
      <c r="B1371" s="153">
        <f t="shared" si="204"/>
        <v>46282</v>
      </c>
      <c r="C1371" s="179" t="str">
        <f t="shared" si="205"/>
        <v>구간15</v>
      </c>
      <c r="D1371" s="152">
        <f t="shared" si="202"/>
        <v>92</v>
      </c>
      <c r="E1371" s="180">
        <f>COUNTIF($C$15:C1371,C1371)</f>
        <v>79</v>
      </c>
      <c r="F1371" s="181">
        <f t="shared" si="206"/>
        <v>0.21537299944199173</v>
      </c>
      <c r="G1371" s="181">
        <f t="shared" si="207"/>
        <v>2.1670812737731521E-3</v>
      </c>
      <c r="H1371" s="182">
        <f t="shared" si="203"/>
        <v>0.21754008071576489</v>
      </c>
    </row>
    <row r="1372" spans="1:8">
      <c r="A1372" s="152">
        <f t="shared" si="204"/>
        <v>1358</v>
      </c>
      <c r="B1372" s="153">
        <f t="shared" si="204"/>
        <v>46283</v>
      </c>
      <c r="C1372" s="179" t="str">
        <f t="shared" si="205"/>
        <v>구간15</v>
      </c>
      <c r="D1372" s="152">
        <f t="shared" si="202"/>
        <v>92</v>
      </c>
      <c r="E1372" s="180">
        <f>COUNTIF($C$15:C1372,C1372)</f>
        <v>80</v>
      </c>
      <c r="F1372" s="181">
        <f t="shared" si="206"/>
        <v>0.21537299944199173</v>
      </c>
      <c r="G1372" s="181">
        <f t="shared" si="207"/>
        <v>2.1945126823019264E-3</v>
      </c>
      <c r="H1372" s="182">
        <f t="shared" si="203"/>
        <v>0.21756751212429365</v>
      </c>
    </row>
    <row r="1373" spans="1:8">
      <c r="A1373" s="152">
        <f t="shared" si="204"/>
        <v>1359</v>
      </c>
      <c r="B1373" s="153">
        <f t="shared" si="204"/>
        <v>46284</v>
      </c>
      <c r="C1373" s="179" t="str">
        <f t="shared" si="205"/>
        <v>구간15</v>
      </c>
      <c r="D1373" s="152">
        <f t="shared" si="202"/>
        <v>92</v>
      </c>
      <c r="E1373" s="180">
        <f>COUNTIF($C$15:C1373,C1373)</f>
        <v>81</v>
      </c>
      <c r="F1373" s="181">
        <f t="shared" si="206"/>
        <v>0.21537299944199173</v>
      </c>
      <c r="G1373" s="181">
        <f t="shared" si="207"/>
        <v>2.2219440908307002E-3</v>
      </c>
      <c r="H1373" s="182">
        <f t="shared" si="203"/>
        <v>0.21759494353282244</v>
      </c>
    </row>
    <row r="1374" spans="1:8">
      <c r="A1374" s="152">
        <f t="shared" si="204"/>
        <v>1360</v>
      </c>
      <c r="B1374" s="153">
        <f t="shared" si="204"/>
        <v>46285</v>
      </c>
      <c r="C1374" s="179" t="str">
        <f t="shared" si="205"/>
        <v>구간15</v>
      </c>
      <c r="D1374" s="152">
        <f t="shared" si="202"/>
        <v>92</v>
      </c>
      <c r="E1374" s="180">
        <f>COUNTIF($C$15:C1374,C1374)</f>
        <v>82</v>
      </c>
      <c r="F1374" s="181">
        <f t="shared" si="206"/>
        <v>0.21537299944199173</v>
      </c>
      <c r="G1374" s="181">
        <f t="shared" si="207"/>
        <v>2.2493754993594744E-3</v>
      </c>
      <c r="H1374" s="182">
        <f t="shared" si="203"/>
        <v>0.2176223749413512</v>
      </c>
    </row>
    <row r="1375" spans="1:8">
      <c r="A1375" s="152">
        <f t="shared" si="204"/>
        <v>1361</v>
      </c>
      <c r="B1375" s="153">
        <f t="shared" si="204"/>
        <v>46286</v>
      </c>
      <c r="C1375" s="179" t="str">
        <f t="shared" si="205"/>
        <v>구간15</v>
      </c>
      <c r="D1375" s="152">
        <f t="shared" si="202"/>
        <v>92</v>
      </c>
      <c r="E1375" s="180">
        <f>COUNTIF($C$15:C1375,C1375)</f>
        <v>83</v>
      </c>
      <c r="F1375" s="181">
        <f t="shared" si="206"/>
        <v>0.21537299944199173</v>
      </c>
      <c r="G1375" s="181">
        <f t="shared" si="207"/>
        <v>2.2768069078882487E-3</v>
      </c>
      <c r="H1375" s="182">
        <f t="shared" si="203"/>
        <v>0.21764980634987999</v>
      </c>
    </row>
    <row r="1376" spans="1:8">
      <c r="A1376" s="152">
        <f t="shared" ref="A1376:B1391" si="208">A1375+1</f>
        <v>1362</v>
      </c>
      <c r="B1376" s="153">
        <f t="shared" si="208"/>
        <v>46287</v>
      </c>
      <c r="C1376" s="179" t="str">
        <f t="shared" si="205"/>
        <v>구간15</v>
      </c>
      <c r="D1376" s="152">
        <f t="shared" si="202"/>
        <v>92</v>
      </c>
      <c r="E1376" s="180">
        <f>COUNTIF($C$15:C1376,C1376)</f>
        <v>84</v>
      </c>
      <c r="F1376" s="181">
        <f t="shared" si="206"/>
        <v>0.21537299944199173</v>
      </c>
      <c r="G1376" s="181">
        <f t="shared" si="207"/>
        <v>2.3042383164170225E-3</v>
      </c>
      <c r="H1376" s="182">
        <f t="shared" si="203"/>
        <v>0.21767723775840875</v>
      </c>
    </row>
    <row r="1377" spans="1:8">
      <c r="A1377" s="152">
        <f t="shared" si="208"/>
        <v>1363</v>
      </c>
      <c r="B1377" s="153">
        <f t="shared" si="208"/>
        <v>46288</v>
      </c>
      <c r="C1377" s="179" t="str">
        <f t="shared" si="205"/>
        <v>구간15</v>
      </c>
      <c r="D1377" s="152">
        <f t="shared" si="202"/>
        <v>92</v>
      </c>
      <c r="E1377" s="180">
        <f>COUNTIF($C$15:C1377,C1377)</f>
        <v>85</v>
      </c>
      <c r="F1377" s="181">
        <f t="shared" si="206"/>
        <v>0.21537299944199173</v>
      </c>
      <c r="G1377" s="181">
        <f t="shared" si="207"/>
        <v>2.3316697249457967E-3</v>
      </c>
      <c r="H1377" s="182">
        <f t="shared" si="203"/>
        <v>0.21770466916693754</v>
      </c>
    </row>
    <row r="1378" spans="1:8">
      <c r="A1378" s="152">
        <f t="shared" si="208"/>
        <v>1364</v>
      </c>
      <c r="B1378" s="153">
        <f t="shared" si="208"/>
        <v>46289</v>
      </c>
      <c r="C1378" s="179" t="str">
        <f t="shared" si="205"/>
        <v>구간15</v>
      </c>
      <c r="D1378" s="152">
        <f t="shared" si="202"/>
        <v>92</v>
      </c>
      <c r="E1378" s="180">
        <f>COUNTIF($C$15:C1378,C1378)</f>
        <v>86</v>
      </c>
      <c r="F1378" s="181">
        <f t="shared" si="206"/>
        <v>0.21537299944199173</v>
      </c>
      <c r="G1378" s="181">
        <f t="shared" si="207"/>
        <v>2.3591011334745705E-3</v>
      </c>
      <c r="H1378" s="182">
        <f t="shared" si="203"/>
        <v>0.2177321005754663</v>
      </c>
    </row>
    <row r="1379" spans="1:8">
      <c r="A1379" s="152">
        <f t="shared" si="208"/>
        <v>1365</v>
      </c>
      <c r="B1379" s="153">
        <f t="shared" si="208"/>
        <v>46290</v>
      </c>
      <c r="C1379" s="179" t="str">
        <f t="shared" si="205"/>
        <v>구간15</v>
      </c>
      <c r="D1379" s="152">
        <f t="shared" si="202"/>
        <v>92</v>
      </c>
      <c r="E1379" s="180">
        <f>COUNTIF($C$15:C1379,C1379)</f>
        <v>87</v>
      </c>
      <c r="F1379" s="181">
        <f t="shared" si="206"/>
        <v>0.21537299944199173</v>
      </c>
      <c r="G1379" s="181">
        <f t="shared" si="207"/>
        <v>2.3865325420033448E-3</v>
      </c>
      <c r="H1379" s="182">
        <f t="shared" si="203"/>
        <v>0.21775953198399509</v>
      </c>
    </row>
    <row r="1380" spans="1:8">
      <c r="A1380" s="152">
        <f t="shared" si="208"/>
        <v>1366</v>
      </c>
      <c r="B1380" s="153">
        <f t="shared" si="208"/>
        <v>46291</v>
      </c>
      <c r="C1380" s="179" t="str">
        <f t="shared" si="205"/>
        <v>구간15</v>
      </c>
      <c r="D1380" s="152">
        <f t="shared" si="202"/>
        <v>92</v>
      </c>
      <c r="E1380" s="180">
        <f>COUNTIF($C$15:C1380,C1380)</f>
        <v>88</v>
      </c>
      <c r="F1380" s="181">
        <f t="shared" si="206"/>
        <v>0.21537299944199173</v>
      </c>
      <c r="G1380" s="181">
        <f t="shared" si="207"/>
        <v>2.413963950532119E-3</v>
      </c>
      <c r="H1380" s="182">
        <f t="shared" si="203"/>
        <v>0.21778696339252385</v>
      </c>
    </row>
    <row r="1381" spans="1:8">
      <c r="A1381" s="152">
        <f t="shared" si="208"/>
        <v>1367</v>
      </c>
      <c r="B1381" s="153">
        <f t="shared" si="208"/>
        <v>46292</v>
      </c>
      <c r="C1381" s="179" t="str">
        <f t="shared" si="205"/>
        <v>구간15</v>
      </c>
      <c r="D1381" s="152">
        <f t="shared" si="202"/>
        <v>92</v>
      </c>
      <c r="E1381" s="180">
        <f>COUNTIF($C$15:C1381,C1381)</f>
        <v>89</v>
      </c>
      <c r="F1381" s="181">
        <f t="shared" si="206"/>
        <v>0.21537299944199173</v>
      </c>
      <c r="G1381" s="181">
        <f t="shared" si="207"/>
        <v>2.4413953590608928E-3</v>
      </c>
      <c r="H1381" s="182">
        <f t="shared" si="203"/>
        <v>0.21781439480105264</v>
      </c>
    </row>
    <row r="1382" spans="1:8">
      <c r="A1382" s="152">
        <f t="shared" si="208"/>
        <v>1368</v>
      </c>
      <c r="B1382" s="153">
        <f t="shared" si="208"/>
        <v>46293</v>
      </c>
      <c r="C1382" s="179" t="str">
        <f t="shared" si="205"/>
        <v>구간15</v>
      </c>
      <c r="D1382" s="152">
        <f t="shared" si="202"/>
        <v>92</v>
      </c>
      <c r="E1382" s="180">
        <f>COUNTIF($C$15:C1382,C1382)</f>
        <v>90</v>
      </c>
      <c r="F1382" s="181">
        <f t="shared" si="206"/>
        <v>0.21537299944199173</v>
      </c>
      <c r="G1382" s="181">
        <f t="shared" si="207"/>
        <v>2.4688267675896671E-3</v>
      </c>
      <c r="H1382" s="182">
        <f t="shared" si="203"/>
        <v>0.2178418262095814</v>
      </c>
    </row>
    <row r="1383" spans="1:8">
      <c r="A1383" s="152">
        <f t="shared" si="208"/>
        <v>1369</v>
      </c>
      <c r="B1383" s="153">
        <f t="shared" si="208"/>
        <v>46294</v>
      </c>
      <c r="C1383" s="179" t="str">
        <f t="shared" si="205"/>
        <v>구간15</v>
      </c>
      <c r="D1383" s="152">
        <f t="shared" si="202"/>
        <v>92</v>
      </c>
      <c r="E1383" s="180">
        <f>COUNTIF($C$15:C1383,C1383)</f>
        <v>91</v>
      </c>
      <c r="F1383" s="181">
        <f t="shared" si="206"/>
        <v>0.21537299944199173</v>
      </c>
      <c r="G1383" s="181">
        <f t="shared" si="207"/>
        <v>2.4962581761184409E-3</v>
      </c>
      <c r="H1383" s="182">
        <f t="shared" si="203"/>
        <v>0.21786925761811018</v>
      </c>
    </row>
    <row r="1384" spans="1:8">
      <c r="A1384" s="152">
        <f t="shared" si="208"/>
        <v>1370</v>
      </c>
      <c r="B1384" s="153">
        <f t="shared" si="208"/>
        <v>46295</v>
      </c>
      <c r="C1384" s="179" t="str">
        <f t="shared" si="205"/>
        <v>구간15</v>
      </c>
      <c r="D1384" s="152">
        <f t="shared" si="202"/>
        <v>92</v>
      </c>
      <c r="E1384" s="180">
        <f>COUNTIF($C$15:C1384,C1384)</f>
        <v>92</v>
      </c>
      <c r="F1384" s="181">
        <f t="shared" si="206"/>
        <v>0.21537299944199173</v>
      </c>
      <c r="G1384" s="181">
        <f t="shared" si="207"/>
        <v>2.5236895846472152E-3</v>
      </c>
      <c r="H1384" s="182">
        <f t="shared" si="203"/>
        <v>0.21789668902663895</v>
      </c>
    </row>
    <row r="1385" spans="1:8">
      <c r="A1385" s="152">
        <f t="shared" si="208"/>
        <v>1371</v>
      </c>
      <c r="B1385" s="153">
        <f t="shared" si="208"/>
        <v>46296</v>
      </c>
      <c r="C1385" s="179" t="str">
        <f t="shared" si="205"/>
        <v>구간16</v>
      </c>
      <c r="D1385" s="152">
        <f t="shared" si="202"/>
        <v>92</v>
      </c>
      <c r="E1385" s="180">
        <f>COUNTIF($C$15:C1385,C1385)</f>
        <v>1</v>
      </c>
      <c r="F1385" s="181">
        <f t="shared" si="206"/>
        <v>0.21789668902663895</v>
      </c>
      <c r="G1385" s="181">
        <f t="shared" si="207"/>
        <v>2.8632599200727132E-5</v>
      </c>
      <c r="H1385" s="182">
        <f t="shared" si="203"/>
        <v>0.21792532162583966</v>
      </c>
    </row>
    <row r="1386" spans="1:8">
      <c r="A1386" s="152">
        <f t="shared" si="208"/>
        <v>1372</v>
      </c>
      <c r="B1386" s="153">
        <f t="shared" si="208"/>
        <v>46297</v>
      </c>
      <c r="C1386" s="179" t="str">
        <f t="shared" si="205"/>
        <v>구간16</v>
      </c>
      <c r="D1386" s="152">
        <f t="shared" si="202"/>
        <v>92</v>
      </c>
      <c r="E1386" s="180">
        <f>COUNTIF($C$15:C1386,C1386)</f>
        <v>2</v>
      </c>
      <c r="F1386" s="181">
        <f t="shared" si="206"/>
        <v>0.21789668902663895</v>
      </c>
      <c r="G1386" s="181">
        <f t="shared" si="207"/>
        <v>5.7265198401454264E-5</v>
      </c>
      <c r="H1386" s="182">
        <f t="shared" si="203"/>
        <v>0.21795395422504041</v>
      </c>
    </row>
    <row r="1387" spans="1:8">
      <c r="A1387" s="152">
        <f t="shared" si="208"/>
        <v>1373</v>
      </c>
      <c r="B1387" s="153">
        <f t="shared" si="208"/>
        <v>46298</v>
      </c>
      <c r="C1387" s="179" t="str">
        <f t="shared" si="205"/>
        <v>구간16</v>
      </c>
      <c r="D1387" s="152">
        <f t="shared" si="202"/>
        <v>92</v>
      </c>
      <c r="E1387" s="180">
        <f>COUNTIF($C$15:C1387,C1387)</f>
        <v>3</v>
      </c>
      <c r="F1387" s="181">
        <f t="shared" si="206"/>
        <v>0.21789668902663895</v>
      </c>
      <c r="G1387" s="181">
        <f t="shared" si="207"/>
        <v>8.5897797602181399E-5</v>
      </c>
      <c r="H1387" s="182">
        <f t="shared" si="203"/>
        <v>0.21798258682424113</v>
      </c>
    </row>
    <row r="1388" spans="1:8">
      <c r="A1388" s="152">
        <f t="shared" si="208"/>
        <v>1374</v>
      </c>
      <c r="B1388" s="153">
        <f t="shared" si="208"/>
        <v>46299</v>
      </c>
      <c r="C1388" s="179" t="str">
        <f t="shared" si="205"/>
        <v>구간16</v>
      </c>
      <c r="D1388" s="152">
        <f t="shared" si="202"/>
        <v>92</v>
      </c>
      <c r="E1388" s="180">
        <f>COUNTIF($C$15:C1388,C1388)</f>
        <v>4</v>
      </c>
      <c r="F1388" s="181">
        <f t="shared" si="206"/>
        <v>0.21789668902663895</v>
      </c>
      <c r="G1388" s="181">
        <f t="shared" si="207"/>
        <v>1.1453039680290853E-4</v>
      </c>
      <c r="H1388" s="182">
        <f t="shared" si="203"/>
        <v>0.21801121942344184</v>
      </c>
    </row>
    <row r="1389" spans="1:8">
      <c r="A1389" s="152">
        <f t="shared" si="208"/>
        <v>1375</v>
      </c>
      <c r="B1389" s="153">
        <f t="shared" si="208"/>
        <v>46300</v>
      </c>
      <c r="C1389" s="179" t="str">
        <f t="shared" si="205"/>
        <v>구간16</v>
      </c>
      <c r="D1389" s="152">
        <f t="shared" si="202"/>
        <v>92</v>
      </c>
      <c r="E1389" s="180">
        <f>COUNTIF($C$15:C1389,C1389)</f>
        <v>5</v>
      </c>
      <c r="F1389" s="181">
        <f t="shared" si="206"/>
        <v>0.21789668902663895</v>
      </c>
      <c r="G1389" s="181">
        <f t="shared" si="207"/>
        <v>1.4316299600363567E-4</v>
      </c>
      <c r="H1389" s="182">
        <f t="shared" si="203"/>
        <v>0.21803985202264259</v>
      </c>
    </row>
    <row r="1390" spans="1:8">
      <c r="A1390" s="152">
        <f t="shared" si="208"/>
        <v>1376</v>
      </c>
      <c r="B1390" s="153">
        <f t="shared" si="208"/>
        <v>46301</v>
      </c>
      <c r="C1390" s="179" t="str">
        <f t="shared" si="205"/>
        <v>구간16</v>
      </c>
      <c r="D1390" s="152">
        <f t="shared" si="202"/>
        <v>92</v>
      </c>
      <c r="E1390" s="180">
        <f>COUNTIF($C$15:C1390,C1390)</f>
        <v>6</v>
      </c>
      <c r="F1390" s="181">
        <f t="shared" si="206"/>
        <v>0.21789668902663895</v>
      </c>
      <c r="G1390" s="181">
        <f t="shared" si="207"/>
        <v>1.717955952043628E-4</v>
      </c>
      <c r="H1390" s="182">
        <f t="shared" si="203"/>
        <v>0.21806848462184331</v>
      </c>
    </row>
    <row r="1391" spans="1:8">
      <c r="A1391" s="152">
        <f t="shared" si="208"/>
        <v>1377</v>
      </c>
      <c r="B1391" s="153">
        <f t="shared" si="208"/>
        <v>46302</v>
      </c>
      <c r="C1391" s="179" t="str">
        <f t="shared" si="205"/>
        <v>구간16</v>
      </c>
      <c r="D1391" s="152">
        <f t="shared" si="202"/>
        <v>92</v>
      </c>
      <c r="E1391" s="180">
        <f>COUNTIF($C$15:C1391,C1391)</f>
        <v>7</v>
      </c>
      <c r="F1391" s="181">
        <f t="shared" si="206"/>
        <v>0.21789668902663895</v>
      </c>
      <c r="G1391" s="181">
        <f t="shared" si="207"/>
        <v>2.0042819440508993E-4</v>
      </c>
      <c r="H1391" s="182">
        <f t="shared" si="203"/>
        <v>0.21809711722104402</v>
      </c>
    </row>
    <row r="1392" spans="1:8">
      <c r="A1392" s="152">
        <f t="shared" ref="A1392:B1407" si="209">A1391+1</f>
        <v>1378</v>
      </c>
      <c r="B1392" s="153">
        <f t="shared" si="209"/>
        <v>46303</v>
      </c>
      <c r="C1392" s="179" t="str">
        <f t="shared" si="205"/>
        <v>구간16</v>
      </c>
      <c r="D1392" s="152">
        <f t="shared" si="202"/>
        <v>92</v>
      </c>
      <c r="E1392" s="180">
        <f>COUNTIF($C$15:C1392,C1392)</f>
        <v>8</v>
      </c>
      <c r="F1392" s="181">
        <f t="shared" si="206"/>
        <v>0.21789668902663895</v>
      </c>
      <c r="G1392" s="181">
        <f t="shared" si="207"/>
        <v>2.2906079360581705E-4</v>
      </c>
      <c r="H1392" s="182">
        <f t="shared" si="203"/>
        <v>0.21812574982024477</v>
      </c>
    </row>
    <row r="1393" spans="1:8">
      <c r="A1393" s="152">
        <f t="shared" si="209"/>
        <v>1379</v>
      </c>
      <c r="B1393" s="153">
        <f t="shared" si="209"/>
        <v>46304</v>
      </c>
      <c r="C1393" s="179" t="str">
        <f t="shared" si="205"/>
        <v>구간16</v>
      </c>
      <c r="D1393" s="152">
        <f t="shared" si="202"/>
        <v>92</v>
      </c>
      <c r="E1393" s="180">
        <f>COUNTIF($C$15:C1393,C1393)</f>
        <v>9</v>
      </c>
      <c r="F1393" s="181">
        <f t="shared" si="206"/>
        <v>0.21789668902663895</v>
      </c>
      <c r="G1393" s="181">
        <f t="shared" si="207"/>
        <v>2.5769339280654421E-4</v>
      </c>
      <c r="H1393" s="182">
        <f t="shared" si="203"/>
        <v>0.21815438241944549</v>
      </c>
    </row>
    <row r="1394" spans="1:8">
      <c r="A1394" s="152">
        <f t="shared" si="209"/>
        <v>1380</v>
      </c>
      <c r="B1394" s="153">
        <f t="shared" si="209"/>
        <v>46305</v>
      </c>
      <c r="C1394" s="179" t="str">
        <f t="shared" si="205"/>
        <v>구간16</v>
      </c>
      <c r="D1394" s="152">
        <f t="shared" si="202"/>
        <v>92</v>
      </c>
      <c r="E1394" s="180">
        <f>COUNTIF($C$15:C1394,C1394)</f>
        <v>10</v>
      </c>
      <c r="F1394" s="181">
        <f t="shared" si="206"/>
        <v>0.21789668902663895</v>
      </c>
      <c r="G1394" s="181">
        <f t="shared" si="207"/>
        <v>2.8632599200727134E-4</v>
      </c>
      <c r="H1394" s="182">
        <f t="shared" si="203"/>
        <v>0.2181830150186462</v>
      </c>
    </row>
    <row r="1395" spans="1:8">
      <c r="A1395" s="152">
        <f t="shared" si="209"/>
        <v>1381</v>
      </c>
      <c r="B1395" s="153">
        <f t="shared" si="209"/>
        <v>46306</v>
      </c>
      <c r="C1395" s="179" t="str">
        <f t="shared" si="205"/>
        <v>구간16</v>
      </c>
      <c r="D1395" s="152">
        <f t="shared" si="202"/>
        <v>92</v>
      </c>
      <c r="E1395" s="180">
        <f>COUNTIF($C$15:C1395,C1395)</f>
        <v>11</v>
      </c>
      <c r="F1395" s="181">
        <f t="shared" si="206"/>
        <v>0.21789668902663895</v>
      </c>
      <c r="G1395" s="181">
        <f t="shared" si="207"/>
        <v>3.1495859120799847E-4</v>
      </c>
      <c r="H1395" s="182">
        <f t="shared" si="203"/>
        <v>0.21821164761784695</v>
      </c>
    </row>
    <row r="1396" spans="1:8">
      <c r="A1396" s="152">
        <f t="shared" si="209"/>
        <v>1382</v>
      </c>
      <c r="B1396" s="153">
        <f t="shared" si="209"/>
        <v>46307</v>
      </c>
      <c r="C1396" s="179" t="str">
        <f t="shared" si="205"/>
        <v>구간16</v>
      </c>
      <c r="D1396" s="152">
        <f t="shared" si="202"/>
        <v>92</v>
      </c>
      <c r="E1396" s="180">
        <f>COUNTIF($C$15:C1396,C1396)</f>
        <v>12</v>
      </c>
      <c r="F1396" s="181">
        <f t="shared" si="206"/>
        <v>0.21789668902663895</v>
      </c>
      <c r="G1396" s="181">
        <f t="shared" si="207"/>
        <v>3.4359119040872559E-4</v>
      </c>
      <c r="H1396" s="182">
        <f t="shared" si="203"/>
        <v>0.21824028021704767</v>
      </c>
    </row>
    <row r="1397" spans="1:8">
      <c r="A1397" s="152">
        <f t="shared" si="209"/>
        <v>1383</v>
      </c>
      <c r="B1397" s="153">
        <f t="shared" si="209"/>
        <v>46308</v>
      </c>
      <c r="C1397" s="179" t="str">
        <f t="shared" si="205"/>
        <v>구간16</v>
      </c>
      <c r="D1397" s="152">
        <f t="shared" si="202"/>
        <v>92</v>
      </c>
      <c r="E1397" s="180">
        <f>COUNTIF($C$15:C1397,C1397)</f>
        <v>13</v>
      </c>
      <c r="F1397" s="181">
        <f t="shared" si="206"/>
        <v>0.21789668902663895</v>
      </c>
      <c r="G1397" s="181">
        <f t="shared" si="207"/>
        <v>3.7222378960945272E-4</v>
      </c>
      <c r="H1397" s="182">
        <f t="shared" si="203"/>
        <v>0.21826891281624841</v>
      </c>
    </row>
    <row r="1398" spans="1:8">
      <c r="A1398" s="152">
        <f t="shared" si="209"/>
        <v>1384</v>
      </c>
      <c r="B1398" s="153">
        <f t="shared" si="209"/>
        <v>46309</v>
      </c>
      <c r="C1398" s="179" t="str">
        <f t="shared" si="205"/>
        <v>구간16</v>
      </c>
      <c r="D1398" s="152">
        <f t="shared" si="202"/>
        <v>92</v>
      </c>
      <c r="E1398" s="180">
        <f>COUNTIF($C$15:C1398,C1398)</f>
        <v>14</v>
      </c>
      <c r="F1398" s="181">
        <f t="shared" si="206"/>
        <v>0.21789668902663895</v>
      </c>
      <c r="G1398" s="181">
        <f t="shared" si="207"/>
        <v>4.0085638881017985E-4</v>
      </c>
      <c r="H1398" s="182">
        <f t="shared" si="203"/>
        <v>0.21829754541544913</v>
      </c>
    </row>
    <row r="1399" spans="1:8">
      <c r="A1399" s="152">
        <f t="shared" si="209"/>
        <v>1385</v>
      </c>
      <c r="B1399" s="153">
        <f t="shared" si="209"/>
        <v>46310</v>
      </c>
      <c r="C1399" s="179" t="str">
        <f t="shared" si="205"/>
        <v>구간16</v>
      </c>
      <c r="D1399" s="152">
        <f t="shared" si="202"/>
        <v>92</v>
      </c>
      <c r="E1399" s="180">
        <f>COUNTIF($C$15:C1399,C1399)</f>
        <v>15</v>
      </c>
      <c r="F1399" s="181">
        <f t="shared" si="206"/>
        <v>0.21789668902663895</v>
      </c>
      <c r="G1399" s="181">
        <f t="shared" si="207"/>
        <v>4.2948898801090698E-4</v>
      </c>
      <c r="H1399" s="182">
        <f t="shared" si="203"/>
        <v>0.21832617801464985</v>
      </c>
    </row>
    <row r="1400" spans="1:8">
      <c r="A1400" s="152">
        <f t="shared" si="209"/>
        <v>1386</v>
      </c>
      <c r="B1400" s="153">
        <f t="shared" si="209"/>
        <v>46311</v>
      </c>
      <c r="C1400" s="179" t="str">
        <f t="shared" si="205"/>
        <v>구간16</v>
      </c>
      <c r="D1400" s="152">
        <f t="shared" si="202"/>
        <v>92</v>
      </c>
      <c r="E1400" s="180">
        <f>COUNTIF($C$15:C1400,C1400)</f>
        <v>16</v>
      </c>
      <c r="F1400" s="181">
        <f t="shared" si="206"/>
        <v>0.21789668902663895</v>
      </c>
      <c r="G1400" s="181">
        <f t="shared" si="207"/>
        <v>4.5812158721163411E-4</v>
      </c>
      <c r="H1400" s="182">
        <f t="shared" si="203"/>
        <v>0.21835481061385059</v>
      </c>
    </row>
    <row r="1401" spans="1:8">
      <c r="A1401" s="152">
        <f t="shared" si="209"/>
        <v>1387</v>
      </c>
      <c r="B1401" s="153">
        <f t="shared" si="209"/>
        <v>46312</v>
      </c>
      <c r="C1401" s="179" t="str">
        <f t="shared" si="205"/>
        <v>구간16</v>
      </c>
      <c r="D1401" s="152">
        <f t="shared" si="202"/>
        <v>92</v>
      </c>
      <c r="E1401" s="180">
        <f>COUNTIF($C$15:C1401,C1401)</f>
        <v>17</v>
      </c>
      <c r="F1401" s="181">
        <f t="shared" si="206"/>
        <v>0.21789668902663895</v>
      </c>
      <c r="G1401" s="181">
        <f t="shared" si="207"/>
        <v>4.8675418641236124E-4</v>
      </c>
      <c r="H1401" s="182">
        <f t="shared" si="203"/>
        <v>0.21838344321305131</v>
      </c>
    </row>
    <row r="1402" spans="1:8">
      <c r="A1402" s="152">
        <f t="shared" si="209"/>
        <v>1388</v>
      </c>
      <c r="B1402" s="153">
        <f t="shared" si="209"/>
        <v>46313</v>
      </c>
      <c r="C1402" s="179" t="str">
        <f t="shared" si="205"/>
        <v>구간16</v>
      </c>
      <c r="D1402" s="152">
        <f t="shared" si="202"/>
        <v>92</v>
      </c>
      <c r="E1402" s="180">
        <f>COUNTIF($C$15:C1402,C1402)</f>
        <v>18</v>
      </c>
      <c r="F1402" s="181">
        <f t="shared" si="206"/>
        <v>0.21789668902663895</v>
      </c>
      <c r="G1402" s="181">
        <f t="shared" si="207"/>
        <v>5.1538678561308842E-4</v>
      </c>
      <c r="H1402" s="182">
        <f t="shared" si="203"/>
        <v>0.21841207581225203</v>
      </c>
    </row>
    <row r="1403" spans="1:8">
      <c r="A1403" s="152">
        <f t="shared" si="209"/>
        <v>1389</v>
      </c>
      <c r="B1403" s="153">
        <f t="shared" si="209"/>
        <v>46314</v>
      </c>
      <c r="C1403" s="179" t="str">
        <f t="shared" si="205"/>
        <v>구간16</v>
      </c>
      <c r="D1403" s="152">
        <f t="shared" si="202"/>
        <v>92</v>
      </c>
      <c r="E1403" s="180">
        <f>COUNTIF($C$15:C1403,C1403)</f>
        <v>19</v>
      </c>
      <c r="F1403" s="181">
        <f t="shared" si="206"/>
        <v>0.21789668902663895</v>
      </c>
      <c r="G1403" s="181">
        <f t="shared" si="207"/>
        <v>5.4401938481381555E-4</v>
      </c>
      <c r="H1403" s="182">
        <f t="shared" si="203"/>
        <v>0.21844070841145277</v>
      </c>
    </row>
    <row r="1404" spans="1:8">
      <c r="A1404" s="152">
        <f t="shared" si="209"/>
        <v>1390</v>
      </c>
      <c r="B1404" s="153">
        <f t="shared" si="209"/>
        <v>46315</v>
      </c>
      <c r="C1404" s="179" t="str">
        <f t="shared" si="205"/>
        <v>구간16</v>
      </c>
      <c r="D1404" s="152">
        <f t="shared" si="202"/>
        <v>92</v>
      </c>
      <c r="E1404" s="180">
        <f>COUNTIF($C$15:C1404,C1404)</f>
        <v>20</v>
      </c>
      <c r="F1404" s="181">
        <f t="shared" si="206"/>
        <v>0.21789668902663895</v>
      </c>
      <c r="G1404" s="181">
        <f t="shared" si="207"/>
        <v>5.7265198401454268E-4</v>
      </c>
      <c r="H1404" s="182">
        <f t="shared" si="203"/>
        <v>0.21846934101065349</v>
      </c>
    </row>
    <row r="1405" spans="1:8">
      <c r="A1405" s="152">
        <f t="shared" si="209"/>
        <v>1391</v>
      </c>
      <c r="B1405" s="153">
        <f t="shared" si="209"/>
        <v>46316</v>
      </c>
      <c r="C1405" s="179" t="str">
        <f t="shared" si="205"/>
        <v>구간16</v>
      </c>
      <c r="D1405" s="152">
        <f t="shared" si="202"/>
        <v>92</v>
      </c>
      <c r="E1405" s="180">
        <f>COUNTIF($C$15:C1405,C1405)</f>
        <v>21</v>
      </c>
      <c r="F1405" s="181">
        <f t="shared" si="206"/>
        <v>0.21789668902663895</v>
      </c>
      <c r="G1405" s="181">
        <f t="shared" si="207"/>
        <v>6.012845832152698E-4</v>
      </c>
      <c r="H1405" s="182">
        <f t="shared" si="203"/>
        <v>0.21849797360985421</v>
      </c>
    </row>
    <row r="1406" spans="1:8">
      <c r="A1406" s="152">
        <f t="shared" si="209"/>
        <v>1392</v>
      </c>
      <c r="B1406" s="153">
        <f t="shared" si="209"/>
        <v>46317</v>
      </c>
      <c r="C1406" s="179" t="str">
        <f t="shared" si="205"/>
        <v>구간16</v>
      </c>
      <c r="D1406" s="152">
        <f t="shared" si="202"/>
        <v>92</v>
      </c>
      <c r="E1406" s="180">
        <f>COUNTIF($C$15:C1406,C1406)</f>
        <v>22</v>
      </c>
      <c r="F1406" s="181">
        <f t="shared" si="206"/>
        <v>0.21789668902663895</v>
      </c>
      <c r="G1406" s="181">
        <f t="shared" si="207"/>
        <v>6.2991718241599693E-4</v>
      </c>
      <c r="H1406" s="182">
        <f t="shared" si="203"/>
        <v>0.21852660620905495</v>
      </c>
    </row>
    <row r="1407" spans="1:8">
      <c r="A1407" s="152">
        <f t="shared" si="209"/>
        <v>1393</v>
      </c>
      <c r="B1407" s="153">
        <f t="shared" si="209"/>
        <v>46318</v>
      </c>
      <c r="C1407" s="179" t="str">
        <f t="shared" si="205"/>
        <v>구간16</v>
      </c>
      <c r="D1407" s="152">
        <f t="shared" si="202"/>
        <v>92</v>
      </c>
      <c r="E1407" s="180">
        <f>COUNTIF($C$15:C1407,C1407)</f>
        <v>23</v>
      </c>
      <c r="F1407" s="181">
        <f t="shared" si="206"/>
        <v>0.21789668902663895</v>
      </c>
      <c r="G1407" s="181">
        <f t="shared" si="207"/>
        <v>6.5854978161672406E-4</v>
      </c>
      <c r="H1407" s="182">
        <f t="shared" si="203"/>
        <v>0.21855523880825567</v>
      </c>
    </row>
    <row r="1408" spans="1:8">
      <c r="A1408" s="152">
        <f t="shared" ref="A1408:B1423" si="210">A1407+1</f>
        <v>1394</v>
      </c>
      <c r="B1408" s="153">
        <f t="shared" si="210"/>
        <v>46319</v>
      </c>
      <c r="C1408" s="179" t="str">
        <f t="shared" si="205"/>
        <v>구간16</v>
      </c>
      <c r="D1408" s="152">
        <f t="shared" si="202"/>
        <v>92</v>
      </c>
      <c r="E1408" s="180">
        <f>COUNTIF($C$15:C1408,C1408)</f>
        <v>24</v>
      </c>
      <c r="F1408" s="181">
        <f t="shared" si="206"/>
        <v>0.21789668902663895</v>
      </c>
      <c r="G1408" s="181">
        <f t="shared" si="207"/>
        <v>6.8718238081745119E-4</v>
      </c>
      <c r="H1408" s="182">
        <f t="shared" si="203"/>
        <v>0.21858387140745639</v>
      </c>
    </row>
    <row r="1409" spans="1:8">
      <c r="A1409" s="152">
        <f t="shared" si="210"/>
        <v>1395</v>
      </c>
      <c r="B1409" s="153">
        <f t="shared" si="210"/>
        <v>46320</v>
      </c>
      <c r="C1409" s="179" t="str">
        <f t="shared" si="205"/>
        <v>구간16</v>
      </c>
      <c r="D1409" s="152">
        <f t="shared" si="202"/>
        <v>92</v>
      </c>
      <c r="E1409" s="180">
        <f>COUNTIF($C$15:C1409,C1409)</f>
        <v>25</v>
      </c>
      <c r="F1409" s="181">
        <f t="shared" si="206"/>
        <v>0.21789668902663895</v>
      </c>
      <c r="G1409" s="181">
        <f t="shared" si="207"/>
        <v>7.1581498001817832E-4</v>
      </c>
      <c r="H1409" s="182">
        <f t="shared" si="203"/>
        <v>0.21861250400665713</v>
      </c>
    </row>
    <row r="1410" spans="1:8">
      <c r="A1410" s="152">
        <f t="shared" si="210"/>
        <v>1396</v>
      </c>
      <c r="B1410" s="153">
        <f t="shared" si="210"/>
        <v>46321</v>
      </c>
      <c r="C1410" s="179" t="str">
        <f t="shared" si="205"/>
        <v>구간16</v>
      </c>
      <c r="D1410" s="152">
        <f t="shared" si="202"/>
        <v>92</v>
      </c>
      <c r="E1410" s="180">
        <f>COUNTIF($C$15:C1410,C1410)</f>
        <v>26</v>
      </c>
      <c r="F1410" s="181">
        <f t="shared" si="206"/>
        <v>0.21789668902663895</v>
      </c>
      <c r="G1410" s="181">
        <f t="shared" si="207"/>
        <v>7.4444757921890545E-4</v>
      </c>
      <c r="H1410" s="182">
        <f t="shared" si="203"/>
        <v>0.21864113660585785</v>
      </c>
    </row>
    <row r="1411" spans="1:8">
      <c r="A1411" s="152">
        <f t="shared" si="210"/>
        <v>1397</v>
      </c>
      <c r="B1411" s="153">
        <f t="shared" si="210"/>
        <v>46322</v>
      </c>
      <c r="C1411" s="179" t="str">
        <f t="shared" si="205"/>
        <v>구간16</v>
      </c>
      <c r="D1411" s="152">
        <f t="shared" si="202"/>
        <v>92</v>
      </c>
      <c r="E1411" s="180">
        <f>COUNTIF($C$15:C1411,C1411)</f>
        <v>27</v>
      </c>
      <c r="F1411" s="181">
        <f t="shared" si="206"/>
        <v>0.21789668902663895</v>
      </c>
      <c r="G1411" s="181">
        <f t="shared" si="207"/>
        <v>7.7308017841963258E-4</v>
      </c>
      <c r="H1411" s="182">
        <f t="shared" si="203"/>
        <v>0.21866976920505857</v>
      </c>
    </row>
    <row r="1412" spans="1:8">
      <c r="A1412" s="152">
        <f t="shared" si="210"/>
        <v>1398</v>
      </c>
      <c r="B1412" s="153">
        <f t="shared" si="210"/>
        <v>46323</v>
      </c>
      <c r="C1412" s="179" t="str">
        <f t="shared" si="205"/>
        <v>구간16</v>
      </c>
      <c r="D1412" s="152">
        <f t="shared" si="202"/>
        <v>92</v>
      </c>
      <c r="E1412" s="180">
        <f>COUNTIF($C$15:C1412,C1412)</f>
        <v>28</v>
      </c>
      <c r="F1412" s="181">
        <f t="shared" si="206"/>
        <v>0.21789668902663895</v>
      </c>
      <c r="G1412" s="181">
        <f t="shared" si="207"/>
        <v>8.017127776203597E-4</v>
      </c>
      <c r="H1412" s="182">
        <f t="shared" si="203"/>
        <v>0.21869840180425931</v>
      </c>
    </row>
    <row r="1413" spans="1:8">
      <c r="A1413" s="152">
        <f t="shared" si="210"/>
        <v>1399</v>
      </c>
      <c r="B1413" s="153">
        <f t="shared" si="210"/>
        <v>46324</v>
      </c>
      <c r="C1413" s="179" t="str">
        <f t="shared" si="205"/>
        <v>구간16</v>
      </c>
      <c r="D1413" s="152">
        <f t="shared" si="202"/>
        <v>92</v>
      </c>
      <c r="E1413" s="180">
        <f>COUNTIF($C$15:C1413,C1413)</f>
        <v>29</v>
      </c>
      <c r="F1413" s="181">
        <f t="shared" si="206"/>
        <v>0.21789668902663895</v>
      </c>
      <c r="G1413" s="181">
        <f t="shared" si="207"/>
        <v>8.3034537682108683E-4</v>
      </c>
      <c r="H1413" s="182">
        <f t="shared" si="203"/>
        <v>0.21872703440346003</v>
      </c>
    </row>
    <row r="1414" spans="1:8">
      <c r="A1414" s="152">
        <f t="shared" si="210"/>
        <v>1400</v>
      </c>
      <c r="B1414" s="153">
        <f t="shared" si="210"/>
        <v>46325</v>
      </c>
      <c r="C1414" s="179" t="str">
        <f t="shared" si="205"/>
        <v>구간16</v>
      </c>
      <c r="D1414" s="152">
        <f t="shared" si="202"/>
        <v>92</v>
      </c>
      <c r="E1414" s="180">
        <f>COUNTIF($C$15:C1414,C1414)</f>
        <v>30</v>
      </c>
      <c r="F1414" s="181">
        <f t="shared" si="206"/>
        <v>0.21789668902663895</v>
      </c>
      <c r="G1414" s="181">
        <f t="shared" si="207"/>
        <v>8.5897797602181396E-4</v>
      </c>
      <c r="H1414" s="182">
        <f t="shared" si="203"/>
        <v>0.21875566700266075</v>
      </c>
    </row>
    <row r="1415" spans="1:8">
      <c r="A1415" s="152">
        <f t="shared" si="210"/>
        <v>1401</v>
      </c>
      <c r="B1415" s="153">
        <f t="shared" si="210"/>
        <v>46326</v>
      </c>
      <c r="C1415" s="179" t="str">
        <f t="shared" si="205"/>
        <v>구간16</v>
      </c>
      <c r="D1415" s="152">
        <f t="shared" si="202"/>
        <v>92</v>
      </c>
      <c r="E1415" s="180">
        <f>COUNTIF($C$15:C1415,C1415)</f>
        <v>31</v>
      </c>
      <c r="F1415" s="181">
        <f t="shared" si="206"/>
        <v>0.21789668902663895</v>
      </c>
      <c r="G1415" s="181">
        <f t="shared" si="207"/>
        <v>8.8761057522254109E-4</v>
      </c>
      <c r="H1415" s="182">
        <f t="shared" si="203"/>
        <v>0.21878429960186149</v>
      </c>
    </row>
    <row r="1416" spans="1:8">
      <c r="A1416" s="152">
        <f t="shared" si="210"/>
        <v>1402</v>
      </c>
      <c r="B1416" s="153">
        <f t="shared" si="210"/>
        <v>46327</v>
      </c>
      <c r="C1416" s="179" t="str">
        <f t="shared" si="205"/>
        <v>구간16</v>
      </c>
      <c r="D1416" s="152">
        <f t="shared" si="202"/>
        <v>92</v>
      </c>
      <c r="E1416" s="180">
        <f>COUNTIF($C$15:C1416,C1416)</f>
        <v>32</v>
      </c>
      <c r="F1416" s="181">
        <f t="shared" si="206"/>
        <v>0.21789668902663895</v>
      </c>
      <c r="G1416" s="181">
        <f t="shared" si="207"/>
        <v>9.1624317442326822E-4</v>
      </c>
      <c r="H1416" s="182">
        <f t="shared" si="203"/>
        <v>0.21881293220106221</v>
      </c>
    </row>
    <row r="1417" spans="1:8">
      <c r="A1417" s="152">
        <f t="shared" si="210"/>
        <v>1403</v>
      </c>
      <c r="B1417" s="153">
        <f t="shared" si="210"/>
        <v>46328</v>
      </c>
      <c r="C1417" s="179" t="str">
        <f t="shared" si="205"/>
        <v>구간16</v>
      </c>
      <c r="D1417" s="152">
        <f t="shared" si="202"/>
        <v>92</v>
      </c>
      <c r="E1417" s="180">
        <f>COUNTIF($C$15:C1417,C1417)</f>
        <v>33</v>
      </c>
      <c r="F1417" s="181">
        <f t="shared" si="206"/>
        <v>0.21789668902663895</v>
      </c>
      <c r="G1417" s="181">
        <f t="shared" si="207"/>
        <v>9.4487577362399535E-4</v>
      </c>
      <c r="H1417" s="182">
        <f t="shared" si="203"/>
        <v>0.21884156480026293</v>
      </c>
    </row>
    <row r="1418" spans="1:8">
      <c r="A1418" s="152">
        <f t="shared" si="210"/>
        <v>1404</v>
      </c>
      <c r="B1418" s="153">
        <f t="shared" si="210"/>
        <v>46329</v>
      </c>
      <c r="C1418" s="179" t="str">
        <f t="shared" si="205"/>
        <v>구간16</v>
      </c>
      <c r="D1418" s="152">
        <f t="shared" si="202"/>
        <v>92</v>
      </c>
      <c r="E1418" s="180">
        <f>COUNTIF($C$15:C1418,C1418)</f>
        <v>34</v>
      </c>
      <c r="F1418" s="181">
        <f t="shared" si="206"/>
        <v>0.21789668902663895</v>
      </c>
      <c r="G1418" s="181">
        <f t="shared" si="207"/>
        <v>9.7350837282472247E-4</v>
      </c>
      <c r="H1418" s="182">
        <f t="shared" si="203"/>
        <v>0.21887019739946367</v>
      </c>
    </row>
    <row r="1419" spans="1:8">
      <c r="A1419" s="152">
        <f t="shared" si="210"/>
        <v>1405</v>
      </c>
      <c r="B1419" s="153">
        <f t="shared" si="210"/>
        <v>46330</v>
      </c>
      <c r="C1419" s="179" t="str">
        <f t="shared" si="205"/>
        <v>구간16</v>
      </c>
      <c r="D1419" s="152">
        <f t="shared" si="202"/>
        <v>92</v>
      </c>
      <c r="E1419" s="180">
        <f>COUNTIF($C$15:C1419,C1419)</f>
        <v>35</v>
      </c>
      <c r="F1419" s="181">
        <f t="shared" si="206"/>
        <v>0.21789668902663895</v>
      </c>
      <c r="G1419" s="181">
        <f t="shared" si="207"/>
        <v>1.0021409720254496E-3</v>
      </c>
      <c r="H1419" s="182">
        <f t="shared" si="203"/>
        <v>0.21889882999866439</v>
      </c>
    </row>
    <row r="1420" spans="1:8">
      <c r="A1420" s="152">
        <f t="shared" si="210"/>
        <v>1406</v>
      </c>
      <c r="B1420" s="153">
        <f t="shared" si="210"/>
        <v>46331</v>
      </c>
      <c r="C1420" s="179" t="str">
        <f t="shared" si="205"/>
        <v>구간16</v>
      </c>
      <c r="D1420" s="152">
        <f t="shared" si="202"/>
        <v>92</v>
      </c>
      <c r="E1420" s="180">
        <f>COUNTIF($C$15:C1420,C1420)</f>
        <v>36</v>
      </c>
      <c r="F1420" s="181">
        <f t="shared" si="206"/>
        <v>0.21789668902663895</v>
      </c>
      <c r="G1420" s="181">
        <f t="shared" si="207"/>
        <v>1.0307735712261768E-3</v>
      </c>
      <c r="H1420" s="182">
        <f t="shared" si="203"/>
        <v>0.21892746259786514</v>
      </c>
    </row>
    <row r="1421" spans="1:8">
      <c r="A1421" s="152">
        <f t="shared" si="210"/>
        <v>1407</v>
      </c>
      <c r="B1421" s="153">
        <f t="shared" si="210"/>
        <v>46332</v>
      </c>
      <c r="C1421" s="179" t="str">
        <f t="shared" si="205"/>
        <v>구간16</v>
      </c>
      <c r="D1421" s="152">
        <f t="shared" si="202"/>
        <v>92</v>
      </c>
      <c r="E1421" s="180">
        <f>COUNTIF($C$15:C1421,C1421)</f>
        <v>37</v>
      </c>
      <c r="F1421" s="181">
        <f t="shared" si="206"/>
        <v>0.21789668902663895</v>
      </c>
      <c r="G1421" s="181">
        <f t="shared" si="207"/>
        <v>1.0594061704269039E-3</v>
      </c>
      <c r="H1421" s="182">
        <f t="shared" si="203"/>
        <v>0.21895609519706585</v>
      </c>
    </row>
    <row r="1422" spans="1:8">
      <c r="A1422" s="152">
        <f t="shared" si="210"/>
        <v>1408</v>
      </c>
      <c r="B1422" s="153">
        <f t="shared" si="210"/>
        <v>46333</v>
      </c>
      <c r="C1422" s="179" t="str">
        <f t="shared" si="205"/>
        <v>구간16</v>
      </c>
      <c r="D1422" s="152">
        <f t="shared" si="202"/>
        <v>92</v>
      </c>
      <c r="E1422" s="180">
        <f>COUNTIF($C$15:C1422,C1422)</f>
        <v>38</v>
      </c>
      <c r="F1422" s="181">
        <f t="shared" si="206"/>
        <v>0.21789668902663895</v>
      </c>
      <c r="G1422" s="181">
        <f t="shared" si="207"/>
        <v>1.0880387696276311E-3</v>
      </c>
      <c r="H1422" s="182">
        <f t="shared" si="203"/>
        <v>0.21898472779626657</v>
      </c>
    </row>
    <row r="1423" spans="1:8">
      <c r="A1423" s="152">
        <f t="shared" si="210"/>
        <v>1409</v>
      </c>
      <c r="B1423" s="153">
        <f t="shared" si="210"/>
        <v>46334</v>
      </c>
      <c r="C1423" s="179" t="str">
        <f t="shared" si="205"/>
        <v>구간16</v>
      </c>
      <c r="D1423" s="152">
        <f t="shared" ref="D1423:D1486" si="211">COUNTIF($C$15:$C$49928,C1423)</f>
        <v>92</v>
      </c>
      <c r="E1423" s="180">
        <f>COUNTIF($C$15:C1423,C1423)</f>
        <v>39</v>
      </c>
      <c r="F1423" s="181">
        <f t="shared" si="206"/>
        <v>0.21789668902663895</v>
      </c>
      <c r="G1423" s="181">
        <f t="shared" si="207"/>
        <v>1.1166713688283581E-3</v>
      </c>
      <c r="H1423" s="182">
        <f t="shared" ref="H1423:H1486" si="212">F1423+G1423</f>
        <v>0.21901336039546732</v>
      </c>
    </row>
    <row r="1424" spans="1:8">
      <c r="A1424" s="152">
        <f t="shared" ref="A1424:B1439" si="213">A1423+1</f>
        <v>1410</v>
      </c>
      <c r="B1424" s="153">
        <f t="shared" si="213"/>
        <v>46335</v>
      </c>
      <c r="C1424" s="179" t="str">
        <f t="shared" ref="C1424:C1487" si="214">IF(IFERROR(HLOOKUP(B1424,$D$5:$BK$6,2,FALSE),"")="",C1425,HLOOKUP(B1424,$D$5:$BK$7,2,FALSE))</f>
        <v>구간16</v>
      </c>
      <c r="D1424" s="152">
        <f t="shared" si="211"/>
        <v>92</v>
      </c>
      <c r="E1424" s="180">
        <f>COUNTIF($C$15:C1424,C1424)</f>
        <v>40</v>
      </c>
      <c r="F1424" s="181">
        <f t="shared" ref="F1424:F1487" si="215">HLOOKUP($C1424,$D$6:$BK$11,6,FALSE)</f>
        <v>0.21789668902663895</v>
      </c>
      <c r="G1424" s="181">
        <f t="shared" ref="G1424:G1487" si="216">HLOOKUP($C1424,$D$6:$BK$11,5,FALSE)*(E1424)</f>
        <v>1.1453039680290854E-3</v>
      </c>
      <c r="H1424" s="182">
        <f t="shared" si="212"/>
        <v>0.21904199299466803</v>
      </c>
    </row>
    <row r="1425" spans="1:8">
      <c r="A1425" s="152">
        <f t="shared" si="213"/>
        <v>1411</v>
      </c>
      <c r="B1425" s="153">
        <f t="shared" si="213"/>
        <v>46336</v>
      </c>
      <c r="C1425" s="179" t="str">
        <f t="shared" si="214"/>
        <v>구간16</v>
      </c>
      <c r="D1425" s="152">
        <f t="shared" si="211"/>
        <v>92</v>
      </c>
      <c r="E1425" s="180">
        <f>COUNTIF($C$15:C1425,C1425)</f>
        <v>41</v>
      </c>
      <c r="F1425" s="181">
        <f t="shared" si="215"/>
        <v>0.21789668902663895</v>
      </c>
      <c r="G1425" s="181">
        <f t="shared" si="216"/>
        <v>1.1739365672298124E-3</v>
      </c>
      <c r="H1425" s="182">
        <f t="shared" si="212"/>
        <v>0.21907062559386875</v>
      </c>
    </row>
    <row r="1426" spans="1:8">
      <c r="A1426" s="152">
        <f t="shared" si="213"/>
        <v>1412</v>
      </c>
      <c r="B1426" s="153">
        <f t="shared" si="213"/>
        <v>46337</v>
      </c>
      <c r="C1426" s="179" t="str">
        <f t="shared" si="214"/>
        <v>구간16</v>
      </c>
      <c r="D1426" s="152">
        <f t="shared" si="211"/>
        <v>92</v>
      </c>
      <c r="E1426" s="180">
        <f>COUNTIF($C$15:C1426,C1426)</f>
        <v>42</v>
      </c>
      <c r="F1426" s="181">
        <f t="shared" si="215"/>
        <v>0.21789668902663895</v>
      </c>
      <c r="G1426" s="181">
        <f t="shared" si="216"/>
        <v>1.2025691664305396E-3</v>
      </c>
      <c r="H1426" s="182">
        <f t="shared" si="212"/>
        <v>0.2190992581930695</v>
      </c>
    </row>
    <row r="1427" spans="1:8">
      <c r="A1427" s="152">
        <f t="shared" si="213"/>
        <v>1413</v>
      </c>
      <c r="B1427" s="153">
        <f t="shared" si="213"/>
        <v>46338</v>
      </c>
      <c r="C1427" s="179" t="str">
        <f t="shared" si="214"/>
        <v>구간16</v>
      </c>
      <c r="D1427" s="152">
        <f t="shared" si="211"/>
        <v>92</v>
      </c>
      <c r="E1427" s="180">
        <f>COUNTIF($C$15:C1427,C1427)</f>
        <v>43</v>
      </c>
      <c r="F1427" s="181">
        <f t="shared" si="215"/>
        <v>0.21789668902663895</v>
      </c>
      <c r="G1427" s="181">
        <f t="shared" si="216"/>
        <v>1.2312017656312666E-3</v>
      </c>
      <c r="H1427" s="182">
        <f t="shared" si="212"/>
        <v>0.21912789079227021</v>
      </c>
    </row>
    <row r="1428" spans="1:8">
      <c r="A1428" s="152">
        <f t="shared" si="213"/>
        <v>1414</v>
      </c>
      <c r="B1428" s="153">
        <f t="shared" si="213"/>
        <v>46339</v>
      </c>
      <c r="C1428" s="179" t="str">
        <f t="shared" si="214"/>
        <v>구간16</v>
      </c>
      <c r="D1428" s="152">
        <f t="shared" si="211"/>
        <v>92</v>
      </c>
      <c r="E1428" s="180">
        <f>COUNTIF($C$15:C1428,C1428)</f>
        <v>44</v>
      </c>
      <c r="F1428" s="181">
        <f t="shared" si="215"/>
        <v>0.21789668902663895</v>
      </c>
      <c r="G1428" s="181">
        <f t="shared" si="216"/>
        <v>1.2598343648319939E-3</v>
      </c>
      <c r="H1428" s="182">
        <f t="shared" si="212"/>
        <v>0.21915652339147093</v>
      </c>
    </row>
    <row r="1429" spans="1:8">
      <c r="A1429" s="152">
        <f t="shared" si="213"/>
        <v>1415</v>
      </c>
      <c r="B1429" s="153">
        <f t="shared" si="213"/>
        <v>46340</v>
      </c>
      <c r="C1429" s="179" t="str">
        <f t="shared" si="214"/>
        <v>구간16</v>
      </c>
      <c r="D1429" s="152">
        <f t="shared" si="211"/>
        <v>92</v>
      </c>
      <c r="E1429" s="180">
        <f>COUNTIF($C$15:C1429,C1429)</f>
        <v>45</v>
      </c>
      <c r="F1429" s="181">
        <f t="shared" si="215"/>
        <v>0.21789668902663895</v>
      </c>
      <c r="G1429" s="181">
        <f t="shared" si="216"/>
        <v>1.2884669640327209E-3</v>
      </c>
      <c r="H1429" s="182">
        <f t="shared" si="212"/>
        <v>0.21918515599067168</v>
      </c>
    </row>
    <row r="1430" spans="1:8">
      <c r="A1430" s="152">
        <f t="shared" si="213"/>
        <v>1416</v>
      </c>
      <c r="B1430" s="153">
        <f t="shared" si="213"/>
        <v>46341</v>
      </c>
      <c r="C1430" s="179" t="str">
        <f t="shared" si="214"/>
        <v>구간16</v>
      </c>
      <c r="D1430" s="152">
        <f t="shared" si="211"/>
        <v>92</v>
      </c>
      <c r="E1430" s="180">
        <f>COUNTIF($C$15:C1430,C1430)</f>
        <v>46</v>
      </c>
      <c r="F1430" s="181">
        <f t="shared" si="215"/>
        <v>0.21789668902663895</v>
      </c>
      <c r="G1430" s="181">
        <f t="shared" si="216"/>
        <v>1.3170995632334481E-3</v>
      </c>
      <c r="H1430" s="182">
        <f t="shared" si="212"/>
        <v>0.21921378858987239</v>
      </c>
    </row>
    <row r="1431" spans="1:8">
      <c r="A1431" s="152">
        <f t="shared" si="213"/>
        <v>1417</v>
      </c>
      <c r="B1431" s="153">
        <f t="shared" si="213"/>
        <v>46342</v>
      </c>
      <c r="C1431" s="179" t="str">
        <f t="shared" si="214"/>
        <v>구간16</v>
      </c>
      <c r="D1431" s="152">
        <f t="shared" si="211"/>
        <v>92</v>
      </c>
      <c r="E1431" s="180">
        <f>COUNTIF($C$15:C1431,C1431)</f>
        <v>47</v>
      </c>
      <c r="F1431" s="181">
        <f t="shared" si="215"/>
        <v>0.21789668902663895</v>
      </c>
      <c r="G1431" s="181">
        <f t="shared" si="216"/>
        <v>1.3457321624341751E-3</v>
      </c>
      <c r="H1431" s="182">
        <f t="shared" si="212"/>
        <v>0.21924242118907311</v>
      </c>
    </row>
    <row r="1432" spans="1:8">
      <c r="A1432" s="152">
        <f t="shared" si="213"/>
        <v>1418</v>
      </c>
      <c r="B1432" s="153">
        <f t="shared" si="213"/>
        <v>46343</v>
      </c>
      <c r="C1432" s="179" t="str">
        <f t="shared" si="214"/>
        <v>구간16</v>
      </c>
      <c r="D1432" s="152">
        <f t="shared" si="211"/>
        <v>92</v>
      </c>
      <c r="E1432" s="180">
        <f>COUNTIF($C$15:C1432,C1432)</f>
        <v>48</v>
      </c>
      <c r="F1432" s="181">
        <f t="shared" si="215"/>
        <v>0.21789668902663895</v>
      </c>
      <c r="G1432" s="181">
        <f t="shared" si="216"/>
        <v>1.3743647616349024E-3</v>
      </c>
      <c r="H1432" s="182">
        <f t="shared" si="212"/>
        <v>0.21927105378827386</v>
      </c>
    </row>
    <row r="1433" spans="1:8">
      <c r="A1433" s="152">
        <f t="shared" si="213"/>
        <v>1419</v>
      </c>
      <c r="B1433" s="153">
        <f t="shared" si="213"/>
        <v>46344</v>
      </c>
      <c r="C1433" s="179" t="str">
        <f t="shared" si="214"/>
        <v>구간16</v>
      </c>
      <c r="D1433" s="152">
        <f t="shared" si="211"/>
        <v>92</v>
      </c>
      <c r="E1433" s="180">
        <f>COUNTIF($C$15:C1433,C1433)</f>
        <v>49</v>
      </c>
      <c r="F1433" s="181">
        <f t="shared" si="215"/>
        <v>0.21789668902663895</v>
      </c>
      <c r="G1433" s="181">
        <f t="shared" si="216"/>
        <v>1.4029973608356294E-3</v>
      </c>
      <c r="H1433" s="182">
        <f t="shared" si="212"/>
        <v>0.21929968638747457</v>
      </c>
    </row>
    <row r="1434" spans="1:8">
      <c r="A1434" s="152">
        <f t="shared" si="213"/>
        <v>1420</v>
      </c>
      <c r="B1434" s="153">
        <f t="shared" si="213"/>
        <v>46345</v>
      </c>
      <c r="C1434" s="179" t="str">
        <f t="shared" si="214"/>
        <v>구간16</v>
      </c>
      <c r="D1434" s="152">
        <f t="shared" si="211"/>
        <v>92</v>
      </c>
      <c r="E1434" s="180">
        <f>COUNTIF($C$15:C1434,C1434)</f>
        <v>50</v>
      </c>
      <c r="F1434" s="181">
        <f t="shared" si="215"/>
        <v>0.21789668902663895</v>
      </c>
      <c r="G1434" s="181">
        <f t="shared" si="216"/>
        <v>1.4316299600363566E-3</v>
      </c>
      <c r="H1434" s="182">
        <f t="shared" si="212"/>
        <v>0.21932831898667529</v>
      </c>
    </row>
    <row r="1435" spans="1:8">
      <c r="A1435" s="152">
        <f t="shared" si="213"/>
        <v>1421</v>
      </c>
      <c r="B1435" s="153">
        <f t="shared" si="213"/>
        <v>46346</v>
      </c>
      <c r="C1435" s="179" t="str">
        <f t="shared" si="214"/>
        <v>구간16</v>
      </c>
      <c r="D1435" s="152">
        <f t="shared" si="211"/>
        <v>92</v>
      </c>
      <c r="E1435" s="180">
        <f>COUNTIF($C$15:C1435,C1435)</f>
        <v>51</v>
      </c>
      <c r="F1435" s="181">
        <f t="shared" si="215"/>
        <v>0.21789668902663895</v>
      </c>
      <c r="G1435" s="181">
        <f t="shared" si="216"/>
        <v>1.4602625592370837E-3</v>
      </c>
      <c r="H1435" s="182">
        <f t="shared" si="212"/>
        <v>0.21935695158587604</v>
      </c>
    </row>
    <row r="1436" spans="1:8">
      <c r="A1436" s="152">
        <f t="shared" si="213"/>
        <v>1422</v>
      </c>
      <c r="B1436" s="153">
        <f t="shared" si="213"/>
        <v>46347</v>
      </c>
      <c r="C1436" s="179" t="str">
        <f t="shared" si="214"/>
        <v>구간16</v>
      </c>
      <c r="D1436" s="152">
        <f t="shared" si="211"/>
        <v>92</v>
      </c>
      <c r="E1436" s="180">
        <f>COUNTIF($C$15:C1436,C1436)</f>
        <v>52</v>
      </c>
      <c r="F1436" s="181">
        <f t="shared" si="215"/>
        <v>0.21789668902663895</v>
      </c>
      <c r="G1436" s="181">
        <f t="shared" si="216"/>
        <v>1.4888951584378109E-3</v>
      </c>
      <c r="H1436" s="182">
        <f t="shared" si="212"/>
        <v>0.21938558418507675</v>
      </c>
    </row>
    <row r="1437" spans="1:8">
      <c r="A1437" s="152">
        <f t="shared" si="213"/>
        <v>1423</v>
      </c>
      <c r="B1437" s="153">
        <f t="shared" si="213"/>
        <v>46348</v>
      </c>
      <c r="C1437" s="179" t="str">
        <f t="shared" si="214"/>
        <v>구간16</v>
      </c>
      <c r="D1437" s="152">
        <f t="shared" si="211"/>
        <v>92</v>
      </c>
      <c r="E1437" s="180">
        <f>COUNTIF($C$15:C1437,C1437)</f>
        <v>53</v>
      </c>
      <c r="F1437" s="181">
        <f t="shared" si="215"/>
        <v>0.21789668902663895</v>
      </c>
      <c r="G1437" s="181">
        <f t="shared" si="216"/>
        <v>1.5175277576385379E-3</v>
      </c>
      <c r="H1437" s="182">
        <f t="shared" si="212"/>
        <v>0.21941421678427747</v>
      </c>
    </row>
    <row r="1438" spans="1:8">
      <c r="A1438" s="152">
        <f t="shared" si="213"/>
        <v>1424</v>
      </c>
      <c r="B1438" s="153">
        <f t="shared" si="213"/>
        <v>46349</v>
      </c>
      <c r="C1438" s="179" t="str">
        <f t="shared" si="214"/>
        <v>구간16</v>
      </c>
      <c r="D1438" s="152">
        <f t="shared" si="211"/>
        <v>92</v>
      </c>
      <c r="E1438" s="180">
        <f>COUNTIF($C$15:C1438,C1438)</f>
        <v>54</v>
      </c>
      <c r="F1438" s="181">
        <f t="shared" si="215"/>
        <v>0.21789668902663895</v>
      </c>
      <c r="G1438" s="181">
        <f t="shared" si="216"/>
        <v>1.5461603568392652E-3</v>
      </c>
      <c r="H1438" s="182">
        <f t="shared" si="212"/>
        <v>0.21944284938347822</v>
      </c>
    </row>
    <row r="1439" spans="1:8">
      <c r="A1439" s="152">
        <f t="shared" si="213"/>
        <v>1425</v>
      </c>
      <c r="B1439" s="153">
        <f t="shared" si="213"/>
        <v>46350</v>
      </c>
      <c r="C1439" s="179" t="str">
        <f t="shared" si="214"/>
        <v>구간16</v>
      </c>
      <c r="D1439" s="152">
        <f t="shared" si="211"/>
        <v>92</v>
      </c>
      <c r="E1439" s="180">
        <f>COUNTIF($C$15:C1439,C1439)</f>
        <v>55</v>
      </c>
      <c r="F1439" s="181">
        <f t="shared" si="215"/>
        <v>0.21789668902663895</v>
      </c>
      <c r="G1439" s="181">
        <f t="shared" si="216"/>
        <v>1.5747929560399922E-3</v>
      </c>
      <c r="H1439" s="182">
        <f t="shared" si="212"/>
        <v>0.21947148198267893</v>
      </c>
    </row>
    <row r="1440" spans="1:8">
      <c r="A1440" s="152">
        <f t="shared" ref="A1440:B1455" si="217">A1439+1</f>
        <v>1426</v>
      </c>
      <c r="B1440" s="153">
        <f t="shared" si="217"/>
        <v>46351</v>
      </c>
      <c r="C1440" s="179" t="str">
        <f t="shared" si="214"/>
        <v>구간16</v>
      </c>
      <c r="D1440" s="152">
        <f t="shared" si="211"/>
        <v>92</v>
      </c>
      <c r="E1440" s="180">
        <f>COUNTIF($C$15:C1440,C1440)</f>
        <v>56</v>
      </c>
      <c r="F1440" s="181">
        <f t="shared" si="215"/>
        <v>0.21789668902663895</v>
      </c>
      <c r="G1440" s="181">
        <f t="shared" si="216"/>
        <v>1.6034255552407194E-3</v>
      </c>
      <c r="H1440" s="182">
        <f t="shared" si="212"/>
        <v>0.21950011458187965</v>
      </c>
    </row>
    <row r="1441" spans="1:8">
      <c r="A1441" s="152">
        <f t="shared" si="217"/>
        <v>1427</v>
      </c>
      <c r="B1441" s="153">
        <f t="shared" si="217"/>
        <v>46352</v>
      </c>
      <c r="C1441" s="179" t="str">
        <f t="shared" si="214"/>
        <v>구간16</v>
      </c>
      <c r="D1441" s="152">
        <f t="shared" si="211"/>
        <v>92</v>
      </c>
      <c r="E1441" s="180">
        <f>COUNTIF($C$15:C1441,C1441)</f>
        <v>57</v>
      </c>
      <c r="F1441" s="181">
        <f t="shared" si="215"/>
        <v>0.21789668902663895</v>
      </c>
      <c r="G1441" s="181">
        <f t="shared" si="216"/>
        <v>1.6320581544414464E-3</v>
      </c>
      <c r="H1441" s="182">
        <f t="shared" si="212"/>
        <v>0.2195287471810804</v>
      </c>
    </row>
    <row r="1442" spans="1:8">
      <c r="A1442" s="152">
        <f t="shared" si="217"/>
        <v>1428</v>
      </c>
      <c r="B1442" s="153">
        <f t="shared" si="217"/>
        <v>46353</v>
      </c>
      <c r="C1442" s="179" t="str">
        <f t="shared" si="214"/>
        <v>구간16</v>
      </c>
      <c r="D1442" s="152">
        <f t="shared" si="211"/>
        <v>92</v>
      </c>
      <c r="E1442" s="180">
        <f>COUNTIF($C$15:C1442,C1442)</f>
        <v>58</v>
      </c>
      <c r="F1442" s="181">
        <f t="shared" si="215"/>
        <v>0.21789668902663895</v>
      </c>
      <c r="G1442" s="181">
        <f t="shared" si="216"/>
        <v>1.6606907536421737E-3</v>
      </c>
      <c r="H1442" s="182">
        <f t="shared" si="212"/>
        <v>0.21955737978028111</v>
      </c>
    </row>
    <row r="1443" spans="1:8">
      <c r="A1443" s="152">
        <f t="shared" si="217"/>
        <v>1429</v>
      </c>
      <c r="B1443" s="153">
        <f t="shared" si="217"/>
        <v>46354</v>
      </c>
      <c r="C1443" s="179" t="str">
        <f t="shared" si="214"/>
        <v>구간16</v>
      </c>
      <c r="D1443" s="152">
        <f t="shared" si="211"/>
        <v>92</v>
      </c>
      <c r="E1443" s="180">
        <f>COUNTIF($C$15:C1443,C1443)</f>
        <v>59</v>
      </c>
      <c r="F1443" s="181">
        <f t="shared" si="215"/>
        <v>0.21789668902663895</v>
      </c>
      <c r="G1443" s="181">
        <f t="shared" si="216"/>
        <v>1.6893233528429007E-3</v>
      </c>
      <c r="H1443" s="182">
        <f t="shared" si="212"/>
        <v>0.21958601237948186</v>
      </c>
    </row>
    <row r="1444" spans="1:8">
      <c r="A1444" s="152">
        <f t="shared" si="217"/>
        <v>1430</v>
      </c>
      <c r="B1444" s="153">
        <f t="shared" si="217"/>
        <v>46355</v>
      </c>
      <c r="C1444" s="179" t="str">
        <f t="shared" si="214"/>
        <v>구간16</v>
      </c>
      <c r="D1444" s="152">
        <f t="shared" si="211"/>
        <v>92</v>
      </c>
      <c r="E1444" s="180">
        <f>COUNTIF($C$15:C1444,C1444)</f>
        <v>60</v>
      </c>
      <c r="F1444" s="181">
        <f t="shared" si="215"/>
        <v>0.21789668902663895</v>
      </c>
      <c r="G1444" s="181">
        <f t="shared" si="216"/>
        <v>1.7179559520436279E-3</v>
      </c>
      <c r="H1444" s="182">
        <f t="shared" si="212"/>
        <v>0.21961464497868258</v>
      </c>
    </row>
    <row r="1445" spans="1:8">
      <c r="A1445" s="152">
        <f t="shared" si="217"/>
        <v>1431</v>
      </c>
      <c r="B1445" s="153">
        <f t="shared" si="217"/>
        <v>46356</v>
      </c>
      <c r="C1445" s="179" t="str">
        <f t="shared" si="214"/>
        <v>구간16</v>
      </c>
      <c r="D1445" s="152">
        <f t="shared" si="211"/>
        <v>92</v>
      </c>
      <c r="E1445" s="180">
        <f>COUNTIF($C$15:C1445,C1445)</f>
        <v>61</v>
      </c>
      <c r="F1445" s="181">
        <f t="shared" si="215"/>
        <v>0.21789668902663895</v>
      </c>
      <c r="G1445" s="181">
        <f t="shared" si="216"/>
        <v>1.7465885512443549E-3</v>
      </c>
      <c r="H1445" s="182">
        <f t="shared" si="212"/>
        <v>0.21964327757788329</v>
      </c>
    </row>
    <row r="1446" spans="1:8">
      <c r="A1446" s="152">
        <f t="shared" si="217"/>
        <v>1432</v>
      </c>
      <c r="B1446" s="153">
        <f t="shared" si="217"/>
        <v>46357</v>
      </c>
      <c r="C1446" s="179" t="str">
        <f t="shared" si="214"/>
        <v>구간16</v>
      </c>
      <c r="D1446" s="152">
        <f t="shared" si="211"/>
        <v>92</v>
      </c>
      <c r="E1446" s="180">
        <f>COUNTIF($C$15:C1446,C1446)</f>
        <v>62</v>
      </c>
      <c r="F1446" s="181">
        <f t="shared" si="215"/>
        <v>0.21789668902663895</v>
      </c>
      <c r="G1446" s="181">
        <f t="shared" si="216"/>
        <v>1.7752211504450822E-3</v>
      </c>
      <c r="H1446" s="182">
        <f t="shared" si="212"/>
        <v>0.21967191017708404</v>
      </c>
    </row>
    <row r="1447" spans="1:8">
      <c r="A1447" s="152">
        <f t="shared" si="217"/>
        <v>1433</v>
      </c>
      <c r="B1447" s="153">
        <f t="shared" si="217"/>
        <v>46358</v>
      </c>
      <c r="C1447" s="179" t="str">
        <f t="shared" si="214"/>
        <v>구간16</v>
      </c>
      <c r="D1447" s="152">
        <f t="shared" si="211"/>
        <v>92</v>
      </c>
      <c r="E1447" s="180">
        <f>COUNTIF($C$15:C1447,C1447)</f>
        <v>63</v>
      </c>
      <c r="F1447" s="181">
        <f t="shared" si="215"/>
        <v>0.21789668902663895</v>
      </c>
      <c r="G1447" s="181">
        <f t="shared" si="216"/>
        <v>1.8038537496458092E-3</v>
      </c>
      <c r="H1447" s="182">
        <f t="shared" si="212"/>
        <v>0.21970054277628476</v>
      </c>
    </row>
    <row r="1448" spans="1:8">
      <c r="A1448" s="152">
        <f t="shared" si="217"/>
        <v>1434</v>
      </c>
      <c r="B1448" s="153">
        <f t="shared" si="217"/>
        <v>46359</v>
      </c>
      <c r="C1448" s="179" t="str">
        <f t="shared" si="214"/>
        <v>구간16</v>
      </c>
      <c r="D1448" s="152">
        <f t="shared" si="211"/>
        <v>92</v>
      </c>
      <c r="E1448" s="180">
        <f>COUNTIF($C$15:C1448,C1448)</f>
        <v>64</v>
      </c>
      <c r="F1448" s="181">
        <f t="shared" si="215"/>
        <v>0.21789668902663895</v>
      </c>
      <c r="G1448" s="181">
        <f t="shared" si="216"/>
        <v>1.8324863488465364E-3</v>
      </c>
      <c r="H1448" s="182">
        <f t="shared" si="212"/>
        <v>0.21972917537548547</v>
      </c>
    </row>
    <row r="1449" spans="1:8">
      <c r="A1449" s="152">
        <f t="shared" si="217"/>
        <v>1435</v>
      </c>
      <c r="B1449" s="153">
        <f t="shared" si="217"/>
        <v>46360</v>
      </c>
      <c r="C1449" s="179" t="str">
        <f t="shared" si="214"/>
        <v>구간16</v>
      </c>
      <c r="D1449" s="152">
        <f t="shared" si="211"/>
        <v>92</v>
      </c>
      <c r="E1449" s="180">
        <f>COUNTIF($C$15:C1449,C1449)</f>
        <v>65</v>
      </c>
      <c r="F1449" s="181">
        <f t="shared" si="215"/>
        <v>0.21789668902663895</v>
      </c>
      <c r="G1449" s="181">
        <f t="shared" si="216"/>
        <v>1.8611189480472637E-3</v>
      </c>
      <c r="H1449" s="182">
        <f t="shared" si="212"/>
        <v>0.21975780797468622</v>
      </c>
    </row>
    <row r="1450" spans="1:8">
      <c r="A1450" s="152">
        <f t="shared" si="217"/>
        <v>1436</v>
      </c>
      <c r="B1450" s="153">
        <f t="shared" si="217"/>
        <v>46361</v>
      </c>
      <c r="C1450" s="179" t="str">
        <f t="shared" si="214"/>
        <v>구간16</v>
      </c>
      <c r="D1450" s="152">
        <f t="shared" si="211"/>
        <v>92</v>
      </c>
      <c r="E1450" s="180">
        <f>COUNTIF($C$15:C1450,C1450)</f>
        <v>66</v>
      </c>
      <c r="F1450" s="181">
        <f t="shared" si="215"/>
        <v>0.21789668902663895</v>
      </c>
      <c r="G1450" s="181">
        <f t="shared" si="216"/>
        <v>1.8897515472479907E-3</v>
      </c>
      <c r="H1450" s="182">
        <f t="shared" si="212"/>
        <v>0.21978644057388694</v>
      </c>
    </row>
    <row r="1451" spans="1:8">
      <c r="A1451" s="152">
        <f t="shared" si="217"/>
        <v>1437</v>
      </c>
      <c r="B1451" s="153">
        <f t="shared" si="217"/>
        <v>46362</v>
      </c>
      <c r="C1451" s="179" t="str">
        <f t="shared" si="214"/>
        <v>구간16</v>
      </c>
      <c r="D1451" s="152">
        <f t="shared" si="211"/>
        <v>92</v>
      </c>
      <c r="E1451" s="180">
        <f>COUNTIF($C$15:C1451,C1451)</f>
        <v>67</v>
      </c>
      <c r="F1451" s="181">
        <f t="shared" si="215"/>
        <v>0.21789668902663895</v>
      </c>
      <c r="G1451" s="181">
        <f t="shared" si="216"/>
        <v>1.9183841464487179E-3</v>
      </c>
      <c r="H1451" s="182">
        <f t="shared" si="212"/>
        <v>0.21981507317308766</v>
      </c>
    </row>
    <row r="1452" spans="1:8">
      <c r="A1452" s="152">
        <f t="shared" si="217"/>
        <v>1438</v>
      </c>
      <c r="B1452" s="153">
        <f t="shared" si="217"/>
        <v>46363</v>
      </c>
      <c r="C1452" s="179" t="str">
        <f t="shared" si="214"/>
        <v>구간16</v>
      </c>
      <c r="D1452" s="152">
        <f t="shared" si="211"/>
        <v>92</v>
      </c>
      <c r="E1452" s="180">
        <f>COUNTIF($C$15:C1452,C1452)</f>
        <v>68</v>
      </c>
      <c r="F1452" s="181">
        <f t="shared" si="215"/>
        <v>0.21789668902663895</v>
      </c>
      <c r="G1452" s="181">
        <f t="shared" si="216"/>
        <v>1.9470167456494449E-3</v>
      </c>
      <c r="H1452" s="182">
        <f t="shared" si="212"/>
        <v>0.2198437057722884</v>
      </c>
    </row>
    <row r="1453" spans="1:8">
      <c r="A1453" s="152">
        <f t="shared" si="217"/>
        <v>1439</v>
      </c>
      <c r="B1453" s="153">
        <f t="shared" si="217"/>
        <v>46364</v>
      </c>
      <c r="C1453" s="179" t="str">
        <f t="shared" si="214"/>
        <v>구간16</v>
      </c>
      <c r="D1453" s="152">
        <f t="shared" si="211"/>
        <v>92</v>
      </c>
      <c r="E1453" s="180">
        <f>COUNTIF($C$15:C1453,C1453)</f>
        <v>69</v>
      </c>
      <c r="F1453" s="181">
        <f t="shared" si="215"/>
        <v>0.21789668902663895</v>
      </c>
      <c r="G1453" s="181">
        <f t="shared" si="216"/>
        <v>1.9756493448501722E-3</v>
      </c>
      <c r="H1453" s="182">
        <f t="shared" si="212"/>
        <v>0.21987233837148912</v>
      </c>
    </row>
    <row r="1454" spans="1:8">
      <c r="A1454" s="152">
        <f t="shared" si="217"/>
        <v>1440</v>
      </c>
      <c r="B1454" s="153">
        <f t="shared" si="217"/>
        <v>46365</v>
      </c>
      <c r="C1454" s="179" t="str">
        <f t="shared" si="214"/>
        <v>구간16</v>
      </c>
      <c r="D1454" s="152">
        <f t="shared" si="211"/>
        <v>92</v>
      </c>
      <c r="E1454" s="180">
        <f>COUNTIF($C$15:C1454,C1454)</f>
        <v>70</v>
      </c>
      <c r="F1454" s="181">
        <f t="shared" si="215"/>
        <v>0.21789668902663895</v>
      </c>
      <c r="G1454" s="181">
        <f t="shared" si="216"/>
        <v>2.0042819440508992E-3</v>
      </c>
      <c r="H1454" s="182">
        <f t="shared" si="212"/>
        <v>0.21990097097068984</v>
      </c>
    </row>
    <row r="1455" spans="1:8">
      <c r="A1455" s="152">
        <f t="shared" si="217"/>
        <v>1441</v>
      </c>
      <c r="B1455" s="153">
        <f t="shared" si="217"/>
        <v>46366</v>
      </c>
      <c r="C1455" s="179" t="str">
        <f t="shared" si="214"/>
        <v>구간16</v>
      </c>
      <c r="D1455" s="152">
        <f t="shared" si="211"/>
        <v>92</v>
      </c>
      <c r="E1455" s="180">
        <f>COUNTIF($C$15:C1455,C1455)</f>
        <v>71</v>
      </c>
      <c r="F1455" s="181">
        <f t="shared" si="215"/>
        <v>0.21789668902663895</v>
      </c>
      <c r="G1455" s="181">
        <f t="shared" si="216"/>
        <v>2.0329145432516262E-3</v>
      </c>
      <c r="H1455" s="182">
        <f t="shared" si="212"/>
        <v>0.21992960356989058</v>
      </c>
    </row>
    <row r="1456" spans="1:8">
      <c r="A1456" s="152">
        <f t="shared" ref="A1456:B1471" si="218">A1455+1</f>
        <v>1442</v>
      </c>
      <c r="B1456" s="153">
        <f t="shared" si="218"/>
        <v>46367</v>
      </c>
      <c r="C1456" s="179" t="str">
        <f t="shared" si="214"/>
        <v>구간16</v>
      </c>
      <c r="D1456" s="152">
        <f t="shared" si="211"/>
        <v>92</v>
      </c>
      <c r="E1456" s="180">
        <f>COUNTIF($C$15:C1456,C1456)</f>
        <v>72</v>
      </c>
      <c r="F1456" s="181">
        <f t="shared" si="215"/>
        <v>0.21789668902663895</v>
      </c>
      <c r="G1456" s="181">
        <f t="shared" si="216"/>
        <v>2.0615471424523537E-3</v>
      </c>
      <c r="H1456" s="182">
        <f t="shared" si="212"/>
        <v>0.2199582361690913</v>
      </c>
    </row>
    <row r="1457" spans="1:8">
      <c r="A1457" s="152">
        <f t="shared" si="218"/>
        <v>1443</v>
      </c>
      <c r="B1457" s="153">
        <f t="shared" si="218"/>
        <v>46368</v>
      </c>
      <c r="C1457" s="179" t="str">
        <f t="shared" si="214"/>
        <v>구간16</v>
      </c>
      <c r="D1457" s="152">
        <f t="shared" si="211"/>
        <v>92</v>
      </c>
      <c r="E1457" s="180">
        <f>COUNTIF($C$15:C1457,C1457)</f>
        <v>73</v>
      </c>
      <c r="F1457" s="181">
        <f t="shared" si="215"/>
        <v>0.21789668902663895</v>
      </c>
      <c r="G1457" s="181">
        <f t="shared" si="216"/>
        <v>2.0901797416530807E-3</v>
      </c>
      <c r="H1457" s="182">
        <f t="shared" si="212"/>
        <v>0.21998686876829202</v>
      </c>
    </row>
    <row r="1458" spans="1:8">
      <c r="A1458" s="152">
        <f t="shared" si="218"/>
        <v>1444</v>
      </c>
      <c r="B1458" s="153">
        <f t="shared" si="218"/>
        <v>46369</v>
      </c>
      <c r="C1458" s="179" t="str">
        <f t="shared" si="214"/>
        <v>구간16</v>
      </c>
      <c r="D1458" s="152">
        <f t="shared" si="211"/>
        <v>92</v>
      </c>
      <c r="E1458" s="180">
        <f>COUNTIF($C$15:C1458,C1458)</f>
        <v>74</v>
      </c>
      <c r="F1458" s="181">
        <f t="shared" si="215"/>
        <v>0.21789668902663895</v>
      </c>
      <c r="G1458" s="181">
        <f t="shared" si="216"/>
        <v>2.1188123408538077E-3</v>
      </c>
      <c r="H1458" s="182">
        <f t="shared" si="212"/>
        <v>0.22001550136749276</v>
      </c>
    </row>
    <row r="1459" spans="1:8">
      <c r="A1459" s="152">
        <f t="shared" si="218"/>
        <v>1445</v>
      </c>
      <c r="B1459" s="153">
        <f t="shared" si="218"/>
        <v>46370</v>
      </c>
      <c r="C1459" s="179" t="str">
        <f t="shared" si="214"/>
        <v>구간16</v>
      </c>
      <c r="D1459" s="152">
        <f t="shared" si="211"/>
        <v>92</v>
      </c>
      <c r="E1459" s="180">
        <f>COUNTIF($C$15:C1459,C1459)</f>
        <v>75</v>
      </c>
      <c r="F1459" s="181">
        <f t="shared" si="215"/>
        <v>0.21789668902663895</v>
      </c>
      <c r="G1459" s="181">
        <f t="shared" si="216"/>
        <v>2.1474449400545347E-3</v>
      </c>
      <c r="H1459" s="182">
        <f t="shared" si="212"/>
        <v>0.22004413396669348</v>
      </c>
    </row>
    <row r="1460" spans="1:8">
      <c r="A1460" s="152">
        <f t="shared" si="218"/>
        <v>1446</v>
      </c>
      <c r="B1460" s="153">
        <f t="shared" si="218"/>
        <v>46371</v>
      </c>
      <c r="C1460" s="179" t="str">
        <f t="shared" si="214"/>
        <v>구간16</v>
      </c>
      <c r="D1460" s="152">
        <f t="shared" si="211"/>
        <v>92</v>
      </c>
      <c r="E1460" s="180">
        <f>COUNTIF($C$15:C1460,C1460)</f>
        <v>76</v>
      </c>
      <c r="F1460" s="181">
        <f t="shared" si="215"/>
        <v>0.21789668902663895</v>
      </c>
      <c r="G1460" s="181">
        <f t="shared" si="216"/>
        <v>2.1760775392552622E-3</v>
      </c>
      <c r="H1460" s="182">
        <f t="shared" si="212"/>
        <v>0.2200727665658942</v>
      </c>
    </row>
    <row r="1461" spans="1:8">
      <c r="A1461" s="152">
        <f t="shared" si="218"/>
        <v>1447</v>
      </c>
      <c r="B1461" s="153">
        <f t="shared" si="218"/>
        <v>46372</v>
      </c>
      <c r="C1461" s="179" t="str">
        <f t="shared" si="214"/>
        <v>구간16</v>
      </c>
      <c r="D1461" s="152">
        <f t="shared" si="211"/>
        <v>92</v>
      </c>
      <c r="E1461" s="180">
        <f>COUNTIF($C$15:C1461,C1461)</f>
        <v>77</v>
      </c>
      <c r="F1461" s="181">
        <f t="shared" si="215"/>
        <v>0.21789668902663895</v>
      </c>
      <c r="G1461" s="181">
        <f t="shared" si="216"/>
        <v>2.2047101384559892E-3</v>
      </c>
      <c r="H1461" s="182">
        <f t="shared" si="212"/>
        <v>0.22010139916509494</v>
      </c>
    </row>
    <row r="1462" spans="1:8">
      <c r="A1462" s="152">
        <f t="shared" si="218"/>
        <v>1448</v>
      </c>
      <c r="B1462" s="153">
        <f t="shared" si="218"/>
        <v>46373</v>
      </c>
      <c r="C1462" s="179" t="str">
        <f t="shared" si="214"/>
        <v>구간16</v>
      </c>
      <c r="D1462" s="152">
        <f t="shared" si="211"/>
        <v>92</v>
      </c>
      <c r="E1462" s="180">
        <f>COUNTIF($C$15:C1462,C1462)</f>
        <v>78</v>
      </c>
      <c r="F1462" s="181">
        <f t="shared" si="215"/>
        <v>0.21789668902663895</v>
      </c>
      <c r="G1462" s="181">
        <f t="shared" si="216"/>
        <v>2.2333427376567162E-3</v>
      </c>
      <c r="H1462" s="182">
        <f t="shared" si="212"/>
        <v>0.22013003176429566</v>
      </c>
    </row>
    <row r="1463" spans="1:8">
      <c r="A1463" s="152">
        <f t="shared" si="218"/>
        <v>1449</v>
      </c>
      <c r="B1463" s="153">
        <f t="shared" si="218"/>
        <v>46374</v>
      </c>
      <c r="C1463" s="179" t="str">
        <f t="shared" si="214"/>
        <v>구간16</v>
      </c>
      <c r="D1463" s="152">
        <f t="shared" si="211"/>
        <v>92</v>
      </c>
      <c r="E1463" s="180">
        <f>COUNTIF($C$15:C1463,C1463)</f>
        <v>79</v>
      </c>
      <c r="F1463" s="181">
        <f t="shared" si="215"/>
        <v>0.21789668902663895</v>
      </c>
      <c r="G1463" s="181">
        <f t="shared" si="216"/>
        <v>2.2619753368574433E-3</v>
      </c>
      <c r="H1463" s="182">
        <f t="shared" si="212"/>
        <v>0.22015866436349638</v>
      </c>
    </row>
    <row r="1464" spans="1:8">
      <c r="A1464" s="152">
        <f t="shared" si="218"/>
        <v>1450</v>
      </c>
      <c r="B1464" s="153">
        <f t="shared" si="218"/>
        <v>46375</v>
      </c>
      <c r="C1464" s="179" t="str">
        <f t="shared" si="214"/>
        <v>구간16</v>
      </c>
      <c r="D1464" s="152">
        <f t="shared" si="211"/>
        <v>92</v>
      </c>
      <c r="E1464" s="180">
        <f>COUNTIF($C$15:C1464,C1464)</f>
        <v>80</v>
      </c>
      <c r="F1464" s="181">
        <f t="shared" si="215"/>
        <v>0.21789668902663895</v>
      </c>
      <c r="G1464" s="181">
        <f t="shared" si="216"/>
        <v>2.2906079360581707E-3</v>
      </c>
      <c r="H1464" s="182">
        <f t="shared" si="212"/>
        <v>0.22018729696269712</v>
      </c>
    </row>
    <row r="1465" spans="1:8">
      <c r="A1465" s="152">
        <f t="shared" si="218"/>
        <v>1451</v>
      </c>
      <c r="B1465" s="153">
        <f t="shared" si="218"/>
        <v>46376</v>
      </c>
      <c r="C1465" s="179" t="str">
        <f t="shared" si="214"/>
        <v>구간16</v>
      </c>
      <c r="D1465" s="152">
        <f t="shared" si="211"/>
        <v>92</v>
      </c>
      <c r="E1465" s="180">
        <f>COUNTIF($C$15:C1465,C1465)</f>
        <v>81</v>
      </c>
      <c r="F1465" s="181">
        <f t="shared" si="215"/>
        <v>0.21789668902663895</v>
      </c>
      <c r="G1465" s="181">
        <f t="shared" si="216"/>
        <v>2.3192405352588977E-3</v>
      </c>
      <c r="H1465" s="182">
        <f t="shared" si="212"/>
        <v>0.22021592956189784</v>
      </c>
    </row>
    <row r="1466" spans="1:8">
      <c r="A1466" s="152">
        <f t="shared" si="218"/>
        <v>1452</v>
      </c>
      <c r="B1466" s="153">
        <f t="shared" si="218"/>
        <v>46377</v>
      </c>
      <c r="C1466" s="179" t="str">
        <f t="shared" si="214"/>
        <v>구간16</v>
      </c>
      <c r="D1466" s="152">
        <f t="shared" si="211"/>
        <v>92</v>
      </c>
      <c r="E1466" s="180">
        <f>COUNTIF($C$15:C1466,C1466)</f>
        <v>82</v>
      </c>
      <c r="F1466" s="181">
        <f t="shared" si="215"/>
        <v>0.21789668902663895</v>
      </c>
      <c r="G1466" s="181">
        <f t="shared" si="216"/>
        <v>2.3478731344596247E-3</v>
      </c>
      <c r="H1466" s="182">
        <f t="shared" si="212"/>
        <v>0.22024456216109858</v>
      </c>
    </row>
    <row r="1467" spans="1:8">
      <c r="A1467" s="152">
        <f t="shared" si="218"/>
        <v>1453</v>
      </c>
      <c r="B1467" s="153">
        <f t="shared" si="218"/>
        <v>46378</v>
      </c>
      <c r="C1467" s="179" t="str">
        <f t="shared" si="214"/>
        <v>구간16</v>
      </c>
      <c r="D1467" s="152">
        <f t="shared" si="211"/>
        <v>92</v>
      </c>
      <c r="E1467" s="180">
        <f>COUNTIF($C$15:C1467,C1467)</f>
        <v>83</v>
      </c>
      <c r="F1467" s="181">
        <f t="shared" si="215"/>
        <v>0.21789668902663895</v>
      </c>
      <c r="G1467" s="181">
        <f t="shared" si="216"/>
        <v>2.3765057336603518E-3</v>
      </c>
      <c r="H1467" s="182">
        <f t="shared" si="212"/>
        <v>0.2202731947602993</v>
      </c>
    </row>
    <row r="1468" spans="1:8">
      <c r="A1468" s="152">
        <f t="shared" si="218"/>
        <v>1454</v>
      </c>
      <c r="B1468" s="153">
        <f t="shared" si="218"/>
        <v>46379</v>
      </c>
      <c r="C1468" s="179" t="str">
        <f t="shared" si="214"/>
        <v>구간16</v>
      </c>
      <c r="D1468" s="152">
        <f t="shared" si="211"/>
        <v>92</v>
      </c>
      <c r="E1468" s="180">
        <f>COUNTIF($C$15:C1468,C1468)</f>
        <v>84</v>
      </c>
      <c r="F1468" s="181">
        <f t="shared" si="215"/>
        <v>0.21789668902663895</v>
      </c>
      <c r="G1468" s="181">
        <f t="shared" si="216"/>
        <v>2.4051383328610792E-3</v>
      </c>
      <c r="H1468" s="182">
        <f t="shared" si="212"/>
        <v>0.22030182735950002</v>
      </c>
    </row>
    <row r="1469" spans="1:8">
      <c r="A1469" s="152">
        <f t="shared" si="218"/>
        <v>1455</v>
      </c>
      <c r="B1469" s="153">
        <f t="shared" si="218"/>
        <v>46380</v>
      </c>
      <c r="C1469" s="179" t="str">
        <f t="shared" si="214"/>
        <v>구간16</v>
      </c>
      <c r="D1469" s="152">
        <f t="shared" si="211"/>
        <v>92</v>
      </c>
      <c r="E1469" s="180">
        <f>COUNTIF($C$15:C1469,C1469)</f>
        <v>85</v>
      </c>
      <c r="F1469" s="181">
        <f t="shared" si="215"/>
        <v>0.21789668902663895</v>
      </c>
      <c r="G1469" s="181">
        <f t="shared" si="216"/>
        <v>2.4337709320618062E-3</v>
      </c>
      <c r="H1469" s="182">
        <f t="shared" si="212"/>
        <v>0.22033045995870076</v>
      </c>
    </row>
    <row r="1470" spans="1:8">
      <c r="A1470" s="152">
        <f t="shared" si="218"/>
        <v>1456</v>
      </c>
      <c r="B1470" s="153">
        <f t="shared" si="218"/>
        <v>46381</v>
      </c>
      <c r="C1470" s="179" t="str">
        <f t="shared" si="214"/>
        <v>구간16</v>
      </c>
      <c r="D1470" s="152">
        <f t="shared" si="211"/>
        <v>92</v>
      </c>
      <c r="E1470" s="180">
        <f>COUNTIF($C$15:C1470,C1470)</f>
        <v>86</v>
      </c>
      <c r="F1470" s="181">
        <f t="shared" si="215"/>
        <v>0.21789668902663895</v>
      </c>
      <c r="G1470" s="181">
        <f t="shared" si="216"/>
        <v>2.4624035312625333E-3</v>
      </c>
      <c r="H1470" s="182">
        <f t="shared" si="212"/>
        <v>0.22035909255790148</v>
      </c>
    </row>
    <row r="1471" spans="1:8">
      <c r="A1471" s="152">
        <f t="shared" si="218"/>
        <v>1457</v>
      </c>
      <c r="B1471" s="153">
        <f t="shared" si="218"/>
        <v>46382</v>
      </c>
      <c r="C1471" s="179" t="str">
        <f t="shared" si="214"/>
        <v>구간16</v>
      </c>
      <c r="D1471" s="152">
        <f t="shared" si="211"/>
        <v>92</v>
      </c>
      <c r="E1471" s="180">
        <f>COUNTIF($C$15:C1471,C1471)</f>
        <v>87</v>
      </c>
      <c r="F1471" s="181">
        <f t="shared" si="215"/>
        <v>0.21789668902663895</v>
      </c>
      <c r="G1471" s="181">
        <f t="shared" si="216"/>
        <v>2.4910361304632603E-3</v>
      </c>
      <c r="H1471" s="182">
        <f t="shared" si="212"/>
        <v>0.2203877251571022</v>
      </c>
    </row>
    <row r="1472" spans="1:8">
      <c r="A1472" s="152">
        <f t="shared" ref="A1472:B1487" si="219">A1471+1</f>
        <v>1458</v>
      </c>
      <c r="B1472" s="153">
        <f t="shared" si="219"/>
        <v>46383</v>
      </c>
      <c r="C1472" s="179" t="str">
        <f t="shared" si="214"/>
        <v>구간16</v>
      </c>
      <c r="D1472" s="152">
        <f t="shared" si="211"/>
        <v>92</v>
      </c>
      <c r="E1472" s="180">
        <f>COUNTIF($C$15:C1472,C1472)</f>
        <v>88</v>
      </c>
      <c r="F1472" s="181">
        <f t="shared" si="215"/>
        <v>0.21789668902663895</v>
      </c>
      <c r="G1472" s="181">
        <f t="shared" si="216"/>
        <v>2.5196687296639877E-3</v>
      </c>
      <c r="H1472" s="182">
        <f t="shared" si="212"/>
        <v>0.22041635775630294</v>
      </c>
    </row>
    <row r="1473" spans="1:8">
      <c r="A1473" s="152">
        <f t="shared" si="219"/>
        <v>1459</v>
      </c>
      <c r="B1473" s="153">
        <f t="shared" si="219"/>
        <v>46384</v>
      </c>
      <c r="C1473" s="179" t="str">
        <f t="shared" si="214"/>
        <v>구간16</v>
      </c>
      <c r="D1473" s="152">
        <f t="shared" si="211"/>
        <v>92</v>
      </c>
      <c r="E1473" s="180">
        <f>COUNTIF($C$15:C1473,C1473)</f>
        <v>89</v>
      </c>
      <c r="F1473" s="181">
        <f t="shared" si="215"/>
        <v>0.21789668902663895</v>
      </c>
      <c r="G1473" s="181">
        <f t="shared" si="216"/>
        <v>2.5483013288647148E-3</v>
      </c>
      <c r="H1473" s="182">
        <f t="shared" si="212"/>
        <v>0.22044499035550366</v>
      </c>
    </row>
    <row r="1474" spans="1:8">
      <c r="A1474" s="152">
        <f t="shared" si="219"/>
        <v>1460</v>
      </c>
      <c r="B1474" s="153">
        <f t="shared" si="219"/>
        <v>46385</v>
      </c>
      <c r="C1474" s="179" t="str">
        <f t="shared" si="214"/>
        <v>구간16</v>
      </c>
      <c r="D1474" s="152">
        <f t="shared" si="211"/>
        <v>92</v>
      </c>
      <c r="E1474" s="180">
        <f>COUNTIF($C$15:C1474,C1474)</f>
        <v>90</v>
      </c>
      <c r="F1474" s="181">
        <f t="shared" si="215"/>
        <v>0.21789668902663895</v>
      </c>
      <c r="G1474" s="181">
        <f t="shared" si="216"/>
        <v>2.5769339280654418E-3</v>
      </c>
      <c r="H1474" s="182">
        <f t="shared" si="212"/>
        <v>0.22047362295470438</v>
      </c>
    </row>
    <row r="1475" spans="1:8">
      <c r="A1475" s="152">
        <f t="shared" si="219"/>
        <v>1461</v>
      </c>
      <c r="B1475" s="153">
        <f t="shared" si="219"/>
        <v>46386</v>
      </c>
      <c r="C1475" s="179" t="str">
        <f t="shared" si="214"/>
        <v>구간16</v>
      </c>
      <c r="D1475" s="152">
        <f t="shared" si="211"/>
        <v>92</v>
      </c>
      <c r="E1475" s="180">
        <f>COUNTIF($C$15:C1475,C1475)</f>
        <v>91</v>
      </c>
      <c r="F1475" s="181">
        <f t="shared" si="215"/>
        <v>0.21789668902663895</v>
      </c>
      <c r="G1475" s="181">
        <f t="shared" si="216"/>
        <v>2.6055665272661688E-3</v>
      </c>
      <c r="H1475" s="182">
        <f t="shared" si="212"/>
        <v>0.22050225555390512</v>
      </c>
    </row>
    <row r="1476" spans="1:8">
      <c r="A1476" s="152">
        <f t="shared" si="219"/>
        <v>1462</v>
      </c>
      <c r="B1476" s="153">
        <f t="shared" si="219"/>
        <v>46387</v>
      </c>
      <c r="C1476" s="179" t="str">
        <f t="shared" si="214"/>
        <v>구간16</v>
      </c>
      <c r="D1476" s="152">
        <f t="shared" si="211"/>
        <v>92</v>
      </c>
      <c r="E1476" s="180">
        <f>COUNTIF($C$15:C1476,C1476)</f>
        <v>92</v>
      </c>
      <c r="F1476" s="181">
        <f t="shared" si="215"/>
        <v>0.21789668902663895</v>
      </c>
      <c r="G1476" s="181">
        <f t="shared" si="216"/>
        <v>2.6341991264668962E-3</v>
      </c>
      <c r="H1476" s="182">
        <f t="shared" si="212"/>
        <v>0.22053088815310584</v>
      </c>
    </row>
    <row r="1477" spans="1:8">
      <c r="A1477" s="152">
        <f t="shared" si="219"/>
        <v>1463</v>
      </c>
      <c r="B1477" s="153">
        <f t="shared" si="219"/>
        <v>46388</v>
      </c>
      <c r="C1477" s="179" t="str">
        <f t="shared" si="214"/>
        <v>구간17</v>
      </c>
      <c r="D1477" s="152">
        <f t="shared" si="211"/>
        <v>90</v>
      </c>
      <c r="E1477" s="180">
        <f>COUNTIF($C$15:C1477,C1477)</f>
        <v>1</v>
      </c>
      <c r="F1477" s="181">
        <f t="shared" si="215"/>
        <v>0.22053088815310584</v>
      </c>
      <c r="G1477" s="181">
        <f t="shared" si="216"/>
        <v>1.8119344234810182E-5</v>
      </c>
      <c r="H1477" s="182">
        <f t="shared" si="212"/>
        <v>0.22054900749734066</v>
      </c>
    </row>
    <row r="1478" spans="1:8">
      <c r="A1478" s="152">
        <f t="shared" si="219"/>
        <v>1464</v>
      </c>
      <c r="B1478" s="153">
        <f t="shared" si="219"/>
        <v>46389</v>
      </c>
      <c r="C1478" s="179" t="str">
        <f t="shared" si="214"/>
        <v>구간17</v>
      </c>
      <c r="D1478" s="152">
        <f t="shared" si="211"/>
        <v>90</v>
      </c>
      <c r="E1478" s="180">
        <f>COUNTIF($C$15:C1478,C1478)</f>
        <v>2</v>
      </c>
      <c r="F1478" s="181">
        <f t="shared" si="215"/>
        <v>0.22053088815310584</v>
      </c>
      <c r="G1478" s="181">
        <f t="shared" si="216"/>
        <v>3.6238688469620365E-5</v>
      </c>
      <c r="H1478" s="182">
        <f t="shared" si="212"/>
        <v>0.22056712684157545</v>
      </c>
    </row>
    <row r="1479" spans="1:8">
      <c r="A1479" s="152">
        <f t="shared" si="219"/>
        <v>1465</v>
      </c>
      <c r="B1479" s="153">
        <f t="shared" si="219"/>
        <v>46390</v>
      </c>
      <c r="C1479" s="179" t="str">
        <f t="shared" si="214"/>
        <v>구간17</v>
      </c>
      <c r="D1479" s="152">
        <f t="shared" si="211"/>
        <v>90</v>
      </c>
      <c r="E1479" s="180">
        <f>COUNTIF($C$15:C1479,C1479)</f>
        <v>3</v>
      </c>
      <c r="F1479" s="181">
        <f t="shared" si="215"/>
        <v>0.22053088815310584</v>
      </c>
      <c r="G1479" s="181">
        <f t="shared" si="216"/>
        <v>5.4358032704430551E-5</v>
      </c>
      <c r="H1479" s="182">
        <f t="shared" si="212"/>
        <v>0.22058524618581027</v>
      </c>
    </row>
    <row r="1480" spans="1:8">
      <c r="A1480" s="152">
        <f t="shared" si="219"/>
        <v>1466</v>
      </c>
      <c r="B1480" s="153">
        <f t="shared" si="219"/>
        <v>46391</v>
      </c>
      <c r="C1480" s="179" t="str">
        <f t="shared" si="214"/>
        <v>구간17</v>
      </c>
      <c r="D1480" s="152">
        <f t="shared" si="211"/>
        <v>90</v>
      </c>
      <c r="E1480" s="180">
        <f>COUNTIF($C$15:C1480,C1480)</f>
        <v>4</v>
      </c>
      <c r="F1480" s="181">
        <f t="shared" si="215"/>
        <v>0.22053088815310584</v>
      </c>
      <c r="G1480" s="181">
        <f t="shared" si="216"/>
        <v>7.247737693924073E-5</v>
      </c>
      <c r="H1480" s="182">
        <f t="shared" si="212"/>
        <v>0.22060336553004509</v>
      </c>
    </row>
    <row r="1481" spans="1:8">
      <c r="A1481" s="152">
        <f t="shared" si="219"/>
        <v>1467</v>
      </c>
      <c r="B1481" s="153">
        <f t="shared" si="219"/>
        <v>46392</v>
      </c>
      <c r="C1481" s="179" t="str">
        <f t="shared" si="214"/>
        <v>구간17</v>
      </c>
      <c r="D1481" s="152">
        <f t="shared" si="211"/>
        <v>90</v>
      </c>
      <c r="E1481" s="180">
        <f>COUNTIF($C$15:C1481,C1481)</f>
        <v>5</v>
      </c>
      <c r="F1481" s="181">
        <f t="shared" si="215"/>
        <v>0.22053088815310584</v>
      </c>
      <c r="G1481" s="181">
        <f t="shared" si="216"/>
        <v>9.0596721174050909E-5</v>
      </c>
      <c r="H1481" s="182">
        <f t="shared" si="212"/>
        <v>0.22062148487427991</v>
      </c>
    </row>
    <row r="1482" spans="1:8">
      <c r="A1482" s="152">
        <f t="shared" si="219"/>
        <v>1468</v>
      </c>
      <c r="B1482" s="153">
        <f t="shared" si="219"/>
        <v>46393</v>
      </c>
      <c r="C1482" s="179" t="str">
        <f t="shared" si="214"/>
        <v>구간17</v>
      </c>
      <c r="D1482" s="152">
        <f t="shared" si="211"/>
        <v>90</v>
      </c>
      <c r="E1482" s="180">
        <f>COUNTIF($C$15:C1482,C1482)</f>
        <v>6</v>
      </c>
      <c r="F1482" s="181">
        <f t="shared" si="215"/>
        <v>0.22053088815310584</v>
      </c>
      <c r="G1482" s="181">
        <f t="shared" si="216"/>
        <v>1.087160654088611E-4</v>
      </c>
      <c r="H1482" s="182">
        <f t="shared" si="212"/>
        <v>0.2206396042185147</v>
      </c>
    </row>
    <row r="1483" spans="1:8">
      <c r="A1483" s="152">
        <f t="shared" si="219"/>
        <v>1469</v>
      </c>
      <c r="B1483" s="153">
        <f t="shared" si="219"/>
        <v>46394</v>
      </c>
      <c r="C1483" s="179" t="str">
        <f t="shared" si="214"/>
        <v>구간17</v>
      </c>
      <c r="D1483" s="152">
        <f t="shared" si="211"/>
        <v>90</v>
      </c>
      <c r="E1483" s="180">
        <f>COUNTIF($C$15:C1483,C1483)</f>
        <v>7</v>
      </c>
      <c r="F1483" s="181">
        <f t="shared" si="215"/>
        <v>0.22053088815310584</v>
      </c>
      <c r="G1483" s="181">
        <f t="shared" si="216"/>
        <v>1.2683540964367128E-4</v>
      </c>
      <c r="H1483" s="182">
        <f t="shared" si="212"/>
        <v>0.22065772356274951</v>
      </c>
    </row>
    <row r="1484" spans="1:8">
      <c r="A1484" s="152">
        <f t="shared" si="219"/>
        <v>1470</v>
      </c>
      <c r="B1484" s="153">
        <f t="shared" si="219"/>
        <v>46395</v>
      </c>
      <c r="C1484" s="179" t="str">
        <f t="shared" si="214"/>
        <v>구간17</v>
      </c>
      <c r="D1484" s="152">
        <f t="shared" si="211"/>
        <v>90</v>
      </c>
      <c r="E1484" s="180">
        <f>COUNTIF($C$15:C1484,C1484)</f>
        <v>8</v>
      </c>
      <c r="F1484" s="181">
        <f t="shared" si="215"/>
        <v>0.22053088815310584</v>
      </c>
      <c r="G1484" s="181">
        <f t="shared" si="216"/>
        <v>1.4495475387848146E-4</v>
      </c>
      <c r="H1484" s="182">
        <f t="shared" si="212"/>
        <v>0.22067584290698433</v>
      </c>
    </row>
    <row r="1485" spans="1:8">
      <c r="A1485" s="152">
        <f t="shared" si="219"/>
        <v>1471</v>
      </c>
      <c r="B1485" s="153">
        <f t="shared" si="219"/>
        <v>46396</v>
      </c>
      <c r="C1485" s="179" t="str">
        <f t="shared" si="214"/>
        <v>구간17</v>
      </c>
      <c r="D1485" s="152">
        <f t="shared" si="211"/>
        <v>90</v>
      </c>
      <c r="E1485" s="180">
        <f>COUNTIF($C$15:C1485,C1485)</f>
        <v>9</v>
      </c>
      <c r="F1485" s="181">
        <f t="shared" si="215"/>
        <v>0.22053088815310584</v>
      </c>
      <c r="G1485" s="181">
        <f t="shared" si="216"/>
        <v>1.6307409811329164E-4</v>
      </c>
      <c r="H1485" s="182">
        <f t="shared" si="212"/>
        <v>0.22069396225121912</v>
      </c>
    </row>
    <row r="1486" spans="1:8">
      <c r="A1486" s="152">
        <f t="shared" si="219"/>
        <v>1472</v>
      </c>
      <c r="B1486" s="153">
        <f t="shared" si="219"/>
        <v>46397</v>
      </c>
      <c r="C1486" s="179" t="str">
        <f t="shared" si="214"/>
        <v>구간17</v>
      </c>
      <c r="D1486" s="152">
        <f t="shared" si="211"/>
        <v>90</v>
      </c>
      <c r="E1486" s="180">
        <f>COUNTIF($C$15:C1486,C1486)</f>
        <v>10</v>
      </c>
      <c r="F1486" s="181">
        <f t="shared" si="215"/>
        <v>0.22053088815310584</v>
      </c>
      <c r="G1486" s="181">
        <f t="shared" si="216"/>
        <v>1.8119344234810182E-4</v>
      </c>
      <c r="H1486" s="182">
        <f t="shared" si="212"/>
        <v>0.22071208159545394</v>
      </c>
    </row>
    <row r="1487" spans="1:8">
      <c r="A1487" s="152">
        <f t="shared" si="219"/>
        <v>1473</v>
      </c>
      <c r="B1487" s="153">
        <f t="shared" si="219"/>
        <v>46398</v>
      </c>
      <c r="C1487" s="179" t="str">
        <f t="shared" si="214"/>
        <v>구간17</v>
      </c>
      <c r="D1487" s="152">
        <f t="shared" ref="D1487:D1550" si="220">COUNTIF($C$15:$C$49928,C1487)</f>
        <v>90</v>
      </c>
      <c r="E1487" s="180">
        <f>COUNTIF($C$15:C1487,C1487)</f>
        <v>11</v>
      </c>
      <c r="F1487" s="181">
        <f t="shared" si="215"/>
        <v>0.22053088815310584</v>
      </c>
      <c r="G1487" s="181">
        <f t="shared" si="216"/>
        <v>1.99312786582912E-4</v>
      </c>
      <c r="H1487" s="182">
        <f t="shared" ref="H1487:H1550" si="221">F1487+G1487</f>
        <v>0.22073020093968876</v>
      </c>
    </row>
    <row r="1488" spans="1:8">
      <c r="A1488" s="152">
        <f t="shared" ref="A1488:B1503" si="222">A1487+1</f>
        <v>1474</v>
      </c>
      <c r="B1488" s="153">
        <f t="shared" si="222"/>
        <v>46399</v>
      </c>
      <c r="C1488" s="179" t="str">
        <f t="shared" ref="C1488:C1551" si="223">IF(IFERROR(HLOOKUP(B1488,$D$5:$BK$6,2,FALSE),"")="",C1489,HLOOKUP(B1488,$D$5:$BK$7,2,FALSE))</f>
        <v>구간17</v>
      </c>
      <c r="D1488" s="152">
        <f t="shared" si="220"/>
        <v>90</v>
      </c>
      <c r="E1488" s="180">
        <f>COUNTIF($C$15:C1488,C1488)</f>
        <v>12</v>
      </c>
      <c r="F1488" s="181">
        <f t="shared" ref="F1488:F1551" si="224">HLOOKUP($C1488,$D$6:$BK$11,6,FALSE)</f>
        <v>0.22053088815310584</v>
      </c>
      <c r="G1488" s="181">
        <f t="shared" ref="G1488:G1551" si="225">HLOOKUP($C1488,$D$6:$BK$11,5,FALSE)*(E1488)</f>
        <v>2.174321308177222E-4</v>
      </c>
      <c r="H1488" s="182">
        <f t="shared" si="221"/>
        <v>0.22074832028392358</v>
      </c>
    </row>
    <row r="1489" spans="1:8">
      <c r="A1489" s="152">
        <f t="shared" si="222"/>
        <v>1475</v>
      </c>
      <c r="B1489" s="153">
        <f t="shared" si="222"/>
        <v>46400</v>
      </c>
      <c r="C1489" s="179" t="str">
        <f t="shared" si="223"/>
        <v>구간17</v>
      </c>
      <c r="D1489" s="152">
        <f t="shared" si="220"/>
        <v>90</v>
      </c>
      <c r="E1489" s="180">
        <f>COUNTIF($C$15:C1489,C1489)</f>
        <v>13</v>
      </c>
      <c r="F1489" s="181">
        <f t="shared" si="224"/>
        <v>0.22053088815310584</v>
      </c>
      <c r="G1489" s="181">
        <f t="shared" si="225"/>
        <v>2.3555147505253238E-4</v>
      </c>
      <c r="H1489" s="182">
        <f t="shared" si="221"/>
        <v>0.22076643962815837</v>
      </c>
    </row>
    <row r="1490" spans="1:8">
      <c r="A1490" s="152">
        <f t="shared" si="222"/>
        <v>1476</v>
      </c>
      <c r="B1490" s="153">
        <f t="shared" si="222"/>
        <v>46401</v>
      </c>
      <c r="C1490" s="179" t="str">
        <f t="shared" si="223"/>
        <v>구간17</v>
      </c>
      <c r="D1490" s="152">
        <f t="shared" si="220"/>
        <v>90</v>
      </c>
      <c r="E1490" s="180">
        <f>COUNTIF($C$15:C1490,C1490)</f>
        <v>14</v>
      </c>
      <c r="F1490" s="181">
        <f t="shared" si="224"/>
        <v>0.22053088815310584</v>
      </c>
      <c r="G1490" s="181">
        <f t="shared" si="225"/>
        <v>2.5367081928734256E-4</v>
      </c>
      <c r="H1490" s="182">
        <f t="shared" si="221"/>
        <v>0.22078455897239319</v>
      </c>
    </row>
    <row r="1491" spans="1:8">
      <c r="A1491" s="152">
        <f t="shared" si="222"/>
        <v>1477</v>
      </c>
      <c r="B1491" s="153">
        <f t="shared" si="222"/>
        <v>46402</v>
      </c>
      <c r="C1491" s="179" t="str">
        <f t="shared" si="223"/>
        <v>구간17</v>
      </c>
      <c r="D1491" s="152">
        <f t="shared" si="220"/>
        <v>90</v>
      </c>
      <c r="E1491" s="180">
        <f>COUNTIF($C$15:C1491,C1491)</f>
        <v>15</v>
      </c>
      <c r="F1491" s="181">
        <f t="shared" si="224"/>
        <v>0.22053088815310584</v>
      </c>
      <c r="G1491" s="181">
        <f t="shared" si="225"/>
        <v>2.7179016352215274E-4</v>
      </c>
      <c r="H1491" s="182">
        <f t="shared" si="221"/>
        <v>0.220802678316628</v>
      </c>
    </row>
    <row r="1492" spans="1:8">
      <c r="A1492" s="152">
        <f t="shared" si="222"/>
        <v>1478</v>
      </c>
      <c r="B1492" s="153">
        <f t="shared" si="222"/>
        <v>46403</v>
      </c>
      <c r="C1492" s="179" t="str">
        <f t="shared" si="223"/>
        <v>구간17</v>
      </c>
      <c r="D1492" s="152">
        <f t="shared" si="220"/>
        <v>90</v>
      </c>
      <c r="E1492" s="180">
        <f>COUNTIF($C$15:C1492,C1492)</f>
        <v>16</v>
      </c>
      <c r="F1492" s="181">
        <f t="shared" si="224"/>
        <v>0.22053088815310584</v>
      </c>
      <c r="G1492" s="181">
        <f t="shared" si="225"/>
        <v>2.8990950775696292E-4</v>
      </c>
      <c r="H1492" s="182">
        <f t="shared" si="221"/>
        <v>0.22082079766086279</v>
      </c>
    </row>
    <row r="1493" spans="1:8">
      <c r="A1493" s="152">
        <f t="shared" si="222"/>
        <v>1479</v>
      </c>
      <c r="B1493" s="153">
        <f t="shared" si="222"/>
        <v>46404</v>
      </c>
      <c r="C1493" s="179" t="str">
        <f t="shared" si="223"/>
        <v>구간17</v>
      </c>
      <c r="D1493" s="152">
        <f t="shared" si="220"/>
        <v>90</v>
      </c>
      <c r="E1493" s="180">
        <f>COUNTIF($C$15:C1493,C1493)</f>
        <v>17</v>
      </c>
      <c r="F1493" s="181">
        <f t="shared" si="224"/>
        <v>0.22053088815310584</v>
      </c>
      <c r="G1493" s="181">
        <f t="shared" si="225"/>
        <v>3.080288519917731E-4</v>
      </c>
      <c r="H1493" s="182">
        <f t="shared" si="221"/>
        <v>0.22083891700509761</v>
      </c>
    </row>
    <row r="1494" spans="1:8">
      <c r="A1494" s="152">
        <f t="shared" si="222"/>
        <v>1480</v>
      </c>
      <c r="B1494" s="153">
        <f t="shared" si="222"/>
        <v>46405</v>
      </c>
      <c r="C1494" s="179" t="str">
        <f t="shared" si="223"/>
        <v>구간17</v>
      </c>
      <c r="D1494" s="152">
        <f t="shared" si="220"/>
        <v>90</v>
      </c>
      <c r="E1494" s="180">
        <f>COUNTIF($C$15:C1494,C1494)</f>
        <v>18</v>
      </c>
      <c r="F1494" s="181">
        <f t="shared" si="224"/>
        <v>0.22053088815310584</v>
      </c>
      <c r="G1494" s="181">
        <f t="shared" si="225"/>
        <v>3.2614819622658328E-4</v>
      </c>
      <c r="H1494" s="182">
        <f t="shared" si="221"/>
        <v>0.22085703634933243</v>
      </c>
    </row>
    <row r="1495" spans="1:8">
      <c r="A1495" s="152">
        <f t="shared" si="222"/>
        <v>1481</v>
      </c>
      <c r="B1495" s="153">
        <f t="shared" si="222"/>
        <v>46406</v>
      </c>
      <c r="C1495" s="179" t="str">
        <f t="shared" si="223"/>
        <v>구간17</v>
      </c>
      <c r="D1495" s="152">
        <f t="shared" si="220"/>
        <v>90</v>
      </c>
      <c r="E1495" s="180">
        <f>COUNTIF($C$15:C1495,C1495)</f>
        <v>19</v>
      </c>
      <c r="F1495" s="181">
        <f t="shared" si="224"/>
        <v>0.22053088815310584</v>
      </c>
      <c r="G1495" s="181">
        <f t="shared" si="225"/>
        <v>3.4426754046139346E-4</v>
      </c>
      <c r="H1495" s="182">
        <f t="shared" si="221"/>
        <v>0.22087515569356725</v>
      </c>
    </row>
    <row r="1496" spans="1:8">
      <c r="A1496" s="152">
        <f t="shared" si="222"/>
        <v>1482</v>
      </c>
      <c r="B1496" s="153">
        <f t="shared" si="222"/>
        <v>46407</v>
      </c>
      <c r="C1496" s="179" t="str">
        <f t="shared" si="223"/>
        <v>구간17</v>
      </c>
      <c r="D1496" s="152">
        <f t="shared" si="220"/>
        <v>90</v>
      </c>
      <c r="E1496" s="180">
        <f>COUNTIF($C$15:C1496,C1496)</f>
        <v>20</v>
      </c>
      <c r="F1496" s="181">
        <f t="shared" si="224"/>
        <v>0.22053088815310584</v>
      </c>
      <c r="G1496" s="181">
        <f t="shared" si="225"/>
        <v>3.6238688469620363E-4</v>
      </c>
      <c r="H1496" s="182">
        <f t="shared" si="221"/>
        <v>0.22089327503780204</v>
      </c>
    </row>
    <row r="1497" spans="1:8">
      <c r="A1497" s="152">
        <f t="shared" si="222"/>
        <v>1483</v>
      </c>
      <c r="B1497" s="153">
        <f t="shared" si="222"/>
        <v>46408</v>
      </c>
      <c r="C1497" s="179" t="str">
        <f t="shared" si="223"/>
        <v>구간17</v>
      </c>
      <c r="D1497" s="152">
        <f t="shared" si="220"/>
        <v>90</v>
      </c>
      <c r="E1497" s="180">
        <f>COUNTIF($C$15:C1497,C1497)</f>
        <v>21</v>
      </c>
      <c r="F1497" s="181">
        <f t="shared" si="224"/>
        <v>0.22053088815310584</v>
      </c>
      <c r="G1497" s="181">
        <f t="shared" si="225"/>
        <v>3.8050622893101381E-4</v>
      </c>
      <c r="H1497" s="182">
        <f t="shared" si="221"/>
        <v>0.22091139438203686</v>
      </c>
    </row>
    <row r="1498" spans="1:8">
      <c r="A1498" s="152">
        <f t="shared" si="222"/>
        <v>1484</v>
      </c>
      <c r="B1498" s="153">
        <f t="shared" si="222"/>
        <v>46409</v>
      </c>
      <c r="C1498" s="179" t="str">
        <f t="shared" si="223"/>
        <v>구간17</v>
      </c>
      <c r="D1498" s="152">
        <f t="shared" si="220"/>
        <v>90</v>
      </c>
      <c r="E1498" s="180">
        <f>COUNTIF($C$15:C1498,C1498)</f>
        <v>22</v>
      </c>
      <c r="F1498" s="181">
        <f t="shared" si="224"/>
        <v>0.22053088815310584</v>
      </c>
      <c r="G1498" s="181">
        <f t="shared" si="225"/>
        <v>3.9862557316582399E-4</v>
      </c>
      <c r="H1498" s="182">
        <f t="shared" si="221"/>
        <v>0.22092951372627168</v>
      </c>
    </row>
    <row r="1499" spans="1:8">
      <c r="A1499" s="152">
        <f t="shared" si="222"/>
        <v>1485</v>
      </c>
      <c r="B1499" s="153">
        <f t="shared" si="222"/>
        <v>46410</v>
      </c>
      <c r="C1499" s="179" t="str">
        <f t="shared" si="223"/>
        <v>구간17</v>
      </c>
      <c r="D1499" s="152">
        <f t="shared" si="220"/>
        <v>90</v>
      </c>
      <c r="E1499" s="180">
        <f>COUNTIF($C$15:C1499,C1499)</f>
        <v>23</v>
      </c>
      <c r="F1499" s="181">
        <f t="shared" si="224"/>
        <v>0.22053088815310584</v>
      </c>
      <c r="G1499" s="181">
        <f t="shared" si="225"/>
        <v>4.1674491740063417E-4</v>
      </c>
      <c r="H1499" s="182">
        <f t="shared" si="221"/>
        <v>0.22094763307050647</v>
      </c>
    </row>
    <row r="1500" spans="1:8">
      <c r="A1500" s="152">
        <f t="shared" si="222"/>
        <v>1486</v>
      </c>
      <c r="B1500" s="153">
        <f t="shared" si="222"/>
        <v>46411</v>
      </c>
      <c r="C1500" s="179" t="str">
        <f t="shared" si="223"/>
        <v>구간17</v>
      </c>
      <c r="D1500" s="152">
        <f t="shared" si="220"/>
        <v>90</v>
      </c>
      <c r="E1500" s="180">
        <f>COUNTIF($C$15:C1500,C1500)</f>
        <v>24</v>
      </c>
      <c r="F1500" s="181">
        <f t="shared" si="224"/>
        <v>0.22053088815310584</v>
      </c>
      <c r="G1500" s="181">
        <f t="shared" si="225"/>
        <v>4.348642616354444E-4</v>
      </c>
      <c r="H1500" s="182">
        <f t="shared" si="221"/>
        <v>0.22096575241474128</v>
      </c>
    </row>
    <row r="1501" spans="1:8">
      <c r="A1501" s="152">
        <f t="shared" si="222"/>
        <v>1487</v>
      </c>
      <c r="B1501" s="153">
        <f t="shared" si="222"/>
        <v>46412</v>
      </c>
      <c r="C1501" s="179" t="str">
        <f t="shared" si="223"/>
        <v>구간17</v>
      </c>
      <c r="D1501" s="152">
        <f t="shared" si="220"/>
        <v>90</v>
      </c>
      <c r="E1501" s="180">
        <f>COUNTIF($C$15:C1501,C1501)</f>
        <v>25</v>
      </c>
      <c r="F1501" s="181">
        <f t="shared" si="224"/>
        <v>0.22053088815310584</v>
      </c>
      <c r="G1501" s="181">
        <f t="shared" si="225"/>
        <v>4.5298360587025458E-4</v>
      </c>
      <c r="H1501" s="182">
        <f t="shared" si="221"/>
        <v>0.2209838717589761</v>
      </c>
    </row>
    <row r="1502" spans="1:8">
      <c r="A1502" s="152">
        <f t="shared" si="222"/>
        <v>1488</v>
      </c>
      <c r="B1502" s="153">
        <f t="shared" si="222"/>
        <v>46413</v>
      </c>
      <c r="C1502" s="179" t="str">
        <f t="shared" si="223"/>
        <v>구간17</v>
      </c>
      <c r="D1502" s="152">
        <f t="shared" si="220"/>
        <v>90</v>
      </c>
      <c r="E1502" s="180">
        <f>COUNTIF($C$15:C1502,C1502)</f>
        <v>26</v>
      </c>
      <c r="F1502" s="181">
        <f t="shared" si="224"/>
        <v>0.22053088815310584</v>
      </c>
      <c r="G1502" s="181">
        <f t="shared" si="225"/>
        <v>4.7110295010506476E-4</v>
      </c>
      <c r="H1502" s="182">
        <f t="shared" si="221"/>
        <v>0.22100199110321089</v>
      </c>
    </row>
    <row r="1503" spans="1:8">
      <c r="A1503" s="152">
        <f t="shared" si="222"/>
        <v>1489</v>
      </c>
      <c r="B1503" s="153">
        <f t="shared" si="222"/>
        <v>46414</v>
      </c>
      <c r="C1503" s="179" t="str">
        <f t="shared" si="223"/>
        <v>구간17</v>
      </c>
      <c r="D1503" s="152">
        <f t="shared" si="220"/>
        <v>90</v>
      </c>
      <c r="E1503" s="180">
        <f>COUNTIF($C$15:C1503,C1503)</f>
        <v>27</v>
      </c>
      <c r="F1503" s="181">
        <f t="shared" si="224"/>
        <v>0.22053088815310584</v>
      </c>
      <c r="G1503" s="181">
        <f t="shared" si="225"/>
        <v>4.8922229433987494E-4</v>
      </c>
      <c r="H1503" s="182">
        <f t="shared" si="221"/>
        <v>0.22102011044744571</v>
      </c>
    </row>
    <row r="1504" spans="1:8">
      <c r="A1504" s="152">
        <f t="shared" ref="A1504:B1519" si="226">A1503+1</f>
        <v>1490</v>
      </c>
      <c r="B1504" s="153">
        <f t="shared" si="226"/>
        <v>46415</v>
      </c>
      <c r="C1504" s="179" t="str">
        <f t="shared" si="223"/>
        <v>구간17</v>
      </c>
      <c r="D1504" s="152">
        <f t="shared" si="220"/>
        <v>90</v>
      </c>
      <c r="E1504" s="180">
        <f>COUNTIF($C$15:C1504,C1504)</f>
        <v>28</v>
      </c>
      <c r="F1504" s="181">
        <f t="shared" si="224"/>
        <v>0.22053088815310584</v>
      </c>
      <c r="G1504" s="181">
        <f t="shared" si="225"/>
        <v>5.0734163857468512E-4</v>
      </c>
      <c r="H1504" s="182">
        <f t="shared" si="221"/>
        <v>0.22103822979168053</v>
      </c>
    </row>
    <row r="1505" spans="1:8">
      <c r="A1505" s="152">
        <f t="shared" si="226"/>
        <v>1491</v>
      </c>
      <c r="B1505" s="153">
        <f t="shared" si="226"/>
        <v>46416</v>
      </c>
      <c r="C1505" s="179" t="str">
        <f t="shared" si="223"/>
        <v>구간17</v>
      </c>
      <c r="D1505" s="152">
        <f t="shared" si="220"/>
        <v>90</v>
      </c>
      <c r="E1505" s="180">
        <f>COUNTIF($C$15:C1505,C1505)</f>
        <v>29</v>
      </c>
      <c r="F1505" s="181">
        <f t="shared" si="224"/>
        <v>0.22053088815310584</v>
      </c>
      <c r="G1505" s="181">
        <f t="shared" si="225"/>
        <v>5.254609828094953E-4</v>
      </c>
      <c r="H1505" s="182">
        <f t="shared" si="221"/>
        <v>0.22105634913591535</v>
      </c>
    </row>
    <row r="1506" spans="1:8">
      <c r="A1506" s="152">
        <f t="shared" si="226"/>
        <v>1492</v>
      </c>
      <c r="B1506" s="153">
        <f t="shared" si="226"/>
        <v>46417</v>
      </c>
      <c r="C1506" s="179" t="str">
        <f t="shared" si="223"/>
        <v>구간17</v>
      </c>
      <c r="D1506" s="152">
        <f t="shared" si="220"/>
        <v>90</v>
      </c>
      <c r="E1506" s="180">
        <f>COUNTIF($C$15:C1506,C1506)</f>
        <v>30</v>
      </c>
      <c r="F1506" s="181">
        <f t="shared" si="224"/>
        <v>0.22053088815310584</v>
      </c>
      <c r="G1506" s="181">
        <f t="shared" si="225"/>
        <v>5.4358032704430548E-4</v>
      </c>
      <c r="H1506" s="182">
        <f t="shared" si="221"/>
        <v>0.22107446848015014</v>
      </c>
    </row>
    <row r="1507" spans="1:8">
      <c r="A1507" s="152">
        <f t="shared" si="226"/>
        <v>1493</v>
      </c>
      <c r="B1507" s="153">
        <f t="shared" si="226"/>
        <v>46418</v>
      </c>
      <c r="C1507" s="179" t="str">
        <f t="shared" si="223"/>
        <v>구간17</v>
      </c>
      <c r="D1507" s="152">
        <f t="shared" si="220"/>
        <v>90</v>
      </c>
      <c r="E1507" s="180">
        <f>COUNTIF($C$15:C1507,C1507)</f>
        <v>31</v>
      </c>
      <c r="F1507" s="181">
        <f t="shared" si="224"/>
        <v>0.22053088815310584</v>
      </c>
      <c r="G1507" s="181">
        <f t="shared" si="225"/>
        <v>5.6169967127911566E-4</v>
      </c>
      <c r="H1507" s="182">
        <f t="shared" si="221"/>
        <v>0.22109258782438496</v>
      </c>
    </row>
    <row r="1508" spans="1:8">
      <c r="A1508" s="152">
        <f t="shared" si="226"/>
        <v>1494</v>
      </c>
      <c r="B1508" s="153">
        <f t="shared" si="226"/>
        <v>46419</v>
      </c>
      <c r="C1508" s="179" t="str">
        <f t="shared" si="223"/>
        <v>구간17</v>
      </c>
      <c r="D1508" s="152">
        <f t="shared" si="220"/>
        <v>90</v>
      </c>
      <c r="E1508" s="180">
        <f>COUNTIF($C$15:C1508,C1508)</f>
        <v>32</v>
      </c>
      <c r="F1508" s="181">
        <f t="shared" si="224"/>
        <v>0.22053088815310584</v>
      </c>
      <c r="G1508" s="181">
        <f t="shared" si="225"/>
        <v>5.7981901551392584E-4</v>
      </c>
      <c r="H1508" s="182">
        <f t="shared" si="221"/>
        <v>0.22111070716861977</v>
      </c>
    </row>
    <row r="1509" spans="1:8">
      <c r="A1509" s="152">
        <f t="shared" si="226"/>
        <v>1495</v>
      </c>
      <c r="B1509" s="153">
        <f t="shared" si="226"/>
        <v>46420</v>
      </c>
      <c r="C1509" s="179" t="str">
        <f t="shared" si="223"/>
        <v>구간17</v>
      </c>
      <c r="D1509" s="152">
        <f t="shared" si="220"/>
        <v>90</v>
      </c>
      <c r="E1509" s="180">
        <f>COUNTIF($C$15:C1509,C1509)</f>
        <v>33</v>
      </c>
      <c r="F1509" s="181">
        <f t="shared" si="224"/>
        <v>0.22053088815310584</v>
      </c>
      <c r="G1509" s="181">
        <f t="shared" si="225"/>
        <v>5.9793835974873602E-4</v>
      </c>
      <c r="H1509" s="182">
        <f t="shared" si="221"/>
        <v>0.22112882651285456</v>
      </c>
    </row>
    <row r="1510" spans="1:8">
      <c r="A1510" s="152">
        <f t="shared" si="226"/>
        <v>1496</v>
      </c>
      <c r="B1510" s="153">
        <f t="shared" si="226"/>
        <v>46421</v>
      </c>
      <c r="C1510" s="179" t="str">
        <f t="shared" si="223"/>
        <v>구간17</v>
      </c>
      <c r="D1510" s="152">
        <f t="shared" si="220"/>
        <v>90</v>
      </c>
      <c r="E1510" s="180">
        <f>COUNTIF($C$15:C1510,C1510)</f>
        <v>34</v>
      </c>
      <c r="F1510" s="181">
        <f t="shared" si="224"/>
        <v>0.22053088815310584</v>
      </c>
      <c r="G1510" s="181">
        <f t="shared" si="225"/>
        <v>6.1605770398354619E-4</v>
      </c>
      <c r="H1510" s="182">
        <f t="shared" si="221"/>
        <v>0.22114694585708938</v>
      </c>
    </row>
    <row r="1511" spans="1:8">
      <c r="A1511" s="152">
        <f t="shared" si="226"/>
        <v>1497</v>
      </c>
      <c r="B1511" s="153">
        <f t="shared" si="226"/>
        <v>46422</v>
      </c>
      <c r="C1511" s="179" t="str">
        <f t="shared" si="223"/>
        <v>구간17</v>
      </c>
      <c r="D1511" s="152">
        <f t="shared" si="220"/>
        <v>90</v>
      </c>
      <c r="E1511" s="180">
        <f>COUNTIF($C$15:C1511,C1511)</f>
        <v>35</v>
      </c>
      <c r="F1511" s="181">
        <f t="shared" si="224"/>
        <v>0.22053088815310584</v>
      </c>
      <c r="G1511" s="181">
        <f t="shared" si="225"/>
        <v>6.3417704821835637E-4</v>
      </c>
      <c r="H1511" s="182">
        <f t="shared" si="221"/>
        <v>0.2211650652013242</v>
      </c>
    </row>
    <row r="1512" spans="1:8">
      <c r="A1512" s="152">
        <f t="shared" si="226"/>
        <v>1498</v>
      </c>
      <c r="B1512" s="153">
        <f t="shared" si="226"/>
        <v>46423</v>
      </c>
      <c r="C1512" s="179" t="str">
        <f t="shared" si="223"/>
        <v>구간17</v>
      </c>
      <c r="D1512" s="152">
        <f t="shared" si="220"/>
        <v>90</v>
      </c>
      <c r="E1512" s="180">
        <f>COUNTIF($C$15:C1512,C1512)</f>
        <v>36</v>
      </c>
      <c r="F1512" s="181">
        <f t="shared" si="224"/>
        <v>0.22053088815310584</v>
      </c>
      <c r="G1512" s="181">
        <f t="shared" si="225"/>
        <v>6.5229639245316655E-4</v>
      </c>
      <c r="H1512" s="182">
        <f t="shared" si="221"/>
        <v>0.22118318454555902</v>
      </c>
    </row>
    <row r="1513" spans="1:8">
      <c r="A1513" s="152">
        <f t="shared" si="226"/>
        <v>1499</v>
      </c>
      <c r="B1513" s="153">
        <f t="shared" si="226"/>
        <v>46424</v>
      </c>
      <c r="C1513" s="179" t="str">
        <f t="shared" si="223"/>
        <v>구간17</v>
      </c>
      <c r="D1513" s="152">
        <f t="shared" si="220"/>
        <v>90</v>
      </c>
      <c r="E1513" s="180">
        <f>COUNTIF($C$15:C1513,C1513)</f>
        <v>37</v>
      </c>
      <c r="F1513" s="181">
        <f t="shared" si="224"/>
        <v>0.22053088815310584</v>
      </c>
      <c r="G1513" s="181">
        <f t="shared" si="225"/>
        <v>6.7041573668797673E-4</v>
      </c>
      <c r="H1513" s="182">
        <f t="shared" si="221"/>
        <v>0.22120130388979381</v>
      </c>
    </row>
    <row r="1514" spans="1:8">
      <c r="A1514" s="152">
        <f t="shared" si="226"/>
        <v>1500</v>
      </c>
      <c r="B1514" s="153">
        <f t="shared" si="226"/>
        <v>46425</v>
      </c>
      <c r="C1514" s="179" t="str">
        <f t="shared" si="223"/>
        <v>구간17</v>
      </c>
      <c r="D1514" s="152">
        <f t="shared" si="220"/>
        <v>90</v>
      </c>
      <c r="E1514" s="180">
        <f>COUNTIF($C$15:C1514,C1514)</f>
        <v>38</v>
      </c>
      <c r="F1514" s="181">
        <f t="shared" si="224"/>
        <v>0.22053088815310584</v>
      </c>
      <c r="G1514" s="181">
        <f t="shared" si="225"/>
        <v>6.8853508092278691E-4</v>
      </c>
      <c r="H1514" s="182">
        <f t="shared" si="221"/>
        <v>0.22121942323402863</v>
      </c>
    </row>
    <row r="1515" spans="1:8">
      <c r="A1515" s="152">
        <f t="shared" si="226"/>
        <v>1501</v>
      </c>
      <c r="B1515" s="153">
        <f t="shared" si="226"/>
        <v>46426</v>
      </c>
      <c r="C1515" s="179" t="str">
        <f t="shared" si="223"/>
        <v>구간17</v>
      </c>
      <c r="D1515" s="152">
        <f t="shared" si="220"/>
        <v>90</v>
      </c>
      <c r="E1515" s="180">
        <f>COUNTIF($C$15:C1515,C1515)</f>
        <v>39</v>
      </c>
      <c r="F1515" s="181">
        <f t="shared" si="224"/>
        <v>0.22053088815310584</v>
      </c>
      <c r="G1515" s="181">
        <f t="shared" si="225"/>
        <v>7.0665442515759709E-4</v>
      </c>
      <c r="H1515" s="182">
        <f t="shared" si="221"/>
        <v>0.22123754257826345</v>
      </c>
    </row>
    <row r="1516" spans="1:8">
      <c r="A1516" s="152">
        <f t="shared" si="226"/>
        <v>1502</v>
      </c>
      <c r="B1516" s="153">
        <f t="shared" si="226"/>
        <v>46427</v>
      </c>
      <c r="C1516" s="179" t="str">
        <f t="shared" si="223"/>
        <v>구간17</v>
      </c>
      <c r="D1516" s="152">
        <f t="shared" si="220"/>
        <v>90</v>
      </c>
      <c r="E1516" s="180">
        <f>COUNTIF($C$15:C1516,C1516)</f>
        <v>40</v>
      </c>
      <c r="F1516" s="181">
        <f t="shared" si="224"/>
        <v>0.22053088815310584</v>
      </c>
      <c r="G1516" s="181">
        <f t="shared" si="225"/>
        <v>7.2477376939240727E-4</v>
      </c>
      <c r="H1516" s="182">
        <f t="shared" si="221"/>
        <v>0.22125566192249824</v>
      </c>
    </row>
    <row r="1517" spans="1:8">
      <c r="A1517" s="152">
        <f t="shared" si="226"/>
        <v>1503</v>
      </c>
      <c r="B1517" s="153">
        <f t="shared" si="226"/>
        <v>46428</v>
      </c>
      <c r="C1517" s="179" t="str">
        <f t="shared" si="223"/>
        <v>구간17</v>
      </c>
      <c r="D1517" s="152">
        <f t="shared" si="220"/>
        <v>90</v>
      </c>
      <c r="E1517" s="180">
        <f>COUNTIF($C$15:C1517,C1517)</f>
        <v>41</v>
      </c>
      <c r="F1517" s="181">
        <f t="shared" si="224"/>
        <v>0.22053088815310584</v>
      </c>
      <c r="G1517" s="181">
        <f t="shared" si="225"/>
        <v>7.4289311362721745E-4</v>
      </c>
      <c r="H1517" s="182">
        <f t="shared" si="221"/>
        <v>0.22127378126673306</v>
      </c>
    </row>
    <row r="1518" spans="1:8">
      <c r="A1518" s="152">
        <f t="shared" si="226"/>
        <v>1504</v>
      </c>
      <c r="B1518" s="153">
        <f t="shared" si="226"/>
        <v>46429</v>
      </c>
      <c r="C1518" s="179" t="str">
        <f t="shared" si="223"/>
        <v>구간17</v>
      </c>
      <c r="D1518" s="152">
        <f t="shared" si="220"/>
        <v>90</v>
      </c>
      <c r="E1518" s="180">
        <f>COUNTIF($C$15:C1518,C1518)</f>
        <v>42</v>
      </c>
      <c r="F1518" s="181">
        <f t="shared" si="224"/>
        <v>0.22053088815310584</v>
      </c>
      <c r="G1518" s="181">
        <f t="shared" si="225"/>
        <v>7.6101245786202763E-4</v>
      </c>
      <c r="H1518" s="182">
        <f t="shared" si="221"/>
        <v>0.22129190061096787</v>
      </c>
    </row>
    <row r="1519" spans="1:8">
      <c r="A1519" s="152">
        <f t="shared" si="226"/>
        <v>1505</v>
      </c>
      <c r="B1519" s="153">
        <f t="shared" si="226"/>
        <v>46430</v>
      </c>
      <c r="C1519" s="179" t="str">
        <f t="shared" si="223"/>
        <v>구간17</v>
      </c>
      <c r="D1519" s="152">
        <f t="shared" si="220"/>
        <v>90</v>
      </c>
      <c r="E1519" s="180">
        <f>COUNTIF($C$15:C1519,C1519)</f>
        <v>43</v>
      </c>
      <c r="F1519" s="181">
        <f t="shared" si="224"/>
        <v>0.22053088815310584</v>
      </c>
      <c r="G1519" s="181">
        <f t="shared" si="225"/>
        <v>7.7913180209683781E-4</v>
      </c>
      <c r="H1519" s="182">
        <f t="shared" si="221"/>
        <v>0.22131001995520269</v>
      </c>
    </row>
    <row r="1520" spans="1:8">
      <c r="A1520" s="152">
        <f t="shared" ref="A1520:B1535" si="227">A1519+1</f>
        <v>1506</v>
      </c>
      <c r="B1520" s="153">
        <f t="shared" si="227"/>
        <v>46431</v>
      </c>
      <c r="C1520" s="179" t="str">
        <f t="shared" si="223"/>
        <v>구간17</v>
      </c>
      <c r="D1520" s="152">
        <f t="shared" si="220"/>
        <v>90</v>
      </c>
      <c r="E1520" s="180">
        <f>COUNTIF($C$15:C1520,C1520)</f>
        <v>44</v>
      </c>
      <c r="F1520" s="181">
        <f t="shared" si="224"/>
        <v>0.22053088815310584</v>
      </c>
      <c r="G1520" s="181">
        <f t="shared" si="225"/>
        <v>7.9725114633164799E-4</v>
      </c>
      <c r="H1520" s="182">
        <f t="shared" si="221"/>
        <v>0.22132813929943748</v>
      </c>
    </row>
    <row r="1521" spans="1:8">
      <c r="A1521" s="152">
        <f t="shared" si="227"/>
        <v>1507</v>
      </c>
      <c r="B1521" s="153">
        <f t="shared" si="227"/>
        <v>46432</v>
      </c>
      <c r="C1521" s="179" t="str">
        <f t="shared" si="223"/>
        <v>구간17</v>
      </c>
      <c r="D1521" s="152">
        <f t="shared" si="220"/>
        <v>90</v>
      </c>
      <c r="E1521" s="180">
        <f>COUNTIF($C$15:C1521,C1521)</f>
        <v>45</v>
      </c>
      <c r="F1521" s="181">
        <f t="shared" si="224"/>
        <v>0.22053088815310584</v>
      </c>
      <c r="G1521" s="181">
        <f t="shared" si="225"/>
        <v>8.1537049056645816E-4</v>
      </c>
      <c r="H1521" s="182">
        <f t="shared" si="221"/>
        <v>0.2213462586436723</v>
      </c>
    </row>
    <row r="1522" spans="1:8">
      <c r="A1522" s="152">
        <f t="shared" si="227"/>
        <v>1508</v>
      </c>
      <c r="B1522" s="153">
        <f t="shared" si="227"/>
        <v>46433</v>
      </c>
      <c r="C1522" s="179" t="str">
        <f t="shared" si="223"/>
        <v>구간17</v>
      </c>
      <c r="D1522" s="152">
        <f t="shared" si="220"/>
        <v>90</v>
      </c>
      <c r="E1522" s="180">
        <f>COUNTIF($C$15:C1522,C1522)</f>
        <v>46</v>
      </c>
      <c r="F1522" s="181">
        <f t="shared" si="224"/>
        <v>0.22053088815310584</v>
      </c>
      <c r="G1522" s="181">
        <f t="shared" si="225"/>
        <v>8.3348983480126834E-4</v>
      </c>
      <c r="H1522" s="182">
        <f t="shared" si="221"/>
        <v>0.22136437798790712</v>
      </c>
    </row>
    <row r="1523" spans="1:8">
      <c r="A1523" s="152">
        <f t="shared" si="227"/>
        <v>1509</v>
      </c>
      <c r="B1523" s="153">
        <f t="shared" si="227"/>
        <v>46434</v>
      </c>
      <c r="C1523" s="179" t="str">
        <f t="shared" si="223"/>
        <v>구간17</v>
      </c>
      <c r="D1523" s="152">
        <f t="shared" si="220"/>
        <v>90</v>
      </c>
      <c r="E1523" s="180">
        <f>COUNTIF($C$15:C1523,C1523)</f>
        <v>47</v>
      </c>
      <c r="F1523" s="181">
        <f t="shared" si="224"/>
        <v>0.22053088815310584</v>
      </c>
      <c r="G1523" s="181">
        <f t="shared" si="225"/>
        <v>8.5160917903607852E-4</v>
      </c>
      <c r="H1523" s="182">
        <f t="shared" si="221"/>
        <v>0.22138249733214191</v>
      </c>
    </row>
    <row r="1524" spans="1:8">
      <c r="A1524" s="152">
        <f t="shared" si="227"/>
        <v>1510</v>
      </c>
      <c r="B1524" s="153">
        <f t="shared" si="227"/>
        <v>46435</v>
      </c>
      <c r="C1524" s="179" t="str">
        <f t="shared" si="223"/>
        <v>구간17</v>
      </c>
      <c r="D1524" s="152">
        <f t="shared" si="220"/>
        <v>90</v>
      </c>
      <c r="E1524" s="180">
        <f>COUNTIF($C$15:C1524,C1524)</f>
        <v>48</v>
      </c>
      <c r="F1524" s="181">
        <f t="shared" si="224"/>
        <v>0.22053088815310584</v>
      </c>
      <c r="G1524" s="181">
        <f t="shared" si="225"/>
        <v>8.6972852327088881E-4</v>
      </c>
      <c r="H1524" s="182">
        <f t="shared" si="221"/>
        <v>0.22140061667637673</v>
      </c>
    </row>
    <row r="1525" spans="1:8">
      <c r="A1525" s="152">
        <f t="shared" si="227"/>
        <v>1511</v>
      </c>
      <c r="B1525" s="153">
        <f t="shared" si="227"/>
        <v>46436</v>
      </c>
      <c r="C1525" s="179" t="str">
        <f t="shared" si="223"/>
        <v>구간17</v>
      </c>
      <c r="D1525" s="152">
        <f t="shared" si="220"/>
        <v>90</v>
      </c>
      <c r="E1525" s="180">
        <f>COUNTIF($C$15:C1525,C1525)</f>
        <v>49</v>
      </c>
      <c r="F1525" s="181">
        <f t="shared" si="224"/>
        <v>0.22053088815310584</v>
      </c>
      <c r="G1525" s="181">
        <f t="shared" si="225"/>
        <v>8.8784786750569899E-4</v>
      </c>
      <c r="H1525" s="182">
        <f t="shared" si="221"/>
        <v>0.22141873602061155</v>
      </c>
    </row>
    <row r="1526" spans="1:8">
      <c r="A1526" s="152">
        <f t="shared" si="227"/>
        <v>1512</v>
      </c>
      <c r="B1526" s="153">
        <f t="shared" si="227"/>
        <v>46437</v>
      </c>
      <c r="C1526" s="179" t="str">
        <f t="shared" si="223"/>
        <v>구간17</v>
      </c>
      <c r="D1526" s="152">
        <f t="shared" si="220"/>
        <v>90</v>
      </c>
      <c r="E1526" s="180">
        <f>COUNTIF($C$15:C1526,C1526)</f>
        <v>50</v>
      </c>
      <c r="F1526" s="181">
        <f t="shared" si="224"/>
        <v>0.22053088815310584</v>
      </c>
      <c r="G1526" s="181">
        <f t="shared" si="225"/>
        <v>9.0596721174050917E-4</v>
      </c>
      <c r="H1526" s="182">
        <f t="shared" si="221"/>
        <v>0.22143685536484636</v>
      </c>
    </row>
    <row r="1527" spans="1:8">
      <c r="A1527" s="152">
        <f t="shared" si="227"/>
        <v>1513</v>
      </c>
      <c r="B1527" s="153">
        <f t="shared" si="227"/>
        <v>46438</v>
      </c>
      <c r="C1527" s="179" t="str">
        <f t="shared" si="223"/>
        <v>구간17</v>
      </c>
      <c r="D1527" s="152">
        <f t="shared" si="220"/>
        <v>90</v>
      </c>
      <c r="E1527" s="180">
        <f>COUNTIF($C$15:C1527,C1527)</f>
        <v>51</v>
      </c>
      <c r="F1527" s="181">
        <f t="shared" si="224"/>
        <v>0.22053088815310584</v>
      </c>
      <c r="G1527" s="181">
        <f t="shared" si="225"/>
        <v>9.2408655597531935E-4</v>
      </c>
      <c r="H1527" s="182">
        <f t="shared" si="221"/>
        <v>0.22145497470908115</v>
      </c>
    </row>
    <row r="1528" spans="1:8">
      <c r="A1528" s="152">
        <f t="shared" si="227"/>
        <v>1514</v>
      </c>
      <c r="B1528" s="153">
        <f t="shared" si="227"/>
        <v>46439</v>
      </c>
      <c r="C1528" s="179" t="str">
        <f t="shared" si="223"/>
        <v>구간17</v>
      </c>
      <c r="D1528" s="152">
        <f t="shared" si="220"/>
        <v>90</v>
      </c>
      <c r="E1528" s="180">
        <f>COUNTIF($C$15:C1528,C1528)</f>
        <v>52</v>
      </c>
      <c r="F1528" s="181">
        <f t="shared" si="224"/>
        <v>0.22053088815310584</v>
      </c>
      <c r="G1528" s="181">
        <f t="shared" si="225"/>
        <v>9.4220590021012953E-4</v>
      </c>
      <c r="H1528" s="182">
        <f t="shared" si="221"/>
        <v>0.22147309405331597</v>
      </c>
    </row>
    <row r="1529" spans="1:8">
      <c r="A1529" s="152">
        <f t="shared" si="227"/>
        <v>1515</v>
      </c>
      <c r="B1529" s="153">
        <f t="shared" si="227"/>
        <v>46440</v>
      </c>
      <c r="C1529" s="179" t="str">
        <f t="shared" si="223"/>
        <v>구간17</v>
      </c>
      <c r="D1529" s="152">
        <f t="shared" si="220"/>
        <v>90</v>
      </c>
      <c r="E1529" s="180">
        <f>COUNTIF($C$15:C1529,C1529)</f>
        <v>53</v>
      </c>
      <c r="F1529" s="181">
        <f t="shared" si="224"/>
        <v>0.22053088815310584</v>
      </c>
      <c r="G1529" s="181">
        <f t="shared" si="225"/>
        <v>9.603252444449397E-4</v>
      </c>
      <c r="H1529" s="182">
        <f t="shared" si="221"/>
        <v>0.22149121339755079</v>
      </c>
    </row>
    <row r="1530" spans="1:8">
      <c r="A1530" s="152">
        <f t="shared" si="227"/>
        <v>1516</v>
      </c>
      <c r="B1530" s="153">
        <f t="shared" si="227"/>
        <v>46441</v>
      </c>
      <c r="C1530" s="179" t="str">
        <f t="shared" si="223"/>
        <v>구간17</v>
      </c>
      <c r="D1530" s="152">
        <f t="shared" si="220"/>
        <v>90</v>
      </c>
      <c r="E1530" s="180">
        <f>COUNTIF($C$15:C1530,C1530)</f>
        <v>54</v>
      </c>
      <c r="F1530" s="181">
        <f t="shared" si="224"/>
        <v>0.22053088815310584</v>
      </c>
      <c r="G1530" s="181">
        <f t="shared" si="225"/>
        <v>9.7844458867974988E-4</v>
      </c>
      <c r="H1530" s="182">
        <f t="shared" si="221"/>
        <v>0.22150933274178558</v>
      </c>
    </row>
    <row r="1531" spans="1:8">
      <c r="A1531" s="152">
        <f t="shared" si="227"/>
        <v>1517</v>
      </c>
      <c r="B1531" s="153">
        <f t="shared" si="227"/>
        <v>46442</v>
      </c>
      <c r="C1531" s="179" t="str">
        <f t="shared" si="223"/>
        <v>구간17</v>
      </c>
      <c r="D1531" s="152">
        <f t="shared" si="220"/>
        <v>90</v>
      </c>
      <c r="E1531" s="180">
        <f>COUNTIF($C$15:C1531,C1531)</f>
        <v>55</v>
      </c>
      <c r="F1531" s="181">
        <f t="shared" si="224"/>
        <v>0.22053088815310584</v>
      </c>
      <c r="G1531" s="181">
        <f t="shared" si="225"/>
        <v>9.9656393291456006E-4</v>
      </c>
      <c r="H1531" s="182">
        <f t="shared" si="221"/>
        <v>0.2215274520860204</v>
      </c>
    </row>
    <row r="1532" spans="1:8">
      <c r="A1532" s="152">
        <f t="shared" si="227"/>
        <v>1518</v>
      </c>
      <c r="B1532" s="153">
        <f t="shared" si="227"/>
        <v>46443</v>
      </c>
      <c r="C1532" s="179" t="str">
        <f t="shared" si="223"/>
        <v>구간17</v>
      </c>
      <c r="D1532" s="152">
        <f t="shared" si="220"/>
        <v>90</v>
      </c>
      <c r="E1532" s="180">
        <f>COUNTIF($C$15:C1532,C1532)</f>
        <v>56</v>
      </c>
      <c r="F1532" s="181">
        <f t="shared" si="224"/>
        <v>0.22053088815310584</v>
      </c>
      <c r="G1532" s="181">
        <f t="shared" si="225"/>
        <v>1.0146832771493702E-3</v>
      </c>
      <c r="H1532" s="182">
        <f t="shared" si="221"/>
        <v>0.22154557143025522</v>
      </c>
    </row>
    <row r="1533" spans="1:8">
      <c r="A1533" s="152">
        <f t="shared" si="227"/>
        <v>1519</v>
      </c>
      <c r="B1533" s="153">
        <f t="shared" si="227"/>
        <v>46444</v>
      </c>
      <c r="C1533" s="179" t="str">
        <f t="shared" si="223"/>
        <v>구간17</v>
      </c>
      <c r="D1533" s="152">
        <f t="shared" si="220"/>
        <v>90</v>
      </c>
      <c r="E1533" s="180">
        <f>COUNTIF($C$15:C1533,C1533)</f>
        <v>57</v>
      </c>
      <c r="F1533" s="181">
        <f t="shared" si="224"/>
        <v>0.22053088815310584</v>
      </c>
      <c r="G1533" s="181">
        <f t="shared" si="225"/>
        <v>1.0328026213841804E-3</v>
      </c>
      <c r="H1533" s="182">
        <f t="shared" si="221"/>
        <v>0.22156369077449004</v>
      </c>
    </row>
    <row r="1534" spans="1:8">
      <c r="A1534" s="152">
        <f t="shared" si="227"/>
        <v>1520</v>
      </c>
      <c r="B1534" s="153">
        <f t="shared" si="227"/>
        <v>46445</v>
      </c>
      <c r="C1534" s="179" t="str">
        <f t="shared" si="223"/>
        <v>구간17</v>
      </c>
      <c r="D1534" s="152">
        <f t="shared" si="220"/>
        <v>90</v>
      </c>
      <c r="E1534" s="180">
        <f>COUNTIF($C$15:C1534,C1534)</f>
        <v>58</v>
      </c>
      <c r="F1534" s="181">
        <f t="shared" si="224"/>
        <v>0.22053088815310584</v>
      </c>
      <c r="G1534" s="181">
        <f t="shared" si="225"/>
        <v>1.0509219656189906E-3</v>
      </c>
      <c r="H1534" s="182">
        <f t="shared" si="221"/>
        <v>0.22158181011872483</v>
      </c>
    </row>
    <row r="1535" spans="1:8">
      <c r="A1535" s="152">
        <f t="shared" si="227"/>
        <v>1521</v>
      </c>
      <c r="B1535" s="153">
        <f t="shared" si="227"/>
        <v>46446</v>
      </c>
      <c r="C1535" s="179" t="str">
        <f t="shared" si="223"/>
        <v>구간17</v>
      </c>
      <c r="D1535" s="152">
        <f t="shared" si="220"/>
        <v>90</v>
      </c>
      <c r="E1535" s="180">
        <f>COUNTIF($C$15:C1535,C1535)</f>
        <v>59</v>
      </c>
      <c r="F1535" s="181">
        <f t="shared" si="224"/>
        <v>0.22053088815310584</v>
      </c>
      <c r="G1535" s="181">
        <f t="shared" si="225"/>
        <v>1.0690413098538008E-3</v>
      </c>
      <c r="H1535" s="182">
        <f t="shared" si="221"/>
        <v>0.22159992946295964</v>
      </c>
    </row>
    <row r="1536" spans="1:8">
      <c r="A1536" s="152">
        <f t="shared" ref="A1536:B1551" si="228">A1535+1</f>
        <v>1522</v>
      </c>
      <c r="B1536" s="153">
        <f t="shared" si="228"/>
        <v>46447</v>
      </c>
      <c r="C1536" s="179" t="str">
        <f t="shared" si="223"/>
        <v>구간17</v>
      </c>
      <c r="D1536" s="152">
        <f t="shared" si="220"/>
        <v>90</v>
      </c>
      <c r="E1536" s="180">
        <f>COUNTIF($C$15:C1536,C1536)</f>
        <v>60</v>
      </c>
      <c r="F1536" s="181">
        <f t="shared" si="224"/>
        <v>0.22053088815310584</v>
      </c>
      <c r="G1536" s="181">
        <f t="shared" si="225"/>
        <v>1.087160654088611E-3</v>
      </c>
      <c r="H1536" s="182">
        <f t="shared" si="221"/>
        <v>0.22161804880719446</v>
      </c>
    </row>
    <row r="1537" spans="1:8">
      <c r="A1537" s="152">
        <f t="shared" si="228"/>
        <v>1523</v>
      </c>
      <c r="B1537" s="153">
        <f t="shared" si="228"/>
        <v>46448</v>
      </c>
      <c r="C1537" s="179" t="str">
        <f t="shared" si="223"/>
        <v>구간17</v>
      </c>
      <c r="D1537" s="152">
        <f t="shared" si="220"/>
        <v>90</v>
      </c>
      <c r="E1537" s="180">
        <f>COUNTIF($C$15:C1537,C1537)</f>
        <v>61</v>
      </c>
      <c r="F1537" s="181">
        <f t="shared" si="224"/>
        <v>0.22053088815310584</v>
      </c>
      <c r="G1537" s="181">
        <f t="shared" si="225"/>
        <v>1.1052799983234211E-3</v>
      </c>
      <c r="H1537" s="182">
        <f t="shared" si="221"/>
        <v>0.22163616815142925</v>
      </c>
    </row>
    <row r="1538" spans="1:8">
      <c r="A1538" s="152">
        <f t="shared" si="228"/>
        <v>1524</v>
      </c>
      <c r="B1538" s="153">
        <f t="shared" si="228"/>
        <v>46449</v>
      </c>
      <c r="C1538" s="179" t="str">
        <f t="shared" si="223"/>
        <v>구간17</v>
      </c>
      <c r="D1538" s="152">
        <f t="shared" si="220"/>
        <v>90</v>
      </c>
      <c r="E1538" s="180">
        <f>COUNTIF($C$15:C1538,C1538)</f>
        <v>62</v>
      </c>
      <c r="F1538" s="181">
        <f t="shared" si="224"/>
        <v>0.22053088815310584</v>
      </c>
      <c r="G1538" s="181">
        <f t="shared" si="225"/>
        <v>1.1233993425582313E-3</v>
      </c>
      <c r="H1538" s="182">
        <f t="shared" si="221"/>
        <v>0.22165428749566407</v>
      </c>
    </row>
    <row r="1539" spans="1:8">
      <c r="A1539" s="152">
        <f t="shared" si="228"/>
        <v>1525</v>
      </c>
      <c r="B1539" s="153">
        <f t="shared" si="228"/>
        <v>46450</v>
      </c>
      <c r="C1539" s="179" t="str">
        <f t="shared" si="223"/>
        <v>구간17</v>
      </c>
      <c r="D1539" s="152">
        <f t="shared" si="220"/>
        <v>90</v>
      </c>
      <c r="E1539" s="180">
        <f>COUNTIF($C$15:C1539,C1539)</f>
        <v>63</v>
      </c>
      <c r="F1539" s="181">
        <f t="shared" si="224"/>
        <v>0.22053088815310584</v>
      </c>
      <c r="G1539" s="181">
        <f t="shared" si="225"/>
        <v>1.1415186867930415E-3</v>
      </c>
      <c r="H1539" s="182">
        <f t="shared" si="221"/>
        <v>0.22167240683989889</v>
      </c>
    </row>
    <row r="1540" spans="1:8">
      <c r="A1540" s="152">
        <f t="shared" si="228"/>
        <v>1526</v>
      </c>
      <c r="B1540" s="153">
        <f t="shared" si="228"/>
        <v>46451</v>
      </c>
      <c r="C1540" s="179" t="str">
        <f t="shared" si="223"/>
        <v>구간17</v>
      </c>
      <c r="D1540" s="152">
        <f t="shared" si="220"/>
        <v>90</v>
      </c>
      <c r="E1540" s="180">
        <f>COUNTIF($C$15:C1540,C1540)</f>
        <v>64</v>
      </c>
      <c r="F1540" s="181">
        <f t="shared" si="224"/>
        <v>0.22053088815310584</v>
      </c>
      <c r="G1540" s="181">
        <f t="shared" si="225"/>
        <v>1.1596380310278517E-3</v>
      </c>
      <c r="H1540" s="182">
        <f t="shared" si="221"/>
        <v>0.22169052618413371</v>
      </c>
    </row>
    <row r="1541" spans="1:8">
      <c r="A1541" s="152">
        <f t="shared" si="228"/>
        <v>1527</v>
      </c>
      <c r="B1541" s="153">
        <f t="shared" si="228"/>
        <v>46452</v>
      </c>
      <c r="C1541" s="179" t="str">
        <f t="shared" si="223"/>
        <v>구간17</v>
      </c>
      <c r="D1541" s="152">
        <f t="shared" si="220"/>
        <v>90</v>
      </c>
      <c r="E1541" s="180">
        <f>COUNTIF($C$15:C1541,C1541)</f>
        <v>65</v>
      </c>
      <c r="F1541" s="181">
        <f t="shared" si="224"/>
        <v>0.22053088815310584</v>
      </c>
      <c r="G1541" s="181">
        <f t="shared" si="225"/>
        <v>1.1777573752626619E-3</v>
      </c>
      <c r="H1541" s="182">
        <f t="shared" si="221"/>
        <v>0.2217086455283685</v>
      </c>
    </row>
    <row r="1542" spans="1:8">
      <c r="A1542" s="152">
        <f t="shared" si="228"/>
        <v>1528</v>
      </c>
      <c r="B1542" s="153">
        <f t="shared" si="228"/>
        <v>46453</v>
      </c>
      <c r="C1542" s="179" t="str">
        <f t="shared" si="223"/>
        <v>구간17</v>
      </c>
      <c r="D1542" s="152">
        <f t="shared" si="220"/>
        <v>90</v>
      </c>
      <c r="E1542" s="180">
        <f>COUNTIF($C$15:C1542,C1542)</f>
        <v>66</v>
      </c>
      <c r="F1542" s="181">
        <f t="shared" si="224"/>
        <v>0.22053088815310584</v>
      </c>
      <c r="G1542" s="181">
        <f t="shared" si="225"/>
        <v>1.195876719497472E-3</v>
      </c>
      <c r="H1542" s="182">
        <f t="shared" si="221"/>
        <v>0.22172676487260332</v>
      </c>
    </row>
    <row r="1543" spans="1:8">
      <c r="A1543" s="152">
        <f t="shared" si="228"/>
        <v>1529</v>
      </c>
      <c r="B1543" s="153">
        <f t="shared" si="228"/>
        <v>46454</v>
      </c>
      <c r="C1543" s="179" t="str">
        <f t="shared" si="223"/>
        <v>구간17</v>
      </c>
      <c r="D1543" s="152">
        <f t="shared" si="220"/>
        <v>90</v>
      </c>
      <c r="E1543" s="180">
        <f>COUNTIF($C$15:C1543,C1543)</f>
        <v>67</v>
      </c>
      <c r="F1543" s="181">
        <f t="shared" si="224"/>
        <v>0.22053088815310584</v>
      </c>
      <c r="G1543" s="181">
        <f t="shared" si="225"/>
        <v>1.2139960637322822E-3</v>
      </c>
      <c r="H1543" s="182">
        <f t="shared" si="221"/>
        <v>0.22174488421683813</v>
      </c>
    </row>
    <row r="1544" spans="1:8">
      <c r="A1544" s="152">
        <f t="shared" si="228"/>
        <v>1530</v>
      </c>
      <c r="B1544" s="153">
        <f t="shared" si="228"/>
        <v>46455</v>
      </c>
      <c r="C1544" s="179" t="str">
        <f t="shared" si="223"/>
        <v>구간17</v>
      </c>
      <c r="D1544" s="152">
        <f t="shared" si="220"/>
        <v>90</v>
      </c>
      <c r="E1544" s="180">
        <f>COUNTIF($C$15:C1544,C1544)</f>
        <v>68</v>
      </c>
      <c r="F1544" s="181">
        <f t="shared" si="224"/>
        <v>0.22053088815310584</v>
      </c>
      <c r="G1544" s="181">
        <f t="shared" si="225"/>
        <v>1.2321154079670924E-3</v>
      </c>
      <c r="H1544" s="182">
        <f t="shared" si="221"/>
        <v>0.22176300356107292</v>
      </c>
    </row>
    <row r="1545" spans="1:8">
      <c r="A1545" s="152">
        <f t="shared" si="228"/>
        <v>1531</v>
      </c>
      <c r="B1545" s="153">
        <f t="shared" si="228"/>
        <v>46456</v>
      </c>
      <c r="C1545" s="179" t="str">
        <f t="shared" si="223"/>
        <v>구간17</v>
      </c>
      <c r="D1545" s="152">
        <f t="shared" si="220"/>
        <v>90</v>
      </c>
      <c r="E1545" s="180">
        <f>COUNTIF($C$15:C1545,C1545)</f>
        <v>69</v>
      </c>
      <c r="F1545" s="181">
        <f t="shared" si="224"/>
        <v>0.22053088815310584</v>
      </c>
      <c r="G1545" s="181">
        <f t="shared" si="225"/>
        <v>1.2502347522019026E-3</v>
      </c>
      <c r="H1545" s="182">
        <f t="shared" si="221"/>
        <v>0.22178112290530774</v>
      </c>
    </row>
    <row r="1546" spans="1:8">
      <c r="A1546" s="152">
        <f t="shared" si="228"/>
        <v>1532</v>
      </c>
      <c r="B1546" s="153">
        <f t="shared" si="228"/>
        <v>46457</v>
      </c>
      <c r="C1546" s="179" t="str">
        <f t="shared" si="223"/>
        <v>구간17</v>
      </c>
      <c r="D1546" s="152">
        <f t="shared" si="220"/>
        <v>90</v>
      </c>
      <c r="E1546" s="180">
        <f>COUNTIF($C$15:C1546,C1546)</f>
        <v>70</v>
      </c>
      <c r="F1546" s="181">
        <f t="shared" si="224"/>
        <v>0.22053088815310584</v>
      </c>
      <c r="G1546" s="181">
        <f t="shared" si="225"/>
        <v>1.2683540964367127E-3</v>
      </c>
      <c r="H1546" s="182">
        <f t="shared" si="221"/>
        <v>0.22179924224954256</v>
      </c>
    </row>
    <row r="1547" spans="1:8">
      <c r="A1547" s="152">
        <f t="shared" si="228"/>
        <v>1533</v>
      </c>
      <c r="B1547" s="153">
        <f t="shared" si="228"/>
        <v>46458</v>
      </c>
      <c r="C1547" s="179" t="str">
        <f t="shared" si="223"/>
        <v>구간17</v>
      </c>
      <c r="D1547" s="152">
        <f t="shared" si="220"/>
        <v>90</v>
      </c>
      <c r="E1547" s="180">
        <f>COUNTIF($C$15:C1547,C1547)</f>
        <v>71</v>
      </c>
      <c r="F1547" s="181">
        <f t="shared" si="224"/>
        <v>0.22053088815310584</v>
      </c>
      <c r="G1547" s="181">
        <f t="shared" si="225"/>
        <v>1.2864734406715229E-3</v>
      </c>
      <c r="H1547" s="182">
        <f t="shared" si="221"/>
        <v>0.22181736159377735</v>
      </c>
    </row>
    <row r="1548" spans="1:8">
      <c r="A1548" s="152">
        <f t="shared" si="228"/>
        <v>1534</v>
      </c>
      <c r="B1548" s="153">
        <f t="shared" si="228"/>
        <v>46459</v>
      </c>
      <c r="C1548" s="179" t="str">
        <f t="shared" si="223"/>
        <v>구간17</v>
      </c>
      <c r="D1548" s="152">
        <f t="shared" si="220"/>
        <v>90</v>
      </c>
      <c r="E1548" s="180">
        <f>COUNTIF($C$15:C1548,C1548)</f>
        <v>72</v>
      </c>
      <c r="F1548" s="181">
        <f t="shared" si="224"/>
        <v>0.22053088815310584</v>
      </c>
      <c r="G1548" s="181">
        <f t="shared" si="225"/>
        <v>1.3045927849063331E-3</v>
      </c>
      <c r="H1548" s="182">
        <f t="shared" si="221"/>
        <v>0.22183548093801217</v>
      </c>
    </row>
    <row r="1549" spans="1:8">
      <c r="A1549" s="152">
        <f t="shared" si="228"/>
        <v>1535</v>
      </c>
      <c r="B1549" s="153">
        <f t="shared" si="228"/>
        <v>46460</v>
      </c>
      <c r="C1549" s="179" t="str">
        <f t="shared" si="223"/>
        <v>구간17</v>
      </c>
      <c r="D1549" s="152">
        <f t="shared" si="220"/>
        <v>90</v>
      </c>
      <c r="E1549" s="180">
        <f>COUNTIF($C$15:C1549,C1549)</f>
        <v>73</v>
      </c>
      <c r="F1549" s="181">
        <f t="shared" si="224"/>
        <v>0.22053088815310584</v>
      </c>
      <c r="G1549" s="181">
        <f t="shared" si="225"/>
        <v>1.3227121291411433E-3</v>
      </c>
      <c r="H1549" s="182">
        <f t="shared" si="221"/>
        <v>0.22185360028224699</v>
      </c>
    </row>
    <row r="1550" spans="1:8">
      <c r="A1550" s="152">
        <f t="shared" si="228"/>
        <v>1536</v>
      </c>
      <c r="B1550" s="153">
        <f t="shared" si="228"/>
        <v>46461</v>
      </c>
      <c r="C1550" s="179" t="str">
        <f t="shared" si="223"/>
        <v>구간17</v>
      </c>
      <c r="D1550" s="152">
        <f t="shared" si="220"/>
        <v>90</v>
      </c>
      <c r="E1550" s="180">
        <f>COUNTIF($C$15:C1550,C1550)</f>
        <v>74</v>
      </c>
      <c r="F1550" s="181">
        <f t="shared" si="224"/>
        <v>0.22053088815310584</v>
      </c>
      <c r="G1550" s="181">
        <f t="shared" si="225"/>
        <v>1.3408314733759535E-3</v>
      </c>
      <c r="H1550" s="182">
        <f t="shared" si="221"/>
        <v>0.22187171962648181</v>
      </c>
    </row>
    <row r="1551" spans="1:8">
      <c r="A1551" s="152">
        <f t="shared" si="228"/>
        <v>1537</v>
      </c>
      <c r="B1551" s="153">
        <f t="shared" si="228"/>
        <v>46462</v>
      </c>
      <c r="C1551" s="179" t="str">
        <f t="shared" si="223"/>
        <v>구간17</v>
      </c>
      <c r="D1551" s="152">
        <f t="shared" ref="D1551:D1614" si="229">COUNTIF($C$15:$C$49928,C1551)</f>
        <v>90</v>
      </c>
      <c r="E1551" s="180">
        <f>COUNTIF($C$15:C1551,C1551)</f>
        <v>75</v>
      </c>
      <c r="F1551" s="181">
        <f t="shared" si="224"/>
        <v>0.22053088815310584</v>
      </c>
      <c r="G1551" s="181">
        <f t="shared" si="225"/>
        <v>1.3589508176107636E-3</v>
      </c>
      <c r="H1551" s="182">
        <f t="shared" ref="H1551:H1614" si="230">F1551+G1551</f>
        <v>0.2218898389707166</v>
      </c>
    </row>
    <row r="1552" spans="1:8">
      <c r="A1552" s="152">
        <f t="shared" ref="A1552:B1567" si="231">A1551+1</f>
        <v>1538</v>
      </c>
      <c r="B1552" s="153">
        <f t="shared" si="231"/>
        <v>46463</v>
      </c>
      <c r="C1552" s="179" t="str">
        <f t="shared" ref="C1552:C1615" si="232">IF(IFERROR(HLOOKUP(B1552,$D$5:$BK$6,2,FALSE),"")="",C1553,HLOOKUP(B1552,$D$5:$BK$7,2,FALSE))</f>
        <v>구간17</v>
      </c>
      <c r="D1552" s="152">
        <f t="shared" si="229"/>
        <v>90</v>
      </c>
      <c r="E1552" s="180">
        <f>COUNTIF($C$15:C1552,C1552)</f>
        <v>76</v>
      </c>
      <c r="F1552" s="181">
        <f t="shared" ref="F1552:F1615" si="233">HLOOKUP($C1552,$D$6:$BK$11,6,FALSE)</f>
        <v>0.22053088815310584</v>
      </c>
      <c r="G1552" s="181">
        <f t="shared" ref="G1552:G1615" si="234">HLOOKUP($C1552,$D$6:$BK$11,5,FALSE)*(E1552)</f>
        <v>1.3770701618455738E-3</v>
      </c>
      <c r="H1552" s="182">
        <f t="shared" si="230"/>
        <v>0.22190795831495141</v>
      </c>
    </row>
    <row r="1553" spans="1:8">
      <c r="A1553" s="152">
        <f t="shared" si="231"/>
        <v>1539</v>
      </c>
      <c r="B1553" s="153">
        <f t="shared" si="231"/>
        <v>46464</v>
      </c>
      <c r="C1553" s="179" t="str">
        <f t="shared" si="232"/>
        <v>구간17</v>
      </c>
      <c r="D1553" s="152">
        <f t="shared" si="229"/>
        <v>90</v>
      </c>
      <c r="E1553" s="180">
        <f>COUNTIF($C$15:C1553,C1553)</f>
        <v>77</v>
      </c>
      <c r="F1553" s="181">
        <f t="shared" si="233"/>
        <v>0.22053088815310584</v>
      </c>
      <c r="G1553" s="181">
        <f t="shared" si="234"/>
        <v>1.395189506080384E-3</v>
      </c>
      <c r="H1553" s="182">
        <f t="shared" si="230"/>
        <v>0.22192607765918623</v>
      </c>
    </row>
    <row r="1554" spans="1:8">
      <c r="A1554" s="152">
        <f t="shared" si="231"/>
        <v>1540</v>
      </c>
      <c r="B1554" s="153">
        <f t="shared" si="231"/>
        <v>46465</v>
      </c>
      <c r="C1554" s="179" t="str">
        <f t="shared" si="232"/>
        <v>구간17</v>
      </c>
      <c r="D1554" s="152">
        <f t="shared" si="229"/>
        <v>90</v>
      </c>
      <c r="E1554" s="180">
        <f>COUNTIF($C$15:C1554,C1554)</f>
        <v>78</v>
      </c>
      <c r="F1554" s="181">
        <f t="shared" si="233"/>
        <v>0.22053088815310584</v>
      </c>
      <c r="G1554" s="181">
        <f t="shared" si="234"/>
        <v>1.4133088503151942E-3</v>
      </c>
      <c r="H1554" s="182">
        <f t="shared" si="230"/>
        <v>0.22194419700342102</v>
      </c>
    </row>
    <row r="1555" spans="1:8">
      <c r="A1555" s="152">
        <f t="shared" si="231"/>
        <v>1541</v>
      </c>
      <c r="B1555" s="153">
        <f t="shared" si="231"/>
        <v>46466</v>
      </c>
      <c r="C1555" s="179" t="str">
        <f t="shared" si="232"/>
        <v>구간17</v>
      </c>
      <c r="D1555" s="152">
        <f t="shared" si="229"/>
        <v>90</v>
      </c>
      <c r="E1555" s="180">
        <f>COUNTIF($C$15:C1555,C1555)</f>
        <v>79</v>
      </c>
      <c r="F1555" s="181">
        <f t="shared" si="233"/>
        <v>0.22053088815310584</v>
      </c>
      <c r="G1555" s="181">
        <f t="shared" si="234"/>
        <v>1.4314281945500044E-3</v>
      </c>
      <c r="H1555" s="182">
        <f t="shared" si="230"/>
        <v>0.22196231634765584</v>
      </c>
    </row>
    <row r="1556" spans="1:8">
      <c r="A1556" s="152">
        <f t="shared" si="231"/>
        <v>1542</v>
      </c>
      <c r="B1556" s="153">
        <f t="shared" si="231"/>
        <v>46467</v>
      </c>
      <c r="C1556" s="179" t="str">
        <f t="shared" si="232"/>
        <v>구간17</v>
      </c>
      <c r="D1556" s="152">
        <f t="shared" si="229"/>
        <v>90</v>
      </c>
      <c r="E1556" s="180">
        <f>COUNTIF($C$15:C1556,C1556)</f>
        <v>80</v>
      </c>
      <c r="F1556" s="181">
        <f t="shared" si="233"/>
        <v>0.22053088815310584</v>
      </c>
      <c r="G1556" s="181">
        <f t="shared" si="234"/>
        <v>1.4495475387848145E-3</v>
      </c>
      <c r="H1556" s="182">
        <f t="shared" si="230"/>
        <v>0.22198043569189066</v>
      </c>
    </row>
    <row r="1557" spans="1:8">
      <c r="A1557" s="152">
        <f t="shared" si="231"/>
        <v>1543</v>
      </c>
      <c r="B1557" s="153">
        <f t="shared" si="231"/>
        <v>46468</v>
      </c>
      <c r="C1557" s="179" t="str">
        <f t="shared" si="232"/>
        <v>구간17</v>
      </c>
      <c r="D1557" s="152">
        <f t="shared" si="229"/>
        <v>90</v>
      </c>
      <c r="E1557" s="180">
        <f>COUNTIF($C$15:C1557,C1557)</f>
        <v>81</v>
      </c>
      <c r="F1557" s="181">
        <f t="shared" si="233"/>
        <v>0.22053088815310584</v>
      </c>
      <c r="G1557" s="181">
        <f t="shared" si="234"/>
        <v>1.4676668830196247E-3</v>
      </c>
      <c r="H1557" s="182">
        <f t="shared" si="230"/>
        <v>0.22199855503612548</v>
      </c>
    </row>
    <row r="1558" spans="1:8">
      <c r="A1558" s="152">
        <f t="shared" si="231"/>
        <v>1544</v>
      </c>
      <c r="B1558" s="153">
        <f t="shared" si="231"/>
        <v>46469</v>
      </c>
      <c r="C1558" s="179" t="str">
        <f t="shared" si="232"/>
        <v>구간17</v>
      </c>
      <c r="D1558" s="152">
        <f t="shared" si="229"/>
        <v>90</v>
      </c>
      <c r="E1558" s="180">
        <f>COUNTIF($C$15:C1558,C1558)</f>
        <v>82</v>
      </c>
      <c r="F1558" s="181">
        <f t="shared" si="233"/>
        <v>0.22053088815310584</v>
      </c>
      <c r="G1558" s="181">
        <f t="shared" si="234"/>
        <v>1.4857862272544349E-3</v>
      </c>
      <c r="H1558" s="182">
        <f t="shared" si="230"/>
        <v>0.22201667438036027</v>
      </c>
    </row>
    <row r="1559" spans="1:8">
      <c r="A1559" s="152">
        <f t="shared" si="231"/>
        <v>1545</v>
      </c>
      <c r="B1559" s="153">
        <f t="shared" si="231"/>
        <v>46470</v>
      </c>
      <c r="C1559" s="179" t="str">
        <f t="shared" si="232"/>
        <v>구간17</v>
      </c>
      <c r="D1559" s="152">
        <f t="shared" si="229"/>
        <v>90</v>
      </c>
      <c r="E1559" s="180">
        <f>COUNTIF($C$15:C1559,C1559)</f>
        <v>83</v>
      </c>
      <c r="F1559" s="181">
        <f t="shared" si="233"/>
        <v>0.22053088815310584</v>
      </c>
      <c r="G1559" s="181">
        <f t="shared" si="234"/>
        <v>1.5039055714892451E-3</v>
      </c>
      <c r="H1559" s="182">
        <f t="shared" si="230"/>
        <v>0.22203479372459509</v>
      </c>
    </row>
    <row r="1560" spans="1:8">
      <c r="A1560" s="152">
        <f t="shared" si="231"/>
        <v>1546</v>
      </c>
      <c r="B1560" s="153">
        <f t="shared" si="231"/>
        <v>46471</v>
      </c>
      <c r="C1560" s="179" t="str">
        <f t="shared" si="232"/>
        <v>구간17</v>
      </c>
      <c r="D1560" s="152">
        <f t="shared" si="229"/>
        <v>90</v>
      </c>
      <c r="E1560" s="180">
        <f>COUNTIF($C$15:C1560,C1560)</f>
        <v>84</v>
      </c>
      <c r="F1560" s="181">
        <f t="shared" si="233"/>
        <v>0.22053088815310584</v>
      </c>
      <c r="G1560" s="181">
        <f t="shared" si="234"/>
        <v>1.5220249157240553E-3</v>
      </c>
      <c r="H1560" s="182">
        <f t="shared" si="230"/>
        <v>0.2220529130688299</v>
      </c>
    </row>
    <row r="1561" spans="1:8">
      <c r="A1561" s="152">
        <f t="shared" si="231"/>
        <v>1547</v>
      </c>
      <c r="B1561" s="153">
        <f t="shared" si="231"/>
        <v>46472</v>
      </c>
      <c r="C1561" s="179" t="str">
        <f t="shared" si="232"/>
        <v>구간17</v>
      </c>
      <c r="D1561" s="152">
        <f t="shared" si="229"/>
        <v>90</v>
      </c>
      <c r="E1561" s="180">
        <f>COUNTIF($C$15:C1561,C1561)</f>
        <v>85</v>
      </c>
      <c r="F1561" s="181">
        <f t="shared" si="233"/>
        <v>0.22053088815310584</v>
      </c>
      <c r="G1561" s="181">
        <f t="shared" si="234"/>
        <v>1.5401442599588654E-3</v>
      </c>
      <c r="H1561" s="182">
        <f t="shared" si="230"/>
        <v>0.2220710324130647</v>
      </c>
    </row>
    <row r="1562" spans="1:8">
      <c r="A1562" s="152">
        <f t="shared" si="231"/>
        <v>1548</v>
      </c>
      <c r="B1562" s="153">
        <f t="shared" si="231"/>
        <v>46473</v>
      </c>
      <c r="C1562" s="179" t="str">
        <f t="shared" si="232"/>
        <v>구간17</v>
      </c>
      <c r="D1562" s="152">
        <f t="shared" si="229"/>
        <v>90</v>
      </c>
      <c r="E1562" s="180">
        <f>COUNTIF($C$15:C1562,C1562)</f>
        <v>86</v>
      </c>
      <c r="F1562" s="181">
        <f t="shared" si="233"/>
        <v>0.22053088815310584</v>
      </c>
      <c r="G1562" s="181">
        <f t="shared" si="234"/>
        <v>1.5582636041936756E-3</v>
      </c>
      <c r="H1562" s="182">
        <f t="shared" si="230"/>
        <v>0.22208915175729951</v>
      </c>
    </row>
    <row r="1563" spans="1:8">
      <c r="A1563" s="152">
        <f t="shared" si="231"/>
        <v>1549</v>
      </c>
      <c r="B1563" s="153">
        <f t="shared" si="231"/>
        <v>46474</v>
      </c>
      <c r="C1563" s="179" t="str">
        <f t="shared" si="232"/>
        <v>구간17</v>
      </c>
      <c r="D1563" s="152">
        <f t="shared" si="229"/>
        <v>90</v>
      </c>
      <c r="E1563" s="180">
        <f>COUNTIF($C$15:C1563,C1563)</f>
        <v>87</v>
      </c>
      <c r="F1563" s="181">
        <f t="shared" si="233"/>
        <v>0.22053088815310584</v>
      </c>
      <c r="G1563" s="181">
        <f t="shared" si="234"/>
        <v>1.5763829484284858E-3</v>
      </c>
      <c r="H1563" s="182">
        <f t="shared" si="230"/>
        <v>0.22210727110153433</v>
      </c>
    </row>
    <row r="1564" spans="1:8">
      <c r="A1564" s="152">
        <f t="shared" si="231"/>
        <v>1550</v>
      </c>
      <c r="B1564" s="153">
        <f t="shared" si="231"/>
        <v>46475</v>
      </c>
      <c r="C1564" s="179" t="str">
        <f t="shared" si="232"/>
        <v>구간17</v>
      </c>
      <c r="D1564" s="152">
        <f t="shared" si="229"/>
        <v>90</v>
      </c>
      <c r="E1564" s="180">
        <f>COUNTIF($C$15:C1564,C1564)</f>
        <v>88</v>
      </c>
      <c r="F1564" s="181">
        <f t="shared" si="233"/>
        <v>0.22053088815310584</v>
      </c>
      <c r="G1564" s="181">
        <f t="shared" si="234"/>
        <v>1.594502292663296E-3</v>
      </c>
      <c r="H1564" s="182">
        <f t="shared" si="230"/>
        <v>0.22212539044576915</v>
      </c>
    </row>
    <row r="1565" spans="1:8">
      <c r="A1565" s="152">
        <f t="shared" si="231"/>
        <v>1551</v>
      </c>
      <c r="B1565" s="153">
        <f t="shared" si="231"/>
        <v>46476</v>
      </c>
      <c r="C1565" s="179" t="str">
        <f t="shared" si="232"/>
        <v>구간17</v>
      </c>
      <c r="D1565" s="152">
        <f t="shared" si="229"/>
        <v>90</v>
      </c>
      <c r="E1565" s="180">
        <f>COUNTIF($C$15:C1565,C1565)</f>
        <v>89</v>
      </c>
      <c r="F1565" s="181">
        <f t="shared" si="233"/>
        <v>0.22053088815310584</v>
      </c>
      <c r="G1565" s="181">
        <f t="shared" si="234"/>
        <v>1.6126216368981061E-3</v>
      </c>
      <c r="H1565" s="182">
        <f t="shared" si="230"/>
        <v>0.22214350979000394</v>
      </c>
    </row>
    <row r="1566" spans="1:8">
      <c r="A1566" s="152">
        <f t="shared" si="231"/>
        <v>1552</v>
      </c>
      <c r="B1566" s="153">
        <f t="shared" si="231"/>
        <v>46477</v>
      </c>
      <c r="C1566" s="179" t="str">
        <f t="shared" si="232"/>
        <v>구간17</v>
      </c>
      <c r="D1566" s="152">
        <f t="shared" si="229"/>
        <v>90</v>
      </c>
      <c r="E1566" s="180">
        <f>COUNTIF($C$15:C1566,C1566)</f>
        <v>90</v>
      </c>
      <c r="F1566" s="181">
        <f t="shared" si="233"/>
        <v>0.22053088815310584</v>
      </c>
      <c r="G1566" s="181">
        <f t="shared" si="234"/>
        <v>1.6307409811329163E-3</v>
      </c>
      <c r="H1566" s="182">
        <f t="shared" si="230"/>
        <v>0.22216162913423876</v>
      </c>
    </row>
    <row r="1567" spans="1:8">
      <c r="A1567" s="152">
        <f t="shared" si="231"/>
        <v>1553</v>
      </c>
      <c r="B1567" s="153">
        <f t="shared" si="231"/>
        <v>46478</v>
      </c>
      <c r="C1567" s="179" t="str">
        <f t="shared" si="232"/>
        <v>구간18</v>
      </c>
      <c r="D1567" s="152">
        <f t="shared" si="229"/>
        <v>91</v>
      </c>
      <c r="E1567" s="180">
        <f>COUNTIF($C$15:C1567,C1567)</f>
        <v>1</v>
      </c>
      <c r="F1567" s="181">
        <f t="shared" si="233"/>
        <v>0.22216162913423876</v>
      </c>
      <c r="G1567" s="181">
        <f t="shared" si="234"/>
        <v>1.8887814629918254E-5</v>
      </c>
      <c r="H1567" s="182">
        <f t="shared" si="230"/>
        <v>0.22218051694886867</v>
      </c>
    </row>
    <row r="1568" spans="1:8">
      <c r="A1568" s="152">
        <f t="shared" ref="A1568:B1583" si="235">A1567+1</f>
        <v>1554</v>
      </c>
      <c r="B1568" s="153">
        <f t="shared" si="235"/>
        <v>46479</v>
      </c>
      <c r="C1568" s="179" t="str">
        <f t="shared" si="232"/>
        <v>구간18</v>
      </c>
      <c r="D1568" s="152">
        <f t="shared" si="229"/>
        <v>91</v>
      </c>
      <c r="E1568" s="180">
        <f>COUNTIF($C$15:C1568,C1568)</f>
        <v>2</v>
      </c>
      <c r="F1568" s="181">
        <f t="shared" si="233"/>
        <v>0.22216162913423876</v>
      </c>
      <c r="G1568" s="181">
        <f t="shared" si="234"/>
        <v>3.7775629259836509E-5</v>
      </c>
      <c r="H1568" s="182">
        <f t="shared" si="230"/>
        <v>0.22219940476349859</v>
      </c>
    </row>
    <row r="1569" spans="1:8">
      <c r="A1569" s="152">
        <f t="shared" si="235"/>
        <v>1555</v>
      </c>
      <c r="B1569" s="153">
        <f t="shared" si="235"/>
        <v>46480</v>
      </c>
      <c r="C1569" s="179" t="str">
        <f t="shared" si="232"/>
        <v>구간18</v>
      </c>
      <c r="D1569" s="152">
        <f t="shared" si="229"/>
        <v>91</v>
      </c>
      <c r="E1569" s="180">
        <f>COUNTIF($C$15:C1569,C1569)</f>
        <v>3</v>
      </c>
      <c r="F1569" s="181">
        <f t="shared" si="233"/>
        <v>0.22216162913423876</v>
      </c>
      <c r="G1569" s="181">
        <f t="shared" si="234"/>
        <v>5.6663443889754763E-5</v>
      </c>
      <c r="H1569" s="182">
        <f t="shared" si="230"/>
        <v>0.2222182925781285</v>
      </c>
    </row>
    <row r="1570" spans="1:8">
      <c r="A1570" s="152">
        <f t="shared" si="235"/>
        <v>1556</v>
      </c>
      <c r="B1570" s="153">
        <f t="shared" si="235"/>
        <v>46481</v>
      </c>
      <c r="C1570" s="179" t="str">
        <f t="shared" si="232"/>
        <v>구간18</v>
      </c>
      <c r="D1570" s="152">
        <f t="shared" si="229"/>
        <v>91</v>
      </c>
      <c r="E1570" s="180">
        <f>COUNTIF($C$15:C1570,C1570)</f>
        <v>4</v>
      </c>
      <c r="F1570" s="181">
        <f t="shared" si="233"/>
        <v>0.22216162913423876</v>
      </c>
      <c r="G1570" s="181">
        <f t="shared" si="234"/>
        <v>7.5551258519673017E-5</v>
      </c>
      <c r="H1570" s="182">
        <f t="shared" si="230"/>
        <v>0.22223718039275844</v>
      </c>
    </row>
    <row r="1571" spans="1:8">
      <c r="A1571" s="152">
        <f t="shared" si="235"/>
        <v>1557</v>
      </c>
      <c r="B1571" s="153">
        <f t="shared" si="235"/>
        <v>46482</v>
      </c>
      <c r="C1571" s="179" t="str">
        <f t="shared" si="232"/>
        <v>구간18</v>
      </c>
      <c r="D1571" s="152">
        <f t="shared" si="229"/>
        <v>91</v>
      </c>
      <c r="E1571" s="180">
        <f>COUNTIF($C$15:C1571,C1571)</f>
        <v>5</v>
      </c>
      <c r="F1571" s="181">
        <f t="shared" si="233"/>
        <v>0.22216162913423876</v>
      </c>
      <c r="G1571" s="181">
        <f t="shared" si="234"/>
        <v>9.4439073149591265E-5</v>
      </c>
      <c r="H1571" s="182">
        <f t="shared" si="230"/>
        <v>0.22225606820738836</v>
      </c>
    </row>
    <row r="1572" spans="1:8">
      <c r="A1572" s="152">
        <f t="shared" si="235"/>
        <v>1558</v>
      </c>
      <c r="B1572" s="153">
        <f t="shared" si="235"/>
        <v>46483</v>
      </c>
      <c r="C1572" s="179" t="str">
        <f t="shared" si="232"/>
        <v>구간18</v>
      </c>
      <c r="D1572" s="152">
        <f t="shared" si="229"/>
        <v>91</v>
      </c>
      <c r="E1572" s="180">
        <f>COUNTIF($C$15:C1572,C1572)</f>
        <v>6</v>
      </c>
      <c r="F1572" s="181">
        <f t="shared" si="233"/>
        <v>0.22216162913423876</v>
      </c>
      <c r="G1572" s="181">
        <f t="shared" si="234"/>
        <v>1.1332688777950953E-4</v>
      </c>
      <c r="H1572" s="182">
        <f t="shared" si="230"/>
        <v>0.22227495602201827</v>
      </c>
    </row>
    <row r="1573" spans="1:8">
      <c r="A1573" s="152">
        <f t="shared" si="235"/>
        <v>1559</v>
      </c>
      <c r="B1573" s="153">
        <f t="shared" si="235"/>
        <v>46484</v>
      </c>
      <c r="C1573" s="179" t="str">
        <f t="shared" si="232"/>
        <v>구간18</v>
      </c>
      <c r="D1573" s="152">
        <f t="shared" si="229"/>
        <v>91</v>
      </c>
      <c r="E1573" s="180">
        <f>COUNTIF($C$15:C1573,C1573)</f>
        <v>7</v>
      </c>
      <c r="F1573" s="181">
        <f t="shared" si="233"/>
        <v>0.22216162913423876</v>
      </c>
      <c r="G1573" s="181">
        <f t="shared" si="234"/>
        <v>1.3221470240942779E-4</v>
      </c>
      <c r="H1573" s="182">
        <f t="shared" si="230"/>
        <v>0.22229384383664819</v>
      </c>
    </row>
    <row r="1574" spans="1:8">
      <c r="A1574" s="152">
        <f t="shared" si="235"/>
        <v>1560</v>
      </c>
      <c r="B1574" s="153">
        <f t="shared" si="235"/>
        <v>46485</v>
      </c>
      <c r="C1574" s="179" t="str">
        <f t="shared" si="232"/>
        <v>구간18</v>
      </c>
      <c r="D1574" s="152">
        <f t="shared" si="229"/>
        <v>91</v>
      </c>
      <c r="E1574" s="180">
        <f>COUNTIF($C$15:C1574,C1574)</f>
        <v>8</v>
      </c>
      <c r="F1574" s="181">
        <f t="shared" si="233"/>
        <v>0.22216162913423876</v>
      </c>
      <c r="G1574" s="181">
        <f t="shared" si="234"/>
        <v>1.5110251703934603E-4</v>
      </c>
      <c r="H1574" s="182">
        <f t="shared" si="230"/>
        <v>0.2223127316512781</v>
      </c>
    </row>
    <row r="1575" spans="1:8">
      <c r="A1575" s="152">
        <f t="shared" si="235"/>
        <v>1561</v>
      </c>
      <c r="B1575" s="153">
        <f t="shared" si="235"/>
        <v>46486</v>
      </c>
      <c r="C1575" s="179" t="str">
        <f t="shared" si="232"/>
        <v>구간18</v>
      </c>
      <c r="D1575" s="152">
        <f t="shared" si="229"/>
        <v>91</v>
      </c>
      <c r="E1575" s="180">
        <f>COUNTIF($C$15:C1575,C1575)</f>
        <v>9</v>
      </c>
      <c r="F1575" s="181">
        <f t="shared" si="233"/>
        <v>0.22216162913423876</v>
      </c>
      <c r="G1575" s="181">
        <f t="shared" si="234"/>
        <v>1.6999033166926428E-4</v>
      </c>
      <c r="H1575" s="182">
        <f t="shared" si="230"/>
        <v>0.22233161946590801</v>
      </c>
    </row>
    <row r="1576" spans="1:8">
      <c r="A1576" s="152">
        <f t="shared" si="235"/>
        <v>1562</v>
      </c>
      <c r="B1576" s="153">
        <f t="shared" si="235"/>
        <v>46487</v>
      </c>
      <c r="C1576" s="179" t="str">
        <f t="shared" si="232"/>
        <v>구간18</v>
      </c>
      <c r="D1576" s="152">
        <f t="shared" si="229"/>
        <v>91</v>
      </c>
      <c r="E1576" s="180">
        <f>COUNTIF($C$15:C1576,C1576)</f>
        <v>10</v>
      </c>
      <c r="F1576" s="181">
        <f t="shared" si="233"/>
        <v>0.22216162913423876</v>
      </c>
      <c r="G1576" s="181">
        <f t="shared" si="234"/>
        <v>1.8887814629918253E-4</v>
      </c>
      <c r="H1576" s="182">
        <f t="shared" si="230"/>
        <v>0.22235050728053793</v>
      </c>
    </row>
    <row r="1577" spans="1:8">
      <c r="A1577" s="152">
        <f t="shared" si="235"/>
        <v>1563</v>
      </c>
      <c r="B1577" s="153">
        <f t="shared" si="235"/>
        <v>46488</v>
      </c>
      <c r="C1577" s="179" t="str">
        <f t="shared" si="232"/>
        <v>구간18</v>
      </c>
      <c r="D1577" s="152">
        <f t="shared" si="229"/>
        <v>91</v>
      </c>
      <c r="E1577" s="180">
        <f>COUNTIF($C$15:C1577,C1577)</f>
        <v>11</v>
      </c>
      <c r="F1577" s="181">
        <f t="shared" si="233"/>
        <v>0.22216162913423876</v>
      </c>
      <c r="G1577" s="181">
        <f t="shared" si="234"/>
        <v>2.077659609291008E-4</v>
      </c>
      <c r="H1577" s="182">
        <f t="shared" si="230"/>
        <v>0.22236939509516787</v>
      </c>
    </row>
    <row r="1578" spans="1:8">
      <c r="A1578" s="152">
        <f t="shared" si="235"/>
        <v>1564</v>
      </c>
      <c r="B1578" s="153">
        <f t="shared" si="235"/>
        <v>46489</v>
      </c>
      <c r="C1578" s="179" t="str">
        <f t="shared" si="232"/>
        <v>구간18</v>
      </c>
      <c r="D1578" s="152">
        <f t="shared" si="229"/>
        <v>91</v>
      </c>
      <c r="E1578" s="180">
        <f>COUNTIF($C$15:C1578,C1578)</f>
        <v>12</v>
      </c>
      <c r="F1578" s="181">
        <f t="shared" si="233"/>
        <v>0.22216162913423876</v>
      </c>
      <c r="G1578" s="181">
        <f t="shared" si="234"/>
        <v>2.2665377555901905E-4</v>
      </c>
      <c r="H1578" s="182">
        <f t="shared" si="230"/>
        <v>0.22238828290979779</v>
      </c>
    </row>
    <row r="1579" spans="1:8">
      <c r="A1579" s="152">
        <f t="shared" si="235"/>
        <v>1565</v>
      </c>
      <c r="B1579" s="153">
        <f t="shared" si="235"/>
        <v>46490</v>
      </c>
      <c r="C1579" s="179" t="str">
        <f t="shared" si="232"/>
        <v>구간18</v>
      </c>
      <c r="D1579" s="152">
        <f t="shared" si="229"/>
        <v>91</v>
      </c>
      <c r="E1579" s="180">
        <f>COUNTIF($C$15:C1579,C1579)</f>
        <v>13</v>
      </c>
      <c r="F1579" s="181">
        <f t="shared" si="233"/>
        <v>0.22216162913423876</v>
      </c>
      <c r="G1579" s="181">
        <f t="shared" si="234"/>
        <v>2.4554159018893733E-4</v>
      </c>
      <c r="H1579" s="182">
        <f t="shared" si="230"/>
        <v>0.2224071707244277</v>
      </c>
    </row>
    <row r="1580" spans="1:8">
      <c r="A1580" s="152">
        <f t="shared" si="235"/>
        <v>1566</v>
      </c>
      <c r="B1580" s="153">
        <f t="shared" si="235"/>
        <v>46491</v>
      </c>
      <c r="C1580" s="179" t="str">
        <f t="shared" si="232"/>
        <v>구간18</v>
      </c>
      <c r="D1580" s="152">
        <f t="shared" si="229"/>
        <v>91</v>
      </c>
      <c r="E1580" s="180">
        <f>COUNTIF($C$15:C1580,C1580)</f>
        <v>14</v>
      </c>
      <c r="F1580" s="181">
        <f t="shared" si="233"/>
        <v>0.22216162913423876</v>
      </c>
      <c r="G1580" s="181">
        <f t="shared" si="234"/>
        <v>2.6442940481885557E-4</v>
      </c>
      <c r="H1580" s="182">
        <f t="shared" si="230"/>
        <v>0.22242605853905761</v>
      </c>
    </row>
    <row r="1581" spans="1:8">
      <c r="A1581" s="152">
        <f t="shared" si="235"/>
        <v>1567</v>
      </c>
      <c r="B1581" s="153">
        <f t="shared" si="235"/>
        <v>46492</v>
      </c>
      <c r="C1581" s="179" t="str">
        <f t="shared" si="232"/>
        <v>구간18</v>
      </c>
      <c r="D1581" s="152">
        <f t="shared" si="229"/>
        <v>91</v>
      </c>
      <c r="E1581" s="180">
        <f>COUNTIF($C$15:C1581,C1581)</f>
        <v>15</v>
      </c>
      <c r="F1581" s="181">
        <f t="shared" si="233"/>
        <v>0.22216162913423876</v>
      </c>
      <c r="G1581" s="181">
        <f t="shared" si="234"/>
        <v>2.8331721944877382E-4</v>
      </c>
      <c r="H1581" s="182">
        <f t="shared" si="230"/>
        <v>0.22244494635368753</v>
      </c>
    </row>
    <row r="1582" spans="1:8">
      <c r="A1582" s="152">
        <f t="shared" si="235"/>
        <v>1568</v>
      </c>
      <c r="B1582" s="153">
        <f t="shared" si="235"/>
        <v>46493</v>
      </c>
      <c r="C1582" s="179" t="str">
        <f t="shared" si="232"/>
        <v>구간18</v>
      </c>
      <c r="D1582" s="152">
        <f t="shared" si="229"/>
        <v>91</v>
      </c>
      <c r="E1582" s="180">
        <f>COUNTIF($C$15:C1582,C1582)</f>
        <v>16</v>
      </c>
      <c r="F1582" s="181">
        <f t="shared" si="233"/>
        <v>0.22216162913423876</v>
      </c>
      <c r="G1582" s="181">
        <f t="shared" si="234"/>
        <v>3.0220503407869207E-4</v>
      </c>
      <c r="H1582" s="182">
        <f t="shared" si="230"/>
        <v>0.22246383416831744</v>
      </c>
    </row>
    <row r="1583" spans="1:8">
      <c r="A1583" s="152">
        <f t="shared" si="235"/>
        <v>1569</v>
      </c>
      <c r="B1583" s="153">
        <f t="shared" si="235"/>
        <v>46494</v>
      </c>
      <c r="C1583" s="179" t="str">
        <f t="shared" si="232"/>
        <v>구간18</v>
      </c>
      <c r="D1583" s="152">
        <f t="shared" si="229"/>
        <v>91</v>
      </c>
      <c r="E1583" s="180">
        <f>COUNTIF($C$15:C1583,C1583)</f>
        <v>17</v>
      </c>
      <c r="F1583" s="181">
        <f t="shared" si="233"/>
        <v>0.22216162913423876</v>
      </c>
      <c r="G1583" s="181">
        <f t="shared" si="234"/>
        <v>3.2109284870861032E-4</v>
      </c>
      <c r="H1583" s="182">
        <f t="shared" si="230"/>
        <v>0.22248272198294736</v>
      </c>
    </row>
    <row r="1584" spans="1:8">
      <c r="A1584" s="152">
        <f t="shared" ref="A1584:B1599" si="236">A1583+1</f>
        <v>1570</v>
      </c>
      <c r="B1584" s="153">
        <f t="shared" si="236"/>
        <v>46495</v>
      </c>
      <c r="C1584" s="179" t="str">
        <f t="shared" si="232"/>
        <v>구간18</v>
      </c>
      <c r="D1584" s="152">
        <f t="shared" si="229"/>
        <v>91</v>
      </c>
      <c r="E1584" s="180">
        <f>COUNTIF($C$15:C1584,C1584)</f>
        <v>18</v>
      </c>
      <c r="F1584" s="181">
        <f t="shared" si="233"/>
        <v>0.22216162913423876</v>
      </c>
      <c r="G1584" s="181">
        <f t="shared" si="234"/>
        <v>3.3998066333852856E-4</v>
      </c>
      <c r="H1584" s="182">
        <f t="shared" si="230"/>
        <v>0.2225016097975773</v>
      </c>
    </row>
    <row r="1585" spans="1:8">
      <c r="A1585" s="152">
        <f t="shared" si="236"/>
        <v>1571</v>
      </c>
      <c r="B1585" s="153">
        <f t="shared" si="236"/>
        <v>46496</v>
      </c>
      <c r="C1585" s="179" t="str">
        <f t="shared" si="232"/>
        <v>구간18</v>
      </c>
      <c r="D1585" s="152">
        <f t="shared" si="229"/>
        <v>91</v>
      </c>
      <c r="E1585" s="180">
        <f>COUNTIF($C$15:C1585,C1585)</f>
        <v>19</v>
      </c>
      <c r="F1585" s="181">
        <f t="shared" si="233"/>
        <v>0.22216162913423876</v>
      </c>
      <c r="G1585" s="181">
        <f t="shared" si="234"/>
        <v>3.5886847796844681E-4</v>
      </c>
      <c r="H1585" s="182">
        <f t="shared" si="230"/>
        <v>0.22252049761220721</v>
      </c>
    </row>
    <row r="1586" spans="1:8">
      <c r="A1586" s="152">
        <f t="shared" si="236"/>
        <v>1572</v>
      </c>
      <c r="B1586" s="153">
        <f t="shared" si="236"/>
        <v>46497</v>
      </c>
      <c r="C1586" s="179" t="str">
        <f t="shared" si="232"/>
        <v>구간18</v>
      </c>
      <c r="D1586" s="152">
        <f t="shared" si="229"/>
        <v>91</v>
      </c>
      <c r="E1586" s="180">
        <f>COUNTIF($C$15:C1586,C1586)</f>
        <v>20</v>
      </c>
      <c r="F1586" s="181">
        <f t="shared" si="233"/>
        <v>0.22216162913423876</v>
      </c>
      <c r="G1586" s="181">
        <f t="shared" si="234"/>
        <v>3.7775629259836506E-4</v>
      </c>
      <c r="H1586" s="182">
        <f t="shared" si="230"/>
        <v>0.22253938542683713</v>
      </c>
    </row>
    <row r="1587" spans="1:8">
      <c r="A1587" s="152">
        <f t="shared" si="236"/>
        <v>1573</v>
      </c>
      <c r="B1587" s="153">
        <f t="shared" si="236"/>
        <v>46498</v>
      </c>
      <c r="C1587" s="179" t="str">
        <f t="shared" si="232"/>
        <v>구간18</v>
      </c>
      <c r="D1587" s="152">
        <f t="shared" si="229"/>
        <v>91</v>
      </c>
      <c r="E1587" s="180">
        <f>COUNTIF($C$15:C1587,C1587)</f>
        <v>21</v>
      </c>
      <c r="F1587" s="181">
        <f t="shared" si="233"/>
        <v>0.22216162913423876</v>
      </c>
      <c r="G1587" s="181">
        <f t="shared" si="234"/>
        <v>3.9664410722828336E-4</v>
      </c>
      <c r="H1587" s="182">
        <f t="shared" si="230"/>
        <v>0.22255827324146704</v>
      </c>
    </row>
    <row r="1588" spans="1:8">
      <c r="A1588" s="152">
        <f t="shared" si="236"/>
        <v>1574</v>
      </c>
      <c r="B1588" s="153">
        <f t="shared" si="236"/>
        <v>46499</v>
      </c>
      <c r="C1588" s="179" t="str">
        <f t="shared" si="232"/>
        <v>구간18</v>
      </c>
      <c r="D1588" s="152">
        <f t="shared" si="229"/>
        <v>91</v>
      </c>
      <c r="E1588" s="180">
        <f>COUNTIF($C$15:C1588,C1588)</f>
        <v>22</v>
      </c>
      <c r="F1588" s="181">
        <f t="shared" si="233"/>
        <v>0.22216162913423876</v>
      </c>
      <c r="G1588" s="181">
        <f t="shared" si="234"/>
        <v>4.1553192185820161E-4</v>
      </c>
      <c r="H1588" s="182">
        <f t="shared" si="230"/>
        <v>0.22257716105609696</v>
      </c>
    </row>
    <row r="1589" spans="1:8">
      <c r="A1589" s="152">
        <f t="shared" si="236"/>
        <v>1575</v>
      </c>
      <c r="B1589" s="153">
        <f t="shared" si="236"/>
        <v>46500</v>
      </c>
      <c r="C1589" s="179" t="str">
        <f t="shared" si="232"/>
        <v>구간18</v>
      </c>
      <c r="D1589" s="152">
        <f t="shared" si="229"/>
        <v>91</v>
      </c>
      <c r="E1589" s="180">
        <f>COUNTIF($C$15:C1589,C1589)</f>
        <v>23</v>
      </c>
      <c r="F1589" s="181">
        <f t="shared" si="233"/>
        <v>0.22216162913423876</v>
      </c>
      <c r="G1589" s="181">
        <f t="shared" si="234"/>
        <v>4.3441973648811986E-4</v>
      </c>
      <c r="H1589" s="182">
        <f t="shared" si="230"/>
        <v>0.22259604887072687</v>
      </c>
    </row>
    <row r="1590" spans="1:8">
      <c r="A1590" s="152">
        <f t="shared" si="236"/>
        <v>1576</v>
      </c>
      <c r="B1590" s="153">
        <f t="shared" si="236"/>
        <v>46501</v>
      </c>
      <c r="C1590" s="179" t="str">
        <f t="shared" si="232"/>
        <v>구간18</v>
      </c>
      <c r="D1590" s="152">
        <f t="shared" si="229"/>
        <v>91</v>
      </c>
      <c r="E1590" s="180">
        <f>COUNTIF($C$15:C1590,C1590)</f>
        <v>24</v>
      </c>
      <c r="F1590" s="181">
        <f t="shared" si="233"/>
        <v>0.22216162913423876</v>
      </c>
      <c r="G1590" s="181">
        <f t="shared" si="234"/>
        <v>4.533075511180381E-4</v>
      </c>
      <c r="H1590" s="182">
        <f t="shared" si="230"/>
        <v>0.22261493668535678</v>
      </c>
    </row>
    <row r="1591" spans="1:8">
      <c r="A1591" s="152">
        <f t="shared" si="236"/>
        <v>1577</v>
      </c>
      <c r="B1591" s="153">
        <f t="shared" si="236"/>
        <v>46502</v>
      </c>
      <c r="C1591" s="179" t="str">
        <f t="shared" si="232"/>
        <v>구간18</v>
      </c>
      <c r="D1591" s="152">
        <f t="shared" si="229"/>
        <v>91</v>
      </c>
      <c r="E1591" s="180">
        <f>COUNTIF($C$15:C1591,C1591)</f>
        <v>25</v>
      </c>
      <c r="F1591" s="181">
        <f t="shared" si="233"/>
        <v>0.22216162913423876</v>
      </c>
      <c r="G1591" s="181">
        <f t="shared" si="234"/>
        <v>4.7219536574795635E-4</v>
      </c>
      <c r="H1591" s="182">
        <f t="shared" si="230"/>
        <v>0.22263382449998673</v>
      </c>
    </row>
    <row r="1592" spans="1:8">
      <c r="A1592" s="152">
        <f t="shared" si="236"/>
        <v>1578</v>
      </c>
      <c r="B1592" s="153">
        <f t="shared" si="236"/>
        <v>46503</v>
      </c>
      <c r="C1592" s="179" t="str">
        <f t="shared" si="232"/>
        <v>구간18</v>
      </c>
      <c r="D1592" s="152">
        <f t="shared" si="229"/>
        <v>91</v>
      </c>
      <c r="E1592" s="180">
        <f>COUNTIF($C$15:C1592,C1592)</f>
        <v>26</v>
      </c>
      <c r="F1592" s="181">
        <f t="shared" si="233"/>
        <v>0.22216162913423876</v>
      </c>
      <c r="G1592" s="181">
        <f t="shared" si="234"/>
        <v>4.9108318037787465E-4</v>
      </c>
      <c r="H1592" s="182">
        <f t="shared" si="230"/>
        <v>0.22265271231461664</v>
      </c>
    </row>
    <row r="1593" spans="1:8">
      <c r="A1593" s="152">
        <f t="shared" si="236"/>
        <v>1579</v>
      </c>
      <c r="B1593" s="153">
        <f t="shared" si="236"/>
        <v>46504</v>
      </c>
      <c r="C1593" s="179" t="str">
        <f t="shared" si="232"/>
        <v>구간18</v>
      </c>
      <c r="D1593" s="152">
        <f t="shared" si="229"/>
        <v>91</v>
      </c>
      <c r="E1593" s="180">
        <f>COUNTIF($C$15:C1593,C1593)</f>
        <v>27</v>
      </c>
      <c r="F1593" s="181">
        <f t="shared" si="233"/>
        <v>0.22216162913423876</v>
      </c>
      <c r="G1593" s="181">
        <f t="shared" si="234"/>
        <v>5.0997099500779285E-4</v>
      </c>
      <c r="H1593" s="182">
        <f t="shared" si="230"/>
        <v>0.22267160012924656</v>
      </c>
    </row>
    <row r="1594" spans="1:8">
      <c r="A1594" s="152">
        <f t="shared" si="236"/>
        <v>1580</v>
      </c>
      <c r="B1594" s="153">
        <f t="shared" si="236"/>
        <v>46505</v>
      </c>
      <c r="C1594" s="179" t="str">
        <f t="shared" si="232"/>
        <v>구간18</v>
      </c>
      <c r="D1594" s="152">
        <f t="shared" si="229"/>
        <v>91</v>
      </c>
      <c r="E1594" s="180">
        <f>COUNTIF($C$15:C1594,C1594)</f>
        <v>28</v>
      </c>
      <c r="F1594" s="181">
        <f t="shared" si="233"/>
        <v>0.22216162913423876</v>
      </c>
      <c r="G1594" s="181">
        <f t="shared" si="234"/>
        <v>5.2885880963771115E-4</v>
      </c>
      <c r="H1594" s="182">
        <f t="shared" si="230"/>
        <v>0.22269048794387647</v>
      </c>
    </row>
    <row r="1595" spans="1:8">
      <c r="A1595" s="152">
        <f t="shared" si="236"/>
        <v>1581</v>
      </c>
      <c r="B1595" s="153">
        <f t="shared" si="236"/>
        <v>46506</v>
      </c>
      <c r="C1595" s="179" t="str">
        <f t="shared" si="232"/>
        <v>구간18</v>
      </c>
      <c r="D1595" s="152">
        <f t="shared" si="229"/>
        <v>91</v>
      </c>
      <c r="E1595" s="180">
        <f>COUNTIF($C$15:C1595,C1595)</f>
        <v>29</v>
      </c>
      <c r="F1595" s="181">
        <f t="shared" si="233"/>
        <v>0.22216162913423876</v>
      </c>
      <c r="G1595" s="181">
        <f t="shared" si="234"/>
        <v>5.4774662426762934E-4</v>
      </c>
      <c r="H1595" s="182">
        <f t="shared" si="230"/>
        <v>0.22270937575850638</v>
      </c>
    </row>
    <row r="1596" spans="1:8">
      <c r="A1596" s="152">
        <f t="shared" si="236"/>
        <v>1582</v>
      </c>
      <c r="B1596" s="153">
        <f t="shared" si="236"/>
        <v>46507</v>
      </c>
      <c r="C1596" s="179" t="str">
        <f t="shared" si="232"/>
        <v>구간18</v>
      </c>
      <c r="D1596" s="152">
        <f t="shared" si="229"/>
        <v>91</v>
      </c>
      <c r="E1596" s="180">
        <f>COUNTIF($C$15:C1596,C1596)</f>
        <v>30</v>
      </c>
      <c r="F1596" s="181">
        <f t="shared" si="233"/>
        <v>0.22216162913423876</v>
      </c>
      <c r="G1596" s="181">
        <f t="shared" si="234"/>
        <v>5.6663443889754764E-4</v>
      </c>
      <c r="H1596" s="182">
        <f t="shared" si="230"/>
        <v>0.2227282635731363</v>
      </c>
    </row>
    <row r="1597" spans="1:8">
      <c r="A1597" s="152">
        <f t="shared" si="236"/>
        <v>1583</v>
      </c>
      <c r="B1597" s="153">
        <f t="shared" si="236"/>
        <v>46508</v>
      </c>
      <c r="C1597" s="179" t="str">
        <f t="shared" si="232"/>
        <v>구간18</v>
      </c>
      <c r="D1597" s="152">
        <f t="shared" si="229"/>
        <v>91</v>
      </c>
      <c r="E1597" s="180">
        <f>COUNTIF($C$15:C1597,C1597)</f>
        <v>31</v>
      </c>
      <c r="F1597" s="181">
        <f t="shared" si="233"/>
        <v>0.22216162913423876</v>
      </c>
      <c r="G1597" s="181">
        <f t="shared" si="234"/>
        <v>5.8552225352746584E-4</v>
      </c>
      <c r="H1597" s="182">
        <f t="shared" si="230"/>
        <v>0.22274715138776621</v>
      </c>
    </row>
    <row r="1598" spans="1:8">
      <c r="A1598" s="152">
        <f t="shared" si="236"/>
        <v>1584</v>
      </c>
      <c r="B1598" s="153">
        <f t="shared" si="236"/>
        <v>46509</v>
      </c>
      <c r="C1598" s="179" t="str">
        <f t="shared" si="232"/>
        <v>구간18</v>
      </c>
      <c r="D1598" s="152">
        <f t="shared" si="229"/>
        <v>91</v>
      </c>
      <c r="E1598" s="180">
        <f>COUNTIF($C$15:C1598,C1598)</f>
        <v>32</v>
      </c>
      <c r="F1598" s="181">
        <f t="shared" si="233"/>
        <v>0.22216162913423876</v>
      </c>
      <c r="G1598" s="181">
        <f t="shared" si="234"/>
        <v>6.0441006815738414E-4</v>
      </c>
      <c r="H1598" s="182">
        <f t="shared" si="230"/>
        <v>0.22276603920239615</v>
      </c>
    </row>
    <row r="1599" spans="1:8">
      <c r="A1599" s="152">
        <f t="shared" si="236"/>
        <v>1585</v>
      </c>
      <c r="B1599" s="153">
        <f t="shared" si="236"/>
        <v>46510</v>
      </c>
      <c r="C1599" s="179" t="str">
        <f t="shared" si="232"/>
        <v>구간18</v>
      </c>
      <c r="D1599" s="152">
        <f t="shared" si="229"/>
        <v>91</v>
      </c>
      <c r="E1599" s="180">
        <f>COUNTIF($C$15:C1599,C1599)</f>
        <v>33</v>
      </c>
      <c r="F1599" s="181">
        <f t="shared" si="233"/>
        <v>0.22216162913423876</v>
      </c>
      <c r="G1599" s="181">
        <f t="shared" si="234"/>
        <v>6.2329788278730244E-4</v>
      </c>
      <c r="H1599" s="182">
        <f t="shared" si="230"/>
        <v>0.22278492701702607</v>
      </c>
    </row>
    <row r="1600" spans="1:8">
      <c r="A1600" s="152">
        <f t="shared" ref="A1600:B1615" si="237">A1599+1</f>
        <v>1586</v>
      </c>
      <c r="B1600" s="153">
        <f t="shared" si="237"/>
        <v>46511</v>
      </c>
      <c r="C1600" s="179" t="str">
        <f t="shared" si="232"/>
        <v>구간18</v>
      </c>
      <c r="D1600" s="152">
        <f t="shared" si="229"/>
        <v>91</v>
      </c>
      <c r="E1600" s="180">
        <f>COUNTIF($C$15:C1600,C1600)</f>
        <v>34</v>
      </c>
      <c r="F1600" s="181">
        <f t="shared" si="233"/>
        <v>0.22216162913423876</v>
      </c>
      <c r="G1600" s="181">
        <f t="shared" si="234"/>
        <v>6.4218569741722063E-4</v>
      </c>
      <c r="H1600" s="182">
        <f t="shared" si="230"/>
        <v>0.22280381483165598</v>
      </c>
    </row>
    <row r="1601" spans="1:8">
      <c r="A1601" s="152">
        <f t="shared" si="237"/>
        <v>1587</v>
      </c>
      <c r="B1601" s="153">
        <f t="shared" si="237"/>
        <v>46512</v>
      </c>
      <c r="C1601" s="179" t="str">
        <f t="shared" si="232"/>
        <v>구간18</v>
      </c>
      <c r="D1601" s="152">
        <f t="shared" si="229"/>
        <v>91</v>
      </c>
      <c r="E1601" s="180">
        <f>COUNTIF($C$15:C1601,C1601)</f>
        <v>35</v>
      </c>
      <c r="F1601" s="181">
        <f t="shared" si="233"/>
        <v>0.22216162913423876</v>
      </c>
      <c r="G1601" s="181">
        <f t="shared" si="234"/>
        <v>6.6107351204713893E-4</v>
      </c>
      <c r="H1601" s="182">
        <f t="shared" si="230"/>
        <v>0.2228227026462859</v>
      </c>
    </row>
    <row r="1602" spans="1:8">
      <c r="A1602" s="152">
        <f t="shared" si="237"/>
        <v>1588</v>
      </c>
      <c r="B1602" s="153">
        <f t="shared" si="237"/>
        <v>46513</v>
      </c>
      <c r="C1602" s="179" t="str">
        <f t="shared" si="232"/>
        <v>구간18</v>
      </c>
      <c r="D1602" s="152">
        <f t="shared" si="229"/>
        <v>91</v>
      </c>
      <c r="E1602" s="180">
        <f>COUNTIF($C$15:C1602,C1602)</f>
        <v>36</v>
      </c>
      <c r="F1602" s="181">
        <f t="shared" si="233"/>
        <v>0.22216162913423876</v>
      </c>
      <c r="G1602" s="181">
        <f t="shared" si="234"/>
        <v>6.7996132667705713E-4</v>
      </c>
      <c r="H1602" s="182">
        <f t="shared" si="230"/>
        <v>0.22284159046091581</v>
      </c>
    </row>
    <row r="1603" spans="1:8">
      <c r="A1603" s="152">
        <f t="shared" si="237"/>
        <v>1589</v>
      </c>
      <c r="B1603" s="153">
        <f t="shared" si="237"/>
        <v>46514</v>
      </c>
      <c r="C1603" s="179" t="str">
        <f t="shared" si="232"/>
        <v>구간18</v>
      </c>
      <c r="D1603" s="152">
        <f t="shared" si="229"/>
        <v>91</v>
      </c>
      <c r="E1603" s="180">
        <f>COUNTIF($C$15:C1603,C1603)</f>
        <v>37</v>
      </c>
      <c r="F1603" s="181">
        <f t="shared" si="233"/>
        <v>0.22216162913423876</v>
      </c>
      <c r="G1603" s="181">
        <f t="shared" si="234"/>
        <v>6.9884914130697543E-4</v>
      </c>
      <c r="H1603" s="182">
        <f t="shared" si="230"/>
        <v>0.22286047827554573</v>
      </c>
    </row>
    <row r="1604" spans="1:8">
      <c r="A1604" s="152">
        <f t="shared" si="237"/>
        <v>1590</v>
      </c>
      <c r="B1604" s="153">
        <f t="shared" si="237"/>
        <v>46515</v>
      </c>
      <c r="C1604" s="179" t="str">
        <f t="shared" si="232"/>
        <v>구간18</v>
      </c>
      <c r="D1604" s="152">
        <f t="shared" si="229"/>
        <v>91</v>
      </c>
      <c r="E1604" s="180">
        <f>COUNTIF($C$15:C1604,C1604)</f>
        <v>38</v>
      </c>
      <c r="F1604" s="181">
        <f t="shared" si="233"/>
        <v>0.22216162913423876</v>
      </c>
      <c r="G1604" s="181">
        <f t="shared" si="234"/>
        <v>7.1773695593689362E-4</v>
      </c>
      <c r="H1604" s="182">
        <f t="shared" si="230"/>
        <v>0.22287936609017564</v>
      </c>
    </row>
    <row r="1605" spans="1:8">
      <c r="A1605" s="152">
        <f t="shared" si="237"/>
        <v>1591</v>
      </c>
      <c r="B1605" s="153">
        <f t="shared" si="237"/>
        <v>46516</v>
      </c>
      <c r="C1605" s="179" t="str">
        <f t="shared" si="232"/>
        <v>구간18</v>
      </c>
      <c r="D1605" s="152">
        <f t="shared" si="229"/>
        <v>91</v>
      </c>
      <c r="E1605" s="180">
        <f>COUNTIF($C$15:C1605,C1605)</f>
        <v>39</v>
      </c>
      <c r="F1605" s="181">
        <f t="shared" si="233"/>
        <v>0.22216162913423876</v>
      </c>
      <c r="G1605" s="181">
        <f t="shared" si="234"/>
        <v>7.3662477056681192E-4</v>
      </c>
      <c r="H1605" s="182">
        <f t="shared" si="230"/>
        <v>0.22289825390480558</v>
      </c>
    </row>
    <row r="1606" spans="1:8">
      <c r="A1606" s="152">
        <f t="shared" si="237"/>
        <v>1592</v>
      </c>
      <c r="B1606" s="153">
        <f t="shared" si="237"/>
        <v>46517</v>
      </c>
      <c r="C1606" s="179" t="str">
        <f t="shared" si="232"/>
        <v>구간18</v>
      </c>
      <c r="D1606" s="152">
        <f t="shared" si="229"/>
        <v>91</v>
      </c>
      <c r="E1606" s="180">
        <f>COUNTIF($C$15:C1606,C1606)</f>
        <v>40</v>
      </c>
      <c r="F1606" s="181">
        <f t="shared" si="233"/>
        <v>0.22216162913423876</v>
      </c>
      <c r="G1606" s="181">
        <f t="shared" si="234"/>
        <v>7.5551258519673012E-4</v>
      </c>
      <c r="H1606" s="182">
        <f t="shared" si="230"/>
        <v>0.2229171417194355</v>
      </c>
    </row>
    <row r="1607" spans="1:8">
      <c r="A1607" s="152">
        <f t="shared" si="237"/>
        <v>1593</v>
      </c>
      <c r="B1607" s="153">
        <f t="shared" si="237"/>
        <v>46518</v>
      </c>
      <c r="C1607" s="179" t="str">
        <f t="shared" si="232"/>
        <v>구간18</v>
      </c>
      <c r="D1607" s="152">
        <f t="shared" si="229"/>
        <v>91</v>
      </c>
      <c r="E1607" s="180">
        <f>COUNTIF($C$15:C1607,C1607)</f>
        <v>41</v>
      </c>
      <c r="F1607" s="181">
        <f t="shared" si="233"/>
        <v>0.22216162913423876</v>
      </c>
      <c r="G1607" s="181">
        <f t="shared" si="234"/>
        <v>7.7440039982664842E-4</v>
      </c>
      <c r="H1607" s="182">
        <f t="shared" si="230"/>
        <v>0.22293602953406541</v>
      </c>
    </row>
    <row r="1608" spans="1:8">
      <c r="A1608" s="152">
        <f t="shared" si="237"/>
        <v>1594</v>
      </c>
      <c r="B1608" s="153">
        <f t="shared" si="237"/>
        <v>46519</v>
      </c>
      <c r="C1608" s="179" t="str">
        <f t="shared" si="232"/>
        <v>구간18</v>
      </c>
      <c r="D1608" s="152">
        <f t="shared" si="229"/>
        <v>91</v>
      </c>
      <c r="E1608" s="180">
        <f>COUNTIF($C$15:C1608,C1608)</f>
        <v>42</v>
      </c>
      <c r="F1608" s="181">
        <f t="shared" si="233"/>
        <v>0.22216162913423876</v>
      </c>
      <c r="G1608" s="181">
        <f t="shared" si="234"/>
        <v>7.9328821445656672E-4</v>
      </c>
      <c r="H1608" s="182">
        <f t="shared" si="230"/>
        <v>0.22295491734869533</v>
      </c>
    </row>
    <row r="1609" spans="1:8">
      <c r="A1609" s="152">
        <f t="shared" si="237"/>
        <v>1595</v>
      </c>
      <c r="B1609" s="153">
        <f t="shared" si="237"/>
        <v>46520</v>
      </c>
      <c r="C1609" s="179" t="str">
        <f t="shared" si="232"/>
        <v>구간18</v>
      </c>
      <c r="D1609" s="152">
        <f t="shared" si="229"/>
        <v>91</v>
      </c>
      <c r="E1609" s="180">
        <f>COUNTIF($C$15:C1609,C1609)</f>
        <v>43</v>
      </c>
      <c r="F1609" s="181">
        <f t="shared" si="233"/>
        <v>0.22216162913423876</v>
      </c>
      <c r="G1609" s="181">
        <f t="shared" si="234"/>
        <v>8.1217602908648491E-4</v>
      </c>
      <c r="H1609" s="182">
        <f t="shared" si="230"/>
        <v>0.22297380516332524</v>
      </c>
    </row>
    <row r="1610" spans="1:8">
      <c r="A1610" s="152">
        <f t="shared" si="237"/>
        <v>1596</v>
      </c>
      <c r="B1610" s="153">
        <f t="shared" si="237"/>
        <v>46521</v>
      </c>
      <c r="C1610" s="179" t="str">
        <f t="shared" si="232"/>
        <v>구간18</v>
      </c>
      <c r="D1610" s="152">
        <f t="shared" si="229"/>
        <v>91</v>
      </c>
      <c r="E1610" s="180">
        <f>COUNTIF($C$15:C1610,C1610)</f>
        <v>44</v>
      </c>
      <c r="F1610" s="181">
        <f t="shared" si="233"/>
        <v>0.22216162913423876</v>
      </c>
      <c r="G1610" s="181">
        <f t="shared" si="234"/>
        <v>8.3106384371640322E-4</v>
      </c>
      <c r="H1610" s="182">
        <f t="shared" si="230"/>
        <v>0.22299269297795515</v>
      </c>
    </row>
    <row r="1611" spans="1:8">
      <c r="A1611" s="152">
        <f t="shared" si="237"/>
        <v>1597</v>
      </c>
      <c r="B1611" s="153">
        <f t="shared" si="237"/>
        <v>46522</v>
      </c>
      <c r="C1611" s="179" t="str">
        <f t="shared" si="232"/>
        <v>구간18</v>
      </c>
      <c r="D1611" s="152">
        <f t="shared" si="229"/>
        <v>91</v>
      </c>
      <c r="E1611" s="180">
        <f>COUNTIF($C$15:C1611,C1611)</f>
        <v>45</v>
      </c>
      <c r="F1611" s="181">
        <f t="shared" si="233"/>
        <v>0.22216162913423876</v>
      </c>
      <c r="G1611" s="181">
        <f t="shared" si="234"/>
        <v>8.4995165834632141E-4</v>
      </c>
      <c r="H1611" s="182">
        <f t="shared" si="230"/>
        <v>0.22301158079258507</v>
      </c>
    </row>
    <row r="1612" spans="1:8">
      <c r="A1612" s="152">
        <f t="shared" si="237"/>
        <v>1598</v>
      </c>
      <c r="B1612" s="153">
        <f t="shared" si="237"/>
        <v>46523</v>
      </c>
      <c r="C1612" s="179" t="str">
        <f t="shared" si="232"/>
        <v>구간18</v>
      </c>
      <c r="D1612" s="152">
        <f t="shared" si="229"/>
        <v>91</v>
      </c>
      <c r="E1612" s="180">
        <f>COUNTIF($C$15:C1612,C1612)</f>
        <v>46</v>
      </c>
      <c r="F1612" s="181">
        <f t="shared" si="233"/>
        <v>0.22216162913423876</v>
      </c>
      <c r="G1612" s="181">
        <f t="shared" si="234"/>
        <v>8.6883947297623971E-4</v>
      </c>
      <c r="H1612" s="182">
        <f t="shared" si="230"/>
        <v>0.22303046860721501</v>
      </c>
    </row>
    <row r="1613" spans="1:8">
      <c r="A1613" s="152">
        <f t="shared" si="237"/>
        <v>1599</v>
      </c>
      <c r="B1613" s="153">
        <f t="shared" si="237"/>
        <v>46524</v>
      </c>
      <c r="C1613" s="179" t="str">
        <f t="shared" si="232"/>
        <v>구간18</v>
      </c>
      <c r="D1613" s="152">
        <f t="shared" si="229"/>
        <v>91</v>
      </c>
      <c r="E1613" s="180">
        <f>COUNTIF($C$15:C1613,C1613)</f>
        <v>47</v>
      </c>
      <c r="F1613" s="181">
        <f t="shared" si="233"/>
        <v>0.22216162913423876</v>
      </c>
      <c r="G1613" s="181">
        <f t="shared" si="234"/>
        <v>8.877272876061579E-4</v>
      </c>
      <c r="H1613" s="182">
        <f t="shared" si="230"/>
        <v>0.22304935642184492</v>
      </c>
    </row>
    <row r="1614" spans="1:8">
      <c r="A1614" s="152">
        <f t="shared" si="237"/>
        <v>1600</v>
      </c>
      <c r="B1614" s="153">
        <f t="shared" si="237"/>
        <v>46525</v>
      </c>
      <c r="C1614" s="179" t="str">
        <f t="shared" si="232"/>
        <v>구간18</v>
      </c>
      <c r="D1614" s="152">
        <f t="shared" si="229"/>
        <v>91</v>
      </c>
      <c r="E1614" s="180">
        <f>COUNTIF($C$15:C1614,C1614)</f>
        <v>48</v>
      </c>
      <c r="F1614" s="181">
        <f t="shared" si="233"/>
        <v>0.22216162913423876</v>
      </c>
      <c r="G1614" s="181">
        <f t="shared" si="234"/>
        <v>9.0661510223607621E-4</v>
      </c>
      <c r="H1614" s="182">
        <f t="shared" si="230"/>
        <v>0.22306824423647484</v>
      </c>
    </row>
    <row r="1615" spans="1:8">
      <c r="A1615" s="152">
        <f t="shared" si="237"/>
        <v>1601</v>
      </c>
      <c r="B1615" s="153">
        <f t="shared" si="237"/>
        <v>46526</v>
      </c>
      <c r="C1615" s="179" t="str">
        <f t="shared" si="232"/>
        <v>구간18</v>
      </c>
      <c r="D1615" s="152">
        <f t="shared" ref="D1615:D1678" si="238">COUNTIF($C$15:$C$49928,C1615)</f>
        <v>91</v>
      </c>
      <c r="E1615" s="180">
        <f>COUNTIF($C$15:C1615,C1615)</f>
        <v>49</v>
      </c>
      <c r="F1615" s="181">
        <f t="shared" si="233"/>
        <v>0.22216162913423876</v>
      </c>
      <c r="G1615" s="181">
        <f t="shared" si="234"/>
        <v>9.2550291686599451E-4</v>
      </c>
      <c r="H1615" s="182">
        <f t="shared" ref="H1615:H1678" si="239">F1615+G1615</f>
        <v>0.22308713205110475</v>
      </c>
    </row>
    <row r="1616" spans="1:8">
      <c r="A1616" s="152">
        <f t="shared" ref="A1616:B1631" si="240">A1615+1</f>
        <v>1602</v>
      </c>
      <c r="B1616" s="153">
        <f t="shared" si="240"/>
        <v>46527</v>
      </c>
      <c r="C1616" s="179" t="str">
        <f t="shared" ref="C1616:C1679" si="241">IF(IFERROR(HLOOKUP(B1616,$D$5:$BK$6,2,FALSE),"")="",C1617,HLOOKUP(B1616,$D$5:$BK$7,2,FALSE))</f>
        <v>구간18</v>
      </c>
      <c r="D1616" s="152">
        <f t="shared" si="238"/>
        <v>91</v>
      </c>
      <c r="E1616" s="180">
        <f>COUNTIF($C$15:C1616,C1616)</f>
        <v>50</v>
      </c>
      <c r="F1616" s="181">
        <f t="shared" ref="F1616:F1679" si="242">HLOOKUP($C1616,$D$6:$BK$11,6,FALSE)</f>
        <v>0.22216162913423876</v>
      </c>
      <c r="G1616" s="181">
        <f t="shared" ref="G1616:G1679" si="243">HLOOKUP($C1616,$D$6:$BK$11,5,FALSE)*(E1616)</f>
        <v>9.443907314959127E-4</v>
      </c>
      <c r="H1616" s="182">
        <f t="shared" si="239"/>
        <v>0.22310601986573467</v>
      </c>
    </row>
    <row r="1617" spans="1:8">
      <c r="A1617" s="152">
        <f t="shared" si="240"/>
        <v>1603</v>
      </c>
      <c r="B1617" s="153">
        <f t="shared" si="240"/>
        <v>46528</v>
      </c>
      <c r="C1617" s="179" t="str">
        <f t="shared" si="241"/>
        <v>구간18</v>
      </c>
      <c r="D1617" s="152">
        <f t="shared" si="238"/>
        <v>91</v>
      </c>
      <c r="E1617" s="180">
        <f>COUNTIF($C$15:C1617,C1617)</f>
        <v>51</v>
      </c>
      <c r="F1617" s="181">
        <f t="shared" si="242"/>
        <v>0.22216162913423876</v>
      </c>
      <c r="G1617" s="181">
        <f t="shared" si="243"/>
        <v>9.63278546125831E-4</v>
      </c>
      <c r="H1617" s="182">
        <f t="shared" si="239"/>
        <v>0.22312490768036458</v>
      </c>
    </row>
    <row r="1618" spans="1:8">
      <c r="A1618" s="152">
        <f t="shared" si="240"/>
        <v>1604</v>
      </c>
      <c r="B1618" s="153">
        <f t="shared" si="240"/>
        <v>46529</v>
      </c>
      <c r="C1618" s="179" t="str">
        <f t="shared" si="241"/>
        <v>구간18</v>
      </c>
      <c r="D1618" s="152">
        <f t="shared" si="238"/>
        <v>91</v>
      </c>
      <c r="E1618" s="180">
        <f>COUNTIF($C$15:C1618,C1618)</f>
        <v>52</v>
      </c>
      <c r="F1618" s="181">
        <f t="shared" si="242"/>
        <v>0.22216162913423876</v>
      </c>
      <c r="G1618" s="181">
        <f t="shared" si="243"/>
        <v>9.821663607557493E-4</v>
      </c>
      <c r="H1618" s="182">
        <f t="shared" si="239"/>
        <v>0.2231437954949945</v>
      </c>
    </row>
    <row r="1619" spans="1:8">
      <c r="A1619" s="152">
        <f t="shared" si="240"/>
        <v>1605</v>
      </c>
      <c r="B1619" s="153">
        <f t="shared" si="240"/>
        <v>46530</v>
      </c>
      <c r="C1619" s="179" t="str">
        <f t="shared" si="241"/>
        <v>구간18</v>
      </c>
      <c r="D1619" s="152">
        <f t="shared" si="238"/>
        <v>91</v>
      </c>
      <c r="E1619" s="180">
        <f>COUNTIF($C$15:C1619,C1619)</f>
        <v>53</v>
      </c>
      <c r="F1619" s="181">
        <f t="shared" si="242"/>
        <v>0.22216162913423876</v>
      </c>
      <c r="G1619" s="181">
        <f t="shared" si="243"/>
        <v>1.0010541753856675E-3</v>
      </c>
      <c r="H1619" s="182">
        <f t="shared" si="239"/>
        <v>0.22316268330962444</v>
      </c>
    </row>
    <row r="1620" spans="1:8">
      <c r="A1620" s="152">
        <f t="shared" si="240"/>
        <v>1606</v>
      </c>
      <c r="B1620" s="153">
        <f t="shared" si="240"/>
        <v>46531</v>
      </c>
      <c r="C1620" s="179" t="str">
        <f t="shared" si="241"/>
        <v>구간18</v>
      </c>
      <c r="D1620" s="152">
        <f t="shared" si="238"/>
        <v>91</v>
      </c>
      <c r="E1620" s="180">
        <f>COUNTIF($C$15:C1620,C1620)</f>
        <v>54</v>
      </c>
      <c r="F1620" s="181">
        <f t="shared" si="242"/>
        <v>0.22216162913423876</v>
      </c>
      <c r="G1620" s="181">
        <f t="shared" si="243"/>
        <v>1.0199419900155857E-3</v>
      </c>
      <c r="H1620" s="182">
        <f t="shared" si="239"/>
        <v>0.22318157112425435</v>
      </c>
    </row>
    <row r="1621" spans="1:8">
      <c r="A1621" s="152">
        <f t="shared" si="240"/>
        <v>1607</v>
      </c>
      <c r="B1621" s="153">
        <f t="shared" si="240"/>
        <v>46532</v>
      </c>
      <c r="C1621" s="179" t="str">
        <f t="shared" si="241"/>
        <v>구간18</v>
      </c>
      <c r="D1621" s="152">
        <f t="shared" si="238"/>
        <v>91</v>
      </c>
      <c r="E1621" s="180">
        <f>COUNTIF($C$15:C1621,C1621)</f>
        <v>55</v>
      </c>
      <c r="F1621" s="181">
        <f t="shared" si="242"/>
        <v>0.22216162913423876</v>
      </c>
      <c r="G1621" s="181">
        <f t="shared" si="243"/>
        <v>1.0388298046455039E-3</v>
      </c>
      <c r="H1621" s="182">
        <f t="shared" si="239"/>
        <v>0.22320045893888427</v>
      </c>
    </row>
    <row r="1622" spans="1:8">
      <c r="A1622" s="152">
        <f t="shared" si="240"/>
        <v>1608</v>
      </c>
      <c r="B1622" s="153">
        <f t="shared" si="240"/>
        <v>46533</v>
      </c>
      <c r="C1622" s="179" t="str">
        <f t="shared" si="241"/>
        <v>구간18</v>
      </c>
      <c r="D1622" s="152">
        <f t="shared" si="238"/>
        <v>91</v>
      </c>
      <c r="E1622" s="180">
        <f>COUNTIF($C$15:C1622,C1622)</f>
        <v>56</v>
      </c>
      <c r="F1622" s="181">
        <f t="shared" si="242"/>
        <v>0.22216162913423876</v>
      </c>
      <c r="G1622" s="181">
        <f t="shared" si="243"/>
        <v>1.0577176192754223E-3</v>
      </c>
      <c r="H1622" s="182">
        <f t="shared" si="239"/>
        <v>0.22321934675351418</v>
      </c>
    </row>
    <row r="1623" spans="1:8">
      <c r="A1623" s="152">
        <f t="shared" si="240"/>
        <v>1609</v>
      </c>
      <c r="B1623" s="153">
        <f t="shared" si="240"/>
        <v>46534</v>
      </c>
      <c r="C1623" s="179" t="str">
        <f t="shared" si="241"/>
        <v>구간18</v>
      </c>
      <c r="D1623" s="152">
        <f t="shared" si="238"/>
        <v>91</v>
      </c>
      <c r="E1623" s="180">
        <f>COUNTIF($C$15:C1623,C1623)</f>
        <v>57</v>
      </c>
      <c r="F1623" s="181">
        <f t="shared" si="242"/>
        <v>0.22216162913423876</v>
      </c>
      <c r="G1623" s="181">
        <f t="shared" si="243"/>
        <v>1.0766054339053405E-3</v>
      </c>
      <c r="H1623" s="182">
        <f t="shared" si="239"/>
        <v>0.22323823456814409</v>
      </c>
    </row>
    <row r="1624" spans="1:8">
      <c r="A1624" s="152">
        <f t="shared" si="240"/>
        <v>1610</v>
      </c>
      <c r="B1624" s="153">
        <f t="shared" si="240"/>
        <v>46535</v>
      </c>
      <c r="C1624" s="179" t="str">
        <f t="shared" si="241"/>
        <v>구간18</v>
      </c>
      <c r="D1624" s="152">
        <f t="shared" si="238"/>
        <v>91</v>
      </c>
      <c r="E1624" s="180">
        <f>COUNTIF($C$15:C1624,C1624)</f>
        <v>58</v>
      </c>
      <c r="F1624" s="181">
        <f t="shared" si="242"/>
        <v>0.22216162913423876</v>
      </c>
      <c r="G1624" s="181">
        <f t="shared" si="243"/>
        <v>1.0954932485352587E-3</v>
      </c>
      <c r="H1624" s="182">
        <f t="shared" si="239"/>
        <v>0.22325712238277401</v>
      </c>
    </row>
    <row r="1625" spans="1:8">
      <c r="A1625" s="152">
        <f t="shared" si="240"/>
        <v>1611</v>
      </c>
      <c r="B1625" s="153">
        <f t="shared" si="240"/>
        <v>46536</v>
      </c>
      <c r="C1625" s="179" t="str">
        <f t="shared" si="241"/>
        <v>구간18</v>
      </c>
      <c r="D1625" s="152">
        <f t="shared" si="238"/>
        <v>91</v>
      </c>
      <c r="E1625" s="180">
        <f>COUNTIF($C$15:C1625,C1625)</f>
        <v>59</v>
      </c>
      <c r="F1625" s="181">
        <f t="shared" si="242"/>
        <v>0.22216162913423876</v>
      </c>
      <c r="G1625" s="181">
        <f t="shared" si="243"/>
        <v>1.1143810631651771E-3</v>
      </c>
      <c r="H1625" s="182">
        <f t="shared" si="239"/>
        <v>0.22327601019740392</v>
      </c>
    </row>
    <row r="1626" spans="1:8">
      <c r="A1626" s="152">
        <f t="shared" si="240"/>
        <v>1612</v>
      </c>
      <c r="B1626" s="153">
        <f t="shared" si="240"/>
        <v>46537</v>
      </c>
      <c r="C1626" s="179" t="str">
        <f t="shared" si="241"/>
        <v>구간18</v>
      </c>
      <c r="D1626" s="152">
        <f t="shared" si="238"/>
        <v>91</v>
      </c>
      <c r="E1626" s="180">
        <f>COUNTIF($C$15:C1626,C1626)</f>
        <v>60</v>
      </c>
      <c r="F1626" s="181">
        <f t="shared" si="242"/>
        <v>0.22216162913423876</v>
      </c>
      <c r="G1626" s="181">
        <f t="shared" si="243"/>
        <v>1.1332688777950953E-3</v>
      </c>
      <c r="H1626" s="182">
        <f t="shared" si="239"/>
        <v>0.22329489801203387</v>
      </c>
    </row>
    <row r="1627" spans="1:8">
      <c r="A1627" s="152">
        <f t="shared" si="240"/>
        <v>1613</v>
      </c>
      <c r="B1627" s="153">
        <f t="shared" si="240"/>
        <v>46538</v>
      </c>
      <c r="C1627" s="179" t="str">
        <f t="shared" si="241"/>
        <v>구간18</v>
      </c>
      <c r="D1627" s="152">
        <f t="shared" si="238"/>
        <v>91</v>
      </c>
      <c r="E1627" s="180">
        <f>COUNTIF($C$15:C1627,C1627)</f>
        <v>61</v>
      </c>
      <c r="F1627" s="181">
        <f t="shared" si="242"/>
        <v>0.22216162913423876</v>
      </c>
      <c r="G1627" s="181">
        <f t="shared" si="243"/>
        <v>1.1521566924250135E-3</v>
      </c>
      <c r="H1627" s="182">
        <f t="shared" si="239"/>
        <v>0.22331378582666378</v>
      </c>
    </row>
    <row r="1628" spans="1:8">
      <c r="A1628" s="152">
        <f t="shared" si="240"/>
        <v>1614</v>
      </c>
      <c r="B1628" s="153">
        <f t="shared" si="240"/>
        <v>46539</v>
      </c>
      <c r="C1628" s="179" t="str">
        <f t="shared" si="241"/>
        <v>구간18</v>
      </c>
      <c r="D1628" s="152">
        <f t="shared" si="238"/>
        <v>91</v>
      </c>
      <c r="E1628" s="180">
        <f>COUNTIF($C$15:C1628,C1628)</f>
        <v>62</v>
      </c>
      <c r="F1628" s="181">
        <f t="shared" si="242"/>
        <v>0.22216162913423876</v>
      </c>
      <c r="G1628" s="181">
        <f t="shared" si="243"/>
        <v>1.1710445070549317E-3</v>
      </c>
      <c r="H1628" s="182">
        <f t="shared" si="239"/>
        <v>0.22333267364129369</v>
      </c>
    </row>
    <row r="1629" spans="1:8">
      <c r="A1629" s="152">
        <f t="shared" si="240"/>
        <v>1615</v>
      </c>
      <c r="B1629" s="153">
        <f t="shared" si="240"/>
        <v>46540</v>
      </c>
      <c r="C1629" s="179" t="str">
        <f t="shared" si="241"/>
        <v>구간18</v>
      </c>
      <c r="D1629" s="152">
        <f t="shared" si="238"/>
        <v>91</v>
      </c>
      <c r="E1629" s="180">
        <f>COUNTIF($C$15:C1629,C1629)</f>
        <v>63</v>
      </c>
      <c r="F1629" s="181">
        <f t="shared" si="242"/>
        <v>0.22216162913423876</v>
      </c>
      <c r="G1629" s="181">
        <f t="shared" si="243"/>
        <v>1.1899323216848501E-3</v>
      </c>
      <c r="H1629" s="182">
        <f t="shared" si="239"/>
        <v>0.22335156145592361</v>
      </c>
    </row>
    <row r="1630" spans="1:8">
      <c r="A1630" s="152">
        <f t="shared" si="240"/>
        <v>1616</v>
      </c>
      <c r="B1630" s="153">
        <f t="shared" si="240"/>
        <v>46541</v>
      </c>
      <c r="C1630" s="179" t="str">
        <f t="shared" si="241"/>
        <v>구간18</v>
      </c>
      <c r="D1630" s="152">
        <f t="shared" si="238"/>
        <v>91</v>
      </c>
      <c r="E1630" s="180">
        <f>COUNTIF($C$15:C1630,C1630)</f>
        <v>64</v>
      </c>
      <c r="F1630" s="181">
        <f t="shared" si="242"/>
        <v>0.22216162913423876</v>
      </c>
      <c r="G1630" s="181">
        <f t="shared" si="243"/>
        <v>1.2088201363147683E-3</v>
      </c>
      <c r="H1630" s="182">
        <f t="shared" si="239"/>
        <v>0.22337044927055352</v>
      </c>
    </row>
    <row r="1631" spans="1:8">
      <c r="A1631" s="152">
        <f t="shared" si="240"/>
        <v>1617</v>
      </c>
      <c r="B1631" s="153">
        <f t="shared" si="240"/>
        <v>46542</v>
      </c>
      <c r="C1631" s="179" t="str">
        <f t="shared" si="241"/>
        <v>구간18</v>
      </c>
      <c r="D1631" s="152">
        <f t="shared" si="238"/>
        <v>91</v>
      </c>
      <c r="E1631" s="180">
        <f>COUNTIF($C$15:C1631,C1631)</f>
        <v>65</v>
      </c>
      <c r="F1631" s="181">
        <f t="shared" si="242"/>
        <v>0.22216162913423876</v>
      </c>
      <c r="G1631" s="181">
        <f t="shared" si="243"/>
        <v>1.2277079509446865E-3</v>
      </c>
      <c r="H1631" s="182">
        <f t="shared" si="239"/>
        <v>0.22338933708518344</v>
      </c>
    </row>
    <row r="1632" spans="1:8">
      <c r="A1632" s="152">
        <f t="shared" ref="A1632:B1647" si="244">A1631+1</f>
        <v>1618</v>
      </c>
      <c r="B1632" s="153">
        <f t="shared" si="244"/>
        <v>46543</v>
      </c>
      <c r="C1632" s="179" t="str">
        <f t="shared" si="241"/>
        <v>구간18</v>
      </c>
      <c r="D1632" s="152">
        <f t="shared" si="238"/>
        <v>91</v>
      </c>
      <c r="E1632" s="180">
        <f>COUNTIF($C$15:C1632,C1632)</f>
        <v>66</v>
      </c>
      <c r="F1632" s="181">
        <f t="shared" si="242"/>
        <v>0.22216162913423876</v>
      </c>
      <c r="G1632" s="181">
        <f t="shared" si="243"/>
        <v>1.2465957655746049E-3</v>
      </c>
      <c r="H1632" s="182">
        <f t="shared" si="239"/>
        <v>0.22340822489981335</v>
      </c>
    </row>
    <row r="1633" spans="1:8">
      <c r="A1633" s="152">
        <f t="shared" si="244"/>
        <v>1619</v>
      </c>
      <c r="B1633" s="153">
        <f t="shared" si="244"/>
        <v>46544</v>
      </c>
      <c r="C1633" s="179" t="str">
        <f t="shared" si="241"/>
        <v>구간18</v>
      </c>
      <c r="D1633" s="152">
        <f t="shared" si="238"/>
        <v>91</v>
      </c>
      <c r="E1633" s="180">
        <f>COUNTIF($C$15:C1633,C1633)</f>
        <v>67</v>
      </c>
      <c r="F1633" s="181">
        <f t="shared" si="242"/>
        <v>0.22216162913423876</v>
      </c>
      <c r="G1633" s="181">
        <f t="shared" si="243"/>
        <v>1.2654835802045231E-3</v>
      </c>
      <c r="H1633" s="182">
        <f t="shared" si="239"/>
        <v>0.22342711271444329</v>
      </c>
    </row>
    <row r="1634" spans="1:8">
      <c r="A1634" s="152">
        <f t="shared" si="244"/>
        <v>1620</v>
      </c>
      <c r="B1634" s="153">
        <f t="shared" si="244"/>
        <v>46545</v>
      </c>
      <c r="C1634" s="179" t="str">
        <f t="shared" si="241"/>
        <v>구간18</v>
      </c>
      <c r="D1634" s="152">
        <f t="shared" si="238"/>
        <v>91</v>
      </c>
      <c r="E1634" s="180">
        <f>COUNTIF($C$15:C1634,C1634)</f>
        <v>68</v>
      </c>
      <c r="F1634" s="181">
        <f t="shared" si="242"/>
        <v>0.22216162913423876</v>
      </c>
      <c r="G1634" s="181">
        <f t="shared" si="243"/>
        <v>1.2843713948344413E-3</v>
      </c>
      <c r="H1634" s="182">
        <f t="shared" si="239"/>
        <v>0.22344600052907321</v>
      </c>
    </row>
    <row r="1635" spans="1:8">
      <c r="A1635" s="152">
        <f t="shared" si="244"/>
        <v>1621</v>
      </c>
      <c r="B1635" s="153">
        <f t="shared" si="244"/>
        <v>46546</v>
      </c>
      <c r="C1635" s="179" t="str">
        <f t="shared" si="241"/>
        <v>구간18</v>
      </c>
      <c r="D1635" s="152">
        <f t="shared" si="238"/>
        <v>91</v>
      </c>
      <c r="E1635" s="180">
        <f>COUNTIF($C$15:C1635,C1635)</f>
        <v>69</v>
      </c>
      <c r="F1635" s="181">
        <f t="shared" si="242"/>
        <v>0.22216162913423876</v>
      </c>
      <c r="G1635" s="181">
        <f t="shared" si="243"/>
        <v>1.3032592094643595E-3</v>
      </c>
      <c r="H1635" s="182">
        <f t="shared" si="239"/>
        <v>0.22346488834370312</v>
      </c>
    </row>
    <row r="1636" spans="1:8">
      <c r="A1636" s="152">
        <f t="shared" si="244"/>
        <v>1622</v>
      </c>
      <c r="B1636" s="153">
        <f t="shared" si="244"/>
        <v>46547</v>
      </c>
      <c r="C1636" s="179" t="str">
        <f t="shared" si="241"/>
        <v>구간18</v>
      </c>
      <c r="D1636" s="152">
        <f t="shared" si="238"/>
        <v>91</v>
      </c>
      <c r="E1636" s="180">
        <f>COUNTIF($C$15:C1636,C1636)</f>
        <v>70</v>
      </c>
      <c r="F1636" s="181">
        <f t="shared" si="242"/>
        <v>0.22216162913423876</v>
      </c>
      <c r="G1636" s="181">
        <f t="shared" si="243"/>
        <v>1.3221470240942779E-3</v>
      </c>
      <c r="H1636" s="182">
        <f t="shared" si="239"/>
        <v>0.22348377615833304</v>
      </c>
    </row>
    <row r="1637" spans="1:8">
      <c r="A1637" s="152">
        <f t="shared" si="244"/>
        <v>1623</v>
      </c>
      <c r="B1637" s="153">
        <f t="shared" si="244"/>
        <v>46548</v>
      </c>
      <c r="C1637" s="179" t="str">
        <f t="shared" si="241"/>
        <v>구간18</v>
      </c>
      <c r="D1637" s="152">
        <f t="shared" si="238"/>
        <v>91</v>
      </c>
      <c r="E1637" s="180">
        <f>COUNTIF($C$15:C1637,C1637)</f>
        <v>71</v>
      </c>
      <c r="F1637" s="181">
        <f t="shared" si="242"/>
        <v>0.22216162913423876</v>
      </c>
      <c r="G1637" s="181">
        <f t="shared" si="243"/>
        <v>1.3410348387241961E-3</v>
      </c>
      <c r="H1637" s="182">
        <f t="shared" si="239"/>
        <v>0.22350266397296295</v>
      </c>
    </row>
    <row r="1638" spans="1:8">
      <c r="A1638" s="152">
        <f t="shared" si="244"/>
        <v>1624</v>
      </c>
      <c r="B1638" s="153">
        <f t="shared" si="244"/>
        <v>46549</v>
      </c>
      <c r="C1638" s="179" t="str">
        <f t="shared" si="241"/>
        <v>구간18</v>
      </c>
      <c r="D1638" s="152">
        <f t="shared" si="238"/>
        <v>91</v>
      </c>
      <c r="E1638" s="180">
        <f>COUNTIF($C$15:C1638,C1638)</f>
        <v>72</v>
      </c>
      <c r="F1638" s="181">
        <f t="shared" si="242"/>
        <v>0.22216162913423876</v>
      </c>
      <c r="G1638" s="181">
        <f t="shared" si="243"/>
        <v>1.3599226533541143E-3</v>
      </c>
      <c r="H1638" s="182">
        <f t="shared" si="239"/>
        <v>0.22352155178759286</v>
      </c>
    </row>
    <row r="1639" spans="1:8">
      <c r="A1639" s="152">
        <f t="shared" si="244"/>
        <v>1625</v>
      </c>
      <c r="B1639" s="153">
        <f t="shared" si="244"/>
        <v>46550</v>
      </c>
      <c r="C1639" s="179" t="str">
        <f t="shared" si="241"/>
        <v>구간18</v>
      </c>
      <c r="D1639" s="152">
        <f t="shared" si="238"/>
        <v>91</v>
      </c>
      <c r="E1639" s="180">
        <f>COUNTIF($C$15:C1639,C1639)</f>
        <v>73</v>
      </c>
      <c r="F1639" s="181">
        <f t="shared" si="242"/>
        <v>0.22216162913423876</v>
      </c>
      <c r="G1639" s="181">
        <f t="shared" si="243"/>
        <v>1.3788104679840327E-3</v>
      </c>
      <c r="H1639" s="182">
        <f t="shared" si="239"/>
        <v>0.22354043960222278</v>
      </c>
    </row>
    <row r="1640" spans="1:8">
      <c r="A1640" s="152">
        <f t="shared" si="244"/>
        <v>1626</v>
      </c>
      <c r="B1640" s="153">
        <f t="shared" si="244"/>
        <v>46551</v>
      </c>
      <c r="C1640" s="179" t="str">
        <f t="shared" si="241"/>
        <v>구간18</v>
      </c>
      <c r="D1640" s="152">
        <f t="shared" si="238"/>
        <v>91</v>
      </c>
      <c r="E1640" s="180">
        <f>COUNTIF($C$15:C1640,C1640)</f>
        <v>74</v>
      </c>
      <c r="F1640" s="181">
        <f t="shared" si="242"/>
        <v>0.22216162913423876</v>
      </c>
      <c r="G1640" s="181">
        <f t="shared" si="243"/>
        <v>1.3976982826139509E-3</v>
      </c>
      <c r="H1640" s="182">
        <f t="shared" si="239"/>
        <v>0.22355932741685272</v>
      </c>
    </row>
    <row r="1641" spans="1:8">
      <c r="A1641" s="152">
        <f t="shared" si="244"/>
        <v>1627</v>
      </c>
      <c r="B1641" s="153">
        <f t="shared" si="244"/>
        <v>46552</v>
      </c>
      <c r="C1641" s="179" t="str">
        <f t="shared" si="241"/>
        <v>구간18</v>
      </c>
      <c r="D1641" s="152">
        <f t="shared" si="238"/>
        <v>91</v>
      </c>
      <c r="E1641" s="180">
        <f>COUNTIF($C$15:C1641,C1641)</f>
        <v>75</v>
      </c>
      <c r="F1641" s="181">
        <f t="shared" si="242"/>
        <v>0.22216162913423876</v>
      </c>
      <c r="G1641" s="181">
        <f t="shared" si="243"/>
        <v>1.4165860972438691E-3</v>
      </c>
      <c r="H1641" s="182">
        <f t="shared" si="239"/>
        <v>0.22357821523148264</v>
      </c>
    </row>
    <row r="1642" spans="1:8">
      <c r="A1642" s="152">
        <f t="shared" si="244"/>
        <v>1628</v>
      </c>
      <c r="B1642" s="153">
        <f t="shared" si="244"/>
        <v>46553</v>
      </c>
      <c r="C1642" s="179" t="str">
        <f t="shared" si="241"/>
        <v>구간18</v>
      </c>
      <c r="D1642" s="152">
        <f t="shared" si="238"/>
        <v>91</v>
      </c>
      <c r="E1642" s="180">
        <f>COUNTIF($C$15:C1642,C1642)</f>
        <v>76</v>
      </c>
      <c r="F1642" s="181">
        <f t="shared" si="242"/>
        <v>0.22216162913423876</v>
      </c>
      <c r="G1642" s="181">
        <f t="shared" si="243"/>
        <v>1.4354739118737872E-3</v>
      </c>
      <c r="H1642" s="182">
        <f t="shared" si="239"/>
        <v>0.22359710304611255</v>
      </c>
    </row>
    <row r="1643" spans="1:8">
      <c r="A1643" s="152">
        <f t="shared" si="244"/>
        <v>1629</v>
      </c>
      <c r="B1643" s="153">
        <f t="shared" si="244"/>
        <v>46554</v>
      </c>
      <c r="C1643" s="179" t="str">
        <f t="shared" si="241"/>
        <v>구간18</v>
      </c>
      <c r="D1643" s="152">
        <f t="shared" si="238"/>
        <v>91</v>
      </c>
      <c r="E1643" s="180">
        <f>COUNTIF($C$15:C1643,C1643)</f>
        <v>77</v>
      </c>
      <c r="F1643" s="181">
        <f t="shared" si="242"/>
        <v>0.22216162913423876</v>
      </c>
      <c r="G1643" s="181">
        <f t="shared" si="243"/>
        <v>1.4543617265037057E-3</v>
      </c>
      <c r="H1643" s="182">
        <f t="shared" si="239"/>
        <v>0.22361599086074246</v>
      </c>
    </row>
    <row r="1644" spans="1:8">
      <c r="A1644" s="152">
        <f t="shared" si="244"/>
        <v>1630</v>
      </c>
      <c r="B1644" s="153">
        <f t="shared" si="244"/>
        <v>46555</v>
      </c>
      <c r="C1644" s="179" t="str">
        <f t="shared" si="241"/>
        <v>구간18</v>
      </c>
      <c r="D1644" s="152">
        <f t="shared" si="238"/>
        <v>91</v>
      </c>
      <c r="E1644" s="180">
        <f>COUNTIF($C$15:C1644,C1644)</f>
        <v>78</v>
      </c>
      <c r="F1644" s="181">
        <f t="shared" si="242"/>
        <v>0.22216162913423876</v>
      </c>
      <c r="G1644" s="181">
        <f t="shared" si="243"/>
        <v>1.4732495411336238E-3</v>
      </c>
      <c r="H1644" s="182">
        <f t="shared" si="239"/>
        <v>0.22363487867537238</v>
      </c>
    </row>
    <row r="1645" spans="1:8">
      <c r="A1645" s="152">
        <f t="shared" si="244"/>
        <v>1631</v>
      </c>
      <c r="B1645" s="153">
        <f t="shared" si="244"/>
        <v>46556</v>
      </c>
      <c r="C1645" s="179" t="str">
        <f t="shared" si="241"/>
        <v>구간18</v>
      </c>
      <c r="D1645" s="152">
        <f t="shared" si="238"/>
        <v>91</v>
      </c>
      <c r="E1645" s="180">
        <f>COUNTIF($C$15:C1645,C1645)</f>
        <v>79</v>
      </c>
      <c r="F1645" s="181">
        <f t="shared" si="242"/>
        <v>0.22216162913423876</v>
      </c>
      <c r="G1645" s="181">
        <f t="shared" si="243"/>
        <v>1.492137355763542E-3</v>
      </c>
      <c r="H1645" s="182">
        <f t="shared" si="239"/>
        <v>0.22365376649000229</v>
      </c>
    </row>
    <row r="1646" spans="1:8">
      <c r="A1646" s="152">
        <f t="shared" si="244"/>
        <v>1632</v>
      </c>
      <c r="B1646" s="153">
        <f t="shared" si="244"/>
        <v>46557</v>
      </c>
      <c r="C1646" s="179" t="str">
        <f t="shared" si="241"/>
        <v>구간18</v>
      </c>
      <c r="D1646" s="152">
        <f t="shared" si="238"/>
        <v>91</v>
      </c>
      <c r="E1646" s="180">
        <f>COUNTIF($C$15:C1646,C1646)</f>
        <v>80</v>
      </c>
      <c r="F1646" s="181">
        <f t="shared" si="242"/>
        <v>0.22216162913423876</v>
      </c>
      <c r="G1646" s="181">
        <f t="shared" si="243"/>
        <v>1.5110251703934602E-3</v>
      </c>
      <c r="H1646" s="182">
        <f t="shared" si="239"/>
        <v>0.22367265430463221</v>
      </c>
    </row>
    <row r="1647" spans="1:8">
      <c r="A1647" s="152">
        <f t="shared" si="244"/>
        <v>1633</v>
      </c>
      <c r="B1647" s="153">
        <f t="shared" si="244"/>
        <v>46558</v>
      </c>
      <c r="C1647" s="179" t="str">
        <f t="shared" si="241"/>
        <v>구간18</v>
      </c>
      <c r="D1647" s="152">
        <f t="shared" si="238"/>
        <v>91</v>
      </c>
      <c r="E1647" s="180">
        <f>COUNTIF($C$15:C1647,C1647)</f>
        <v>81</v>
      </c>
      <c r="F1647" s="181">
        <f t="shared" si="242"/>
        <v>0.22216162913423876</v>
      </c>
      <c r="G1647" s="181">
        <f t="shared" si="243"/>
        <v>1.5299129850233786E-3</v>
      </c>
      <c r="H1647" s="182">
        <f t="shared" si="239"/>
        <v>0.22369154211926215</v>
      </c>
    </row>
    <row r="1648" spans="1:8">
      <c r="A1648" s="152">
        <f t="shared" ref="A1648:B1663" si="245">A1647+1</f>
        <v>1634</v>
      </c>
      <c r="B1648" s="153">
        <f t="shared" si="245"/>
        <v>46559</v>
      </c>
      <c r="C1648" s="179" t="str">
        <f t="shared" si="241"/>
        <v>구간18</v>
      </c>
      <c r="D1648" s="152">
        <f t="shared" si="238"/>
        <v>91</v>
      </c>
      <c r="E1648" s="180">
        <f>COUNTIF($C$15:C1648,C1648)</f>
        <v>82</v>
      </c>
      <c r="F1648" s="181">
        <f t="shared" si="242"/>
        <v>0.22216162913423876</v>
      </c>
      <c r="G1648" s="181">
        <f t="shared" si="243"/>
        <v>1.5488007996532968E-3</v>
      </c>
      <c r="H1648" s="182">
        <f t="shared" si="239"/>
        <v>0.22371042993389206</v>
      </c>
    </row>
    <row r="1649" spans="1:8">
      <c r="A1649" s="152">
        <f t="shared" si="245"/>
        <v>1635</v>
      </c>
      <c r="B1649" s="153">
        <f t="shared" si="245"/>
        <v>46560</v>
      </c>
      <c r="C1649" s="179" t="str">
        <f t="shared" si="241"/>
        <v>구간18</v>
      </c>
      <c r="D1649" s="152">
        <f t="shared" si="238"/>
        <v>91</v>
      </c>
      <c r="E1649" s="180">
        <f>COUNTIF($C$15:C1649,C1649)</f>
        <v>83</v>
      </c>
      <c r="F1649" s="181">
        <f t="shared" si="242"/>
        <v>0.22216162913423876</v>
      </c>
      <c r="G1649" s="181">
        <f t="shared" si="243"/>
        <v>1.567688614283215E-3</v>
      </c>
      <c r="H1649" s="182">
        <f t="shared" si="239"/>
        <v>0.22372931774852198</v>
      </c>
    </row>
    <row r="1650" spans="1:8">
      <c r="A1650" s="152">
        <f t="shared" si="245"/>
        <v>1636</v>
      </c>
      <c r="B1650" s="153">
        <f t="shared" si="245"/>
        <v>46561</v>
      </c>
      <c r="C1650" s="179" t="str">
        <f t="shared" si="241"/>
        <v>구간18</v>
      </c>
      <c r="D1650" s="152">
        <f t="shared" si="238"/>
        <v>91</v>
      </c>
      <c r="E1650" s="180">
        <f>COUNTIF($C$15:C1650,C1650)</f>
        <v>84</v>
      </c>
      <c r="F1650" s="181">
        <f t="shared" si="242"/>
        <v>0.22216162913423876</v>
      </c>
      <c r="G1650" s="181">
        <f t="shared" si="243"/>
        <v>1.5865764289131334E-3</v>
      </c>
      <c r="H1650" s="182">
        <f t="shared" si="239"/>
        <v>0.22374820556315189</v>
      </c>
    </row>
    <row r="1651" spans="1:8">
      <c r="A1651" s="152">
        <f t="shared" si="245"/>
        <v>1637</v>
      </c>
      <c r="B1651" s="153">
        <f t="shared" si="245"/>
        <v>46562</v>
      </c>
      <c r="C1651" s="179" t="str">
        <f t="shared" si="241"/>
        <v>구간18</v>
      </c>
      <c r="D1651" s="152">
        <f t="shared" si="238"/>
        <v>91</v>
      </c>
      <c r="E1651" s="180">
        <f>COUNTIF($C$15:C1651,C1651)</f>
        <v>85</v>
      </c>
      <c r="F1651" s="181">
        <f t="shared" si="242"/>
        <v>0.22216162913423876</v>
      </c>
      <c r="G1651" s="181">
        <f t="shared" si="243"/>
        <v>1.6054642435430516E-3</v>
      </c>
      <c r="H1651" s="182">
        <f t="shared" si="239"/>
        <v>0.22376709337778181</v>
      </c>
    </row>
    <row r="1652" spans="1:8">
      <c r="A1652" s="152">
        <f t="shared" si="245"/>
        <v>1638</v>
      </c>
      <c r="B1652" s="153">
        <f t="shared" si="245"/>
        <v>46563</v>
      </c>
      <c r="C1652" s="179" t="str">
        <f t="shared" si="241"/>
        <v>구간18</v>
      </c>
      <c r="D1652" s="152">
        <f t="shared" si="238"/>
        <v>91</v>
      </c>
      <c r="E1652" s="180">
        <f>COUNTIF($C$15:C1652,C1652)</f>
        <v>86</v>
      </c>
      <c r="F1652" s="181">
        <f t="shared" si="242"/>
        <v>0.22216162913423876</v>
      </c>
      <c r="G1652" s="181">
        <f t="shared" si="243"/>
        <v>1.6243520581729698E-3</v>
      </c>
      <c r="H1652" s="182">
        <f t="shared" si="239"/>
        <v>0.22378598119241172</v>
      </c>
    </row>
    <row r="1653" spans="1:8">
      <c r="A1653" s="152">
        <f t="shared" si="245"/>
        <v>1639</v>
      </c>
      <c r="B1653" s="153">
        <f t="shared" si="245"/>
        <v>46564</v>
      </c>
      <c r="C1653" s="179" t="str">
        <f t="shared" si="241"/>
        <v>구간18</v>
      </c>
      <c r="D1653" s="152">
        <f t="shared" si="238"/>
        <v>91</v>
      </c>
      <c r="E1653" s="180">
        <f>COUNTIF($C$15:C1653,C1653)</f>
        <v>87</v>
      </c>
      <c r="F1653" s="181">
        <f t="shared" si="242"/>
        <v>0.22216162913423876</v>
      </c>
      <c r="G1653" s="181">
        <f t="shared" si="243"/>
        <v>1.643239872802888E-3</v>
      </c>
      <c r="H1653" s="182">
        <f t="shared" si="239"/>
        <v>0.22380486900704163</v>
      </c>
    </row>
    <row r="1654" spans="1:8">
      <c r="A1654" s="152">
        <f t="shared" si="245"/>
        <v>1640</v>
      </c>
      <c r="B1654" s="153">
        <f t="shared" si="245"/>
        <v>46565</v>
      </c>
      <c r="C1654" s="179" t="str">
        <f t="shared" si="241"/>
        <v>구간18</v>
      </c>
      <c r="D1654" s="152">
        <f t="shared" si="238"/>
        <v>91</v>
      </c>
      <c r="E1654" s="180">
        <f>COUNTIF($C$15:C1654,C1654)</f>
        <v>88</v>
      </c>
      <c r="F1654" s="181">
        <f t="shared" si="242"/>
        <v>0.22216162913423876</v>
      </c>
      <c r="G1654" s="181">
        <f t="shared" si="243"/>
        <v>1.6621276874328064E-3</v>
      </c>
      <c r="H1654" s="182">
        <f t="shared" si="239"/>
        <v>0.22382375682167158</v>
      </c>
    </row>
    <row r="1655" spans="1:8">
      <c r="A1655" s="152">
        <f t="shared" si="245"/>
        <v>1641</v>
      </c>
      <c r="B1655" s="153">
        <f t="shared" si="245"/>
        <v>46566</v>
      </c>
      <c r="C1655" s="179" t="str">
        <f t="shared" si="241"/>
        <v>구간18</v>
      </c>
      <c r="D1655" s="152">
        <f t="shared" si="238"/>
        <v>91</v>
      </c>
      <c r="E1655" s="180">
        <f>COUNTIF($C$15:C1655,C1655)</f>
        <v>89</v>
      </c>
      <c r="F1655" s="181">
        <f t="shared" si="242"/>
        <v>0.22216162913423876</v>
      </c>
      <c r="G1655" s="181">
        <f t="shared" si="243"/>
        <v>1.6810155020627246E-3</v>
      </c>
      <c r="H1655" s="182">
        <f t="shared" si="239"/>
        <v>0.22384264463630149</v>
      </c>
    </row>
    <row r="1656" spans="1:8">
      <c r="A1656" s="152">
        <f t="shared" si="245"/>
        <v>1642</v>
      </c>
      <c r="B1656" s="153">
        <f t="shared" si="245"/>
        <v>46567</v>
      </c>
      <c r="C1656" s="179" t="str">
        <f t="shared" si="241"/>
        <v>구간18</v>
      </c>
      <c r="D1656" s="152">
        <f t="shared" si="238"/>
        <v>91</v>
      </c>
      <c r="E1656" s="180">
        <f>COUNTIF($C$15:C1656,C1656)</f>
        <v>90</v>
      </c>
      <c r="F1656" s="181">
        <f t="shared" si="242"/>
        <v>0.22216162913423876</v>
      </c>
      <c r="G1656" s="181">
        <f t="shared" si="243"/>
        <v>1.6999033166926428E-3</v>
      </c>
      <c r="H1656" s="182">
        <f t="shared" si="239"/>
        <v>0.22386153245093141</v>
      </c>
    </row>
    <row r="1657" spans="1:8">
      <c r="A1657" s="152">
        <f t="shared" si="245"/>
        <v>1643</v>
      </c>
      <c r="B1657" s="153">
        <f t="shared" si="245"/>
        <v>46568</v>
      </c>
      <c r="C1657" s="179" t="str">
        <f t="shared" si="241"/>
        <v>구간18</v>
      </c>
      <c r="D1657" s="152">
        <f t="shared" si="238"/>
        <v>91</v>
      </c>
      <c r="E1657" s="180">
        <f>COUNTIF($C$15:C1657,C1657)</f>
        <v>91</v>
      </c>
      <c r="F1657" s="181">
        <f t="shared" si="242"/>
        <v>0.22216162913423876</v>
      </c>
      <c r="G1657" s="181">
        <f t="shared" si="243"/>
        <v>1.7187911313225612E-3</v>
      </c>
      <c r="H1657" s="182">
        <f t="shared" si="239"/>
        <v>0.22388042026556132</v>
      </c>
    </row>
    <row r="1658" spans="1:8">
      <c r="A1658" s="152">
        <f t="shared" si="245"/>
        <v>1644</v>
      </c>
      <c r="B1658" s="153">
        <f t="shared" si="245"/>
        <v>46569</v>
      </c>
      <c r="C1658" s="179" t="str">
        <f t="shared" si="241"/>
        <v>구간19</v>
      </c>
      <c r="D1658" s="152">
        <f t="shared" si="238"/>
        <v>92</v>
      </c>
      <c r="E1658" s="180">
        <f>COUNTIF($C$15:C1658,C1658)</f>
        <v>1</v>
      </c>
      <c r="F1658" s="181">
        <f t="shared" si="242"/>
        <v>0.22388042026556132</v>
      </c>
      <c r="G1658" s="181">
        <f t="shared" si="243"/>
        <v>1.9645359810819322E-5</v>
      </c>
      <c r="H1658" s="182">
        <f t="shared" si="239"/>
        <v>0.22390006562537215</v>
      </c>
    </row>
    <row r="1659" spans="1:8">
      <c r="A1659" s="152">
        <f t="shared" si="245"/>
        <v>1645</v>
      </c>
      <c r="B1659" s="153">
        <f t="shared" si="245"/>
        <v>46570</v>
      </c>
      <c r="C1659" s="179" t="str">
        <f t="shared" si="241"/>
        <v>구간19</v>
      </c>
      <c r="D1659" s="152">
        <f t="shared" si="238"/>
        <v>92</v>
      </c>
      <c r="E1659" s="180">
        <f>COUNTIF($C$15:C1659,C1659)</f>
        <v>2</v>
      </c>
      <c r="F1659" s="181">
        <f t="shared" si="242"/>
        <v>0.22388042026556132</v>
      </c>
      <c r="G1659" s="181">
        <f t="shared" si="243"/>
        <v>3.9290719621638644E-5</v>
      </c>
      <c r="H1659" s="182">
        <f t="shared" si="239"/>
        <v>0.22391971098518296</v>
      </c>
    </row>
    <row r="1660" spans="1:8">
      <c r="A1660" s="152">
        <f t="shared" si="245"/>
        <v>1646</v>
      </c>
      <c r="B1660" s="153">
        <f t="shared" si="245"/>
        <v>46571</v>
      </c>
      <c r="C1660" s="179" t="str">
        <f t="shared" si="241"/>
        <v>구간19</v>
      </c>
      <c r="D1660" s="152">
        <f t="shared" si="238"/>
        <v>92</v>
      </c>
      <c r="E1660" s="180">
        <f>COUNTIF($C$15:C1660,C1660)</f>
        <v>3</v>
      </c>
      <c r="F1660" s="181">
        <f t="shared" si="242"/>
        <v>0.22388042026556132</v>
      </c>
      <c r="G1660" s="181">
        <f t="shared" si="243"/>
        <v>5.8936079432457966E-5</v>
      </c>
      <c r="H1660" s="182">
        <f t="shared" si="239"/>
        <v>0.22393935634499379</v>
      </c>
    </row>
    <row r="1661" spans="1:8">
      <c r="A1661" s="152">
        <f t="shared" si="245"/>
        <v>1647</v>
      </c>
      <c r="B1661" s="153">
        <f t="shared" si="245"/>
        <v>46572</v>
      </c>
      <c r="C1661" s="179" t="str">
        <f t="shared" si="241"/>
        <v>구간19</v>
      </c>
      <c r="D1661" s="152">
        <f t="shared" si="238"/>
        <v>92</v>
      </c>
      <c r="E1661" s="180">
        <f>COUNTIF($C$15:C1661,C1661)</f>
        <v>4</v>
      </c>
      <c r="F1661" s="181">
        <f t="shared" si="242"/>
        <v>0.22388042026556132</v>
      </c>
      <c r="G1661" s="181">
        <f t="shared" si="243"/>
        <v>7.8581439243277288E-5</v>
      </c>
      <c r="H1661" s="182">
        <f t="shared" si="239"/>
        <v>0.22395900170480459</v>
      </c>
    </row>
    <row r="1662" spans="1:8">
      <c r="A1662" s="152">
        <f t="shared" si="245"/>
        <v>1648</v>
      </c>
      <c r="B1662" s="153">
        <f t="shared" si="245"/>
        <v>46573</v>
      </c>
      <c r="C1662" s="179" t="str">
        <f t="shared" si="241"/>
        <v>구간19</v>
      </c>
      <c r="D1662" s="152">
        <f t="shared" si="238"/>
        <v>92</v>
      </c>
      <c r="E1662" s="180">
        <f>COUNTIF($C$15:C1662,C1662)</f>
        <v>5</v>
      </c>
      <c r="F1662" s="181">
        <f t="shared" si="242"/>
        <v>0.22388042026556132</v>
      </c>
      <c r="G1662" s="181">
        <f t="shared" si="243"/>
        <v>9.8226799054096603E-5</v>
      </c>
      <c r="H1662" s="182">
        <f t="shared" si="239"/>
        <v>0.22397864706461543</v>
      </c>
    </row>
    <row r="1663" spans="1:8">
      <c r="A1663" s="152">
        <f t="shared" si="245"/>
        <v>1649</v>
      </c>
      <c r="B1663" s="153">
        <f t="shared" si="245"/>
        <v>46574</v>
      </c>
      <c r="C1663" s="179" t="str">
        <f t="shared" si="241"/>
        <v>구간19</v>
      </c>
      <c r="D1663" s="152">
        <f t="shared" si="238"/>
        <v>92</v>
      </c>
      <c r="E1663" s="180">
        <f>COUNTIF($C$15:C1663,C1663)</f>
        <v>6</v>
      </c>
      <c r="F1663" s="181">
        <f t="shared" si="242"/>
        <v>0.22388042026556132</v>
      </c>
      <c r="G1663" s="181">
        <f t="shared" si="243"/>
        <v>1.1787215886491593E-4</v>
      </c>
      <c r="H1663" s="182">
        <f t="shared" si="239"/>
        <v>0.22399829242442623</v>
      </c>
    </row>
    <row r="1664" spans="1:8">
      <c r="A1664" s="152">
        <f t="shared" ref="A1664:B1679" si="246">A1663+1</f>
        <v>1650</v>
      </c>
      <c r="B1664" s="153">
        <f t="shared" si="246"/>
        <v>46575</v>
      </c>
      <c r="C1664" s="179" t="str">
        <f t="shared" si="241"/>
        <v>구간19</v>
      </c>
      <c r="D1664" s="152">
        <f t="shared" si="238"/>
        <v>92</v>
      </c>
      <c r="E1664" s="180">
        <f>COUNTIF($C$15:C1664,C1664)</f>
        <v>7</v>
      </c>
      <c r="F1664" s="181">
        <f t="shared" si="242"/>
        <v>0.22388042026556132</v>
      </c>
      <c r="G1664" s="181">
        <f t="shared" si="243"/>
        <v>1.3751751867573526E-4</v>
      </c>
      <c r="H1664" s="182">
        <f t="shared" si="239"/>
        <v>0.22401793778423706</v>
      </c>
    </row>
    <row r="1665" spans="1:8">
      <c r="A1665" s="152">
        <f t="shared" si="246"/>
        <v>1651</v>
      </c>
      <c r="B1665" s="153">
        <f t="shared" si="246"/>
        <v>46576</v>
      </c>
      <c r="C1665" s="179" t="str">
        <f t="shared" si="241"/>
        <v>구간19</v>
      </c>
      <c r="D1665" s="152">
        <f t="shared" si="238"/>
        <v>92</v>
      </c>
      <c r="E1665" s="180">
        <f>COUNTIF($C$15:C1665,C1665)</f>
        <v>8</v>
      </c>
      <c r="F1665" s="181">
        <f t="shared" si="242"/>
        <v>0.22388042026556132</v>
      </c>
      <c r="G1665" s="181">
        <f t="shared" si="243"/>
        <v>1.5716287848655458E-4</v>
      </c>
      <c r="H1665" s="182">
        <f t="shared" si="239"/>
        <v>0.22403758314404787</v>
      </c>
    </row>
    <row r="1666" spans="1:8">
      <c r="A1666" s="152">
        <f t="shared" si="246"/>
        <v>1652</v>
      </c>
      <c r="B1666" s="153">
        <f t="shared" si="246"/>
        <v>46577</v>
      </c>
      <c r="C1666" s="179" t="str">
        <f t="shared" si="241"/>
        <v>구간19</v>
      </c>
      <c r="D1666" s="152">
        <f t="shared" si="238"/>
        <v>92</v>
      </c>
      <c r="E1666" s="180">
        <f>COUNTIF($C$15:C1666,C1666)</f>
        <v>9</v>
      </c>
      <c r="F1666" s="181">
        <f t="shared" si="242"/>
        <v>0.22388042026556132</v>
      </c>
      <c r="G1666" s="181">
        <f t="shared" si="243"/>
        <v>1.7680823829737389E-4</v>
      </c>
      <c r="H1666" s="182">
        <f t="shared" si="239"/>
        <v>0.2240572285038587</v>
      </c>
    </row>
    <row r="1667" spans="1:8">
      <c r="A1667" s="152">
        <f t="shared" si="246"/>
        <v>1653</v>
      </c>
      <c r="B1667" s="153">
        <f t="shared" si="246"/>
        <v>46578</v>
      </c>
      <c r="C1667" s="179" t="str">
        <f t="shared" si="241"/>
        <v>구간19</v>
      </c>
      <c r="D1667" s="152">
        <f t="shared" si="238"/>
        <v>92</v>
      </c>
      <c r="E1667" s="180">
        <f>COUNTIF($C$15:C1667,C1667)</f>
        <v>10</v>
      </c>
      <c r="F1667" s="181">
        <f t="shared" si="242"/>
        <v>0.22388042026556132</v>
      </c>
      <c r="G1667" s="181">
        <f t="shared" si="243"/>
        <v>1.9645359810819321E-4</v>
      </c>
      <c r="H1667" s="182">
        <f t="shared" si="239"/>
        <v>0.22407687386366951</v>
      </c>
    </row>
    <row r="1668" spans="1:8">
      <c r="A1668" s="152">
        <f t="shared" si="246"/>
        <v>1654</v>
      </c>
      <c r="B1668" s="153">
        <f t="shared" si="246"/>
        <v>46579</v>
      </c>
      <c r="C1668" s="179" t="str">
        <f t="shared" si="241"/>
        <v>구간19</v>
      </c>
      <c r="D1668" s="152">
        <f t="shared" si="238"/>
        <v>92</v>
      </c>
      <c r="E1668" s="180">
        <f>COUNTIF($C$15:C1668,C1668)</f>
        <v>11</v>
      </c>
      <c r="F1668" s="181">
        <f t="shared" si="242"/>
        <v>0.22388042026556132</v>
      </c>
      <c r="G1668" s="181">
        <f t="shared" si="243"/>
        <v>2.1609895791901255E-4</v>
      </c>
      <c r="H1668" s="182">
        <f t="shared" si="239"/>
        <v>0.22409651922348034</v>
      </c>
    </row>
    <row r="1669" spans="1:8">
      <c r="A1669" s="152">
        <f t="shared" si="246"/>
        <v>1655</v>
      </c>
      <c r="B1669" s="153">
        <f t="shared" si="246"/>
        <v>46580</v>
      </c>
      <c r="C1669" s="179" t="str">
        <f t="shared" si="241"/>
        <v>구간19</v>
      </c>
      <c r="D1669" s="152">
        <f t="shared" si="238"/>
        <v>92</v>
      </c>
      <c r="E1669" s="180">
        <f>COUNTIF($C$15:C1669,C1669)</f>
        <v>12</v>
      </c>
      <c r="F1669" s="181">
        <f t="shared" si="242"/>
        <v>0.22388042026556132</v>
      </c>
      <c r="G1669" s="181">
        <f t="shared" si="243"/>
        <v>2.3574431772983186E-4</v>
      </c>
      <c r="H1669" s="182">
        <f t="shared" si="239"/>
        <v>0.22411616458329114</v>
      </c>
    </row>
    <row r="1670" spans="1:8">
      <c r="A1670" s="152">
        <f t="shared" si="246"/>
        <v>1656</v>
      </c>
      <c r="B1670" s="153">
        <f t="shared" si="246"/>
        <v>46581</v>
      </c>
      <c r="C1670" s="179" t="str">
        <f t="shared" si="241"/>
        <v>구간19</v>
      </c>
      <c r="D1670" s="152">
        <f t="shared" si="238"/>
        <v>92</v>
      </c>
      <c r="E1670" s="180">
        <f>COUNTIF($C$15:C1670,C1670)</f>
        <v>13</v>
      </c>
      <c r="F1670" s="181">
        <f t="shared" si="242"/>
        <v>0.22388042026556132</v>
      </c>
      <c r="G1670" s="181">
        <f t="shared" si="243"/>
        <v>2.5538967754065121E-4</v>
      </c>
      <c r="H1670" s="182">
        <f t="shared" si="239"/>
        <v>0.22413580994310198</v>
      </c>
    </row>
    <row r="1671" spans="1:8">
      <c r="A1671" s="152">
        <f t="shared" si="246"/>
        <v>1657</v>
      </c>
      <c r="B1671" s="153">
        <f t="shared" si="246"/>
        <v>46582</v>
      </c>
      <c r="C1671" s="179" t="str">
        <f t="shared" si="241"/>
        <v>구간19</v>
      </c>
      <c r="D1671" s="152">
        <f t="shared" si="238"/>
        <v>92</v>
      </c>
      <c r="E1671" s="180">
        <f>COUNTIF($C$15:C1671,C1671)</f>
        <v>14</v>
      </c>
      <c r="F1671" s="181">
        <f t="shared" si="242"/>
        <v>0.22388042026556132</v>
      </c>
      <c r="G1671" s="181">
        <f t="shared" si="243"/>
        <v>2.7503503735147052E-4</v>
      </c>
      <c r="H1671" s="182">
        <f t="shared" si="239"/>
        <v>0.22415545530291278</v>
      </c>
    </row>
    <row r="1672" spans="1:8">
      <c r="A1672" s="152">
        <f t="shared" si="246"/>
        <v>1658</v>
      </c>
      <c r="B1672" s="153">
        <f t="shared" si="246"/>
        <v>46583</v>
      </c>
      <c r="C1672" s="179" t="str">
        <f t="shared" si="241"/>
        <v>구간19</v>
      </c>
      <c r="D1672" s="152">
        <f t="shared" si="238"/>
        <v>92</v>
      </c>
      <c r="E1672" s="180">
        <f>COUNTIF($C$15:C1672,C1672)</f>
        <v>15</v>
      </c>
      <c r="F1672" s="181">
        <f t="shared" si="242"/>
        <v>0.22388042026556132</v>
      </c>
      <c r="G1672" s="181">
        <f t="shared" si="243"/>
        <v>2.9468039716228984E-4</v>
      </c>
      <c r="H1672" s="182">
        <f t="shared" si="239"/>
        <v>0.22417510066272361</v>
      </c>
    </row>
    <row r="1673" spans="1:8">
      <c r="A1673" s="152">
        <f t="shared" si="246"/>
        <v>1659</v>
      </c>
      <c r="B1673" s="153">
        <f t="shared" si="246"/>
        <v>46584</v>
      </c>
      <c r="C1673" s="179" t="str">
        <f t="shared" si="241"/>
        <v>구간19</v>
      </c>
      <c r="D1673" s="152">
        <f t="shared" si="238"/>
        <v>92</v>
      </c>
      <c r="E1673" s="180">
        <f>COUNTIF($C$15:C1673,C1673)</f>
        <v>16</v>
      </c>
      <c r="F1673" s="181">
        <f t="shared" si="242"/>
        <v>0.22388042026556132</v>
      </c>
      <c r="G1673" s="181">
        <f t="shared" si="243"/>
        <v>3.1432575697310915E-4</v>
      </c>
      <c r="H1673" s="182">
        <f t="shared" si="239"/>
        <v>0.22419474602253442</v>
      </c>
    </row>
    <row r="1674" spans="1:8">
      <c r="A1674" s="152">
        <f t="shared" si="246"/>
        <v>1660</v>
      </c>
      <c r="B1674" s="153">
        <f t="shared" si="246"/>
        <v>46585</v>
      </c>
      <c r="C1674" s="179" t="str">
        <f t="shared" si="241"/>
        <v>구간19</v>
      </c>
      <c r="D1674" s="152">
        <f t="shared" si="238"/>
        <v>92</v>
      </c>
      <c r="E1674" s="180">
        <f>COUNTIF($C$15:C1674,C1674)</f>
        <v>17</v>
      </c>
      <c r="F1674" s="181">
        <f t="shared" si="242"/>
        <v>0.22388042026556132</v>
      </c>
      <c r="G1674" s="181">
        <f t="shared" si="243"/>
        <v>3.3397111678392847E-4</v>
      </c>
      <c r="H1674" s="182">
        <f t="shared" si="239"/>
        <v>0.22421439138234525</v>
      </c>
    </row>
    <row r="1675" spans="1:8">
      <c r="A1675" s="152">
        <f t="shared" si="246"/>
        <v>1661</v>
      </c>
      <c r="B1675" s="153">
        <f t="shared" si="246"/>
        <v>46586</v>
      </c>
      <c r="C1675" s="179" t="str">
        <f t="shared" si="241"/>
        <v>구간19</v>
      </c>
      <c r="D1675" s="152">
        <f t="shared" si="238"/>
        <v>92</v>
      </c>
      <c r="E1675" s="180">
        <f>COUNTIF($C$15:C1675,C1675)</f>
        <v>18</v>
      </c>
      <c r="F1675" s="181">
        <f t="shared" si="242"/>
        <v>0.22388042026556132</v>
      </c>
      <c r="G1675" s="181">
        <f t="shared" si="243"/>
        <v>3.5361647659474778E-4</v>
      </c>
      <c r="H1675" s="182">
        <f t="shared" si="239"/>
        <v>0.22423403674215606</v>
      </c>
    </row>
    <row r="1676" spans="1:8">
      <c r="A1676" s="152">
        <f t="shared" si="246"/>
        <v>1662</v>
      </c>
      <c r="B1676" s="153">
        <f t="shared" si="246"/>
        <v>46587</v>
      </c>
      <c r="C1676" s="179" t="str">
        <f t="shared" si="241"/>
        <v>구간19</v>
      </c>
      <c r="D1676" s="152">
        <f t="shared" si="238"/>
        <v>92</v>
      </c>
      <c r="E1676" s="180">
        <f>COUNTIF($C$15:C1676,C1676)</f>
        <v>19</v>
      </c>
      <c r="F1676" s="181">
        <f t="shared" si="242"/>
        <v>0.22388042026556132</v>
      </c>
      <c r="G1676" s="181">
        <f t="shared" si="243"/>
        <v>3.732618364055671E-4</v>
      </c>
      <c r="H1676" s="182">
        <f t="shared" si="239"/>
        <v>0.22425368210196689</v>
      </c>
    </row>
    <row r="1677" spans="1:8">
      <c r="A1677" s="152">
        <f t="shared" si="246"/>
        <v>1663</v>
      </c>
      <c r="B1677" s="153">
        <f t="shared" si="246"/>
        <v>46588</v>
      </c>
      <c r="C1677" s="179" t="str">
        <f t="shared" si="241"/>
        <v>구간19</v>
      </c>
      <c r="D1677" s="152">
        <f t="shared" si="238"/>
        <v>92</v>
      </c>
      <c r="E1677" s="180">
        <f>COUNTIF($C$15:C1677,C1677)</f>
        <v>20</v>
      </c>
      <c r="F1677" s="181">
        <f t="shared" si="242"/>
        <v>0.22388042026556132</v>
      </c>
      <c r="G1677" s="181">
        <f t="shared" si="243"/>
        <v>3.9290719621638641E-4</v>
      </c>
      <c r="H1677" s="182">
        <f t="shared" si="239"/>
        <v>0.22427332746177769</v>
      </c>
    </row>
    <row r="1678" spans="1:8">
      <c r="A1678" s="152">
        <f t="shared" si="246"/>
        <v>1664</v>
      </c>
      <c r="B1678" s="153">
        <f t="shared" si="246"/>
        <v>46589</v>
      </c>
      <c r="C1678" s="179" t="str">
        <f t="shared" si="241"/>
        <v>구간19</v>
      </c>
      <c r="D1678" s="152">
        <f t="shared" si="238"/>
        <v>92</v>
      </c>
      <c r="E1678" s="180">
        <f>COUNTIF($C$15:C1678,C1678)</f>
        <v>21</v>
      </c>
      <c r="F1678" s="181">
        <f t="shared" si="242"/>
        <v>0.22388042026556132</v>
      </c>
      <c r="G1678" s="181">
        <f t="shared" si="243"/>
        <v>4.1255255602720578E-4</v>
      </c>
      <c r="H1678" s="182">
        <f t="shared" si="239"/>
        <v>0.22429297282158853</v>
      </c>
    </row>
    <row r="1679" spans="1:8">
      <c r="A1679" s="152">
        <f t="shared" si="246"/>
        <v>1665</v>
      </c>
      <c r="B1679" s="153">
        <f t="shared" si="246"/>
        <v>46590</v>
      </c>
      <c r="C1679" s="179" t="str">
        <f t="shared" si="241"/>
        <v>구간19</v>
      </c>
      <c r="D1679" s="152">
        <f t="shared" ref="D1679:D1742" si="247">COUNTIF($C$15:$C$49928,C1679)</f>
        <v>92</v>
      </c>
      <c r="E1679" s="180">
        <f>COUNTIF($C$15:C1679,C1679)</f>
        <v>22</v>
      </c>
      <c r="F1679" s="181">
        <f t="shared" si="242"/>
        <v>0.22388042026556132</v>
      </c>
      <c r="G1679" s="181">
        <f t="shared" si="243"/>
        <v>4.321979158380251E-4</v>
      </c>
      <c r="H1679" s="182">
        <f t="shared" ref="H1679:H1742" si="248">F1679+G1679</f>
        <v>0.22431261818139933</v>
      </c>
    </row>
    <row r="1680" spans="1:8">
      <c r="A1680" s="152">
        <f t="shared" ref="A1680:B1695" si="249">A1679+1</f>
        <v>1666</v>
      </c>
      <c r="B1680" s="153">
        <f t="shared" si="249"/>
        <v>46591</v>
      </c>
      <c r="C1680" s="179" t="str">
        <f t="shared" ref="C1680:C1743" si="250">IF(IFERROR(HLOOKUP(B1680,$D$5:$BK$6,2,FALSE),"")="",C1681,HLOOKUP(B1680,$D$5:$BK$7,2,FALSE))</f>
        <v>구간19</v>
      </c>
      <c r="D1680" s="152">
        <f t="shared" si="247"/>
        <v>92</v>
      </c>
      <c r="E1680" s="180">
        <f>COUNTIF($C$15:C1680,C1680)</f>
        <v>23</v>
      </c>
      <c r="F1680" s="181">
        <f t="shared" ref="F1680:F1743" si="251">HLOOKUP($C1680,$D$6:$BK$11,6,FALSE)</f>
        <v>0.22388042026556132</v>
      </c>
      <c r="G1680" s="181">
        <f t="shared" ref="G1680:G1743" si="252">HLOOKUP($C1680,$D$6:$BK$11,5,FALSE)*(E1680)</f>
        <v>4.5184327564884441E-4</v>
      </c>
      <c r="H1680" s="182">
        <f t="shared" si="248"/>
        <v>0.22433226354121016</v>
      </c>
    </row>
    <row r="1681" spans="1:8">
      <c r="A1681" s="152">
        <f t="shared" si="249"/>
        <v>1667</v>
      </c>
      <c r="B1681" s="153">
        <f t="shared" si="249"/>
        <v>46592</v>
      </c>
      <c r="C1681" s="179" t="str">
        <f t="shared" si="250"/>
        <v>구간19</v>
      </c>
      <c r="D1681" s="152">
        <f t="shared" si="247"/>
        <v>92</v>
      </c>
      <c r="E1681" s="180">
        <f>COUNTIF($C$15:C1681,C1681)</f>
        <v>24</v>
      </c>
      <c r="F1681" s="181">
        <f t="shared" si="251"/>
        <v>0.22388042026556132</v>
      </c>
      <c r="G1681" s="181">
        <f t="shared" si="252"/>
        <v>4.7148863545966373E-4</v>
      </c>
      <c r="H1681" s="182">
        <f t="shared" si="248"/>
        <v>0.224351908901021</v>
      </c>
    </row>
    <row r="1682" spans="1:8">
      <c r="A1682" s="152">
        <f t="shared" si="249"/>
        <v>1668</v>
      </c>
      <c r="B1682" s="153">
        <f t="shared" si="249"/>
        <v>46593</v>
      </c>
      <c r="C1682" s="179" t="str">
        <f t="shared" si="250"/>
        <v>구간19</v>
      </c>
      <c r="D1682" s="152">
        <f t="shared" si="247"/>
        <v>92</v>
      </c>
      <c r="E1682" s="180">
        <f>COUNTIF($C$15:C1682,C1682)</f>
        <v>25</v>
      </c>
      <c r="F1682" s="181">
        <f t="shared" si="251"/>
        <v>0.22388042026556132</v>
      </c>
      <c r="G1682" s="181">
        <f t="shared" si="252"/>
        <v>4.9113399527048304E-4</v>
      </c>
      <c r="H1682" s="182">
        <f t="shared" si="248"/>
        <v>0.2243715542608318</v>
      </c>
    </row>
    <row r="1683" spans="1:8">
      <c r="A1683" s="152">
        <f t="shared" si="249"/>
        <v>1669</v>
      </c>
      <c r="B1683" s="153">
        <f t="shared" si="249"/>
        <v>46594</v>
      </c>
      <c r="C1683" s="179" t="str">
        <f t="shared" si="250"/>
        <v>구간19</v>
      </c>
      <c r="D1683" s="152">
        <f t="shared" si="247"/>
        <v>92</v>
      </c>
      <c r="E1683" s="180">
        <f>COUNTIF($C$15:C1683,C1683)</f>
        <v>26</v>
      </c>
      <c r="F1683" s="181">
        <f t="shared" si="251"/>
        <v>0.22388042026556132</v>
      </c>
      <c r="G1683" s="181">
        <f t="shared" si="252"/>
        <v>5.1077935508130241E-4</v>
      </c>
      <c r="H1683" s="182">
        <f t="shared" si="248"/>
        <v>0.22439119962064263</v>
      </c>
    </row>
    <row r="1684" spans="1:8">
      <c r="A1684" s="152">
        <f t="shared" si="249"/>
        <v>1670</v>
      </c>
      <c r="B1684" s="153">
        <f t="shared" si="249"/>
        <v>46595</v>
      </c>
      <c r="C1684" s="179" t="str">
        <f t="shared" si="250"/>
        <v>구간19</v>
      </c>
      <c r="D1684" s="152">
        <f t="shared" si="247"/>
        <v>92</v>
      </c>
      <c r="E1684" s="180">
        <f>COUNTIF($C$15:C1684,C1684)</f>
        <v>27</v>
      </c>
      <c r="F1684" s="181">
        <f t="shared" si="251"/>
        <v>0.22388042026556132</v>
      </c>
      <c r="G1684" s="181">
        <f t="shared" si="252"/>
        <v>5.3042471489212167E-4</v>
      </c>
      <c r="H1684" s="182">
        <f t="shared" si="248"/>
        <v>0.22441084498045344</v>
      </c>
    </row>
    <row r="1685" spans="1:8">
      <c r="A1685" s="152">
        <f t="shared" si="249"/>
        <v>1671</v>
      </c>
      <c r="B1685" s="153">
        <f t="shared" si="249"/>
        <v>46596</v>
      </c>
      <c r="C1685" s="179" t="str">
        <f t="shared" si="250"/>
        <v>구간19</v>
      </c>
      <c r="D1685" s="152">
        <f t="shared" si="247"/>
        <v>92</v>
      </c>
      <c r="E1685" s="180">
        <f>COUNTIF($C$15:C1685,C1685)</f>
        <v>28</v>
      </c>
      <c r="F1685" s="181">
        <f t="shared" si="251"/>
        <v>0.22388042026556132</v>
      </c>
      <c r="G1685" s="181">
        <f t="shared" si="252"/>
        <v>5.5007007470294104E-4</v>
      </c>
      <c r="H1685" s="182">
        <f t="shared" si="248"/>
        <v>0.22443049034026427</v>
      </c>
    </row>
    <row r="1686" spans="1:8">
      <c r="A1686" s="152">
        <f t="shared" si="249"/>
        <v>1672</v>
      </c>
      <c r="B1686" s="153">
        <f t="shared" si="249"/>
        <v>46597</v>
      </c>
      <c r="C1686" s="179" t="str">
        <f t="shared" si="250"/>
        <v>구간19</v>
      </c>
      <c r="D1686" s="152">
        <f t="shared" si="247"/>
        <v>92</v>
      </c>
      <c r="E1686" s="180">
        <f>COUNTIF($C$15:C1686,C1686)</f>
        <v>29</v>
      </c>
      <c r="F1686" s="181">
        <f t="shared" si="251"/>
        <v>0.22388042026556132</v>
      </c>
      <c r="G1686" s="181">
        <f t="shared" si="252"/>
        <v>5.697154345137603E-4</v>
      </c>
      <c r="H1686" s="182">
        <f t="shared" si="248"/>
        <v>0.22445013570007508</v>
      </c>
    </row>
    <row r="1687" spans="1:8">
      <c r="A1687" s="152">
        <f t="shared" si="249"/>
        <v>1673</v>
      </c>
      <c r="B1687" s="153">
        <f t="shared" si="249"/>
        <v>46598</v>
      </c>
      <c r="C1687" s="179" t="str">
        <f t="shared" si="250"/>
        <v>구간19</v>
      </c>
      <c r="D1687" s="152">
        <f t="shared" si="247"/>
        <v>92</v>
      </c>
      <c r="E1687" s="180">
        <f>COUNTIF($C$15:C1687,C1687)</f>
        <v>30</v>
      </c>
      <c r="F1687" s="181">
        <f t="shared" si="251"/>
        <v>0.22388042026556132</v>
      </c>
      <c r="G1687" s="181">
        <f t="shared" si="252"/>
        <v>5.8936079432457967E-4</v>
      </c>
      <c r="H1687" s="182">
        <f t="shared" si="248"/>
        <v>0.22446978105988591</v>
      </c>
    </row>
    <row r="1688" spans="1:8">
      <c r="A1688" s="152">
        <f t="shared" si="249"/>
        <v>1674</v>
      </c>
      <c r="B1688" s="153">
        <f t="shared" si="249"/>
        <v>46599</v>
      </c>
      <c r="C1688" s="179" t="str">
        <f t="shared" si="250"/>
        <v>구간19</v>
      </c>
      <c r="D1688" s="152">
        <f t="shared" si="247"/>
        <v>92</v>
      </c>
      <c r="E1688" s="180">
        <f>COUNTIF($C$15:C1688,C1688)</f>
        <v>31</v>
      </c>
      <c r="F1688" s="181">
        <f t="shared" si="251"/>
        <v>0.22388042026556132</v>
      </c>
      <c r="G1688" s="181">
        <f t="shared" si="252"/>
        <v>6.0900615413539893E-4</v>
      </c>
      <c r="H1688" s="182">
        <f t="shared" si="248"/>
        <v>0.22448942641969671</v>
      </c>
    </row>
    <row r="1689" spans="1:8">
      <c r="A1689" s="152">
        <f t="shared" si="249"/>
        <v>1675</v>
      </c>
      <c r="B1689" s="153">
        <f t="shared" si="249"/>
        <v>46600</v>
      </c>
      <c r="C1689" s="179" t="str">
        <f t="shared" si="250"/>
        <v>구간19</v>
      </c>
      <c r="D1689" s="152">
        <f t="shared" si="247"/>
        <v>92</v>
      </c>
      <c r="E1689" s="180">
        <f>COUNTIF($C$15:C1689,C1689)</f>
        <v>32</v>
      </c>
      <c r="F1689" s="181">
        <f t="shared" si="251"/>
        <v>0.22388042026556132</v>
      </c>
      <c r="G1689" s="181">
        <f t="shared" si="252"/>
        <v>6.286515139462183E-4</v>
      </c>
      <c r="H1689" s="182">
        <f t="shared" si="248"/>
        <v>0.22450907177950755</v>
      </c>
    </row>
    <row r="1690" spans="1:8">
      <c r="A1690" s="152">
        <f t="shared" si="249"/>
        <v>1676</v>
      </c>
      <c r="B1690" s="153">
        <f t="shared" si="249"/>
        <v>46601</v>
      </c>
      <c r="C1690" s="179" t="str">
        <f t="shared" si="250"/>
        <v>구간19</v>
      </c>
      <c r="D1690" s="152">
        <f t="shared" si="247"/>
        <v>92</v>
      </c>
      <c r="E1690" s="180">
        <f>COUNTIF($C$15:C1690,C1690)</f>
        <v>33</v>
      </c>
      <c r="F1690" s="181">
        <f t="shared" si="251"/>
        <v>0.22388042026556132</v>
      </c>
      <c r="G1690" s="181">
        <f t="shared" si="252"/>
        <v>6.4829687375703767E-4</v>
      </c>
      <c r="H1690" s="182">
        <f t="shared" si="248"/>
        <v>0.22452871713931835</v>
      </c>
    </row>
    <row r="1691" spans="1:8">
      <c r="A1691" s="152">
        <f t="shared" si="249"/>
        <v>1677</v>
      </c>
      <c r="B1691" s="153">
        <f t="shared" si="249"/>
        <v>46602</v>
      </c>
      <c r="C1691" s="179" t="str">
        <f t="shared" si="250"/>
        <v>구간19</v>
      </c>
      <c r="D1691" s="152">
        <f t="shared" si="247"/>
        <v>92</v>
      </c>
      <c r="E1691" s="180">
        <f>COUNTIF($C$15:C1691,C1691)</f>
        <v>34</v>
      </c>
      <c r="F1691" s="181">
        <f t="shared" si="251"/>
        <v>0.22388042026556132</v>
      </c>
      <c r="G1691" s="181">
        <f t="shared" si="252"/>
        <v>6.6794223356785693E-4</v>
      </c>
      <c r="H1691" s="182">
        <f t="shared" si="248"/>
        <v>0.22454836249912918</v>
      </c>
    </row>
    <row r="1692" spans="1:8">
      <c r="A1692" s="152">
        <f t="shared" si="249"/>
        <v>1678</v>
      </c>
      <c r="B1692" s="153">
        <f t="shared" si="249"/>
        <v>46603</v>
      </c>
      <c r="C1692" s="179" t="str">
        <f t="shared" si="250"/>
        <v>구간19</v>
      </c>
      <c r="D1692" s="152">
        <f t="shared" si="247"/>
        <v>92</v>
      </c>
      <c r="E1692" s="180">
        <f>COUNTIF($C$15:C1692,C1692)</f>
        <v>35</v>
      </c>
      <c r="F1692" s="181">
        <f t="shared" si="251"/>
        <v>0.22388042026556132</v>
      </c>
      <c r="G1692" s="181">
        <f t="shared" si="252"/>
        <v>6.875875933786763E-4</v>
      </c>
      <c r="H1692" s="182">
        <f t="shared" si="248"/>
        <v>0.22456800785893999</v>
      </c>
    </row>
    <row r="1693" spans="1:8">
      <c r="A1693" s="152">
        <f t="shared" si="249"/>
        <v>1679</v>
      </c>
      <c r="B1693" s="153">
        <f t="shared" si="249"/>
        <v>46604</v>
      </c>
      <c r="C1693" s="179" t="str">
        <f t="shared" si="250"/>
        <v>구간19</v>
      </c>
      <c r="D1693" s="152">
        <f t="shared" si="247"/>
        <v>92</v>
      </c>
      <c r="E1693" s="180">
        <f>COUNTIF($C$15:C1693,C1693)</f>
        <v>36</v>
      </c>
      <c r="F1693" s="181">
        <f t="shared" si="251"/>
        <v>0.22388042026556132</v>
      </c>
      <c r="G1693" s="181">
        <f t="shared" si="252"/>
        <v>7.0723295318949556E-4</v>
      </c>
      <c r="H1693" s="182">
        <f t="shared" si="248"/>
        <v>0.22458765321875082</v>
      </c>
    </row>
    <row r="1694" spans="1:8">
      <c r="A1694" s="152">
        <f t="shared" si="249"/>
        <v>1680</v>
      </c>
      <c r="B1694" s="153">
        <f t="shared" si="249"/>
        <v>46605</v>
      </c>
      <c r="C1694" s="179" t="str">
        <f t="shared" si="250"/>
        <v>구간19</v>
      </c>
      <c r="D1694" s="152">
        <f t="shared" si="247"/>
        <v>92</v>
      </c>
      <c r="E1694" s="180">
        <f>COUNTIF($C$15:C1694,C1694)</f>
        <v>37</v>
      </c>
      <c r="F1694" s="181">
        <f t="shared" si="251"/>
        <v>0.22388042026556132</v>
      </c>
      <c r="G1694" s="181">
        <f t="shared" si="252"/>
        <v>7.2687831300031493E-4</v>
      </c>
      <c r="H1694" s="182">
        <f t="shared" si="248"/>
        <v>0.22460729857856163</v>
      </c>
    </row>
    <row r="1695" spans="1:8">
      <c r="A1695" s="152">
        <f t="shared" si="249"/>
        <v>1681</v>
      </c>
      <c r="B1695" s="153">
        <f t="shared" si="249"/>
        <v>46606</v>
      </c>
      <c r="C1695" s="179" t="str">
        <f t="shared" si="250"/>
        <v>구간19</v>
      </c>
      <c r="D1695" s="152">
        <f t="shared" si="247"/>
        <v>92</v>
      </c>
      <c r="E1695" s="180">
        <f>COUNTIF($C$15:C1695,C1695)</f>
        <v>38</v>
      </c>
      <c r="F1695" s="181">
        <f t="shared" si="251"/>
        <v>0.22388042026556132</v>
      </c>
      <c r="G1695" s="181">
        <f t="shared" si="252"/>
        <v>7.4652367281113419E-4</v>
      </c>
      <c r="H1695" s="182">
        <f t="shared" si="248"/>
        <v>0.22462694393837246</v>
      </c>
    </row>
    <row r="1696" spans="1:8">
      <c r="A1696" s="152">
        <f t="shared" ref="A1696:B1711" si="253">A1695+1</f>
        <v>1682</v>
      </c>
      <c r="B1696" s="153">
        <f t="shared" si="253"/>
        <v>46607</v>
      </c>
      <c r="C1696" s="179" t="str">
        <f t="shared" si="250"/>
        <v>구간19</v>
      </c>
      <c r="D1696" s="152">
        <f t="shared" si="247"/>
        <v>92</v>
      </c>
      <c r="E1696" s="180">
        <f>COUNTIF($C$15:C1696,C1696)</f>
        <v>39</v>
      </c>
      <c r="F1696" s="181">
        <f t="shared" si="251"/>
        <v>0.22388042026556132</v>
      </c>
      <c r="G1696" s="181">
        <f t="shared" si="252"/>
        <v>7.6616903262195356E-4</v>
      </c>
      <c r="H1696" s="182">
        <f t="shared" si="248"/>
        <v>0.22464658929818326</v>
      </c>
    </row>
    <row r="1697" spans="1:8">
      <c r="A1697" s="152">
        <f t="shared" si="253"/>
        <v>1683</v>
      </c>
      <c r="B1697" s="153">
        <f t="shared" si="253"/>
        <v>46608</v>
      </c>
      <c r="C1697" s="179" t="str">
        <f t="shared" si="250"/>
        <v>구간19</v>
      </c>
      <c r="D1697" s="152">
        <f t="shared" si="247"/>
        <v>92</v>
      </c>
      <c r="E1697" s="180">
        <f>COUNTIF($C$15:C1697,C1697)</f>
        <v>40</v>
      </c>
      <c r="F1697" s="181">
        <f t="shared" si="251"/>
        <v>0.22388042026556132</v>
      </c>
      <c r="G1697" s="181">
        <f t="shared" si="252"/>
        <v>7.8581439243277282E-4</v>
      </c>
      <c r="H1697" s="182">
        <f t="shared" si="248"/>
        <v>0.2246662346579941</v>
      </c>
    </row>
    <row r="1698" spans="1:8">
      <c r="A1698" s="152">
        <f t="shared" si="253"/>
        <v>1684</v>
      </c>
      <c r="B1698" s="153">
        <f t="shared" si="253"/>
        <v>46609</v>
      </c>
      <c r="C1698" s="179" t="str">
        <f t="shared" si="250"/>
        <v>구간19</v>
      </c>
      <c r="D1698" s="152">
        <f t="shared" si="247"/>
        <v>92</v>
      </c>
      <c r="E1698" s="180">
        <f>COUNTIF($C$15:C1698,C1698)</f>
        <v>41</v>
      </c>
      <c r="F1698" s="181">
        <f t="shared" si="251"/>
        <v>0.22388042026556132</v>
      </c>
      <c r="G1698" s="181">
        <f t="shared" si="252"/>
        <v>8.0545975224359219E-4</v>
      </c>
      <c r="H1698" s="182">
        <f t="shared" si="248"/>
        <v>0.2246858800178049</v>
      </c>
    </row>
    <row r="1699" spans="1:8">
      <c r="A1699" s="152">
        <f t="shared" si="253"/>
        <v>1685</v>
      </c>
      <c r="B1699" s="153">
        <f t="shared" si="253"/>
        <v>46610</v>
      </c>
      <c r="C1699" s="179" t="str">
        <f t="shared" si="250"/>
        <v>구간19</v>
      </c>
      <c r="D1699" s="152">
        <f t="shared" si="247"/>
        <v>92</v>
      </c>
      <c r="E1699" s="180">
        <f>COUNTIF($C$15:C1699,C1699)</f>
        <v>42</v>
      </c>
      <c r="F1699" s="181">
        <f t="shared" si="251"/>
        <v>0.22388042026556132</v>
      </c>
      <c r="G1699" s="181">
        <f t="shared" si="252"/>
        <v>8.2510511205441156E-4</v>
      </c>
      <c r="H1699" s="182">
        <f t="shared" si="248"/>
        <v>0.22470552537761573</v>
      </c>
    </row>
    <row r="1700" spans="1:8">
      <c r="A1700" s="152">
        <f t="shared" si="253"/>
        <v>1686</v>
      </c>
      <c r="B1700" s="153">
        <f t="shared" si="253"/>
        <v>46611</v>
      </c>
      <c r="C1700" s="179" t="str">
        <f t="shared" si="250"/>
        <v>구간19</v>
      </c>
      <c r="D1700" s="152">
        <f t="shared" si="247"/>
        <v>92</v>
      </c>
      <c r="E1700" s="180">
        <f>COUNTIF($C$15:C1700,C1700)</f>
        <v>43</v>
      </c>
      <c r="F1700" s="181">
        <f t="shared" si="251"/>
        <v>0.22388042026556132</v>
      </c>
      <c r="G1700" s="181">
        <f t="shared" si="252"/>
        <v>8.4475047186523082E-4</v>
      </c>
      <c r="H1700" s="182">
        <f t="shared" si="248"/>
        <v>0.22472517073742654</v>
      </c>
    </row>
    <row r="1701" spans="1:8">
      <c r="A1701" s="152">
        <f t="shared" si="253"/>
        <v>1687</v>
      </c>
      <c r="B1701" s="153">
        <f t="shared" si="253"/>
        <v>46612</v>
      </c>
      <c r="C1701" s="179" t="str">
        <f t="shared" si="250"/>
        <v>구간19</v>
      </c>
      <c r="D1701" s="152">
        <f t="shared" si="247"/>
        <v>92</v>
      </c>
      <c r="E1701" s="180">
        <f>COUNTIF($C$15:C1701,C1701)</f>
        <v>44</v>
      </c>
      <c r="F1701" s="181">
        <f t="shared" si="251"/>
        <v>0.22388042026556132</v>
      </c>
      <c r="G1701" s="181">
        <f t="shared" si="252"/>
        <v>8.6439583167605019E-4</v>
      </c>
      <c r="H1701" s="182">
        <f t="shared" si="248"/>
        <v>0.22474481609723737</v>
      </c>
    </row>
    <row r="1702" spans="1:8">
      <c r="A1702" s="152">
        <f t="shared" si="253"/>
        <v>1688</v>
      </c>
      <c r="B1702" s="153">
        <f t="shared" si="253"/>
        <v>46613</v>
      </c>
      <c r="C1702" s="179" t="str">
        <f t="shared" si="250"/>
        <v>구간19</v>
      </c>
      <c r="D1702" s="152">
        <f t="shared" si="247"/>
        <v>92</v>
      </c>
      <c r="E1702" s="180">
        <f>COUNTIF($C$15:C1702,C1702)</f>
        <v>45</v>
      </c>
      <c r="F1702" s="181">
        <f t="shared" si="251"/>
        <v>0.22388042026556132</v>
      </c>
      <c r="G1702" s="181">
        <f t="shared" si="252"/>
        <v>8.8404119148686945E-4</v>
      </c>
      <c r="H1702" s="182">
        <f t="shared" si="248"/>
        <v>0.22476446145704818</v>
      </c>
    </row>
    <row r="1703" spans="1:8">
      <c r="A1703" s="152">
        <f t="shared" si="253"/>
        <v>1689</v>
      </c>
      <c r="B1703" s="153">
        <f t="shared" si="253"/>
        <v>46614</v>
      </c>
      <c r="C1703" s="179" t="str">
        <f t="shared" si="250"/>
        <v>구간19</v>
      </c>
      <c r="D1703" s="152">
        <f t="shared" si="247"/>
        <v>92</v>
      </c>
      <c r="E1703" s="180">
        <f>COUNTIF($C$15:C1703,C1703)</f>
        <v>46</v>
      </c>
      <c r="F1703" s="181">
        <f t="shared" si="251"/>
        <v>0.22388042026556132</v>
      </c>
      <c r="G1703" s="181">
        <f t="shared" si="252"/>
        <v>9.0368655129768882E-4</v>
      </c>
      <c r="H1703" s="182">
        <f t="shared" si="248"/>
        <v>0.22478410681685901</v>
      </c>
    </row>
    <row r="1704" spans="1:8">
      <c r="A1704" s="152">
        <f t="shared" si="253"/>
        <v>1690</v>
      </c>
      <c r="B1704" s="153">
        <f t="shared" si="253"/>
        <v>46615</v>
      </c>
      <c r="C1704" s="179" t="str">
        <f t="shared" si="250"/>
        <v>구간19</v>
      </c>
      <c r="D1704" s="152">
        <f t="shared" si="247"/>
        <v>92</v>
      </c>
      <c r="E1704" s="180">
        <f>COUNTIF($C$15:C1704,C1704)</f>
        <v>47</v>
      </c>
      <c r="F1704" s="181">
        <f t="shared" si="251"/>
        <v>0.22388042026556132</v>
      </c>
      <c r="G1704" s="181">
        <f t="shared" si="252"/>
        <v>9.2333191110850808E-4</v>
      </c>
      <c r="H1704" s="182">
        <f t="shared" si="248"/>
        <v>0.22480375217666984</v>
      </c>
    </row>
    <row r="1705" spans="1:8">
      <c r="A1705" s="152">
        <f t="shared" si="253"/>
        <v>1691</v>
      </c>
      <c r="B1705" s="153">
        <f t="shared" si="253"/>
        <v>46616</v>
      </c>
      <c r="C1705" s="179" t="str">
        <f t="shared" si="250"/>
        <v>구간19</v>
      </c>
      <c r="D1705" s="152">
        <f t="shared" si="247"/>
        <v>92</v>
      </c>
      <c r="E1705" s="180">
        <f>COUNTIF($C$15:C1705,C1705)</f>
        <v>48</v>
      </c>
      <c r="F1705" s="181">
        <f t="shared" si="251"/>
        <v>0.22388042026556132</v>
      </c>
      <c r="G1705" s="181">
        <f t="shared" si="252"/>
        <v>9.4297727091932745E-4</v>
      </c>
      <c r="H1705" s="182">
        <f t="shared" si="248"/>
        <v>0.22482339753648065</v>
      </c>
    </row>
    <row r="1706" spans="1:8">
      <c r="A1706" s="152">
        <f t="shared" si="253"/>
        <v>1692</v>
      </c>
      <c r="B1706" s="153">
        <f t="shared" si="253"/>
        <v>46617</v>
      </c>
      <c r="C1706" s="179" t="str">
        <f t="shared" si="250"/>
        <v>구간19</v>
      </c>
      <c r="D1706" s="152">
        <f t="shared" si="247"/>
        <v>92</v>
      </c>
      <c r="E1706" s="180">
        <f>COUNTIF($C$15:C1706,C1706)</f>
        <v>49</v>
      </c>
      <c r="F1706" s="181">
        <f t="shared" si="251"/>
        <v>0.22388042026556132</v>
      </c>
      <c r="G1706" s="181">
        <f t="shared" si="252"/>
        <v>9.6262263073014682E-4</v>
      </c>
      <c r="H1706" s="182">
        <f t="shared" si="248"/>
        <v>0.22484304289629148</v>
      </c>
    </row>
    <row r="1707" spans="1:8">
      <c r="A1707" s="152">
        <f t="shared" si="253"/>
        <v>1693</v>
      </c>
      <c r="B1707" s="153">
        <f t="shared" si="253"/>
        <v>46618</v>
      </c>
      <c r="C1707" s="179" t="str">
        <f t="shared" si="250"/>
        <v>구간19</v>
      </c>
      <c r="D1707" s="152">
        <f t="shared" si="247"/>
        <v>92</v>
      </c>
      <c r="E1707" s="180">
        <f>COUNTIF($C$15:C1707,C1707)</f>
        <v>50</v>
      </c>
      <c r="F1707" s="181">
        <f t="shared" si="251"/>
        <v>0.22388042026556132</v>
      </c>
      <c r="G1707" s="181">
        <f t="shared" si="252"/>
        <v>9.8226799054096608E-4</v>
      </c>
      <c r="H1707" s="182">
        <f t="shared" si="248"/>
        <v>0.22486268825610228</v>
      </c>
    </row>
    <row r="1708" spans="1:8">
      <c r="A1708" s="152">
        <f t="shared" si="253"/>
        <v>1694</v>
      </c>
      <c r="B1708" s="153">
        <f t="shared" si="253"/>
        <v>46619</v>
      </c>
      <c r="C1708" s="179" t="str">
        <f t="shared" si="250"/>
        <v>구간19</v>
      </c>
      <c r="D1708" s="152">
        <f t="shared" si="247"/>
        <v>92</v>
      </c>
      <c r="E1708" s="180">
        <f>COUNTIF($C$15:C1708,C1708)</f>
        <v>51</v>
      </c>
      <c r="F1708" s="181">
        <f t="shared" si="251"/>
        <v>0.22388042026556132</v>
      </c>
      <c r="G1708" s="181">
        <f t="shared" si="252"/>
        <v>1.0019133503517855E-3</v>
      </c>
      <c r="H1708" s="182">
        <f t="shared" si="248"/>
        <v>0.22488233361591312</v>
      </c>
    </row>
    <row r="1709" spans="1:8">
      <c r="A1709" s="152">
        <f t="shared" si="253"/>
        <v>1695</v>
      </c>
      <c r="B1709" s="153">
        <f t="shared" si="253"/>
        <v>46620</v>
      </c>
      <c r="C1709" s="179" t="str">
        <f t="shared" si="250"/>
        <v>구간19</v>
      </c>
      <c r="D1709" s="152">
        <f t="shared" si="247"/>
        <v>92</v>
      </c>
      <c r="E1709" s="180">
        <f>COUNTIF($C$15:C1709,C1709)</f>
        <v>52</v>
      </c>
      <c r="F1709" s="181">
        <f t="shared" si="251"/>
        <v>0.22388042026556132</v>
      </c>
      <c r="G1709" s="181">
        <f t="shared" si="252"/>
        <v>1.0215587101626048E-3</v>
      </c>
      <c r="H1709" s="182">
        <f t="shared" si="248"/>
        <v>0.22490197897572392</v>
      </c>
    </row>
    <row r="1710" spans="1:8">
      <c r="A1710" s="152">
        <f t="shared" si="253"/>
        <v>1696</v>
      </c>
      <c r="B1710" s="153">
        <f t="shared" si="253"/>
        <v>46621</v>
      </c>
      <c r="C1710" s="179" t="str">
        <f t="shared" si="250"/>
        <v>구간19</v>
      </c>
      <c r="D1710" s="152">
        <f t="shared" si="247"/>
        <v>92</v>
      </c>
      <c r="E1710" s="180">
        <f>COUNTIF($C$15:C1710,C1710)</f>
        <v>53</v>
      </c>
      <c r="F1710" s="181">
        <f t="shared" si="251"/>
        <v>0.22388042026556132</v>
      </c>
      <c r="G1710" s="181">
        <f t="shared" si="252"/>
        <v>1.041204069973424E-3</v>
      </c>
      <c r="H1710" s="182">
        <f t="shared" si="248"/>
        <v>0.22492162433553475</v>
      </c>
    </row>
    <row r="1711" spans="1:8">
      <c r="A1711" s="152">
        <f t="shared" si="253"/>
        <v>1697</v>
      </c>
      <c r="B1711" s="153">
        <f t="shared" si="253"/>
        <v>46622</v>
      </c>
      <c r="C1711" s="179" t="str">
        <f t="shared" si="250"/>
        <v>구간19</v>
      </c>
      <c r="D1711" s="152">
        <f t="shared" si="247"/>
        <v>92</v>
      </c>
      <c r="E1711" s="180">
        <f>COUNTIF($C$15:C1711,C1711)</f>
        <v>54</v>
      </c>
      <c r="F1711" s="181">
        <f t="shared" si="251"/>
        <v>0.22388042026556132</v>
      </c>
      <c r="G1711" s="181">
        <f t="shared" si="252"/>
        <v>1.0608494297842433E-3</v>
      </c>
      <c r="H1711" s="182">
        <f t="shared" si="248"/>
        <v>0.22494126969534556</v>
      </c>
    </row>
    <row r="1712" spans="1:8">
      <c r="A1712" s="152">
        <f t="shared" ref="A1712:B1727" si="254">A1711+1</f>
        <v>1698</v>
      </c>
      <c r="B1712" s="153">
        <f t="shared" si="254"/>
        <v>46623</v>
      </c>
      <c r="C1712" s="179" t="str">
        <f t="shared" si="250"/>
        <v>구간19</v>
      </c>
      <c r="D1712" s="152">
        <f t="shared" si="247"/>
        <v>92</v>
      </c>
      <c r="E1712" s="180">
        <f>COUNTIF($C$15:C1712,C1712)</f>
        <v>55</v>
      </c>
      <c r="F1712" s="181">
        <f t="shared" si="251"/>
        <v>0.22388042026556132</v>
      </c>
      <c r="G1712" s="181">
        <f t="shared" si="252"/>
        <v>1.0804947895950627E-3</v>
      </c>
      <c r="H1712" s="182">
        <f t="shared" si="248"/>
        <v>0.22496091505515639</v>
      </c>
    </row>
    <row r="1713" spans="1:8">
      <c r="A1713" s="152">
        <f t="shared" si="254"/>
        <v>1699</v>
      </c>
      <c r="B1713" s="153">
        <f t="shared" si="254"/>
        <v>46624</v>
      </c>
      <c r="C1713" s="179" t="str">
        <f t="shared" si="250"/>
        <v>구간19</v>
      </c>
      <c r="D1713" s="152">
        <f t="shared" si="247"/>
        <v>92</v>
      </c>
      <c r="E1713" s="180">
        <f>COUNTIF($C$15:C1713,C1713)</f>
        <v>56</v>
      </c>
      <c r="F1713" s="181">
        <f t="shared" si="251"/>
        <v>0.22388042026556132</v>
      </c>
      <c r="G1713" s="181">
        <f t="shared" si="252"/>
        <v>1.1001401494058821E-3</v>
      </c>
      <c r="H1713" s="182">
        <f t="shared" si="248"/>
        <v>0.2249805604149672</v>
      </c>
    </row>
    <row r="1714" spans="1:8">
      <c r="A1714" s="152">
        <f t="shared" si="254"/>
        <v>1700</v>
      </c>
      <c r="B1714" s="153">
        <f t="shared" si="254"/>
        <v>46625</v>
      </c>
      <c r="C1714" s="179" t="str">
        <f t="shared" si="250"/>
        <v>구간19</v>
      </c>
      <c r="D1714" s="152">
        <f t="shared" si="247"/>
        <v>92</v>
      </c>
      <c r="E1714" s="180">
        <f>COUNTIF($C$15:C1714,C1714)</f>
        <v>57</v>
      </c>
      <c r="F1714" s="181">
        <f t="shared" si="251"/>
        <v>0.22388042026556132</v>
      </c>
      <c r="G1714" s="181">
        <f t="shared" si="252"/>
        <v>1.1197855092167015E-3</v>
      </c>
      <c r="H1714" s="182">
        <f t="shared" si="248"/>
        <v>0.22500020577477803</v>
      </c>
    </row>
    <row r="1715" spans="1:8">
      <c r="A1715" s="152">
        <f t="shared" si="254"/>
        <v>1701</v>
      </c>
      <c r="B1715" s="153">
        <f t="shared" si="254"/>
        <v>46626</v>
      </c>
      <c r="C1715" s="179" t="str">
        <f t="shared" si="250"/>
        <v>구간19</v>
      </c>
      <c r="D1715" s="152">
        <f t="shared" si="247"/>
        <v>92</v>
      </c>
      <c r="E1715" s="180">
        <f>COUNTIF($C$15:C1715,C1715)</f>
        <v>58</v>
      </c>
      <c r="F1715" s="181">
        <f t="shared" si="251"/>
        <v>0.22388042026556132</v>
      </c>
      <c r="G1715" s="181">
        <f t="shared" si="252"/>
        <v>1.1394308690275206E-3</v>
      </c>
      <c r="H1715" s="182">
        <f t="shared" si="248"/>
        <v>0.22501985113458883</v>
      </c>
    </row>
    <row r="1716" spans="1:8">
      <c r="A1716" s="152">
        <f t="shared" si="254"/>
        <v>1702</v>
      </c>
      <c r="B1716" s="153">
        <f t="shared" si="254"/>
        <v>46627</v>
      </c>
      <c r="C1716" s="179" t="str">
        <f t="shared" si="250"/>
        <v>구간19</v>
      </c>
      <c r="D1716" s="152">
        <f t="shared" si="247"/>
        <v>92</v>
      </c>
      <c r="E1716" s="180">
        <f>COUNTIF($C$15:C1716,C1716)</f>
        <v>59</v>
      </c>
      <c r="F1716" s="181">
        <f t="shared" si="251"/>
        <v>0.22388042026556132</v>
      </c>
      <c r="G1716" s="181">
        <f t="shared" si="252"/>
        <v>1.15907622883834E-3</v>
      </c>
      <c r="H1716" s="182">
        <f t="shared" si="248"/>
        <v>0.22503949649439967</v>
      </c>
    </row>
    <row r="1717" spans="1:8">
      <c r="A1717" s="152">
        <f t="shared" si="254"/>
        <v>1703</v>
      </c>
      <c r="B1717" s="153">
        <f t="shared" si="254"/>
        <v>46628</v>
      </c>
      <c r="C1717" s="179" t="str">
        <f t="shared" si="250"/>
        <v>구간19</v>
      </c>
      <c r="D1717" s="152">
        <f t="shared" si="247"/>
        <v>92</v>
      </c>
      <c r="E1717" s="180">
        <f>COUNTIF($C$15:C1717,C1717)</f>
        <v>60</v>
      </c>
      <c r="F1717" s="181">
        <f t="shared" si="251"/>
        <v>0.22388042026556132</v>
      </c>
      <c r="G1717" s="181">
        <f t="shared" si="252"/>
        <v>1.1787215886491593E-3</v>
      </c>
      <c r="H1717" s="182">
        <f t="shared" si="248"/>
        <v>0.22505914185421047</v>
      </c>
    </row>
    <row r="1718" spans="1:8">
      <c r="A1718" s="152">
        <f t="shared" si="254"/>
        <v>1704</v>
      </c>
      <c r="B1718" s="153">
        <f t="shared" si="254"/>
        <v>46629</v>
      </c>
      <c r="C1718" s="179" t="str">
        <f t="shared" si="250"/>
        <v>구간19</v>
      </c>
      <c r="D1718" s="152">
        <f t="shared" si="247"/>
        <v>92</v>
      </c>
      <c r="E1718" s="180">
        <f>COUNTIF($C$15:C1718,C1718)</f>
        <v>61</v>
      </c>
      <c r="F1718" s="181">
        <f t="shared" si="251"/>
        <v>0.22388042026556132</v>
      </c>
      <c r="G1718" s="181">
        <f t="shared" si="252"/>
        <v>1.1983669484599787E-3</v>
      </c>
      <c r="H1718" s="182">
        <f t="shared" si="248"/>
        <v>0.2250787872140213</v>
      </c>
    </row>
    <row r="1719" spans="1:8">
      <c r="A1719" s="152">
        <f t="shared" si="254"/>
        <v>1705</v>
      </c>
      <c r="B1719" s="153">
        <f t="shared" si="254"/>
        <v>46630</v>
      </c>
      <c r="C1719" s="179" t="str">
        <f t="shared" si="250"/>
        <v>구간19</v>
      </c>
      <c r="D1719" s="152">
        <f t="shared" si="247"/>
        <v>92</v>
      </c>
      <c r="E1719" s="180">
        <f>COUNTIF($C$15:C1719,C1719)</f>
        <v>62</v>
      </c>
      <c r="F1719" s="181">
        <f t="shared" si="251"/>
        <v>0.22388042026556132</v>
      </c>
      <c r="G1719" s="181">
        <f t="shared" si="252"/>
        <v>1.2180123082707979E-3</v>
      </c>
      <c r="H1719" s="182">
        <f t="shared" si="248"/>
        <v>0.22509843257383211</v>
      </c>
    </row>
    <row r="1720" spans="1:8">
      <c r="A1720" s="152">
        <f t="shared" si="254"/>
        <v>1706</v>
      </c>
      <c r="B1720" s="153">
        <f t="shared" si="254"/>
        <v>46631</v>
      </c>
      <c r="C1720" s="179" t="str">
        <f t="shared" si="250"/>
        <v>구간19</v>
      </c>
      <c r="D1720" s="152">
        <f t="shared" si="247"/>
        <v>92</v>
      </c>
      <c r="E1720" s="180">
        <f>COUNTIF($C$15:C1720,C1720)</f>
        <v>63</v>
      </c>
      <c r="F1720" s="181">
        <f t="shared" si="251"/>
        <v>0.22388042026556132</v>
      </c>
      <c r="G1720" s="181">
        <f t="shared" si="252"/>
        <v>1.2376576680816172E-3</v>
      </c>
      <c r="H1720" s="182">
        <f t="shared" si="248"/>
        <v>0.22511807793364294</v>
      </c>
    </row>
    <row r="1721" spans="1:8">
      <c r="A1721" s="152">
        <f t="shared" si="254"/>
        <v>1707</v>
      </c>
      <c r="B1721" s="153">
        <f t="shared" si="254"/>
        <v>46632</v>
      </c>
      <c r="C1721" s="179" t="str">
        <f t="shared" si="250"/>
        <v>구간19</v>
      </c>
      <c r="D1721" s="152">
        <f t="shared" si="247"/>
        <v>92</v>
      </c>
      <c r="E1721" s="180">
        <f>COUNTIF($C$15:C1721,C1721)</f>
        <v>64</v>
      </c>
      <c r="F1721" s="181">
        <f t="shared" si="251"/>
        <v>0.22388042026556132</v>
      </c>
      <c r="G1721" s="181">
        <f t="shared" si="252"/>
        <v>1.2573030278924366E-3</v>
      </c>
      <c r="H1721" s="182">
        <f t="shared" si="248"/>
        <v>0.22513772329345375</v>
      </c>
    </row>
    <row r="1722" spans="1:8">
      <c r="A1722" s="152">
        <f t="shared" si="254"/>
        <v>1708</v>
      </c>
      <c r="B1722" s="153">
        <f t="shared" si="254"/>
        <v>46633</v>
      </c>
      <c r="C1722" s="179" t="str">
        <f t="shared" si="250"/>
        <v>구간19</v>
      </c>
      <c r="D1722" s="152">
        <f t="shared" si="247"/>
        <v>92</v>
      </c>
      <c r="E1722" s="180">
        <f>COUNTIF($C$15:C1722,C1722)</f>
        <v>65</v>
      </c>
      <c r="F1722" s="181">
        <f t="shared" si="251"/>
        <v>0.22388042026556132</v>
      </c>
      <c r="G1722" s="181">
        <f t="shared" si="252"/>
        <v>1.276948387703256E-3</v>
      </c>
      <c r="H1722" s="182">
        <f t="shared" si="248"/>
        <v>0.22515736865326458</v>
      </c>
    </row>
    <row r="1723" spans="1:8">
      <c r="A1723" s="152">
        <f t="shared" si="254"/>
        <v>1709</v>
      </c>
      <c r="B1723" s="153">
        <f t="shared" si="254"/>
        <v>46634</v>
      </c>
      <c r="C1723" s="179" t="str">
        <f t="shared" si="250"/>
        <v>구간19</v>
      </c>
      <c r="D1723" s="152">
        <f t="shared" si="247"/>
        <v>92</v>
      </c>
      <c r="E1723" s="180">
        <f>COUNTIF($C$15:C1723,C1723)</f>
        <v>66</v>
      </c>
      <c r="F1723" s="181">
        <f t="shared" si="251"/>
        <v>0.22388042026556132</v>
      </c>
      <c r="G1723" s="181">
        <f t="shared" si="252"/>
        <v>1.2965937475140753E-3</v>
      </c>
      <c r="H1723" s="182">
        <f t="shared" si="248"/>
        <v>0.22517701401307538</v>
      </c>
    </row>
    <row r="1724" spans="1:8">
      <c r="A1724" s="152">
        <f t="shared" si="254"/>
        <v>1710</v>
      </c>
      <c r="B1724" s="153">
        <f t="shared" si="254"/>
        <v>46635</v>
      </c>
      <c r="C1724" s="179" t="str">
        <f t="shared" si="250"/>
        <v>구간19</v>
      </c>
      <c r="D1724" s="152">
        <f t="shared" si="247"/>
        <v>92</v>
      </c>
      <c r="E1724" s="180">
        <f>COUNTIF($C$15:C1724,C1724)</f>
        <v>67</v>
      </c>
      <c r="F1724" s="181">
        <f t="shared" si="251"/>
        <v>0.22388042026556132</v>
      </c>
      <c r="G1724" s="181">
        <f t="shared" si="252"/>
        <v>1.3162391073248945E-3</v>
      </c>
      <c r="H1724" s="182">
        <f t="shared" si="248"/>
        <v>0.22519665937288622</v>
      </c>
    </row>
    <row r="1725" spans="1:8">
      <c r="A1725" s="152">
        <f t="shared" si="254"/>
        <v>1711</v>
      </c>
      <c r="B1725" s="153">
        <f t="shared" si="254"/>
        <v>46636</v>
      </c>
      <c r="C1725" s="179" t="str">
        <f t="shared" si="250"/>
        <v>구간19</v>
      </c>
      <c r="D1725" s="152">
        <f t="shared" si="247"/>
        <v>92</v>
      </c>
      <c r="E1725" s="180">
        <f>COUNTIF($C$15:C1725,C1725)</f>
        <v>68</v>
      </c>
      <c r="F1725" s="181">
        <f t="shared" si="251"/>
        <v>0.22388042026556132</v>
      </c>
      <c r="G1725" s="181">
        <f t="shared" si="252"/>
        <v>1.3358844671357139E-3</v>
      </c>
      <c r="H1725" s="182">
        <f t="shared" si="248"/>
        <v>0.22521630473269702</v>
      </c>
    </row>
    <row r="1726" spans="1:8">
      <c r="A1726" s="152">
        <f t="shared" si="254"/>
        <v>1712</v>
      </c>
      <c r="B1726" s="153">
        <f t="shared" si="254"/>
        <v>46637</v>
      </c>
      <c r="C1726" s="179" t="str">
        <f t="shared" si="250"/>
        <v>구간19</v>
      </c>
      <c r="D1726" s="152">
        <f t="shared" si="247"/>
        <v>92</v>
      </c>
      <c r="E1726" s="180">
        <f>COUNTIF($C$15:C1726,C1726)</f>
        <v>69</v>
      </c>
      <c r="F1726" s="181">
        <f t="shared" si="251"/>
        <v>0.22388042026556132</v>
      </c>
      <c r="G1726" s="181">
        <f t="shared" si="252"/>
        <v>1.3555298269465332E-3</v>
      </c>
      <c r="H1726" s="182">
        <f t="shared" si="248"/>
        <v>0.22523595009250785</v>
      </c>
    </row>
    <row r="1727" spans="1:8">
      <c r="A1727" s="152">
        <f t="shared" si="254"/>
        <v>1713</v>
      </c>
      <c r="B1727" s="153">
        <f t="shared" si="254"/>
        <v>46638</v>
      </c>
      <c r="C1727" s="179" t="str">
        <f t="shared" si="250"/>
        <v>구간19</v>
      </c>
      <c r="D1727" s="152">
        <f t="shared" si="247"/>
        <v>92</v>
      </c>
      <c r="E1727" s="180">
        <f>COUNTIF($C$15:C1727,C1727)</f>
        <v>70</v>
      </c>
      <c r="F1727" s="181">
        <f t="shared" si="251"/>
        <v>0.22388042026556132</v>
      </c>
      <c r="G1727" s="181">
        <f t="shared" si="252"/>
        <v>1.3751751867573526E-3</v>
      </c>
      <c r="H1727" s="182">
        <f t="shared" si="248"/>
        <v>0.22525559545231869</v>
      </c>
    </row>
    <row r="1728" spans="1:8">
      <c r="A1728" s="152">
        <f t="shared" ref="A1728:B1743" si="255">A1727+1</f>
        <v>1714</v>
      </c>
      <c r="B1728" s="153">
        <f t="shared" si="255"/>
        <v>46639</v>
      </c>
      <c r="C1728" s="179" t="str">
        <f t="shared" si="250"/>
        <v>구간19</v>
      </c>
      <c r="D1728" s="152">
        <f t="shared" si="247"/>
        <v>92</v>
      </c>
      <c r="E1728" s="180">
        <f>COUNTIF($C$15:C1728,C1728)</f>
        <v>71</v>
      </c>
      <c r="F1728" s="181">
        <f t="shared" si="251"/>
        <v>0.22388042026556132</v>
      </c>
      <c r="G1728" s="181">
        <f t="shared" si="252"/>
        <v>1.3948205465681718E-3</v>
      </c>
      <c r="H1728" s="182">
        <f t="shared" si="248"/>
        <v>0.22527524081212949</v>
      </c>
    </row>
    <row r="1729" spans="1:8">
      <c r="A1729" s="152">
        <f t="shared" si="255"/>
        <v>1715</v>
      </c>
      <c r="B1729" s="153">
        <f t="shared" si="255"/>
        <v>46640</v>
      </c>
      <c r="C1729" s="179" t="str">
        <f t="shared" si="250"/>
        <v>구간19</v>
      </c>
      <c r="D1729" s="152">
        <f t="shared" si="247"/>
        <v>92</v>
      </c>
      <c r="E1729" s="180">
        <f>COUNTIF($C$15:C1729,C1729)</f>
        <v>72</v>
      </c>
      <c r="F1729" s="181">
        <f t="shared" si="251"/>
        <v>0.22388042026556132</v>
      </c>
      <c r="G1729" s="181">
        <f t="shared" si="252"/>
        <v>1.4144659063789911E-3</v>
      </c>
      <c r="H1729" s="182">
        <f t="shared" si="248"/>
        <v>0.22529488617194032</v>
      </c>
    </row>
    <row r="1730" spans="1:8">
      <c r="A1730" s="152">
        <f t="shared" si="255"/>
        <v>1716</v>
      </c>
      <c r="B1730" s="153">
        <f t="shared" si="255"/>
        <v>46641</v>
      </c>
      <c r="C1730" s="179" t="str">
        <f t="shared" si="250"/>
        <v>구간19</v>
      </c>
      <c r="D1730" s="152">
        <f t="shared" si="247"/>
        <v>92</v>
      </c>
      <c r="E1730" s="180">
        <f>COUNTIF($C$15:C1730,C1730)</f>
        <v>73</v>
      </c>
      <c r="F1730" s="181">
        <f t="shared" si="251"/>
        <v>0.22388042026556132</v>
      </c>
      <c r="G1730" s="181">
        <f t="shared" si="252"/>
        <v>1.4341112661898105E-3</v>
      </c>
      <c r="H1730" s="182">
        <f t="shared" si="248"/>
        <v>0.22531453153175113</v>
      </c>
    </row>
    <row r="1731" spans="1:8">
      <c r="A1731" s="152">
        <f t="shared" si="255"/>
        <v>1717</v>
      </c>
      <c r="B1731" s="153">
        <f t="shared" si="255"/>
        <v>46642</v>
      </c>
      <c r="C1731" s="179" t="str">
        <f t="shared" si="250"/>
        <v>구간19</v>
      </c>
      <c r="D1731" s="152">
        <f t="shared" si="247"/>
        <v>92</v>
      </c>
      <c r="E1731" s="180">
        <f>COUNTIF($C$15:C1731,C1731)</f>
        <v>74</v>
      </c>
      <c r="F1731" s="181">
        <f t="shared" si="251"/>
        <v>0.22388042026556132</v>
      </c>
      <c r="G1731" s="181">
        <f t="shared" si="252"/>
        <v>1.4537566260006299E-3</v>
      </c>
      <c r="H1731" s="182">
        <f t="shared" si="248"/>
        <v>0.22533417689156196</v>
      </c>
    </row>
    <row r="1732" spans="1:8">
      <c r="A1732" s="152">
        <f t="shared" si="255"/>
        <v>1718</v>
      </c>
      <c r="B1732" s="153">
        <f t="shared" si="255"/>
        <v>46643</v>
      </c>
      <c r="C1732" s="179" t="str">
        <f t="shared" si="250"/>
        <v>구간19</v>
      </c>
      <c r="D1732" s="152">
        <f t="shared" si="247"/>
        <v>92</v>
      </c>
      <c r="E1732" s="180">
        <f>COUNTIF($C$15:C1732,C1732)</f>
        <v>75</v>
      </c>
      <c r="F1732" s="181">
        <f t="shared" si="251"/>
        <v>0.22388042026556132</v>
      </c>
      <c r="G1732" s="181">
        <f t="shared" si="252"/>
        <v>1.4734019858114492E-3</v>
      </c>
      <c r="H1732" s="182">
        <f t="shared" si="248"/>
        <v>0.22535382225137277</v>
      </c>
    </row>
    <row r="1733" spans="1:8">
      <c r="A1733" s="152">
        <f t="shared" si="255"/>
        <v>1719</v>
      </c>
      <c r="B1733" s="153">
        <f t="shared" si="255"/>
        <v>46644</v>
      </c>
      <c r="C1733" s="179" t="str">
        <f t="shared" si="250"/>
        <v>구간19</v>
      </c>
      <c r="D1733" s="152">
        <f t="shared" si="247"/>
        <v>92</v>
      </c>
      <c r="E1733" s="180">
        <f>COUNTIF($C$15:C1733,C1733)</f>
        <v>76</v>
      </c>
      <c r="F1733" s="181">
        <f t="shared" si="251"/>
        <v>0.22388042026556132</v>
      </c>
      <c r="G1733" s="181">
        <f t="shared" si="252"/>
        <v>1.4930473456222684E-3</v>
      </c>
      <c r="H1733" s="182">
        <f t="shared" si="248"/>
        <v>0.2253734676111836</v>
      </c>
    </row>
    <row r="1734" spans="1:8">
      <c r="A1734" s="152">
        <f t="shared" si="255"/>
        <v>1720</v>
      </c>
      <c r="B1734" s="153">
        <f t="shared" si="255"/>
        <v>46645</v>
      </c>
      <c r="C1734" s="179" t="str">
        <f t="shared" si="250"/>
        <v>구간19</v>
      </c>
      <c r="D1734" s="152">
        <f t="shared" si="247"/>
        <v>92</v>
      </c>
      <c r="E1734" s="180">
        <f>COUNTIF($C$15:C1734,C1734)</f>
        <v>77</v>
      </c>
      <c r="F1734" s="181">
        <f t="shared" si="251"/>
        <v>0.22388042026556132</v>
      </c>
      <c r="G1734" s="181">
        <f t="shared" si="252"/>
        <v>1.5126927054330878E-3</v>
      </c>
      <c r="H1734" s="182">
        <f t="shared" si="248"/>
        <v>0.2253931129709944</v>
      </c>
    </row>
    <row r="1735" spans="1:8">
      <c r="A1735" s="152">
        <f t="shared" si="255"/>
        <v>1721</v>
      </c>
      <c r="B1735" s="153">
        <f t="shared" si="255"/>
        <v>46646</v>
      </c>
      <c r="C1735" s="179" t="str">
        <f t="shared" si="250"/>
        <v>구간19</v>
      </c>
      <c r="D1735" s="152">
        <f t="shared" si="247"/>
        <v>92</v>
      </c>
      <c r="E1735" s="180">
        <f>COUNTIF($C$15:C1735,C1735)</f>
        <v>78</v>
      </c>
      <c r="F1735" s="181">
        <f t="shared" si="251"/>
        <v>0.22388042026556132</v>
      </c>
      <c r="G1735" s="181">
        <f t="shared" si="252"/>
        <v>1.5323380652439071E-3</v>
      </c>
      <c r="H1735" s="182">
        <f t="shared" si="248"/>
        <v>0.22541275833080524</v>
      </c>
    </row>
    <row r="1736" spans="1:8">
      <c r="A1736" s="152">
        <f t="shared" si="255"/>
        <v>1722</v>
      </c>
      <c r="B1736" s="153">
        <f t="shared" si="255"/>
        <v>46647</v>
      </c>
      <c r="C1736" s="179" t="str">
        <f t="shared" si="250"/>
        <v>구간19</v>
      </c>
      <c r="D1736" s="152">
        <f t="shared" si="247"/>
        <v>92</v>
      </c>
      <c r="E1736" s="180">
        <f>COUNTIF($C$15:C1736,C1736)</f>
        <v>79</v>
      </c>
      <c r="F1736" s="181">
        <f t="shared" si="251"/>
        <v>0.22388042026556132</v>
      </c>
      <c r="G1736" s="181">
        <f t="shared" si="252"/>
        <v>1.5519834250547265E-3</v>
      </c>
      <c r="H1736" s="182">
        <f t="shared" si="248"/>
        <v>0.22543240369061604</v>
      </c>
    </row>
    <row r="1737" spans="1:8">
      <c r="A1737" s="152">
        <f t="shared" si="255"/>
        <v>1723</v>
      </c>
      <c r="B1737" s="153">
        <f t="shared" si="255"/>
        <v>46648</v>
      </c>
      <c r="C1737" s="179" t="str">
        <f t="shared" si="250"/>
        <v>구간19</v>
      </c>
      <c r="D1737" s="152">
        <f t="shared" si="247"/>
        <v>92</v>
      </c>
      <c r="E1737" s="180">
        <f>COUNTIF($C$15:C1737,C1737)</f>
        <v>80</v>
      </c>
      <c r="F1737" s="181">
        <f t="shared" si="251"/>
        <v>0.22388042026556132</v>
      </c>
      <c r="G1737" s="181">
        <f t="shared" si="252"/>
        <v>1.5716287848655456E-3</v>
      </c>
      <c r="H1737" s="182">
        <f t="shared" si="248"/>
        <v>0.22545204905042687</v>
      </c>
    </row>
    <row r="1738" spans="1:8">
      <c r="A1738" s="152">
        <f t="shared" si="255"/>
        <v>1724</v>
      </c>
      <c r="B1738" s="153">
        <f t="shared" si="255"/>
        <v>46649</v>
      </c>
      <c r="C1738" s="179" t="str">
        <f t="shared" si="250"/>
        <v>구간19</v>
      </c>
      <c r="D1738" s="152">
        <f t="shared" si="247"/>
        <v>92</v>
      </c>
      <c r="E1738" s="180">
        <f>COUNTIF($C$15:C1738,C1738)</f>
        <v>81</v>
      </c>
      <c r="F1738" s="181">
        <f t="shared" si="251"/>
        <v>0.22388042026556132</v>
      </c>
      <c r="G1738" s="181">
        <f t="shared" si="252"/>
        <v>1.591274144676365E-3</v>
      </c>
      <c r="H1738" s="182">
        <f t="shared" si="248"/>
        <v>0.22547169441023768</v>
      </c>
    </row>
    <row r="1739" spans="1:8">
      <c r="A1739" s="152">
        <f t="shared" si="255"/>
        <v>1725</v>
      </c>
      <c r="B1739" s="153">
        <f t="shared" si="255"/>
        <v>46650</v>
      </c>
      <c r="C1739" s="179" t="str">
        <f t="shared" si="250"/>
        <v>구간19</v>
      </c>
      <c r="D1739" s="152">
        <f t="shared" si="247"/>
        <v>92</v>
      </c>
      <c r="E1739" s="180">
        <f>COUNTIF($C$15:C1739,C1739)</f>
        <v>82</v>
      </c>
      <c r="F1739" s="181">
        <f t="shared" si="251"/>
        <v>0.22388042026556132</v>
      </c>
      <c r="G1739" s="181">
        <f t="shared" si="252"/>
        <v>1.6109195044871844E-3</v>
      </c>
      <c r="H1739" s="182">
        <f t="shared" si="248"/>
        <v>0.22549133977004851</v>
      </c>
    </row>
    <row r="1740" spans="1:8">
      <c r="A1740" s="152">
        <f t="shared" si="255"/>
        <v>1726</v>
      </c>
      <c r="B1740" s="153">
        <f t="shared" si="255"/>
        <v>46651</v>
      </c>
      <c r="C1740" s="179" t="str">
        <f t="shared" si="250"/>
        <v>구간19</v>
      </c>
      <c r="D1740" s="152">
        <f t="shared" si="247"/>
        <v>92</v>
      </c>
      <c r="E1740" s="180">
        <f>COUNTIF($C$15:C1740,C1740)</f>
        <v>83</v>
      </c>
      <c r="F1740" s="181">
        <f t="shared" si="251"/>
        <v>0.22388042026556132</v>
      </c>
      <c r="G1740" s="181">
        <f t="shared" si="252"/>
        <v>1.6305648642980038E-3</v>
      </c>
      <c r="H1740" s="182">
        <f t="shared" si="248"/>
        <v>0.22551098512985931</v>
      </c>
    </row>
    <row r="1741" spans="1:8">
      <c r="A1741" s="152">
        <f t="shared" si="255"/>
        <v>1727</v>
      </c>
      <c r="B1741" s="153">
        <f t="shared" si="255"/>
        <v>46652</v>
      </c>
      <c r="C1741" s="179" t="str">
        <f t="shared" si="250"/>
        <v>구간19</v>
      </c>
      <c r="D1741" s="152">
        <f t="shared" si="247"/>
        <v>92</v>
      </c>
      <c r="E1741" s="180">
        <f>COUNTIF($C$15:C1741,C1741)</f>
        <v>84</v>
      </c>
      <c r="F1741" s="181">
        <f t="shared" si="251"/>
        <v>0.22388042026556132</v>
      </c>
      <c r="G1741" s="181">
        <f t="shared" si="252"/>
        <v>1.6502102241088231E-3</v>
      </c>
      <c r="H1741" s="182">
        <f t="shared" si="248"/>
        <v>0.22553063048967015</v>
      </c>
    </row>
    <row r="1742" spans="1:8">
      <c r="A1742" s="152">
        <f t="shared" si="255"/>
        <v>1728</v>
      </c>
      <c r="B1742" s="153">
        <f t="shared" si="255"/>
        <v>46653</v>
      </c>
      <c r="C1742" s="179" t="str">
        <f t="shared" si="250"/>
        <v>구간19</v>
      </c>
      <c r="D1742" s="152">
        <f t="shared" si="247"/>
        <v>92</v>
      </c>
      <c r="E1742" s="180">
        <f>COUNTIF($C$15:C1742,C1742)</f>
        <v>85</v>
      </c>
      <c r="F1742" s="181">
        <f t="shared" si="251"/>
        <v>0.22388042026556132</v>
      </c>
      <c r="G1742" s="181">
        <f t="shared" si="252"/>
        <v>1.6698555839196423E-3</v>
      </c>
      <c r="H1742" s="182">
        <f t="shared" si="248"/>
        <v>0.22555027584948095</v>
      </c>
    </row>
    <row r="1743" spans="1:8">
      <c r="A1743" s="152">
        <f t="shared" si="255"/>
        <v>1729</v>
      </c>
      <c r="B1743" s="153">
        <f t="shared" si="255"/>
        <v>46654</v>
      </c>
      <c r="C1743" s="179" t="str">
        <f t="shared" si="250"/>
        <v>구간19</v>
      </c>
      <c r="D1743" s="152">
        <f t="shared" ref="D1743:D1806" si="256">COUNTIF($C$15:$C$49928,C1743)</f>
        <v>92</v>
      </c>
      <c r="E1743" s="180">
        <f>COUNTIF($C$15:C1743,C1743)</f>
        <v>86</v>
      </c>
      <c r="F1743" s="181">
        <f t="shared" si="251"/>
        <v>0.22388042026556132</v>
      </c>
      <c r="G1743" s="181">
        <f t="shared" si="252"/>
        <v>1.6895009437304616E-3</v>
      </c>
      <c r="H1743" s="182">
        <f t="shared" ref="H1743:H1806" si="257">F1743+G1743</f>
        <v>0.22556992120929178</v>
      </c>
    </row>
    <row r="1744" spans="1:8">
      <c r="A1744" s="152">
        <f t="shared" ref="A1744:B1759" si="258">A1743+1</f>
        <v>1730</v>
      </c>
      <c r="B1744" s="153">
        <f t="shared" si="258"/>
        <v>46655</v>
      </c>
      <c r="C1744" s="179" t="str">
        <f t="shared" ref="C1744:C1807" si="259">IF(IFERROR(HLOOKUP(B1744,$D$5:$BK$6,2,FALSE),"")="",C1745,HLOOKUP(B1744,$D$5:$BK$7,2,FALSE))</f>
        <v>구간19</v>
      </c>
      <c r="D1744" s="152">
        <f t="shared" si="256"/>
        <v>92</v>
      </c>
      <c r="E1744" s="180">
        <f>COUNTIF($C$15:C1744,C1744)</f>
        <v>87</v>
      </c>
      <c r="F1744" s="181">
        <f t="shared" ref="F1744:F1807" si="260">HLOOKUP($C1744,$D$6:$BK$11,6,FALSE)</f>
        <v>0.22388042026556132</v>
      </c>
      <c r="G1744" s="181">
        <f t="shared" ref="G1744:G1807" si="261">HLOOKUP($C1744,$D$6:$BK$11,5,FALSE)*(E1744)</f>
        <v>1.709146303541281E-3</v>
      </c>
      <c r="H1744" s="182">
        <f t="shared" si="257"/>
        <v>0.22558956656910259</v>
      </c>
    </row>
    <row r="1745" spans="1:8">
      <c r="A1745" s="152">
        <f t="shared" si="258"/>
        <v>1731</v>
      </c>
      <c r="B1745" s="153">
        <f t="shared" si="258"/>
        <v>46656</v>
      </c>
      <c r="C1745" s="179" t="str">
        <f t="shared" si="259"/>
        <v>구간19</v>
      </c>
      <c r="D1745" s="152">
        <f t="shared" si="256"/>
        <v>92</v>
      </c>
      <c r="E1745" s="180">
        <f>COUNTIF($C$15:C1745,C1745)</f>
        <v>88</v>
      </c>
      <c r="F1745" s="181">
        <f t="shared" si="260"/>
        <v>0.22388042026556132</v>
      </c>
      <c r="G1745" s="181">
        <f t="shared" si="261"/>
        <v>1.7287916633521004E-3</v>
      </c>
      <c r="H1745" s="182">
        <f t="shared" si="257"/>
        <v>0.22560921192891342</v>
      </c>
    </row>
    <row r="1746" spans="1:8">
      <c r="A1746" s="152">
        <f t="shared" si="258"/>
        <v>1732</v>
      </c>
      <c r="B1746" s="153">
        <f t="shared" si="258"/>
        <v>46657</v>
      </c>
      <c r="C1746" s="179" t="str">
        <f t="shared" si="259"/>
        <v>구간19</v>
      </c>
      <c r="D1746" s="152">
        <f t="shared" si="256"/>
        <v>92</v>
      </c>
      <c r="E1746" s="180">
        <f>COUNTIF($C$15:C1746,C1746)</f>
        <v>89</v>
      </c>
      <c r="F1746" s="181">
        <f t="shared" si="260"/>
        <v>0.22388042026556132</v>
      </c>
      <c r="G1746" s="181">
        <f t="shared" si="261"/>
        <v>1.7484370231629198E-3</v>
      </c>
      <c r="H1746" s="182">
        <f t="shared" si="257"/>
        <v>0.22562885728872423</v>
      </c>
    </row>
    <row r="1747" spans="1:8">
      <c r="A1747" s="152">
        <f t="shared" si="258"/>
        <v>1733</v>
      </c>
      <c r="B1747" s="153">
        <f t="shared" si="258"/>
        <v>46658</v>
      </c>
      <c r="C1747" s="179" t="str">
        <f t="shared" si="259"/>
        <v>구간19</v>
      </c>
      <c r="D1747" s="152">
        <f t="shared" si="256"/>
        <v>92</v>
      </c>
      <c r="E1747" s="180">
        <f>COUNTIF($C$15:C1747,C1747)</f>
        <v>90</v>
      </c>
      <c r="F1747" s="181">
        <f t="shared" si="260"/>
        <v>0.22388042026556132</v>
      </c>
      <c r="G1747" s="181">
        <f t="shared" si="261"/>
        <v>1.7680823829737389E-3</v>
      </c>
      <c r="H1747" s="182">
        <f t="shared" si="257"/>
        <v>0.22564850264853506</v>
      </c>
    </row>
    <row r="1748" spans="1:8">
      <c r="A1748" s="152">
        <f t="shared" si="258"/>
        <v>1734</v>
      </c>
      <c r="B1748" s="153">
        <f t="shared" si="258"/>
        <v>46659</v>
      </c>
      <c r="C1748" s="179" t="str">
        <f t="shared" si="259"/>
        <v>구간19</v>
      </c>
      <c r="D1748" s="152">
        <f t="shared" si="256"/>
        <v>92</v>
      </c>
      <c r="E1748" s="180">
        <f>COUNTIF($C$15:C1748,C1748)</f>
        <v>91</v>
      </c>
      <c r="F1748" s="181">
        <f t="shared" si="260"/>
        <v>0.22388042026556132</v>
      </c>
      <c r="G1748" s="181">
        <f t="shared" si="261"/>
        <v>1.7877277427845583E-3</v>
      </c>
      <c r="H1748" s="182">
        <f t="shared" si="257"/>
        <v>0.22566814800834586</v>
      </c>
    </row>
    <row r="1749" spans="1:8">
      <c r="A1749" s="152">
        <f t="shared" si="258"/>
        <v>1735</v>
      </c>
      <c r="B1749" s="153">
        <f t="shared" si="258"/>
        <v>46660</v>
      </c>
      <c r="C1749" s="179" t="str">
        <f t="shared" si="259"/>
        <v>구간19</v>
      </c>
      <c r="D1749" s="152">
        <f t="shared" si="256"/>
        <v>92</v>
      </c>
      <c r="E1749" s="180">
        <f>COUNTIF($C$15:C1749,C1749)</f>
        <v>92</v>
      </c>
      <c r="F1749" s="181">
        <f t="shared" si="260"/>
        <v>0.22388042026556132</v>
      </c>
      <c r="G1749" s="181">
        <f t="shared" si="261"/>
        <v>1.8073731025953776E-3</v>
      </c>
      <c r="H1749" s="182">
        <f t="shared" si="257"/>
        <v>0.2256877933681567</v>
      </c>
    </row>
    <row r="1750" spans="1:8">
      <c r="A1750" s="152">
        <f t="shared" si="258"/>
        <v>1736</v>
      </c>
      <c r="B1750" s="153">
        <f t="shared" si="258"/>
        <v>46661</v>
      </c>
      <c r="C1750" s="179" t="str">
        <f t="shared" si="259"/>
        <v>구간20</v>
      </c>
      <c r="D1750" s="152">
        <f t="shared" si="256"/>
        <v>92</v>
      </c>
      <c r="E1750" s="180">
        <f>COUNTIF($C$15:C1750,C1750)</f>
        <v>1</v>
      </c>
      <c r="F1750" s="181">
        <f t="shared" si="260"/>
        <v>0.2256877933681567</v>
      </c>
      <c r="G1750" s="181">
        <f t="shared" si="261"/>
        <v>2.0629256442098502E-5</v>
      </c>
      <c r="H1750" s="182">
        <f t="shared" si="257"/>
        <v>0.22570842262459881</v>
      </c>
    </row>
    <row r="1751" spans="1:8">
      <c r="A1751" s="152">
        <f t="shared" si="258"/>
        <v>1737</v>
      </c>
      <c r="B1751" s="153">
        <f t="shared" si="258"/>
        <v>46662</v>
      </c>
      <c r="C1751" s="179" t="str">
        <f t="shared" si="259"/>
        <v>구간20</v>
      </c>
      <c r="D1751" s="152">
        <f t="shared" si="256"/>
        <v>92</v>
      </c>
      <c r="E1751" s="180">
        <f>COUNTIF($C$15:C1751,C1751)</f>
        <v>2</v>
      </c>
      <c r="F1751" s="181">
        <f t="shared" si="260"/>
        <v>0.2256877933681567</v>
      </c>
      <c r="G1751" s="181">
        <f t="shared" si="261"/>
        <v>4.1258512884197003E-5</v>
      </c>
      <c r="H1751" s="182">
        <f t="shared" si="257"/>
        <v>0.22572905188104089</v>
      </c>
    </row>
    <row r="1752" spans="1:8">
      <c r="A1752" s="152">
        <f t="shared" si="258"/>
        <v>1738</v>
      </c>
      <c r="B1752" s="153">
        <f t="shared" si="258"/>
        <v>46663</v>
      </c>
      <c r="C1752" s="179" t="str">
        <f t="shared" si="259"/>
        <v>구간20</v>
      </c>
      <c r="D1752" s="152">
        <f t="shared" si="256"/>
        <v>92</v>
      </c>
      <c r="E1752" s="180">
        <f>COUNTIF($C$15:C1752,C1752)</f>
        <v>3</v>
      </c>
      <c r="F1752" s="181">
        <f t="shared" si="260"/>
        <v>0.2256877933681567</v>
      </c>
      <c r="G1752" s="181">
        <f t="shared" si="261"/>
        <v>6.1887769326295512E-5</v>
      </c>
      <c r="H1752" s="182">
        <f t="shared" si="257"/>
        <v>0.225749681137483</v>
      </c>
    </row>
    <row r="1753" spans="1:8">
      <c r="A1753" s="152">
        <f t="shared" si="258"/>
        <v>1739</v>
      </c>
      <c r="B1753" s="153">
        <f t="shared" si="258"/>
        <v>46664</v>
      </c>
      <c r="C1753" s="179" t="str">
        <f t="shared" si="259"/>
        <v>구간20</v>
      </c>
      <c r="D1753" s="152">
        <f t="shared" si="256"/>
        <v>92</v>
      </c>
      <c r="E1753" s="180">
        <f>COUNTIF($C$15:C1753,C1753)</f>
        <v>4</v>
      </c>
      <c r="F1753" s="181">
        <f t="shared" si="260"/>
        <v>0.2256877933681567</v>
      </c>
      <c r="G1753" s="181">
        <f t="shared" si="261"/>
        <v>8.2517025768394007E-5</v>
      </c>
      <c r="H1753" s="182">
        <f t="shared" si="257"/>
        <v>0.22577031039392509</v>
      </c>
    </row>
    <row r="1754" spans="1:8">
      <c r="A1754" s="152">
        <f t="shared" si="258"/>
        <v>1740</v>
      </c>
      <c r="B1754" s="153">
        <f t="shared" si="258"/>
        <v>46665</v>
      </c>
      <c r="C1754" s="179" t="str">
        <f t="shared" si="259"/>
        <v>구간20</v>
      </c>
      <c r="D1754" s="152">
        <f t="shared" si="256"/>
        <v>92</v>
      </c>
      <c r="E1754" s="180">
        <f>COUNTIF($C$15:C1754,C1754)</f>
        <v>5</v>
      </c>
      <c r="F1754" s="181">
        <f t="shared" si="260"/>
        <v>0.2256877933681567</v>
      </c>
      <c r="G1754" s="181">
        <f t="shared" si="261"/>
        <v>1.031462822104925E-4</v>
      </c>
      <c r="H1754" s="182">
        <f t="shared" si="257"/>
        <v>0.2257909396503672</v>
      </c>
    </row>
    <row r="1755" spans="1:8">
      <c r="A1755" s="152">
        <f t="shared" si="258"/>
        <v>1741</v>
      </c>
      <c r="B1755" s="153">
        <f t="shared" si="258"/>
        <v>46666</v>
      </c>
      <c r="C1755" s="179" t="str">
        <f t="shared" si="259"/>
        <v>구간20</v>
      </c>
      <c r="D1755" s="152">
        <f t="shared" si="256"/>
        <v>92</v>
      </c>
      <c r="E1755" s="180">
        <f>COUNTIF($C$15:C1755,C1755)</f>
        <v>6</v>
      </c>
      <c r="F1755" s="181">
        <f t="shared" si="260"/>
        <v>0.2256877933681567</v>
      </c>
      <c r="G1755" s="181">
        <f t="shared" si="261"/>
        <v>1.2377553865259102E-4</v>
      </c>
      <c r="H1755" s="182">
        <f t="shared" si="257"/>
        <v>0.22581156890680928</v>
      </c>
    </row>
    <row r="1756" spans="1:8">
      <c r="A1756" s="152">
        <f t="shared" si="258"/>
        <v>1742</v>
      </c>
      <c r="B1756" s="153">
        <f t="shared" si="258"/>
        <v>46667</v>
      </c>
      <c r="C1756" s="179" t="str">
        <f t="shared" si="259"/>
        <v>구간20</v>
      </c>
      <c r="D1756" s="152">
        <f t="shared" si="256"/>
        <v>92</v>
      </c>
      <c r="E1756" s="180">
        <f>COUNTIF($C$15:C1756,C1756)</f>
        <v>7</v>
      </c>
      <c r="F1756" s="181">
        <f t="shared" si="260"/>
        <v>0.2256877933681567</v>
      </c>
      <c r="G1756" s="181">
        <f t="shared" si="261"/>
        <v>1.4440479509468952E-4</v>
      </c>
      <c r="H1756" s="182">
        <f t="shared" si="257"/>
        <v>0.2258321981632514</v>
      </c>
    </row>
    <row r="1757" spans="1:8">
      <c r="A1757" s="152">
        <f t="shared" si="258"/>
        <v>1743</v>
      </c>
      <c r="B1757" s="153">
        <f t="shared" si="258"/>
        <v>46668</v>
      </c>
      <c r="C1757" s="179" t="str">
        <f t="shared" si="259"/>
        <v>구간20</v>
      </c>
      <c r="D1757" s="152">
        <f t="shared" si="256"/>
        <v>92</v>
      </c>
      <c r="E1757" s="180">
        <f>COUNTIF($C$15:C1757,C1757)</f>
        <v>8</v>
      </c>
      <c r="F1757" s="181">
        <f t="shared" si="260"/>
        <v>0.2256877933681567</v>
      </c>
      <c r="G1757" s="181">
        <f t="shared" si="261"/>
        <v>1.6503405153678801E-4</v>
      </c>
      <c r="H1757" s="182">
        <f t="shared" si="257"/>
        <v>0.22585282741969348</v>
      </c>
    </row>
    <row r="1758" spans="1:8">
      <c r="A1758" s="152">
        <f t="shared" si="258"/>
        <v>1744</v>
      </c>
      <c r="B1758" s="153">
        <f t="shared" si="258"/>
        <v>46669</v>
      </c>
      <c r="C1758" s="179" t="str">
        <f t="shared" si="259"/>
        <v>구간20</v>
      </c>
      <c r="D1758" s="152">
        <f t="shared" si="256"/>
        <v>92</v>
      </c>
      <c r="E1758" s="180">
        <f>COUNTIF($C$15:C1758,C1758)</f>
        <v>9</v>
      </c>
      <c r="F1758" s="181">
        <f t="shared" si="260"/>
        <v>0.2256877933681567</v>
      </c>
      <c r="G1758" s="181">
        <f t="shared" si="261"/>
        <v>1.8566330797888651E-4</v>
      </c>
      <c r="H1758" s="182">
        <f t="shared" si="257"/>
        <v>0.22587345667613559</v>
      </c>
    </row>
    <row r="1759" spans="1:8">
      <c r="A1759" s="152">
        <f t="shared" si="258"/>
        <v>1745</v>
      </c>
      <c r="B1759" s="153">
        <f t="shared" si="258"/>
        <v>46670</v>
      </c>
      <c r="C1759" s="179" t="str">
        <f t="shared" si="259"/>
        <v>구간20</v>
      </c>
      <c r="D1759" s="152">
        <f t="shared" si="256"/>
        <v>92</v>
      </c>
      <c r="E1759" s="180">
        <f>COUNTIF($C$15:C1759,C1759)</f>
        <v>10</v>
      </c>
      <c r="F1759" s="181">
        <f t="shared" si="260"/>
        <v>0.2256877933681567</v>
      </c>
      <c r="G1759" s="181">
        <f t="shared" si="261"/>
        <v>2.06292564420985E-4</v>
      </c>
      <c r="H1759" s="182">
        <f t="shared" si="257"/>
        <v>0.22589408593257768</v>
      </c>
    </row>
    <row r="1760" spans="1:8">
      <c r="A1760" s="152">
        <f t="shared" ref="A1760:B1775" si="262">A1759+1</f>
        <v>1746</v>
      </c>
      <c r="B1760" s="153">
        <f t="shared" si="262"/>
        <v>46671</v>
      </c>
      <c r="C1760" s="179" t="str">
        <f t="shared" si="259"/>
        <v>구간20</v>
      </c>
      <c r="D1760" s="152">
        <f t="shared" si="256"/>
        <v>92</v>
      </c>
      <c r="E1760" s="180">
        <f>COUNTIF($C$15:C1760,C1760)</f>
        <v>11</v>
      </c>
      <c r="F1760" s="181">
        <f t="shared" si="260"/>
        <v>0.2256877933681567</v>
      </c>
      <c r="G1760" s="181">
        <f t="shared" si="261"/>
        <v>2.2692182086308352E-4</v>
      </c>
      <c r="H1760" s="182">
        <f t="shared" si="257"/>
        <v>0.22591471518901979</v>
      </c>
    </row>
    <row r="1761" spans="1:8">
      <c r="A1761" s="152">
        <f t="shared" si="262"/>
        <v>1747</v>
      </c>
      <c r="B1761" s="153">
        <f t="shared" si="262"/>
        <v>46672</v>
      </c>
      <c r="C1761" s="179" t="str">
        <f t="shared" si="259"/>
        <v>구간20</v>
      </c>
      <c r="D1761" s="152">
        <f t="shared" si="256"/>
        <v>92</v>
      </c>
      <c r="E1761" s="180">
        <f>COUNTIF($C$15:C1761,C1761)</f>
        <v>12</v>
      </c>
      <c r="F1761" s="181">
        <f t="shared" si="260"/>
        <v>0.2256877933681567</v>
      </c>
      <c r="G1761" s="181">
        <f t="shared" si="261"/>
        <v>2.4755107730518205E-4</v>
      </c>
      <c r="H1761" s="182">
        <f t="shared" si="257"/>
        <v>0.22593534444546187</v>
      </c>
    </row>
    <row r="1762" spans="1:8">
      <c r="A1762" s="152">
        <f t="shared" si="262"/>
        <v>1748</v>
      </c>
      <c r="B1762" s="153">
        <f t="shared" si="262"/>
        <v>46673</v>
      </c>
      <c r="C1762" s="179" t="str">
        <f t="shared" si="259"/>
        <v>구간20</v>
      </c>
      <c r="D1762" s="152">
        <f t="shared" si="256"/>
        <v>92</v>
      </c>
      <c r="E1762" s="180">
        <f>COUNTIF($C$15:C1762,C1762)</f>
        <v>13</v>
      </c>
      <c r="F1762" s="181">
        <f t="shared" si="260"/>
        <v>0.2256877933681567</v>
      </c>
      <c r="G1762" s="181">
        <f t="shared" si="261"/>
        <v>2.6818033374728054E-4</v>
      </c>
      <c r="H1762" s="182">
        <f t="shared" si="257"/>
        <v>0.22595597370190398</v>
      </c>
    </row>
    <row r="1763" spans="1:8">
      <c r="A1763" s="152">
        <f t="shared" si="262"/>
        <v>1749</v>
      </c>
      <c r="B1763" s="153">
        <f t="shared" si="262"/>
        <v>46674</v>
      </c>
      <c r="C1763" s="179" t="str">
        <f t="shared" si="259"/>
        <v>구간20</v>
      </c>
      <c r="D1763" s="152">
        <f t="shared" si="256"/>
        <v>92</v>
      </c>
      <c r="E1763" s="180">
        <f>COUNTIF($C$15:C1763,C1763)</f>
        <v>14</v>
      </c>
      <c r="F1763" s="181">
        <f t="shared" si="260"/>
        <v>0.2256877933681567</v>
      </c>
      <c r="G1763" s="181">
        <f t="shared" si="261"/>
        <v>2.8880959018937904E-4</v>
      </c>
      <c r="H1763" s="182">
        <f t="shared" si="257"/>
        <v>0.22597660295834607</v>
      </c>
    </row>
    <row r="1764" spans="1:8">
      <c r="A1764" s="152">
        <f t="shared" si="262"/>
        <v>1750</v>
      </c>
      <c r="B1764" s="153">
        <f t="shared" si="262"/>
        <v>46675</v>
      </c>
      <c r="C1764" s="179" t="str">
        <f t="shared" si="259"/>
        <v>구간20</v>
      </c>
      <c r="D1764" s="152">
        <f t="shared" si="256"/>
        <v>92</v>
      </c>
      <c r="E1764" s="180">
        <f>COUNTIF($C$15:C1764,C1764)</f>
        <v>15</v>
      </c>
      <c r="F1764" s="181">
        <f t="shared" si="260"/>
        <v>0.2256877933681567</v>
      </c>
      <c r="G1764" s="181">
        <f t="shared" si="261"/>
        <v>3.0943884663147753E-4</v>
      </c>
      <c r="H1764" s="182">
        <f t="shared" si="257"/>
        <v>0.22599723221478818</v>
      </c>
    </row>
    <row r="1765" spans="1:8">
      <c r="A1765" s="152">
        <f t="shared" si="262"/>
        <v>1751</v>
      </c>
      <c r="B1765" s="153">
        <f t="shared" si="262"/>
        <v>46676</v>
      </c>
      <c r="C1765" s="179" t="str">
        <f t="shared" si="259"/>
        <v>구간20</v>
      </c>
      <c r="D1765" s="152">
        <f t="shared" si="256"/>
        <v>92</v>
      </c>
      <c r="E1765" s="180">
        <f>COUNTIF($C$15:C1765,C1765)</f>
        <v>16</v>
      </c>
      <c r="F1765" s="181">
        <f t="shared" si="260"/>
        <v>0.2256877933681567</v>
      </c>
      <c r="G1765" s="181">
        <f t="shared" si="261"/>
        <v>3.3006810307357603E-4</v>
      </c>
      <c r="H1765" s="182">
        <f t="shared" si="257"/>
        <v>0.22601786147123026</v>
      </c>
    </row>
    <row r="1766" spans="1:8">
      <c r="A1766" s="152">
        <f t="shared" si="262"/>
        <v>1752</v>
      </c>
      <c r="B1766" s="153">
        <f t="shared" si="262"/>
        <v>46677</v>
      </c>
      <c r="C1766" s="179" t="str">
        <f t="shared" si="259"/>
        <v>구간20</v>
      </c>
      <c r="D1766" s="152">
        <f t="shared" si="256"/>
        <v>92</v>
      </c>
      <c r="E1766" s="180">
        <f>COUNTIF($C$15:C1766,C1766)</f>
        <v>17</v>
      </c>
      <c r="F1766" s="181">
        <f t="shared" si="260"/>
        <v>0.2256877933681567</v>
      </c>
      <c r="G1766" s="181">
        <f t="shared" si="261"/>
        <v>3.5069735951567452E-4</v>
      </c>
      <c r="H1766" s="182">
        <f t="shared" si="257"/>
        <v>0.22603849072767238</v>
      </c>
    </row>
    <row r="1767" spans="1:8">
      <c r="A1767" s="152">
        <f t="shared" si="262"/>
        <v>1753</v>
      </c>
      <c r="B1767" s="153">
        <f t="shared" si="262"/>
        <v>46678</v>
      </c>
      <c r="C1767" s="179" t="str">
        <f t="shared" si="259"/>
        <v>구간20</v>
      </c>
      <c r="D1767" s="152">
        <f t="shared" si="256"/>
        <v>92</v>
      </c>
      <c r="E1767" s="180">
        <f>COUNTIF($C$15:C1767,C1767)</f>
        <v>18</v>
      </c>
      <c r="F1767" s="181">
        <f t="shared" si="260"/>
        <v>0.2256877933681567</v>
      </c>
      <c r="G1767" s="181">
        <f t="shared" si="261"/>
        <v>3.7132661595777302E-4</v>
      </c>
      <c r="H1767" s="182">
        <f t="shared" si="257"/>
        <v>0.22605911998411446</v>
      </c>
    </row>
    <row r="1768" spans="1:8">
      <c r="A1768" s="152">
        <f t="shared" si="262"/>
        <v>1754</v>
      </c>
      <c r="B1768" s="153">
        <f t="shared" si="262"/>
        <v>46679</v>
      </c>
      <c r="C1768" s="179" t="str">
        <f t="shared" si="259"/>
        <v>구간20</v>
      </c>
      <c r="D1768" s="152">
        <f t="shared" si="256"/>
        <v>92</v>
      </c>
      <c r="E1768" s="180">
        <f>COUNTIF($C$15:C1768,C1768)</f>
        <v>19</v>
      </c>
      <c r="F1768" s="181">
        <f t="shared" si="260"/>
        <v>0.2256877933681567</v>
      </c>
      <c r="G1768" s="181">
        <f t="shared" si="261"/>
        <v>3.9195587239987151E-4</v>
      </c>
      <c r="H1768" s="182">
        <f t="shared" si="257"/>
        <v>0.22607974924055657</v>
      </c>
    </row>
    <row r="1769" spans="1:8">
      <c r="A1769" s="152">
        <f t="shared" si="262"/>
        <v>1755</v>
      </c>
      <c r="B1769" s="153">
        <f t="shared" si="262"/>
        <v>46680</v>
      </c>
      <c r="C1769" s="179" t="str">
        <f t="shared" si="259"/>
        <v>구간20</v>
      </c>
      <c r="D1769" s="152">
        <f t="shared" si="256"/>
        <v>92</v>
      </c>
      <c r="E1769" s="180">
        <f>COUNTIF($C$15:C1769,C1769)</f>
        <v>20</v>
      </c>
      <c r="F1769" s="181">
        <f t="shared" si="260"/>
        <v>0.2256877933681567</v>
      </c>
      <c r="G1769" s="181">
        <f t="shared" si="261"/>
        <v>4.1258512884197001E-4</v>
      </c>
      <c r="H1769" s="182">
        <f t="shared" si="257"/>
        <v>0.22610037849699866</v>
      </c>
    </row>
    <row r="1770" spans="1:8">
      <c r="A1770" s="152">
        <f t="shared" si="262"/>
        <v>1756</v>
      </c>
      <c r="B1770" s="153">
        <f t="shared" si="262"/>
        <v>46681</v>
      </c>
      <c r="C1770" s="179" t="str">
        <f t="shared" si="259"/>
        <v>구간20</v>
      </c>
      <c r="D1770" s="152">
        <f t="shared" si="256"/>
        <v>92</v>
      </c>
      <c r="E1770" s="180">
        <f>COUNTIF($C$15:C1770,C1770)</f>
        <v>21</v>
      </c>
      <c r="F1770" s="181">
        <f t="shared" si="260"/>
        <v>0.2256877933681567</v>
      </c>
      <c r="G1770" s="181">
        <f t="shared" si="261"/>
        <v>4.3321438528406855E-4</v>
      </c>
      <c r="H1770" s="182">
        <f t="shared" si="257"/>
        <v>0.22612100775344077</v>
      </c>
    </row>
    <row r="1771" spans="1:8">
      <c r="A1771" s="152">
        <f t="shared" si="262"/>
        <v>1757</v>
      </c>
      <c r="B1771" s="153">
        <f t="shared" si="262"/>
        <v>46682</v>
      </c>
      <c r="C1771" s="179" t="str">
        <f t="shared" si="259"/>
        <v>구간20</v>
      </c>
      <c r="D1771" s="152">
        <f t="shared" si="256"/>
        <v>92</v>
      </c>
      <c r="E1771" s="180">
        <f>COUNTIF($C$15:C1771,C1771)</f>
        <v>22</v>
      </c>
      <c r="F1771" s="181">
        <f t="shared" si="260"/>
        <v>0.2256877933681567</v>
      </c>
      <c r="G1771" s="181">
        <f t="shared" si="261"/>
        <v>4.5384364172616705E-4</v>
      </c>
      <c r="H1771" s="182">
        <f t="shared" si="257"/>
        <v>0.22614163700988285</v>
      </c>
    </row>
    <row r="1772" spans="1:8">
      <c r="A1772" s="152">
        <f t="shared" si="262"/>
        <v>1758</v>
      </c>
      <c r="B1772" s="153">
        <f t="shared" si="262"/>
        <v>46683</v>
      </c>
      <c r="C1772" s="179" t="str">
        <f t="shared" si="259"/>
        <v>구간20</v>
      </c>
      <c r="D1772" s="152">
        <f t="shared" si="256"/>
        <v>92</v>
      </c>
      <c r="E1772" s="180">
        <f>COUNTIF($C$15:C1772,C1772)</f>
        <v>23</v>
      </c>
      <c r="F1772" s="181">
        <f t="shared" si="260"/>
        <v>0.2256877933681567</v>
      </c>
      <c r="G1772" s="181">
        <f t="shared" si="261"/>
        <v>4.7447289816826554E-4</v>
      </c>
      <c r="H1772" s="182">
        <f t="shared" si="257"/>
        <v>0.22616226626632496</v>
      </c>
    </row>
    <row r="1773" spans="1:8">
      <c r="A1773" s="152">
        <f t="shared" si="262"/>
        <v>1759</v>
      </c>
      <c r="B1773" s="153">
        <f t="shared" si="262"/>
        <v>46684</v>
      </c>
      <c r="C1773" s="179" t="str">
        <f t="shared" si="259"/>
        <v>구간20</v>
      </c>
      <c r="D1773" s="152">
        <f t="shared" si="256"/>
        <v>92</v>
      </c>
      <c r="E1773" s="180">
        <f>COUNTIF($C$15:C1773,C1773)</f>
        <v>24</v>
      </c>
      <c r="F1773" s="181">
        <f t="shared" si="260"/>
        <v>0.2256877933681567</v>
      </c>
      <c r="G1773" s="181">
        <f t="shared" si="261"/>
        <v>4.9510215461036409E-4</v>
      </c>
      <c r="H1773" s="182">
        <f t="shared" si="257"/>
        <v>0.22618289552276707</v>
      </c>
    </row>
    <row r="1774" spans="1:8">
      <c r="A1774" s="152">
        <f t="shared" si="262"/>
        <v>1760</v>
      </c>
      <c r="B1774" s="153">
        <f t="shared" si="262"/>
        <v>46685</v>
      </c>
      <c r="C1774" s="179" t="str">
        <f t="shared" si="259"/>
        <v>구간20</v>
      </c>
      <c r="D1774" s="152">
        <f t="shared" si="256"/>
        <v>92</v>
      </c>
      <c r="E1774" s="180">
        <f>COUNTIF($C$15:C1774,C1774)</f>
        <v>25</v>
      </c>
      <c r="F1774" s="181">
        <f t="shared" si="260"/>
        <v>0.2256877933681567</v>
      </c>
      <c r="G1774" s="181">
        <f t="shared" si="261"/>
        <v>5.1573141105246253E-4</v>
      </c>
      <c r="H1774" s="182">
        <f t="shared" si="257"/>
        <v>0.22620352477920916</v>
      </c>
    </row>
    <row r="1775" spans="1:8">
      <c r="A1775" s="152">
        <f t="shared" si="262"/>
        <v>1761</v>
      </c>
      <c r="B1775" s="153">
        <f t="shared" si="262"/>
        <v>46686</v>
      </c>
      <c r="C1775" s="179" t="str">
        <f t="shared" si="259"/>
        <v>구간20</v>
      </c>
      <c r="D1775" s="152">
        <f t="shared" si="256"/>
        <v>92</v>
      </c>
      <c r="E1775" s="180">
        <f>COUNTIF($C$15:C1775,C1775)</f>
        <v>26</v>
      </c>
      <c r="F1775" s="181">
        <f t="shared" si="260"/>
        <v>0.2256877933681567</v>
      </c>
      <c r="G1775" s="181">
        <f t="shared" si="261"/>
        <v>5.3636066749456108E-4</v>
      </c>
      <c r="H1775" s="182">
        <f t="shared" si="257"/>
        <v>0.22622415403565127</v>
      </c>
    </row>
    <row r="1776" spans="1:8">
      <c r="A1776" s="152">
        <f t="shared" ref="A1776:B1791" si="263">A1775+1</f>
        <v>1762</v>
      </c>
      <c r="B1776" s="153">
        <f t="shared" si="263"/>
        <v>46687</v>
      </c>
      <c r="C1776" s="179" t="str">
        <f t="shared" si="259"/>
        <v>구간20</v>
      </c>
      <c r="D1776" s="152">
        <f t="shared" si="256"/>
        <v>92</v>
      </c>
      <c r="E1776" s="180">
        <f>COUNTIF($C$15:C1776,C1776)</f>
        <v>27</v>
      </c>
      <c r="F1776" s="181">
        <f t="shared" si="260"/>
        <v>0.2256877933681567</v>
      </c>
      <c r="G1776" s="181">
        <f t="shared" si="261"/>
        <v>5.5698992393665952E-4</v>
      </c>
      <c r="H1776" s="182">
        <f t="shared" si="257"/>
        <v>0.22624478329209335</v>
      </c>
    </row>
    <row r="1777" spans="1:8">
      <c r="A1777" s="152">
        <f t="shared" si="263"/>
        <v>1763</v>
      </c>
      <c r="B1777" s="153">
        <f t="shared" si="263"/>
        <v>46688</v>
      </c>
      <c r="C1777" s="179" t="str">
        <f t="shared" si="259"/>
        <v>구간20</v>
      </c>
      <c r="D1777" s="152">
        <f t="shared" si="256"/>
        <v>92</v>
      </c>
      <c r="E1777" s="180">
        <f>COUNTIF($C$15:C1777,C1777)</f>
        <v>28</v>
      </c>
      <c r="F1777" s="181">
        <f t="shared" si="260"/>
        <v>0.2256877933681567</v>
      </c>
      <c r="G1777" s="181">
        <f t="shared" si="261"/>
        <v>5.7761918037875807E-4</v>
      </c>
      <c r="H1777" s="182">
        <f t="shared" si="257"/>
        <v>0.22626541254853547</v>
      </c>
    </row>
    <row r="1778" spans="1:8">
      <c r="A1778" s="152">
        <f t="shared" si="263"/>
        <v>1764</v>
      </c>
      <c r="B1778" s="153">
        <f t="shared" si="263"/>
        <v>46689</v>
      </c>
      <c r="C1778" s="179" t="str">
        <f t="shared" si="259"/>
        <v>구간20</v>
      </c>
      <c r="D1778" s="152">
        <f t="shared" si="256"/>
        <v>92</v>
      </c>
      <c r="E1778" s="180">
        <f>COUNTIF($C$15:C1778,C1778)</f>
        <v>29</v>
      </c>
      <c r="F1778" s="181">
        <f t="shared" si="260"/>
        <v>0.2256877933681567</v>
      </c>
      <c r="G1778" s="181">
        <f t="shared" si="261"/>
        <v>5.9824843682085651E-4</v>
      </c>
      <c r="H1778" s="182">
        <f t="shared" si="257"/>
        <v>0.22628604180497755</v>
      </c>
    </row>
    <row r="1779" spans="1:8">
      <c r="A1779" s="152">
        <f t="shared" si="263"/>
        <v>1765</v>
      </c>
      <c r="B1779" s="153">
        <f t="shared" si="263"/>
        <v>46690</v>
      </c>
      <c r="C1779" s="179" t="str">
        <f t="shared" si="259"/>
        <v>구간20</v>
      </c>
      <c r="D1779" s="152">
        <f t="shared" si="256"/>
        <v>92</v>
      </c>
      <c r="E1779" s="180">
        <f>COUNTIF($C$15:C1779,C1779)</f>
        <v>30</v>
      </c>
      <c r="F1779" s="181">
        <f t="shared" si="260"/>
        <v>0.2256877933681567</v>
      </c>
      <c r="G1779" s="181">
        <f t="shared" si="261"/>
        <v>6.1887769326295506E-4</v>
      </c>
      <c r="H1779" s="182">
        <f t="shared" si="257"/>
        <v>0.22630667106141966</v>
      </c>
    </row>
    <row r="1780" spans="1:8">
      <c r="A1780" s="152">
        <f t="shared" si="263"/>
        <v>1766</v>
      </c>
      <c r="B1780" s="153">
        <f t="shared" si="263"/>
        <v>46691</v>
      </c>
      <c r="C1780" s="179" t="str">
        <f t="shared" si="259"/>
        <v>구간20</v>
      </c>
      <c r="D1780" s="152">
        <f t="shared" si="256"/>
        <v>92</v>
      </c>
      <c r="E1780" s="180">
        <f>COUNTIF($C$15:C1780,C1780)</f>
        <v>31</v>
      </c>
      <c r="F1780" s="181">
        <f t="shared" si="260"/>
        <v>0.2256877933681567</v>
      </c>
      <c r="G1780" s="181">
        <f t="shared" si="261"/>
        <v>6.395069497050535E-4</v>
      </c>
      <c r="H1780" s="182">
        <f t="shared" si="257"/>
        <v>0.22632730031786175</v>
      </c>
    </row>
    <row r="1781" spans="1:8">
      <c r="A1781" s="152">
        <f t="shared" si="263"/>
        <v>1767</v>
      </c>
      <c r="B1781" s="153">
        <f t="shared" si="263"/>
        <v>46692</v>
      </c>
      <c r="C1781" s="179" t="str">
        <f t="shared" si="259"/>
        <v>구간20</v>
      </c>
      <c r="D1781" s="152">
        <f t="shared" si="256"/>
        <v>92</v>
      </c>
      <c r="E1781" s="180">
        <f>COUNTIF($C$15:C1781,C1781)</f>
        <v>32</v>
      </c>
      <c r="F1781" s="181">
        <f t="shared" si="260"/>
        <v>0.2256877933681567</v>
      </c>
      <c r="G1781" s="181">
        <f t="shared" si="261"/>
        <v>6.6013620614715205E-4</v>
      </c>
      <c r="H1781" s="182">
        <f t="shared" si="257"/>
        <v>0.22634792957430386</v>
      </c>
    </row>
    <row r="1782" spans="1:8">
      <c r="A1782" s="152">
        <f t="shared" si="263"/>
        <v>1768</v>
      </c>
      <c r="B1782" s="153">
        <f t="shared" si="263"/>
        <v>46693</v>
      </c>
      <c r="C1782" s="179" t="str">
        <f t="shared" si="259"/>
        <v>구간20</v>
      </c>
      <c r="D1782" s="152">
        <f t="shared" si="256"/>
        <v>92</v>
      </c>
      <c r="E1782" s="180">
        <f>COUNTIF($C$15:C1782,C1782)</f>
        <v>33</v>
      </c>
      <c r="F1782" s="181">
        <f t="shared" si="260"/>
        <v>0.2256877933681567</v>
      </c>
      <c r="G1782" s="181">
        <f t="shared" si="261"/>
        <v>6.807654625892506E-4</v>
      </c>
      <c r="H1782" s="182">
        <f t="shared" si="257"/>
        <v>0.22636855883074594</v>
      </c>
    </row>
    <row r="1783" spans="1:8">
      <c r="A1783" s="152">
        <f t="shared" si="263"/>
        <v>1769</v>
      </c>
      <c r="B1783" s="153">
        <f t="shared" si="263"/>
        <v>46694</v>
      </c>
      <c r="C1783" s="179" t="str">
        <f t="shared" si="259"/>
        <v>구간20</v>
      </c>
      <c r="D1783" s="152">
        <f t="shared" si="256"/>
        <v>92</v>
      </c>
      <c r="E1783" s="180">
        <f>COUNTIF($C$15:C1783,C1783)</f>
        <v>34</v>
      </c>
      <c r="F1783" s="181">
        <f t="shared" si="260"/>
        <v>0.2256877933681567</v>
      </c>
      <c r="G1783" s="181">
        <f t="shared" si="261"/>
        <v>7.0139471903134904E-4</v>
      </c>
      <c r="H1783" s="182">
        <f t="shared" si="257"/>
        <v>0.22638918808718805</v>
      </c>
    </row>
    <row r="1784" spans="1:8">
      <c r="A1784" s="152">
        <f t="shared" si="263"/>
        <v>1770</v>
      </c>
      <c r="B1784" s="153">
        <f t="shared" si="263"/>
        <v>46695</v>
      </c>
      <c r="C1784" s="179" t="str">
        <f t="shared" si="259"/>
        <v>구간20</v>
      </c>
      <c r="D1784" s="152">
        <f t="shared" si="256"/>
        <v>92</v>
      </c>
      <c r="E1784" s="180">
        <f>COUNTIF($C$15:C1784,C1784)</f>
        <v>35</v>
      </c>
      <c r="F1784" s="181">
        <f t="shared" si="260"/>
        <v>0.2256877933681567</v>
      </c>
      <c r="G1784" s="181">
        <f t="shared" si="261"/>
        <v>7.2202397547344759E-4</v>
      </c>
      <c r="H1784" s="182">
        <f t="shared" si="257"/>
        <v>0.22640981734363014</v>
      </c>
    </row>
    <row r="1785" spans="1:8">
      <c r="A1785" s="152">
        <f t="shared" si="263"/>
        <v>1771</v>
      </c>
      <c r="B1785" s="153">
        <f t="shared" si="263"/>
        <v>46696</v>
      </c>
      <c r="C1785" s="179" t="str">
        <f t="shared" si="259"/>
        <v>구간20</v>
      </c>
      <c r="D1785" s="152">
        <f t="shared" si="256"/>
        <v>92</v>
      </c>
      <c r="E1785" s="180">
        <f>COUNTIF($C$15:C1785,C1785)</f>
        <v>36</v>
      </c>
      <c r="F1785" s="181">
        <f t="shared" si="260"/>
        <v>0.2256877933681567</v>
      </c>
      <c r="G1785" s="181">
        <f t="shared" si="261"/>
        <v>7.4265323191554603E-4</v>
      </c>
      <c r="H1785" s="182">
        <f t="shared" si="257"/>
        <v>0.22643044660007225</v>
      </c>
    </row>
    <row r="1786" spans="1:8">
      <c r="A1786" s="152">
        <f t="shared" si="263"/>
        <v>1772</v>
      </c>
      <c r="B1786" s="153">
        <f t="shared" si="263"/>
        <v>46697</v>
      </c>
      <c r="C1786" s="179" t="str">
        <f t="shared" si="259"/>
        <v>구간20</v>
      </c>
      <c r="D1786" s="152">
        <f t="shared" si="256"/>
        <v>92</v>
      </c>
      <c r="E1786" s="180">
        <f>COUNTIF($C$15:C1786,C1786)</f>
        <v>37</v>
      </c>
      <c r="F1786" s="181">
        <f t="shared" si="260"/>
        <v>0.2256877933681567</v>
      </c>
      <c r="G1786" s="181">
        <f t="shared" si="261"/>
        <v>7.6328248835764458E-4</v>
      </c>
      <c r="H1786" s="182">
        <f t="shared" si="257"/>
        <v>0.22645107585651433</v>
      </c>
    </row>
    <row r="1787" spans="1:8">
      <c r="A1787" s="152">
        <f t="shared" si="263"/>
        <v>1773</v>
      </c>
      <c r="B1787" s="153">
        <f t="shared" si="263"/>
        <v>46698</v>
      </c>
      <c r="C1787" s="179" t="str">
        <f t="shared" si="259"/>
        <v>구간20</v>
      </c>
      <c r="D1787" s="152">
        <f t="shared" si="256"/>
        <v>92</v>
      </c>
      <c r="E1787" s="180">
        <f>COUNTIF($C$15:C1787,C1787)</f>
        <v>38</v>
      </c>
      <c r="F1787" s="181">
        <f t="shared" si="260"/>
        <v>0.2256877933681567</v>
      </c>
      <c r="G1787" s="181">
        <f t="shared" si="261"/>
        <v>7.8391174479974302E-4</v>
      </c>
      <c r="H1787" s="182">
        <f t="shared" si="257"/>
        <v>0.22647170511295645</v>
      </c>
    </row>
    <row r="1788" spans="1:8">
      <c r="A1788" s="152">
        <f t="shared" si="263"/>
        <v>1774</v>
      </c>
      <c r="B1788" s="153">
        <f t="shared" si="263"/>
        <v>46699</v>
      </c>
      <c r="C1788" s="179" t="str">
        <f t="shared" si="259"/>
        <v>구간20</v>
      </c>
      <c r="D1788" s="152">
        <f t="shared" si="256"/>
        <v>92</v>
      </c>
      <c r="E1788" s="180">
        <f>COUNTIF($C$15:C1788,C1788)</f>
        <v>39</v>
      </c>
      <c r="F1788" s="181">
        <f t="shared" si="260"/>
        <v>0.2256877933681567</v>
      </c>
      <c r="G1788" s="181">
        <f t="shared" si="261"/>
        <v>8.0454100124184157E-4</v>
      </c>
      <c r="H1788" s="182">
        <f t="shared" si="257"/>
        <v>0.22649233436939853</v>
      </c>
    </row>
    <row r="1789" spans="1:8">
      <c r="A1789" s="152">
        <f t="shared" si="263"/>
        <v>1775</v>
      </c>
      <c r="B1789" s="153">
        <f t="shared" si="263"/>
        <v>46700</v>
      </c>
      <c r="C1789" s="179" t="str">
        <f t="shared" si="259"/>
        <v>구간20</v>
      </c>
      <c r="D1789" s="152">
        <f t="shared" si="256"/>
        <v>92</v>
      </c>
      <c r="E1789" s="180">
        <f>COUNTIF($C$15:C1789,C1789)</f>
        <v>40</v>
      </c>
      <c r="F1789" s="181">
        <f t="shared" si="260"/>
        <v>0.2256877933681567</v>
      </c>
      <c r="G1789" s="181">
        <f t="shared" si="261"/>
        <v>8.2517025768394001E-4</v>
      </c>
      <c r="H1789" s="182">
        <f t="shared" si="257"/>
        <v>0.22651296362584064</v>
      </c>
    </row>
    <row r="1790" spans="1:8">
      <c r="A1790" s="152">
        <f t="shared" si="263"/>
        <v>1776</v>
      </c>
      <c r="B1790" s="153">
        <f t="shared" si="263"/>
        <v>46701</v>
      </c>
      <c r="C1790" s="179" t="str">
        <f t="shared" si="259"/>
        <v>구간20</v>
      </c>
      <c r="D1790" s="152">
        <f t="shared" si="256"/>
        <v>92</v>
      </c>
      <c r="E1790" s="180">
        <f>COUNTIF($C$15:C1790,C1790)</f>
        <v>41</v>
      </c>
      <c r="F1790" s="181">
        <f t="shared" si="260"/>
        <v>0.2256877933681567</v>
      </c>
      <c r="G1790" s="181">
        <f t="shared" si="261"/>
        <v>8.4579951412603856E-4</v>
      </c>
      <c r="H1790" s="182">
        <f t="shared" si="257"/>
        <v>0.22653359288228272</v>
      </c>
    </row>
    <row r="1791" spans="1:8">
      <c r="A1791" s="152">
        <f t="shared" si="263"/>
        <v>1777</v>
      </c>
      <c r="B1791" s="153">
        <f t="shared" si="263"/>
        <v>46702</v>
      </c>
      <c r="C1791" s="179" t="str">
        <f t="shared" si="259"/>
        <v>구간20</v>
      </c>
      <c r="D1791" s="152">
        <f t="shared" si="256"/>
        <v>92</v>
      </c>
      <c r="E1791" s="180">
        <f>COUNTIF($C$15:C1791,C1791)</f>
        <v>42</v>
      </c>
      <c r="F1791" s="181">
        <f t="shared" si="260"/>
        <v>0.2256877933681567</v>
      </c>
      <c r="G1791" s="181">
        <f t="shared" si="261"/>
        <v>8.6642877056813711E-4</v>
      </c>
      <c r="H1791" s="182">
        <f t="shared" si="257"/>
        <v>0.22655422213872484</v>
      </c>
    </row>
    <row r="1792" spans="1:8">
      <c r="A1792" s="152">
        <f t="shared" ref="A1792:B1807" si="264">A1791+1</f>
        <v>1778</v>
      </c>
      <c r="B1792" s="153">
        <f t="shared" si="264"/>
        <v>46703</v>
      </c>
      <c r="C1792" s="179" t="str">
        <f t="shared" si="259"/>
        <v>구간20</v>
      </c>
      <c r="D1792" s="152">
        <f t="shared" si="256"/>
        <v>92</v>
      </c>
      <c r="E1792" s="180">
        <f>COUNTIF($C$15:C1792,C1792)</f>
        <v>43</v>
      </c>
      <c r="F1792" s="181">
        <f t="shared" si="260"/>
        <v>0.2256877933681567</v>
      </c>
      <c r="G1792" s="181">
        <f t="shared" si="261"/>
        <v>8.8705802701023555E-4</v>
      </c>
      <c r="H1792" s="182">
        <f t="shared" si="257"/>
        <v>0.22657485139516692</v>
      </c>
    </row>
    <row r="1793" spans="1:8">
      <c r="A1793" s="152">
        <f t="shared" si="264"/>
        <v>1779</v>
      </c>
      <c r="B1793" s="153">
        <f t="shared" si="264"/>
        <v>46704</v>
      </c>
      <c r="C1793" s="179" t="str">
        <f t="shared" si="259"/>
        <v>구간20</v>
      </c>
      <c r="D1793" s="152">
        <f t="shared" si="256"/>
        <v>92</v>
      </c>
      <c r="E1793" s="180">
        <f>COUNTIF($C$15:C1793,C1793)</f>
        <v>44</v>
      </c>
      <c r="F1793" s="181">
        <f t="shared" si="260"/>
        <v>0.2256877933681567</v>
      </c>
      <c r="G1793" s="181">
        <f t="shared" si="261"/>
        <v>9.076872834523341E-4</v>
      </c>
      <c r="H1793" s="182">
        <f t="shared" si="257"/>
        <v>0.22659548065160903</v>
      </c>
    </row>
    <row r="1794" spans="1:8">
      <c r="A1794" s="152">
        <f t="shared" si="264"/>
        <v>1780</v>
      </c>
      <c r="B1794" s="153">
        <f t="shared" si="264"/>
        <v>46705</v>
      </c>
      <c r="C1794" s="179" t="str">
        <f t="shared" si="259"/>
        <v>구간20</v>
      </c>
      <c r="D1794" s="152">
        <f t="shared" si="256"/>
        <v>92</v>
      </c>
      <c r="E1794" s="180">
        <f>COUNTIF($C$15:C1794,C1794)</f>
        <v>45</v>
      </c>
      <c r="F1794" s="181">
        <f t="shared" si="260"/>
        <v>0.2256877933681567</v>
      </c>
      <c r="G1794" s="181">
        <f t="shared" si="261"/>
        <v>9.2831653989443254E-4</v>
      </c>
      <c r="H1794" s="182">
        <f t="shared" si="257"/>
        <v>0.22661610990805112</v>
      </c>
    </row>
    <row r="1795" spans="1:8">
      <c r="A1795" s="152">
        <f t="shared" si="264"/>
        <v>1781</v>
      </c>
      <c r="B1795" s="153">
        <f t="shared" si="264"/>
        <v>46706</v>
      </c>
      <c r="C1795" s="179" t="str">
        <f t="shared" si="259"/>
        <v>구간20</v>
      </c>
      <c r="D1795" s="152">
        <f t="shared" si="256"/>
        <v>92</v>
      </c>
      <c r="E1795" s="180">
        <f>COUNTIF($C$15:C1795,C1795)</f>
        <v>46</v>
      </c>
      <c r="F1795" s="181">
        <f t="shared" si="260"/>
        <v>0.2256877933681567</v>
      </c>
      <c r="G1795" s="181">
        <f t="shared" si="261"/>
        <v>9.4894579633653109E-4</v>
      </c>
      <c r="H1795" s="182">
        <f t="shared" si="257"/>
        <v>0.22663673916449323</v>
      </c>
    </row>
    <row r="1796" spans="1:8">
      <c r="A1796" s="152">
        <f t="shared" si="264"/>
        <v>1782</v>
      </c>
      <c r="B1796" s="153">
        <f t="shared" si="264"/>
        <v>46707</v>
      </c>
      <c r="C1796" s="179" t="str">
        <f t="shared" si="259"/>
        <v>구간20</v>
      </c>
      <c r="D1796" s="152">
        <f t="shared" si="256"/>
        <v>92</v>
      </c>
      <c r="E1796" s="180">
        <f>COUNTIF($C$15:C1796,C1796)</f>
        <v>47</v>
      </c>
      <c r="F1796" s="181">
        <f t="shared" si="260"/>
        <v>0.2256877933681567</v>
      </c>
      <c r="G1796" s="181">
        <f t="shared" si="261"/>
        <v>9.6957505277862953E-4</v>
      </c>
      <c r="H1796" s="182">
        <f t="shared" si="257"/>
        <v>0.22665736842093534</v>
      </c>
    </row>
    <row r="1797" spans="1:8">
      <c r="A1797" s="152">
        <f t="shared" si="264"/>
        <v>1783</v>
      </c>
      <c r="B1797" s="153">
        <f t="shared" si="264"/>
        <v>46708</v>
      </c>
      <c r="C1797" s="179" t="str">
        <f t="shared" si="259"/>
        <v>구간20</v>
      </c>
      <c r="D1797" s="152">
        <f t="shared" si="256"/>
        <v>92</v>
      </c>
      <c r="E1797" s="180">
        <f>COUNTIF($C$15:C1797,C1797)</f>
        <v>48</v>
      </c>
      <c r="F1797" s="181">
        <f t="shared" si="260"/>
        <v>0.2256877933681567</v>
      </c>
      <c r="G1797" s="181">
        <f t="shared" si="261"/>
        <v>9.9020430922072819E-4</v>
      </c>
      <c r="H1797" s="182">
        <f t="shared" si="257"/>
        <v>0.22667799767737742</v>
      </c>
    </row>
    <row r="1798" spans="1:8">
      <c r="A1798" s="152">
        <f t="shared" si="264"/>
        <v>1784</v>
      </c>
      <c r="B1798" s="153">
        <f t="shared" si="264"/>
        <v>46709</v>
      </c>
      <c r="C1798" s="179" t="str">
        <f t="shared" si="259"/>
        <v>구간20</v>
      </c>
      <c r="D1798" s="152">
        <f t="shared" si="256"/>
        <v>92</v>
      </c>
      <c r="E1798" s="180">
        <f>COUNTIF($C$15:C1798,C1798)</f>
        <v>49</v>
      </c>
      <c r="F1798" s="181">
        <f t="shared" si="260"/>
        <v>0.2256877933681567</v>
      </c>
      <c r="G1798" s="181">
        <f t="shared" si="261"/>
        <v>1.0108335656628265E-3</v>
      </c>
      <c r="H1798" s="182">
        <f t="shared" si="257"/>
        <v>0.22669862693381954</v>
      </c>
    </row>
    <row r="1799" spans="1:8">
      <c r="A1799" s="152">
        <f t="shared" si="264"/>
        <v>1785</v>
      </c>
      <c r="B1799" s="153">
        <f t="shared" si="264"/>
        <v>46710</v>
      </c>
      <c r="C1799" s="179" t="str">
        <f t="shared" si="259"/>
        <v>구간20</v>
      </c>
      <c r="D1799" s="152">
        <f t="shared" si="256"/>
        <v>92</v>
      </c>
      <c r="E1799" s="180">
        <f>COUNTIF($C$15:C1799,C1799)</f>
        <v>50</v>
      </c>
      <c r="F1799" s="181">
        <f t="shared" si="260"/>
        <v>0.2256877933681567</v>
      </c>
      <c r="G1799" s="181">
        <f t="shared" si="261"/>
        <v>1.0314628221049251E-3</v>
      </c>
      <c r="H1799" s="182">
        <f t="shared" si="257"/>
        <v>0.22671925619026162</v>
      </c>
    </row>
    <row r="1800" spans="1:8">
      <c r="A1800" s="152">
        <f t="shared" si="264"/>
        <v>1786</v>
      </c>
      <c r="B1800" s="153">
        <f t="shared" si="264"/>
        <v>46711</v>
      </c>
      <c r="C1800" s="179" t="str">
        <f t="shared" si="259"/>
        <v>구간20</v>
      </c>
      <c r="D1800" s="152">
        <f t="shared" si="256"/>
        <v>92</v>
      </c>
      <c r="E1800" s="180">
        <f>COUNTIF($C$15:C1800,C1800)</f>
        <v>51</v>
      </c>
      <c r="F1800" s="181">
        <f t="shared" si="260"/>
        <v>0.2256877933681567</v>
      </c>
      <c r="G1800" s="181">
        <f t="shared" si="261"/>
        <v>1.0520920785470236E-3</v>
      </c>
      <c r="H1800" s="182">
        <f t="shared" si="257"/>
        <v>0.22673988544670373</v>
      </c>
    </row>
    <row r="1801" spans="1:8">
      <c r="A1801" s="152">
        <f t="shared" si="264"/>
        <v>1787</v>
      </c>
      <c r="B1801" s="153">
        <f t="shared" si="264"/>
        <v>46712</v>
      </c>
      <c r="C1801" s="179" t="str">
        <f t="shared" si="259"/>
        <v>구간20</v>
      </c>
      <c r="D1801" s="152">
        <f t="shared" si="256"/>
        <v>92</v>
      </c>
      <c r="E1801" s="180">
        <f>COUNTIF($C$15:C1801,C1801)</f>
        <v>52</v>
      </c>
      <c r="F1801" s="181">
        <f t="shared" si="260"/>
        <v>0.2256877933681567</v>
      </c>
      <c r="G1801" s="181">
        <f t="shared" si="261"/>
        <v>1.0727213349891222E-3</v>
      </c>
      <c r="H1801" s="182">
        <f t="shared" si="257"/>
        <v>0.22676051470314582</v>
      </c>
    </row>
    <row r="1802" spans="1:8">
      <c r="A1802" s="152">
        <f t="shared" si="264"/>
        <v>1788</v>
      </c>
      <c r="B1802" s="153">
        <f t="shared" si="264"/>
        <v>46713</v>
      </c>
      <c r="C1802" s="179" t="str">
        <f t="shared" si="259"/>
        <v>구간20</v>
      </c>
      <c r="D1802" s="152">
        <f t="shared" si="256"/>
        <v>92</v>
      </c>
      <c r="E1802" s="180">
        <f>COUNTIF($C$15:C1802,C1802)</f>
        <v>53</v>
      </c>
      <c r="F1802" s="181">
        <f t="shared" si="260"/>
        <v>0.2256877933681567</v>
      </c>
      <c r="G1802" s="181">
        <f t="shared" si="261"/>
        <v>1.0933505914312205E-3</v>
      </c>
      <c r="H1802" s="182">
        <f t="shared" si="257"/>
        <v>0.22678114395958793</v>
      </c>
    </row>
    <row r="1803" spans="1:8">
      <c r="A1803" s="152">
        <f t="shared" si="264"/>
        <v>1789</v>
      </c>
      <c r="B1803" s="153">
        <f t="shared" si="264"/>
        <v>46714</v>
      </c>
      <c r="C1803" s="179" t="str">
        <f t="shared" si="259"/>
        <v>구간20</v>
      </c>
      <c r="D1803" s="152">
        <f t="shared" si="256"/>
        <v>92</v>
      </c>
      <c r="E1803" s="180">
        <f>COUNTIF($C$15:C1803,C1803)</f>
        <v>54</v>
      </c>
      <c r="F1803" s="181">
        <f t="shared" si="260"/>
        <v>0.2256877933681567</v>
      </c>
      <c r="G1803" s="181">
        <f t="shared" si="261"/>
        <v>1.113979847873319E-3</v>
      </c>
      <c r="H1803" s="182">
        <f t="shared" si="257"/>
        <v>0.22680177321603001</v>
      </c>
    </row>
    <row r="1804" spans="1:8">
      <c r="A1804" s="152">
        <f t="shared" si="264"/>
        <v>1790</v>
      </c>
      <c r="B1804" s="153">
        <f t="shared" si="264"/>
        <v>46715</v>
      </c>
      <c r="C1804" s="179" t="str">
        <f t="shared" si="259"/>
        <v>구간20</v>
      </c>
      <c r="D1804" s="152">
        <f t="shared" si="256"/>
        <v>92</v>
      </c>
      <c r="E1804" s="180">
        <f>COUNTIF($C$15:C1804,C1804)</f>
        <v>55</v>
      </c>
      <c r="F1804" s="181">
        <f t="shared" si="260"/>
        <v>0.2256877933681567</v>
      </c>
      <c r="G1804" s="181">
        <f t="shared" si="261"/>
        <v>1.1346091043154176E-3</v>
      </c>
      <c r="H1804" s="182">
        <f t="shared" si="257"/>
        <v>0.22682240247247212</v>
      </c>
    </row>
    <row r="1805" spans="1:8">
      <c r="A1805" s="152">
        <f t="shared" si="264"/>
        <v>1791</v>
      </c>
      <c r="B1805" s="153">
        <f t="shared" si="264"/>
        <v>46716</v>
      </c>
      <c r="C1805" s="179" t="str">
        <f t="shared" si="259"/>
        <v>구간20</v>
      </c>
      <c r="D1805" s="152">
        <f t="shared" si="256"/>
        <v>92</v>
      </c>
      <c r="E1805" s="180">
        <f>COUNTIF($C$15:C1805,C1805)</f>
        <v>56</v>
      </c>
      <c r="F1805" s="181">
        <f t="shared" si="260"/>
        <v>0.2256877933681567</v>
      </c>
      <c r="G1805" s="181">
        <f t="shared" si="261"/>
        <v>1.1552383607575161E-3</v>
      </c>
      <c r="H1805" s="182">
        <f t="shared" si="257"/>
        <v>0.22684303172891421</v>
      </c>
    </row>
    <row r="1806" spans="1:8">
      <c r="A1806" s="152">
        <f t="shared" si="264"/>
        <v>1792</v>
      </c>
      <c r="B1806" s="153">
        <f t="shared" si="264"/>
        <v>46717</v>
      </c>
      <c r="C1806" s="179" t="str">
        <f t="shared" si="259"/>
        <v>구간20</v>
      </c>
      <c r="D1806" s="152">
        <f t="shared" si="256"/>
        <v>92</v>
      </c>
      <c r="E1806" s="180">
        <f>COUNTIF($C$15:C1806,C1806)</f>
        <v>57</v>
      </c>
      <c r="F1806" s="181">
        <f t="shared" si="260"/>
        <v>0.2256877933681567</v>
      </c>
      <c r="G1806" s="181">
        <f t="shared" si="261"/>
        <v>1.1758676171996147E-3</v>
      </c>
      <c r="H1806" s="182">
        <f t="shared" si="257"/>
        <v>0.22686366098535632</v>
      </c>
    </row>
    <row r="1807" spans="1:8">
      <c r="A1807" s="152">
        <f t="shared" si="264"/>
        <v>1793</v>
      </c>
      <c r="B1807" s="153">
        <f t="shared" si="264"/>
        <v>46718</v>
      </c>
      <c r="C1807" s="179" t="str">
        <f t="shared" si="259"/>
        <v>구간20</v>
      </c>
      <c r="D1807" s="152">
        <f t="shared" ref="D1807:D1870" si="265">COUNTIF($C$15:$C$49928,C1807)</f>
        <v>92</v>
      </c>
      <c r="E1807" s="180">
        <f>COUNTIF($C$15:C1807,C1807)</f>
        <v>58</v>
      </c>
      <c r="F1807" s="181">
        <f t="shared" si="260"/>
        <v>0.2256877933681567</v>
      </c>
      <c r="G1807" s="181">
        <f t="shared" si="261"/>
        <v>1.196496873641713E-3</v>
      </c>
      <c r="H1807" s="182">
        <f t="shared" ref="H1807:H1870" si="266">F1807+G1807</f>
        <v>0.2268842902417984</v>
      </c>
    </row>
    <row r="1808" spans="1:8">
      <c r="A1808" s="152">
        <f t="shared" ref="A1808:B1823" si="267">A1807+1</f>
        <v>1794</v>
      </c>
      <c r="B1808" s="153">
        <f t="shared" si="267"/>
        <v>46719</v>
      </c>
      <c r="C1808" s="179" t="str">
        <f t="shared" ref="C1808:C1871" si="268">IF(IFERROR(HLOOKUP(B1808,$D$5:$BK$6,2,FALSE),"")="",C1809,HLOOKUP(B1808,$D$5:$BK$7,2,FALSE))</f>
        <v>구간20</v>
      </c>
      <c r="D1808" s="152">
        <f t="shared" si="265"/>
        <v>92</v>
      </c>
      <c r="E1808" s="180">
        <f>COUNTIF($C$15:C1808,C1808)</f>
        <v>59</v>
      </c>
      <c r="F1808" s="181">
        <f t="shared" ref="F1808:F1871" si="269">HLOOKUP($C1808,$D$6:$BK$11,6,FALSE)</f>
        <v>0.2256877933681567</v>
      </c>
      <c r="G1808" s="181">
        <f t="shared" ref="G1808:G1871" si="270">HLOOKUP($C1808,$D$6:$BK$11,5,FALSE)*(E1808)</f>
        <v>1.2171261300838116E-3</v>
      </c>
      <c r="H1808" s="182">
        <f t="shared" si="266"/>
        <v>0.22690491949824051</v>
      </c>
    </row>
    <row r="1809" spans="1:8">
      <c r="A1809" s="152">
        <f t="shared" si="267"/>
        <v>1795</v>
      </c>
      <c r="B1809" s="153">
        <f t="shared" si="267"/>
        <v>46720</v>
      </c>
      <c r="C1809" s="179" t="str">
        <f t="shared" si="268"/>
        <v>구간20</v>
      </c>
      <c r="D1809" s="152">
        <f t="shared" si="265"/>
        <v>92</v>
      </c>
      <c r="E1809" s="180">
        <f>COUNTIF($C$15:C1809,C1809)</f>
        <v>60</v>
      </c>
      <c r="F1809" s="181">
        <f t="shared" si="269"/>
        <v>0.2256877933681567</v>
      </c>
      <c r="G1809" s="181">
        <f t="shared" si="270"/>
        <v>1.2377553865259101E-3</v>
      </c>
      <c r="H1809" s="182">
        <f t="shared" si="266"/>
        <v>0.2269255487546826</v>
      </c>
    </row>
    <row r="1810" spans="1:8">
      <c r="A1810" s="152">
        <f t="shared" si="267"/>
        <v>1796</v>
      </c>
      <c r="B1810" s="153">
        <f t="shared" si="267"/>
        <v>46721</v>
      </c>
      <c r="C1810" s="179" t="str">
        <f t="shared" si="268"/>
        <v>구간20</v>
      </c>
      <c r="D1810" s="152">
        <f t="shared" si="265"/>
        <v>92</v>
      </c>
      <c r="E1810" s="180">
        <f>COUNTIF($C$15:C1810,C1810)</f>
        <v>61</v>
      </c>
      <c r="F1810" s="181">
        <f t="shared" si="269"/>
        <v>0.2256877933681567</v>
      </c>
      <c r="G1810" s="181">
        <f t="shared" si="270"/>
        <v>1.2583846429680087E-3</v>
      </c>
      <c r="H1810" s="182">
        <f t="shared" si="266"/>
        <v>0.22694617801112471</v>
      </c>
    </row>
    <row r="1811" spans="1:8">
      <c r="A1811" s="152">
        <f t="shared" si="267"/>
        <v>1797</v>
      </c>
      <c r="B1811" s="153">
        <f t="shared" si="267"/>
        <v>46722</v>
      </c>
      <c r="C1811" s="179" t="str">
        <f t="shared" si="268"/>
        <v>구간20</v>
      </c>
      <c r="D1811" s="152">
        <f t="shared" si="265"/>
        <v>92</v>
      </c>
      <c r="E1811" s="180">
        <f>COUNTIF($C$15:C1811,C1811)</f>
        <v>62</v>
      </c>
      <c r="F1811" s="181">
        <f t="shared" si="269"/>
        <v>0.2256877933681567</v>
      </c>
      <c r="G1811" s="181">
        <f t="shared" si="270"/>
        <v>1.279013899410107E-3</v>
      </c>
      <c r="H1811" s="182">
        <f t="shared" si="266"/>
        <v>0.22696680726756679</v>
      </c>
    </row>
    <row r="1812" spans="1:8">
      <c r="A1812" s="152">
        <f t="shared" si="267"/>
        <v>1798</v>
      </c>
      <c r="B1812" s="153">
        <f t="shared" si="267"/>
        <v>46723</v>
      </c>
      <c r="C1812" s="179" t="str">
        <f t="shared" si="268"/>
        <v>구간20</v>
      </c>
      <c r="D1812" s="152">
        <f t="shared" si="265"/>
        <v>92</v>
      </c>
      <c r="E1812" s="180">
        <f>COUNTIF($C$15:C1812,C1812)</f>
        <v>63</v>
      </c>
      <c r="F1812" s="181">
        <f t="shared" si="269"/>
        <v>0.2256877933681567</v>
      </c>
      <c r="G1812" s="181">
        <f t="shared" si="270"/>
        <v>1.2996431558522056E-3</v>
      </c>
      <c r="H1812" s="182">
        <f t="shared" si="266"/>
        <v>0.22698743652400891</v>
      </c>
    </row>
    <row r="1813" spans="1:8">
      <c r="A1813" s="152">
        <f t="shared" si="267"/>
        <v>1799</v>
      </c>
      <c r="B1813" s="153">
        <f t="shared" si="267"/>
        <v>46724</v>
      </c>
      <c r="C1813" s="179" t="str">
        <f t="shared" si="268"/>
        <v>구간20</v>
      </c>
      <c r="D1813" s="152">
        <f t="shared" si="265"/>
        <v>92</v>
      </c>
      <c r="E1813" s="180">
        <f>COUNTIF($C$15:C1813,C1813)</f>
        <v>64</v>
      </c>
      <c r="F1813" s="181">
        <f t="shared" si="269"/>
        <v>0.2256877933681567</v>
      </c>
      <c r="G1813" s="181">
        <f t="shared" si="270"/>
        <v>1.3202724122943041E-3</v>
      </c>
      <c r="H1813" s="182">
        <f t="shared" si="266"/>
        <v>0.22700806578045099</v>
      </c>
    </row>
    <row r="1814" spans="1:8">
      <c r="A1814" s="152">
        <f t="shared" si="267"/>
        <v>1800</v>
      </c>
      <c r="B1814" s="153">
        <f t="shared" si="267"/>
        <v>46725</v>
      </c>
      <c r="C1814" s="179" t="str">
        <f t="shared" si="268"/>
        <v>구간20</v>
      </c>
      <c r="D1814" s="152">
        <f t="shared" si="265"/>
        <v>92</v>
      </c>
      <c r="E1814" s="180">
        <f>COUNTIF($C$15:C1814,C1814)</f>
        <v>65</v>
      </c>
      <c r="F1814" s="181">
        <f t="shared" si="269"/>
        <v>0.2256877933681567</v>
      </c>
      <c r="G1814" s="181">
        <f t="shared" si="270"/>
        <v>1.3409016687364027E-3</v>
      </c>
      <c r="H1814" s="182">
        <f t="shared" si="266"/>
        <v>0.2270286950368931</v>
      </c>
    </row>
    <row r="1815" spans="1:8">
      <c r="A1815" s="152">
        <f t="shared" si="267"/>
        <v>1801</v>
      </c>
      <c r="B1815" s="153">
        <f t="shared" si="267"/>
        <v>46726</v>
      </c>
      <c r="C1815" s="179" t="str">
        <f t="shared" si="268"/>
        <v>구간20</v>
      </c>
      <c r="D1815" s="152">
        <f t="shared" si="265"/>
        <v>92</v>
      </c>
      <c r="E1815" s="180">
        <f>COUNTIF($C$15:C1815,C1815)</f>
        <v>66</v>
      </c>
      <c r="F1815" s="181">
        <f t="shared" si="269"/>
        <v>0.2256877933681567</v>
      </c>
      <c r="G1815" s="181">
        <f t="shared" si="270"/>
        <v>1.3615309251785012E-3</v>
      </c>
      <c r="H1815" s="182">
        <f t="shared" si="266"/>
        <v>0.22704932429333519</v>
      </c>
    </row>
    <row r="1816" spans="1:8">
      <c r="A1816" s="152">
        <f t="shared" si="267"/>
        <v>1802</v>
      </c>
      <c r="B1816" s="153">
        <f t="shared" si="267"/>
        <v>46727</v>
      </c>
      <c r="C1816" s="179" t="str">
        <f t="shared" si="268"/>
        <v>구간20</v>
      </c>
      <c r="D1816" s="152">
        <f t="shared" si="265"/>
        <v>92</v>
      </c>
      <c r="E1816" s="180">
        <f>COUNTIF($C$15:C1816,C1816)</f>
        <v>67</v>
      </c>
      <c r="F1816" s="181">
        <f t="shared" si="269"/>
        <v>0.2256877933681567</v>
      </c>
      <c r="G1816" s="181">
        <f t="shared" si="270"/>
        <v>1.3821601816205995E-3</v>
      </c>
      <c r="H1816" s="182">
        <f t="shared" si="266"/>
        <v>0.2270699535497773</v>
      </c>
    </row>
    <row r="1817" spans="1:8">
      <c r="A1817" s="152">
        <f t="shared" si="267"/>
        <v>1803</v>
      </c>
      <c r="B1817" s="153">
        <f t="shared" si="267"/>
        <v>46728</v>
      </c>
      <c r="C1817" s="179" t="str">
        <f t="shared" si="268"/>
        <v>구간20</v>
      </c>
      <c r="D1817" s="152">
        <f t="shared" si="265"/>
        <v>92</v>
      </c>
      <c r="E1817" s="180">
        <f>COUNTIF($C$15:C1817,C1817)</f>
        <v>68</v>
      </c>
      <c r="F1817" s="181">
        <f t="shared" si="269"/>
        <v>0.2256877933681567</v>
      </c>
      <c r="G1817" s="181">
        <f t="shared" si="270"/>
        <v>1.4027894380626981E-3</v>
      </c>
      <c r="H1817" s="182">
        <f t="shared" si="266"/>
        <v>0.22709058280621938</v>
      </c>
    </row>
    <row r="1818" spans="1:8">
      <c r="A1818" s="152">
        <f t="shared" si="267"/>
        <v>1804</v>
      </c>
      <c r="B1818" s="153">
        <f t="shared" si="267"/>
        <v>46729</v>
      </c>
      <c r="C1818" s="179" t="str">
        <f t="shared" si="268"/>
        <v>구간20</v>
      </c>
      <c r="D1818" s="152">
        <f t="shared" si="265"/>
        <v>92</v>
      </c>
      <c r="E1818" s="180">
        <f>COUNTIF($C$15:C1818,C1818)</f>
        <v>69</v>
      </c>
      <c r="F1818" s="181">
        <f t="shared" si="269"/>
        <v>0.2256877933681567</v>
      </c>
      <c r="G1818" s="181">
        <f t="shared" si="270"/>
        <v>1.4234186945047966E-3</v>
      </c>
      <c r="H1818" s="182">
        <f t="shared" si="266"/>
        <v>0.22711121206266149</v>
      </c>
    </row>
    <row r="1819" spans="1:8">
      <c r="A1819" s="152">
        <f t="shared" si="267"/>
        <v>1805</v>
      </c>
      <c r="B1819" s="153">
        <f t="shared" si="267"/>
        <v>46730</v>
      </c>
      <c r="C1819" s="179" t="str">
        <f t="shared" si="268"/>
        <v>구간20</v>
      </c>
      <c r="D1819" s="152">
        <f t="shared" si="265"/>
        <v>92</v>
      </c>
      <c r="E1819" s="180">
        <f>COUNTIF($C$15:C1819,C1819)</f>
        <v>70</v>
      </c>
      <c r="F1819" s="181">
        <f t="shared" si="269"/>
        <v>0.2256877933681567</v>
      </c>
      <c r="G1819" s="181">
        <f t="shared" si="270"/>
        <v>1.4440479509468952E-3</v>
      </c>
      <c r="H1819" s="182">
        <f t="shared" si="266"/>
        <v>0.22713184131910361</v>
      </c>
    </row>
    <row r="1820" spans="1:8">
      <c r="A1820" s="152">
        <f t="shared" si="267"/>
        <v>1806</v>
      </c>
      <c r="B1820" s="153">
        <f t="shared" si="267"/>
        <v>46731</v>
      </c>
      <c r="C1820" s="179" t="str">
        <f t="shared" si="268"/>
        <v>구간20</v>
      </c>
      <c r="D1820" s="152">
        <f t="shared" si="265"/>
        <v>92</v>
      </c>
      <c r="E1820" s="180">
        <f>COUNTIF($C$15:C1820,C1820)</f>
        <v>71</v>
      </c>
      <c r="F1820" s="181">
        <f t="shared" si="269"/>
        <v>0.2256877933681567</v>
      </c>
      <c r="G1820" s="181">
        <f t="shared" si="270"/>
        <v>1.4646772073889935E-3</v>
      </c>
      <c r="H1820" s="182">
        <f t="shared" si="266"/>
        <v>0.22715247057554569</v>
      </c>
    </row>
    <row r="1821" spans="1:8">
      <c r="A1821" s="152">
        <f t="shared" si="267"/>
        <v>1807</v>
      </c>
      <c r="B1821" s="153">
        <f t="shared" si="267"/>
        <v>46732</v>
      </c>
      <c r="C1821" s="179" t="str">
        <f t="shared" si="268"/>
        <v>구간20</v>
      </c>
      <c r="D1821" s="152">
        <f t="shared" si="265"/>
        <v>92</v>
      </c>
      <c r="E1821" s="180">
        <f>COUNTIF($C$15:C1821,C1821)</f>
        <v>72</v>
      </c>
      <c r="F1821" s="181">
        <f t="shared" si="269"/>
        <v>0.2256877933681567</v>
      </c>
      <c r="G1821" s="181">
        <f t="shared" si="270"/>
        <v>1.4853064638310921E-3</v>
      </c>
      <c r="H1821" s="182">
        <f t="shared" si="266"/>
        <v>0.2271730998319878</v>
      </c>
    </row>
    <row r="1822" spans="1:8">
      <c r="A1822" s="152">
        <f t="shared" si="267"/>
        <v>1808</v>
      </c>
      <c r="B1822" s="153">
        <f t="shared" si="267"/>
        <v>46733</v>
      </c>
      <c r="C1822" s="179" t="str">
        <f t="shared" si="268"/>
        <v>구간20</v>
      </c>
      <c r="D1822" s="152">
        <f t="shared" si="265"/>
        <v>92</v>
      </c>
      <c r="E1822" s="180">
        <f>COUNTIF($C$15:C1822,C1822)</f>
        <v>73</v>
      </c>
      <c r="F1822" s="181">
        <f t="shared" si="269"/>
        <v>0.2256877933681567</v>
      </c>
      <c r="G1822" s="181">
        <f t="shared" si="270"/>
        <v>1.5059357202731906E-3</v>
      </c>
      <c r="H1822" s="182">
        <f t="shared" si="266"/>
        <v>0.22719372908842989</v>
      </c>
    </row>
    <row r="1823" spans="1:8">
      <c r="A1823" s="152">
        <f t="shared" si="267"/>
        <v>1809</v>
      </c>
      <c r="B1823" s="153">
        <f t="shared" si="267"/>
        <v>46734</v>
      </c>
      <c r="C1823" s="179" t="str">
        <f t="shared" si="268"/>
        <v>구간20</v>
      </c>
      <c r="D1823" s="152">
        <f t="shared" si="265"/>
        <v>92</v>
      </c>
      <c r="E1823" s="180">
        <f>COUNTIF($C$15:C1823,C1823)</f>
        <v>74</v>
      </c>
      <c r="F1823" s="181">
        <f t="shared" si="269"/>
        <v>0.2256877933681567</v>
      </c>
      <c r="G1823" s="181">
        <f t="shared" si="270"/>
        <v>1.5265649767152892E-3</v>
      </c>
      <c r="H1823" s="182">
        <f t="shared" si="266"/>
        <v>0.227214358344872</v>
      </c>
    </row>
    <row r="1824" spans="1:8">
      <c r="A1824" s="152">
        <f t="shared" ref="A1824:B1839" si="271">A1823+1</f>
        <v>1810</v>
      </c>
      <c r="B1824" s="153">
        <f t="shared" si="271"/>
        <v>46735</v>
      </c>
      <c r="C1824" s="179" t="str">
        <f t="shared" si="268"/>
        <v>구간20</v>
      </c>
      <c r="D1824" s="152">
        <f t="shared" si="265"/>
        <v>92</v>
      </c>
      <c r="E1824" s="180">
        <f>COUNTIF($C$15:C1824,C1824)</f>
        <v>75</v>
      </c>
      <c r="F1824" s="181">
        <f t="shared" si="269"/>
        <v>0.2256877933681567</v>
      </c>
      <c r="G1824" s="181">
        <f t="shared" si="270"/>
        <v>1.5471942331573877E-3</v>
      </c>
      <c r="H1824" s="182">
        <f t="shared" si="266"/>
        <v>0.22723498760131408</v>
      </c>
    </row>
    <row r="1825" spans="1:8">
      <c r="A1825" s="152">
        <f t="shared" si="271"/>
        <v>1811</v>
      </c>
      <c r="B1825" s="153">
        <f t="shared" si="271"/>
        <v>46736</v>
      </c>
      <c r="C1825" s="179" t="str">
        <f t="shared" si="268"/>
        <v>구간20</v>
      </c>
      <c r="D1825" s="152">
        <f t="shared" si="265"/>
        <v>92</v>
      </c>
      <c r="E1825" s="180">
        <f>COUNTIF($C$15:C1825,C1825)</f>
        <v>76</v>
      </c>
      <c r="F1825" s="181">
        <f t="shared" si="269"/>
        <v>0.2256877933681567</v>
      </c>
      <c r="G1825" s="181">
        <f t="shared" si="270"/>
        <v>1.567823489599486E-3</v>
      </c>
      <c r="H1825" s="182">
        <f t="shared" si="266"/>
        <v>0.22725561685775619</v>
      </c>
    </row>
    <row r="1826" spans="1:8">
      <c r="A1826" s="152">
        <f t="shared" si="271"/>
        <v>1812</v>
      </c>
      <c r="B1826" s="153">
        <f t="shared" si="271"/>
        <v>46737</v>
      </c>
      <c r="C1826" s="179" t="str">
        <f t="shared" si="268"/>
        <v>구간20</v>
      </c>
      <c r="D1826" s="152">
        <f t="shared" si="265"/>
        <v>92</v>
      </c>
      <c r="E1826" s="180">
        <f>COUNTIF($C$15:C1826,C1826)</f>
        <v>77</v>
      </c>
      <c r="F1826" s="181">
        <f t="shared" si="269"/>
        <v>0.2256877933681567</v>
      </c>
      <c r="G1826" s="181">
        <f t="shared" si="270"/>
        <v>1.5884527460415846E-3</v>
      </c>
      <c r="H1826" s="182">
        <f t="shared" si="266"/>
        <v>0.22727624611419828</v>
      </c>
    </row>
    <row r="1827" spans="1:8">
      <c r="A1827" s="152">
        <f t="shared" si="271"/>
        <v>1813</v>
      </c>
      <c r="B1827" s="153">
        <f t="shared" si="271"/>
        <v>46738</v>
      </c>
      <c r="C1827" s="179" t="str">
        <f t="shared" si="268"/>
        <v>구간20</v>
      </c>
      <c r="D1827" s="152">
        <f t="shared" si="265"/>
        <v>92</v>
      </c>
      <c r="E1827" s="180">
        <f>COUNTIF($C$15:C1827,C1827)</f>
        <v>78</v>
      </c>
      <c r="F1827" s="181">
        <f t="shared" si="269"/>
        <v>0.2256877933681567</v>
      </c>
      <c r="G1827" s="181">
        <f t="shared" si="270"/>
        <v>1.6090820024836831E-3</v>
      </c>
      <c r="H1827" s="182">
        <f t="shared" si="266"/>
        <v>0.22729687537064039</v>
      </c>
    </row>
    <row r="1828" spans="1:8">
      <c r="A1828" s="152">
        <f t="shared" si="271"/>
        <v>1814</v>
      </c>
      <c r="B1828" s="153">
        <f t="shared" si="271"/>
        <v>46739</v>
      </c>
      <c r="C1828" s="179" t="str">
        <f t="shared" si="268"/>
        <v>구간20</v>
      </c>
      <c r="D1828" s="152">
        <f t="shared" si="265"/>
        <v>92</v>
      </c>
      <c r="E1828" s="180">
        <f>COUNTIF($C$15:C1828,C1828)</f>
        <v>79</v>
      </c>
      <c r="F1828" s="181">
        <f t="shared" si="269"/>
        <v>0.2256877933681567</v>
      </c>
      <c r="G1828" s="181">
        <f t="shared" si="270"/>
        <v>1.6297112589257817E-3</v>
      </c>
      <c r="H1828" s="182">
        <f t="shared" si="266"/>
        <v>0.22731750462708247</v>
      </c>
    </row>
    <row r="1829" spans="1:8">
      <c r="A1829" s="152">
        <f t="shared" si="271"/>
        <v>1815</v>
      </c>
      <c r="B1829" s="153">
        <f t="shared" si="271"/>
        <v>46740</v>
      </c>
      <c r="C1829" s="179" t="str">
        <f t="shared" si="268"/>
        <v>구간20</v>
      </c>
      <c r="D1829" s="152">
        <f t="shared" si="265"/>
        <v>92</v>
      </c>
      <c r="E1829" s="180">
        <f>COUNTIF($C$15:C1829,C1829)</f>
        <v>80</v>
      </c>
      <c r="F1829" s="181">
        <f t="shared" si="269"/>
        <v>0.2256877933681567</v>
      </c>
      <c r="G1829" s="181">
        <f t="shared" si="270"/>
        <v>1.65034051536788E-3</v>
      </c>
      <c r="H1829" s="182">
        <f t="shared" si="266"/>
        <v>0.22733813388352458</v>
      </c>
    </row>
    <row r="1830" spans="1:8">
      <c r="A1830" s="152">
        <f t="shared" si="271"/>
        <v>1816</v>
      </c>
      <c r="B1830" s="153">
        <f t="shared" si="271"/>
        <v>46741</v>
      </c>
      <c r="C1830" s="179" t="str">
        <f t="shared" si="268"/>
        <v>구간20</v>
      </c>
      <c r="D1830" s="152">
        <f t="shared" si="265"/>
        <v>92</v>
      </c>
      <c r="E1830" s="180">
        <f>COUNTIF($C$15:C1830,C1830)</f>
        <v>81</v>
      </c>
      <c r="F1830" s="181">
        <f t="shared" si="269"/>
        <v>0.2256877933681567</v>
      </c>
      <c r="G1830" s="181">
        <f t="shared" si="270"/>
        <v>1.6709697718099786E-3</v>
      </c>
      <c r="H1830" s="182">
        <f t="shared" si="266"/>
        <v>0.22735876313996667</v>
      </c>
    </row>
    <row r="1831" spans="1:8">
      <c r="A1831" s="152">
        <f t="shared" si="271"/>
        <v>1817</v>
      </c>
      <c r="B1831" s="153">
        <f t="shared" si="271"/>
        <v>46742</v>
      </c>
      <c r="C1831" s="179" t="str">
        <f t="shared" si="268"/>
        <v>구간20</v>
      </c>
      <c r="D1831" s="152">
        <f t="shared" si="265"/>
        <v>92</v>
      </c>
      <c r="E1831" s="180">
        <f>COUNTIF($C$15:C1831,C1831)</f>
        <v>82</v>
      </c>
      <c r="F1831" s="181">
        <f t="shared" si="269"/>
        <v>0.2256877933681567</v>
      </c>
      <c r="G1831" s="181">
        <f t="shared" si="270"/>
        <v>1.6915990282520771E-3</v>
      </c>
      <c r="H1831" s="182">
        <f t="shared" si="266"/>
        <v>0.22737939239640878</v>
      </c>
    </row>
    <row r="1832" spans="1:8">
      <c r="A1832" s="152">
        <f t="shared" si="271"/>
        <v>1818</v>
      </c>
      <c r="B1832" s="153">
        <f t="shared" si="271"/>
        <v>46743</v>
      </c>
      <c r="C1832" s="179" t="str">
        <f t="shared" si="268"/>
        <v>구간20</v>
      </c>
      <c r="D1832" s="152">
        <f t="shared" si="265"/>
        <v>92</v>
      </c>
      <c r="E1832" s="180">
        <f>COUNTIF($C$15:C1832,C1832)</f>
        <v>83</v>
      </c>
      <c r="F1832" s="181">
        <f t="shared" si="269"/>
        <v>0.2256877933681567</v>
      </c>
      <c r="G1832" s="181">
        <f t="shared" si="270"/>
        <v>1.7122282846941757E-3</v>
      </c>
      <c r="H1832" s="182">
        <f t="shared" si="266"/>
        <v>0.22740002165285086</v>
      </c>
    </row>
    <row r="1833" spans="1:8">
      <c r="A1833" s="152">
        <f t="shared" si="271"/>
        <v>1819</v>
      </c>
      <c r="B1833" s="153">
        <f t="shared" si="271"/>
        <v>46744</v>
      </c>
      <c r="C1833" s="179" t="str">
        <f t="shared" si="268"/>
        <v>구간20</v>
      </c>
      <c r="D1833" s="152">
        <f t="shared" si="265"/>
        <v>92</v>
      </c>
      <c r="E1833" s="180">
        <f>COUNTIF($C$15:C1833,C1833)</f>
        <v>84</v>
      </c>
      <c r="F1833" s="181">
        <f t="shared" si="269"/>
        <v>0.2256877933681567</v>
      </c>
      <c r="G1833" s="181">
        <f t="shared" si="270"/>
        <v>1.7328575411362742E-3</v>
      </c>
      <c r="H1833" s="182">
        <f t="shared" si="266"/>
        <v>0.22742065090929298</v>
      </c>
    </row>
    <row r="1834" spans="1:8">
      <c r="A1834" s="152">
        <f t="shared" si="271"/>
        <v>1820</v>
      </c>
      <c r="B1834" s="153">
        <f t="shared" si="271"/>
        <v>46745</v>
      </c>
      <c r="C1834" s="179" t="str">
        <f t="shared" si="268"/>
        <v>구간20</v>
      </c>
      <c r="D1834" s="152">
        <f t="shared" si="265"/>
        <v>92</v>
      </c>
      <c r="E1834" s="180">
        <f>COUNTIF($C$15:C1834,C1834)</f>
        <v>85</v>
      </c>
      <c r="F1834" s="181">
        <f t="shared" si="269"/>
        <v>0.2256877933681567</v>
      </c>
      <c r="G1834" s="181">
        <f t="shared" si="270"/>
        <v>1.7534867975783726E-3</v>
      </c>
      <c r="H1834" s="182">
        <f t="shared" si="266"/>
        <v>0.22744128016573506</v>
      </c>
    </row>
    <row r="1835" spans="1:8">
      <c r="A1835" s="152">
        <f t="shared" si="271"/>
        <v>1821</v>
      </c>
      <c r="B1835" s="153">
        <f t="shared" si="271"/>
        <v>46746</v>
      </c>
      <c r="C1835" s="179" t="str">
        <f t="shared" si="268"/>
        <v>구간20</v>
      </c>
      <c r="D1835" s="152">
        <f t="shared" si="265"/>
        <v>92</v>
      </c>
      <c r="E1835" s="180">
        <f>COUNTIF($C$15:C1835,C1835)</f>
        <v>86</v>
      </c>
      <c r="F1835" s="181">
        <f t="shared" si="269"/>
        <v>0.2256877933681567</v>
      </c>
      <c r="G1835" s="181">
        <f t="shared" si="270"/>
        <v>1.7741160540204711E-3</v>
      </c>
      <c r="H1835" s="182">
        <f t="shared" si="266"/>
        <v>0.22746190942217717</v>
      </c>
    </row>
    <row r="1836" spans="1:8">
      <c r="A1836" s="152">
        <f t="shared" si="271"/>
        <v>1822</v>
      </c>
      <c r="B1836" s="153">
        <f t="shared" si="271"/>
        <v>46747</v>
      </c>
      <c r="C1836" s="179" t="str">
        <f t="shared" si="268"/>
        <v>구간20</v>
      </c>
      <c r="D1836" s="152">
        <f t="shared" si="265"/>
        <v>92</v>
      </c>
      <c r="E1836" s="180">
        <f>COUNTIF($C$15:C1836,C1836)</f>
        <v>87</v>
      </c>
      <c r="F1836" s="181">
        <f t="shared" si="269"/>
        <v>0.2256877933681567</v>
      </c>
      <c r="G1836" s="181">
        <f t="shared" si="270"/>
        <v>1.7947453104625696E-3</v>
      </c>
      <c r="H1836" s="182">
        <f t="shared" si="266"/>
        <v>0.22748253867861926</v>
      </c>
    </row>
    <row r="1837" spans="1:8">
      <c r="A1837" s="152">
        <f t="shared" si="271"/>
        <v>1823</v>
      </c>
      <c r="B1837" s="153">
        <f t="shared" si="271"/>
        <v>46748</v>
      </c>
      <c r="C1837" s="179" t="str">
        <f t="shared" si="268"/>
        <v>구간20</v>
      </c>
      <c r="D1837" s="152">
        <f t="shared" si="265"/>
        <v>92</v>
      </c>
      <c r="E1837" s="180">
        <f>COUNTIF($C$15:C1837,C1837)</f>
        <v>88</v>
      </c>
      <c r="F1837" s="181">
        <f t="shared" si="269"/>
        <v>0.2256877933681567</v>
      </c>
      <c r="G1837" s="181">
        <f t="shared" si="270"/>
        <v>1.8153745669046682E-3</v>
      </c>
      <c r="H1837" s="182">
        <f t="shared" si="266"/>
        <v>0.22750316793506137</v>
      </c>
    </row>
    <row r="1838" spans="1:8">
      <c r="A1838" s="152">
        <f t="shared" si="271"/>
        <v>1824</v>
      </c>
      <c r="B1838" s="153">
        <f t="shared" si="271"/>
        <v>46749</v>
      </c>
      <c r="C1838" s="179" t="str">
        <f t="shared" si="268"/>
        <v>구간20</v>
      </c>
      <c r="D1838" s="152">
        <f t="shared" si="265"/>
        <v>92</v>
      </c>
      <c r="E1838" s="180">
        <f>COUNTIF($C$15:C1838,C1838)</f>
        <v>89</v>
      </c>
      <c r="F1838" s="181">
        <f t="shared" si="269"/>
        <v>0.2256877933681567</v>
      </c>
      <c r="G1838" s="181">
        <f t="shared" si="270"/>
        <v>1.8360038233467667E-3</v>
      </c>
      <c r="H1838" s="182">
        <f t="shared" si="266"/>
        <v>0.22752379719150345</v>
      </c>
    </row>
    <row r="1839" spans="1:8">
      <c r="A1839" s="152">
        <f t="shared" si="271"/>
        <v>1825</v>
      </c>
      <c r="B1839" s="153">
        <f t="shared" si="271"/>
        <v>46750</v>
      </c>
      <c r="C1839" s="179" t="str">
        <f t="shared" si="268"/>
        <v>구간20</v>
      </c>
      <c r="D1839" s="152">
        <f t="shared" si="265"/>
        <v>92</v>
      </c>
      <c r="E1839" s="180">
        <f>COUNTIF($C$15:C1839,C1839)</f>
        <v>90</v>
      </c>
      <c r="F1839" s="181">
        <f t="shared" si="269"/>
        <v>0.2256877933681567</v>
      </c>
      <c r="G1839" s="181">
        <f t="shared" si="270"/>
        <v>1.8566330797888651E-3</v>
      </c>
      <c r="H1839" s="182">
        <f t="shared" si="266"/>
        <v>0.22754442644794556</v>
      </c>
    </row>
    <row r="1840" spans="1:8">
      <c r="A1840" s="152">
        <f t="shared" ref="A1840:B1855" si="272">A1839+1</f>
        <v>1826</v>
      </c>
      <c r="B1840" s="153">
        <f t="shared" si="272"/>
        <v>46751</v>
      </c>
      <c r="C1840" s="179" t="str">
        <f t="shared" si="268"/>
        <v>구간20</v>
      </c>
      <c r="D1840" s="152">
        <f t="shared" si="265"/>
        <v>92</v>
      </c>
      <c r="E1840" s="180">
        <f>COUNTIF($C$15:C1840,C1840)</f>
        <v>91</v>
      </c>
      <c r="F1840" s="181">
        <f t="shared" si="269"/>
        <v>0.2256877933681567</v>
      </c>
      <c r="G1840" s="181">
        <f t="shared" si="270"/>
        <v>1.8772623362309636E-3</v>
      </c>
      <c r="H1840" s="182">
        <f t="shared" si="266"/>
        <v>0.22756505570438765</v>
      </c>
    </row>
    <row r="1841" spans="1:8">
      <c r="A1841" s="152">
        <f t="shared" si="272"/>
        <v>1827</v>
      </c>
      <c r="B1841" s="153">
        <f t="shared" si="272"/>
        <v>46752</v>
      </c>
      <c r="C1841" s="179" t="str">
        <f t="shared" si="268"/>
        <v>구간20</v>
      </c>
      <c r="D1841" s="152">
        <f t="shared" si="265"/>
        <v>92</v>
      </c>
      <c r="E1841" s="180">
        <f>COUNTIF($C$15:C1841,C1841)</f>
        <v>92</v>
      </c>
      <c r="F1841" s="181">
        <f t="shared" si="269"/>
        <v>0.2256877933681567</v>
      </c>
      <c r="G1841" s="181">
        <f t="shared" si="270"/>
        <v>1.8978915926730622E-3</v>
      </c>
      <c r="H1841" s="182">
        <f t="shared" si="266"/>
        <v>0.22758568496082976</v>
      </c>
    </row>
    <row r="1842" spans="1:8">
      <c r="A1842" s="152">
        <f t="shared" si="272"/>
        <v>1828</v>
      </c>
      <c r="B1842" s="153">
        <f t="shared" si="272"/>
        <v>46753</v>
      </c>
      <c r="C1842" s="179" t="str">
        <f t="shared" si="268"/>
        <v>구간21</v>
      </c>
      <c r="D1842" s="152">
        <f t="shared" si="265"/>
        <v>91</v>
      </c>
      <c r="E1842" s="180">
        <f>COUNTIF($C$15:C1842,C1842)</f>
        <v>1</v>
      </c>
      <c r="F1842" s="181">
        <f t="shared" si="269"/>
        <v>0.22758568496082976</v>
      </c>
      <c r="G1842" s="181">
        <f t="shared" si="270"/>
        <v>1.7956112016855178E-5</v>
      </c>
      <c r="H1842" s="182">
        <f t="shared" si="266"/>
        <v>0.22760364107284661</v>
      </c>
    </row>
    <row r="1843" spans="1:8">
      <c r="A1843" s="152">
        <f t="shared" si="272"/>
        <v>1829</v>
      </c>
      <c r="B1843" s="153">
        <f t="shared" si="272"/>
        <v>46754</v>
      </c>
      <c r="C1843" s="179" t="str">
        <f t="shared" si="268"/>
        <v>구간21</v>
      </c>
      <c r="D1843" s="152">
        <f t="shared" si="265"/>
        <v>91</v>
      </c>
      <c r="E1843" s="180">
        <f>COUNTIF($C$15:C1843,C1843)</f>
        <v>2</v>
      </c>
      <c r="F1843" s="181">
        <f t="shared" si="269"/>
        <v>0.22758568496082976</v>
      </c>
      <c r="G1843" s="181">
        <f t="shared" si="270"/>
        <v>3.5912224033710357E-5</v>
      </c>
      <c r="H1843" s="182">
        <f t="shared" si="266"/>
        <v>0.22762159718486347</v>
      </c>
    </row>
    <row r="1844" spans="1:8">
      <c r="A1844" s="152">
        <f t="shared" si="272"/>
        <v>1830</v>
      </c>
      <c r="B1844" s="153">
        <f t="shared" si="272"/>
        <v>46755</v>
      </c>
      <c r="C1844" s="179" t="str">
        <f t="shared" si="268"/>
        <v>구간21</v>
      </c>
      <c r="D1844" s="152">
        <f t="shared" si="265"/>
        <v>91</v>
      </c>
      <c r="E1844" s="180">
        <f>COUNTIF($C$15:C1844,C1844)</f>
        <v>3</v>
      </c>
      <c r="F1844" s="181">
        <f t="shared" si="269"/>
        <v>0.22758568496082976</v>
      </c>
      <c r="G1844" s="181">
        <f t="shared" si="270"/>
        <v>5.3868336050565535E-5</v>
      </c>
      <c r="H1844" s="182">
        <f t="shared" si="266"/>
        <v>0.22763955329688032</v>
      </c>
    </row>
    <row r="1845" spans="1:8">
      <c r="A1845" s="152">
        <f t="shared" si="272"/>
        <v>1831</v>
      </c>
      <c r="B1845" s="153">
        <f t="shared" si="272"/>
        <v>46756</v>
      </c>
      <c r="C1845" s="179" t="str">
        <f t="shared" si="268"/>
        <v>구간21</v>
      </c>
      <c r="D1845" s="152">
        <f t="shared" si="265"/>
        <v>91</v>
      </c>
      <c r="E1845" s="180">
        <f>COUNTIF($C$15:C1845,C1845)</f>
        <v>4</v>
      </c>
      <c r="F1845" s="181">
        <f t="shared" si="269"/>
        <v>0.22758568496082976</v>
      </c>
      <c r="G1845" s="181">
        <f t="shared" si="270"/>
        <v>7.1824448067420713E-5</v>
      </c>
      <c r="H1845" s="182">
        <f t="shared" si="266"/>
        <v>0.22765750940889717</v>
      </c>
    </row>
    <row r="1846" spans="1:8">
      <c r="A1846" s="152">
        <f t="shared" si="272"/>
        <v>1832</v>
      </c>
      <c r="B1846" s="153">
        <f t="shared" si="272"/>
        <v>46757</v>
      </c>
      <c r="C1846" s="179" t="str">
        <f t="shared" si="268"/>
        <v>구간21</v>
      </c>
      <c r="D1846" s="152">
        <f t="shared" si="265"/>
        <v>91</v>
      </c>
      <c r="E1846" s="180">
        <f>COUNTIF($C$15:C1846,C1846)</f>
        <v>5</v>
      </c>
      <c r="F1846" s="181">
        <f t="shared" si="269"/>
        <v>0.22758568496082976</v>
      </c>
      <c r="G1846" s="181">
        <f t="shared" si="270"/>
        <v>8.9780560084275885E-5</v>
      </c>
      <c r="H1846" s="182">
        <f t="shared" si="266"/>
        <v>0.22767546552091403</v>
      </c>
    </row>
    <row r="1847" spans="1:8">
      <c r="A1847" s="152">
        <f t="shared" si="272"/>
        <v>1833</v>
      </c>
      <c r="B1847" s="153">
        <f t="shared" si="272"/>
        <v>46758</v>
      </c>
      <c r="C1847" s="179" t="str">
        <f t="shared" si="268"/>
        <v>구간21</v>
      </c>
      <c r="D1847" s="152">
        <f t="shared" si="265"/>
        <v>91</v>
      </c>
      <c r="E1847" s="180">
        <f>COUNTIF($C$15:C1847,C1847)</f>
        <v>6</v>
      </c>
      <c r="F1847" s="181">
        <f t="shared" si="269"/>
        <v>0.22758568496082976</v>
      </c>
      <c r="G1847" s="181">
        <f t="shared" si="270"/>
        <v>1.0773667210113107E-4</v>
      </c>
      <c r="H1847" s="182">
        <f t="shared" si="266"/>
        <v>0.22769342163293088</v>
      </c>
    </row>
    <row r="1848" spans="1:8">
      <c r="A1848" s="152">
        <f t="shared" si="272"/>
        <v>1834</v>
      </c>
      <c r="B1848" s="153">
        <f t="shared" si="272"/>
        <v>46759</v>
      </c>
      <c r="C1848" s="179" t="str">
        <f t="shared" si="268"/>
        <v>구간21</v>
      </c>
      <c r="D1848" s="152">
        <f t="shared" si="265"/>
        <v>91</v>
      </c>
      <c r="E1848" s="180">
        <f>COUNTIF($C$15:C1848,C1848)</f>
        <v>7</v>
      </c>
      <c r="F1848" s="181">
        <f t="shared" si="269"/>
        <v>0.22758568496082976</v>
      </c>
      <c r="G1848" s="181">
        <f t="shared" si="270"/>
        <v>1.2569278411798625E-4</v>
      </c>
      <c r="H1848" s="182">
        <f t="shared" si="266"/>
        <v>0.22771137774494773</v>
      </c>
    </row>
    <row r="1849" spans="1:8">
      <c r="A1849" s="152">
        <f t="shared" si="272"/>
        <v>1835</v>
      </c>
      <c r="B1849" s="153">
        <f t="shared" si="272"/>
        <v>46760</v>
      </c>
      <c r="C1849" s="179" t="str">
        <f t="shared" si="268"/>
        <v>구간21</v>
      </c>
      <c r="D1849" s="152">
        <f t="shared" si="265"/>
        <v>91</v>
      </c>
      <c r="E1849" s="180">
        <f>COUNTIF($C$15:C1849,C1849)</f>
        <v>8</v>
      </c>
      <c r="F1849" s="181">
        <f t="shared" si="269"/>
        <v>0.22758568496082976</v>
      </c>
      <c r="G1849" s="181">
        <f t="shared" si="270"/>
        <v>1.4364889613484143E-4</v>
      </c>
      <c r="H1849" s="182">
        <f t="shared" si="266"/>
        <v>0.22772933385696459</v>
      </c>
    </row>
    <row r="1850" spans="1:8">
      <c r="A1850" s="152">
        <f t="shared" si="272"/>
        <v>1836</v>
      </c>
      <c r="B1850" s="153">
        <f t="shared" si="272"/>
        <v>46761</v>
      </c>
      <c r="C1850" s="179" t="str">
        <f t="shared" si="268"/>
        <v>구간21</v>
      </c>
      <c r="D1850" s="152">
        <f t="shared" si="265"/>
        <v>91</v>
      </c>
      <c r="E1850" s="180">
        <f>COUNTIF($C$15:C1850,C1850)</f>
        <v>9</v>
      </c>
      <c r="F1850" s="181">
        <f t="shared" si="269"/>
        <v>0.22758568496082976</v>
      </c>
      <c r="G1850" s="181">
        <f t="shared" si="270"/>
        <v>1.616050081516966E-4</v>
      </c>
      <c r="H1850" s="182">
        <f t="shared" si="266"/>
        <v>0.22774728996898144</v>
      </c>
    </row>
    <row r="1851" spans="1:8">
      <c r="A1851" s="152">
        <f t="shared" si="272"/>
        <v>1837</v>
      </c>
      <c r="B1851" s="153">
        <f t="shared" si="272"/>
        <v>46762</v>
      </c>
      <c r="C1851" s="179" t="str">
        <f t="shared" si="268"/>
        <v>구간21</v>
      </c>
      <c r="D1851" s="152">
        <f t="shared" si="265"/>
        <v>91</v>
      </c>
      <c r="E1851" s="180">
        <f>COUNTIF($C$15:C1851,C1851)</f>
        <v>10</v>
      </c>
      <c r="F1851" s="181">
        <f t="shared" si="269"/>
        <v>0.22758568496082976</v>
      </c>
      <c r="G1851" s="181">
        <f t="shared" si="270"/>
        <v>1.7956112016855177E-4</v>
      </c>
      <c r="H1851" s="182">
        <f t="shared" si="266"/>
        <v>0.22776524608099832</v>
      </c>
    </row>
    <row r="1852" spans="1:8">
      <c r="A1852" s="152">
        <f t="shared" si="272"/>
        <v>1838</v>
      </c>
      <c r="B1852" s="153">
        <f t="shared" si="272"/>
        <v>46763</v>
      </c>
      <c r="C1852" s="179" t="str">
        <f t="shared" si="268"/>
        <v>구간21</v>
      </c>
      <c r="D1852" s="152">
        <f t="shared" si="265"/>
        <v>91</v>
      </c>
      <c r="E1852" s="180">
        <f>COUNTIF($C$15:C1852,C1852)</f>
        <v>11</v>
      </c>
      <c r="F1852" s="181">
        <f t="shared" si="269"/>
        <v>0.22758568496082976</v>
      </c>
      <c r="G1852" s="181">
        <f t="shared" si="270"/>
        <v>1.9751723218540697E-4</v>
      </c>
      <c r="H1852" s="182">
        <f t="shared" si="266"/>
        <v>0.22778320219301518</v>
      </c>
    </row>
    <row r="1853" spans="1:8">
      <c r="A1853" s="152">
        <f t="shared" si="272"/>
        <v>1839</v>
      </c>
      <c r="B1853" s="153">
        <f t="shared" si="272"/>
        <v>46764</v>
      </c>
      <c r="C1853" s="179" t="str">
        <f t="shared" si="268"/>
        <v>구간21</v>
      </c>
      <c r="D1853" s="152">
        <f t="shared" si="265"/>
        <v>91</v>
      </c>
      <c r="E1853" s="180">
        <f>COUNTIF($C$15:C1853,C1853)</f>
        <v>12</v>
      </c>
      <c r="F1853" s="181">
        <f t="shared" si="269"/>
        <v>0.22758568496082976</v>
      </c>
      <c r="G1853" s="181">
        <f t="shared" si="270"/>
        <v>2.1547334420226214E-4</v>
      </c>
      <c r="H1853" s="182">
        <f t="shared" si="266"/>
        <v>0.22780115830503203</v>
      </c>
    </row>
    <row r="1854" spans="1:8">
      <c r="A1854" s="152">
        <f t="shared" si="272"/>
        <v>1840</v>
      </c>
      <c r="B1854" s="153">
        <f t="shared" si="272"/>
        <v>46765</v>
      </c>
      <c r="C1854" s="179" t="str">
        <f t="shared" si="268"/>
        <v>구간21</v>
      </c>
      <c r="D1854" s="152">
        <f t="shared" si="265"/>
        <v>91</v>
      </c>
      <c r="E1854" s="180">
        <f>COUNTIF($C$15:C1854,C1854)</f>
        <v>13</v>
      </c>
      <c r="F1854" s="181">
        <f t="shared" si="269"/>
        <v>0.22758568496082976</v>
      </c>
      <c r="G1854" s="181">
        <f t="shared" si="270"/>
        <v>2.3342945621911731E-4</v>
      </c>
      <c r="H1854" s="182">
        <f t="shared" si="266"/>
        <v>0.22781911441704888</v>
      </c>
    </row>
    <row r="1855" spans="1:8">
      <c r="A1855" s="152">
        <f t="shared" si="272"/>
        <v>1841</v>
      </c>
      <c r="B1855" s="153">
        <f t="shared" si="272"/>
        <v>46766</v>
      </c>
      <c r="C1855" s="179" t="str">
        <f t="shared" si="268"/>
        <v>구간21</v>
      </c>
      <c r="D1855" s="152">
        <f t="shared" si="265"/>
        <v>91</v>
      </c>
      <c r="E1855" s="180">
        <f>COUNTIF($C$15:C1855,C1855)</f>
        <v>14</v>
      </c>
      <c r="F1855" s="181">
        <f t="shared" si="269"/>
        <v>0.22758568496082976</v>
      </c>
      <c r="G1855" s="181">
        <f t="shared" si="270"/>
        <v>2.5138556823597251E-4</v>
      </c>
      <c r="H1855" s="182">
        <f t="shared" si="266"/>
        <v>0.22783707052906574</v>
      </c>
    </row>
    <row r="1856" spans="1:8">
      <c r="A1856" s="152">
        <f t="shared" ref="A1856:B1871" si="273">A1855+1</f>
        <v>1842</v>
      </c>
      <c r="B1856" s="153">
        <f t="shared" si="273"/>
        <v>46767</v>
      </c>
      <c r="C1856" s="179" t="str">
        <f t="shared" si="268"/>
        <v>구간21</v>
      </c>
      <c r="D1856" s="152">
        <f t="shared" si="265"/>
        <v>91</v>
      </c>
      <c r="E1856" s="180">
        <f>COUNTIF($C$15:C1856,C1856)</f>
        <v>15</v>
      </c>
      <c r="F1856" s="181">
        <f t="shared" si="269"/>
        <v>0.22758568496082976</v>
      </c>
      <c r="G1856" s="181">
        <f t="shared" si="270"/>
        <v>2.6934168025282768E-4</v>
      </c>
      <c r="H1856" s="182">
        <f t="shared" si="266"/>
        <v>0.22785502664108259</v>
      </c>
    </row>
    <row r="1857" spans="1:8">
      <c r="A1857" s="152">
        <f t="shared" si="273"/>
        <v>1843</v>
      </c>
      <c r="B1857" s="153">
        <f t="shared" si="273"/>
        <v>46768</v>
      </c>
      <c r="C1857" s="179" t="str">
        <f t="shared" si="268"/>
        <v>구간21</v>
      </c>
      <c r="D1857" s="152">
        <f t="shared" si="265"/>
        <v>91</v>
      </c>
      <c r="E1857" s="180">
        <f>COUNTIF($C$15:C1857,C1857)</f>
        <v>16</v>
      </c>
      <c r="F1857" s="181">
        <f t="shared" si="269"/>
        <v>0.22758568496082976</v>
      </c>
      <c r="G1857" s="181">
        <f t="shared" si="270"/>
        <v>2.8729779226968285E-4</v>
      </c>
      <c r="H1857" s="182">
        <f t="shared" si="266"/>
        <v>0.22787298275309945</v>
      </c>
    </row>
    <row r="1858" spans="1:8">
      <c r="A1858" s="152">
        <f t="shared" si="273"/>
        <v>1844</v>
      </c>
      <c r="B1858" s="153">
        <f t="shared" si="273"/>
        <v>46769</v>
      </c>
      <c r="C1858" s="179" t="str">
        <f t="shared" si="268"/>
        <v>구간21</v>
      </c>
      <c r="D1858" s="152">
        <f t="shared" si="265"/>
        <v>91</v>
      </c>
      <c r="E1858" s="180">
        <f>COUNTIF($C$15:C1858,C1858)</f>
        <v>17</v>
      </c>
      <c r="F1858" s="181">
        <f t="shared" si="269"/>
        <v>0.22758568496082976</v>
      </c>
      <c r="G1858" s="181">
        <f t="shared" si="270"/>
        <v>3.0525390428653802E-4</v>
      </c>
      <c r="H1858" s="182">
        <f t="shared" si="266"/>
        <v>0.2278909388651163</v>
      </c>
    </row>
    <row r="1859" spans="1:8">
      <c r="A1859" s="152">
        <f t="shared" si="273"/>
        <v>1845</v>
      </c>
      <c r="B1859" s="153">
        <f t="shared" si="273"/>
        <v>46770</v>
      </c>
      <c r="C1859" s="179" t="str">
        <f t="shared" si="268"/>
        <v>구간21</v>
      </c>
      <c r="D1859" s="152">
        <f t="shared" si="265"/>
        <v>91</v>
      </c>
      <c r="E1859" s="180">
        <f>COUNTIF($C$15:C1859,C1859)</f>
        <v>18</v>
      </c>
      <c r="F1859" s="181">
        <f t="shared" si="269"/>
        <v>0.22758568496082976</v>
      </c>
      <c r="G1859" s="181">
        <f t="shared" si="270"/>
        <v>3.232100163033932E-4</v>
      </c>
      <c r="H1859" s="182">
        <f t="shared" si="266"/>
        <v>0.22790889497713315</v>
      </c>
    </row>
    <row r="1860" spans="1:8">
      <c r="A1860" s="152">
        <f t="shared" si="273"/>
        <v>1846</v>
      </c>
      <c r="B1860" s="153">
        <f t="shared" si="273"/>
        <v>46771</v>
      </c>
      <c r="C1860" s="179" t="str">
        <f t="shared" si="268"/>
        <v>구간21</v>
      </c>
      <c r="D1860" s="152">
        <f t="shared" si="265"/>
        <v>91</v>
      </c>
      <c r="E1860" s="180">
        <f>COUNTIF($C$15:C1860,C1860)</f>
        <v>19</v>
      </c>
      <c r="F1860" s="181">
        <f t="shared" si="269"/>
        <v>0.22758568496082976</v>
      </c>
      <c r="G1860" s="181">
        <f t="shared" si="270"/>
        <v>3.4116612832024837E-4</v>
      </c>
      <c r="H1860" s="182">
        <f t="shared" si="266"/>
        <v>0.22792685108915001</v>
      </c>
    </row>
    <row r="1861" spans="1:8">
      <c r="A1861" s="152">
        <f t="shared" si="273"/>
        <v>1847</v>
      </c>
      <c r="B1861" s="153">
        <f t="shared" si="273"/>
        <v>46772</v>
      </c>
      <c r="C1861" s="179" t="str">
        <f t="shared" si="268"/>
        <v>구간21</v>
      </c>
      <c r="D1861" s="152">
        <f t="shared" si="265"/>
        <v>91</v>
      </c>
      <c r="E1861" s="180">
        <f>COUNTIF($C$15:C1861,C1861)</f>
        <v>20</v>
      </c>
      <c r="F1861" s="181">
        <f t="shared" si="269"/>
        <v>0.22758568496082976</v>
      </c>
      <c r="G1861" s="181">
        <f t="shared" si="270"/>
        <v>3.5912224033710354E-4</v>
      </c>
      <c r="H1861" s="182">
        <f t="shared" si="266"/>
        <v>0.22794480720116686</v>
      </c>
    </row>
    <row r="1862" spans="1:8">
      <c r="A1862" s="152">
        <f t="shared" si="273"/>
        <v>1848</v>
      </c>
      <c r="B1862" s="153">
        <f t="shared" si="273"/>
        <v>46773</v>
      </c>
      <c r="C1862" s="179" t="str">
        <f t="shared" si="268"/>
        <v>구간21</v>
      </c>
      <c r="D1862" s="152">
        <f t="shared" si="265"/>
        <v>91</v>
      </c>
      <c r="E1862" s="180">
        <f>COUNTIF($C$15:C1862,C1862)</f>
        <v>21</v>
      </c>
      <c r="F1862" s="181">
        <f t="shared" si="269"/>
        <v>0.22758568496082976</v>
      </c>
      <c r="G1862" s="181">
        <f t="shared" si="270"/>
        <v>3.7707835235395876E-4</v>
      </c>
      <c r="H1862" s="182">
        <f t="shared" si="266"/>
        <v>0.22796276331318371</v>
      </c>
    </row>
    <row r="1863" spans="1:8">
      <c r="A1863" s="152">
        <f t="shared" si="273"/>
        <v>1849</v>
      </c>
      <c r="B1863" s="153">
        <f t="shared" si="273"/>
        <v>46774</v>
      </c>
      <c r="C1863" s="179" t="str">
        <f t="shared" si="268"/>
        <v>구간21</v>
      </c>
      <c r="D1863" s="152">
        <f t="shared" si="265"/>
        <v>91</v>
      </c>
      <c r="E1863" s="180">
        <f>COUNTIF($C$15:C1863,C1863)</f>
        <v>22</v>
      </c>
      <c r="F1863" s="181">
        <f t="shared" si="269"/>
        <v>0.22758568496082976</v>
      </c>
      <c r="G1863" s="181">
        <f t="shared" si="270"/>
        <v>3.9503446437081394E-4</v>
      </c>
      <c r="H1863" s="182">
        <f t="shared" si="266"/>
        <v>0.22798071942520057</v>
      </c>
    </row>
    <row r="1864" spans="1:8">
      <c r="A1864" s="152">
        <f t="shared" si="273"/>
        <v>1850</v>
      </c>
      <c r="B1864" s="153">
        <f t="shared" si="273"/>
        <v>46775</v>
      </c>
      <c r="C1864" s="179" t="str">
        <f t="shared" si="268"/>
        <v>구간21</v>
      </c>
      <c r="D1864" s="152">
        <f t="shared" si="265"/>
        <v>91</v>
      </c>
      <c r="E1864" s="180">
        <f>COUNTIF($C$15:C1864,C1864)</f>
        <v>23</v>
      </c>
      <c r="F1864" s="181">
        <f t="shared" si="269"/>
        <v>0.22758568496082976</v>
      </c>
      <c r="G1864" s="181">
        <f t="shared" si="270"/>
        <v>4.1299057638766911E-4</v>
      </c>
      <c r="H1864" s="182">
        <f t="shared" si="266"/>
        <v>0.22799867553721742</v>
      </c>
    </row>
    <row r="1865" spans="1:8">
      <c r="A1865" s="152">
        <f t="shared" si="273"/>
        <v>1851</v>
      </c>
      <c r="B1865" s="153">
        <f t="shared" si="273"/>
        <v>46776</v>
      </c>
      <c r="C1865" s="179" t="str">
        <f t="shared" si="268"/>
        <v>구간21</v>
      </c>
      <c r="D1865" s="152">
        <f t="shared" si="265"/>
        <v>91</v>
      </c>
      <c r="E1865" s="180">
        <f>COUNTIF($C$15:C1865,C1865)</f>
        <v>24</v>
      </c>
      <c r="F1865" s="181">
        <f t="shared" si="269"/>
        <v>0.22758568496082976</v>
      </c>
      <c r="G1865" s="181">
        <f t="shared" si="270"/>
        <v>4.3094668840452428E-4</v>
      </c>
      <c r="H1865" s="182">
        <f t="shared" si="266"/>
        <v>0.22801663164923427</v>
      </c>
    </row>
    <row r="1866" spans="1:8">
      <c r="A1866" s="152">
        <f t="shared" si="273"/>
        <v>1852</v>
      </c>
      <c r="B1866" s="153">
        <f t="shared" si="273"/>
        <v>46777</v>
      </c>
      <c r="C1866" s="179" t="str">
        <f t="shared" si="268"/>
        <v>구간21</v>
      </c>
      <c r="D1866" s="152">
        <f t="shared" si="265"/>
        <v>91</v>
      </c>
      <c r="E1866" s="180">
        <f>COUNTIF($C$15:C1866,C1866)</f>
        <v>25</v>
      </c>
      <c r="F1866" s="181">
        <f t="shared" si="269"/>
        <v>0.22758568496082976</v>
      </c>
      <c r="G1866" s="181">
        <f t="shared" si="270"/>
        <v>4.4890280042137945E-4</v>
      </c>
      <c r="H1866" s="182">
        <f t="shared" si="266"/>
        <v>0.22803458776125113</v>
      </c>
    </row>
    <row r="1867" spans="1:8">
      <c r="A1867" s="152">
        <f t="shared" si="273"/>
        <v>1853</v>
      </c>
      <c r="B1867" s="153">
        <f t="shared" si="273"/>
        <v>46778</v>
      </c>
      <c r="C1867" s="179" t="str">
        <f t="shared" si="268"/>
        <v>구간21</v>
      </c>
      <c r="D1867" s="152">
        <f t="shared" si="265"/>
        <v>91</v>
      </c>
      <c r="E1867" s="180">
        <f>COUNTIF($C$15:C1867,C1867)</f>
        <v>26</v>
      </c>
      <c r="F1867" s="181">
        <f t="shared" si="269"/>
        <v>0.22758568496082976</v>
      </c>
      <c r="G1867" s="181">
        <f t="shared" si="270"/>
        <v>4.6685891243823462E-4</v>
      </c>
      <c r="H1867" s="182">
        <f t="shared" si="266"/>
        <v>0.22805254387326798</v>
      </c>
    </row>
    <row r="1868" spans="1:8">
      <c r="A1868" s="152">
        <f t="shared" si="273"/>
        <v>1854</v>
      </c>
      <c r="B1868" s="153">
        <f t="shared" si="273"/>
        <v>46779</v>
      </c>
      <c r="C1868" s="179" t="str">
        <f t="shared" si="268"/>
        <v>구간21</v>
      </c>
      <c r="D1868" s="152">
        <f t="shared" si="265"/>
        <v>91</v>
      </c>
      <c r="E1868" s="180">
        <f>COUNTIF($C$15:C1868,C1868)</f>
        <v>27</v>
      </c>
      <c r="F1868" s="181">
        <f t="shared" si="269"/>
        <v>0.22758568496082976</v>
      </c>
      <c r="G1868" s="181">
        <f t="shared" si="270"/>
        <v>4.8481502445508979E-4</v>
      </c>
      <c r="H1868" s="182">
        <f t="shared" si="266"/>
        <v>0.22807049998528484</v>
      </c>
    </row>
    <row r="1869" spans="1:8">
      <c r="A1869" s="152">
        <f t="shared" si="273"/>
        <v>1855</v>
      </c>
      <c r="B1869" s="153">
        <f t="shared" si="273"/>
        <v>46780</v>
      </c>
      <c r="C1869" s="179" t="str">
        <f t="shared" si="268"/>
        <v>구간21</v>
      </c>
      <c r="D1869" s="152">
        <f t="shared" si="265"/>
        <v>91</v>
      </c>
      <c r="E1869" s="180">
        <f>COUNTIF($C$15:C1869,C1869)</f>
        <v>28</v>
      </c>
      <c r="F1869" s="181">
        <f t="shared" si="269"/>
        <v>0.22758568496082976</v>
      </c>
      <c r="G1869" s="181">
        <f t="shared" si="270"/>
        <v>5.0277113647194502E-4</v>
      </c>
      <c r="H1869" s="182">
        <f t="shared" si="266"/>
        <v>0.22808845609730172</v>
      </c>
    </row>
    <row r="1870" spans="1:8">
      <c r="A1870" s="152">
        <f t="shared" si="273"/>
        <v>1856</v>
      </c>
      <c r="B1870" s="153">
        <f t="shared" si="273"/>
        <v>46781</v>
      </c>
      <c r="C1870" s="179" t="str">
        <f t="shared" si="268"/>
        <v>구간21</v>
      </c>
      <c r="D1870" s="152">
        <f t="shared" si="265"/>
        <v>91</v>
      </c>
      <c r="E1870" s="180">
        <f>COUNTIF($C$15:C1870,C1870)</f>
        <v>29</v>
      </c>
      <c r="F1870" s="181">
        <f t="shared" si="269"/>
        <v>0.22758568496082976</v>
      </c>
      <c r="G1870" s="181">
        <f t="shared" si="270"/>
        <v>5.2072724848880019E-4</v>
      </c>
      <c r="H1870" s="182">
        <f t="shared" si="266"/>
        <v>0.22810641220931857</v>
      </c>
    </row>
    <row r="1871" spans="1:8">
      <c r="A1871" s="152">
        <f t="shared" si="273"/>
        <v>1857</v>
      </c>
      <c r="B1871" s="153">
        <f t="shared" si="273"/>
        <v>46782</v>
      </c>
      <c r="C1871" s="179" t="str">
        <f t="shared" si="268"/>
        <v>구간21</v>
      </c>
      <c r="D1871" s="152">
        <f t="shared" ref="D1871:D1934" si="274">COUNTIF($C$15:$C$49928,C1871)</f>
        <v>91</v>
      </c>
      <c r="E1871" s="180">
        <f>COUNTIF($C$15:C1871,C1871)</f>
        <v>30</v>
      </c>
      <c r="F1871" s="181">
        <f t="shared" si="269"/>
        <v>0.22758568496082976</v>
      </c>
      <c r="G1871" s="181">
        <f t="shared" si="270"/>
        <v>5.3868336050565536E-4</v>
      </c>
      <c r="H1871" s="182">
        <f t="shared" ref="H1871:H1934" si="275">F1871+G1871</f>
        <v>0.22812436832133542</v>
      </c>
    </row>
    <row r="1872" spans="1:8">
      <c r="A1872" s="152">
        <f t="shared" ref="A1872:B1887" si="276">A1871+1</f>
        <v>1858</v>
      </c>
      <c r="B1872" s="153">
        <f t="shared" si="276"/>
        <v>46783</v>
      </c>
      <c r="C1872" s="179" t="str">
        <f t="shared" ref="C1872:C1935" si="277">IF(IFERROR(HLOOKUP(B1872,$D$5:$BK$6,2,FALSE),"")="",C1873,HLOOKUP(B1872,$D$5:$BK$7,2,FALSE))</f>
        <v>구간21</v>
      </c>
      <c r="D1872" s="152">
        <f t="shared" si="274"/>
        <v>91</v>
      </c>
      <c r="E1872" s="180">
        <f>COUNTIF($C$15:C1872,C1872)</f>
        <v>31</v>
      </c>
      <c r="F1872" s="181">
        <f t="shared" ref="F1872:F1935" si="278">HLOOKUP($C1872,$D$6:$BK$11,6,FALSE)</f>
        <v>0.22758568496082976</v>
      </c>
      <c r="G1872" s="181">
        <f t="shared" ref="G1872:G1935" si="279">HLOOKUP($C1872,$D$6:$BK$11,5,FALSE)*(E1872)</f>
        <v>5.5663947252251053E-4</v>
      </c>
      <c r="H1872" s="182">
        <f t="shared" si="275"/>
        <v>0.22814232443335228</v>
      </c>
    </row>
    <row r="1873" spans="1:8">
      <c r="A1873" s="152">
        <f t="shared" si="276"/>
        <v>1859</v>
      </c>
      <c r="B1873" s="153">
        <f t="shared" si="276"/>
        <v>46784</v>
      </c>
      <c r="C1873" s="179" t="str">
        <f t="shared" si="277"/>
        <v>구간21</v>
      </c>
      <c r="D1873" s="152">
        <f t="shared" si="274"/>
        <v>91</v>
      </c>
      <c r="E1873" s="180">
        <f>COUNTIF($C$15:C1873,C1873)</f>
        <v>32</v>
      </c>
      <c r="F1873" s="181">
        <f t="shared" si="278"/>
        <v>0.22758568496082976</v>
      </c>
      <c r="G1873" s="181">
        <f t="shared" si="279"/>
        <v>5.7459558453936571E-4</v>
      </c>
      <c r="H1873" s="182">
        <f t="shared" si="275"/>
        <v>0.22816028054536913</v>
      </c>
    </row>
    <row r="1874" spans="1:8">
      <c r="A1874" s="152">
        <f t="shared" si="276"/>
        <v>1860</v>
      </c>
      <c r="B1874" s="153">
        <f t="shared" si="276"/>
        <v>46785</v>
      </c>
      <c r="C1874" s="179" t="str">
        <f t="shared" si="277"/>
        <v>구간21</v>
      </c>
      <c r="D1874" s="152">
        <f t="shared" si="274"/>
        <v>91</v>
      </c>
      <c r="E1874" s="180">
        <f>COUNTIF($C$15:C1874,C1874)</f>
        <v>33</v>
      </c>
      <c r="F1874" s="181">
        <f t="shared" si="278"/>
        <v>0.22758568496082976</v>
      </c>
      <c r="G1874" s="181">
        <f t="shared" si="279"/>
        <v>5.9255169655622088E-4</v>
      </c>
      <c r="H1874" s="182">
        <f t="shared" si="275"/>
        <v>0.22817823665738599</v>
      </c>
    </row>
    <row r="1875" spans="1:8">
      <c r="A1875" s="152">
        <f t="shared" si="276"/>
        <v>1861</v>
      </c>
      <c r="B1875" s="153">
        <f t="shared" si="276"/>
        <v>46786</v>
      </c>
      <c r="C1875" s="179" t="str">
        <f t="shared" si="277"/>
        <v>구간21</v>
      </c>
      <c r="D1875" s="152">
        <f t="shared" si="274"/>
        <v>91</v>
      </c>
      <c r="E1875" s="180">
        <f>COUNTIF($C$15:C1875,C1875)</f>
        <v>34</v>
      </c>
      <c r="F1875" s="181">
        <f t="shared" si="278"/>
        <v>0.22758568496082976</v>
      </c>
      <c r="G1875" s="181">
        <f t="shared" si="279"/>
        <v>6.1050780857307605E-4</v>
      </c>
      <c r="H1875" s="182">
        <f t="shared" si="275"/>
        <v>0.22819619276940284</v>
      </c>
    </row>
    <row r="1876" spans="1:8">
      <c r="A1876" s="152">
        <f t="shared" si="276"/>
        <v>1862</v>
      </c>
      <c r="B1876" s="153">
        <f t="shared" si="276"/>
        <v>46787</v>
      </c>
      <c r="C1876" s="179" t="str">
        <f t="shared" si="277"/>
        <v>구간21</v>
      </c>
      <c r="D1876" s="152">
        <f t="shared" si="274"/>
        <v>91</v>
      </c>
      <c r="E1876" s="180">
        <f>COUNTIF($C$15:C1876,C1876)</f>
        <v>35</v>
      </c>
      <c r="F1876" s="181">
        <f t="shared" si="278"/>
        <v>0.22758568496082976</v>
      </c>
      <c r="G1876" s="181">
        <f t="shared" si="279"/>
        <v>6.2846392058993122E-4</v>
      </c>
      <c r="H1876" s="182">
        <f t="shared" si="275"/>
        <v>0.22821414888141969</v>
      </c>
    </row>
    <row r="1877" spans="1:8">
      <c r="A1877" s="152">
        <f t="shared" si="276"/>
        <v>1863</v>
      </c>
      <c r="B1877" s="153">
        <f t="shared" si="276"/>
        <v>46788</v>
      </c>
      <c r="C1877" s="179" t="str">
        <f t="shared" si="277"/>
        <v>구간21</v>
      </c>
      <c r="D1877" s="152">
        <f t="shared" si="274"/>
        <v>91</v>
      </c>
      <c r="E1877" s="180">
        <f>COUNTIF($C$15:C1877,C1877)</f>
        <v>36</v>
      </c>
      <c r="F1877" s="181">
        <f t="shared" si="278"/>
        <v>0.22758568496082976</v>
      </c>
      <c r="G1877" s="181">
        <f t="shared" si="279"/>
        <v>6.4642003260678639E-4</v>
      </c>
      <c r="H1877" s="182">
        <f t="shared" si="275"/>
        <v>0.22823210499343655</v>
      </c>
    </row>
    <row r="1878" spans="1:8">
      <c r="A1878" s="152">
        <f t="shared" si="276"/>
        <v>1864</v>
      </c>
      <c r="B1878" s="153">
        <f t="shared" si="276"/>
        <v>46789</v>
      </c>
      <c r="C1878" s="179" t="str">
        <f t="shared" si="277"/>
        <v>구간21</v>
      </c>
      <c r="D1878" s="152">
        <f t="shared" si="274"/>
        <v>91</v>
      </c>
      <c r="E1878" s="180">
        <f>COUNTIF($C$15:C1878,C1878)</f>
        <v>37</v>
      </c>
      <c r="F1878" s="181">
        <f t="shared" si="278"/>
        <v>0.22758568496082976</v>
      </c>
      <c r="G1878" s="181">
        <f t="shared" si="279"/>
        <v>6.6437614462364156E-4</v>
      </c>
      <c r="H1878" s="182">
        <f t="shared" si="275"/>
        <v>0.2282500611054534</v>
      </c>
    </row>
    <row r="1879" spans="1:8">
      <c r="A1879" s="152">
        <f t="shared" si="276"/>
        <v>1865</v>
      </c>
      <c r="B1879" s="153">
        <f t="shared" si="276"/>
        <v>46790</v>
      </c>
      <c r="C1879" s="179" t="str">
        <f t="shared" si="277"/>
        <v>구간21</v>
      </c>
      <c r="D1879" s="152">
        <f t="shared" si="274"/>
        <v>91</v>
      </c>
      <c r="E1879" s="180">
        <f>COUNTIF($C$15:C1879,C1879)</f>
        <v>38</v>
      </c>
      <c r="F1879" s="181">
        <f t="shared" si="278"/>
        <v>0.22758568496082976</v>
      </c>
      <c r="G1879" s="181">
        <f t="shared" si="279"/>
        <v>6.8233225664049674E-4</v>
      </c>
      <c r="H1879" s="182">
        <f t="shared" si="275"/>
        <v>0.22826801721747025</v>
      </c>
    </row>
    <row r="1880" spans="1:8">
      <c r="A1880" s="152">
        <f t="shared" si="276"/>
        <v>1866</v>
      </c>
      <c r="B1880" s="153">
        <f t="shared" si="276"/>
        <v>46791</v>
      </c>
      <c r="C1880" s="179" t="str">
        <f t="shared" si="277"/>
        <v>구간21</v>
      </c>
      <c r="D1880" s="152">
        <f t="shared" si="274"/>
        <v>91</v>
      </c>
      <c r="E1880" s="180">
        <f>COUNTIF($C$15:C1880,C1880)</f>
        <v>39</v>
      </c>
      <c r="F1880" s="181">
        <f t="shared" si="278"/>
        <v>0.22758568496082976</v>
      </c>
      <c r="G1880" s="181">
        <f t="shared" si="279"/>
        <v>7.0028836865735191E-4</v>
      </c>
      <c r="H1880" s="182">
        <f t="shared" si="275"/>
        <v>0.22828597332948711</v>
      </c>
    </row>
    <row r="1881" spans="1:8">
      <c r="A1881" s="152">
        <f t="shared" si="276"/>
        <v>1867</v>
      </c>
      <c r="B1881" s="153">
        <f t="shared" si="276"/>
        <v>46792</v>
      </c>
      <c r="C1881" s="179" t="str">
        <f t="shared" si="277"/>
        <v>구간21</v>
      </c>
      <c r="D1881" s="152">
        <f t="shared" si="274"/>
        <v>91</v>
      </c>
      <c r="E1881" s="180">
        <f>COUNTIF($C$15:C1881,C1881)</f>
        <v>40</v>
      </c>
      <c r="F1881" s="181">
        <f t="shared" si="278"/>
        <v>0.22758568496082976</v>
      </c>
      <c r="G1881" s="181">
        <f t="shared" si="279"/>
        <v>7.1824448067420708E-4</v>
      </c>
      <c r="H1881" s="182">
        <f t="shared" si="275"/>
        <v>0.22830392944150396</v>
      </c>
    </row>
    <row r="1882" spans="1:8">
      <c r="A1882" s="152">
        <f t="shared" si="276"/>
        <v>1868</v>
      </c>
      <c r="B1882" s="153">
        <f t="shared" si="276"/>
        <v>46793</v>
      </c>
      <c r="C1882" s="179" t="str">
        <f t="shared" si="277"/>
        <v>구간21</v>
      </c>
      <c r="D1882" s="152">
        <f t="shared" si="274"/>
        <v>91</v>
      </c>
      <c r="E1882" s="180">
        <f>COUNTIF($C$15:C1882,C1882)</f>
        <v>41</v>
      </c>
      <c r="F1882" s="181">
        <f t="shared" si="278"/>
        <v>0.22758568496082976</v>
      </c>
      <c r="G1882" s="181">
        <f t="shared" si="279"/>
        <v>7.3620059269106236E-4</v>
      </c>
      <c r="H1882" s="182">
        <f t="shared" si="275"/>
        <v>0.22832188555352081</v>
      </c>
    </row>
    <row r="1883" spans="1:8">
      <c r="A1883" s="152">
        <f t="shared" si="276"/>
        <v>1869</v>
      </c>
      <c r="B1883" s="153">
        <f t="shared" si="276"/>
        <v>46794</v>
      </c>
      <c r="C1883" s="179" t="str">
        <f t="shared" si="277"/>
        <v>구간21</v>
      </c>
      <c r="D1883" s="152">
        <f t="shared" si="274"/>
        <v>91</v>
      </c>
      <c r="E1883" s="180">
        <f>COUNTIF($C$15:C1883,C1883)</f>
        <v>42</v>
      </c>
      <c r="F1883" s="181">
        <f t="shared" si="278"/>
        <v>0.22758568496082976</v>
      </c>
      <c r="G1883" s="181">
        <f t="shared" si="279"/>
        <v>7.5415670470791753E-4</v>
      </c>
      <c r="H1883" s="182">
        <f t="shared" si="275"/>
        <v>0.22833984166553767</v>
      </c>
    </row>
    <row r="1884" spans="1:8">
      <c r="A1884" s="152">
        <f t="shared" si="276"/>
        <v>1870</v>
      </c>
      <c r="B1884" s="153">
        <f t="shared" si="276"/>
        <v>46795</v>
      </c>
      <c r="C1884" s="179" t="str">
        <f t="shared" si="277"/>
        <v>구간21</v>
      </c>
      <c r="D1884" s="152">
        <f t="shared" si="274"/>
        <v>91</v>
      </c>
      <c r="E1884" s="180">
        <f>COUNTIF($C$15:C1884,C1884)</f>
        <v>43</v>
      </c>
      <c r="F1884" s="181">
        <f t="shared" si="278"/>
        <v>0.22758568496082976</v>
      </c>
      <c r="G1884" s="181">
        <f t="shared" si="279"/>
        <v>7.721128167247727E-4</v>
      </c>
      <c r="H1884" s="182">
        <f t="shared" si="275"/>
        <v>0.22835779777755452</v>
      </c>
    </row>
    <row r="1885" spans="1:8">
      <c r="A1885" s="152">
        <f t="shared" si="276"/>
        <v>1871</v>
      </c>
      <c r="B1885" s="153">
        <f t="shared" si="276"/>
        <v>46796</v>
      </c>
      <c r="C1885" s="179" t="str">
        <f t="shared" si="277"/>
        <v>구간21</v>
      </c>
      <c r="D1885" s="152">
        <f t="shared" si="274"/>
        <v>91</v>
      </c>
      <c r="E1885" s="180">
        <f>COUNTIF($C$15:C1885,C1885)</f>
        <v>44</v>
      </c>
      <c r="F1885" s="181">
        <f t="shared" si="278"/>
        <v>0.22758568496082976</v>
      </c>
      <c r="G1885" s="181">
        <f t="shared" si="279"/>
        <v>7.9006892874162787E-4</v>
      </c>
      <c r="H1885" s="182">
        <f t="shared" si="275"/>
        <v>0.22837575388957138</v>
      </c>
    </row>
    <row r="1886" spans="1:8">
      <c r="A1886" s="152">
        <f t="shared" si="276"/>
        <v>1872</v>
      </c>
      <c r="B1886" s="153">
        <f t="shared" si="276"/>
        <v>46797</v>
      </c>
      <c r="C1886" s="179" t="str">
        <f t="shared" si="277"/>
        <v>구간21</v>
      </c>
      <c r="D1886" s="152">
        <f t="shared" si="274"/>
        <v>91</v>
      </c>
      <c r="E1886" s="180">
        <f>COUNTIF($C$15:C1886,C1886)</f>
        <v>45</v>
      </c>
      <c r="F1886" s="181">
        <f t="shared" si="278"/>
        <v>0.22758568496082976</v>
      </c>
      <c r="G1886" s="181">
        <f t="shared" si="279"/>
        <v>8.0802504075848304E-4</v>
      </c>
      <c r="H1886" s="182">
        <f t="shared" si="275"/>
        <v>0.22839371000158823</v>
      </c>
    </row>
    <row r="1887" spans="1:8">
      <c r="A1887" s="152">
        <f t="shared" si="276"/>
        <v>1873</v>
      </c>
      <c r="B1887" s="153">
        <f t="shared" si="276"/>
        <v>46798</v>
      </c>
      <c r="C1887" s="179" t="str">
        <f t="shared" si="277"/>
        <v>구간21</v>
      </c>
      <c r="D1887" s="152">
        <f t="shared" si="274"/>
        <v>91</v>
      </c>
      <c r="E1887" s="180">
        <f>COUNTIF($C$15:C1887,C1887)</f>
        <v>46</v>
      </c>
      <c r="F1887" s="181">
        <f t="shared" si="278"/>
        <v>0.22758568496082976</v>
      </c>
      <c r="G1887" s="181">
        <f t="shared" si="279"/>
        <v>8.2598115277533822E-4</v>
      </c>
      <c r="H1887" s="182">
        <f t="shared" si="275"/>
        <v>0.22841166611360511</v>
      </c>
    </row>
    <row r="1888" spans="1:8">
      <c r="A1888" s="152">
        <f t="shared" ref="A1888:B1903" si="280">A1887+1</f>
        <v>1874</v>
      </c>
      <c r="B1888" s="153">
        <f t="shared" si="280"/>
        <v>46799</v>
      </c>
      <c r="C1888" s="179" t="str">
        <f t="shared" si="277"/>
        <v>구간21</v>
      </c>
      <c r="D1888" s="152">
        <f t="shared" si="274"/>
        <v>91</v>
      </c>
      <c r="E1888" s="180">
        <f>COUNTIF($C$15:C1888,C1888)</f>
        <v>47</v>
      </c>
      <c r="F1888" s="181">
        <f t="shared" si="278"/>
        <v>0.22758568496082976</v>
      </c>
      <c r="G1888" s="181">
        <f t="shared" si="279"/>
        <v>8.4393726479219339E-4</v>
      </c>
      <c r="H1888" s="182">
        <f t="shared" si="275"/>
        <v>0.22842962222562196</v>
      </c>
    </row>
    <row r="1889" spans="1:8">
      <c r="A1889" s="152">
        <f t="shared" si="280"/>
        <v>1875</v>
      </c>
      <c r="B1889" s="153">
        <f t="shared" si="280"/>
        <v>46800</v>
      </c>
      <c r="C1889" s="179" t="str">
        <f t="shared" si="277"/>
        <v>구간21</v>
      </c>
      <c r="D1889" s="152">
        <f t="shared" si="274"/>
        <v>91</v>
      </c>
      <c r="E1889" s="180">
        <f>COUNTIF($C$15:C1889,C1889)</f>
        <v>48</v>
      </c>
      <c r="F1889" s="181">
        <f t="shared" si="278"/>
        <v>0.22758568496082976</v>
      </c>
      <c r="G1889" s="181">
        <f t="shared" si="279"/>
        <v>8.6189337680904856E-4</v>
      </c>
      <c r="H1889" s="182">
        <f t="shared" si="275"/>
        <v>0.22844757833763882</v>
      </c>
    </row>
    <row r="1890" spans="1:8">
      <c r="A1890" s="152">
        <f t="shared" si="280"/>
        <v>1876</v>
      </c>
      <c r="B1890" s="153">
        <f t="shared" si="280"/>
        <v>46801</v>
      </c>
      <c r="C1890" s="179" t="str">
        <f t="shared" si="277"/>
        <v>구간21</v>
      </c>
      <c r="D1890" s="152">
        <f t="shared" si="274"/>
        <v>91</v>
      </c>
      <c r="E1890" s="180">
        <f>COUNTIF($C$15:C1890,C1890)</f>
        <v>49</v>
      </c>
      <c r="F1890" s="181">
        <f t="shared" si="278"/>
        <v>0.22758568496082976</v>
      </c>
      <c r="G1890" s="181">
        <f t="shared" si="279"/>
        <v>8.7984948882590373E-4</v>
      </c>
      <c r="H1890" s="182">
        <f t="shared" si="275"/>
        <v>0.22846553444965567</v>
      </c>
    </row>
    <row r="1891" spans="1:8">
      <c r="A1891" s="152">
        <f t="shared" si="280"/>
        <v>1877</v>
      </c>
      <c r="B1891" s="153">
        <f t="shared" si="280"/>
        <v>46802</v>
      </c>
      <c r="C1891" s="179" t="str">
        <f t="shared" si="277"/>
        <v>구간21</v>
      </c>
      <c r="D1891" s="152">
        <f t="shared" si="274"/>
        <v>91</v>
      </c>
      <c r="E1891" s="180">
        <f>COUNTIF($C$15:C1891,C1891)</f>
        <v>50</v>
      </c>
      <c r="F1891" s="181">
        <f t="shared" si="278"/>
        <v>0.22758568496082976</v>
      </c>
      <c r="G1891" s="181">
        <f t="shared" si="279"/>
        <v>8.978056008427589E-4</v>
      </c>
      <c r="H1891" s="182">
        <f t="shared" si="275"/>
        <v>0.22848349056167253</v>
      </c>
    </row>
    <row r="1892" spans="1:8">
      <c r="A1892" s="152">
        <f t="shared" si="280"/>
        <v>1878</v>
      </c>
      <c r="B1892" s="153">
        <f t="shared" si="280"/>
        <v>46803</v>
      </c>
      <c r="C1892" s="179" t="str">
        <f t="shared" si="277"/>
        <v>구간21</v>
      </c>
      <c r="D1892" s="152">
        <f t="shared" si="274"/>
        <v>91</v>
      </c>
      <c r="E1892" s="180">
        <f>COUNTIF($C$15:C1892,C1892)</f>
        <v>51</v>
      </c>
      <c r="F1892" s="181">
        <f t="shared" si="278"/>
        <v>0.22758568496082976</v>
      </c>
      <c r="G1892" s="181">
        <f t="shared" si="279"/>
        <v>9.1576171285961407E-4</v>
      </c>
      <c r="H1892" s="182">
        <f t="shared" si="275"/>
        <v>0.22850144667368938</v>
      </c>
    </row>
    <row r="1893" spans="1:8">
      <c r="A1893" s="152">
        <f t="shared" si="280"/>
        <v>1879</v>
      </c>
      <c r="B1893" s="153">
        <f t="shared" si="280"/>
        <v>46804</v>
      </c>
      <c r="C1893" s="179" t="str">
        <f t="shared" si="277"/>
        <v>구간21</v>
      </c>
      <c r="D1893" s="152">
        <f t="shared" si="274"/>
        <v>91</v>
      </c>
      <c r="E1893" s="180">
        <f>COUNTIF($C$15:C1893,C1893)</f>
        <v>52</v>
      </c>
      <c r="F1893" s="181">
        <f t="shared" si="278"/>
        <v>0.22758568496082976</v>
      </c>
      <c r="G1893" s="181">
        <f t="shared" si="279"/>
        <v>9.3371782487646925E-4</v>
      </c>
      <c r="H1893" s="182">
        <f t="shared" si="275"/>
        <v>0.22851940278570623</v>
      </c>
    </row>
    <row r="1894" spans="1:8">
      <c r="A1894" s="152">
        <f t="shared" si="280"/>
        <v>1880</v>
      </c>
      <c r="B1894" s="153">
        <f t="shared" si="280"/>
        <v>46805</v>
      </c>
      <c r="C1894" s="179" t="str">
        <f t="shared" si="277"/>
        <v>구간21</v>
      </c>
      <c r="D1894" s="152">
        <f t="shared" si="274"/>
        <v>91</v>
      </c>
      <c r="E1894" s="180">
        <f>COUNTIF($C$15:C1894,C1894)</f>
        <v>53</v>
      </c>
      <c r="F1894" s="181">
        <f t="shared" si="278"/>
        <v>0.22758568496082976</v>
      </c>
      <c r="G1894" s="181">
        <f t="shared" si="279"/>
        <v>9.5167393689332442E-4</v>
      </c>
      <c r="H1894" s="182">
        <f t="shared" si="275"/>
        <v>0.22853735889772309</v>
      </c>
    </row>
    <row r="1895" spans="1:8">
      <c r="A1895" s="152">
        <f t="shared" si="280"/>
        <v>1881</v>
      </c>
      <c r="B1895" s="153">
        <f t="shared" si="280"/>
        <v>46806</v>
      </c>
      <c r="C1895" s="179" t="str">
        <f t="shared" si="277"/>
        <v>구간21</v>
      </c>
      <c r="D1895" s="152">
        <f t="shared" si="274"/>
        <v>91</v>
      </c>
      <c r="E1895" s="180">
        <f>COUNTIF($C$15:C1895,C1895)</f>
        <v>54</v>
      </c>
      <c r="F1895" s="181">
        <f t="shared" si="278"/>
        <v>0.22758568496082976</v>
      </c>
      <c r="G1895" s="181">
        <f t="shared" si="279"/>
        <v>9.6963004891017959E-4</v>
      </c>
      <c r="H1895" s="182">
        <f t="shared" si="275"/>
        <v>0.22855531500973994</v>
      </c>
    </row>
    <row r="1896" spans="1:8">
      <c r="A1896" s="152">
        <f t="shared" si="280"/>
        <v>1882</v>
      </c>
      <c r="B1896" s="153">
        <f t="shared" si="280"/>
        <v>46807</v>
      </c>
      <c r="C1896" s="179" t="str">
        <f t="shared" si="277"/>
        <v>구간21</v>
      </c>
      <c r="D1896" s="152">
        <f t="shared" si="274"/>
        <v>91</v>
      </c>
      <c r="E1896" s="180">
        <f>COUNTIF($C$15:C1896,C1896)</f>
        <v>55</v>
      </c>
      <c r="F1896" s="181">
        <f t="shared" si="278"/>
        <v>0.22758568496082976</v>
      </c>
      <c r="G1896" s="181">
        <f t="shared" si="279"/>
        <v>9.8758616092703487E-4</v>
      </c>
      <c r="H1896" s="182">
        <f t="shared" si="275"/>
        <v>0.22857327112175679</v>
      </c>
    </row>
    <row r="1897" spans="1:8">
      <c r="A1897" s="152">
        <f t="shared" si="280"/>
        <v>1883</v>
      </c>
      <c r="B1897" s="153">
        <f t="shared" si="280"/>
        <v>46808</v>
      </c>
      <c r="C1897" s="179" t="str">
        <f t="shared" si="277"/>
        <v>구간21</v>
      </c>
      <c r="D1897" s="152">
        <f t="shared" si="274"/>
        <v>91</v>
      </c>
      <c r="E1897" s="180">
        <f>COUNTIF($C$15:C1897,C1897)</f>
        <v>56</v>
      </c>
      <c r="F1897" s="181">
        <f t="shared" si="278"/>
        <v>0.22758568496082976</v>
      </c>
      <c r="G1897" s="181">
        <f t="shared" si="279"/>
        <v>1.00554227294389E-3</v>
      </c>
      <c r="H1897" s="182">
        <f t="shared" si="275"/>
        <v>0.22859122723377365</v>
      </c>
    </row>
    <row r="1898" spans="1:8">
      <c r="A1898" s="152">
        <f t="shared" si="280"/>
        <v>1884</v>
      </c>
      <c r="B1898" s="153">
        <f t="shared" si="280"/>
        <v>46809</v>
      </c>
      <c r="C1898" s="179" t="str">
        <f t="shared" si="277"/>
        <v>구간21</v>
      </c>
      <c r="D1898" s="152">
        <f t="shared" si="274"/>
        <v>91</v>
      </c>
      <c r="E1898" s="180">
        <f>COUNTIF($C$15:C1898,C1898)</f>
        <v>57</v>
      </c>
      <c r="F1898" s="181">
        <f t="shared" si="278"/>
        <v>0.22758568496082976</v>
      </c>
      <c r="G1898" s="181">
        <f t="shared" si="279"/>
        <v>1.0234983849607452E-3</v>
      </c>
      <c r="H1898" s="182">
        <f t="shared" si="275"/>
        <v>0.2286091833457905</v>
      </c>
    </row>
    <row r="1899" spans="1:8">
      <c r="A1899" s="152">
        <f t="shared" si="280"/>
        <v>1885</v>
      </c>
      <c r="B1899" s="153">
        <f t="shared" si="280"/>
        <v>46810</v>
      </c>
      <c r="C1899" s="179" t="str">
        <f t="shared" si="277"/>
        <v>구간21</v>
      </c>
      <c r="D1899" s="152">
        <f t="shared" si="274"/>
        <v>91</v>
      </c>
      <c r="E1899" s="180">
        <f>COUNTIF($C$15:C1899,C1899)</f>
        <v>58</v>
      </c>
      <c r="F1899" s="181">
        <f t="shared" si="278"/>
        <v>0.22758568496082976</v>
      </c>
      <c r="G1899" s="181">
        <f t="shared" si="279"/>
        <v>1.0414544969776004E-3</v>
      </c>
      <c r="H1899" s="182">
        <f t="shared" si="275"/>
        <v>0.22862713945780735</v>
      </c>
    </row>
    <row r="1900" spans="1:8">
      <c r="A1900" s="152">
        <f t="shared" si="280"/>
        <v>1886</v>
      </c>
      <c r="B1900" s="153">
        <f t="shared" si="280"/>
        <v>46811</v>
      </c>
      <c r="C1900" s="179" t="str">
        <f t="shared" si="277"/>
        <v>구간21</v>
      </c>
      <c r="D1900" s="152">
        <f t="shared" si="274"/>
        <v>91</v>
      </c>
      <c r="E1900" s="180">
        <f>COUNTIF($C$15:C1900,C1900)</f>
        <v>59</v>
      </c>
      <c r="F1900" s="181">
        <f t="shared" si="278"/>
        <v>0.22758568496082976</v>
      </c>
      <c r="G1900" s="181">
        <f t="shared" si="279"/>
        <v>1.0594106089944556E-3</v>
      </c>
      <c r="H1900" s="182">
        <f t="shared" si="275"/>
        <v>0.22864509556982421</v>
      </c>
    </row>
    <row r="1901" spans="1:8">
      <c r="A1901" s="152">
        <f t="shared" si="280"/>
        <v>1887</v>
      </c>
      <c r="B1901" s="153">
        <f t="shared" si="280"/>
        <v>46812</v>
      </c>
      <c r="C1901" s="179" t="str">
        <f t="shared" si="277"/>
        <v>구간21</v>
      </c>
      <c r="D1901" s="152">
        <f t="shared" si="274"/>
        <v>91</v>
      </c>
      <c r="E1901" s="180">
        <f>COUNTIF($C$15:C1901,C1901)</f>
        <v>60</v>
      </c>
      <c r="F1901" s="181">
        <f t="shared" si="278"/>
        <v>0.22758568496082976</v>
      </c>
      <c r="G1901" s="181">
        <f t="shared" si="279"/>
        <v>1.0773667210113107E-3</v>
      </c>
      <c r="H1901" s="182">
        <f t="shared" si="275"/>
        <v>0.22866305168184106</v>
      </c>
    </row>
    <row r="1902" spans="1:8">
      <c r="A1902" s="152">
        <f t="shared" si="280"/>
        <v>1888</v>
      </c>
      <c r="B1902" s="153">
        <f t="shared" si="280"/>
        <v>46813</v>
      </c>
      <c r="C1902" s="179" t="str">
        <f t="shared" si="277"/>
        <v>구간21</v>
      </c>
      <c r="D1902" s="152">
        <f t="shared" si="274"/>
        <v>91</v>
      </c>
      <c r="E1902" s="180">
        <f>COUNTIF($C$15:C1902,C1902)</f>
        <v>61</v>
      </c>
      <c r="F1902" s="181">
        <f t="shared" si="278"/>
        <v>0.22758568496082976</v>
      </c>
      <c r="G1902" s="181">
        <f t="shared" si="279"/>
        <v>1.0953228330281659E-3</v>
      </c>
      <c r="H1902" s="182">
        <f t="shared" si="275"/>
        <v>0.22868100779385792</v>
      </c>
    </row>
    <row r="1903" spans="1:8">
      <c r="A1903" s="152">
        <f t="shared" si="280"/>
        <v>1889</v>
      </c>
      <c r="B1903" s="153">
        <f t="shared" si="280"/>
        <v>46814</v>
      </c>
      <c r="C1903" s="179" t="str">
        <f t="shared" si="277"/>
        <v>구간21</v>
      </c>
      <c r="D1903" s="152">
        <f t="shared" si="274"/>
        <v>91</v>
      </c>
      <c r="E1903" s="180">
        <f>COUNTIF($C$15:C1903,C1903)</f>
        <v>62</v>
      </c>
      <c r="F1903" s="181">
        <f t="shared" si="278"/>
        <v>0.22758568496082976</v>
      </c>
      <c r="G1903" s="181">
        <f t="shared" si="279"/>
        <v>1.1132789450450211E-3</v>
      </c>
      <c r="H1903" s="182">
        <f t="shared" si="275"/>
        <v>0.22869896390587477</v>
      </c>
    </row>
    <row r="1904" spans="1:8">
      <c r="A1904" s="152">
        <f t="shared" ref="A1904:B1919" si="281">A1903+1</f>
        <v>1890</v>
      </c>
      <c r="B1904" s="153">
        <f t="shared" si="281"/>
        <v>46815</v>
      </c>
      <c r="C1904" s="179" t="str">
        <f t="shared" si="277"/>
        <v>구간21</v>
      </c>
      <c r="D1904" s="152">
        <f t="shared" si="274"/>
        <v>91</v>
      </c>
      <c r="E1904" s="180">
        <f>COUNTIF($C$15:C1904,C1904)</f>
        <v>63</v>
      </c>
      <c r="F1904" s="181">
        <f t="shared" si="278"/>
        <v>0.22758568496082976</v>
      </c>
      <c r="G1904" s="181">
        <f t="shared" si="279"/>
        <v>1.1312350570618762E-3</v>
      </c>
      <c r="H1904" s="182">
        <f t="shared" si="275"/>
        <v>0.22871692001789162</v>
      </c>
    </row>
    <row r="1905" spans="1:8">
      <c r="A1905" s="152">
        <f t="shared" si="281"/>
        <v>1891</v>
      </c>
      <c r="B1905" s="153">
        <f t="shared" si="281"/>
        <v>46816</v>
      </c>
      <c r="C1905" s="179" t="str">
        <f t="shared" si="277"/>
        <v>구간21</v>
      </c>
      <c r="D1905" s="152">
        <f t="shared" si="274"/>
        <v>91</v>
      </c>
      <c r="E1905" s="180">
        <f>COUNTIF($C$15:C1905,C1905)</f>
        <v>64</v>
      </c>
      <c r="F1905" s="181">
        <f t="shared" si="278"/>
        <v>0.22758568496082976</v>
      </c>
      <c r="G1905" s="181">
        <f t="shared" si="279"/>
        <v>1.1491911690787314E-3</v>
      </c>
      <c r="H1905" s="182">
        <f t="shared" si="275"/>
        <v>0.2287348761299085</v>
      </c>
    </row>
    <row r="1906" spans="1:8">
      <c r="A1906" s="152">
        <f t="shared" si="281"/>
        <v>1892</v>
      </c>
      <c r="B1906" s="153">
        <f t="shared" si="281"/>
        <v>46817</v>
      </c>
      <c r="C1906" s="179" t="str">
        <f t="shared" si="277"/>
        <v>구간21</v>
      </c>
      <c r="D1906" s="152">
        <f t="shared" si="274"/>
        <v>91</v>
      </c>
      <c r="E1906" s="180">
        <f>COUNTIF($C$15:C1906,C1906)</f>
        <v>65</v>
      </c>
      <c r="F1906" s="181">
        <f t="shared" si="278"/>
        <v>0.22758568496082976</v>
      </c>
      <c r="G1906" s="181">
        <f t="shared" si="279"/>
        <v>1.1671472810955866E-3</v>
      </c>
      <c r="H1906" s="182">
        <f t="shared" si="275"/>
        <v>0.22875283224192536</v>
      </c>
    </row>
    <row r="1907" spans="1:8">
      <c r="A1907" s="152">
        <f t="shared" si="281"/>
        <v>1893</v>
      </c>
      <c r="B1907" s="153">
        <f t="shared" si="281"/>
        <v>46818</v>
      </c>
      <c r="C1907" s="179" t="str">
        <f t="shared" si="277"/>
        <v>구간21</v>
      </c>
      <c r="D1907" s="152">
        <f t="shared" si="274"/>
        <v>91</v>
      </c>
      <c r="E1907" s="180">
        <f>COUNTIF($C$15:C1907,C1907)</f>
        <v>66</v>
      </c>
      <c r="F1907" s="181">
        <f t="shared" si="278"/>
        <v>0.22758568496082976</v>
      </c>
      <c r="G1907" s="181">
        <f t="shared" si="279"/>
        <v>1.1851033931124418E-3</v>
      </c>
      <c r="H1907" s="182">
        <f t="shared" si="275"/>
        <v>0.22877078835394221</v>
      </c>
    </row>
    <row r="1908" spans="1:8">
      <c r="A1908" s="152">
        <f t="shared" si="281"/>
        <v>1894</v>
      </c>
      <c r="B1908" s="153">
        <f t="shared" si="281"/>
        <v>46819</v>
      </c>
      <c r="C1908" s="179" t="str">
        <f t="shared" si="277"/>
        <v>구간21</v>
      </c>
      <c r="D1908" s="152">
        <f t="shared" si="274"/>
        <v>91</v>
      </c>
      <c r="E1908" s="180">
        <f>COUNTIF($C$15:C1908,C1908)</f>
        <v>67</v>
      </c>
      <c r="F1908" s="181">
        <f t="shared" si="278"/>
        <v>0.22758568496082976</v>
      </c>
      <c r="G1908" s="181">
        <f t="shared" si="279"/>
        <v>1.2030595051292969E-3</v>
      </c>
      <c r="H1908" s="182">
        <f t="shared" si="275"/>
        <v>0.22878874446595907</v>
      </c>
    </row>
    <row r="1909" spans="1:8">
      <c r="A1909" s="152">
        <f t="shared" si="281"/>
        <v>1895</v>
      </c>
      <c r="B1909" s="153">
        <f t="shared" si="281"/>
        <v>46820</v>
      </c>
      <c r="C1909" s="179" t="str">
        <f t="shared" si="277"/>
        <v>구간21</v>
      </c>
      <c r="D1909" s="152">
        <f t="shared" si="274"/>
        <v>91</v>
      </c>
      <c r="E1909" s="180">
        <f>COUNTIF($C$15:C1909,C1909)</f>
        <v>68</v>
      </c>
      <c r="F1909" s="181">
        <f t="shared" si="278"/>
        <v>0.22758568496082976</v>
      </c>
      <c r="G1909" s="181">
        <f t="shared" si="279"/>
        <v>1.2210156171461521E-3</v>
      </c>
      <c r="H1909" s="182">
        <f t="shared" si="275"/>
        <v>0.22880670057797592</v>
      </c>
    </row>
    <row r="1910" spans="1:8">
      <c r="A1910" s="152">
        <f t="shared" si="281"/>
        <v>1896</v>
      </c>
      <c r="B1910" s="153">
        <f t="shared" si="281"/>
        <v>46821</v>
      </c>
      <c r="C1910" s="179" t="str">
        <f t="shared" si="277"/>
        <v>구간21</v>
      </c>
      <c r="D1910" s="152">
        <f t="shared" si="274"/>
        <v>91</v>
      </c>
      <c r="E1910" s="180">
        <f>COUNTIF($C$15:C1910,C1910)</f>
        <v>69</v>
      </c>
      <c r="F1910" s="181">
        <f t="shared" si="278"/>
        <v>0.22758568496082976</v>
      </c>
      <c r="G1910" s="181">
        <f t="shared" si="279"/>
        <v>1.2389717291630073E-3</v>
      </c>
      <c r="H1910" s="182">
        <f t="shared" si="275"/>
        <v>0.22882465668999277</v>
      </c>
    </row>
    <row r="1911" spans="1:8">
      <c r="A1911" s="152">
        <f t="shared" si="281"/>
        <v>1897</v>
      </c>
      <c r="B1911" s="153">
        <f t="shared" si="281"/>
        <v>46822</v>
      </c>
      <c r="C1911" s="179" t="str">
        <f t="shared" si="277"/>
        <v>구간21</v>
      </c>
      <c r="D1911" s="152">
        <f t="shared" si="274"/>
        <v>91</v>
      </c>
      <c r="E1911" s="180">
        <f>COUNTIF($C$15:C1911,C1911)</f>
        <v>70</v>
      </c>
      <c r="F1911" s="181">
        <f t="shared" si="278"/>
        <v>0.22758568496082976</v>
      </c>
      <c r="G1911" s="181">
        <f t="shared" si="279"/>
        <v>1.2569278411798624E-3</v>
      </c>
      <c r="H1911" s="182">
        <f t="shared" si="275"/>
        <v>0.22884261280200963</v>
      </c>
    </row>
    <row r="1912" spans="1:8">
      <c r="A1912" s="152">
        <f t="shared" si="281"/>
        <v>1898</v>
      </c>
      <c r="B1912" s="153">
        <f t="shared" si="281"/>
        <v>46823</v>
      </c>
      <c r="C1912" s="179" t="str">
        <f t="shared" si="277"/>
        <v>구간21</v>
      </c>
      <c r="D1912" s="152">
        <f t="shared" si="274"/>
        <v>91</v>
      </c>
      <c r="E1912" s="180">
        <f>COUNTIF($C$15:C1912,C1912)</f>
        <v>71</v>
      </c>
      <c r="F1912" s="181">
        <f t="shared" si="278"/>
        <v>0.22758568496082976</v>
      </c>
      <c r="G1912" s="181">
        <f t="shared" si="279"/>
        <v>1.2748839531967176E-3</v>
      </c>
      <c r="H1912" s="182">
        <f t="shared" si="275"/>
        <v>0.22886056891402648</v>
      </c>
    </row>
    <row r="1913" spans="1:8">
      <c r="A1913" s="152">
        <f t="shared" si="281"/>
        <v>1899</v>
      </c>
      <c r="B1913" s="153">
        <f t="shared" si="281"/>
        <v>46824</v>
      </c>
      <c r="C1913" s="179" t="str">
        <f t="shared" si="277"/>
        <v>구간21</v>
      </c>
      <c r="D1913" s="152">
        <f t="shared" si="274"/>
        <v>91</v>
      </c>
      <c r="E1913" s="180">
        <f>COUNTIF($C$15:C1913,C1913)</f>
        <v>72</v>
      </c>
      <c r="F1913" s="181">
        <f t="shared" si="278"/>
        <v>0.22758568496082976</v>
      </c>
      <c r="G1913" s="181">
        <f t="shared" si="279"/>
        <v>1.2928400652135728E-3</v>
      </c>
      <c r="H1913" s="182">
        <f t="shared" si="275"/>
        <v>0.22887852502604333</v>
      </c>
    </row>
    <row r="1914" spans="1:8">
      <c r="A1914" s="152">
        <f t="shared" si="281"/>
        <v>1900</v>
      </c>
      <c r="B1914" s="153">
        <f t="shared" si="281"/>
        <v>46825</v>
      </c>
      <c r="C1914" s="179" t="str">
        <f t="shared" si="277"/>
        <v>구간21</v>
      </c>
      <c r="D1914" s="152">
        <f t="shared" si="274"/>
        <v>91</v>
      </c>
      <c r="E1914" s="180">
        <f>COUNTIF($C$15:C1914,C1914)</f>
        <v>73</v>
      </c>
      <c r="F1914" s="181">
        <f t="shared" si="278"/>
        <v>0.22758568496082976</v>
      </c>
      <c r="G1914" s="181">
        <f t="shared" si="279"/>
        <v>1.310796177230428E-3</v>
      </c>
      <c r="H1914" s="182">
        <f t="shared" si="275"/>
        <v>0.22889648113806019</v>
      </c>
    </row>
    <row r="1915" spans="1:8">
      <c r="A1915" s="152">
        <f t="shared" si="281"/>
        <v>1901</v>
      </c>
      <c r="B1915" s="153">
        <f t="shared" si="281"/>
        <v>46826</v>
      </c>
      <c r="C1915" s="179" t="str">
        <f t="shared" si="277"/>
        <v>구간21</v>
      </c>
      <c r="D1915" s="152">
        <f t="shared" si="274"/>
        <v>91</v>
      </c>
      <c r="E1915" s="180">
        <f>COUNTIF($C$15:C1915,C1915)</f>
        <v>74</v>
      </c>
      <c r="F1915" s="181">
        <f t="shared" si="278"/>
        <v>0.22758568496082976</v>
      </c>
      <c r="G1915" s="181">
        <f t="shared" si="279"/>
        <v>1.3287522892472831E-3</v>
      </c>
      <c r="H1915" s="182">
        <f t="shared" si="275"/>
        <v>0.22891443725007704</v>
      </c>
    </row>
    <row r="1916" spans="1:8">
      <c r="A1916" s="152">
        <f t="shared" si="281"/>
        <v>1902</v>
      </c>
      <c r="B1916" s="153">
        <f t="shared" si="281"/>
        <v>46827</v>
      </c>
      <c r="C1916" s="179" t="str">
        <f t="shared" si="277"/>
        <v>구간21</v>
      </c>
      <c r="D1916" s="152">
        <f t="shared" si="274"/>
        <v>91</v>
      </c>
      <c r="E1916" s="180">
        <f>COUNTIF($C$15:C1916,C1916)</f>
        <v>75</v>
      </c>
      <c r="F1916" s="181">
        <f t="shared" si="278"/>
        <v>0.22758568496082976</v>
      </c>
      <c r="G1916" s="181">
        <f t="shared" si="279"/>
        <v>1.3467084012641383E-3</v>
      </c>
      <c r="H1916" s="182">
        <f t="shared" si="275"/>
        <v>0.22893239336209389</v>
      </c>
    </row>
    <row r="1917" spans="1:8">
      <c r="A1917" s="152">
        <f t="shared" si="281"/>
        <v>1903</v>
      </c>
      <c r="B1917" s="153">
        <f t="shared" si="281"/>
        <v>46828</v>
      </c>
      <c r="C1917" s="179" t="str">
        <f t="shared" si="277"/>
        <v>구간21</v>
      </c>
      <c r="D1917" s="152">
        <f t="shared" si="274"/>
        <v>91</v>
      </c>
      <c r="E1917" s="180">
        <f>COUNTIF($C$15:C1917,C1917)</f>
        <v>76</v>
      </c>
      <c r="F1917" s="181">
        <f t="shared" si="278"/>
        <v>0.22758568496082976</v>
      </c>
      <c r="G1917" s="181">
        <f t="shared" si="279"/>
        <v>1.3646645132809935E-3</v>
      </c>
      <c r="H1917" s="182">
        <f t="shared" si="275"/>
        <v>0.22895034947411075</v>
      </c>
    </row>
    <row r="1918" spans="1:8">
      <c r="A1918" s="152">
        <f t="shared" si="281"/>
        <v>1904</v>
      </c>
      <c r="B1918" s="153">
        <f t="shared" si="281"/>
        <v>46829</v>
      </c>
      <c r="C1918" s="179" t="str">
        <f t="shared" si="277"/>
        <v>구간21</v>
      </c>
      <c r="D1918" s="152">
        <f t="shared" si="274"/>
        <v>91</v>
      </c>
      <c r="E1918" s="180">
        <f>COUNTIF($C$15:C1918,C1918)</f>
        <v>77</v>
      </c>
      <c r="F1918" s="181">
        <f t="shared" si="278"/>
        <v>0.22758568496082976</v>
      </c>
      <c r="G1918" s="181">
        <f t="shared" si="279"/>
        <v>1.3826206252978486E-3</v>
      </c>
      <c r="H1918" s="182">
        <f t="shared" si="275"/>
        <v>0.2289683055861276</v>
      </c>
    </row>
    <row r="1919" spans="1:8">
      <c r="A1919" s="152">
        <f t="shared" si="281"/>
        <v>1905</v>
      </c>
      <c r="B1919" s="153">
        <f t="shared" si="281"/>
        <v>46830</v>
      </c>
      <c r="C1919" s="179" t="str">
        <f t="shared" si="277"/>
        <v>구간21</v>
      </c>
      <c r="D1919" s="152">
        <f t="shared" si="274"/>
        <v>91</v>
      </c>
      <c r="E1919" s="180">
        <f>COUNTIF($C$15:C1919,C1919)</f>
        <v>78</v>
      </c>
      <c r="F1919" s="181">
        <f t="shared" si="278"/>
        <v>0.22758568496082976</v>
      </c>
      <c r="G1919" s="181">
        <f t="shared" si="279"/>
        <v>1.4005767373147038E-3</v>
      </c>
      <c r="H1919" s="182">
        <f t="shared" si="275"/>
        <v>0.22898626169814446</v>
      </c>
    </row>
    <row r="1920" spans="1:8">
      <c r="A1920" s="152">
        <f t="shared" ref="A1920:B1935" si="282">A1919+1</f>
        <v>1906</v>
      </c>
      <c r="B1920" s="153">
        <f t="shared" si="282"/>
        <v>46831</v>
      </c>
      <c r="C1920" s="179" t="str">
        <f t="shared" si="277"/>
        <v>구간21</v>
      </c>
      <c r="D1920" s="152">
        <f t="shared" si="274"/>
        <v>91</v>
      </c>
      <c r="E1920" s="180">
        <f>COUNTIF($C$15:C1920,C1920)</f>
        <v>79</v>
      </c>
      <c r="F1920" s="181">
        <f t="shared" si="278"/>
        <v>0.22758568496082976</v>
      </c>
      <c r="G1920" s="181">
        <f t="shared" si="279"/>
        <v>1.418532849331559E-3</v>
      </c>
      <c r="H1920" s="182">
        <f t="shared" si="275"/>
        <v>0.22900421781016131</v>
      </c>
    </row>
    <row r="1921" spans="1:8">
      <c r="A1921" s="152">
        <f t="shared" si="282"/>
        <v>1907</v>
      </c>
      <c r="B1921" s="153">
        <f t="shared" si="282"/>
        <v>46832</v>
      </c>
      <c r="C1921" s="179" t="str">
        <f t="shared" si="277"/>
        <v>구간21</v>
      </c>
      <c r="D1921" s="152">
        <f t="shared" si="274"/>
        <v>91</v>
      </c>
      <c r="E1921" s="180">
        <f>COUNTIF($C$15:C1921,C1921)</f>
        <v>80</v>
      </c>
      <c r="F1921" s="181">
        <f t="shared" si="278"/>
        <v>0.22758568496082976</v>
      </c>
      <c r="G1921" s="181">
        <f t="shared" si="279"/>
        <v>1.4364889613484142E-3</v>
      </c>
      <c r="H1921" s="182">
        <f t="shared" si="275"/>
        <v>0.22902217392217816</v>
      </c>
    </row>
    <row r="1922" spans="1:8">
      <c r="A1922" s="152">
        <f t="shared" si="282"/>
        <v>1908</v>
      </c>
      <c r="B1922" s="153">
        <f t="shared" si="282"/>
        <v>46833</v>
      </c>
      <c r="C1922" s="179" t="str">
        <f t="shared" si="277"/>
        <v>구간21</v>
      </c>
      <c r="D1922" s="152">
        <f t="shared" si="274"/>
        <v>91</v>
      </c>
      <c r="E1922" s="180">
        <f>COUNTIF($C$15:C1922,C1922)</f>
        <v>81</v>
      </c>
      <c r="F1922" s="181">
        <f t="shared" si="278"/>
        <v>0.22758568496082976</v>
      </c>
      <c r="G1922" s="181">
        <f t="shared" si="279"/>
        <v>1.4544450733652695E-3</v>
      </c>
      <c r="H1922" s="182">
        <f t="shared" si="275"/>
        <v>0.22904013003419502</v>
      </c>
    </row>
    <row r="1923" spans="1:8">
      <c r="A1923" s="152">
        <f t="shared" si="282"/>
        <v>1909</v>
      </c>
      <c r="B1923" s="153">
        <f t="shared" si="282"/>
        <v>46834</v>
      </c>
      <c r="C1923" s="179" t="str">
        <f t="shared" si="277"/>
        <v>구간21</v>
      </c>
      <c r="D1923" s="152">
        <f t="shared" si="274"/>
        <v>91</v>
      </c>
      <c r="E1923" s="180">
        <f>COUNTIF($C$15:C1923,C1923)</f>
        <v>82</v>
      </c>
      <c r="F1923" s="181">
        <f t="shared" si="278"/>
        <v>0.22758568496082976</v>
      </c>
      <c r="G1923" s="181">
        <f t="shared" si="279"/>
        <v>1.4724011853821247E-3</v>
      </c>
      <c r="H1923" s="182">
        <f t="shared" si="275"/>
        <v>0.2290580861462119</v>
      </c>
    </row>
    <row r="1924" spans="1:8">
      <c r="A1924" s="152">
        <f t="shared" si="282"/>
        <v>1910</v>
      </c>
      <c r="B1924" s="153">
        <f t="shared" si="282"/>
        <v>46835</v>
      </c>
      <c r="C1924" s="179" t="str">
        <f t="shared" si="277"/>
        <v>구간21</v>
      </c>
      <c r="D1924" s="152">
        <f t="shared" si="274"/>
        <v>91</v>
      </c>
      <c r="E1924" s="180">
        <f>COUNTIF($C$15:C1924,C1924)</f>
        <v>83</v>
      </c>
      <c r="F1924" s="181">
        <f t="shared" si="278"/>
        <v>0.22758568496082976</v>
      </c>
      <c r="G1924" s="181">
        <f t="shared" si="279"/>
        <v>1.4903572973989799E-3</v>
      </c>
      <c r="H1924" s="182">
        <f t="shared" si="275"/>
        <v>0.22907604225822875</v>
      </c>
    </row>
    <row r="1925" spans="1:8">
      <c r="A1925" s="152">
        <f t="shared" si="282"/>
        <v>1911</v>
      </c>
      <c r="B1925" s="153">
        <f t="shared" si="282"/>
        <v>46836</v>
      </c>
      <c r="C1925" s="179" t="str">
        <f t="shared" si="277"/>
        <v>구간21</v>
      </c>
      <c r="D1925" s="152">
        <f t="shared" si="274"/>
        <v>91</v>
      </c>
      <c r="E1925" s="180">
        <f>COUNTIF($C$15:C1925,C1925)</f>
        <v>84</v>
      </c>
      <c r="F1925" s="181">
        <f t="shared" si="278"/>
        <v>0.22758568496082976</v>
      </c>
      <c r="G1925" s="181">
        <f t="shared" si="279"/>
        <v>1.5083134094158351E-3</v>
      </c>
      <c r="H1925" s="182">
        <f t="shared" si="275"/>
        <v>0.22909399837024561</v>
      </c>
    </row>
    <row r="1926" spans="1:8">
      <c r="A1926" s="152">
        <f t="shared" si="282"/>
        <v>1912</v>
      </c>
      <c r="B1926" s="153">
        <f t="shared" si="282"/>
        <v>46837</v>
      </c>
      <c r="C1926" s="179" t="str">
        <f t="shared" si="277"/>
        <v>구간21</v>
      </c>
      <c r="D1926" s="152">
        <f t="shared" si="274"/>
        <v>91</v>
      </c>
      <c r="E1926" s="180">
        <f>COUNTIF($C$15:C1926,C1926)</f>
        <v>85</v>
      </c>
      <c r="F1926" s="181">
        <f t="shared" si="278"/>
        <v>0.22758568496082976</v>
      </c>
      <c r="G1926" s="181">
        <f t="shared" si="279"/>
        <v>1.5262695214326902E-3</v>
      </c>
      <c r="H1926" s="182">
        <f t="shared" si="275"/>
        <v>0.22911195448226246</v>
      </c>
    </row>
    <row r="1927" spans="1:8">
      <c r="A1927" s="152">
        <f t="shared" si="282"/>
        <v>1913</v>
      </c>
      <c r="B1927" s="153">
        <f t="shared" si="282"/>
        <v>46838</v>
      </c>
      <c r="C1927" s="179" t="str">
        <f t="shared" si="277"/>
        <v>구간21</v>
      </c>
      <c r="D1927" s="152">
        <f t="shared" si="274"/>
        <v>91</v>
      </c>
      <c r="E1927" s="180">
        <f>COUNTIF($C$15:C1927,C1927)</f>
        <v>86</v>
      </c>
      <c r="F1927" s="181">
        <f t="shared" si="278"/>
        <v>0.22758568496082976</v>
      </c>
      <c r="G1927" s="181">
        <f t="shared" si="279"/>
        <v>1.5442256334495454E-3</v>
      </c>
      <c r="H1927" s="182">
        <f t="shared" si="275"/>
        <v>0.22912991059427931</v>
      </c>
    </row>
    <row r="1928" spans="1:8">
      <c r="A1928" s="152">
        <f t="shared" si="282"/>
        <v>1914</v>
      </c>
      <c r="B1928" s="153">
        <f t="shared" si="282"/>
        <v>46839</v>
      </c>
      <c r="C1928" s="179" t="str">
        <f t="shared" si="277"/>
        <v>구간21</v>
      </c>
      <c r="D1928" s="152">
        <f t="shared" si="274"/>
        <v>91</v>
      </c>
      <c r="E1928" s="180">
        <f>COUNTIF($C$15:C1928,C1928)</f>
        <v>87</v>
      </c>
      <c r="F1928" s="181">
        <f t="shared" si="278"/>
        <v>0.22758568496082976</v>
      </c>
      <c r="G1928" s="181">
        <f t="shared" si="279"/>
        <v>1.5621817454664006E-3</v>
      </c>
      <c r="H1928" s="182">
        <f t="shared" si="275"/>
        <v>0.22914786670629617</v>
      </c>
    </row>
    <row r="1929" spans="1:8">
      <c r="A1929" s="152">
        <f t="shared" si="282"/>
        <v>1915</v>
      </c>
      <c r="B1929" s="153">
        <f t="shared" si="282"/>
        <v>46840</v>
      </c>
      <c r="C1929" s="179" t="str">
        <f t="shared" si="277"/>
        <v>구간21</v>
      </c>
      <c r="D1929" s="152">
        <f t="shared" si="274"/>
        <v>91</v>
      </c>
      <c r="E1929" s="180">
        <f>COUNTIF($C$15:C1929,C1929)</f>
        <v>88</v>
      </c>
      <c r="F1929" s="181">
        <f t="shared" si="278"/>
        <v>0.22758568496082976</v>
      </c>
      <c r="G1929" s="181">
        <f t="shared" si="279"/>
        <v>1.5801378574832557E-3</v>
      </c>
      <c r="H1929" s="182">
        <f t="shared" si="275"/>
        <v>0.22916582281831302</v>
      </c>
    </row>
    <row r="1930" spans="1:8">
      <c r="A1930" s="152">
        <f t="shared" si="282"/>
        <v>1916</v>
      </c>
      <c r="B1930" s="153">
        <f t="shared" si="282"/>
        <v>46841</v>
      </c>
      <c r="C1930" s="179" t="str">
        <f t="shared" si="277"/>
        <v>구간21</v>
      </c>
      <c r="D1930" s="152">
        <f t="shared" si="274"/>
        <v>91</v>
      </c>
      <c r="E1930" s="180">
        <f>COUNTIF($C$15:C1930,C1930)</f>
        <v>89</v>
      </c>
      <c r="F1930" s="181">
        <f t="shared" si="278"/>
        <v>0.22758568496082976</v>
      </c>
      <c r="G1930" s="181">
        <f t="shared" si="279"/>
        <v>1.5980939695001109E-3</v>
      </c>
      <c r="H1930" s="182">
        <f t="shared" si="275"/>
        <v>0.22918377893032987</v>
      </c>
    </row>
    <row r="1931" spans="1:8">
      <c r="A1931" s="152">
        <f t="shared" si="282"/>
        <v>1917</v>
      </c>
      <c r="B1931" s="153">
        <f t="shared" si="282"/>
        <v>46842</v>
      </c>
      <c r="C1931" s="179" t="str">
        <f t="shared" si="277"/>
        <v>구간21</v>
      </c>
      <c r="D1931" s="152">
        <f t="shared" si="274"/>
        <v>91</v>
      </c>
      <c r="E1931" s="180">
        <f>COUNTIF($C$15:C1931,C1931)</f>
        <v>90</v>
      </c>
      <c r="F1931" s="181">
        <f t="shared" si="278"/>
        <v>0.22758568496082976</v>
      </c>
      <c r="G1931" s="181">
        <f t="shared" si="279"/>
        <v>1.6160500815169661E-3</v>
      </c>
      <c r="H1931" s="182">
        <f t="shared" si="275"/>
        <v>0.22920173504234673</v>
      </c>
    </row>
    <row r="1932" spans="1:8">
      <c r="A1932" s="152">
        <f t="shared" si="282"/>
        <v>1918</v>
      </c>
      <c r="B1932" s="153">
        <f t="shared" si="282"/>
        <v>46843</v>
      </c>
      <c r="C1932" s="179" t="str">
        <f t="shared" si="277"/>
        <v>구간21</v>
      </c>
      <c r="D1932" s="152">
        <f t="shared" si="274"/>
        <v>91</v>
      </c>
      <c r="E1932" s="180">
        <f>COUNTIF($C$15:C1932,C1932)</f>
        <v>91</v>
      </c>
      <c r="F1932" s="181">
        <f t="shared" si="278"/>
        <v>0.22758568496082976</v>
      </c>
      <c r="G1932" s="181">
        <f t="shared" si="279"/>
        <v>1.6340061935338213E-3</v>
      </c>
      <c r="H1932" s="182">
        <f t="shared" si="275"/>
        <v>0.22921969115436358</v>
      </c>
    </row>
    <row r="1933" spans="1:8">
      <c r="A1933" s="152">
        <f t="shared" si="282"/>
        <v>1919</v>
      </c>
      <c r="B1933" s="153">
        <f t="shared" si="282"/>
        <v>46844</v>
      </c>
      <c r="C1933" s="179" t="str">
        <f t="shared" si="277"/>
        <v>구간22</v>
      </c>
      <c r="D1933" s="152">
        <f t="shared" si="274"/>
        <v>91</v>
      </c>
      <c r="E1933" s="180">
        <f>COUNTIF($C$15:C1933,C1933)</f>
        <v>1</v>
      </c>
      <c r="F1933" s="181">
        <f t="shared" si="278"/>
        <v>0.22921969115436358</v>
      </c>
      <c r="G1933" s="181">
        <f t="shared" si="279"/>
        <v>1.8906086783222706E-5</v>
      </c>
      <c r="H1933" s="182">
        <f t="shared" si="275"/>
        <v>0.22923859724114681</v>
      </c>
    </row>
    <row r="1934" spans="1:8">
      <c r="A1934" s="152">
        <f t="shared" si="282"/>
        <v>1920</v>
      </c>
      <c r="B1934" s="153">
        <f t="shared" si="282"/>
        <v>46845</v>
      </c>
      <c r="C1934" s="179" t="str">
        <f t="shared" si="277"/>
        <v>구간22</v>
      </c>
      <c r="D1934" s="152">
        <f t="shared" si="274"/>
        <v>91</v>
      </c>
      <c r="E1934" s="180">
        <f>COUNTIF($C$15:C1934,C1934)</f>
        <v>2</v>
      </c>
      <c r="F1934" s="181">
        <f t="shared" si="278"/>
        <v>0.22921969115436358</v>
      </c>
      <c r="G1934" s="181">
        <f t="shared" si="279"/>
        <v>3.7812173566445413E-5</v>
      </c>
      <c r="H1934" s="182">
        <f t="shared" si="275"/>
        <v>0.22925750332793002</v>
      </c>
    </row>
    <row r="1935" spans="1:8">
      <c r="A1935" s="152">
        <f t="shared" si="282"/>
        <v>1921</v>
      </c>
      <c r="B1935" s="153">
        <f t="shared" si="282"/>
        <v>46846</v>
      </c>
      <c r="C1935" s="179" t="str">
        <f t="shared" si="277"/>
        <v>구간22</v>
      </c>
      <c r="D1935" s="152">
        <f t="shared" ref="D1935:D1998" si="283">COUNTIF($C$15:$C$49928,C1935)</f>
        <v>91</v>
      </c>
      <c r="E1935" s="180">
        <f>COUNTIF($C$15:C1935,C1935)</f>
        <v>3</v>
      </c>
      <c r="F1935" s="181">
        <f t="shared" si="278"/>
        <v>0.22921969115436358</v>
      </c>
      <c r="G1935" s="181">
        <f t="shared" si="279"/>
        <v>5.6718260349668115E-5</v>
      </c>
      <c r="H1935" s="182">
        <f t="shared" ref="H1935:H1998" si="284">F1935+G1935</f>
        <v>0.22927640941471325</v>
      </c>
    </row>
    <row r="1936" spans="1:8">
      <c r="A1936" s="152">
        <f t="shared" ref="A1936:B1951" si="285">A1935+1</f>
        <v>1922</v>
      </c>
      <c r="B1936" s="153">
        <f t="shared" si="285"/>
        <v>46847</v>
      </c>
      <c r="C1936" s="179" t="str">
        <f t="shared" ref="C1936:C1999" si="286">IF(IFERROR(HLOOKUP(B1936,$D$5:$BK$6,2,FALSE),"")="",C1937,HLOOKUP(B1936,$D$5:$BK$7,2,FALSE))</f>
        <v>구간22</v>
      </c>
      <c r="D1936" s="152">
        <f t="shared" si="283"/>
        <v>91</v>
      </c>
      <c r="E1936" s="180">
        <f>COUNTIF($C$15:C1936,C1936)</f>
        <v>4</v>
      </c>
      <c r="F1936" s="181">
        <f t="shared" ref="F1936:F1999" si="287">HLOOKUP($C1936,$D$6:$BK$11,6,FALSE)</f>
        <v>0.22921969115436358</v>
      </c>
      <c r="G1936" s="181">
        <f t="shared" ref="G1936:G1999" si="288">HLOOKUP($C1936,$D$6:$BK$11,5,FALSE)*(E1936)</f>
        <v>7.5624347132890825E-5</v>
      </c>
      <c r="H1936" s="182">
        <f t="shared" si="284"/>
        <v>0.22929531550149648</v>
      </c>
    </row>
    <row r="1937" spans="1:8">
      <c r="A1937" s="152">
        <f t="shared" si="285"/>
        <v>1923</v>
      </c>
      <c r="B1937" s="153">
        <f t="shared" si="285"/>
        <v>46848</v>
      </c>
      <c r="C1937" s="179" t="str">
        <f t="shared" si="286"/>
        <v>구간22</v>
      </c>
      <c r="D1937" s="152">
        <f t="shared" si="283"/>
        <v>91</v>
      </c>
      <c r="E1937" s="180">
        <f>COUNTIF($C$15:C1937,C1937)</f>
        <v>5</v>
      </c>
      <c r="F1937" s="181">
        <f t="shared" si="287"/>
        <v>0.22921969115436358</v>
      </c>
      <c r="G1937" s="181">
        <f t="shared" si="288"/>
        <v>9.4530433916113535E-5</v>
      </c>
      <c r="H1937" s="182">
        <f t="shared" si="284"/>
        <v>0.22931422158827969</v>
      </c>
    </row>
    <row r="1938" spans="1:8">
      <c r="A1938" s="152">
        <f t="shared" si="285"/>
        <v>1924</v>
      </c>
      <c r="B1938" s="153">
        <f t="shared" si="285"/>
        <v>46849</v>
      </c>
      <c r="C1938" s="179" t="str">
        <f t="shared" si="286"/>
        <v>구간22</v>
      </c>
      <c r="D1938" s="152">
        <f t="shared" si="283"/>
        <v>91</v>
      </c>
      <c r="E1938" s="180">
        <f>COUNTIF($C$15:C1938,C1938)</f>
        <v>6</v>
      </c>
      <c r="F1938" s="181">
        <f t="shared" si="287"/>
        <v>0.22921969115436358</v>
      </c>
      <c r="G1938" s="181">
        <f t="shared" si="288"/>
        <v>1.1343652069933623E-4</v>
      </c>
      <c r="H1938" s="182">
        <f t="shared" si="284"/>
        <v>0.22933312767506292</v>
      </c>
    </row>
    <row r="1939" spans="1:8">
      <c r="A1939" s="152">
        <f t="shared" si="285"/>
        <v>1925</v>
      </c>
      <c r="B1939" s="153">
        <f t="shared" si="285"/>
        <v>46850</v>
      </c>
      <c r="C1939" s="179" t="str">
        <f t="shared" si="286"/>
        <v>구간22</v>
      </c>
      <c r="D1939" s="152">
        <f t="shared" si="283"/>
        <v>91</v>
      </c>
      <c r="E1939" s="180">
        <f>COUNTIF($C$15:C1939,C1939)</f>
        <v>7</v>
      </c>
      <c r="F1939" s="181">
        <f t="shared" si="287"/>
        <v>0.22921969115436358</v>
      </c>
      <c r="G1939" s="181">
        <f t="shared" si="288"/>
        <v>1.3234260748255894E-4</v>
      </c>
      <c r="H1939" s="182">
        <f t="shared" si="284"/>
        <v>0.22935203376184615</v>
      </c>
    </row>
    <row r="1940" spans="1:8">
      <c r="A1940" s="152">
        <f t="shared" si="285"/>
        <v>1926</v>
      </c>
      <c r="B1940" s="153">
        <f t="shared" si="285"/>
        <v>46851</v>
      </c>
      <c r="C1940" s="179" t="str">
        <f t="shared" si="286"/>
        <v>구간22</v>
      </c>
      <c r="D1940" s="152">
        <f t="shared" si="283"/>
        <v>91</v>
      </c>
      <c r="E1940" s="180">
        <f>COUNTIF($C$15:C1940,C1940)</f>
        <v>8</v>
      </c>
      <c r="F1940" s="181">
        <f t="shared" si="287"/>
        <v>0.22921969115436358</v>
      </c>
      <c r="G1940" s="181">
        <f t="shared" si="288"/>
        <v>1.5124869426578165E-4</v>
      </c>
      <c r="H1940" s="182">
        <f t="shared" si="284"/>
        <v>0.22937093984862936</v>
      </c>
    </row>
    <row r="1941" spans="1:8">
      <c r="A1941" s="152">
        <f t="shared" si="285"/>
        <v>1927</v>
      </c>
      <c r="B1941" s="153">
        <f t="shared" si="285"/>
        <v>46852</v>
      </c>
      <c r="C1941" s="179" t="str">
        <f t="shared" si="286"/>
        <v>구간22</v>
      </c>
      <c r="D1941" s="152">
        <f t="shared" si="283"/>
        <v>91</v>
      </c>
      <c r="E1941" s="180">
        <f>COUNTIF($C$15:C1941,C1941)</f>
        <v>9</v>
      </c>
      <c r="F1941" s="181">
        <f t="shared" si="287"/>
        <v>0.22921969115436358</v>
      </c>
      <c r="G1941" s="181">
        <f t="shared" si="288"/>
        <v>1.7015478104900436E-4</v>
      </c>
      <c r="H1941" s="182">
        <f t="shared" si="284"/>
        <v>0.22938984593541259</v>
      </c>
    </row>
    <row r="1942" spans="1:8">
      <c r="A1942" s="152">
        <f t="shared" si="285"/>
        <v>1928</v>
      </c>
      <c r="B1942" s="153">
        <f t="shared" si="285"/>
        <v>46853</v>
      </c>
      <c r="C1942" s="179" t="str">
        <f t="shared" si="286"/>
        <v>구간22</v>
      </c>
      <c r="D1942" s="152">
        <f t="shared" si="283"/>
        <v>91</v>
      </c>
      <c r="E1942" s="180">
        <f>COUNTIF($C$15:C1942,C1942)</f>
        <v>10</v>
      </c>
      <c r="F1942" s="181">
        <f t="shared" si="287"/>
        <v>0.22921969115436358</v>
      </c>
      <c r="G1942" s="181">
        <f t="shared" si="288"/>
        <v>1.8906086783222707E-4</v>
      </c>
      <c r="H1942" s="182">
        <f t="shared" si="284"/>
        <v>0.22940875202219579</v>
      </c>
    </row>
    <row r="1943" spans="1:8">
      <c r="A1943" s="152">
        <f t="shared" si="285"/>
        <v>1929</v>
      </c>
      <c r="B1943" s="153">
        <f t="shared" si="285"/>
        <v>46854</v>
      </c>
      <c r="C1943" s="179" t="str">
        <f t="shared" si="286"/>
        <v>구간22</v>
      </c>
      <c r="D1943" s="152">
        <f t="shared" si="283"/>
        <v>91</v>
      </c>
      <c r="E1943" s="180">
        <f>COUNTIF($C$15:C1943,C1943)</f>
        <v>11</v>
      </c>
      <c r="F1943" s="181">
        <f t="shared" si="287"/>
        <v>0.22921969115436358</v>
      </c>
      <c r="G1943" s="181">
        <f t="shared" si="288"/>
        <v>2.0796695461544978E-4</v>
      </c>
      <c r="H1943" s="182">
        <f t="shared" si="284"/>
        <v>0.22942765810897903</v>
      </c>
    </row>
    <row r="1944" spans="1:8">
      <c r="A1944" s="152">
        <f t="shared" si="285"/>
        <v>1930</v>
      </c>
      <c r="B1944" s="153">
        <f t="shared" si="285"/>
        <v>46855</v>
      </c>
      <c r="C1944" s="179" t="str">
        <f t="shared" si="286"/>
        <v>구간22</v>
      </c>
      <c r="D1944" s="152">
        <f t="shared" si="283"/>
        <v>91</v>
      </c>
      <c r="E1944" s="180">
        <f>COUNTIF($C$15:C1944,C1944)</f>
        <v>12</v>
      </c>
      <c r="F1944" s="181">
        <f t="shared" si="287"/>
        <v>0.22921969115436358</v>
      </c>
      <c r="G1944" s="181">
        <f t="shared" si="288"/>
        <v>2.2687304139867246E-4</v>
      </c>
      <c r="H1944" s="182">
        <f t="shared" si="284"/>
        <v>0.22944656419576226</v>
      </c>
    </row>
    <row r="1945" spans="1:8">
      <c r="A1945" s="152">
        <f t="shared" si="285"/>
        <v>1931</v>
      </c>
      <c r="B1945" s="153">
        <f t="shared" si="285"/>
        <v>46856</v>
      </c>
      <c r="C1945" s="179" t="str">
        <f t="shared" si="286"/>
        <v>구간22</v>
      </c>
      <c r="D1945" s="152">
        <f t="shared" si="283"/>
        <v>91</v>
      </c>
      <c r="E1945" s="180">
        <f>COUNTIF($C$15:C1945,C1945)</f>
        <v>13</v>
      </c>
      <c r="F1945" s="181">
        <f t="shared" si="287"/>
        <v>0.22921969115436358</v>
      </c>
      <c r="G1945" s="181">
        <f t="shared" si="288"/>
        <v>2.4577912818189517E-4</v>
      </c>
      <c r="H1945" s="182">
        <f t="shared" si="284"/>
        <v>0.22946547028254546</v>
      </c>
    </row>
    <row r="1946" spans="1:8">
      <c r="A1946" s="152">
        <f t="shared" si="285"/>
        <v>1932</v>
      </c>
      <c r="B1946" s="153">
        <f t="shared" si="285"/>
        <v>46857</v>
      </c>
      <c r="C1946" s="179" t="str">
        <f t="shared" si="286"/>
        <v>구간22</v>
      </c>
      <c r="D1946" s="152">
        <f t="shared" si="283"/>
        <v>91</v>
      </c>
      <c r="E1946" s="180">
        <f>COUNTIF($C$15:C1946,C1946)</f>
        <v>14</v>
      </c>
      <c r="F1946" s="181">
        <f t="shared" si="287"/>
        <v>0.22921969115436358</v>
      </c>
      <c r="G1946" s="181">
        <f t="shared" si="288"/>
        <v>2.6468521496511788E-4</v>
      </c>
      <c r="H1946" s="182">
        <f t="shared" si="284"/>
        <v>0.2294843763693287</v>
      </c>
    </row>
    <row r="1947" spans="1:8">
      <c r="A1947" s="152">
        <f t="shared" si="285"/>
        <v>1933</v>
      </c>
      <c r="B1947" s="153">
        <f t="shared" si="285"/>
        <v>46858</v>
      </c>
      <c r="C1947" s="179" t="str">
        <f t="shared" si="286"/>
        <v>구간22</v>
      </c>
      <c r="D1947" s="152">
        <f t="shared" si="283"/>
        <v>91</v>
      </c>
      <c r="E1947" s="180">
        <f>COUNTIF($C$15:C1947,C1947)</f>
        <v>15</v>
      </c>
      <c r="F1947" s="181">
        <f t="shared" si="287"/>
        <v>0.22921969115436358</v>
      </c>
      <c r="G1947" s="181">
        <f t="shared" si="288"/>
        <v>2.8359130174834059E-4</v>
      </c>
      <c r="H1947" s="182">
        <f t="shared" si="284"/>
        <v>0.22950328245611193</v>
      </c>
    </row>
    <row r="1948" spans="1:8">
      <c r="A1948" s="152">
        <f t="shared" si="285"/>
        <v>1934</v>
      </c>
      <c r="B1948" s="153">
        <f t="shared" si="285"/>
        <v>46859</v>
      </c>
      <c r="C1948" s="179" t="str">
        <f t="shared" si="286"/>
        <v>구간22</v>
      </c>
      <c r="D1948" s="152">
        <f t="shared" si="283"/>
        <v>91</v>
      </c>
      <c r="E1948" s="180">
        <f>COUNTIF($C$15:C1948,C1948)</f>
        <v>16</v>
      </c>
      <c r="F1948" s="181">
        <f t="shared" si="287"/>
        <v>0.22921969115436358</v>
      </c>
      <c r="G1948" s="181">
        <f t="shared" si="288"/>
        <v>3.024973885315633E-4</v>
      </c>
      <c r="H1948" s="182">
        <f t="shared" si="284"/>
        <v>0.22952218854289513</v>
      </c>
    </row>
    <row r="1949" spans="1:8">
      <c r="A1949" s="152">
        <f t="shared" si="285"/>
        <v>1935</v>
      </c>
      <c r="B1949" s="153">
        <f t="shared" si="285"/>
        <v>46860</v>
      </c>
      <c r="C1949" s="179" t="str">
        <f t="shared" si="286"/>
        <v>구간22</v>
      </c>
      <c r="D1949" s="152">
        <f t="shared" si="283"/>
        <v>91</v>
      </c>
      <c r="E1949" s="180">
        <f>COUNTIF($C$15:C1949,C1949)</f>
        <v>17</v>
      </c>
      <c r="F1949" s="181">
        <f t="shared" si="287"/>
        <v>0.22921969115436358</v>
      </c>
      <c r="G1949" s="181">
        <f t="shared" si="288"/>
        <v>3.2140347531478601E-4</v>
      </c>
      <c r="H1949" s="182">
        <f t="shared" si="284"/>
        <v>0.22954109462967837</v>
      </c>
    </row>
    <row r="1950" spans="1:8">
      <c r="A1950" s="152">
        <f t="shared" si="285"/>
        <v>1936</v>
      </c>
      <c r="B1950" s="153">
        <f t="shared" si="285"/>
        <v>46861</v>
      </c>
      <c r="C1950" s="179" t="str">
        <f t="shared" si="286"/>
        <v>구간22</v>
      </c>
      <c r="D1950" s="152">
        <f t="shared" si="283"/>
        <v>91</v>
      </c>
      <c r="E1950" s="180">
        <f>COUNTIF($C$15:C1950,C1950)</f>
        <v>18</v>
      </c>
      <c r="F1950" s="181">
        <f t="shared" si="287"/>
        <v>0.22921969115436358</v>
      </c>
      <c r="G1950" s="181">
        <f t="shared" si="288"/>
        <v>3.4030956209800872E-4</v>
      </c>
      <c r="H1950" s="182">
        <f t="shared" si="284"/>
        <v>0.2295600007164616</v>
      </c>
    </row>
    <row r="1951" spans="1:8">
      <c r="A1951" s="152">
        <f t="shared" si="285"/>
        <v>1937</v>
      </c>
      <c r="B1951" s="153">
        <f t="shared" si="285"/>
        <v>46862</v>
      </c>
      <c r="C1951" s="179" t="str">
        <f t="shared" si="286"/>
        <v>구간22</v>
      </c>
      <c r="D1951" s="152">
        <f t="shared" si="283"/>
        <v>91</v>
      </c>
      <c r="E1951" s="180">
        <f>COUNTIF($C$15:C1951,C1951)</f>
        <v>19</v>
      </c>
      <c r="F1951" s="181">
        <f t="shared" si="287"/>
        <v>0.22921969115436358</v>
      </c>
      <c r="G1951" s="181">
        <f t="shared" si="288"/>
        <v>3.5921564888123143E-4</v>
      </c>
      <c r="H1951" s="182">
        <f t="shared" si="284"/>
        <v>0.2295789068032448</v>
      </c>
    </row>
    <row r="1952" spans="1:8">
      <c r="A1952" s="152">
        <f t="shared" ref="A1952:B1967" si="289">A1951+1</f>
        <v>1938</v>
      </c>
      <c r="B1952" s="153">
        <f t="shared" si="289"/>
        <v>46863</v>
      </c>
      <c r="C1952" s="179" t="str">
        <f t="shared" si="286"/>
        <v>구간22</v>
      </c>
      <c r="D1952" s="152">
        <f t="shared" si="283"/>
        <v>91</v>
      </c>
      <c r="E1952" s="180">
        <f>COUNTIF($C$15:C1952,C1952)</f>
        <v>20</v>
      </c>
      <c r="F1952" s="181">
        <f t="shared" si="287"/>
        <v>0.22921969115436358</v>
      </c>
      <c r="G1952" s="181">
        <f t="shared" si="288"/>
        <v>3.7812173566445414E-4</v>
      </c>
      <c r="H1952" s="182">
        <f t="shared" si="284"/>
        <v>0.22959781289002804</v>
      </c>
    </row>
    <row r="1953" spans="1:8">
      <c r="A1953" s="152">
        <f t="shared" si="289"/>
        <v>1939</v>
      </c>
      <c r="B1953" s="153">
        <f t="shared" si="289"/>
        <v>46864</v>
      </c>
      <c r="C1953" s="179" t="str">
        <f t="shared" si="286"/>
        <v>구간22</v>
      </c>
      <c r="D1953" s="152">
        <f t="shared" si="283"/>
        <v>91</v>
      </c>
      <c r="E1953" s="180">
        <f>COUNTIF($C$15:C1953,C1953)</f>
        <v>21</v>
      </c>
      <c r="F1953" s="181">
        <f t="shared" si="287"/>
        <v>0.22921969115436358</v>
      </c>
      <c r="G1953" s="181">
        <f t="shared" si="288"/>
        <v>3.9702782244767685E-4</v>
      </c>
      <c r="H1953" s="182">
        <f t="shared" si="284"/>
        <v>0.22961671897681127</v>
      </c>
    </row>
    <row r="1954" spans="1:8">
      <c r="A1954" s="152">
        <f t="shared" si="289"/>
        <v>1940</v>
      </c>
      <c r="B1954" s="153">
        <f t="shared" si="289"/>
        <v>46865</v>
      </c>
      <c r="C1954" s="179" t="str">
        <f t="shared" si="286"/>
        <v>구간22</v>
      </c>
      <c r="D1954" s="152">
        <f t="shared" si="283"/>
        <v>91</v>
      </c>
      <c r="E1954" s="180">
        <f>COUNTIF($C$15:C1954,C1954)</f>
        <v>22</v>
      </c>
      <c r="F1954" s="181">
        <f t="shared" si="287"/>
        <v>0.22921969115436358</v>
      </c>
      <c r="G1954" s="181">
        <f t="shared" si="288"/>
        <v>4.1593390923089956E-4</v>
      </c>
      <c r="H1954" s="182">
        <f t="shared" si="284"/>
        <v>0.22963562506359447</v>
      </c>
    </row>
    <row r="1955" spans="1:8">
      <c r="A1955" s="152">
        <f t="shared" si="289"/>
        <v>1941</v>
      </c>
      <c r="B1955" s="153">
        <f t="shared" si="289"/>
        <v>46866</v>
      </c>
      <c r="C1955" s="179" t="str">
        <f t="shared" si="286"/>
        <v>구간22</v>
      </c>
      <c r="D1955" s="152">
        <f t="shared" si="283"/>
        <v>91</v>
      </c>
      <c r="E1955" s="180">
        <f>COUNTIF($C$15:C1955,C1955)</f>
        <v>23</v>
      </c>
      <c r="F1955" s="181">
        <f t="shared" si="287"/>
        <v>0.22921969115436358</v>
      </c>
      <c r="G1955" s="181">
        <f t="shared" si="288"/>
        <v>4.3483999601412227E-4</v>
      </c>
      <c r="H1955" s="182">
        <f t="shared" si="284"/>
        <v>0.22965453115037771</v>
      </c>
    </row>
    <row r="1956" spans="1:8">
      <c r="A1956" s="152">
        <f t="shared" si="289"/>
        <v>1942</v>
      </c>
      <c r="B1956" s="153">
        <f t="shared" si="289"/>
        <v>46867</v>
      </c>
      <c r="C1956" s="179" t="str">
        <f t="shared" si="286"/>
        <v>구간22</v>
      </c>
      <c r="D1956" s="152">
        <f t="shared" si="283"/>
        <v>91</v>
      </c>
      <c r="E1956" s="180">
        <f>COUNTIF($C$15:C1956,C1956)</f>
        <v>24</v>
      </c>
      <c r="F1956" s="181">
        <f t="shared" si="287"/>
        <v>0.22921969115436358</v>
      </c>
      <c r="G1956" s="181">
        <f t="shared" si="288"/>
        <v>4.5374608279734492E-4</v>
      </c>
      <c r="H1956" s="182">
        <f t="shared" si="284"/>
        <v>0.22967343723716094</v>
      </c>
    </row>
    <row r="1957" spans="1:8">
      <c r="A1957" s="152">
        <f t="shared" si="289"/>
        <v>1943</v>
      </c>
      <c r="B1957" s="153">
        <f t="shared" si="289"/>
        <v>46868</v>
      </c>
      <c r="C1957" s="179" t="str">
        <f t="shared" si="286"/>
        <v>구간22</v>
      </c>
      <c r="D1957" s="152">
        <f t="shared" si="283"/>
        <v>91</v>
      </c>
      <c r="E1957" s="180">
        <f>COUNTIF($C$15:C1957,C1957)</f>
        <v>25</v>
      </c>
      <c r="F1957" s="181">
        <f t="shared" si="287"/>
        <v>0.22921969115436358</v>
      </c>
      <c r="G1957" s="181">
        <f t="shared" si="288"/>
        <v>4.7265216958056763E-4</v>
      </c>
      <c r="H1957" s="182">
        <f t="shared" si="284"/>
        <v>0.22969234332394414</v>
      </c>
    </row>
    <row r="1958" spans="1:8">
      <c r="A1958" s="152">
        <f t="shared" si="289"/>
        <v>1944</v>
      </c>
      <c r="B1958" s="153">
        <f t="shared" si="289"/>
        <v>46869</v>
      </c>
      <c r="C1958" s="179" t="str">
        <f t="shared" si="286"/>
        <v>구간22</v>
      </c>
      <c r="D1958" s="152">
        <f t="shared" si="283"/>
        <v>91</v>
      </c>
      <c r="E1958" s="180">
        <f>COUNTIF($C$15:C1958,C1958)</f>
        <v>26</v>
      </c>
      <c r="F1958" s="181">
        <f t="shared" si="287"/>
        <v>0.22921969115436358</v>
      </c>
      <c r="G1958" s="181">
        <f t="shared" si="288"/>
        <v>4.9155825636379034E-4</v>
      </c>
      <c r="H1958" s="182">
        <f t="shared" si="284"/>
        <v>0.22971124941072738</v>
      </c>
    </row>
    <row r="1959" spans="1:8">
      <c r="A1959" s="152">
        <f t="shared" si="289"/>
        <v>1945</v>
      </c>
      <c r="B1959" s="153">
        <f t="shared" si="289"/>
        <v>46870</v>
      </c>
      <c r="C1959" s="179" t="str">
        <f t="shared" si="286"/>
        <v>구간22</v>
      </c>
      <c r="D1959" s="152">
        <f t="shared" si="283"/>
        <v>91</v>
      </c>
      <c r="E1959" s="180">
        <f>COUNTIF($C$15:C1959,C1959)</f>
        <v>27</v>
      </c>
      <c r="F1959" s="181">
        <f t="shared" si="287"/>
        <v>0.22921969115436358</v>
      </c>
      <c r="G1959" s="181">
        <f t="shared" si="288"/>
        <v>5.1046434314701305E-4</v>
      </c>
      <c r="H1959" s="182">
        <f t="shared" si="284"/>
        <v>0.22973015549751061</v>
      </c>
    </row>
    <row r="1960" spans="1:8">
      <c r="A1960" s="152">
        <f t="shared" si="289"/>
        <v>1946</v>
      </c>
      <c r="B1960" s="153">
        <f t="shared" si="289"/>
        <v>46871</v>
      </c>
      <c r="C1960" s="179" t="str">
        <f t="shared" si="286"/>
        <v>구간22</v>
      </c>
      <c r="D1960" s="152">
        <f t="shared" si="283"/>
        <v>91</v>
      </c>
      <c r="E1960" s="180">
        <f>COUNTIF($C$15:C1960,C1960)</f>
        <v>28</v>
      </c>
      <c r="F1960" s="181">
        <f t="shared" si="287"/>
        <v>0.22921969115436358</v>
      </c>
      <c r="G1960" s="181">
        <f t="shared" si="288"/>
        <v>5.2937042993023576E-4</v>
      </c>
      <c r="H1960" s="182">
        <f t="shared" si="284"/>
        <v>0.22974906158429381</v>
      </c>
    </row>
    <row r="1961" spans="1:8">
      <c r="A1961" s="152">
        <f t="shared" si="289"/>
        <v>1947</v>
      </c>
      <c r="B1961" s="153">
        <f t="shared" si="289"/>
        <v>46872</v>
      </c>
      <c r="C1961" s="179" t="str">
        <f t="shared" si="286"/>
        <v>구간22</v>
      </c>
      <c r="D1961" s="152">
        <f t="shared" si="283"/>
        <v>91</v>
      </c>
      <c r="E1961" s="180">
        <f>COUNTIF($C$15:C1961,C1961)</f>
        <v>29</v>
      </c>
      <c r="F1961" s="181">
        <f t="shared" si="287"/>
        <v>0.22921969115436358</v>
      </c>
      <c r="G1961" s="181">
        <f t="shared" si="288"/>
        <v>5.4827651671345847E-4</v>
      </c>
      <c r="H1961" s="182">
        <f t="shared" si="284"/>
        <v>0.22976796767107704</v>
      </c>
    </row>
    <row r="1962" spans="1:8">
      <c r="A1962" s="152">
        <f t="shared" si="289"/>
        <v>1948</v>
      </c>
      <c r="B1962" s="153">
        <f t="shared" si="289"/>
        <v>46873</v>
      </c>
      <c r="C1962" s="179" t="str">
        <f t="shared" si="286"/>
        <v>구간22</v>
      </c>
      <c r="D1962" s="152">
        <f t="shared" si="283"/>
        <v>91</v>
      </c>
      <c r="E1962" s="180">
        <f>COUNTIF($C$15:C1962,C1962)</f>
        <v>30</v>
      </c>
      <c r="F1962" s="181">
        <f t="shared" si="287"/>
        <v>0.22921969115436358</v>
      </c>
      <c r="G1962" s="181">
        <f t="shared" si="288"/>
        <v>5.6718260349668118E-4</v>
      </c>
      <c r="H1962" s="182">
        <f t="shared" si="284"/>
        <v>0.22978687375786025</v>
      </c>
    </row>
    <row r="1963" spans="1:8">
      <c r="A1963" s="152">
        <f t="shared" si="289"/>
        <v>1949</v>
      </c>
      <c r="B1963" s="153">
        <f t="shared" si="289"/>
        <v>46874</v>
      </c>
      <c r="C1963" s="179" t="str">
        <f t="shared" si="286"/>
        <v>구간22</v>
      </c>
      <c r="D1963" s="152">
        <f t="shared" si="283"/>
        <v>91</v>
      </c>
      <c r="E1963" s="180">
        <f>COUNTIF($C$15:C1963,C1963)</f>
        <v>31</v>
      </c>
      <c r="F1963" s="181">
        <f t="shared" si="287"/>
        <v>0.22921969115436358</v>
      </c>
      <c r="G1963" s="181">
        <f t="shared" si="288"/>
        <v>5.8608869027990389E-4</v>
      </c>
      <c r="H1963" s="182">
        <f t="shared" si="284"/>
        <v>0.22980577984464348</v>
      </c>
    </row>
    <row r="1964" spans="1:8">
      <c r="A1964" s="152">
        <f t="shared" si="289"/>
        <v>1950</v>
      </c>
      <c r="B1964" s="153">
        <f t="shared" si="289"/>
        <v>46875</v>
      </c>
      <c r="C1964" s="179" t="str">
        <f t="shared" si="286"/>
        <v>구간22</v>
      </c>
      <c r="D1964" s="152">
        <f t="shared" si="283"/>
        <v>91</v>
      </c>
      <c r="E1964" s="180">
        <f>COUNTIF($C$15:C1964,C1964)</f>
        <v>32</v>
      </c>
      <c r="F1964" s="181">
        <f t="shared" si="287"/>
        <v>0.22921969115436358</v>
      </c>
      <c r="G1964" s="181">
        <f t="shared" si="288"/>
        <v>6.049947770631266E-4</v>
      </c>
      <c r="H1964" s="182">
        <f t="shared" si="284"/>
        <v>0.22982468593142671</v>
      </c>
    </row>
    <row r="1965" spans="1:8">
      <c r="A1965" s="152">
        <f t="shared" si="289"/>
        <v>1951</v>
      </c>
      <c r="B1965" s="153">
        <f t="shared" si="289"/>
        <v>46876</v>
      </c>
      <c r="C1965" s="179" t="str">
        <f t="shared" si="286"/>
        <v>구간22</v>
      </c>
      <c r="D1965" s="152">
        <f t="shared" si="283"/>
        <v>91</v>
      </c>
      <c r="E1965" s="180">
        <f>COUNTIF($C$15:C1965,C1965)</f>
        <v>33</v>
      </c>
      <c r="F1965" s="181">
        <f t="shared" si="287"/>
        <v>0.22921969115436358</v>
      </c>
      <c r="G1965" s="181">
        <f t="shared" si="288"/>
        <v>6.2390086384634931E-4</v>
      </c>
      <c r="H1965" s="182">
        <f t="shared" si="284"/>
        <v>0.22984359201820992</v>
      </c>
    </row>
    <row r="1966" spans="1:8">
      <c r="A1966" s="152">
        <f t="shared" si="289"/>
        <v>1952</v>
      </c>
      <c r="B1966" s="153">
        <f t="shared" si="289"/>
        <v>46877</v>
      </c>
      <c r="C1966" s="179" t="str">
        <f t="shared" si="286"/>
        <v>구간22</v>
      </c>
      <c r="D1966" s="152">
        <f t="shared" si="283"/>
        <v>91</v>
      </c>
      <c r="E1966" s="180">
        <f>COUNTIF($C$15:C1966,C1966)</f>
        <v>34</v>
      </c>
      <c r="F1966" s="181">
        <f t="shared" si="287"/>
        <v>0.22921969115436358</v>
      </c>
      <c r="G1966" s="181">
        <f t="shared" si="288"/>
        <v>6.4280695062957202E-4</v>
      </c>
      <c r="H1966" s="182">
        <f t="shared" si="284"/>
        <v>0.22986249810499315</v>
      </c>
    </row>
    <row r="1967" spans="1:8">
      <c r="A1967" s="152">
        <f t="shared" si="289"/>
        <v>1953</v>
      </c>
      <c r="B1967" s="153">
        <f t="shared" si="289"/>
        <v>46878</v>
      </c>
      <c r="C1967" s="179" t="str">
        <f t="shared" si="286"/>
        <v>구간22</v>
      </c>
      <c r="D1967" s="152">
        <f t="shared" si="283"/>
        <v>91</v>
      </c>
      <c r="E1967" s="180">
        <f>COUNTIF($C$15:C1967,C1967)</f>
        <v>35</v>
      </c>
      <c r="F1967" s="181">
        <f t="shared" si="287"/>
        <v>0.22921969115436358</v>
      </c>
      <c r="G1967" s="181">
        <f t="shared" si="288"/>
        <v>6.6171303741279473E-4</v>
      </c>
      <c r="H1967" s="182">
        <f t="shared" si="284"/>
        <v>0.22988140419177638</v>
      </c>
    </row>
    <row r="1968" spans="1:8">
      <c r="A1968" s="152">
        <f t="shared" ref="A1968:B1983" si="290">A1967+1</f>
        <v>1954</v>
      </c>
      <c r="B1968" s="153">
        <f t="shared" si="290"/>
        <v>46879</v>
      </c>
      <c r="C1968" s="179" t="str">
        <f t="shared" si="286"/>
        <v>구간22</v>
      </c>
      <c r="D1968" s="152">
        <f t="shared" si="283"/>
        <v>91</v>
      </c>
      <c r="E1968" s="180">
        <f>COUNTIF($C$15:C1968,C1968)</f>
        <v>36</v>
      </c>
      <c r="F1968" s="181">
        <f t="shared" si="287"/>
        <v>0.22921969115436358</v>
      </c>
      <c r="G1968" s="181">
        <f t="shared" si="288"/>
        <v>6.8061912419601744E-4</v>
      </c>
      <c r="H1968" s="182">
        <f t="shared" si="284"/>
        <v>0.22990031027855959</v>
      </c>
    </row>
    <row r="1969" spans="1:8">
      <c r="A1969" s="152">
        <f t="shared" si="290"/>
        <v>1955</v>
      </c>
      <c r="B1969" s="153">
        <f t="shared" si="290"/>
        <v>46880</v>
      </c>
      <c r="C1969" s="179" t="str">
        <f t="shared" si="286"/>
        <v>구간22</v>
      </c>
      <c r="D1969" s="152">
        <f t="shared" si="283"/>
        <v>91</v>
      </c>
      <c r="E1969" s="180">
        <f>COUNTIF($C$15:C1969,C1969)</f>
        <v>37</v>
      </c>
      <c r="F1969" s="181">
        <f t="shared" si="287"/>
        <v>0.22921969115436358</v>
      </c>
      <c r="G1969" s="181">
        <f t="shared" si="288"/>
        <v>6.9952521097924015E-4</v>
      </c>
      <c r="H1969" s="182">
        <f t="shared" si="284"/>
        <v>0.22991921636534282</v>
      </c>
    </row>
    <row r="1970" spans="1:8">
      <c r="A1970" s="152">
        <f t="shared" si="290"/>
        <v>1956</v>
      </c>
      <c r="B1970" s="153">
        <f t="shared" si="290"/>
        <v>46881</v>
      </c>
      <c r="C1970" s="179" t="str">
        <f t="shared" si="286"/>
        <v>구간22</v>
      </c>
      <c r="D1970" s="152">
        <f t="shared" si="283"/>
        <v>91</v>
      </c>
      <c r="E1970" s="180">
        <f>COUNTIF($C$15:C1970,C1970)</f>
        <v>38</v>
      </c>
      <c r="F1970" s="181">
        <f t="shared" si="287"/>
        <v>0.22921969115436358</v>
      </c>
      <c r="G1970" s="181">
        <f t="shared" si="288"/>
        <v>7.1843129776246286E-4</v>
      </c>
      <c r="H1970" s="182">
        <f t="shared" si="284"/>
        <v>0.22993812245212605</v>
      </c>
    </row>
    <row r="1971" spans="1:8">
      <c r="A1971" s="152">
        <f t="shared" si="290"/>
        <v>1957</v>
      </c>
      <c r="B1971" s="153">
        <f t="shared" si="290"/>
        <v>46882</v>
      </c>
      <c r="C1971" s="179" t="str">
        <f t="shared" si="286"/>
        <v>구간22</v>
      </c>
      <c r="D1971" s="152">
        <f t="shared" si="283"/>
        <v>91</v>
      </c>
      <c r="E1971" s="180">
        <f>COUNTIF($C$15:C1971,C1971)</f>
        <v>39</v>
      </c>
      <c r="F1971" s="181">
        <f t="shared" si="287"/>
        <v>0.22921969115436358</v>
      </c>
      <c r="G1971" s="181">
        <f t="shared" si="288"/>
        <v>7.3733738454568557E-4</v>
      </c>
      <c r="H1971" s="182">
        <f t="shared" si="284"/>
        <v>0.22995702853890926</v>
      </c>
    </row>
    <row r="1972" spans="1:8">
      <c r="A1972" s="152">
        <f t="shared" si="290"/>
        <v>1958</v>
      </c>
      <c r="B1972" s="153">
        <f t="shared" si="290"/>
        <v>46883</v>
      </c>
      <c r="C1972" s="179" t="str">
        <f t="shared" si="286"/>
        <v>구간22</v>
      </c>
      <c r="D1972" s="152">
        <f t="shared" si="283"/>
        <v>91</v>
      </c>
      <c r="E1972" s="180">
        <f>COUNTIF($C$15:C1972,C1972)</f>
        <v>40</v>
      </c>
      <c r="F1972" s="181">
        <f t="shared" si="287"/>
        <v>0.22921969115436358</v>
      </c>
      <c r="G1972" s="181">
        <f t="shared" si="288"/>
        <v>7.5624347132890828E-4</v>
      </c>
      <c r="H1972" s="182">
        <f t="shared" si="284"/>
        <v>0.22997593462569249</v>
      </c>
    </row>
    <row r="1973" spans="1:8">
      <c r="A1973" s="152">
        <f t="shared" si="290"/>
        <v>1959</v>
      </c>
      <c r="B1973" s="153">
        <f t="shared" si="290"/>
        <v>46884</v>
      </c>
      <c r="C1973" s="179" t="str">
        <f t="shared" si="286"/>
        <v>구간22</v>
      </c>
      <c r="D1973" s="152">
        <f t="shared" si="283"/>
        <v>91</v>
      </c>
      <c r="E1973" s="180">
        <f>COUNTIF($C$15:C1973,C1973)</f>
        <v>41</v>
      </c>
      <c r="F1973" s="181">
        <f t="shared" si="287"/>
        <v>0.22921969115436358</v>
      </c>
      <c r="G1973" s="181">
        <f t="shared" si="288"/>
        <v>7.7514955811213099E-4</v>
      </c>
      <c r="H1973" s="182">
        <f t="shared" si="284"/>
        <v>0.22999484071247572</v>
      </c>
    </row>
    <row r="1974" spans="1:8">
      <c r="A1974" s="152">
        <f t="shared" si="290"/>
        <v>1960</v>
      </c>
      <c r="B1974" s="153">
        <f t="shared" si="290"/>
        <v>46885</v>
      </c>
      <c r="C1974" s="179" t="str">
        <f t="shared" si="286"/>
        <v>구간22</v>
      </c>
      <c r="D1974" s="152">
        <f t="shared" si="283"/>
        <v>91</v>
      </c>
      <c r="E1974" s="180">
        <f>COUNTIF($C$15:C1974,C1974)</f>
        <v>42</v>
      </c>
      <c r="F1974" s="181">
        <f t="shared" si="287"/>
        <v>0.22921969115436358</v>
      </c>
      <c r="G1974" s="181">
        <f t="shared" si="288"/>
        <v>7.940556448953537E-4</v>
      </c>
      <c r="H1974" s="182">
        <f t="shared" si="284"/>
        <v>0.23001374679925893</v>
      </c>
    </row>
    <row r="1975" spans="1:8">
      <c r="A1975" s="152">
        <f t="shared" si="290"/>
        <v>1961</v>
      </c>
      <c r="B1975" s="153">
        <f t="shared" si="290"/>
        <v>46886</v>
      </c>
      <c r="C1975" s="179" t="str">
        <f t="shared" si="286"/>
        <v>구간22</v>
      </c>
      <c r="D1975" s="152">
        <f t="shared" si="283"/>
        <v>91</v>
      </c>
      <c r="E1975" s="180">
        <f>COUNTIF($C$15:C1975,C1975)</f>
        <v>43</v>
      </c>
      <c r="F1975" s="181">
        <f t="shared" si="287"/>
        <v>0.22921969115436358</v>
      </c>
      <c r="G1975" s="181">
        <f t="shared" si="288"/>
        <v>8.1296173167857641E-4</v>
      </c>
      <c r="H1975" s="182">
        <f t="shared" si="284"/>
        <v>0.23003265288604216</v>
      </c>
    </row>
    <row r="1976" spans="1:8">
      <c r="A1976" s="152">
        <f t="shared" si="290"/>
        <v>1962</v>
      </c>
      <c r="B1976" s="153">
        <f t="shared" si="290"/>
        <v>46887</v>
      </c>
      <c r="C1976" s="179" t="str">
        <f t="shared" si="286"/>
        <v>구간22</v>
      </c>
      <c r="D1976" s="152">
        <f t="shared" si="283"/>
        <v>91</v>
      </c>
      <c r="E1976" s="180">
        <f>COUNTIF($C$15:C1976,C1976)</f>
        <v>44</v>
      </c>
      <c r="F1976" s="181">
        <f t="shared" si="287"/>
        <v>0.22921969115436358</v>
      </c>
      <c r="G1976" s="181">
        <f t="shared" si="288"/>
        <v>8.3186781846179912E-4</v>
      </c>
      <c r="H1976" s="182">
        <f t="shared" si="284"/>
        <v>0.23005155897282539</v>
      </c>
    </row>
    <row r="1977" spans="1:8">
      <c r="A1977" s="152">
        <f t="shared" si="290"/>
        <v>1963</v>
      </c>
      <c r="B1977" s="153">
        <f t="shared" si="290"/>
        <v>46888</v>
      </c>
      <c r="C1977" s="179" t="str">
        <f t="shared" si="286"/>
        <v>구간22</v>
      </c>
      <c r="D1977" s="152">
        <f t="shared" si="283"/>
        <v>91</v>
      </c>
      <c r="E1977" s="180">
        <f>COUNTIF($C$15:C1977,C1977)</f>
        <v>45</v>
      </c>
      <c r="F1977" s="181">
        <f t="shared" si="287"/>
        <v>0.22921969115436358</v>
      </c>
      <c r="G1977" s="181">
        <f t="shared" si="288"/>
        <v>8.5077390524502183E-4</v>
      </c>
      <c r="H1977" s="182">
        <f t="shared" si="284"/>
        <v>0.2300704650596086</v>
      </c>
    </row>
    <row r="1978" spans="1:8">
      <c r="A1978" s="152">
        <f t="shared" si="290"/>
        <v>1964</v>
      </c>
      <c r="B1978" s="153">
        <f t="shared" si="290"/>
        <v>46889</v>
      </c>
      <c r="C1978" s="179" t="str">
        <f t="shared" si="286"/>
        <v>구간22</v>
      </c>
      <c r="D1978" s="152">
        <f t="shared" si="283"/>
        <v>91</v>
      </c>
      <c r="E1978" s="180">
        <f>COUNTIF($C$15:C1978,C1978)</f>
        <v>46</v>
      </c>
      <c r="F1978" s="181">
        <f t="shared" si="287"/>
        <v>0.22921969115436358</v>
      </c>
      <c r="G1978" s="181">
        <f t="shared" si="288"/>
        <v>8.6967999202824454E-4</v>
      </c>
      <c r="H1978" s="182">
        <f t="shared" si="284"/>
        <v>0.23008937114639183</v>
      </c>
    </row>
    <row r="1979" spans="1:8">
      <c r="A1979" s="152">
        <f t="shared" si="290"/>
        <v>1965</v>
      </c>
      <c r="B1979" s="153">
        <f t="shared" si="290"/>
        <v>46890</v>
      </c>
      <c r="C1979" s="179" t="str">
        <f t="shared" si="286"/>
        <v>구간22</v>
      </c>
      <c r="D1979" s="152">
        <f t="shared" si="283"/>
        <v>91</v>
      </c>
      <c r="E1979" s="180">
        <f>COUNTIF($C$15:C1979,C1979)</f>
        <v>47</v>
      </c>
      <c r="F1979" s="181">
        <f t="shared" si="287"/>
        <v>0.22921969115436358</v>
      </c>
      <c r="G1979" s="181">
        <f t="shared" si="288"/>
        <v>8.8858607881146725E-4</v>
      </c>
      <c r="H1979" s="182">
        <f t="shared" si="284"/>
        <v>0.23010827723317503</v>
      </c>
    </row>
    <row r="1980" spans="1:8">
      <c r="A1980" s="152">
        <f t="shared" si="290"/>
        <v>1966</v>
      </c>
      <c r="B1980" s="153">
        <f t="shared" si="290"/>
        <v>46891</v>
      </c>
      <c r="C1980" s="179" t="str">
        <f t="shared" si="286"/>
        <v>구간22</v>
      </c>
      <c r="D1980" s="152">
        <f t="shared" si="283"/>
        <v>91</v>
      </c>
      <c r="E1980" s="180">
        <f>COUNTIF($C$15:C1980,C1980)</f>
        <v>48</v>
      </c>
      <c r="F1980" s="181">
        <f t="shared" si="287"/>
        <v>0.22921969115436358</v>
      </c>
      <c r="G1980" s="181">
        <f t="shared" si="288"/>
        <v>9.0749216559468985E-4</v>
      </c>
      <c r="H1980" s="182">
        <f t="shared" si="284"/>
        <v>0.23012718331995827</v>
      </c>
    </row>
    <row r="1981" spans="1:8">
      <c r="A1981" s="152">
        <f t="shared" si="290"/>
        <v>1967</v>
      </c>
      <c r="B1981" s="153">
        <f t="shared" si="290"/>
        <v>46892</v>
      </c>
      <c r="C1981" s="179" t="str">
        <f t="shared" si="286"/>
        <v>구간22</v>
      </c>
      <c r="D1981" s="152">
        <f t="shared" si="283"/>
        <v>91</v>
      </c>
      <c r="E1981" s="180">
        <f>COUNTIF($C$15:C1981,C1981)</f>
        <v>49</v>
      </c>
      <c r="F1981" s="181">
        <f t="shared" si="287"/>
        <v>0.22921969115436358</v>
      </c>
      <c r="G1981" s="181">
        <f t="shared" si="288"/>
        <v>9.2639825237791256E-4</v>
      </c>
      <c r="H1981" s="182">
        <f t="shared" si="284"/>
        <v>0.2301460894067415</v>
      </c>
    </row>
    <row r="1982" spans="1:8">
      <c r="A1982" s="152">
        <f t="shared" si="290"/>
        <v>1968</v>
      </c>
      <c r="B1982" s="153">
        <f t="shared" si="290"/>
        <v>46893</v>
      </c>
      <c r="C1982" s="179" t="str">
        <f t="shared" si="286"/>
        <v>구간22</v>
      </c>
      <c r="D1982" s="152">
        <f t="shared" si="283"/>
        <v>91</v>
      </c>
      <c r="E1982" s="180">
        <f>COUNTIF($C$15:C1982,C1982)</f>
        <v>50</v>
      </c>
      <c r="F1982" s="181">
        <f t="shared" si="287"/>
        <v>0.22921969115436358</v>
      </c>
      <c r="G1982" s="181">
        <f t="shared" si="288"/>
        <v>9.4530433916113527E-4</v>
      </c>
      <c r="H1982" s="182">
        <f t="shared" si="284"/>
        <v>0.2301649954935247</v>
      </c>
    </row>
    <row r="1983" spans="1:8">
      <c r="A1983" s="152">
        <f t="shared" si="290"/>
        <v>1969</v>
      </c>
      <c r="B1983" s="153">
        <f t="shared" si="290"/>
        <v>46894</v>
      </c>
      <c r="C1983" s="179" t="str">
        <f t="shared" si="286"/>
        <v>구간22</v>
      </c>
      <c r="D1983" s="152">
        <f t="shared" si="283"/>
        <v>91</v>
      </c>
      <c r="E1983" s="180">
        <f>COUNTIF($C$15:C1983,C1983)</f>
        <v>51</v>
      </c>
      <c r="F1983" s="181">
        <f t="shared" si="287"/>
        <v>0.22921969115436358</v>
      </c>
      <c r="G1983" s="181">
        <f t="shared" si="288"/>
        <v>9.6421042594435798E-4</v>
      </c>
      <c r="H1983" s="182">
        <f t="shared" si="284"/>
        <v>0.23018390158030794</v>
      </c>
    </row>
    <row r="1984" spans="1:8">
      <c r="A1984" s="152">
        <f t="shared" ref="A1984:B1999" si="291">A1983+1</f>
        <v>1970</v>
      </c>
      <c r="B1984" s="153">
        <f t="shared" si="291"/>
        <v>46895</v>
      </c>
      <c r="C1984" s="179" t="str">
        <f t="shared" si="286"/>
        <v>구간22</v>
      </c>
      <c r="D1984" s="152">
        <f t="shared" si="283"/>
        <v>91</v>
      </c>
      <c r="E1984" s="180">
        <f>COUNTIF($C$15:C1984,C1984)</f>
        <v>52</v>
      </c>
      <c r="F1984" s="181">
        <f t="shared" si="287"/>
        <v>0.22921969115436358</v>
      </c>
      <c r="G1984" s="181">
        <f t="shared" si="288"/>
        <v>9.8311651272758069E-4</v>
      </c>
      <c r="H1984" s="182">
        <f t="shared" si="284"/>
        <v>0.23020280766709117</v>
      </c>
    </row>
    <row r="1985" spans="1:8">
      <c r="A1985" s="152">
        <f t="shared" si="291"/>
        <v>1971</v>
      </c>
      <c r="B1985" s="153">
        <f t="shared" si="291"/>
        <v>46896</v>
      </c>
      <c r="C1985" s="179" t="str">
        <f t="shared" si="286"/>
        <v>구간22</v>
      </c>
      <c r="D1985" s="152">
        <f t="shared" si="283"/>
        <v>91</v>
      </c>
      <c r="E1985" s="180">
        <f>COUNTIF($C$15:C1985,C1985)</f>
        <v>53</v>
      </c>
      <c r="F1985" s="181">
        <f t="shared" si="287"/>
        <v>0.22921969115436358</v>
      </c>
      <c r="G1985" s="181">
        <f t="shared" si="288"/>
        <v>1.0020225995108034E-3</v>
      </c>
      <c r="H1985" s="182">
        <f t="shared" si="284"/>
        <v>0.23022171375387437</v>
      </c>
    </row>
    <row r="1986" spans="1:8">
      <c r="A1986" s="152">
        <f t="shared" si="291"/>
        <v>1972</v>
      </c>
      <c r="B1986" s="153">
        <f t="shared" si="291"/>
        <v>46897</v>
      </c>
      <c r="C1986" s="179" t="str">
        <f t="shared" si="286"/>
        <v>구간22</v>
      </c>
      <c r="D1986" s="152">
        <f t="shared" si="283"/>
        <v>91</v>
      </c>
      <c r="E1986" s="180">
        <f>COUNTIF($C$15:C1986,C1986)</f>
        <v>54</v>
      </c>
      <c r="F1986" s="181">
        <f t="shared" si="287"/>
        <v>0.22921969115436358</v>
      </c>
      <c r="G1986" s="181">
        <f t="shared" si="288"/>
        <v>1.0209286862940261E-3</v>
      </c>
      <c r="H1986" s="182">
        <f t="shared" si="284"/>
        <v>0.23024061984065761</v>
      </c>
    </row>
    <row r="1987" spans="1:8">
      <c r="A1987" s="152">
        <f t="shared" si="291"/>
        <v>1973</v>
      </c>
      <c r="B1987" s="153">
        <f t="shared" si="291"/>
        <v>46898</v>
      </c>
      <c r="C1987" s="179" t="str">
        <f t="shared" si="286"/>
        <v>구간22</v>
      </c>
      <c r="D1987" s="152">
        <f t="shared" si="283"/>
        <v>91</v>
      </c>
      <c r="E1987" s="180">
        <f>COUNTIF($C$15:C1987,C1987)</f>
        <v>55</v>
      </c>
      <c r="F1987" s="181">
        <f t="shared" si="287"/>
        <v>0.22921969115436358</v>
      </c>
      <c r="G1987" s="181">
        <f t="shared" si="288"/>
        <v>1.0398347730772488E-3</v>
      </c>
      <c r="H1987" s="182">
        <f t="shared" si="284"/>
        <v>0.23025952592744084</v>
      </c>
    </row>
    <row r="1988" spans="1:8">
      <c r="A1988" s="152">
        <f t="shared" si="291"/>
        <v>1974</v>
      </c>
      <c r="B1988" s="153">
        <f t="shared" si="291"/>
        <v>46899</v>
      </c>
      <c r="C1988" s="179" t="str">
        <f t="shared" si="286"/>
        <v>구간22</v>
      </c>
      <c r="D1988" s="152">
        <f t="shared" si="283"/>
        <v>91</v>
      </c>
      <c r="E1988" s="180">
        <f>COUNTIF($C$15:C1988,C1988)</f>
        <v>56</v>
      </c>
      <c r="F1988" s="181">
        <f t="shared" si="287"/>
        <v>0.22921969115436358</v>
      </c>
      <c r="G1988" s="181">
        <f t="shared" si="288"/>
        <v>1.0587408598604715E-3</v>
      </c>
      <c r="H1988" s="182">
        <f t="shared" si="284"/>
        <v>0.23027843201422404</v>
      </c>
    </row>
    <row r="1989" spans="1:8">
      <c r="A1989" s="152">
        <f t="shared" si="291"/>
        <v>1975</v>
      </c>
      <c r="B1989" s="153">
        <f t="shared" si="291"/>
        <v>46900</v>
      </c>
      <c r="C1989" s="179" t="str">
        <f t="shared" si="286"/>
        <v>구간22</v>
      </c>
      <c r="D1989" s="152">
        <f t="shared" si="283"/>
        <v>91</v>
      </c>
      <c r="E1989" s="180">
        <f>COUNTIF($C$15:C1989,C1989)</f>
        <v>57</v>
      </c>
      <c r="F1989" s="181">
        <f t="shared" si="287"/>
        <v>0.22921969115436358</v>
      </c>
      <c r="G1989" s="181">
        <f t="shared" si="288"/>
        <v>1.0776469466436942E-3</v>
      </c>
      <c r="H1989" s="182">
        <f t="shared" si="284"/>
        <v>0.23029733810100728</v>
      </c>
    </row>
    <row r="1990" spans="1:8">
      <c r="A1990" s="152">
        <f t="shared" si="291"/>
        <v>1976</v>
      </c>
      <c r="B1990" s="153">
        <f t="shared" si="291"/>
        <v>46901</v>
      </c>
      <c r="C1990" s="179" t="str">
        <f t="shared" si="286"/>
        <v>구간22</v>
      </c>
      <c r="D1990" s="152">
        <f t="shared" si="283"/>
        <v>91</v>
      </c>
      <c r="E1990" s="180">
        <f>COUNTIF($C$15:C1990,C1990)</f>
        <v>58</v>
      </c>
      <c r="F1990" s="181">
        <f t="shared" si="287"/>
        <v>0.22921969115436358</v>
      </c>
      <c r="G1990" s="181">
        <f t="shared" si="288"/>
        <v>1.0965530334269169E-3</v>
      </c>
      <c r="H1990" s="182">
        <f t="shared" si="284"/>
        <v>0.23031624418779051</v>
      </c>
    </row>
    <row r="1991" spans="1:8">
      <c r="A1991" s="152">
        <f t="shared" si="291"/>
        <v>1977</v>
      </c>
      <c r="B1991" s="153">
        <f t="shared" si="291"/>
        <v>46902</v>
      </c>
      <c r="C1991" s="179" t="str">
        <f t="shared" si="286"/>
        <v>구간22</v>
      </c>
      <c r="D1991" s="152">
        <f t="shared" si="283"/>
        <v>91</v>
      </c>
      <c r="E1991" s="180">
        <f>COUNTIF($C$15:C1991,C1991)</f>
        <v>59</v>
      </c>
      <c r="F1991" s="181">
        <f t="shared" si="287"/>
        <v>0.22921969115436358</v>
      </c>
      <c r="G1991" s="181">
        <f t="shared" si="288"/>
        <v>1.1154591202101397E-3</v>
      </c>
      <c r="H1991" s="182">
        <f t="shared" si="284"/>
        <v>0.23033515027457371</v>
      </c>
    </row>
    <row r="1992" spans="1:8">
      <c r="A1992" s="152">
        <f t="shared" si="291"/>
        <v>1978</v>
      </c>
      <c r="B1992" s="153">
        <f t="shared" si="291"/>
        <v>46903</v>
      </c>
      <c r="C1992" s="179" t="str">
        <f t="shared" si="286"/>
        <v>구간22</v>
      </c>
      <c r="D1992" s="152">
        <f t="shared" si="283"/>
        <v>91</v>
      </c>
      <c r="E1992" s="180">
        <f>COUNTIF($C$15:C1992,C1992)</f>
        <v>60</v>
      </c>
      <c r="F1992" s="181">
        <f t="shared" si="287"/>
        <v>0.22921969115436358</v>
      </c>
      <c r="G1992" s="181">
        <f t="shared" si="288"/>
        <v>1.1343652069933624E-3</v>
      </c>
      <c r="H1992" s="182">
        <f t="shared" si="284"/>
        <v>0.23035405636135695</v>
      </c>
    </row>
    <row r="1993" spans="1:8">
      <c r="A1993" s="152">
        <f t="shared" si="291"/>
        <v>1979</v>
      </c>
      <c r="B1993" s="153">
        <f t="shared" si="291"/>
        <v>46904</v>
      </c>
      <c r="C1993" s="179" t="str">
        <f t="shared" si="286"/>
        <v>구간22</v>
      </c>
      <c r="D1993" s="152">
        <f t="shared" si="283"/>
        <v>91</v>
      </c>
      <c r="E1993" s="180">
        <f>COUNTIF($C$15:C1993,C1993)</f>
        <v>61</v>
      </c>
      <c r="F1993" s="181">
        <f t="shared" si="287"/>
        <v>0.22921969115436358</v>
      </c>
      <c r="G1993" s="181">
        <f t="shared" si="288"/>
        <v>1.1532712937765851E-3</v>
      </c>
      <c r="H1993" s="182">
        <f t="shared" si="284"/>
        <v>0.23037296244814018</v>
      </c>
    </row>
    <row r="1994" spans="1:8">
      <c r="A1994" s="152">
        <f t="shared" si="291"/>
        <v>1980</v>
      </c>
      <c r="B1994" s="153">
        <f t="shared" si="291"/>
        <v>46905</v>
      </c>
      <c r="C1994" s="179" t="str">
        <f t="shared" si="286"/>
        <v>구간22</v>
      </c>
      <c r="D1994" s="152">
        <f t="shared" si="283"/>
        <v>91</v>
      </c>
      <c r="E1994" s="180">
        <f>COUNTIF($C$15:C1994,C1994)</f>
        <v>62</v>
      </c>
      <c r="F1994" s="181">
        <f t="shared" si="287"/>
        <v>0.22921969115436358</v>
      </c>
      <c r="G1994" s="181">
        <f t="shared" si="288"/>
        <v>1.1721773805598078E-3</v>
      </c>
      <c r="H1994" s="182">
        <f t="shared" si="284"/>
        <v>0.23039186853492338</v>
      </c>
    </row>
    <row r="1995" spans="1:8">
      <c r="A1995" s="152">
        <f t="shared" si="291"/>
        <v>1981</v>
      </c>
      <c r="B1995" s="153">
        <f t="shared" si="291"/>
        <v>46906</v>
      </c>
      <c r="C1995" s="179" t="str">
        <f t="shared" si="286"/>
        <v>구간22</v>
      </c>
      <c r="D1995" s="152">
        <f t="shared" si="283"/>
        <v>91</v>
      </c>
      <c r="E1995" s="180">
        <f>COUNTIF($C$15:C1995,C1995)</f>
        <v>63</v>
      </c>
      <c r="F1995" s="181">
        <f t="shared" si="287"/>
        <v>0.22921969115436358</v>
      </c>
      <c r="G1995" s="181">
        <f t="shared" si="288"/>
        <v>1.1910834673430305E-3</v>
      </c>
      <c r="H1995" s="182">
        <f t="shared" si="284"/>
        <v>0.23041077462170662</v>
      </c>
    </row>
    <row r="1996" spans="1:8">
      <c r="A1996" s="152">
        <f t="shared" si="291"/>
        <v>1982</v>
      </c>
      <c r="B1996" s="153">
        <f t="shared" si="291"/>
        <v>46907</v>
      </c>
      <c r="C1996" s="179" t="str">
        <f t="shared" si="286"/>
        <v>구간22</v>
      </c>
      <c r="D1996" s="152">
        <f t="shared" si="283"/>
        <v>91</v>
      </c>
      <c r="E1996" s="180">
        <f>COUNTIF($C$15:C1996,C1996)</f>
        <v>64</v>
      </c>
      <c r="F1996" s="181">
        <f t="shared" si="287"/>
        <v>0.22921969115436358</v>
      </c>
      <c r="G1996" s="181">
        <f t="shared" si="288"/>
        <v>1.2099895541262532E-3</v>
      </c>
      <c r="H1996" s="182">
        <f t="shared" si="284"/>
        <v>0.23042968070848982</v>
      </c>
    </row>
    <row r="1997" spans="1:8">
      <c r="A1997" s="152">
        <f t="shared" si="291"/>
        <v>1983</v>
      </c>
      <c r="B1997" s="153">
        <f t="shared" si="291"/>
        <v>46908</v>
      </c>
      <c r="C1997" s="179" t="str">
        <f t="shared" si="286"/>
        <v>구간22</v>
      </c>
      <c r="D1997" s="152">
        <f t="shared" si="283"/>
        <v>91</v>
      </c>
      <c r="E1997" s="180">
        <f>COUNTIF($C$15:C1997,C1997)</f>
        <v>65</v>
      </c>
      <c r="F1997" s="181">
        <f t="shared" si="287"/>
        <v>0.22921969115436358</v>
      </c>
      <c r="G1997" s="181">
        <f t="shared" si="288"/>
        <v>1.2288956409094759E-3</v>
      </c>
      <c r="H1997" s="182">
        <f t="shared" si="284"/>
        <v>0.23044858679527305</v>
      </c>
    </row>
    <row r="1998" spans="1:8">
      <c r="A1998" s="152">
        <f t="shared" si="291"/>
        <v>1984</v>
      </c>
      <c r="B1998" s="153">
        <f t="shared" si="291"/>
        <v>46909</v>
      </c>
      <c r="C1998" s="179" t="str">
        <f t="shared" si="286"/>
        <v>구간22</v>
      </c>
      <c r="D1998" s="152">
        <f t="shared" si="283"/>
        <v>91</v>
      </c>
      <c r="E1998" s="180">
        <f>COUNTIF($C$15:C1998,C1998)</f>
        <v>66</v>
      </c>
      <c r="F1998" s="181">
        <f t="shared" si="287"/>
        <v>0.22921969115436358</v>
      </c>
      <c r="G1998" s="181">
        <f t="shared" si="288"/>
        <v>1.2478017276926986E-3</v>
      </c>
      <c r="H1998" s="182">
        <f t="shared" si="284"/>
        <v>0.23046749288205629</v>
      </c>
    </row>
    <row r="1999" spans="1:8">
      <c r="A1999" s="152">
        <f t="shared" si="291"/>
        <v>1985</v>
      </c>
      <c r="B1999" s="153">
        <f t="shared" si="291"/>
        <v>46910</v>
      </c>
      <c r="C1999" s="179" t="str">
        <f t="shared" si="286"/>
        <v>구간22</v>
      </c>
      <c r="D1999" s="152">
        <f t="shared" ref="D1999:D2062" si="292">COUNTIF($C$15:$C$49928,C1999)</f>
        <v>91</v>
      </c>
      <c r="E1999" s="180">
        <f>COUNTIF($C$15:C1999,C1999)</f>
        <v>67</v>
      </c>
      <c r="F1999" s="181">
        <f t="shared" si="287"/>
        <v>0.22921969115436358</v>
      </c>
      <c r="G1999" s="181">
        <f t="shared" si="288"/>
        <v>1.2667078144759213E-3</v>
      </c>
      <c r="H1999" s="182">
        <f t="shared" ref="H1999:H2062" si="293">F1999+G1999</f>
        <v>0.23048639896883949</v>
      </c>
    </row>
    <row r="2000" spans="1:8">
      <c r="A2000" s="152">
        <f t="shared" ref="A2000:B2015" si="294">A1999+1</f>
        <v>1986</v>
      </c>
      <c r="B2000" s="153">
        <f t="shared" si="294"/>
        <v>46911</v>
      </c>
      <c r="C2000" s="179" t="str">
        <f t="shared" ref="C2000:C2063" si="295">IF(IFERROR(HLOOKUP(B2000,$D$5:$BK$6,2,FALSE),"")="",C2001,HLOOKUP(B2000,$D$5:$BK$7,2,FALSE))</f>
        <v>구간22</v>
      </c>
      <c r="D2000" s="152">
        <f t="shared" si="292"/>
        <v>91</v>
      </c>
      <c r="E2000" s="180">
        <f>COUNTIF($C$15:C2000,C2000)</f>
        <v>68</v>
      </c>
      <c r="F2000" s="181">
        <f t="shared" ref="F2000:F2063" si="296">HLOOKUP($C2000,$D$6:$BK$11,6,FALSE)</f>
        <v>0.22921969115436358</v>
      </c>
      <c r="G2000" s="181">
        <f t="shared" ref="G2000:G2063" si="297">HLOOKUP($C2000,$D$6:$BK$11,5,FALSE)*(E2000)</f>
        <v>1.285613901259144E-3</v>
      </c>
      <c r="H2000" s="182">
        <f t="shared" si="293"/>
        <v>0.23050530505562272</v>
      </c>
    </row>
    <row r="2001" spans="1:8">
      <c r="A2001" s="152">
        <f t="shared" si="294"/>
        <v>1987</v>
      </c>
      <c r="B2001" s="153">
        <f t="shared" si="294"/>
        <v>46912</v>
      </c>
      <c r="C2001" s="179" t="str">
        <f t="shared" si="295"/>
        <v>구간22</v>
      </c>
      <c r="D2001" s="152">
        <f t="shared" si="292"/>
        <v>91</v>
      </c>
      <c r="E2001" s="180">
        <f>COUNTIF($C$15:C2001,C2001)</f>
        <v>69</v>
      </c>
      <c r="F2001" s="181">
        <f t="shared" si="296"/>
        <v>0.22921969115436358</v>
      </c>
      <c r="G2001" s="181">
        <f t="shared" si="297"/>
        <v>1.3045199880423668E-3</v>
      </c>
      <c r="H2001" s="182">
        <f t="shared" si="293"/>
        <v>0.23052421114240595</v>
      </c>
    </row>
    <row r="2002" spans="1:8">
      <c r="A2002" s="152">
        <f t="shared" si="294"/>
        <v>1988</v>
      </c>
      <c r="B2002" s="153">
        <f t="shared" si="294"/>
        <v>46913</v>
      </c>
      <c r="C2002" s="179" t="str">
        <f t="shared" si="295"/>
        <v>구간22</v>
      </c>
      <c r="D2002" s="152">
        <f t="shared" si="292"/>
        <v>91</v>
      </c>
      <c r="E2002" s="180">
        <f>COUNTIF($C$15:C2002,C2002)</f>
        <v>70</v>
      </c>
      <c r="F2002" s="181">
        <f t="shared" si="296"/>
        <v>0.22921969115436358</v>
      </c>
      <c r="G2002" s="181">
        <f t="shared" si="297"/>
        <v>1.3234260748255895E-3</v>
      </c>
      <c r="H2002" s="182">
        <f t="shared" si="293"/>
        <v>0.23054311722918916</v>
      </c>
    </row>
    <row r="2003" spans="1:8">
      <c r="A2003" s="152">
        <f t="shared" si="294"/>
        <v>1989</v>
      </c>
      <c r="B2003" s="153">
        <f t="shared" si="294"/>
        <v>46914</v>
      </c>
      <c r="C2003" s="179" t="str">
        <f t="shared" si="295"/>
        <v>구간22</v>
      </c>
      <c r="D2003" s="152">
        <f t="shared" si="292"/>
        <v>91</v>
      </c>
      <c r="E2003" s="180">
        <f>COUNTIF($C$15:C2003,C2003)</f>
        <v>71</v>
      </c>
      <c r="F2003" s="181">
        <f t="shared" si="296"/>
        <v>0.22921969115436358</v>
      </c>
      <c r="G2003" s="181">
        <f t="shared" si="297"/>
        <v>1.3423321616088122E-3</v>
      </c>
      <c r="H2003" s="182">
        <f t="shared" si="293"/>
        <v>0.23056202331597239</v>
      </c>
    </row>
    <row r="2004" spans="1:8">
      <c r="A2004" s="152">
        <f t="shared" si="294"/>
        <v>1990</v>
      </c>
      <c r="B2004" s="153">
        <f t="shared" si="294"/>
        <v>46915</v>
      </c>
      <c r="C2004" s="179" t="str">
        <f t="shared" si="295"/>
        <v>구간22</v>
      </c>
      <c r="D2004" s="152">
        <f t="shared" si="292"/>
        <v>91</v>
      </c>
      <c r="E2004" s="180">
        <f>COUNTIF($C$15:C2004,C2004)</f>
        <v>72</v>
      </c>
      <c r="F2004" s="181">
        <f t="shared" si="296"/>
        <v>0.22921969115436358</v>
      </c>
      <c r="G2004" s="181">
        <f t="shared" si="297"/>
        <v>1.3612382483920349E-3</v>
      </c>
      <c r="H2004" s="182">
        <f t="shared" si="293"/>
        <v>0.23058092940275562</v>
      </c>
    </row>
    <row r="2005" spans="1:8">
      <c r="A2005" s="152">
        <f t="shared" si="294"/>
        <v>1991</v>
      </c>
      <c r="B2005" s="153">
        <f t="shared" si="294"/>
        <v>46916</v>
      </c>
      <c r="C2005" s="179" t="str">
        <f t="shared" si="295"/>
        <v>구간22</v>
      </c>
      <c r="D2005" s="152">
        <f t="shared" si="292"/>
        <v>91</v>
      </c>
      <c r="E2005" s="180">
        <f>COUNTIF($C$15:C2005,C2005)</f>
        <v>73</v>
      </c>
      <c r="F2005" s="181">
        <f t="shared" si="296"/>
        <v>0.22921969115436358</v>
      </c>
      <c r="G2005" s="181">
        <f t="shared" si="297"/>
        <v>1.3801443351752576E-3</v>
      </c>
      <c r="H2005" s="182">
        <f t="shared" si="293"/>
        <v>0.23059983548953883</v>
      </c>
    </row>
    <row r="2006" spans="1:8">
      <c r="A2006" s="152">
        <f t="shared" si="294"/>
        <v>1992</v>
      </c>
      <c r="B2006" s="153">
        <f t="shared" si="294"/>
        <v>46917</v>
      </c>
      <c r="C2006" s="179" t="str">
        <f t="shared" si="295"/>
        <v>구간22</v>
      </c>
      <c r="D2006" s="152">
        <f t="shared" si="292"/>
        <v>91</v>
      </c>
      <c r="E2006" s="180">
        <f>COUNTIF($C$15:C2006,C2006)</f>
        <v>74</v>
      </c>
      <c r="F2006" s="181">
        <f t="shared" si="296"/>
        <v>0.22921969115436358</v>
      </c>
      <c r="G2006" s="181">
        <f t="shared" si="297"/>
        <v>1.3990504219584803E-3</v>
      </c>
      <c r="H2006" s="182">
        <f t="shared" si="293"/>
        <v>0.23061874157632206</v>
      </c>
    </row>
    <row r="2007" spans="1:8">
      <c r="A2007" s="152">
        <f t="shared" si="294"/>
        <v>1993</v>
      </c>
      <c r="B2007" s="153">
        <f t="shared" si="294"/>
        <v>46918</v>
      </c>
      <c r="C2007" s="179" t="str">
        <f t="shared" si="295"/>
        <v>구간22</v>
      </c>
      <c r="D2007" s="152">
        <f t="shared" si="292"/>
        <v>91</v>
      </c>
      <c r="E2007" s="180">
        <f>COUNTIF($C$15:C2007,C2007)</f>
        <v>75</v>
      </c>
      <c r="F2007" s="181">
        <f t="shared" si="296"/>
        <v>0.22921969115436358</v>
      </c>
      <c r="G2007" s="181">
        <f t="shared" si="297"/>
        <v>1.417956508741703E-3</v>
      </c>
      <c r="H2007" s="182">
        <f t="shared" si="293"/>
        <v>0.23063764766310529</v>
      </c>
    </row>
    <row r="2008" spans="1:8">
      <c r="A2008" s="152">
        <f t="shared" si="294"/>
        <v>1994</v>
      </c>
      <c r="B2008" s="153">
        <f t="shared" si="294"/>
        <v>46919</v>
      </c>
      <c r="C2008" s="179" t="str">
        <f t="shared" si="295"/>
        <v>구간22</v>
      </c>
      <c r="D2008" s="152">
        <f t="shared" si="292"/>
        <v>91</v>
      </c>
      <c r="E2008" s="180">
        <f>COUNTIF($C$15:C2008,C2008)</f>
        <v>76</v>
      </c>
      <c r="F2008" s="181">
        <f t="shared" si="296"/>
        <v>0.22921969115436358</v>
      </c>
      <c r="G2008" s="181">
        <f t="shared" si="297"/>
        <v>1.4368625955249257E-3</v>
      </c>
      <c r="H2008" s="182">
        <f t="shared" si="293"/>
        <v>0.2306565537498885</v>
      </c>
    </row>
    <row r="2009" spans="1:8">
      <c r="A2009" s="152">
        <f t="shared" si="294"/>
        <v>1995</v>
      </c>
      <c r="B2009" s="153">
        <f t="shared" si="294"/>
        <v>46920</v>
      </c>
      <c r="C2009" s="179" t="str">
        <f t="shared" si="295"/>
        <v>구간22</v>
      </c>
      <c r="D2009" s="152">
        <f t="shared" si="292"/>
        <v>91</v>
      </c>
      <c r="E2009" s="180">
        <f>COUNTIF($C$15:C2009,C2009)</f>
        <v>77</v>
      </c>
      <c r="F2009" s="181">
        <f t="shared" si="296"/>
        <v>0.22921969115436358</v>
      </c>
      <c r="G2009" s="181">
        <f t="shared" si="297"/>
        <v>1.4557686823081484E-3</v>
      </c>
      <c r="H2009" s="182">
        <f t="shared" si="293"/>
        <v>0.23067545983667173</v>
      </c>
    </row>
    <row r="2010" spans="1:8">
      <c r="A2010" s="152">
        <f t="shared" si="294"/>
        <v>1996</v>
      </c>
      <c r="B2010" s="153">
        <f t="shared" si="294"/>
        <v>46921</v>
      </c>
      <c r="C2010" s="179" t="str">
        <f t="shared" si="295"/>
        <v>구간22</v>
      </c>
      <c r="D2010" s="152">
        <f t="shared" si="292"/>
        <v>91</v>
      </c>
      <c r="E2010" s="180">
        <f>COUNTIF($C$15:C2010,C2010)</f>
        <v>78</v>
      </c>
      <c r="F2010" s="181">
        <f t="shared" si="296"/>
        <v>0.22921969115436358</v>
      </c>
      <c r="G2010" s="181">
        <f t="shared" si="297"/>
        <v>1.4746747690913711E-3</v>
      </c>
      <c r="H2010" s="182">
        <f t="shared" si="293"/>
        <v>0.23069436592345496</v>
      </c>
    </row>
    <row r="2011" spans="1:8">
      <c r="A2011" s="152">
        <f t="shared" si="294"/>
        <v>1997</v>
      </c>
      <c r="B2011" s="153">
        <f t="shared" si="294"/>
        <v>46922</v>
      </c>
      <c r="C2011" s="179" t="str">
        <f t="shared" si="295"/>
        <v>구간22</v>
      </c>
      <c r="D2011" s="152">
        <f t="shared" si="292"/>
        <v>91</v>
      </c>
      <c r="E2011" s="180">
        <f>COUNTIF($C$15:C2011,C2011)</f>
        <v>79</v>
      </c>
      <c r="F2011" s="181">
        <f t="shared" si="296"/>
        <v>0.22921969115436358</v>
      </c>
      <c r="G2011" s="181">
        <f t="shared" si="297"/>
        <v>1.4935808558745938E-3</v>
      </c>
      <c r="H2011" s="182">
        <f t="shared" si="293"/>
        <v>0.23071327201023817</v>
      </c>
    </row>
    <row r="2012" spans="1:8">
      <c r="A2012" s="152">
        <f t="shared" si="294"/>
        <v>1998</v>
      </c>
      <c r="B2012" s="153">
        <f t="shared" si="294"/>
        <v>46923</v>
      </c>
      <c r="C2012" s="179" t="str">
        <f t="shared" si="295"/>
        <v>구간22</v>
      </c>
      <c r="D2012" s="152">
        <f t="shared" si="292"/>
        <v>91</v>
      </c>
      <c r="E2012" s="180">
        <f>COUNTIF($C$15:C2012,C2012)</f>
        <v>80</v>
      </c>
      <c r="F2012" s="181">
        <f t="shared" si="296"/>
        <v>0.22921969115436358</v>
      </c>
      <c r="G2012" s="181">
        <f t="shared" si="297"/>
        <v>1.5124869426578166E-3</v>
      </c>
      <c r="H2012" s="182">
        <f t="shared" si="293"/>
        <v>0.2307321780970214</v>
      </c>
    </row>
    <row r="2013" spans="1:8">
      <c r="A2013" s="152">
        <f t="shared" si="294"/>
        <v>1999</v>
      </c>
      <c r="B2013" s="153">
        <f t="shared" si="294"/>
        <v>46924</v>
      </c>
      <c r="C2013" s="179" t="str">
        <f t="shared" si="295"/>
        <v>구간22</v>
      </c>
      <c r="D2013" s="152">
        <f t="shared" si="292"/>
        <v>91</v>
      </c>
      <c r="E2013" s="180">
        <f>COUNTIF($C$15:C2013,C2013)</f>
        <v>81</v>
      </c>
      <c r="F2013" s="181">
        <f t="shared" si="296"/>
        <v>0.22921969115436358</v>
      </c>
      <c r="G2013" s="181">
        <f t="shared" si="297"/>
        <v>1.5313930294410393E-3</v>
      </c>
      <c r="H2013" s="182">
        <f t="shared" si="293"/>
        <v>0.23075108418380463</v>
      </c>
    </row>
    <row r="2014" spans="1:8">
      <c r="A2014" s="152">
        <f t="shared" si="294"/>
        <v>2000</v>
      </c>
      <c r="B2014" s="153">
        <f t="shared" si="294"/>
        <v>46925</v>
      </c>
      <c r="C2014" s="179" t="str">
        <f t="shared" si="295"/>
        <v>구간22</v>
      </c>
      <c r="D2014" s="152">
        <f t="shared" si="292"/>
        <v>91</v>
      </c>
      <c r="E2014" s="180">
        <f>COUNTIF($C$15:C2014,C2014)</f>
        <v>82</v>
      </c>
      <c r="F2014" s="181">
        <f t="shared" si="296"/>
        <v>0.22921969115436358</v>
      </c>
      <c r="G2014" s="181">
        <f t="shared" si="297"/>
        <v>1.550299116224262E-3</v>
      </c>
      <c r="H2014" s="182">
        <f t="shared" si="293"/>
        <v>0.23076999027058784</v>
      </c>
    </row>
    <row r="2015" spans="1:8">
      <c r="A2015" s="152">
        <f t="shared" si="294"/>
        <v>2001</v>
      </c>
      <c r="B2015" s="153">
        <f t="shared" si="294"/>
        <v>46926</v>
      </c>
      <c r="C2015" s="179" t="str">
        <f t="shared" si="295"/>
        <v>구간22</v>
      </c>
      <c r="D2015" s="152">
        <f t="shared" si="292"/>
        <v>91</v>
      </c>
      <c r="E2015" s="180">
        <f>COUNTIF($C$15:C2015,C2015)</f>
        <v>83</v>
      </c>
      <c r="F2015" s="181">
        <f t="shared" si="296"/>
        <v>0.22921969115436358</v>
      </c>
      <c r="G2015" s="181">
        <f t="shared" si="297"/>
        <v>1.5692052030074847E-3</v>
      </c>
      <c r="H2015" s="182">
        <f t="shared" si="293"/>
        <v>0.23078889635737107</v>
      </c>
    </row>
    <row r="2016" spans="1:8">
      <c r="A2016" s="152">
        <f t="shared" ref="A2016:B2031" si="298">A2015+1</f>
        <v>2002</v>
      </c>
      <c r="B2016" s="153">
        <f t="shared" si="298"/>
        <v>46927</v>
      </c>
      <c r="C2016" s="179" t="str">
        <f t="shared" si="295"/>
        <v>구간22</v>
      </c>
      <c r="D2016" s="152">
        <f t="shared" si="292"/>
        <v>91</v>
      </c>
      <c r="E2016" s="180">
        <f>COUNTIF($C$15:C2016,C2016)</f>
        <v>84</v>
      </c>
      <c r="F2016" s="181">
        <f t="shared" si="296"/>
        <v>0.22921969115436358</v>
      </c>
      <c r="G2016" s="181">
        <f t="shared" si="297"/>
        <v>1.5881112897907074E-3</v>
      </c>
      <c r="H2016" s="182">
        <f t="shared" si="293"/>
        <v>0.23080780244415428</v>
      </c>
    </row>
    <row r="2017" spans="1:8">
      <c r="A2017" s="152">
        <f t="shared" si="298"/>
        <v>2003</v>
      </c>
      <c r="B2017" s="153">
        <f t="shared" si="298"/>
        <v>46928</v>
      </c>
      <c r="C2017" s="179" t="str">
        <f t="shared" si="295"/>
        <v>구간22</v>
      </c>
      <c r="D2017" s="152">
        <f t="shared" si="292"/>
        <v>91</v>
      </c>
      <c r="E2017" s="180">
        <f>COUNTIF($C$15:C2017,C2017)</f>
        <v>85</v>
      </c>
      <c r="F2017" s="181">
        <f t="shared" si="296"/>
        <v>0.22921969115436358</v>
      </c>
      <c r="G2017" s="181">
        <f t="shared" si="297"/>
        <v>1.6070173765739301E-3</v>
      </c>
      <c r="H2017" s="182">
        <f t="shared" si="293"/>
        <v>0.23082670853093751</v>
      </c>
    </row>
    <row r="2018" spans="1:8">
      <c r="A2018" s="152">
        <f t="shared" si="298"/>
        <v>2004</v>
      </c>
      <c r="B2018" s="153">
        <f t="shared" si="298"/>
        <v>46929</v>
      </c>
      <c r="C2018" s="179" t="str">
        <f t="shared" si="295"/>
        <v>구간22</v>
      </c>
      <c r="D2018" s="152">
        <f t="shared" si="292"/>
        <v>91</v>
      </c>
      <c r="E2018" s="180">
        <f>COUNTIF($C$15:C2018,C2018)</f>
        <v>86</v>
      </c>
      <c r="F2018" s="181">
        <f t="shared" si="296"/>
        <v>0.22921969115436358</v>
      </c>
      <c r="G2018" s="181">
        <f t="shared" si="297"/>
        <v>1.6259234633571528E-3</v>
      </c>
      <c r="H2018" s="182">
        <f t="shared" si="293"/>
        <v>0.23084561461772074</v>
      </c>
    </row>
    <row r="2019" spans="1:8">
      <c r="A2019" s="152">
        <f t="shared" si="298"/>
        <v>2005</v>
      </c>
      <c r="B2019" s="153">
        <f t="shared" si="298"/>
        <v>46930</v>
      </c>
      <c r="C2019" s="179" t="str">
        <f t="shared" si="295"/>
        <v>구간22</v>
      </c>
      <c r="D2019" s="152">
        <f t="shared" si="292"/>
        <v>91</v>
      </c>
      <c r="E2019" s="180">
        <f>COUNTIF($C$15:C2019,C2019)</f>
        <v>87</v>
      </c>
      <c r="F2019" s="181">
        <f t="shared" si="296"/>
        <v>0.22921969115436358</v>
      </c>
      <c r="G2019" s="181">
        <f t="shared" si="297"/>
        <v>1.6448295501403755E-3</v>
      </c>
      <c r="H2019" s="182">
        <f t="shared" si="293"/>
        <v>0.23086452070450394</v>
      </c>
    </row>
    <row r="2020" spans="1:8">
      <c r="A2020" s="152">
        <f t="shared" si="298"/>
        <v>2006</v>
      </c>
      <c r="B2020" s="153">
        <f t="shared" si="298"/>
        <v>46931</v>
      </c>
      <c r="C2020" s="179" t="str">
        <f t="shared" si="295"/>
        <v>구간22</v>
      </c>
      <c r="D2020" s="152">
        <f t="shared" si="292"/>
        <v>91</v>
      </c>
      <c r="E2020" s="180">
        <f>COUNTIF($C$15:C2020,C2020)</f>
        <v>88</v>
      </c>
      <c r="F2020" s="181">
        <f t="shared" si="296"/>
        <v>0.22921969115436358</v>
      </c>
      <c r="G2020" s="181">
        <f t="shared" si="297"/>
        <v>1.6637356369235982E-3</v>
      </c>
      <c r="H2020" s="182">
        <f t="shared" si="293"/>
        <v>0.23088342679128718</v>
      </c>
    </row>
    <row r="2021" spans="1:8">
      <c r="A2021" s="152">
        <f t="shared" si="298"/>
        <v>2007</v>
      </c>
      <c r="B2021" s="153">
        <f t="shared" si="298"/>
        <v>46932</v>
      </c>
      <c r="C2021" s="179" t="str">
        <f t="shared" si="295"/>
        <v>구간22</v>
      </c>
      <c r="D2021" s="152">
        <f t="shared" si="292"/>
        <v>91</v>
      </c>
      <c r="E2021" s="180">
        <f>COUNTIF($C$15:C2021,C2021)</f>
        <v>89</v>
      </c>
      <c r="F2021" s="181">
        <f t="shared" si="296"/>
        <v>0.22921969115436358</v>
      </c>
      <c r="G2021" s="181">
        <f t="shared" si="297"/>
        <v>1.6826417237068209E-3</v>
      </c>
      <c r="H2021" s="182">
        <f t="shared" si="293"/>
        <v>0.23090233287807041</v>
      </c>
    </row>
    <row r="2022" spans="1:8">
      <c r="A2022" s="152">
        <f t="shared" si="298"/>
        <v>2008</v>
      </c>
      <c r="B2022" s="153">
        <f t="shared" si="298"/>
        <v>46933</v>
      </c>
      <c r="C2022" s="179" t="str">
        <f t="shared" si="295"/>
        <v>구간22</v>
      </c>
      <c r="D2022" s="152">
        <f t="shared" si="292"/>
        <v>91</v>
      </c>
      <c r="E2022" s="180">
        <f>COUNTIF($C$15:C2022,C2022)</f>
        <v>90</v>
      </c>
      <c r="F2022" s="181">
        <f t="shared" si="296"/>
        <v>0.22921969115436358</v>
      </c>
      <c r="G2022" s="181">
        <f t="shared" si="297"/>
        <v>1.7015478104900437E-3</v>
      </c>
      <c r="H2022" s="182">
        <f t="shared" si="293"/>
        <v>0.23092123896485361</v>
      </c>
    </row>
    <row r="2023" spans="1:8">
      <c r="A2023" s="152">
        <f t="shared" si="298"/>
        <v>2009</v>
      </c>
      <c r="B2023" s="153">
        <f t="shared" si="298"/>
        <v>46934</v>
      </c>
      <c r="C2023" s="179" t="str">
        <f t="shared" si="295"/>
        <v>구간22</v>
      </c>
      <c r="D2023" s="152">
        <f t="shared" si="292"/>
        <v>91</v>
      </c>
      <c r="E2023" s="180">
        <f>COUNTIF($C$15:C2023,C2023)</f>
        <v>91</v>
      </c>
      <c r="F2023" s="181">
        <f t="shared" si="296"/>
        <v>0.22921969115436358</v>
      </c>
      <c r="G2023" s="181">
        <f t="shared" si="297"/>
        <v>1.7204538972732664E-3</v>
      </c>
      <c r="H2023" s="182">
        <f t="shared" si="293"/>
        <v>0.23094014505163685</v>
      </c>
    </row>
    <row r="2024" spans="1:8">
      <c r="A2024" s="152">
        <f t="shared" si="298"/>
        <v>2010</v>
      </c>
      <c r="B2024" s="153">
        <f t="shared" si="298"/>
        <v>46935</v>
      </c>
      <c r="C2024" s="179" t="str">
        <f t="shared" si="295"/>
        <v>구간23</v>
      </c>
      <c r="D2024" s="152">
        <f t="shared" si="292"/>
        <v>92</v>
      </c>
      <c r="E2024" s="180">
        <f>COUNTIF($C$15:C2024,C2024)</f>
        <v>1</v>
      </c>
      <c r="F2024" s="181">
        <f t="shared" si="296"/>
        <v>0.23094014505163685</v>
      </c>
      <c r="G2024" s="181">
        <f t="shared" si="297"/>
        <v>1.9676601354190954E-5</v>
      </c>
      <c r="H2024" s="182">
        <f t="shared" si="293"/>
        <v>0.23095982165299103</v>
      </c>
    </row>
    <row r="2025" spans="1:8">
      <c r="A2025" s="152">
        <f t="shared" si="298"/>
        <v>2011</v>
      </c>
      <c r="B2025" s="153">
        <f t="shared" si="298"/>
        <v>46936</v>
      </c>
      <c r="C2025" s="179" t="str">
        <f t="shared" si="295"/>
        <v>구간23</v>
      </c>
      <c r="D2025" s="152">
        <f t="shared" si="292"/>
        <v>92</v>
      </c>
      <c r="E2025" s="180">
        <f>COUNTIF($C$15:C2025,C2025)</f>
        <v>2</v>
      </c>
      <c r="F2025" s="181">
        <f t="shared" si="296"/>
        <v>0.23094014505163685</v>
      </c>
      <c r="G2025" s="181">
        <f t="shared" si="297"/>
        <v>3.9353202708381907E-5</v>
      </c>
      <c r="H2025" s="182">
        <f t="shared" si="293"/>
        <v>0.23097949825434522</v>
      </c>
    </row>
    <row r="2026" spans="1:8">
      <c r="A2026" s="152">
        <f t="shared" si="298"/>
        <v>2012</v>
      </c>
      <c r="B2026" s="153">
        <f t="shared" si="298"/>
        <v>46937</v>
      </c>
      <c r="C2026" s="179" t="str">
        <f t="shared" si="295"/>
        <v>구간23</v>
      </c>
      <c r="D2026" s="152">
        <f t="shared" si="292"/>
        <v>92</v>
      </c>
      <c r="E2026" s="180">
        <f>COUNTIF($C$15:C2026,C2026)</f>
        <v>3</v>
      </c>
      <c r="F2026" s="181">
        <f t="shared" si="296"/>
        <v>0.23094014505163685</v>
      </c>
      <c r="G2026" s="181">
        <f t="shared" si="297"/>
        <v>5.9029804062572864E-5</v>
      </c>
      <c r="H2026" s="182">
        <f t="shared" si="293"/>
        <v>0.23099917485569943</v>
      </c>
    </row>
    <row r="2027" spans="1:8">
      <c r="A2027" s="152">
        <f t="shared" si="298"/>
        <v>2013</v>
      </c>
      <c r="B2027" s="153">
        <f t="shared" si="298"/>
        <v>46938</v>
      </c>
      <c r="C2027" s="179" t="str">
        <f t="shared" si="295"/>
        <v>구간23</v>
      </c>
      <c r="D2027" s="152">
        <f t="shared" si="292"/>
        <v>92</v>
      </c>
      <c r="E2027" s="180">
        <f>COUNTIF($C$15:C2027,C2027)</f>
        <v>4</v>
      </c>
      <c r="F2027" s="181">
        <f t="shared" si="296"/>
        <v>0.23094014505163685</v>
      </c>
      <c r="G2027" s="181">
        <f t="shared" si="297"/>
        <v>7.8706405416763815E-5</v>
      </c>
      <c r="H2027" s="182">
        <f t="shared" si="293"/>
        <v>0.23101885145705361</v>
      </c>
    </row>
    <row r="2028" spans="1:8">
      <c r="A2028" s="152">
        <f t="shared" si="298"/>
        <v>2014</v>
      </c>
      <c r="B2028" s="153">
        <f t="shared" si="298"/>
        <v>46939</v>
      </c>
      <c r="C2028" s="179" t="str">
        <f t="shared" si="295"/>
        <v>구간23</v>
      </c>
      <c r="D2028" s="152">
        <f t="shared" si="292"/>
        <v>92</v>
      </c>
      <c r="E2028" s="180">
        <f>COUNTIF($C$15:C2028,C2028)</f>
        <v>5</v>
      </c>
      <c r="F2028" s="181">
        <f t="shared" si="296"/>
        <v>0.23094014505163685</v>
      </c>
      <c r="G2028" s="181">
        <f t="shared" si="297"/>
        <v>9.8383006770954765E-5</v>
      </c>
      <c r="H2028" s="182">
        <f t="shared" si="293"/>
        <v>0.2310385280584078</v>
      </c>
    </row>
    <row r="2029" spans="1:8">
      <c r="A2029" s="152">
        <f t="shared" si="298"/>
        <v>2015</v>
      </c>
      <c r="B2029" s="153">
        <f t="shared" si="298"/>
        <v>46940</v>
      </c>
      <c r="C2029" s="179" t="str">
        <f t="shared" si="295"/>
        <v>구간23</v>
      </c>
      <c r="D2029" s="152">
        <f t="shared" si="292"/>
        <v>92</v>
      </c>
      <c r="E2029" s="180">
        <f>COUNTIF($C$15:C2029,C2029)</f>
        <v>6</v>
      </c>
      <c r="F2029" s="181">
        <f t="shared" si="296"/>
        <v>0.23094014505163685</v>
      </c>
      <c r="G2029" s="181">
        <f t="shared" si="297"/>
        <v>1.1805960812514573E-4</v>
      </c>
      <c r="H2029" s="182">
        <f t="shared" si="293"/>
        <v>0.23105820465976198</v>
      </c>
    </row>
    <row r="2030" spans="1:8">
      <c r="A2030" s="152">
        <f t="shared" si="298"/>
        <v>2016</v>
      </c>
      <c r="B2030" s="153">
        <f t="shared" si="298"/>
        <v>46941</v>
      </c>
      <c r="C2030" s="179" t="str">
        <f t="shared" si="295"/>
        <v>구간23</v>
      </c>
      <c r="D2030" s="152">
        <f t="shared" si="292"/>
        <v>92</v>
      </c>
      <c r="E2030" s="180">
        <f>COUNTIF($C$15:C2030,C2030)</f>
        <v>7</v>
      </c>
      <c r="F2030" s="181">
        <f t="shared" si="296"/>
        <v>0.23094014505163685</v>
      </c>
      <c r="G2030" s="181">
        <f t="shared" si="297"/>
        <v>1.3773620947933667E-4</v>
      </c>
      <c r="H2030" s="182">
        <f t="shared" si="293"/>
        <v>0.2310778812611162</v>
      </c>
    </row>
    <row r="2031" spans="1:8">
      <c r="A2031" s="152">
        <f t="shared" si="298"/>
        <v>2017</v>
      </c>
      <c r="B2031" s="153">
        <f t="shared" si="298"/>
        <v>46942</v>
      </c>
      <c r="C2031" s="179" t="str">
        <f t="shared" si="295"/>
        <v>구간23</v>
      </c>
      <c r="D2031" s="152">
        <f t="shared" si="292"/>
        <v>92</v>
      </c>
      <c r="E2031" s="180">
        <f>COUNTIF($C$15:C2031,C2031)</f>
        <v>8</v>
      </c>
      <c r="F2031" s="181">
        <f t="shared" si="296"/>
        <v>0.23094014505163685</v>
      </c>
      <c r="G2031" s="181">
        <f t="shared" si="297"/>
        <v>1.5741281083352763E-4</v>
      </c>
      <c r="H2031" s="182">
        <f t="shared" si="293"/>
        <v>0.23109755786247038</v>
      </c>
    </row>
    <row r="2032" spans="1:8">
      <c r="A2032" s="152">
        <f t="shared" ref="A2032:B2047" si="299">A2031+1</f>
        <v>2018</v>
      </c>
      <c r="B2032" s="153">
        <f t="shared" si="299"/>
        <v>46943</v>
      </c>
      <c r="C2032" s="179" t="str">
        <f t="shared" si="295"/>
        <v>구간23</v>
      </c>
      <c r="D2032" s="152">
        <f t="shared" si="292"/>
        <v>92</v>
      </c>
      <c r="E2032" s="180">
        <f>COUNTIF($C$15:C2032,C2032)</f>
        <v>9</v>
      </c>
      <c r="F2032" s="181">
        <f t="shared" si="296"/>
        <v>0.23094014505163685</v>
      </c>
      <c r="G2032" s="181">
        <f t="shared" si="297"/>
        <v>1.7708941218771859E-4</v>
      </c>
      <c r="H2032" s="182">
        <f t="shared" si="293"/>
        <v>0.23111723446382457</v>
      </c>
    </row>
    <row r="2033" spans="1:8">
      <c r="A2033" s="152">
        <f t="shared" si="299"/>
        <v>2019</v>
      </c>
      <c r="B2033" s="153">
        <f t="shared" si="299"/>
        <v>46944</v>
      </c>
      <c r="C2033" s="179" t="str">
        <f t="shared" si="295"/>
        <v>구간23</v>
      </c>
      <c r="D2033" s="152">
        <f t="shared" si="292"/>
        <v>92</v>
      </c>
      <c r="E2033" s="180">
        <f>COUNTIF($C$15:C2033,C2033)</f>
        <v>10</v>
      </c>
      <c r="F2033" s="181">
        <f t="shared" si="296"/>
        <v>0.23094014505163685</v>
      </c>
      <c r="G2033" s="181">
        <f t="shared" si="297"/>
        <v>1.9676601354190953E-4</v>
      </c>
      <c r="H2033" s="182">
        <f t="shared" si="293"/>
        <v>0.23113691106517875</v>
      </c>
    </row>
    <row r="2034" spans="1:8">
      <c r="A2034" s="152">
        <f t="shared" si="299"/>
        <v>2020</v>
      </c>
      <c r="B2034" s="153">
        <f t="shared" si="299"/>
        <v>46945</v>
      </c>
      <c r="C2034" s="179" t="str">
        <f t="shared" si="295"/>
        <v>구간23</v>
      </c>
      <c r="D2034" s="152">
        <f t="shared" si="292"/>
        <v>92</v>
      </c>
      <c r="E2034" s="180">
        <f>COUNTIF($C$15:C2034,C2034)</f>
        <v>11</v>
      </c>
      <c r="F2034" s="181">
        <f t="shared" si="296"/>
        <v>0.23094014505163685</v>
      </c>
      <c r="G2034" s="181">
        <f t="shared" si="297"/>
        <v>2.1644261489610049E-4</v>
      </c>
      <c r="H2034" s="182">
        <f t="shared" si="293"/>
        <v>0.23115658766653294</v>
      </c>
    </row>
    <row r="2035" spans="1:8">
      <c r="A2035" s="152">
        <f t="shared" si="299"/>
        <v>2021</v>
      </c>
      <c r="B2035" s="153">
        <f t="shared" si="299"/>
        <v>46946</v>
      </c>
      <c r="C2035" s="179" t="str">
        <f t="shared" si="295"/>
        <v>구간23</v>
      </c>
      <c r="D2035" s="152">
        <f t="shared" si="292"/>
        <v>92</v>
      </c>
      <c r="E2035" s="180">
        <f>COUNTIF($C$15:C2035,C2035)</f>
        <v>12</v>
      </c>
      <c r="F2035" s="181">
        <f t="shared" si="296"/>
        <v>0.23094014505163685</v>
      </c>
      <c r="G2035" s="181">
        <f t="shared" si="297"/>
        <v>2.3611921625029146E-4</v>
      </c>
      <c r="H2035" s="182">
        <f t="shared" si="293"/>
        <v>0.23117626426788715</v>
      </c>
    </row>
    <row r="2036" spans="1:8">
      <c r="A2036" s="152">
        <f t="shared" si="299"/>
        <v>2022</v>
      </c>
      <c r="B2036" s="153">
        <f t="shared" si="299"/>
        <v>46947</v>
      </c>
      <c r="C2036" s="179" t="str">
        <f t="shared" si="295"/>
        <v>구간23</v>
      </c>
      <c r="D2036" s="152">
        <f t="shared" si="292"/>
        <v>92</v>
      </c>
      <c r="E2036" s="180">
        <f>COUNTIF($C$15:C2036,C2036)</f>
        <v>13</v>
      </c>
      <c r="F2036" s="181">
        <f t="shared" si="296"/>
        <v>0.23094014505163685</v>
      </c>
      <c r="G2036" s="181">
        <f t="shared" si="297"/>
        <v>2.5579581760448239E-4</v>
      </c>
      <c r="H2036" s="182">
        <f t="shared" si="293"/>
        <v>0.23119594086924133</v>
      </c>
    </row>
    <row r="2037" spans="1:8">
      <c r="A2037" s="152">
        <f t="shared" si="299"/>
        <v>2023</v>
      </c>
      <c r="B2037" s="153">
        <f t="shared" si="299"/>
        <v>46948</v>
      </c>
      <c r="C2037" s="179" t="str">
        <f t="shared" si="295"/>
        <v>구간23</v>
      </c>
      <c r="D2037" s="152">
        <f t="shared" si="292"/>
        <v>92</v>
      </c>
      <c r="E2037" s="180">
        <f>COUNTIF($C$15:C2037,C2037)</f>
        <v>14</v>
      </c>
      <c r="F2037" s="181">
        <f t="shared" si="296"/>
        <v>0.23094014505163685</v>
      </c>
      <c r="G2037" s="181">
        <f t="shared" si="297"/>
        <v>2.7547241895867333E-4</v>
      </c>
      <c r="H2037" s="182">
        <f t="shared" si="293"/>
        <v>0.23121561747059552</v>
      </c>
    </row>
    <row r="2038" spans="1:8">
      <c r="A2038" s="152">
        <f t="shared" si="299"/>
        <v>2024</v>
      </c>
      <c r="B2038" s="153">
        <f t="shared" si="299"/>
        <v>46949</v>
      </c>
      <c r="C2038" s="179" t="str">
        <f t="shared" si="295"/>
        <v>구간23</v>
      </c>
      <c r="D2038" s="152">
        <f t="shared" si="292"/>
        <v>92</v>
      </c>
      <c r="E2038" s="180">
        <f>COUNTIF($C$15:C2038,C2038)</f>
        <v>15</v>
      </c>
      <c r="F2038" s="181">
        <f t="shared" si="296"/>
        <v>0.23094014505163685</v>
      </c>
      <c r="G2038" s="181">
        <f t="shared" si="297"/>
        <v>2.9514902031286432E-4</v>
      </c>
      <c r="H2038" s="182">
        <f t="shared" si="293"/>
        <v>0.2312352940719497</v>
      </c>
    </row>
    <row r="2039" spans="1:8">
      <c r="A2039" s="152">
        <f t="shared" si="299"/>
        <v>2025</v>
      </c>
      <c r="B2039" s="153">
        <f t="shared" si="299"/>
        <v>46950</v>
      </c>
      <c r="C2039" s="179" t="str">
        <f t="shared" si="295"/>
        <v>구간23</v>
      </c>
      <c r="D2039" s="152">
        <f t="shared" si="292"/>
        <v>92</v>
      </c>
      <c r="E2039" s="180">
        <f>COUNTIF($C$15:C2039,C2039)</f>
        <v>16</v>
      </c>
      <c r="F2039" s="181">
        <f t="shared" si="296"/>
        <v>0.23094014505163685</v>
      </c>
      <c r="G2039" s="181">
        <f t="shared" si="297"/>
        <v>3.1482562166705526E-4</v>
      </c>
      <c r="H2039" s="182">
        <f t="shared" si="293"/>
        <v>0.23125497067330389</v>
      </c>
    </row>
    <row r="2040" spans="1:8">
      <c r="A2040" s="152">
        <f t="shared" si="299"/>
        <v>2026</v>
      </c>
      <c r="B2040" s="153">
        <f t="shared" si="299"/>
        <v>46951</v>
      </c>
      <c r="C2040" s="179" t="str">
        <f t="shared" si="295"/>
        <v>구간23</v>
      </c>
      <c r="D2040" s="152">
        <f t="shared" si="292"/>
        <v>92</v>
      </c>
      <c r="E2040" s="180">
        <f>COUNTIF($C$15:C2040,C2040)</f>
        <v>17</v>
      </c>
      <c r="F2040" s="181">
        <f t="shared" si="296"/>
        <v>0.23094014505163685</v>
      </c>
      <c r="G2040" s="181">
        <f t="shared" si="297"/>
        <v>3.345022230212462E-4</v>
      </c>
      <c r="H2040" s="182">
        <f t="shared" si="293"/>
        <v>0.2312746472746581</v>
      </c>
    </row>
    <row r="2041" spans="1:8">
      <c r="A2041" s="152">
        <f t="shared" si="299"/>
        <v>2027</v>
      </c>
      <c r="B2041" s="153">
        <f t="shared" si="299"/>
        <v>46952</v>
      </c>
      <c r="C2041" s="179" t="str">
        <f t="shared" si="295"/>
        <v>구간23</v>
      </c>
      <c r="D2041" s="152">
        <f t="shared" si="292"/>
        <v>92</v>
      </c>
      <c r="E2041" s="180">
        <f>COUNTIF($C$15:C2041,C2041)</f>
        <v>18</v>
      </c>
      <c r="F2041" s="181">
        <f t="shared" si="296"/>
        <v>0.23094014505163685</v>
      </c>
      <c r="G2041" s="181">
        <f t="shared" si="297"/>
        <v>3.5417882437543719E-4</v>
      </c>
      <c r="H2041" s="182">
        <f t="shared" si="293"/>
        <v>0.23129432387601229</v>
      </c>
    </row>
    <row r="2042" spans="1:8">
      <c r="A2042" s="152">
        <f t="shared" si="299"/>
        <v>2028</v>
      </c>
      <c r="B2042" s="153">
        <f t="shared" si="299"/>
        <v>46953</v>
      </c>
      <c r="C2042" s="179" t="str">
        <f t="shared" si="295"/>
        <v>구간23</v>
      </c>
      <c r="D2042" s="152">
        <f t="shared" si="292"/>
        <v>92</v>
      </c>
      <c r="E2042" s="180">
        <f>COUNTIF($C$15:C2042,C2042)</f>
        <v>19</v>
      </c>
      <c r="F2042" s="181">
        <f t="shared" si="296"/>
        <v>0.23094014505163685</v>
      </c>
      <c r="G2042" s="181">
        <f t="shared" si="297"/>
        <v>3.7385542572962812E-4</v>
      </c>
      <c r="H2042" s="182">
        <f t="shared" si="293"/>
        <v>0.23131400047736647</v>
      </c>
    </row>
    <row r="2043" spans="1:8">
      <c r="A2043" s="152">
        <f t="shared" si="299"/>
        <v>2029</v>
      </c>
      <c r="B2043" s="153">
        <f t="shared" si="299"/>
        <v>46954</v>
      </c>
      <c r="C2043" s="179" t="str">
        <f t="shared" si="295"/>
        <v>구간23</v>
      </c>
      <c r="D2043" s="152">
        <f t="shared" si="292"/>
        <v>92</v>
      </c>
      <c r="E2043" s="180">
        <f>COUNTIF($C$15:C2043,C2043)</f>
        <v>20</v>
      </c>
      <c r="F2043" s="181">
        <f t="shared" si="296"/>
        <v>0.23094014505163685</v>
      </c>
      <c r="G2043" s="181">
        <f t="shared" si="297"/>
        <v>3.9353202708381906E-4</v>
      </c>
      <c r="H2043" s="182">
        <f t="shared" si="293"/>
        <v>0.23133367707872066</v>
      </c>
    </row>
    <row r="2044" spans="1:8">
      <c r="A2044" s="152">
        <f t="shared" si="299"/>
        <v>2030</v>
      </c>
      <c r="B2044" s="153">
        <f t="shared" si="299"/>
        <v>46955</v>
      </c>
      <c r="C2044" s="179" t="str">
        <f t="shared" si="295"/>
        <v>구간23</v>
      </c>
      <c r="D2044" s="152">
        <f t="shared" si="292"/>
        <v>92</v>
      </c>
      <c r="E2044" s="180">
        <f>COUNTIF($C$15:C2044,C2044)</f>
        <v>21</v>
      </c>
      <c r="F2044" s="181">
        <f t="shared" si="296"/>
        <v>0.23094014505163685</v>
      </c>
      <c r="G2044" s="181">
        <f t="shared" si="297"/>
        <v>4.1320862843801005E-4</v>
      </c>
      <c r="H2044" s="182">
        <f t="shared" si="293"/>
        <v>0.23135335368007487</v>
      </c>
    </row>
    <row r="2045" spans="1:8">
      <c r="A2045" s="152">
        <f t="shared" si="299"/>
        <v>2031</v>
      </c>
      <c r="B2045" s="153">
        <f t="shared" si="299"/>
        <v>46956</v>
      </c>
      <c r="C2045" s="179" t="str">
        <f t="shared" si="295"/>
        <v>구간23</v>
      </c>
      <c r="D2045" s="152">
        <f t="shared" si="292"/>
        <v>92</v>
      </c>
      <c r="E2045" s="180">
        <f>COUNTIF($C$15:C2045,C2045)</f>
        <v>22</v>
      </c>
      <c r="F2045" s="181">
        <f t="shared" si="296"/>
        <v>0.23094014505163685</v>
      </c>
      <c r="G2045" s="181">
        <f t="shared" si="297"/>
        <v>4.3288522979220099E-4</v>
      </c>
      <c r="H2045" s="182">
        <f t="shared" si="293"/>
        <v>0.23137303028142905</v>
      </c>
    </row>
    <row r="2046" spans="1:8">
      <c r="A2046" s="152">
        <f t="shared" si="299"/>
        <v>2032</v>
      </c>
      <c r="B2046" s="153">
        <f t="shared" si="299"/>
        <v>46957</v>
      </c>
      <c r="C2046" s="179" t="str">
        <f t="shared" si="295"/>
        <v>구간23</v>
      </c>
      <c r="D2046" s="152">
        <f t="shared" si="292"/>
        <v>92</v>
      </c>
      <c r="E2046" s="180">
        <f>COUNTIF($C$15:C2046,C2046)</f>
        <v>23</v>
      </c>
      <c r="F2046" s="181">
        <f t="shared" si="296"/>
        <v>0.23094014505163685</v>
      </c>
      <c r="G2046" s="181">
        <f t="shared" si="297"/>
        <v>4.5256183114639192E-4</v>
      </c>
      <c r="H2046" s="182">
        <f t="shared" si="293"/>
        <v>0.23139270688278324</v>
      </c>
    </row>
    <row r="2047" spans="1:8">
      <c r="A2047" s="152">
        <f t="shared" si="299"/>
        <v>2033</v>
      </c>
      <c r="B2047" s="153">
        <f t="shared" si="299"/>
        <v>46958</v>
      </c>
      <c r="C2047" s="179" t="str">
        <f t="shared" si="295"/>
        <v>구간23</v>
      </c>
      <c r="D2047" s="152">
        <f t="shared" si="292"/>
        <v>92</v>
      </c>
      <c r="E2047" s="180">
        <f>COUNTIF($C$15:C2047,C2047)</f>
        <v>24</v>
      </c>
      <c r="F2047" s="181">
        <f t="shared" si="296"/>
        <v>0.23094014505163685</v>
      </c>
      <c r="G2047" s="181">
        <f t="shared" si="297"/>
        <v>4.7223843250058292E-4</v>
      </c>
      <c r="H2047" s="182">
        <f t="shared" si="293"/>
        <v>0.23141238348413742</v>
      </c>
    </row>
    <row r="2048" spans="1:8">
      <c r="A2048" s="152">
        <f t="shared" ref="A2048:B2063" si="300">A2047+1</f>
        <v>2034</v>
      </c>
      <c r="B2048" s="153">
        <f t="shared" si="300"/>
        <v>46959</v>
      </c>
      <c r="C2048" s="179" t="str">
        <f t="shared" si="295"/>
        <v>구간23</v>
      </c>
      <c r="D2048" s="152">
        <f t="shared" si="292"/>
        <v>92</v>
      </c>
      <c r="E2048" s="180">
        <f>COUNTIF($C$15:C2048,C2048)</f>
        <v>25</v>
      </c>
      <c r="F2048" s="181">
        <f t="shared" si="296"/>
        <v>0.23094014505163685</v>
      </c>
      <c r="G2048" s="181">
        <f t="shared" si="297"/>
        <v>4.919150338547738E-4</v>
      </c>
      <c r="H2048" s="182">
        <f t="shared" si="293"/>
        <v>0.23143206008549161</v>
      </c>
    </row>
    <row r="2049" spans="1:8">
      <c r="A2049" s="152">
        <f t="shared" si="300"/>
        <v>2035</v>
      </c>
      <c r="B2049" s="153">
        <f t="shared" si="300"/>
        <v>46960</v>
      </c>
      <c r="C2049" s="179" t="str">
        <f t="shared" si="295"/>
        <v>구간23</v>
      </c>
      <c r="D2049" s="152">
        <f t="shared" si="292"/>
        <v>92</v>
      </c>
      <c r="E2049" s="180">
        <f>COUNTIF($C$15:C2049,C2049)</f>
        <v>26</v>
      </c>
      <c r="F2049" s="181">
        <f t="shared" si="296"/>
        <v>0.23094014505163685</v>
      </c>
      <c r="G2049" s="181">
        <f t="shared" si="297"/>
        <v>5.1159163520896479E-4</v>
      </c>
      <c r="H2049" s="182">
        <f t="shared" si="293"/>
        <v>0.23145173668684582</v>
      </c>
    </row>
    <row r="2050" spans="1:8">
      <c r="A2050" s="152">
        <f t="shared" si="300"/>
        <v>2036</v>
      </c>
      <c r="B2050" s="153">
        <f t="shared" si="300"/>
        <v>46961</v>
      </c>
      <c r="C2050" s="179" t="str">
        <f t="shared" si="295"/>
        <v>구간23</v>
      </c>
      <c r="D2050" s="152">
        <f t="shared" si="292"/>
        <v>92</v>
      </c>
      <c r="E2050" s="180">
        <f>COUNTIF($C$15:C2050,C2050)</f>
        <v>27</v>
      </c>
      <c r="F2050" s="181">
        <f t="shared" si="296"/>
        <v>0.23094014505163685</v>
      </c>
      <c r="G2050" s="181">
        <f t="shared" si="297"/>
        <v>5.3126823656315578E-4</v>
      </c>
      <c r="H2050" s="182">
        <f t="shared" si="293"/>
        <v>0.23147141328820001</v>
      </c>
    </row>
    <row r="2051" spans="1:8">
      <c r="A2051" s="152">
        <f t="shared" si="300"/>
        <v>2037</v>
      </c>
      <c r="B2051" s="153">
        <f t="shared" si="300"/>
        <v>46962</v>
      </c>
      <c r="C2051" s="179" t="str">
        <f t="shared" si="295"/>
        <v>구간23</v>
      </c>
      <c r="D2051" s="152">
        <f t="shared" si="292"/>
        <v>92</v>
      </c>
      <c r="E2051" s="180">
        <f>COUNTIF($C$15:C2051,C2051)</f>
        <v>28</v>
      </c>
      <c r="F2051" s="181">
        <f t="shared" si="296"/>
        <v>0.23094014505163685</v>
      </c>
      <c r="G2051" s="181">
        <f t="shared" si="297"/>
        <v>5.5094483791734666E-4</v>
      </c>
      <c r="H2051" s="182">
        <f t="shared" si="293"/>
        <v>0.23149108988955419</v>
      </c>
    </row>
    <row r="2052" spans="1:8">
      <c r="A2052" s="152">
        <f t="shared" si="300"/>
        <v>2038</v>
      </c>
      <c r="B2052" s="153">
        <f t="shared" si="300"/>
        <v>46963</v>
      </c>
      <c r="C2052" s="179" t="str">
        <f t="shared" si="295"/>
        <v>구간23</v>
      </c>
      <c r="D2052" s="152">
        <f t="shared" si="292"/>
        <v>92</v>
      </c>
      <c r="E2052" s="180">
        <f>COUNTIF($C$15:C2052,C2052)</f>
        <v>29</v>
      </c>
      <c r="F2052" s="181">
        <f t="shared" si="296"/>
        <v>0.23094014505163685</v>
      </c>
      <c r="G2052" s="181">
        <f t="shared" si="297"/>
        <v>5.7062143927153765E-4</v>
      </c>
      <c r="H2052" s="182">
        <f t="shared" si="293"/>
        <v>0.23151076649090838</v>
      </c>
    </row>
    <row r="2053" spans="1:8">
      <c r="A2053" s="152">
        <f t="shared" si="300"/>
        <v>2039</v>
      </c>
      <c r="B2053" s="153">
        <f t="shared" si="300"/>
        <v>46964</v>
      </c>
      <c r="C2053" s="179" t="str">
        <f t="shared" si="295"/>
        <v>구간23</v>
      </c>
      <c r="D2053" s="152">
        <f t="shared" si="292"/>
        <v>92</v>
      </c>
      <c r="E2053" s="180">
        <f>COUNTIF($C$15:C2053,C2053)</f>
        <v>30</v>
      </c>
      <c r="F2053" s="181">
        <f t="shared" si="296"/>
        <v>0.23094014505163685</v>
      </c>
      <c r="G2053" s="181">
        <f t="shared" si="297"/>
        <v>5.9029804062572864E-4</v>
      </c>
      <c r="H2053" s="182">
        <f t="shared" si="293"/>
        <v>0.23153044309226259</v>
      </c>
    </row>
    <row r="2054" spans="1:8">
      <c r="A2054" s="152">
        <f t="shared" si="300"/>
        <v>2040</v>
      </c>
      <c r="B2054" s="153">
        <f t="shared" si="300"/>
        <v>46965</v>
      </c>
      <c r="C2054" s="179" t="str">
        <f t="shared" si="295"/>
        <v>구간23</v>
      </c>
      <c r="D2054" s="152">
        <f t="shared" si="292"/>
        <v>92</v>
      </c>
      <c r="E2054" s="180">
        <f>COUNTIF($C$15:C2054,C2054)</f>
        <v>31</v>
      </c>
      <c r="F2054" s="181">
        <f t="shared" si="296"/>
        <v>0.23094014505163685</v>
      </c>
      <c r="G2054" s="181">
        <f t="shared" si="297"/>
        <v>6.0997464197991953E-4</v>
      </c>
      <c r="H2054" s="182">
        <f t="shared" si="293"/>
        <v>0.23155011969361677</v>
      </c>
    </row>
    <row r="2055" spans="1:8">
      <c r="A2055" s="152">
        <f t="shared" si="300"/>
        <v>2041</v>
      </c>
      <c r="B2055" s="153">
        <f t="shared" si="300"/>
        <v>46966</v>
      </c>
      <c r="C2055" s="179" t="str">
        <f t="shared" si="295"/>
        <v>구간23</v>
      </c>
      <c r="D2055" s="152">
        <f t="shared" si="292"/>
        <v>92</v>
      </c>
      <c r="E2055" s="180">
        <f>COUNTIF($C$15:C2055,C2055)</f>
        <v>32</v>
      </c>
      <c r="F2055" s="181">
        <f t="shared" si="296"/>
        <v>0.23094014505163685</v>
      </c>
      <c r="G2055" s="181">
        <f t="shared" si="297"/>
        <v>6.2965124333411052E-4</v>
      </c>
      <c r="H2055" s="182">
        <f t="shared" si="293"/>
        <v>0.23156979629497096</v>
      </c>
    </row>
    <row r="2056" spans="1:8">
      <c r="A2056" s="152">
        <f t="shared" si="300"/>
        <v>2042</v>
      </c>
      <c r="B2056" s="153">
        <f t="shared" si="300"/>
        <v>46967</v>
      </c>
      <c r="C2056" s="179" t="str">
        <f t="shared" si="295"/>
        <v>구간23</v>
      </c>
      <c r="D2056" s="152">
        <f t="shared" si="292"/>
        <v>92</v>
      </c>
      <c r="E2056" s="180">
        <f>COUNTIF($C$15:C2056,C2056)</f>
        <v>33</v>
      </c>
      <c r="F2056" s="181">
        <f t="shared" si="296"/>
        <v>0.23094014505163685</v>
      </c>
      <c r="G2056" s="181">
        <f t="shared" si="297"/>
        <v>6.4932784468830151E-4</v>
      </c>
      <c r="H2056" s="182">
        <f t="shared" si="293"/>
        <v>0.23158947289632514</v>
      </c>
    </row>
    <row r="2057" spans="1:8">
      <c r="A2057" s="152">
        <f t="shared" si="300"/>
        <v>2043</v>
      </c>
      <c r="B2057" s="153">
        <f t="shared" si="300"/>
        <v>46968</v>
      </c>
      <c r="C2057" s="179" t="str">
        <f t="shared" si="295"/>
        <v>구간23</v>
      </c>
      <c r="D2057" s="152">
        <f t="shared" si="292"/>
        <v>92</v>
      </c>
      <c r="E2057" s="180">
        <f>COUNTIF($C$15:C2057,C2057)</f>
        <v>34</v>
      </c>
      <c r="F2057" s="181">
        <f t="shared" si="296"/>
        <v>0.23094014505163685</v>
      </c>
      <c r="G2057" s="181">
        <f t="shared" si="297"/>
        <v>6.6900444604249239E-4</v>
      </c>
      <c r="H2057" s="182">
        <f t="shared" si="293"/>
        <v>0.23160914949767933</v>
      </c>
    </row>
    <row r="2058" spans="1:8">
      <c r="A2058" s="152">
        <f t="shared" si="300"/>
        <v>2044</v>
      </c>
      <c r="B2058" s="153">
        <f t="shared" si="300"/>
        <v>46969</v>
      </c>
      <c r="C2058" s="179" t="str">
        <f t="shared" si="295"/>
        <v>구간23</v>
      </c>
      <c r="D2058" s="152">
        <f t="shared" si="292"/>
        <v>92</v>
      </c>
      <c r="E2058" s="180">
        <f>COUNTIF($C$15:C2058,C2058)</f>
        <v>35</v>
      </c>
      <c r="F2058" s="181">
        <f t="shared" si="296"/>
        <v>0.23094014505163685</v>
      </c>
      <c r="G2058" s="181">
        <f t="shared" si="297"/>
        <v>6.8868104739668338E-4</v>
      </c>
      <c r="H2058" s="182">
        <f t="shared" si="293"/>
        <v>0.23162882609903354</v>
      </c>
    </row>
    <row r="2059" spans="1:8">
      <c r="A2059" s="152">
        <f t="shared" si="300"/>
        <v>2045</v>
      </c>
      <c r="B2059" s="153">
        <f t="shared" si="300"/>
        <v>46970</v>
      </c>
      <c r="C2059" s="179" t="str">
        <f t="shared" si="295"/>
        <v>구간23</v>
      </c>
      <c r="D2059" s="152">
        <f t="shared" si="292"/>
        <v>92</v>
      </c>
      <c r="E2059" s="180">
        <f>COUNTIF($C$15:C2059,C2059)</f>
        <v>36</v>
      </c>
      <c r="F2059" s="181">
        <f t="shared" si="296"/>
        <v>0.23094014505163685</v>
      </c>
      <c r="G2059" s="181">
        <f t="shared" si="297"/>
        <v>7.0835764875087437E-4</v>
      </c>
      <c r="H2059" s="182">
        <f t="shared" si="293"/>
        <v>0.23164850270038773</v>
      </c>
    </row>
    <row r="2060" spans="1:8">
      <c r="A2060" s="152">
        <f t="shared" si="300"/>
        <v>2046</v>
      </c>
      <c r="B2060" s="153">
        <f t="shared" si="300"/>
        <v>46971</v>
      </c>
      <c r="C2060" s="179" t="str">
        <f t="shared" si="295"/>
        <v>구간23</v>
      </c>
      <c r="D2060" s="152">
        <f t="shared" si="292"/>
        <v>92</v>
      </c>
      <c r="E2060" s="180">
        <f>COUNTIF($C$15:C2060,C2060)</f>
        <v>37</v>
      </c>
      <c r="F2060" s="181">
        <f t="shared" si="296"/>
        <v>0.23094014505163685</v>
      </c>
      <c r="G2060" s="181">
        <f t="shared" si="297"/>
        <v>7.2803425010506526E-4</v>
      </c>
      <c r="H2060" s="182">
        <f t="shared" si="293"/>
        <v>0.23166817930174191</v>
      </c>
    </row>
    <row r="2061" spans="1:8">
      <c r="A2061" s="152">
        <f t="shared" si="300"/>
        <v>2047</v>
      </c>
      <c r="B2061" s="153">
        <f t="shared" si="300"/>
        <v>46972</v>
      </c>
      <c r="C2061" s="179" t="str">
        <f t="shared" si="295"/>
        <v>구간23</v>
      </c>
      <c r="D2061" s="152">
        <f t="shared" si="292"/>
        <v>92</v>
      </c>
      <c r="E2061" s="180">
        <f>COUNTIF($C$15:C2061,C2061)</f>
        <v>38</v>
      </c>
      <c r="F2061" s="181">
        <f t="shared" si="296"/>
        <v>0.23094014505163685</v>
      </c>
      <c r="G2061" s="181">
        <f t="shared" si="297"/>
        <v>7.4771085145925625E-4</v>
      </c>
      <c r="H2061" s="182">
        <f t="shared" si="293"/>
        <v>0.2316878559030961</v>
      </c>
    </row>
    <row r="2062" spans="1:8">
      <c r="A2062" s="152">
        <f t="shared" si="300"/>
        <v>2048</v>
      </c>
      <c r="B2062" s="153">
        <f t="shared" si="300"/>
        <v>46973</v>
      </c>
      <c r="C2062" s="179" t="str">
        <f t="shared" si="295"/>
        <v>구간23</v>
      </c>
      <c r="D2062" s="152">
        <f t="shared" si="292"/>
        <v>92</v>
      </c>
      <c r="E2062" s="180">
        <f>COUNTIF($C$15:C2062,C2062)</f>
        <v>39</v>
      </c>
      <c r="F2062" s="181">
        <f t="shared" si="296"/>
        <v>0.23094014505163685</v>
      </c>
      <c r="G2062" s="181">
        <f t="shared" si="297"/>
        <v>7.6738745281344724E-4</v>
      </c>
      <c r="H2062" s="182">
        <f t="shared" si="293"/>
        <v>0.23170753250445028</v>
      </c>
    </row>
    <row r="2063" spans="1:8">
      <c r="A2063" s="152">
        <f t="shared" si="300"/>
        <v>2049</v>
      </c>
      <c r="B2063" s="153">
        <f t="shared" si="300"/>
        <v>46974</v>
      </c>
      <c r="C2063" s="179" t="str">
        <f t="shared" si="295"/>
        <v>구간23</v>
      </c>
      <c r="D2063" s="152">
        <f t="shared" ref="D2063:D2126" si="301">COUNTIF($C$15:$C$49928,C2063)</f>
        <v>92</v>
      </c>
      <c r="E2063" s="180">
        <f>COUNTIF($C$15:C2063,C2063)</f>
        <v>40</v>
      </c>
      <c r="F2063" s="181">
        <f t="shared" si="296"/>
        <v>0.23094014505163685</v>
      </c>
      <c r="G2063" s="181">
        <f t="shared" si="297"/>
        <v>7.8706405416763812E-4</v>
      </c>
      <c r="H2063" s="182">
        <f t="shared" ref="H2063:H2126" si="302">F2063+G2063</f>
        <v>0.23172720910580449</v>
      </c>
    </row>
    <row r="2064" spans="1:8">
      <c r="A2064" s="152">
        <f t="shared" ref="A2064:B2079" si="303">A2063+1</f>
        <v>2050</v>
      </c>
      <c r="B2064" s="153">
        <f t="shared" si="303"/>
        <v>46975</v>
      </c>
      <c r="C2064" s="179" t="str">
        <f t="shared" ref="C2064:C2127" si="304">IF(IFERROR(HLOOKUP(B2064,$D$5:$BK$6,2,FALSE),"")="",C2065,HLOOKUP(B2064,$D$5:$BK$7,2,FALSE))</f>
        <v>구간23</v>
      </c>
      <c r="D2064" s="152">
        <f t="shared" si="301"/>
        <v>92</v>
      </c>
      <c r="E2064" s="180">
        <f>COUNTIF($C$15:C2064,C2064)</f>
        <v>41</v>
      </c>
      <c r="F2064" s="181">
        <f t="shared" ref="F2064:F2127" si="305">HLOOKUP($C2064,$D$6:$BK$11,6,FALSE)</f>
        <v>0.23094014505163685</v>
      </c>
      <c r="G2064" s="181">
        <f t="shared" ref="G2064:G2127" si="306">HLOOKUP($C2064,$D$6:$BK$11,5,FALSE)*(E2064)</f>
        <v>8.0674065552182911E-4</v>
      </c>
      <c r="H2064" s="182">
        <f t="shared" si="302"/>
        <v>0.23174688570715868</v>
      </c>
    </row>
    <row r="2065" spans="1:8">
      <c r="A2065" s="152">
        <f t="shared" si="303"/>
        <v>2051</v>
      </c>
      <c r="B2065" s="153">
        <f t="shared" si="303"/>
        <v>46976</v>
      </c>
      <c r="C2065" s="179" t="str">
        <f t="shared" si="304"/>
        <v>구간23</v>
      </c>
      <c r="D2065" s="152">
        <f t="shared" si="301"/>
        <v>92</v>
      </c>
      <c r="E2065" s="180">
        <f>COUNTIF($C$15:C2065,C2065)</f>
        <v>42</v>
      </c>
      <c r="F2065" s="181">
        <f t="shared" si="305"/>
        <v>0.23094014505163685</v>
      </c>
      <c r="G2065" s="181">
        <f t="shared" si="306"/>
        <v>8.264172568760201E-4</v>
      </c>
      <c r="H2065" s="182">
        <f t="shared" si="302"/>
        <v>0.23176656230851286</v>
      </c>
    </row>
    <row r="2066" spans="1:8">
      <c r="A2066" s="152">
        <f t="shared" si="303"/>
        <v>2052</v>
      </c>
      <c r="B2066" s="153">
        <f t="shared" si="303"/>
        <v>46977</v>
      </c>
      <c r="C2066" s="179" t="str">
        <f t="shared" si="304"/>
        <v>구간23</v>
      </c>
      <c r="D2066" s="152">
        <f t="shared" si="301"/>
        <v>92</v>
      </c>
      <c r="E2066" s="180">
        <f>COUNTIF($C$15:C2066,C2066)</f>
        <v>43</v>
      </c>
      <c r="F2066" s="181">
        <f t="shared" si="305"/>
        <v>0.23094014505163685</v>
      </c>
      <c r="G2066" s="181">
        <f t="shared" si="306"/>
        <v>8.4609385823021098E-4</v>
      </c>
      <c r="H2066" s="182">
        <f t="shared" si="302"/>
        <v>0.23178623890986705</v>
      </c>
    </row>
    <row r="2067" spans="1:8">
      <c r="A2067" s="152">
        <f t="shared" si="303"/>
        <v>2053</v>
      </c>
      <c r="B2067" s="153">
        <f t="shared" si="303"/>
        <v>46978</v>
      </c>
      <c r="C2067" s="179" t="str">
        <f t="shared" si="304"/>
        <v>구간23</v>
      </c>
      <c r="D2067" s="152">
        <f t="shared" si="301"/>
        <v>92</v>
      </c>
      <c r="E2067" s="180">
        <f>COUNTIF($C$15:C2067,C2067)</f>
        <v>44</v>
      </c>
      <c r="F2067" s="181">
        <f t="shared" si="305"/>
        <v>0.23094014505163685</v>
      </c>
      <c r="G2067" s="181">
        <f t="shared" si="306"/>
        <v>8.6577045958440197E-4</v>
      </c>
      <c r="H2067" s="182">
        <f t="shared" si="302"/>
        <v>0.23180591551122126</v>
      </c>
    </row>
    <row r="2068" spans="1:8">
      <c r="A2068" s="152">
        <f t="shared" si="303"/>
        <v>2054</v>
      </c>
      <c r="B2068" s="153">
        <f t="shared" si="303"/>
        <v>46979</v>
      </c>
      <c r="C2068" s="179" t="str">
        <f t="shared" si="304"/>
        <v>구간23</v>
      </c>
      <c r="D2068" s="152">
        <f t="shared" si="301"/>
        <v>92</v>
      </c>
      <c r="E2068" s="180">
        <f>COUNTIF($C$15:C2068,C2068)</f>
        <v>45</v>
      </c>
      <c r="F2068" s="181">
        <f t="shared" si="305"/>
        <v>0.23094014505163685</v>
      </c>
      <c r="G2068" s="181">
        <f t="shared" si="306"/>
        <v>8.8544706093859297E-4</v>
      </c>
      <c r="H2068" s="182">
        <f t="shared" si="302"/>
        <v>0.23182559211257545</v>
      </c>
    </row>
    <row r="2069" spans="1:8">
      <c r="A2069" s="152">
        <f t="shared" si="303"/>
        <v>2055</v>
      </c>
      <c r="B2069" s="153">
        <f t="shared" si="303"/>
        <v>46980</v>
      </c>
      <c r="C2069" s="179" t="str">
        <f t="shared" si="304"/>
        <v>구간23</v>
      </c>
      <c r="D2069" s="152">
        <f t="shared" si="301"/>
        <v>92</v>
      </c>
      <c r="E2069" s="180">
        <f>COUNTIF($C$15:C2069,C2069)</f>
        <v>46</v>
      </c>
      <c r="F2069" s="181">
        <f t="shared" si="305"/>
        <v>0.23094014505163685</v>
      </c>
      <c r="G2069" s="181">
        <f t="shared" si="306"/>
        <v>9.0512366229278385E-4</v>
      </c>
      <c r="H2069" s="182">
        <f t="shared" si="302"/>
        <v>0.23184526871392963</v>
      </c>
    </row>
    <row r="2070" spans="1:8">
      <c r="A2070" s="152">
        <f t="shared" si="303"/>
        <v>2056</v>
      </c>
      <c r="B2070" s="153">
        <f t="shared" si="303"/>
        <v>46981</v>
      </c>
      <c r="C2070" s="179" t="str">
        <f t="shared" si="304"/>
        <v>구간23</v>
      </c>
      <c r="D2070" s="152">
        <f t="shared" si="301"/>
        <v>92</v>
      </c>
      <c r="E2070" s="180">
        <f>COUNTIF($C$15:C2070,C2070)</f>
        <v>47</v>
      </c>
      <c r="F2070" s="181">
        <f t="shared" si="305"/>
        <v>0.23094014505163685</v>
      </c>
      <c r="G2070" s="181">
        <f t="shared" si="306"/>
        <v>9.2480026364697484E-4</v>
      </c>
      <c r="H2070" s="182">
        <f t="shared" si="302"/>
        <v>0.23186494531528382</v>
      </c>
    </row>
    <row r="2071" spans="1:8">
      <c r="A2071" s="152">
        <f t="shared" si="303"/>
        <v>2057</v>
      </c>
      <c r="B2071" s="153">
        <f t="shared" si="303"/>
        <v>46982</v>
      </c>
      <c r="C2071" s="179" t="str">
        <f t="shared" si="304"/>
        <v>구간23</v>
      </c>
      <c r="D2071" s="152">
        <f t="shared" si="301"/>
        <v>92</v>
      </c>
      <c r="E2071" s="180">
        <f>COUNTIF($C$15:C2071,C2071)</f>
        <v>48</v>
      </c>
      <c r="F2071" s="181">
        <f t="shared" si="305"/>
        <v>0.23094014505163685</v>
      </c>
      <c r="G2071" s="181">
        <f t="shared" si="306"/>
        <v>9.4447686500116583E-4</v>
      </c>
      <c r="H2071" s="182">
        <f t="shared" si="302"/>
        <v>0.231884621916638</v>
      </c>
    </row>
    <row r="2072" spans="1:8">
      <c r="A2072" s="152">
        <f t="shared" si="303"/>
        <v>2058</v>
      </c>
      <c r="B2072" s="153">
        <f t="shared" si="303"/>
        <v>46983</v>
      </c>
      <c r="C2072" s="179" t="str">
        <f t="shared" si="304"/>
        <v>구간23</v>
      </c>
      <c r="D2072" s="152">
        <f t="shared" si="301"/>
        <v>92</v>
      </c>
      <c r="E2072" s="180">
        <f>COUNTIF($C$15:C2072,C2072)</f>
        <v>49</v>
      </c>
      <c r="F2072" s="181">
        <f t="shared" si="305"/>
        <v>0.23094014505163685</v>
      </c>
      <c r="G2072" s="181">
        <f t="shared" si="306"/>
        <v>9.6415346635535671E-4</v>
      </c>
      <c r="H2072" s="182">
        <f t="shared" si="302"/>
        <v>0.23190429851799221</v>
      </c>
    </row>
    <row r="2073" spans="1:8">
      <c r="A2073" s="152">
        <f t="shared" si="303"/>
        <v>2059</v>
      </c>
      <c r="B2073" s="153">
        <f t="shared" si="303"/>
        <v>46984</v>
      </c>
      <c r="C2073" s="179" t="str">
        <f t="shared" si="304"/>
        <v>구간23</v>
      </c>
      <c r="D2073" s="152">
        <f t="shared" si="301"/>
        <v>92</v>
      </c>
      <c r="E2073" s="180">
        <f>COUNTIF($C$15:C2073,C2073)</f>
        <v>50</v>
      </c>
      <c r="F2073" s="181">
        <f t="shared" si="305"/>
        <v>0.23094014505163685</v>
      </c>
      <c r="G2073" s="181">
        <f t="shared" si="306"/>
        <v>9.838300677095476E-4</v>
      </c>
      <c r="H2073" s="182">
        <f t="shared" si="302"/>
        <v>0.2319239751193464</v>
      </c>
    </row>
    <row r="2074" spans="1:8">
      <c r="A2074" s="152">
        <f t="shared" si="303"/>
        <v>2060</v>
      </c>
      <c r="B2074" s="153">
        <f t="shared" si="303"/>
        <v>46985</v>
      </c>
      <c r="C2074" s="179" t="str">
        <f t="shared" si="304"/>
        <v>구간23</v>
      </c>
      <c r="D2074" s="152">
        <f t="shared" si="301"/>
        <v>92</v>
      </c>
      <c r="E2074" s="180">
        <f>COUNTIF($C$15:C2074,C2074)</f>
        <v>51</v>
      </c>
      <c r="F2074" s="181">
        <f t="shared" si="305"/>
        <v>0.23094014505163685</v>
      </c>
      <c r="G2074" s="181">
        <f t="shared" si="306"/>
        <v>1.0035066690637386E-3</v>
      </c>
      <c r="H2074" s="182">
        <f t="shared" si="302"/>
        <v>0.23194365172070058</v>
      </c>
    </row>
    <row r="2075" spans="1:8">
      <c r="A2075" s="152">
        <f t="shared" si="303"/>
        <v>2061</v>
      </c>
      <c r="B2075" s="153">
        <f t="shared" si="303"/>
        <v>46986</v>
      </c>
      <c r="C2075" s="179" t="str">
        <f t="shared" si="304"/>
        <v>구간23</v>
      </c>
      <c r="D2075" s="152">
        <f t="shared" si="301"/>
        <v>92</v>
      </c>
      <c r="E2075" s="180">
        <f>COUNTIF($C$15:C2075,C2075)</f>
        <v>52</v>
      </c>
      <c r="F2075" s="181">
        <f t="shared" si="305"/>
        <v>0.23094014505163685</v>
      </c>
      <c r="G2075" s="181">
        <f t="shared" si="306"/>
        <v>1.0231832704179296E-3</v>
      </c>
      <c r="H2075" s="182">
        <f t="shared" si="302"/>
        <v>0.23196332832205477</v>
      </c>
    </row>
    <row r="2076" spans="1:8">
      <c r="A2076" s="152">
        <f t="shared" si="303"/>
        <v>2062</v>
      </c>
      <c r="B2076" s="153">
        <f t="shared" si="303"/>
        <v>46987</v>
      </c>
      <c r="C2076" s="179" t="str">
        <f t="shared" si="304"/>
        <v>구간23</v>
      </c>
      <c r="D2076" s="152">
        <f t="shared" si="301"/>
        <v>92</v>
      </c>
      <c r="E2076" s="180">
        <f>COUNTIF($C$15:C2076,C2076)</f>
        <v>53</v>
      </c>
      <c r="F2076" s="181">
        <f t="shared" si="305"/>
        <v>0.23094014505163685</v>
      </c>
      <c r="G2076" s="181">
        <f t="shared" si="306"/>
        <v>1.0428598717721206E-3</v>
      </c>
      <c r="H2076" s="182">
        <f t="shared" si="302"/>
        <v>0.23198300492340898</v>
      </c>
    </row>
    <row r="2077" spans="1:8">
      <c r="A2077" s="152">
        <f t="shared" si="303"/>
        <v>2063</v>
      </c>
      <c r="B2077" s="153">
        <f t="shared" si="303"/>
        <v>46988</v>
      </c>
      <c r="C2077" s="179" t="str">
        <f t="shared" si="304"/>
        <v>구간23</v>
      </c>
      <c r="D2077" s="152">
        <f t="shared" si="301"/>
        <v>92</v>
      </c>
      <c r="E2077" s="180">
        <f>COUNTIF($C$15:C2077,C2077)</f>
        <v>54</v>
      </c>
      <c r="F2077" s="181">
        <f t="shared" si="305"/>
        <v>0.23094014505163685</v>
      </c>
      <c r="G2077" s="181">
        <f t="shared" si="306"/>
        <v>1.0625364731263116E-3</v>
      </c>
      <c r="H2077" s="182">
        <f t="shared" si="302"/>
        <v>0.23200268152476317</v>
      </c>
    </row>
    <row r="2078" spans="1:8">
      <c r="A2078" s="152">
        <f t="shared" si="303"/>
        <v>2064</v>
      </c>
      <c r="B2078" s="153">
        <f t="shared" si="303"/>
        <v>46989</v>
      </c>
      <c r="C2078" s="179" t="str">
        <f t="shared" si="304"/>
        <v>구간23</v>
      </c>
      <c r="D2078" s="152">
        <f t="shared" si="301"/>
        <v>92</v>
      </c>
      <c r="E2078" s="180">
        <f>COUNTIF($C$15:C2078,C2078)</f>
        <v>55</v>
      </c>
      <c r="F2078" s="181">
        <f t="shared" si="305"/>
        <v>0.23094014505163685</v>
      </c>
      <c r="G2078" s="181">
        <f t="shared" si="306"/>
        <v>1.0822130744805025E-3</v>
      </c>
      <c r="H2078" s="182">
        <f t="shared" si="302"/>
        <v>0.23202235812611735</v>
      </c>
    </row>
    <row r="2079" spans="1:8">
      <c r="A2079" s="152">
        <f t="shared" si="303"/>
        <v>2065</v>
      </c>
      <c r="B2079" s="153">
        <f t="shared" si="303"/>
        <v>46990</v>
      </c>
      <c r="C2079" s="179" t="str">
        <f t="shared" si="304"/>
        <v>구간23</v>
      </c>
      <c r="D2079" s="152">
        <f t="shared" si="301"/>
        <v>92</v>
      </c>
      <c r="E2079" s="180">
        <f>COUNTIF($C$15:C2079,C2079)</f>
        <v>56</v>
      </c>
      <c r="F2079" s="181">
        <f t="shared" si="305"/>
        <v>0.23094014505163685</v>
      </c>
      <c r="G2079" s="181">
        <f t="shared" si="306"/>
        <v>1.1018896758346933E-3</v>
      </c>
      <c r="H2079" s="182">
        <f t="shared" si="302"/>
        <v>0.23204203472747154</v>
      </c>
    </row>
    <row r="2080" spans="1:8">
      <c r="A2080" s="152">
        <f t="shared" ref="A2080:B2095" si="307">A2079+1</f>
        <v>2066</v>
      </c>
      <c r="B2080" s="153">
        <f t="shared" si="307"/>
        <v>46991</v>
      </c>
      <c r="C2080" s="179" t="str">
        <f t="shared" si="304"/>
        <v>구간23</v>
      </c>
      <c r="D2080" s="152">
        <f t="shared" si="301"/>
        <v>92</v>
      </c>
      <c r="E2080" s="180">
        <f>COUNTIF($C$15:C2080,C2080)</f>
        <v>57</v>
      </c>
      <c r="F2080" s="181">
        <f t="shared" si="305"/>
        <v>0.23094014505163685</v>
      </c>
      <c r="G2080" s="181">
        <f t="shared" si="306"/>
        <v>1.1215662771888843E-3</v>
      </c>
      <c r="H2080" s="182">
        <f t="shared" si="302"/>
        <v>0.23206171132882572</v>
      </c>
    </row>
    <row r="2081" spans="1:8">
      <c r="A2081" s="152">
        <f t="shared" si="307"/>
        <v>2067</v>
      </c>
      <c r="B2081" s="153">
        <f t="shared" si="307"/>
        <v>46992</v>
      </c>
      <c r="C2081" s="179" t="str">
        <f t="shared" si="304"/>
        <v>구간23</v>
      </c>
      <c r="D2081" s="152">
        <f t="shared" si="301"/>
        <v>92</v>
      </c>
      <c r="E2081" s="180">
        <f>COUNTIF($C$15:C2081,C2081)</f>
        <v>58</v>
      </c>
      <c r="F2081" s="181">
        <f t="shared" si="305"/>
        <v>0.23094014505163685</v>
      </c>
      <c r="G2081" s="181">
        <f t="shared" si="306"/>
        <v>1.1412428785430753E-3</v>
      </c>
      <c r="H2081" s="182">
        <f t="shared" si="302"/>
        <v>0.23208138793017993</v>
      </c>
    </row>
    <row r="2082" spans="1:8">
      <c r="A2082" s="152">
        <f t="shared" si="307"/>
        <v>2068</v>
      </c>
      <c r="B2082" s="153">
        <f t="shared" si="307"/>
        <v>46993</v>
      </c>
      <c r="C2082" s="179" t="str">
        <f t="shared" si="304"/>
        <v>구간23</v>
      </c>
      <c r="D2082" s="152">
        <f t="shared" si="301"/>
        <v>92</v>
      </c>
      <c r="E2082" s="180">
        <f>COUNTIF($C$15:C2082,C2082)</f>
        <v>59</v>
      </c>
      <c r="F2082" s="181">
        <f t="shared" si="305"/>
        <v>0.23094014505163685</v>
      </c>
      <c r="G2082" s="181">
        <f t="shared" si="306"/>
        <v>1.1609194798972663E-3</v>
      </c>
      <c r="H2082" s="182">
        <f t="shared" si="302"/>
        <v>0.23210106453153412</v>
      </c>
    </row>
    <row r="2083" spans="1:8">
      <c r="A2083" s="152">
        <f t="shared" si="307"/>
        <v>2069</v>
      </c>
      <c r="B2083" s="153">
        <f t="shared" si="307"/>
        <v>46994</v>
      </c>
      <c r="C2083" s="179" t="str">
        <f t="shared" si="304"/>
        <v>구간23</v>
      </c>
      <c r="D2083" s="152">
        <f t="shared" si="301"/>
        <v>92</v>
      </c>
      <c r="E2083" s="180">
        <f>COUNTIF($C$15:C2083,C2083)</f>
        <v>60</v>
      </c>
      <c r="F2083" s="181">
        <f t="shared" si="305"/>
        <v>0.23094014505163685</v>
      </c>
      <c r="G2083" s="181">
        <f t="shared" si="306"/>
        <v>1.1805960812514573E-3</v>
      </c>
      <c r="H2083" s="182">
        <f t="shared" si="302"/>
        <v>0.2321207411328883</v>
      </c>
    </row>
    <row r="2084" spans="1:8">
      <c r="A2084" s="152">
        <f t="shared" si="307"/>
        <v>2070</v>
      </c>
      <c r="B2084" s="153">
        <f t="shared" si="307"/>
        <v>46995</v>
      </c>
      <c r="C2084" s="179" t="str">
        <f t="shared" si="304"/>
        <v>구간23</v>
      </c>
      <c r="D2084" s="152">
        <f t="shared" si="301"/>
        <v>92</v>
      </c>
      <c r="E2084" s="180">
        <f>COUNTIF($C$15:C2084,C2084)</f>
        <v>61</v>
      </c>
      <c r="F2084" s="181">
        <f t="shared" si="305"/>
        <v>0.23094014505163685</v>
      </c>
      <c r="G2084" s="181">
        <f t="shared" si="306"/>
        <v>1.2002726826056483E-3</v>
      </c>
      <c r="H2084" s="182">
        <f t="shared" si="302"/>
        <v>0.23214041773424249</v>
      </c>
    </row>
    <row r="2085" spans="1:8">
      <c r="A2085" s="152">
        <f t="shared" si="307"/>
        <v>2071</v>
      </c>
      <c r="B2085" s="153">
        <f t="shared" si="307"/>
        <v>46996</v>
      </c>
      <c r="C2085" s="179" t="str">
        <f t="shared" si="304"/>
        <v>구간23</v>
      </c>
      <c r="D2085" s="152">
        <f t="shared" si="301"/>
        <v>92</v>
      </c>
      <c r="E2085" s="180">
        <f>COUNTIF($C$15:C2085,C2085)</f>
        <v>62</v>
      </c>
      <c r="F2085" s="181">
        <f t="shared" si="305"/>
        <v>0.23094014505163685</v>
      </c>
      <c r="G2085" s="181">
        <f t="shared" si="306"/>
        <v>1.2199492839598391E-3</v>
      </c>
      <c r="H2085" s="182">
        <f t="shared" si="302"/>
        <v>0.23216009433559667</v>
      </c>
    </row>
    <row r="2086" spans="1:8">
      <c r="A2086" s="152">
        <f t="shared" si="307"/>
        <v>2072</v>
      </c>
      <c r="B2086" s="153">
        <f t="shared" si="307"/>
        <v>46997</v>
      </c>
      <c r="C2086" s="179" t="str">
        <f t="shared" si="304"/>
        <v>구간23</v>
      </c>
      <c r="D2086" s="152">
        <f t="shared" si="301"/>
        <v>92</v>
      </c>
      <c r="E2086" s="180">
        <f>COUNTIF($C$15:C2086,C2086)</f>
        <v>63</v>
      </c>
      <c r="F2086" s="181">
        <f t="shared" si="305"/>
        <v>0.23094014505163685</v>
      </c>
      <c r="G2086" s="181">
        <f t="shared" si="306"/>
        <v>1.23962588531403E-3</v>
      </c>
      <c r="H2086" s="182">
        <f t="shared" si="302"/>
        <v>0.23217977093695089</v>
      </c>
    </row>
    <row r="2087" spans="1:8">
      <c r="A2087" s="152">
        <f t="shared" si="307"/>
        <v>2073</v>
      </c>
      <c r="B2087" s="153">
        <f t="shared" si="307"/>
        <v>46998</v>
      </c>
      <c r="C2087" s="179" t="str">
        <f t="shared" si="304"/>
        <v>구간23</v>
      </c>
      <c r="D2087" s="152">
        <f t="shared" si="301"/>
        <v>92</v>
      </c>
      <c r="E2087" s="180">
        <f>COUNTIF($C$15:C2087,C2087)</f>
        <v>64</v>
      </c>
      <c r="F2087" s="181">
        <f t="shared" si="305"/>
        <v>0.23094014505163685</v>
      </c>
      <c r="G2087" s="181">
        <f t="shared" si="306"/>
        <v>1.259302486668221E-3</v>
      </c>
      <c r="H2087" s="182">
        <f t="shared" si="302"/>
        <v>0.23219944753830507</v>
      </c>
    </row>
    <row r="2088" spans="1:8">
      <c r="A2088" s="152">
        <f t="shared" si="307"/>
        <v>2074</v>
      </c>
      <c r="B2088" s="153">
        <f t="shared" si="307"/>
        <v>46999</v>
      </c>
      <c r="C2088" s="179" t="str">
        <f t="shared" si="304"/>
        <v>구간23</v>
      </c>
      <c r="D2088" s="152">
        <f t="shared" si="301"/>
        <v>92</v>
      </c>
      <c r="E2088" s="180">
        <f>COUNTIF($C$15:C2088,C2088)</f>
        <v>65</v>
      </c>
      <c r="F2088" s="181">
        <f t="shared" si="305"/>
        <v>0.23094014505163685</v>
      </c>
      <c r="G2088" s="181">
        <f t="shared" si="306"/>
        <v>1.278979088022412E-3</v>
      </c>
      <c r="H2088" s="182">
        <f t="shared" si="302"/>
        <v>0.23221912413965926</v>
      </c>
    </row>
    <row r="2089" spans="1:8">
      <c r="A2089" s="152">
        <f t="shared" si="307"/>
        <v>2075</v>
      </c>
      <c r="B2089" s="153">
        <f t="shared" si="307"/>
        <v>47000</v>
      </c>
      <c r="C2089" s="179" t="str">
        <f t="shared" si="304"/>
        <v>구간23</v>
      </c>
      <c r="D2089" s="152">
        <f t="shared" si="301"/>
        <v>92</v>
      </c>
      <c r="E2089" s="180">
        <f>COUNTIF($C$15:C2089,C2089)</f>
        <v>66</v>
      </c>
      <c r="F2089" s="181">
        <f t="shared" si="305"/>
        <v>0.23094014505163685</v>
      </c>
      <c r="G2089" s="181">
        <f t="shared" si="306"/>
        <v>1.298655689376603E-3</v>
      </c>
      <c r="H2089" s="182">
        <f t="shared" si="302"/>
        <v>0.23223880074101344</v>
      </c>
    </row>
    <row r="2090" spans="1:8">
      <c r="A2090" s="152">
        <f t="shared" si="307"/>
        <v>2076</v>
      </c>
      <c r="B2090" s="153">
        <f t="shared" si="307"/>
        <v>47001</v>
      </c>
      <c r="C2090" s="179" t="str">
        <f t="shared" si="304"/>
        <v>구간23</v>
      </c>
      <c r="D2090" s="152">
        <f t="shared" si="301"/>
        <v>92</v>
      </c>
      <c r="E2090" s="180">
        <f>COUNTIF($C$15:C2090,C2090)</f>
        <v>67</v>
      </c>
      <c r="F2090" s="181">
        <f t="shared" si="305"/>
        <v>0.23094014505163685</v>
      </c>
      <c r="G2090" s="181">
        <f t="shared" si="306"/>
        <v>1.3183322907307938E-3</v>
      </c>
      <c r="H2090" s="182">
        <f t="shared" si="302"/>
        <v>0.23225847734236765</v>
      </c>
    </row>
    <row r="2091" spans="1:8">
      <c r="A2091" s="152">
        <f t="shared" si="307"/>
        <v>2077</v>
      </c>
      <c r="B2091" s="153">
        <f t="shared" si="307"/>
        <v>47002</v>
      </c>
      <c r="C2091" s="179" t="str">
        <f t="shared" si="304"/>
        <v>구간23</v>
      </c>
      <c r="D2091" s="152">
        <f t="shared" si="301"/>
        <v>92</v>
      </c>
      <c r="E2091" s="180">
        <f>COUNTIF($C$15:C2091,C2091)</f>
        <v>68</v>
      </c>
      <c r="F2091" s="181">
        <f t="shared" si="305"/>
        <v>0.23094014505163685</v>
      </c>
      <c r="G2091" s="181">
        <f t="shared" si="306"/>
        <v>1.3380088920849848E-3</v>
      </c>
      <c r="H2091" s="182">
        <f t="shared" si="302"/>
        <v>0.23227815394372184</v>
      </c>
    </row>
    <row r="2092" spans="1:8">
      <c r="A2092" s="152">
        <f t="shared" si="307"/>
        <v>2078</v>
      </c>
      <c r="B2092" s="153">
        <f t="shared" si="307"/>
        <v>47003</v>
      </c>
      <c r="C2092" s="179" t="str">
        <f t="shared" si="304"/>
        <v>구간23</v>
      </c>
      <c r="D2092" s="152">
        <f t="shared" si="301"/>
        <v>92</v>
      </c>
      <c r="E2092" s="180">
        <f>COUNTIF($C$15:C2092,C2092)</f>
        <v>69</v>
      </c>
      <c r="F2092" s="181">
        <f t="shared" si="305"/>
        <v>0.23094014505163685</v>
      </c>
      <c r="G2092" s="181">
        <f t="shared" si="306"/>
        <v>1.3576854934391758E-3</v>
      </c>
      <c r="H2092" s="182">
        <f t="shared" si="302"/>
        <v>0.23229783054507602</v>
      </c>
    </row>
    <row r="2093" spans="1:8">
      <c r="A2093" s="152">
        <f t="shared" si="307"/>
        <v>2079</v>
      </c>
      <c r="B2093" s="153">
        <f t="shared" si="307"/>
        <v>47004</v>
      </c>
      <c r="C2093" s="179" t="str">
        <f t="shared" si="304"/>
        <v>구간23</v>
      </c>
      <c r="D2093" s="152">
        <f t="shared" si="301"/>
        <v>92</v>
      </c>
      <c r="E2093" s="180">
        <f>COUNTIF($C$15:C2093,C2093)</f>
        <v>70</v>
      </c>
      <c r="F2093" s="181">
        <f t="shared" si="305"/>
        <v>0.23094014505163685</v>
      </c>
      <c r="G2093" s="181">
        <f t="shared" si="306"/>
        <v>1.3773620947933668E-3</v>
      </c>
      <c r="H2093" s="182">
        <f t="shared" si="302"/>
        <v>0.23231750714643021</v>
      </c>
    </row>
    <row r="2094" spans="1:8">
      <c r="A2094" s="152">
        <f t="shared" si="307"/>
        <v>2080</v>
      </c>
      <c r="B2094" s="153">
        <f t="shared" si="307"/>
        <v>47005</v>
      </c>
      <c r="C2094" s="179" t="str">
        <f t="shared" si="304"/>
        <v>구간23</v>
      </c>
      <c r="D2094" s="152">
        <f t="shared" si="301"/>
        <v>92</v>
      </c>
      <c r="E2094" s="180">
        <f>COUNTIF($C$15:C2094,C2094)</f>
        <v>71</v>
      </c>
      <c r="F2094" s="181">
        <f t="shared" si="305"/>
        <v>0.23094014505163685</v>
      </c>
      <c r="G2094" s="181">
        <f t="shared" si="306"/>
        <v>1.3970386961475578E-3</v>
      </c>
      <c r="H2094" s="182">
        <f t="shared" si="302"/>
        <v>0.23233718374778439</v>
      </c>
    </row>
    <row r="2095" spans="1:8">
      <c r="A2095" s="152">
        <f t="shared" si="307"/>
        <v>2081</v>
      </c>
      <c r="B2095" s="153">
        <f t="shared" si="307"/>
        <v>47006</v>
      </c>
      <c r="C2095" s="179" t="str">
        <f t="shared" si="304"/>
        <v>구간23</v>
      </c>
      <c r="D2095" s="152">
        <f t="shared" si="301"/>
        <v>92</v>
      </c>
      <c r="E2095" s="180">
        <f>COUNTIF($C$15:C2095,C2095)</f>
        <v>72</v>
      </c>
      <c r="F2095" s="181">
        <f t="shared" si="305"/>
        <v>0.23094014505163685</v>
      </c>
      <c r="G2095" s="181">
        <f t="shared" si="306"/>
        <v>1.4167152975017487E-3</v>
      </c>
      <c r="H2095" s="182">
        <f t="shared" si="302"/>
        <v>0.23235686034913861</v>
      </c>
    </row>
    <row r="2096" spans="1:8">
      <c r="A2096" s="152">
        <f t="shared" ref="A2096:B2111" si="308">A2095+1</f>
        <v>2082</v>
      </c>
      <c r="B2096" s="153">
        <f t="shared" si="308"/>
        <v>47007</v>
      </c>
      <c r="C2096" s="179" t="str">
        <f t="shared" si="304"/>
        <v>구간23</v>
      </c>
      <c r="D2096" s="152">
        <f t="shared" si="301"/>
        <v>92</v>
      </c>
      <c r="E2096" s="180">
        <f>COUNTIF($C$15:C2096,C2096)</f>
        <v>73</v>
      </c>
      <c r="F2096" s="181">
        <f t="shared" si="305"/>
        <v>0.23094014505163685</v>
      </c>
      <c r="G2096" s="181">
        <f t="shared" si="306"/>
        <v>1.4363918988559395E-3</v>
      </c>
      <c r="H2096" s="182">
        <f t="shared" si="302"/>
        <v>0.23237653695049279</v>
      </c>
    </row>
    <row r="2097" spans="1:8">
      <c r="A2097" s="152">
        <f t="shared" si="308"/>
        <v>2083</v>
      </c>
      <c r="B2097" s="153">
        <f t="shared" si="308"/>
        <v>47008</v>
      </c>
      <c r="C2097" s="179" t="str">
        <f t="shared" si="304"/>
        <v>구간23</v>
      </c>
      <c r="D2097" s="152">
        <f t="shared" si="301"/>
        <v>92</v>
      </c>
      <c r="E2097" s="180">
        <f>COUNTIF($C$15:C2097,C2097)</f>
        <v>74</v>
      </c>
      <c r="F2097" s="181">
        <f t="shared" si="305"/>
        <v>0.23094014505163685</v>
      </c>
      <c r="G2097" s="181">
        <f t="shared" si="306"/>
        <v>1.4560685002101305E-3</v>
      </c>
      <c r="H2097" s="182">
        <f t="shared" si="302"/>
        <v>0.23239621355184698</v>
      </c>
    </row>
    <row r="2098" spans="1:8">
      <c r="A2098" s="152">
        <f t="shared" si="308"/>
        <v>2084</v>
      </c>
      <c r="B2098" s="153">
        <f t="shared" si="308"/>
        <v>47009</v>
      </c>
      <c r="C2098" s="179" t="str">
        <f t="shared" si="304"/>
        <v>구간23</v>
      </c>
      <c r="D2098" s="152">
        <f t="shared" si="301"/>
        <v>92</v>
      </c>
      <c r="E2098" s="180">
        <f>COUNTIF($C$15:C2098,C2098)</f>
        <v>75</v>
      </c>
      <c r="F2098" s="181">
        <f t="shared" si="305"/>
        <v>0.23094014505163685</v>
      </c>
      <c r="G2098" s="181">
        <f t="shared" si="306"/>
        <v>1.4757451015643215E-3</v>
      </c>
      <c r="H2098" s="182">
        <f t="shared" si="302"/>
        <v>0.23241589015320116</v>
      </c>
    </row>
    <row r="2099" spans="1:8">
      <c r="A2099" s="152">
        <f t="shared" si="308"/>
        <v>2085</v>
      </c>
      <c r="B2099" s="153">
        <f t="shared" si="308"/>
        <v>47010</v>
      </c>
      <c r="C2099" s="179" t="str">
        <f t="shared" si="304"/>
        <v>구간23</v>
      </c>
      <c r="D2099" s="152">
        <f t="shared" si="301"/>
        <v>92</v>
      </c>
      <c r="E2099" s="180">
        <f>COUNTIF($C$15:C2099,C2099)</f>
        <v>76</v>
      </c>
      <c r="F2099" s="181">
        <f t="shared" si="305"/>
        <v>0.23094014505163685</v>
      </c>
      <c r="G2099" s="181">
        <f t="shared" si="306"/>
        <v>1.4954217029185125E-3</v>
      </c>
      <c r="H2099" s="182">
        <f t="shared" si="302"/>
        <v>0.23243556675455537</v>
      </c>
    </row>
    <row r="2100" spans="1:8">
      <c r="A2100" s="152">
        <f t="shared" si="308"/>
        <v>2086</v>
      </c>
      <c r="B2100" s="153">
        <f t="shared" si="308"/>
        <v>47011</v>
      </c>
      <c r="C2100" s="179" t="str">
        <f t="shared" si="304"/>
        <v>구간23</v>
      </c>
      <c r="D2100" s="152">
        <f t="shared" si="301"/>
        <v>92</v>
      </c>
      <c r="E2100" s="180">
        <f>COUNTIF($C$15:C2100,C2100)</f>
        <v>77</v>
      </c>
      <c r="F2100" s="181">
        <f t="shared" si="305"/>
        <v>0.23094014505163685</v>
      </c>
      <c r="G2100" s="181">
        <f t="shared" si="306"/>
        <v>1.5150983042727035E-3</v>
      </c>
      <c r="H2100" s="182">
        <f t="shared" si="302"/>
        <v>0.23245524335590956</v>
      </c>
    </row>
    <row r="2101" spans="1:8">
      <c r="A2101" s="152">
        <f t="shared" si="308"/>
        <v>2087</v>
      </c>
      <c r="B2101" s="153">
        <f t="shared" si="308"/>
        <v>47012</v>
      </c>
      <c r="C2101" s="179" t="str">
        <f t="shared" si="304"/>
        <v>구간23</v>
      </c>
      <c r="D2101" s="152">
        <f t="shared" si="301"/>
        <v>92</v>
      </c>
      <c r="E2101" s="180">
        <f>COUNTIF($C$15:C2101,C2101)</f>
        <v>78</v>
      </c>
      <c r="F2101" s="181">
        <f t="shared" si="305"/>
        <v>0.23094014505163685</v>
      </c>
      <c r="G2101" s="181">
        <f t="shared" si="306"/>
        <v>1.5347749056268945E-3</v>
      </c>
      <c r="H2101" s="182">
        <f t="shared" si="302"/>
        <v>0.23247491995726374</v>
      </c>
    </row>
    <row r="2102" spans="1:8">
      <c r="A2102" s="152">
        <f t="shared" si="308"/>
        <v>2088</v>
      </c>
      <c r="B2102" s="153">
        <f t="shared" si="308"/>
        <v>47013</v>
      </c>
      <c r="C2102" s="179" t="str">
        <f t="shared" si="304"/>
        <v>구간23</v>
      </c>
      <c r="D2102" s="152">
        <f t="shared" si="301"/>
        <v>92</v>
      </c>
      <c r="E2102" s="180">
        <f>COUNTIF($C$15:C2102,C2102)</f>
        <v>79</v>
      </c>
      <c r="F2102" s="181">
        <f t="shared" si="305"/>
        <v>0.23094014505163685</v>
      </c>
      <c r="G2102" s="181">
        <f t="shared" si="306"/>
        <v>1.5544515069810852E-3</v>
      </c>
      <c r="H2102" s="182">
        <f t="shared" si="302"/>
        <v>0.23249459655861793</v>
      </c>
    </row>
    <row r="2103" spans="1:8">
      <c r="A2103" s="152">
        <f t="shared" si="308"/>
        <v>2089</v>
      </c>
      <c r="B2103" s="153">
        <f t="shared" si="308"/>
        <v>47014</v>
      </c>
      <c r="C2103" s="179" t="str">
        <f t="shared" si="304"/>
        <v>구간23</v>
      </c>
      <c r="D2103" s="152">
        <f t="shared" si="301"/>
        <v>92</v>
      </c>
      <c r="E2103" s="180">
        <f>COUNTIF($C$15:C2103,C2103)</f>
        <v>80</v>
      </c>
      <c r="F2103" s="181">
        <f t="shared" si="305"/>
        <v>0.23094014505163685</v>
      </c>
      <c r="G2103" s="181">
        <f t="shared" si="306"/>
        <v>1.5741281083352762E-3</v>
      </c>
      <c r="H2103" s="182">
        <f t="shared" si="302"/>
        <v>0.23251427315997211</v>
      </c>
    </row>
    <row r="2104" spans="1:8">
      <c r="A2104" s="152">
        <f t="shared" si="308"/>
        <v>2090</v>
      </c>
      <c r="B2104" s="153">
        <f t="shared" si="308"/>
        <v>47015</v>
      </c>
      <c r="C2104" s="179" t="str">
        <f t="shared" si="304"/>
        <v>구간23</v>
      </c>
      <c r="D2104" s="152">
        <f t="shared" si="301"/>
        <v>92</v>
      </c>
      <c r="E2104" s="180">
        <f>COUNTIF($C$15:C2104,C2104)</f>
        <v>81</v>
      </c>
      <c r="F2104" s="181">
        <f t="shared" si="305"/>
        <v>0.23094014505163685</v>
      </c>
      <c r="G2104" s="181">
        <f t="shared" si="306"/>
        <v>1.5938047096894672E-3</v>
      </c>
      <c r="H2104" s="182">
        <f t="shared" si="302"/>
        <v>0.23253394976132633</v>
      </c>
    </row>
    <row r="2105" spans="1:8">
      <c r="A2105" s="152">
        <f t="shared" si="308"/>
        <v>2091</v>
      </c>
      <c r="B2105" s="153">
        <f t="shared" si="308"/>
        <v>47016</v>
      </c>
      <c r="C2105" s="179" t="str">
        <f t="shared" si="304"/>
        <v>구간23</v>
      </c>
      <c r="D2105" s="152">
        <f t="shared" si="301"/>
        <v>92</v>
      </c>
      <c r="E2105" s="180">
        <f>COUNTIF($C$15:C2105,C2105)</f>
        <v>82</v>
      </c>
      <c r="F2105" s="181">
        <f t="shared" si="305"/>
        <v>0.23094014505163685</v>
      </c>
      <c r="G2105" s="181">
        <f t="shared" si="306"/>
        <v>1.6134813110436582E-3</v>
      </c>
      <c r="H2105" s="182">
        <f t="shared" si="302"/>
        <v>0.23255362636268051</v>
      </c>
    </row>
    <row r="2106" spans="1:8">
      <c r="A2106" s="152">
        <f t="shared" si="308"/>
        <v>2092</v>
      </c>
      <c r="B2106" s="153">
        <f t="shared" si="308"/>
        <v>47017</v>
      </c>
      <c r="C2106" s="179" t="str">
        <f t="shared" si="304"/>
        <v>구간23</v>
      </c>
      <c r="D2106" s="152">
        <f t="shared" si="301"/>
        <v>92</v>
      </c>
      <c r="E2106" s="180">
        <f>COUNTIF($C$15:C2106,C2106)</f>
        <v>83</v>
      </c>
      <c r="F2106" s="181">
        <f t="shared" si="305"/>
        <v>0.23094014505163685</v>
      </c>
      <c r="G2106" s="181">
        <f t="shared" si="306"/>
        <v>1.6331579123978492E-3</v>
      </c>
      <c r="H2106" s="182">
        <f t="shared" si="302"/>
        <v>0.23257330296403469</v>
      </c>
    </row>
    <row r="2107" spans="1:8">
      <c r="A2107" s="152">
        <f t="shared" si="308"/>
        <v>2093</v>
      </c>
      <c r="B2107" s="153">
        <f t="shared" si="308"/>
        <v>47018</v>
      </c>
      <c r="C2107" s="179" t="str">
        <f t="shared" si="304"/>
        <v>구간23</v>
      </c>
      <c r="D2107" s="152">
        <f t="shared" si="301"/>
        <v>92</v>
      </c>
      <c r="E2107" s="180">
        <f>COUNTIF($C$15:C2107,C2107)</f>
        <v>84</v>
      </c>
      <c r="F2107" s="181">
        <f t="shared" si="305"/>
        <v>0.23094014505163685</v>
      </c>
      <c r="G2107" s="181">
        <f t="shared" si="306"/>
        <v>1.6528345137520402E-3</v>
      </c>
      <c r="H2107" s="182">
        <f t="shared" si="302"/>
        <v>0.23259297956538888</v>
      </c>
    </row>
    <row r="2108" spans="1:8">
      <c r="A2108" s="152">
        <f t="shared" si="308"/>
        <v>2094</v>
      </c>
      <c r="B2108" s="153">
        <f t="shared" si="308"/>
        <v>47019</v>
      </c>
      <c r="C2108" s="179" t="str">
        <f t="shared" si="304"/>
        <v>구간23</v>
      </c>
      <c r="D2108" s="152">
        <f t="shared" si="301"/>
        <v>92</v>
      </c>
      <c r="E2108" s="180">
        <f>COUNTIF($C$15:C2108,C2108)</f>
        <v>85</v>
      </c>
      <c r="F2108" s="181">
        <f t="shared" si="305"/>
        <v>0.23094014505163685</v>
      </c>
      <c r="G2108" s="181">
        <f t="shared" si="306"/>
        <v>1.672511115106231E-3</v>
      </c>
      <c r="H2108" s="182">
        <f t="shared" si="302"/>
        <v>0.23261265616674306</v>
      </c>
    </row>
    <row r="2109" spans="1:8">
      <c r="A2109" s="152">
        <f t="shared" si="308"/>
        <v>2095</v>
      </c>
      <c r="B2109" s="153">
        <f t="shared" si="308"/>
        <v>47020</v>
      </c>
      <c r="C2109" s="179" t="str">
        <f t="shared" si="304"/>
        <v>구간23</v>
      </c>
      <c r="D2109" s="152">
        <f t="shared" si="301"/>
        <v>92</v>
      </c>
      <c r="E2109" s="180">
        <f>COUNTIF($C$15:C2109,C2109)</f>
        <v>86</v>
      </c>
      <c r="F2109" s="181">
        <f t="shared" si="305"/>
        <v>0.23094014505163685</v>
      </c>
      <c r="G2109" s="181">
        <f t="shared" si="306"/>
        <v>1.692187716460422E-3</v>
      </c>
      <c r="H2109" s="182">
        <f t="shared" si="302"/>
        <v>0.23263233276809728</v>
      </c>
    </row>
    <row r="2110" spans="1:8">
      <c r="A2110" s="152">
        <f t="shared" si="308"/>
        <v>2096</v>
      </c>
      <c r="B2110" s="153">
        <f t="shared" si="308"/>
        <v>47021</v>
      </c>
      <c r="C2110" s="179" t="str">
        <f t="shared" si="304"/>
        <v>구간23</v>
      </c>
      <c r="D2110" s="152">
        <f t="shared" si="301"/>
        <v>92</v>
      </c>
      <c r="E2110" s="180">
        <f>COUNTIF($C$15:C2110,C2110)</f>
        <v>87</v>
      </c>
      <c r="F2110" s="181">
        <f t="shared" si="305"/>
        <v>0.23094014505163685</v>
      </c>
      <c r="G2110" s="181">
        <f t="shared" si="306"/>
        <v>1.711864317814613E-3</v>
      </c>
      <c r="H2110" s="182">
        <f t="shared" si="302"/>
        <v>0.23265200936945146</v>
      </c>
    </row>
    <row r="2111" spans="1:8">
      <c r="A2111" s="152">
        <f t="shared" si="308"/>
        <v>2097</v>
      </c>
      <c r="B2111" s="153">
        <f t="shared" si="308"/>
        <v>47022</v>
      </c>
      <c r="C2111" s="179" t="str">
        <f t="shared" si="304"/>
        <v>구간23</v>
      </c>
      <c r="D2111" s="152">
        <f t="shared" si="301"/>
        <v>92</v>
      </c>
      <c r="E2111" s="180">
        <f>COUNTIF($C$15:C2111,C2111)</f>
        <v>88</v>
      </c>
      <c r="F2111" s="181">
        <f t="shared" si="305"/>
        <v>0.23094014505163685</v>
      </c>
      <c r="G2111" s="181">
        <f t="shared" si="306"/>
        <v>1.7315409191688039E-3</v>
      </c>
      <c r="H2111" s="182">
        <f t="shared" si="302"/>
        <v>0.23267168597080565</v>
      </c>
    </row>
    <row r="2112" spans="1:8">
      <c r="A2112" s="152">
        <f t="shared" ref="A2112:B2127" si="309">A2111+1</f>
        <v>2098</v>
      </c>
      <c r="B2112" s="153">
        <f t="shared" si="309"/>
        <v>47023</v>
      </c>
      <c r="C2112" s="179" t="str">
        <f t="shared" si="304"/>
        <v>구간23</v>
      </c>
      <c r="D2112" s="152">
        <f t="shared" si="301"/>
        <v>92</v>
      </c>
      <c r="E2112" s="180">
        <f>COUNTIF($C$15:C2112,C2112)</f>
        <v>89</v>
      </c>
      <c r="F2112" s="181">
        <f t="shared" si="305"/>
        <v>0.23094014505163685</v>
      </c>
      <c r="G2112" s="181">
        <f t="shared" si="306"/>
        <v>1.7512175205229949E-3</v>
      </c>
      <c r="H2112" s="182">
        <f t="shared" si="302"/>
        <v>0.23269136257215983</v>
      </c>
    </row>
    <row r="2113" spans="1:8">
      <c r="A2113" s="152">
        <f t="shared" si="309"/>
        <v>2099</v>
      </c>
      <c r="B2113" s="153">
        <f t="shared" si="309"/>
        <v>47024</v>
      </c>
      <c r="C2113" s="179" t="str">
        <f t="shared" si="304"/>
        <v>구간23</v>
      </c>
      <c r="D2113" s="152">
        <f t="shared" si="301"/>
        <v>92</v>
      </c>
      <c r="E2113" s="180">
        <f>COUNTIF($C$15:C2113,C2113)</f>
        <v>90</v>
      </c>
      <c r="F2113" s="181">
        <f t="shared" si="305"/>
        <v>0.23094014505163685</v>
      </c>
      <c r="G2113" s="181">
        <f t="shared" si="306"/>
        <v>1.7708941218771859E-3</v>
      </c>
      <c r="H2113" s="182">
        <f t="shared" si="302"/>
        <v>0.23271103917351404</v>
      </c>
    </row>
    <row r="2114" spans="1:8">
      <c r="A2114" s="152">
        <f t="shared" si="309"/>
        <v>2100</v>
      </c>
      <c r="B2114" s="153">
        <f t="shared" si="309"/>
        <v>47025</v>
      </c>
      <c r="C2114" s="179" t="str">
        <f t="shared" si="304"/>
        <v>구간23</v>
      </c>
      <c r="D2114" s="152">
        <f t="shared" si="301"/>
        <v>92</v>
      </c>
      <c r="E2114" s="180">
        <f>COUNTIF($C$15:C2114,C2114)</f>
        <v>91</v>
      </c>
      <c r="F2114" s="181">
        <f t="shared" si="305"/>
        <v>0.23094014505163685</v>
      </c>
      <c r="G2114" s="181">
        <f t="shared" si="306"/>
        <v>1.7905707232313767E-3</v>
      </c>
      <c r="H2114" s="182">
        <f t="shared" si="302"/>
        <v>0.23273071577486823</v>
      </c>
    </row>
    <row r="2115" spans="1:8">
      <c r="A2115" s="152">
        <f t="shared" si="309"/>
        <v>2101</v>
      </c>
      <c r="B2115" s="153">
        <f t="shared" si="309"/>
        <v>47026</v>
      </c>
      <c r="C2115" s="179" t="str">
        <f t="shared" si="304"/>
        <v>구간23</v>
      </c>
      <c r="D2115" s="152">
        <f t="shared" si="301"/>
        <v>92</v>
      </c>
      <c r="E2115" s="180">
        <f>COUNTIF($C$15:C2115,C2115)</f>
        <v>92</v>
      </c>
      <c r="F2115" s="181">
        <f t="shared" si="305"/>
        <v>0.23094014505163685</v>
      </c>
      <c r="G2115" s="181">
        <f t="shared" si="306"/>
        <v>1.8102473245855677E-3</v>
      </c>
      <c r="H2115" s="182">
        <f t="shared" si="302"/>
        <v>0.23275039237622241</v>
      </c>
    </row>
    <row r="2116" spans="1:8">
      <c r="A2116" s="152">
        <f t="shared" si="309"/>
        <v>2102</v>
      </c>
      <c r="B2116" s="153">
        <f t="shared" si="309"/>
        <v>47027</v>
      </c>
      <c r="C2116" s="179" t="str">
        <f t="shared" si="304"/>
        <v>구간24</v>
      </c>
      <c r="D2116" s="152">
        <f t="shared" si="301"/>
        <v>92</v>
      </c>
      <c r="E2116" s="180">
        <f>COUNTIF($C$15:C2116,C2116)</f>
        <v>1</v>
      </c>
      <c r="F2116" s="181">
        <f t="shared" si="305"/>
        <v>0.23275039237622241</v>
      </c>
      <c r="G2116" s="181">
        <f t="shared" si="306"/>
        <v>2.0700667287490063E-5</v>
      </c>
      <c r="H2116" s="182">
        <f t="shared" si="302"/>
        <v>0.2327710930435099</v>
      </c>
    </row>
    <row r="2117" spans="1:8">
      <c r="A2117" s="152">
        <f t="shared" si="309"/>
        <v>2103</v>
      </c>
      <c r="B2117" s="153">
        <f t="shared" si="309"/>
        <v>47028</v>
      </c>
      <c r="C2117" s="179" t="str">
        <f t="shared" si="304"/>
        <v>구간24</v>
      </c>
      <c r="D2117" s="152">
        <f t="shared" si="301"/>
        <v>92</v>
      </c>
      <c r="E2117" s="180">
        <f>COUNTIF($C$15:C2117,C2117)</f>
        <v>2</v>
      </c>
      <c r="F2117" s="181">
        <f t="shared" si="305"/>
        <v>0.23275039237622241</v>
      </c>
      <c r="G2117" s="181">
        <f t="shared" si="306"/>
        <v>4.1401334574980126E-5</v>
      </c>
      <c r="H2117" s="182">
        <f t="shared" si="302"/>
        <v>0.23279179371079739</v>
      </c>
    </row>
    <row r="2118" spans="1:8">
      <c r="A2118" s="152">
        <f t="shared" si="309"/>
        <v>2104</v>
      </c>
      <c r="B2118" s="153">
        <f t="shared" si="309"/>
        <v>47029</v>
      </c>
      <c r="C2118" s="179" t="str">
        <f t="shared" si="304"/>
        <v>구간24</v>
      </c>
      <c r="D2118" s="152">
        <f t="shared" si="301"/>
        <v>92</v>
      </c>
      <c r="E2118" s="180">
        <f>COUNTIF($C$15:C2118,C2118)</f>
        <v>3</v>
      </c>
      <c r="F2118" s="181">
        <f t="shared" si="305"/>
        <v>0.23275039237622241</v>
      </c>
      <c r="G2118" s="181">
        <f t="shared" si="306"/>
        <v>6.2102001862470189E-5</v>
      </c>
      <c r="H2118" s="182">
        <f t="shared" si="302"/>
        <v>0.23281249437808488</v>
      </c>
    </row>
    <row r="2119" spans="1:8">
      <c r="A2119" s="152">
        <f t="shared" si="309"/>
        <v>2105</v>
      </c>
      <c r="B2119" s="153">
        <f t="shared" si="309"/>
        <v>47030</v>
      </c>
      <c r="C2119" s="179" t="str">
        <f t="shared" si="304"/>
        <v>구간24</v>
      </c>
      <c r="D2119" s="152">
        <f t="shared" si="301"/>
        <v>92</v>
      </c>
      <c r="E2119" s="180">
        <f>COUNTIF($C$15:C2119,C2119)</f>
        <v>4</v>
      </c>
      <c r="F2119" s="181">
        <f t="shared" si="305"/>
        <v>0.23275039237622241</v>
      </c>
      <c r="G2119" s="181">
        <f t="shared" si="306"/>
        <v>8.2802669149960252E-5</v>
      </c>
      <c r="H2119" s="182">
        <f t="shared" si="302"/>
        <v>0.23283319504537237</v>
      </c>
    </row>
    <row r="2120" spans="1:8">
      <c r="A2120" s="152">
        <f t="shared" si="309"/>
        <v>2106</v>
      </c>
      <c r="B2120" s="153">
        <f t="shared" si="309"/>
        <v>47031</v>
      </c>
      <c r="C2120" s="179" t="str">
        <f t="shared" si="304"/>
        <v>구간24</v>
      </c>
      <c r="D2120" s="152">
        <f t="shared" si="301"/>
        <v>92</v>
      </c>
      <c r="E2120" s="180">
        <f>COUNTIF($C$15:C2120,C2120)</f>
        <v>5</v>
      </c>
      <c r="F2120" s="181">
        <f t="shared" si="305"/>
        <v>0.23275039237622241</v>
      </c>
      <c r="G2120" s="181">
        <f t="shared" si="306"/>
        <v>1.0350333643745032E-4</v>
      </c>
      <c r="H2120" s="182">
        <f t="shared" si="302"/>
        <v>0.23285389571265985</v>
      </c>
    </row>
    <row r="2121" spans="1:8">
      <c r="A2121" s="152">
        <f t="shared" si="309"/>
        <v>2107</v>
      </c>
      <c r="B2121" s="153">
        <f t="shared" si="309"/>
        <v>47032</v>
      </c>
      <c r="C2121" s="179" t="str">
        <f t="shared" si="304"/>
        <v>구간24</v>
      </c>
      <c r="D2121" s="152">
        <f t="shared" si="301"/>
        <v>92</v>
      </c>
      <c r="E2121" s="180">
        <f>COUNTIF($C$15:C2121,C2121)</f>
        <v>6</v>
      </c>
      <c r="F2121" s="181">
        <f t="shared" si="305"/>
        <v>0.23275039237622241</v>
      </c>
      <c r="G2121" s="181">
        <f t="shared" si="306"/>
        <v>1.2420400372494038E-4</v>
      </c>
      <c r="H2121" s="182">
        <f t="shared" si="302"/>
        <v>0.23287459637994737</v>
      </c>
    </row>
    <row r="2122" spans="1:8">
      <c r="A2122" s="152">
        <f t="shared" si="309"/>
        <v>2108</v>
      </c>
      <c r="B2122" s="153">
        <f t="shared" si="309"/>
        <v>47033</v>
      </c>
      <c r="C2122" s="179" t="str">
        <f t="shared" si="304"/>
        <v>구간24</v>
      </c>
      <c r="D2122" s="152">
        <f t="shared" si="301"/>
        <v>92</v>
      </c>
      <c r="E2122" s="180">
        <f>COUNTIF($C$15:C2122,C2122)</f>
        <v>7</v>
      </c>
      <c r="F2122" s="181">
        <f t="shared" si="305"/>
        <v>0.23275039237622241</v>
      </c>
      <c r="G2122" s="181">
        <f t="shared" si="306"/>
        <v>1.4490467101243044E-4</v>
      </c>
      <c r="H2122" s="182">
        <f t="shared" si="302"/>
        <v>0.23289529704723486</v>
      </c>
    </row>
    <row r="2123" spans="1:8">
      <c r="A2123" s="152">
        <f t="shared" si="309"/>
        <v>2109</v>
      </c>
      <c r="B2123" s="153">
        <f t="shared" si="309"/>
        <v>47034</v>
      </c>
      <c r="C2123" s="179" t="str">
        <f t="shared" si="304"/>
        <v>구간24</v>
      </c>
      <c r="D2123" s="152">
        <f t="shared" si="301"/>
        <v>92</v>
      </c>
      <c r="E2123" s="180">
        <f>COUNTIF($C$15:C2123,C2123)</f>
        <v>8</v>
      </c>
      <c r="F2123" s="181">
        <f t="shared" si="305"/>
        <v>0.23275039237622241</v>
      </c>
      <c r="G2123" s="181">
        <f t="shared" si="306"/>
        <v>1.656053382999205E-4</v>
      </c>
      <c r="H2123" s="182">
        <f t="shared" si="302"/>
        <v>0.23291599771452234</v>
      </c>
    </row>
    <row r="2124" spans="1:8">
      <c r="A2124" s="152">
        <f t="shared" si="309"/>
        <v>2110</v>
      </c>
      <c r="B2124" s="153">
        <f t="shared" si="309"/>
        <v>47035</v>
      </c>
      <c r="C2124" s="179" t="str">
        <f t="shared" si="304"/>
        <v>구간24</v>
      </c>
      <c r="D2124" s="152">
        <f t="shared" si="301"/>
        <v>92</v>
      </c>
      <c r="E2124" s="180">
        <f>COUNTIF($C$15:C2124,C2124)</f>
        <v>9</v>
      </c>
      <c r="F2124" s="181">
        <f t="shared" si="305"/>
        <v>0.23275039237622241</v>
      </c>
      <c r="G2124" s="181">
        <f t="shared" si="306"/>
        <v>1.8630600558741057E-4</v>
      </c>
      <c r="H2124" s="182">
        <f t="shared" si="302"/>
        <v>0.23293669838180983</v>
      </c>
    </row>
    <row r="2125" spans="1:8">
      <c r="A2125" s="152">
        <f t="shared" si="309"/>
        <v>2111</v>
      </c>
      <c r="B2125" s="153">
        <f t="shared" si="309"/>
        <v>47036</v>
      </c>
      <c r="C2125" s="179" t="str">
        <f t="shared" si="304"/>
        <v>구간24</v>
      </c>
      <c r="D2125" s="152">
        <f t="shared" si="301"/>
        <v>92</v>
      </c>
      <c r="E2125" s="180">
        <f>COUNTIF($C$15:C2125,C2125)</f>
        <v>10</v>
      </c>
      <c r="F2125" s="181">
        <f t="shared" si="305"/>
        <v>0.23275039237622241</v>
      </c>
      <c r="G2125" s="181">
        <f t="shared" si="306"/>
        <v>2.0700667287490063E-4</v>
      </c>
      <c r="H2125" s="182">
        <f t="shared" si="302"/>
        <v>0.23295739904909732</v>
      </c>
    </row>
    <row r="2126" spans="1:8">
      <c r="A2126" s="152">
        <f t="shared" si="309"/>
        <v>2112</v>
      </c>
      <c r="B2126" s="153">
        <f t="shared" si="309"/>
        <v>47037</v>
      </c>
      <c r="C2126" s="179" t="str">
        <f t="shared" si="304"/>
        <v>구간24</v>
      </c>
      <c r="D2126" s="152">
        <f t="shared" si="301"/>
        <v>92</v>
      </c>
      <c r="E2126" s="180">
        <f>COUNTIF($C$15:C2126,C2126)</f>
        <v>11</v>
      </c>
      <c r="F2126" s="181">
        <f t="shared" si="305"/>
        <v>0.23275039237622241</v>
      </c>
      <c r="G2126" s="181">
        <f t="shared" si="306"/>
        <v>2.2770734016239069E-4</v>
      </c>
      <c r="H2126" s="182">
        <f t="shared" si="302"/>
        <v>0.23297809971638481</v>
      </c>
    </row>
    <row r="2127" spans="1:8">
      <c r="A2127" s="152">
        <f t="shared" si="309"/>
        <v>2113</v>
      </c>
      <c r="B2127" s="153">
        <f t="shared" si="309"/>
        <v>47038</v>
      </c>
      <c r="C2127" s="179" t="str">
        <f t="shared" si="304"/>
        <v>구간24</v>
      </c>
      <c r="D2127" s="152">
        <f t="shared" ref="D2127:D2190" si="310">COUNTIF($C$15:$C$49928,C2127)</f>
        <v>92</v>
      </c>
      <c r="E2127" s="180">
        <f>COUNTIF($C$15:C2127,C2127)</f>
        <v>12</v>
      </c>
      <c r="F2127" s="181">
        <f t="shared" si="305"/>
        <v>0.23275039237622241</v>
      </c>
      <c r="G2127" s="181">
        <f t="shared" si="306"/>
        <v>2.4840800744988076E-4</v>
      </c>
      <c r="H2127" s="182">
        <f t="shared" ref="H2127:H2190" si="311">F2127+G2127</f>
        <v>0.23299880038367229</v>
      </c>
    </row>
    <row r="2128" spans="1:8">
      <c r="A2128" s="152">
        <f t="shared" ref="A2128:B2143" si="312">A2127+1</f>
        <v>2114</v>
      </c>
      <c r="B2128" s="153">
        <f t="shared" si="312"/>
        <v>47039</v>
      </c>
      <c r="C2128" s="179" t="str">
        <f t="shared" ref="C2128:C2191" si="313">IF(IFERROR(HLOOKUP(B2128,$D$5:$BK$6,2,FALSE),"")="",C2129,HLOOKUP(B2128,$D$5:$BK$7,2,FALSE))</f>
        <v>구간24</v>
      </c>
      <c r="D2128" s="152">
        <f t="shared" si="310"/>
        <v>92</v>
      </c>
      <c r="E2128" s="180">
        <f>COUNTIF($C$15:C2128,C2128)</f>
        <v>13</v>
      </c>
      <c r="F2128" s="181">
        <f t="shared" ref="F2128:F2191" si="314">HLOOKUP($C2128,$D$6:$BK$11,6,FALSE)</f>
        <v>0.23275039237622241</v>
      </c>
      <c r="G2128" s="181">
        <f t="shared" ref="G2128:G2191" si="315">HLOOKUP($C2128,$D$6:$BK$11,5,FALSE)*(E2128)</f>
        <v>2.6910867473737079E-4</v>
      </c>
      <c r="H2128" s="182">
        <f t="shared" si="311"/>
        <v>0.23301950105095978</v>
      </c>
    </row>
    <row r="2129" spans="1:8">
      <c r="A2129" s="152">
        <f t="shared" si="312"/>
        <v>2115</v>
      </c>
      <c r="B2129" s="153">
        <f t="shared" si="312"/>
        <v>47040</v>
      </c>
      <c r="C2129" s="179" t="str">
        <f t="shared" si="313"/>
        <v>구간24</v>
      </c>
      <c r="D2129" s="152">
        <f t="shared" si="310"/>
        <v>92</v>
      </c>
      <c r="E2129" s="180">
        <f>COUNTIF($C$15:C2129,C2129)</f>
        <v>14</v>
      </c>
      <c r="F2129" s="181">
        <f t="shared" si="314"/>
        <v>0.23275039237622241</v>
      </c>
      <c r="G2129" s="181">
        <f t="shared" si="315"/>
        <v>2.8980934202486088E-4</v>
      </c>
      <c r="H2129" s="182">
        <f t="shared" si="311"/>
        <v>0.23304020171824727</v>
      </c>
    </row>
    <row r="2130" spans="1:8">
      <c r="A2130" s="152">
        <f t="shared" si="312"/>
        <v>2116</v>
      </c>
      <c r="B2130" s="153">
        <f t="shared" si="312"/>
        <v>47041</v>
      </c>
      <c r="C2130" s="179" t="str">
        <f t="shared" si="313"/>
        <v>구간24</v>
      </c>
      <c r="D2130" s="152">
        <f t="shared" si="310"/>
        <v>92</v>
      </c>
      <c r="E2130" s="180">
        <f>COUNTIF($C$15:C2130,C2130)</f>
        <v>15</v>
      </c>
      <c r="F2130" s="181">
        <f t="shared" si="314"/>
        <v>0.23275039237622241</v>
      </c>
      <c r="G2130" s="181">
        <f t="shared" si="315"/>
        <v>3.1051000931235097E-4</v>
      </c>
      <c r="H2130" s="182">
        <f t="shared" si="311"/>
        <v>0.23306090238553476</v>
      </c>
    </row>
    <row r="2131" spans="1:8">
      <c r="A2131" s="152">
        <f t="shared" si="312"/>
        <v>2117</v>
      </c>
      <c r="B2131" s="153">
        <f t="shared" si="312"/>
        <v>47042</v>
      </c>
      <c r="C2131" s="179" t="str">
        <f t="shared" si="313"/>
        <v>구간24</v>
      </c>
      <c r="D2131" s="152">
        <f t="shared" si="310"/>
        <v>92</v>
      </c>
      <c r="E2131" s="180">
        <f>COUNTIF($C$15:C2131,C2131)</f>
        <v>16</v>
      </c>
      <c r="F2131" s="181">
        <f t="shared" si="314"/>
        <v>0.23275039237622241</v>
      </c>
      <c r="G2131" s="181">
        <f t="shared" si="315"/>
        <v>3.3121067659984101E-4</v>
      </c>
      <c r="H2131" s="182">
        <f t="shared" si="311"/>
        <v>0.23308160305282224</v>
      </c>
    </row>
    <row r="2132" spans="1:8">
      <c r="A2132" s="152">
        <f t="shared" si="312"/>
        <v>2118</v>
      </c>
      <c r="B2132" s="153">
        <f t="shared" si="312"/>
        <v>47043</v>
      </c>
      <c r="C2132" s="179" t="str">
        <f t="shared" si="313"/>
        <v>구간24</v>
      </c>
      <c r="D2132" s="152">
        <f t="shared" si="310"/>
        <v>92</v>
      </c>
      <c r="E2132" s="180">
        <f>COUNTIF($C$15:C2132,C2132)</f>
        <v>17</v>
      </c>
      <c r="F2132" s="181">
        <f t="shared" si="314"/>
        <v>0.23275039237622241</v>
      </c>
      <c r="G2132" s="181">
        <f t="shared" si="315"/>
        <v>3.5191134388733105E-4</v>
      </c>
      <c r="H2132" s="182">
        <f t="shared" si="311"/>
        <v>0.23310230372010973</v>
      </c>
    </row>
    <row r="2133" spans="1:8">
      <c r="A2133" s="152">
        <f t="shared" si="312"/>
        <v>2119</v>
      </c>
      <c r="B2133" s="153">
        <f t="shared" si="312"/>
        <v>47044</v>
      </c>
      <c r="C2133" s="179" t="str">
        <f t="shared" si="313"/>
        <v>구간24</v>
      </c>
      <c r="D2133" s="152">
        <f t="shared" si="310"/>
        <v>92</v>
      </c>
      <c r="E2133" s="180">
        <f>COUNTIF($C$15:C2133,C2133)</f>
        <v>18</v>
      </c>
      <c r="F2133" s="181">
        <f t="shared" si="314"/>
        <v>0.23275039237622241</v>
      </c>
      <c r="G2133" s="181">
        <f t="shared" si="315"/>
        <v>3.7261201117482114E-4</v>
      </c>
      <c r="H2133" s="182">
        <f t="shared" si="311"/>
        <v>0.23312300438739725</v>
      </c>
    </row>
    <row r="2134" spans="1:8">
      <c r="A2134" s="152">
        <f t="shared" si="312"/>
        <v>2120</v>
      </c>
      <c r="B2134" s="153">
        <f t="shared" si="312"/>
        <v>47045</v>
      </c>
      <c r="C2134" s="179" t="str">
        <f t="shared" si="313"/>
        <v>구간24</v>
      </c>
      <c r="D2134" s="152">
        <f t="shared" si="310"/>
        <v>92</v>
      </c>
      <c r="E2134" s="180">
        <f>COUNTIF($C$15:C2134,C2134)</f>
        <v>19</v>
      </c>
      <c r="F2134" s="181">
        <f t="shared" si="314"/>
        <v>0.23275039237622241</v>
      </c>
      <c r="G2134" s="181">
        <f t="shared" si="315"/>
        <v>3.9331267846231123E-4</v>
      </c>
      <c r="H2134" s="182">
        <f t="shared" si="311"/>
        <v>0.23314370505468474</v>
      </c>
    </row>
    <row r="2135" spans="1:8">
      <c r="A2135" s="152">
        <f t="shared" si="312"/>
        <v>2121</v>
      </c>
      <c r="B2135" s="153">
        <f t="shared" si="312"/>
        <v>47046</v>
      </c>
      <c r="C2135" s="179" t="str">
        <f t="shared" si="313"/>
        <v>구간24</v>
      </c>
      <c r="D2135" s="152">
        <f t="shared" si="310"/>
        <v>92</v>
      </c>
      <c r="E2135" s="180">
        <f>COUNTIF($C$15:C2135,C2135)</f>
        <v>20</v>
      </c>
      <c r="F2135" s="181">
        <f t="shared" si="314"/>
        <v>0.23275039237622241</v>
      </c>
      <c r="G2135" s="181">
        <f t="shared" si="315"/>
        <v>4.1401334574980126E-4</v>
      </c>
      <c r="H2135" s="182">
        <f t="shared" si="311"/>
        <v>0.23316440572197222</v>
      </c>
    </row>
    <row r="2136" spans="1:8">
      <c r="A2136" s="152">
        <f t="shared" si="312"/>
        <v>2122</v>
      </c>
      <c r="B2136" s="153">
        <f t="shared" si="312"/>
        <v>47047</v>
      </c>
      <c r="C2136" s="179" t="str">
        <f t="shared" si="313"/>
        <v>구간24</v>
      </c>
      <c r="D2136" s="152">
        <f t="shared" si="310"/>
        <v>92</v>
      </c>
      <c r="E2136" s="180">
        <f>COUNTIF($C$15:C2136,C2136)</f>
        <v>21</v>
      </c>
      <c r="F2136" s="181">
        <f t="shared" si="314"/>
        <v>0.23275039237622241</v>
      </c>
      <c r="G2136" s="181">
        <f t="shared" si="315"/>
        <v>4.347140130372913E-4</v>
      </c>
      <c r="H2136" s="182">
        <f t="shared" si="311"/>
        <v>0.23318510638925971</v>
      </c>
    </row>
    <row r="2137" spans="1:8">
      <c r="A2137" s="152">
        <f t="shared" si="312"/>
        <v>2123</v>
      </c>
      <c r="B2137" s="153">
        <f t="shared" si="312"/>
        <v>47048</v>
      </c>
      <c r="C2137" s="179" t="str">
        <f t="shared" si="313"/>
        <v>구간24</v>
      </c>
      <c r="D2137" s="152">
        <f t="shared" si="310"/>
        <v>92</v>
      </c>
      <c r="E2137" s="180">
        <f>COUNTIF($C$15:C2137,C2137)</f>
        <v>22</v>
      </c>
      <c r="F2137" s="181">
        <f t="shared" si="314"/>
        <v>0.23275039237622241</v>
      </c>
      <c r="G2137" s="181">
        <f t="shared" si="315"/>
        <v>4.5541468032478139E-4</v>
      </c>
      <c r="H2137" s="182">
        <f t="shared" si="311"/>
        <v>0.2332058070565472</v>
      </c>
    </row>
    <row r="2138" spans="1:8">
      <c r="A2138" s="152">
        <f t="shared" si="312"/>
        <v>2124</v>
      </c>
      <c r="B2138" s="153">
        <f t="shared" si="312"/>
        <v>47049</v>
      </c>
      <c r="C2138" s="179" t="str">
        <f t="shared" si="313"/>
        <v>구간24</v>
      </c>
      <c r="D2138" s="152">
        <f t="shared" si="310"/>
        <v>92</v>
      </c>
      <c r="E2138" s="180">
        <f>COUNTIF($C$15:C2138,C2138)</f>
        <v>23</v>
      </c>
      <c r="F2138" s="181">
        <f t="shared" si="314"/>
        <v>0.23275039237622241</v>
      </c>
      <c r="G2138" s="181">
        <f t="shared" si="315"/>
        <v>4.7611534761227148E-4</v>
      </c>
      <c r="H2138" s="182">
        <f t="shared" si="311"/>
        <v>0.23322650772383469</v>
      </c>
    </row>
    <row r="2139" spans="1:8">
      <c r="A2139" s="152">
        <f t="shared" si="312"/>
        <v>2125</v>
      </c>
      <c r="B2139" s="153">
        <f t="shared" si="312"/>
        <v>47050</v>
      </c>
      <c r="C2139" s="179" t="str">
        <f t="shared" si="313"/>
        <v>구간24</v>
      </c>
      <c r="D2139" s="152">
        <f t="shared" si="310"/>
        <v>92</v>
      </c>
      <c r="E2139" s="180">
        <f>COUNTIF($C$15:C2139,C2139)</f>
        <v>24</v>
      </c>
      <c r="F2139" s="181">
        <f t="shared" si="314"/>
        <v>0.23275039237622241</v>
      </c>
      <c r="G2139" s="181">
        <f t="shared" si="315"/>
        <v>4.9681601489976151E-4</v>
      </c>
      <c r="H2139" s="182">
        <f t="shared" si="311"/>
        <v>0.23324720839112217</v>
      </c>
    </row>
    <row r="2140" spans="1:8">
      <c r="A2140" s="152">
        <f t="shared" si="312"/>
        <v>2126</v>
      </c>
      <c r="B2140" s="153">
        <f t="shared" si="312"/>
        <v>47051</v>
      </c>
      <c r="C2140" s="179" t="str">
        <f t="shared" si="313"/>
        <v>구간24</v>
      </c>
      <c r="D2140" s="152">
        <f t="shared" si="310"/>
        <v>92</v>
      </c>
      <c r="E2140" s="180">
        <f>COUNTIF($C$15:C2140,C2140)</f>
        <v>25</v>
      </c>
      <c r="F2140" s="181">
        <f t="shared" si="314"/>
        <v>0.23275039237622241</v>
      </c>
      <c r="G2140" s="181">
        <f t="shared" si="315"/>
        <v>5.1751668218725155E-4</v>
      </c>
      <c r="H2140" s="182">
        <f t="shared" si="311"/>
        <v>0.23326790905840966</v>
      </c>
    </row>
    <row r="2141" spans="1:8">
      <c r="A2141" s="152">
        <f t="shared" si="312"/>
        <v>2127</v>
      </c>
      <c r="B2141" s="153">
        <f t="shared" si="312"/>
        <v>47052</v>
      </c>
      <c r="C2141" s="179" t="str">
        <f t="shared" si="313"/>
        <v>구간24</v>
      </c>
      <c r="D2141" s="152">
        <f t="shared" si="310"/>
        <v>92</v>
      </c>
      <c r="E2141" s="180">
        <f>COUNTIF($C$15:C2141,C2141)</f>
        <v>26</v>
      </c>
      <c r="F2141" s="181">
        <f t="shared" si="314"/>
        <v>0.23275039237622241</v>
      </c>
      <c r="G2141" s="181">
        <f t="shared" si="315"/>
        <v>5.3821734947474159E-4</v>
      </c>
      <c r="H2141" s="182">
        <f t="shared" si="311"/>
        <v>0.23328860972569715</v>
      </c>
    </row>
    <row r="2142" spans="1:8">
      <c r="A2142" s="152">
        <f t="shared" si="312"/>
        <v>2128</v>
      </c>
      <c r="B2142" s="153">
        <f t="shared" si="312"/>
        <v>47053</v>
      </c>
      <c r="C2142" s="179" t="str">
        <f t="shared" si="313"/>
        <v>구간24</v>
      </c>
      <c r="D2142" s="152">
        <f t="shared" si="310"/>
        <v>92</v>
      </c>
      <c r="E2142" s="180">
        <f>COUNTIF($C$15:C2142,C2142)</f>
        <v>27</v>
      </c>
      <c r="F2142" s="181">
        <f t="shared" si="314"/>
        <v>0.23275039237622241</v>
      </c>
      <c r="G2142" s="181">
        <f t="shared" si="315"/>
        <v>5.5891801676223173E-4</v>
      </c>
      <c r="H2142" s="182">
        <f t="shared" si="311"/>
        <v>0.23330931039298464</v>
      </c>
    </row>
    <row r="2143" spans="1:8">
      <c r="A2143" s="152">
        <f t="shared" si="312"/>
        <v>2129</v>
      </c>
      <c r="B2143" s="153">
        <f t="shared" si="312"/>
        <v>47054</v>
      </c>
      <c r="C2143" s="179" t="str">
        <f t="shared" si="313"/>
        <v>구간24</v>
      </c>
      <c r="D2143" s="152">
        <f t="shared" si="310"/>
        <v>92</v>
      </c>
      <c r="E2143" s="180">
        <f>COUNTIF($C$15:C2143,C2143)</f>
        <v>28</v>
      </c>
      <c r="F2143" s="181">
        <f t="shared" si="314"/>
        <v>0.23275039237622241</v>
      </c>
      <c r="G2143" s="181">
        <f t="shared" si="315"/>
        <v>5.7961868404972177E-4</v>
      </c>
      <c r="H2143" s="182">
        <f t="shared" si="311"/>
        <v>0.23333001106027212</v>
      </c>
    </row>
    <row r="2144" spans="1:8">
      <c r="A2144" s="152">
        <f t="shared" ref="A2144:B2159" si="316">A2143+1</f>
        <v>2130</v>
      </c>
      <c r="B2144" s="153">
        <f t="shared" si="316"/>
        <v>47055</v>
      </c>
      <c r="C2144" s="179" t="str">
        <f t="shared" si="313"/>
        <v>구간24</v>
      </c>
      <c r="D2144" s="152">
        <f t="shared" si="310"/>
        <v>92</v>
      </c>
      <c r="E2144" s="180">
        <f>COUNTIF($C$15:C2144,C2144)</f>
        <v>29</v>
      </c>
      <c r="F2144" s="181">
        <f t="shared" si="314"/>
        <v>0.23275039237622241</v>
      </c>
      <c r="G2144" s="181">
        <f t="shared" si="315"/>
        <v>6.003193513372118E-4</v>
      </c>
      <c r="H2144" s="182">
        <f t="shared" si="311"/>
        <v>0.23335071172755964</v>
      </c>
    </row>
    <row r="2145" spans="1:8">
      <c r="A2145" s="152">
        <f t="shared" si="316"/>
        <v>2131</v>
      </c>
      <c r="B2145" s="153">
        <f t="shared" si="316"/>
        <v>47056</v>
      </c>
      <c r="C2145" s="179" t="str">
        <f t="shared" si="313"/>
        <v>구간24</v>
      </c>
      <c r="D2145" s="152">
        <f t="shared" si="310"/>
        <v>92</v>
      </c>
      <c r="E2145" s="180">
        <f>COUNTIF($C$15:C2145,C2145)</f>
        <v>30</v>
      </c>
      <c r="F2145" s="181">
        <f t="shared" si="314"/>
        <v>0.23275039237622241</v>
      </c>
      <c r="G2145" s="181">
        <f t="shared" si="315"/>
        <v>6.2102001862470195E-4</v>
      </c>
      <c r="H2145" s="182">
        <f t="shared" si="311"/>
        <v>0.23337141239484713</v>
      </c>
    </row>
    <row r="2146" spans="1:8">
      <c r="A2146" s="152">
        <f t="shared" si="316"/>
        <v>2132</v>
      </c>
      <c r="B2146" s="153">
        <f t="shared" si="316"/>
        <v>47057</v>
      </c>
      <c r="C2146" s="179" t="str">
        <f t="shared" si="313"/>
        <v>구간24</v>
      </c>
      <c r="D2146" s="152">
        <f t="shared" si="310"/>
        <v>92</v>
      </c>
      <c r="E2146" s="180">
        <f>COUNTIF($C$15:C2146,C2146)</f>
        <v>31</v>
      </c>
      <c r="F2146" s="181">
        <f t="shared" si="314"/>
        <v>0.23275039237622241</v>
      </c>
      <c r="G2146" s="181">
        <f t="shared" si="315"/>
        <v>6.4172068591219198E-4</v>
      </c>
      <c r="H2146" s="182">
        <f t="shared" si="311"/>
        <v>0.23339211306213462</v>
      </c>
    </row>
    <row r="2147" spans="1:8">
      <c r="A2147" s="152">
        <f t="shared" si="316"/>
        <v>2133</v>
      </c>
      <c r="B2147" s="153">
        <f t="shared" si="316"/>
        <v>47058</v>
      </c>
      <c r="C2147" s="179" t="str">
        <f t="shared" si="313"/>
        <v>구간24</v>
      </c>
      <c r="D2147" s="152">
        <f t="shared" si="310"/>
        <v>92</v>
      </c>
      <c r="E2147" s="180">
        <f>COUNTIF($C$15:C2147,C2147)</f>
        <v>32</v>
      </c>
      <c r="F2147" s="181">
        <f t="shared" si="314"/>
        <v>0.23275039237622241</v>
      </c>
      <c r="G2147" s="181">
        <f t="shared" si="315"/>
        <v>6.6242135319968202E-4</v>
      </c>
      <c r="H2147" s="182">
        <f t="shared" si="311"/>
        <v>0.2334128137294221</v>
      </c>
    </row>
    <row r="2148" spans="1:8">
      <c r="A2148" s="152">
        <f t="shared" si="316"/>
        <v>2134</v>
      </c>
      <c r="B2148" s="153">
        <f t="shared" si="316"/>
        <v>47059</v>
      </c>
      <c r="C2148" s="179" t="str">
        <f t="shared" si="313"/>
        <v>구간24</v>
      </c>
      <c r="D2148" s="152">
        <f t="shared" si="310"/>
        <v>92</v>
      </c>
      <c r="E2148" s="180">
        <f>COUNTIF($C$15:C2148,C2148)</f>
        <v>33</v>
      </c>
      <c r="F2148" s="181">
        <f t="shared" si="314"/>
        <v>0.23275039237622241</v>
      </c>
      <c r="G2148" s="181">
        <f t="shared" si="315"/>
        <v>6.8312202048717205E-4</v>
      </c>
      <c r="H2148" s="182">
        <f t="shared" si="311"/>
        <v>0.23343351439670959</v>
      </c>
    </row>
    <row r="2149" spans="1:8">
      <c r="A2149" s="152">
        <f t="shared" si="316"/>
        <v>2135</v>
      </c>
      <c r="B2149" s="153">
        <f t="shared" si="316"/>
        <v>47060</v>
      </c>
      <c r="C2149" s="179" t="str">
        <f t="shared" si="313"/>
        <v>구간24</v>
      </c>
      <c r="D2149" s="152">
        <f t="shared" si="310"/>
        <v>92</v>
      </c>
      <c r="E2149" s="180">
        <f>COUNTIF($C$15:C2149,C2149)</f>
        <v>34</v>
      </c>
      <c r="F2149" s="181">
        <f t="shared" si="314"/>
        <v>0.23275039237622241</v>
      </c>
      <c r="G2149" s="181">
        <f t="shared" si="315"/>
        <v>7.0382268777466209E-4</v>
      </c>
      <c r="H2149" s="182">
        <f t="shared" si="311"/>
        <v>0.23345421506399708</v>
      </c>
    </row>
    <row r="2150" spans="1:8">
      <c r="A2150" s="152">
        <f t="shared" si="316"/>
        <v>2136</v>
      </c>
      <c r="B2150" s="153">
        <f t="shared" si="316"/>
        <v>47061</v>
      </c>
      <c r="C2150" s="179" t="str">
        <f t="shared" si="313"/>
        <v>구간24</v>
      </c>
      <c r="D2150" s="152">
        <f t="shared" si="310"/>
        <v>92</v>
      </c>
      <c r="E2150" s="180">
        <f>COUNTIF($C$15:C2150,C2150)</f>
        <v>35</v>
      </c>
      <c r="F2150" s="181">
        <f t="shared" si="314"/>
        <v>0.23275039237622241</v>
      </c>
      <c r="G2150" s="181">
        <f t="shared" si="315"/>
        <v>7.2452335506215223E-4</v>
      </c>
      <c r="H2150" s="182">
        <f t="shared" si="311"/>
        <v>0.23347491573128457</v>
      </c>
    </row>
    <row r="2151" spans="1:8">
      <c r="A2151" s="152">
        <f t="shared" si="316"/>
        <v>2137</v>
      </c>
      <c r="B2151" s="153">
        <f t="shared" si="316"/>
        <v>47062</v>
      </c>
      <c r="C2151" s="179" t="str">
        <f t="shared" si="313"/>
        <v>구간24</v>
      </c>
      <c r="D2151" s="152">
        <f t="shared" si="310"/>
        <v>92</v>
      </c>
      <c r="E2151" s="180">
        <f>COUNTIF($C$15:C2151,C2151)</f>
        <v>36</v>
      </c>
      <c r="F2151" s="181">
        <f t="shared" si="314"/>
        <v>0.23275039237622241</v>
      </c>
      <c r="G2151" s="181">
        <f t="shared" si="315"/>
        <v>7.4522402234964227E-4</v>
      </c>
      <c r="H2151" s="182">
        <f t="shared" si="311"/>
        <v>0.23349561639857205</v>
      </c>
    </row>
    <row r="2152" spans="1:8">
      <c r="A2152" s="152">
        <f t="shared" si="316"/>
        <v>2138</v>
      </c>
      <c r="B2152" s="153">
        <f t="shared" si="316"/>
        <v>47063</v>
      </c>
      <c r="C2152" s="179" t="str">
        <f t="shared" si="313"/>
        <v>구간24</v>
      </c>
      <c r="D2152" s="152">
        <f t="shared" si="310"/>
        <v>92</v>
      </c>
      <c r="E2152" s="180">
        <f>COUNTIF($C$15:C2152,C2152)</f>
        <v>37</v>
      </c>
      <c r="F2152" s="181">
        <f t="shared" si="314"/>
        <v>0.23275039237622241</v>
      </c>
      <c r="G2152" s="181">
        <f t="shared" si="315"/>
        <v>7.6592468963713231E-4</v>
      </c>
      <c r="H2152" s="182">
        <f t="shared" si="311"/>
        <v>0.23351631706585954</v>
      </c>
    </row>
    <row r="2153" spans="1:8">
      <c r="A2153" s="152">
        <f t="shared" si="316"/>
        <v>2139</v>
      </c>
      <c r="B2153" s="153">
        <f t="shared" si="316"/>
        <v>47064</v>
      </c>
      <c r="C2153" s="179" t="str">
        <f t="shared" si="313"/>
        <v>구간24</v>
      </c>
      <c r="D2153" s="152">
        <f t="shared" si="310"/>
        <v>92</v>
      </c>
      <c r="E2153" s="180">
        <f>COUNTIF($C$15:C2153,C2153)</f>
        <v>38</v>
      </c>
      <c r="F2153" s="181">
        <f t="shared" si="314"/>
        <v>0.23275039237622241</v>
      </c>
      <c r="G2153" s="181">
        <f t="shared" si="315"/>
        <v>7.8662535692462245E-4</v>
      </c>
      <c r="H2153" s="182">
        <f t="shared" si="311"/>
        <v>0.23353701773314703</v>
      </c>
    </row>
    <row r="2154" spans="1:8">
      <c r="A2154" s="152">
        <f t="shared" si="316"/>
        <v>2140</v>
      </c>
      <c r="B2154" s="153">
        <f t="shared" si="316"/>
        <v>47065</v>
      </c>
      <c r="C2154" s="179" t="str">
        <f t="shared" si="313"/>
        <v>구간24</v>
      </c>
      <c r="D2154" s="152">
        <f t="shared" si="310"/>
        <v>92</v>
      </c>
      <c r="E2154" s="180">
        <f>COUNTIF($C$15:C2154,C2154)</f>
        <v>39</v>
      </c>
      <c r="F2154" s="181">
        <f t="shared" si="314"/>
        <v>0.23275039237622241</v>
      </c>
      <c r="G2154" s="181">
        <f t="shared" si="315"/>
        <v>8.0732602421211249E-4</v>
      </c>
      <c r="H2154" s="182">
        <f t="shared" si="311"/>
        <v>0.23355771840043452</v>
      </c>
    </row>
    <row r="2155" spans="1:8">
      <c r="A2155" s="152">
        <f t="shared" si="316"/>
        <v>2141</v>
      </c>
      <c r="B2155" s="153">
        <f t="shared" si="316"/>
        <v>47066</v>
      </c>
      <c r="C2155" s="179" t="str">
        <f t="shared" si="313"/>
        <v>구간24</v>
      </c>
      <c r="D2155" s="152">
        <f t="shared" si="310"/>
        <v>92</v>
      </c>
      <c r="E2155" s="180">
        <f>COUNTIF($C$15:C2155,C2155)</f>
        <v>40</v>
      </c>
      <c r="F2155" s="181">
        <f t="shared" si="314"/>
        <v>0.23275039237622241</v>
      </c>
      <c r="G2155" s="181">
        <f t="shared" si="315"/>
        <v>8.2802669149960252E-4</v>
      </c>
      <c r="H2155" s="182">
        <f t="shared" si="311"/>
        <v>0.233578419067722</v>
      </c>
    </row>
    <row r="2156" spans="1:8">
      <c r="A2156" s="152">
        <f t="shared" si="316"/>
        <v>2142</v>
      </c>
      <c r="B2156" s="153">
        <f t="shared" si="316"/>
        <v>47067</v>
      </c>
      <c r="C2156" s="179" t="str">
        <f t="shared" si="313"/>
        <v>구간24</v>
      </c>
      <c r="D2156" s="152">
        <f t="shared" si="310"/>
        <v>92</v>
      </c>
      <c r="E2156" s="180">
        <f>COUNTIF($C$15:C2156,C2156)</f>
        <v>41</v>
      </c>
      <c r="F2156" s="181">
        <f t="shared" si="314"/>
        <v>0.23275039237622241</v>
      </c>
      <c r="G2156" s="181">
        <f t="shared" si="315"/>
        <v>8.4872735878709256E-4</v>
      </c>
      <c r="H2156" s="182">
        <f t="shared" si="311"/>
        <v>0.23359911973500952</v>
      </c>
    </row>
    <row r="2157" spans="1:8">
      <c r="A2157" s="152">
        <f t="shared" si="316"/>
        <v>2143</v>
      </c>
      <c r="B2157" s="153">
        <f t="shared" si="316"/>
        <v>47068</v>
      </c>
      <c r="C2157" s="179" t="str">
        <f t="shared" si="313"/>
        <v>구간24</v>
      </c>
      <c r="D2157" s="152">
        <f t="shared" si="310"/>
        <v>92</v>
      </c>
      <c r="E2157" s="180">
        <f>COUNTIF($C$15:C2157,C2157)</f>
        <v>42</v>
      </c>
      <c r="F2157" s="181">
        <f t="shared" si="314"/>
        <v>0.23275039237622241</v>
      </c>
      <c r="G2157" s="181">
        <f t="shared" si="315"/>
        <v>8.6942802607458259E-4</v>
      </c>
      <c r="H2157" s="182">
        <f t="shared" si="311"/>
        <v>0.23361982040229701</v>
      </c>
    </row>
    <row r="2158" spans="1:8">
      <c r="A2158" s="152">
        <f t="shared" si="316"/>
        <v>2144</v>
      </c>
      <c r="B2158" s="153">
        <f t="shared" si="316"/>
        <v>47069</v>
      </c>
      <c r="C2158" s="179" t="str">
        <f t="shared" si="313"/>
        <v>구간24</v>
      </c>
      <c r="D2158" s="152">
        <f t="shared" si="310"/>
        <v>92</v>
      </c>
      <c r="E2158" s="180">
        <f>COUNTIF($C$15:C2158,C2158)</f>
        <v>43</v>
      </c>
      <c r="F2158" s="181">
        <f t="shared" si="314"/>
        <v>0.23275039237622241</v>
      </c>
      <c r="G2158" s="181">
        <f t="shared" si="315"/>
        <v>8.9012869336207274E-4</v>
      </c>
      <c r="H2158" s="182">
        <f t="shared" si="311"/>
        <v>0.23364052106958449</v>
      </c>
    </row>
    <row r="2159" spans="1:8">
      <c r="A2159" s="152">
        <f t="shared" si="316"/>
        <v>2145</v>
      </c>
      <c r="B2159" s="153">
        <f t="shared" si="316"/>
        <v>47070</v>
      </c>
      <c r="C2159" s="179" t="str">
        <f t="shared" si="313"/>
        <v>구간24</v>
      </c>
      <c r="D2159" s="152">
        <f t="shared" si="310"/>
        <v>92</v>
      </c>
      <c r="E2159" s="180">
        <f>COUNTIF($C$15:C2159,C2159)</f>
        <v>44</v>
      </c>
      <c r="F2159" s="181">
        <f t="shared" si="314"/>
        <v>0.23275039237622241</v>
      </c>
      <c r="G2159" s="181">
        <f t="shared" si="315"/>
        <v>9.1082936064956278E-4</v>
      </c>
      <c r="H2159" s="182">
        <f t="shared" si="311"/>
        <v>0.23366122173687198</v>
      </c>
    </row>
    <row r="2160" spans="1:8">
      <c r="A2160" s="152">
        <f t="shared" ref="A2160:B2175" si="317">A2159+1</f>
        <v>2146</v>
      </c>
      <c r="B2160" s="153">
        <f t="shared" si="317"/>
        <v>47071</v>
      </c>
      <c r="C2160" s="179" t="str">
        <f t="shared" si="313"/>
        <v>구간24</v>
      </c>
      <c r="D2160" s="152">
        <f t="shared" si="310"/>
        <v>92</v>
      </c>
      <c r="E2160" s="180">
        <f>COUNTIF($C$15:C2160,C2160)</f>
        <v>45</v>
      </c>
      <c r="F2160" s="181">
        <f t="shared" si="314"/>
        <v>0.23275039237622241</v>
      </c>
      <c r="G2160" s="181">
        <f t="shared" si="315"/>
        <v>9.3153002793705281E-4</v>
      </c>
      <c r="H2160" s="182">
        <f t="shared" si="311"/>
        <v>0.23368192240415947</v>
      </c>
    </row>
    <row r="2161" spans="1:8">
      <c r="A2161" s="152">
        <f t="shared" si="317"/>
        <v>2147</v>
      </c>
      <c r="B2161" s="153">
        <f t="shared" si="317"/>
        <v>47072</v>
      </c>
      <c r="C2161" s="179" t="str">
        <f t="shared" si="313"/>
        <v>구간24</v>
      </c>
      <c r="D2161" s="152">
        <f t="shared" si="310"/>
        <v>92</v>
      </c>
      <c r="E2161" s="180">
        <f>COUNTIF($C$15:C2161,C2161)</f>
        <v>46</v>
      </c>
      <c r="F2161" s="181">
        <f t="shared" si="314"/>
        <v>0.23275039237622241</v>
      </c>
      <c r="G2161" s="181">
        <f t="shared" si="315"/>
        <v>9.5223069522454296E-4</v>
      </c>
      <c r="H2161" s="182">
        <f t="shared" si="311"/>
        <v>0.23370262307144696</v>
      </c>
    </row>
    <row r="2162" spans="1:8">
      <c r="A2162" s="152">
        <f t="shared" si="317"/>
        <v>2148</v>
      </c>
      <c r="B2162" s="153">
        <f t="shared" si="317"/>
        <v>47073</v>
      </c>
      <c r="C2162" s="179" t="str">
        <f t="shared" si="313"/>
        <v>구간24</v>
      </c>
      <c r="D2162" s="152">
        <f t="shared" si="310"/>
        <v>92</v>
      </c>
      <c r="E2162" s="180">
        <f>COUNTIF($C$15:C2162,C2162)</f>
        <v>47</v>
      </c>
      <c r="F2162" s="181">
        <f t="shared" si="314"/>
        <v>0.23275039237622241</v>
      </c>
      <c r="G2162" s="181">
        <f t="shared" si="315"/>
        <v>9.7293136251203299E-4</v>
      </c>
      <c r="H2162" s="182">
        <f t="shared" si="311"/>
        <v>0.23372332373873445</v>
      </c>
    </row>
    <row r="2163" spans="1:8">
      <c r="A2163" s="152">
        <f t="shared" si="317"/>
        <v>2149</v>
      </c>
      <c r="B2163" s="153">
        <f t="shared" si="317"/>
        <v>47074</v>
      </c>
      <c r="C2163" s="179" t="str">
        <f t="shared" si="313"/>
        <v>구간24</v>
      </c>
      <c r="D2163" s="152">
        <f t="shared" si="310"/>
        <v>92</v>
      </c>
      <c r="E2163" s="180">
        <f>COUNTIF($C$15:C2163,C2163)</f>
        <v>48</v>
      </c>
      <c r="F2163" s="181">
        <f t="shared" si="314"/>
        <v>0.23275039237622241</v>
      </c>
      <c r="G2163" s="181">
        <f t="shared" si="315"/>
        <v>9.9363202979952303E-4</v>
      </c>
      <c r="H2163" s="182">
        <f t="shared" si="311"/>
        <v>0.23374402440602193</v>
      </c>
    </row>
    <row r="2164" spans="1:8">
      <c r="A2164" s="152">
        <f t="shared" si="317"/>
        <v>2150</v>
      </c>
      <c r="B2164" s="153">
        <f t="shared" si="317"/>
        <v>47075</v>
      </c>
      <c r="C2164" s="179" t="str">
        <f t="shared" si="313"/>
        <v>구간24</v>
      </c>
      <c r="D2164" s="152">
        <f t="shared" si="310"/>
        <v>92</v>
      </c>
      <c r="E2164" s="180">
        <f>COUNTIF($C$15:C2164,C2164)</f>
        <v>49</v>
      </c>
      <c r="F2164" s="181">
        <f t="shared" si="314"/>
        <v>0.23275039237622241</v>
      </c>
      <c r="G2164" s="181">
        <f t="shared" si="315"/>
        <v>1.0143326970870131E-3</v>
      </c>
      <c r="H2164" s="182">
        <f t="shared" si="311"/>
        <v>0.23376472507330942</v>
      </c>
    </row>
    <row r="2165" spans="1:8">
      <c r="A2165" s="152">
        <f t="shared" si="317"/>
        <v>2151</v>
      </c>
      <c r="B2165" s="153">
        <f t="shared" si="317"/>
        <v>47076</v>
      </c>
      <c r="C2165" s="179" t="str">
        <f t="shared" si="313"/>
        <v>구간24</v>
      </c>
      <c r="D2165" s="152">
        <f t="shared" si="310"/>
        <v>92</v>
      </c>
      <c r="E2165" s="180">
        <f>COUNTIF($C$15:C2165,C2165)</f>
        <v>50</v>
      </c>
      <c r="F2165" s="181">
        <f t="shared" si="314"/>
        <v>0.23275039237622241</v>
      </c>
      <c r="G2165" s="181">
        <f t="shared" si="315"/>
        <v>1.0350333643745031E-3</v>
      </c>
      <c r="H2165" s="182">
        <f t="shared" si="311"/>
        <v>0.23378542574059691</v>
      </c>
    </row>
    <row r="2166" spans="1:8">
      <c r="A2166" s="152">
        <f t="shared" si="317"/>
        <v>2152</v>
      </c>
      <c r="B2166" s="153">
        <f t="shared" si="317"/>
        <v>47077</v>
      </c>
      <c r="C2166" s="179" t="str">
        <f t="shared" si="313"/>
        <v>구간24</v>
      </c>
      <c r="D2166" s="152">
        <f t="shared" si="310"/>
        <v>92</v>
      </c>
      <c r="E2166" s="180">
        <f>COUNTIF($C$15:C2166,C2166)</f>
        <v>51</v>
      </c>
      <c r="F2166" s="181">
        <f t="shared" si="314"/>
        <v>0.23275039237622241</v>
      </c>
      <c r="G2166" s="181">
        <f t="shared" si="315"/>
        <v>1.0557340316619931E-3</v>
      </c>
      <c r="H2166" s="182">
        <f t="shared" si="311"/>
        <v>0.2338061264078844</v>
      </c>
    </row>
    <row r="2167" spans="1:8">
      <c r="A2167" s="152">
        <f t="shared" si="317"/>
        <v>2153</v>
      </c>
      <c r="B2167" s="153">
        <f t="shared" si="317"/>
        <v>47078</v>
      </c>
      <c r="C2167" s="179" t="str">
        <f t="shared" si="313"/>
        <v>구간24</v>
      </c>
      <c r="D2167" s="152">
        <f t="shared" si="310"/>
        <v>92</v>
      </c>
      <c r="E2167" s="180">
        <f>COUNTIF($C$15:C2167,C2167)</f>
        <v>52</v>
      </c>
      <c r="F2167" s="181">
        <f t="shared" si="314"/>
        <v>0.23275039237622241</v>
      </c>
      <c r="G2167" s="181">
        <f t="shared" si="315"/>
        <v>1.0764346989494832E-3</v>
      </c>
      <c r="H2167" s="182">
        <f t="shared" si="311"/>
        <v>0.23382682707517191</v>
      </c>
    </row>
    <row r="2168" spans="1:8">
      <c r="A2168" s="152">
        <f t="shared" si="317"/>
        <v>2154</v>
      </c>
      <c r="B2168" s="153">
        <f t="shared" si="317"/>
        <v>47079</v>
      </c>
      <c r="C2168" s="179" t="str">
        <f t="shared" si="313"/>
        <v>구간24</v>
      </c>
      <c r="D2168" s="152">
        <f t="shared" si="310"/>
        <v>92</v>
      </c>
      <c r="E2168" s="180">
        <f>COUNTIF($C$15:C2168,C2168)</f>
        <v>53</v>
      </c>
      <c r="F2168" s="181">
        <f t="shared" si="314"/>
        <v>0.23275039237622241</v>
      </c>
      <c r="G2168" s="181">
        <f t="shared" si="315"/>
        <v>1.0971353662369734E-3</v>
      </c>
      <c r="H2168" s="182">
        <f t="shared" si="311"/>
        <v>0.2338475277424594</v>
      </c>
    </row>
    <row r="2169" spans="1:8">
      <c r="A2169" s="152">
        <f t="shared" si="317"/>
        <v>2155</v>
      </c>
      <c r="B2169" s="153">
        <f t="shared" si="317"/>
        <v>47080</v>
      </c>
      <c r="C2169" s="179" t="str">
        <f t="shared" si="313"/>
        <v>구간24</v>
      </c>
      <c r="D2169" s="152">
        <f t="shared" si="310"/>
        <v>92</v>
      </c>
      <c r="E2169" s="180">
        <f>COUNTIF($C$15:C2169,C2169)</f>
        <v>54</v>
      </c>
      <c r="F2169" s="181">
        <f t="shared" si="314"/>
        <v>0.23275039237622241</v>
      </c>
      <c r="G2169" s="181">
        <f t="shared" si="315"/>
        <v>1.1178360335244635E-3</v>
      </c>
      <c r="H2169" s="182">
        <f t="shared" si="311"/>
        <v>0.23386822840974689</v>
      </c>
    </row>
    <row r="2170" spans="1:8">
      <c r="A2170" s="152">
        <f t="shared" si="317"/>
        <v>2156</v>
      </c>
      <c r="B2170" s="153">
        <f t="shared" si="317"/>
        <v>47081</v>
      </c>
      <c r="C2170" s="179" t="str">
        <f t="shared" si="313"/>
        <v>구간24</v>
      </c>
      <c r="D2170" s="152">
        <f t="shared" si="310"/>
        <v>92</v>
      </c>
      <c r="E2170" s="180">
        <f>COUNTIF($C$15:C2170,C2170)</f>
        <v>55</v>
      </c>
      <c r="F2170" s="181">
        <f t="shared" si="314"/>
        <v>0.23275039237622241</v>
      </c>
      <c r="G2170" s="181">
        <f t="shared" si="315"/>
        <v>1.1385367008119535E-3</v>
      </c>
      <c r="H2170" s="182">
        <f t="shared" si="311"/>
        <v>0.23388892907703437</v>
      </c>
    </row>
    <row r="2171" spans="1:8">
      <c r="A2171" s="152">
        <f t="shared" si="317"/>
        <v>2157</v>
      </c>
      <c r="B2171" s="153">
        <f t="shared" si="317"/>
        <v>47082</v>
      </c>
      <c r="C2171" s="179" t="str">
        <f t="shared" si="313"/>
        <v>구간24</v>
      </c>
      <c r="D2171" s="152">
        <f t="shared" si="310"/>
        <v>92</v>
      </c>
      <c r="E2171" s="180">
        <f>COUNTIF($C$15:C2171,C2171)</f>
        <v>56</v>
      </c>
      <c r="F2171" s="181">
        <f t="shared" si="314"/>
        <v>0.23275039237622241</v>
      </c>
      <c r="G2171" s="181">
        <f t="shared" si="315"/>
        <v>1.1592373680994435E-3</v>
      </c>
      <c r="H2171" s="182">
        <f t="shared" si="311"/>
        <v>0.23390962974432186</v>
      </c>
    </row>
    <row r="2172" spans="1:8">
      <c r="A2172" s="152">
        <f t="shared" si="317"/>
        <v>2158</v>
      </c>
      <c r="B2172" s="153">
        <f t="shared" si="317"/>
        <v>47083</v>
      </c>
      <c r="C2172" s="179" t="str">
        <f t="shared" si="313"/>
        <v>구간24</v>
      </c>
      <c r="D2172" s="152">
        <f t="shared" si="310"/>
        <v>92</v>
      </c>
      <c r="E2172" s="180">
        <f>COUNTIF($C$15:C2172,C2172)</f>
        <v>57</v>
      </c>
      <c r="F2172" s="181">
        <f t="shared" si="314"/>
        <v>0.23275039237622241</v>
      </c>
      <c r="G2172" s="181">
        <f t="shared" si="315"/>
        <v>1.1799380353869336E-3</v>
      </c>
      <c r="H2172" s="182">
        <f t="shared" si="311"/>
        <v>0.23393033041160935</v>
      </c>
    </row>
    <row r="2173" spans="1:8">
      <c r="A2173" s="152">
        <f t="shared" si="317"/>
        <v>2159</v>
      </c>
      <c r="B2173" s="153">
        <f t="shared" si="317"/>
        <v>47084</v>
      </c>
      <c r="C2173" s="179" t="str">
        <f t="shared" si="313"/>
        <v>구간24</v>
      </c>
      <c r="D2173" s="152">
        <f t="shared" si="310"/>
        <v>92</v>
      </c>
      <c r="E2173" s="180">
        <f>COUNTIF($C$15:C2173,C2173)</f>
        <v>58</v>
      </c>
      <c r="F2173" s="181">
        <f t="shared" si="314"/>
        <v>0.23275039237622241</v>
      </c>
      <c r="G2173" s="181">
        <f t="shared" si="315"/>
        <v>1.2006387026744236E-3</v>
      </c>
      <c r="H2173" s="182">
        <f t="shared" si="311"/>
        <v>0.23395103107889684</v>
      </c>
    </row>
    <row r="2174" spans="1:8">
      <c r="A2174" s="152">
        <f t="shared" si="317"/>
        <v>2160</v>
      </c>
      <c r="B2174" s="153">
        <f t="shared" si="317"/>
        <v>47085</v>
      </c>
      <c r="C2174" s="179" t="str">
        <f t="shared" si="313"/>
        <v>구간24</v>
      </c>
      <c r="D2174" s="152">
        <f t="shared" si="310"/>
        <v>92</v>
      </c>
      <c r="E2174" s="180">
        <f>COUNTIF($C$15:C2174,C2174)</f>
        <v>59</v>
      </c>
      <c r="F2174" s="181">
        <f t="shared" si="314"/>
        <v>0.23275039237622241</v>
      </c>
      <c r="G2174" s="181">
        <f t="shared" si="315"/>
        <v>1.2213393699619136E-3</v>
      </c>
      <c r="H2174" s="182">
        <f t="shared" si="311"/>
        <v>0.23397173174618432</v>
      </c>
    </row>
    <row r="2175" spans="1:8">
      <c r="A2175" s="152">
        <f t="shared" si="317"/>
        <v>2161</v>
      </c>
      <c r="B2175" s="153">
        <f t="shared" si="317"/>
        <v>47086</v>
      </c>
      <c r="C2175" s="179" t="str">
        <f t="shared" si="313"/>
        <v>구간24</v>
      </c>
      <c r="D2175" s="152">
        <f t="shared" si="310"/>
        <v>92</v>
      </c>
      <c r="E2175" s="180">
        <f>COUNTIF($C$15:C2175,C2175)</f>
        <v>60</v>
      </c>
      <c r="F2175" s="181">
        <f t="shared" si="314"/>
        <v>0.23275039237622241</v>
      </c>
      <c r="G2175" s="181">
        <f t="shared" si="315"/>
        <v>1.2420400372494039E-3</v>
      </c>
      <c r="H2175" s="182">
        <f t="shared" si="311"/>
        <v>0.23399243241347181</v>
      </c>
    </row>
    <row r="2176" spans="1:8">
      <c r="A2176" s="152">
        <f t="shared" ref="A2176:B2191" si="318">A2175+1</f>
        <v>2162</v>
      </c>
      <c r="B2176" s="153">
        <f t="shared" si="318"/>
        <v>47087</v>
      </c>
      <c r="C2176" s="179" t="str">
        <f t="shared" si="313"/>
        <v>구간24</v>
      </c>
      <c r="D2176" s="152">
        <f t="shared" si="310"/>
        <v>92</v>
      </c>
      <c r="E2176" s="180">
        <f>COUNTIF($C$15:C2176,C2176)</f>
        <v>61</v>
      </c>
      <c r="F2176" s="181">
        <f t="shared" si="314"/>
        <v>0.23275039237622241</v>
      </c>
      <c r="G2176" s="181">
        <f t="shared" si="315"/>
        <v>1.2627407045368939E-3</v>
      </c>
      <c r="H2176" s="182">
        <f t="shared" si="311"/>
        <v>0.2340131330807593</v>
      </c>
    </row>
    <row r="2177" spans="1:8">
      <c r="A2177" s="152">
        <f t="shared" si="318"/>
        <v>2163</v>
      </c>
      <c r="B2177" s="153">
        <f t="shared" si="318"/>
        <v>47088</v>
      </c>
      <c r="C2177" s="179" t="str">
        <f t="shared" si="313"/>
        <v>구간24</v>
      </c>
      <c r="D2177" s="152">
        <f t="shared" si="310"/>
        <v>92</v>
      </c>
      <c r="E2177" s="180">
        <f>COUNTIF($C$15:C2177,C2177)</f>
        <v>62</v>
      </c>
      <c r="F2177" s="181">
        <f t="shared" si="314"/>
        <v>0.23275039237622241</v>
      </c>
      <c r="G2177" s="181">
        <f t="shared" si="315"/>
        <v>1.283441371824384E-3</v>
      </c>
      <c r="H2177" s="182">
        <f t="shared" si="311"/>
        <v>0.23403383374804679</v>
      </c>
    </row>
    <row r="2178" spans="1:8">
      <c r="A2178" s="152">
        <f t="shared" si="318"/>
        <v>2164</v>
      </c>
      <c r="B2178" s="153">
        <f t="shared" si="318"/>
        <v>47089</v>
      </c>
      <c r="C2178" s="179" t="str">
        <f t="shared" si="313"/>
        <v>구간24</v>
      </c>
      <c r="D2178" s="152">
        <f t="shared" si="310"/>
        <v>92</v>
      </c>
      <c r="E2178" s="180">
        <f>COUNTIF($C$15:C2178,C2178)</f>
        <v>63</v>
      </c>
      <c r="F2178" s="181">
        <f t="shared" si="314"/>
        <v>0.23275039237622241</v>
      </c>
      <c r="G2178" s="181">
        <f t="shared" si="315"/>
        <v>1.304142039111874E-3</v>
      </c>
      <c r="H2178" s="182">
        <f t="shared" si="311"/>
        <v>0.23405453441533428</v>
      </c>
    </row>
    <row r="2179" spans="1:8">
      <c r="A2179" s="152">
        <f t="shared" si="318"/>
        <v>2165</v>
      </c>
      <c r="B2179" s="153">
        <f t="shared" si="318"/>
        <v>47090</v>
      </c>
      <c r="C2179" s="179" t="str">
        <f t="shared" si="313"/>
        <v>구간24</v>
      </c>
      <c r="D2179" s="152">
        <f t="shared" si="310"/>
        <v>92</v>
      </c>
      <c r="E2179" s="180">
        <f>COUNTIF($C$15:C2179,C2179)</f>
        <v>64</v>
      </c>
      <c r="F2179" s="181">
        <f t="shared" si="314"/>
        <v>0.23275039237622241</v>
      </c>
      <c r="G2179" s="181">
        <f t="shared" si="315"/>
        <v>1.324842706399364E-3</v>
      </c>
      <c r="H2179" s="182">
        <f t="shared" si="311"/>
        <v>0.23407523508262179</v>
      </c>
    </row>
    <row r="2180" spans="1:8">
      <c r="A2180" s="152">
        <f t="shared" si="318"/>
        <v>2166</v>
      </c>
      <c r="B2180" s="153">
        <f t="shared" si="318"/>
        <v>47091</v>
      </c>
      <c r="C2180" s="179" t="str">
        <f t="shared" si="313"/>
        <v>구간24</v>
      </c>
      <c r="D2180" s="152">
        <f t="shared" si="310"/>
        <v>92</v>
      </c>
      <c r="E2180" s="180">
        <f>COUNTIF($C$15:C2180,C2180)</f>
        <v>65</v>
      </c>
      <c r="F2180" s="181">
        <f t="shared" si="314"/>
        <v>0.23275039237622241</v>
      </c>
      <c r="G2180" s="181">
        <f t="shared" si="315"/>
        <v>1.3455433736868541E-3</v>
      </c>
      <c r="H2180" s="182">
        <f t="shared" si="311"/>
        <v>0.23409593574990928</v>
      </c>
    </row>
    <row r="2181" spans="1:8">
      <c r="A2181" s="152">
        <f t="shared" si="318"/>
        <v>2167</v>
      </c>
      <c r="B2181" s="153">
        <f t="shared" si="318"/>
        <v>47092</v>
      </c>
      <c r="C2181" s="179" t="str">
        <f t="shared" si="313"/>
        <v>구간24</v>
      </c>
      <c r="D2181" s="152">
        <f t="shared" si="310"/>
        <v>92</v>
      </c>
      <c r="E2181" s="180">
        <f>COUNTIF($C$15:C2181,C2181)</f>
        <v>66</v>
      </c>
      <c r="F2181" s="181">
        <f t="shared" si="314"/>
        <v>0.23275039237622241</v>
      </c>
      <c r="G2181" s="181">
        <f t="shared" si="315"/>
        <v>1.3662440409743441E-3</v>
      </c>
      <c r="H2181" s="182">
        <f t="shared" si="311"/>
        <v>0.23411663641719677</v>
      </c>
    </row>
    <row r="2182" spans="1:8">
      <c r="A2182" s="152">
        <f t="shared" si="318"/>
        <v>2168</v>
      </c>
      <c r="B2182" s="153">
        <f t="shared" si="318"/>
        <v>47093</v>
      </c>
      <c r="C2182" s="179" t="str">
        <f t="shared" si="313"/>
        <v>구간24</v>
      </c>
      <c r="D2182" s="152">
        <f t="shared" si="310"/>
        <v>92</v>
      </c>
      <c r="E2182" s="180">
        <f>COUNTIF($C$15:C2182,C2182)</f>
        <v>67</v>
      </c>
      <c r="F2182" s="181">
        <f t="shared" si="314"/>
        <v>0.23275039237622241</v>
      </c>
      <c r="G2182" s="181">
        <f t="shared" si="315"/>
        <v>1.3869447082618341E-3</v>
      </c>
      <c r="H2182" s="182">
        <f t="shared" si="311"/>
        <v>0.23413733708448425</v>
      </c>
    </row>
    <row r="2183" spans="1:8">
      <c r="A2183" s="152">
        <f t="shared" si="318"/>
        <v>2169</v>
      </c>
      <c r="B2183" s="153">
        <f t="shared" si="318"/>
        <v>47094</v>
      </c>
      <c r="C2183" s="179" t="str">
        <f t="shared" si="313"/>
        <v>구간24</v>
      </c>
      <c r="D2183" s="152">
        <f t="shared" si="310"/>
        <v>92</v>
      </c>
      <c r="E2183" s="180">
        <f>COUNTIF($C$15:C2183,C2183)</f>
        <v>68</v>
      </c>
      <c r="F2183" s="181">
        <f t="shared" si="314"/>
        <v>0.23275039237622241</v>
      </c>
      <c r="G2183" s="181">
        <f t="shared" si="315"/>
        <v>1.4076453755493242E-3</v>
      </c>
      <c r="H2183" s="182">
        <f t="shared" si="311"/>
        <v>0.23415803775177174</v>
      </c>
    </row>
    <row r="2184" spans="1:8">
      <c r="A2184" s="152">
        <f t="shared" si="318"/>
        <v>2170</v>
      </c>
      <c r="B2184" s="153">
        <f t="shared" si="318"/>
        <v>47095</v>
      </c>
      <c r="C2184" s="179" t="str">
        <f t="shared" si="313"/>
        <v>구간24</v>
      </c>
      <c r="D2184" s="152">
        <f t="shared" si="310"/>
        <v>92</v>
      </c>
      <c r="E2184" s="180">
        <f>COUNTIF($C$15:C2184,C2184)</f>
        <v>69</v>
      </c>
      <c r="F2184" s="181">
        <f t="shared" si="314"/>
        <v>0.23275039237622241</v>
      </c>
      <c r="G2184" s="181">
        <f t="shared" si="315"/>
        <v>1.4283460428368144E-3</v>
      </c>
      <c r="H2184" s="182">
        <f t="shared" si="311"/>
        <v>0.23417873841905923</v>
      </c>
    </row>
    <row r="2185" spans="1:8">
      <c r="A2185" s="152">
        <f t="shared" si="318"/>
        <v>2171</v>
      </c>
      <c r="B2185" s="153">
        <f t="shared" si="318"/>
        <v>47096</v>
      </c>
      <c r="C2185" s="179" t="str">
        <f t="shared" si="313"/>
        <v>구간24</v>
      </c>
      <c r="D2185" s="152">
        <f t="shared" si="310"/>
        <v>92</v>
      </c>
      <c r="E2185" s="180">
        <f>COUNTIF($C$15:C2185,C2185)</f>
        <v>70</v>
      </c>
      <c r="F2185" s="181">
        <f t="shared" si="314"/>
        <v>0.23275039237622241</v>
      </c>
      <c r="G2185" s="181">
        <f t="shared" si="315"/>
        <v>1.4490467101243045E-3</v>
      </c>
      <c r="H2185" s="182">
        <f t="shared" si="311"/>
        <v>0.23419943908634672</v>
      </c>
    </row>
    <row r="2186" spans="1:8">
      <c r="A2186" s="152">
        <f t="shared" si="318"/>
        <v>2172</v>
      </c>
      <c r="B2186" s="153">
        <f t="shared" si="318"/>
        <v>47097</v>
      </c>
      <c r="C2186" s="179" t="str">
        <f t="shared" si="313"/>
        <v>구간24</v>
      </c>
      <c r="D2186" s="152">
        <f t="shared" si="310"/>
        <v>92</v>
      </c>
      <c r="E2186" s="180">
        <f>COUNTIF($C$15:C2186,C2186)</f>
        <v>71</v>
      </c>
      <c r="F2186" s="181">
        <f t="shared" si="314"/>
        <v>0.23275039237622241</v>
      </c>
      <c r="G2186" s="181">
        <f t="shared" si="315"/>
        <v>1.4697473774117945E-3</v>
      </c>
      <c r="H2186" s="182">
        <f t="shared" si="311"/>
        <v>0.2342201397536342</v>
      </c>
    </row>
    <row r="2187" spans="1:8">
      <c r="A2187" s="152">
        <f t="shared" si="318"/>
        <v>2173</v>
      </c>
      <c r="B2187" s="153">
        <f t="shared" si="318"/>
        <v>47098</v>
      </c>
      <c r="C2187" s="179" t="str">
        <f t="shared" si="313"/>
        <v>구간24</v>
      </c>
      <c r="D2187" s="152">
        <f t="shared" si="310"/>
        <v>92</v>
      </c>
      <c r="E2187" s="180">
        <f>COUNTIF($C$15:C2187,C2187)</f>
        <v>72</v>
      </c>
      <c r="F2187" s="181">
        <f t="shared" si="314"/>
        <v>0.23275039237622241</v>
      </c>
      <c r="G2187" s="181">
        <f t="shared" si="315"/>
        <v>1.4904480446992845E-3</v>
      </c>
      <c r="H2187" s="182">
        <f t="shared" si="311"/>
        <v>0.23424084042092169</v>
      </c>
    </row>
    <row r="2188" spans="1:8">
      <c r="A2188" s="152">
        <f t="shared" si="318"/>
        <v>2174</v>
      </c>
      <c r="B2188" s="153">
        <f t="shared" si="318"/>
        <v>47099</v>
      </c>
      <c r="C2188" s="179" t="str">
        <f t="shared" si="313"/>
        <v>구간24</v>
      </c>
      <c r="D2188" s="152">
        <f t="shared" si="310"/>
        <v>92</v>
      </c>
      <c r="E2188" s="180">
        <f>COUNTIF($C$15:C2188,C2188)</f>
        <v>73</v>
      </c>
      <c r="F2188" s="181">
        <f t="shared" si="314"/>
        <v>0.23275039237622241</v>
      </c>
      <c r="G2188" s="181">
        <f t="shared" si="315"/>
        <v>1.5111487119867746E-3</v>
      </c>
      <c r="H2188" s="182">
        <f t="shared" si="311"/>
        <v>0.23426154108820918</v>
      </c>
    </row>
    <row r="2189" spans="1:8">
      <c r="A2189" s="152">
        <f t="shared" si="318"/>
        <v>2175</v>
      </c>
      <c r="B2189" s="153">
        <f t="shared" si="318"/>
        <v>47100</v>
      </c>
      <c r="C2189" s="179" t="str">
        <f t="shared" si="313"/>
        <v>구간24</v>
      </c>
      <c r="D2189" s="152">
        <f t="shared" si="310"/>
        <v>92</v>
      </c>
      <c r="E2189" s="180">
        <f>COUNTIF($C$15:C2189,C2189)</f>
        <v>74</v>
      </c>
      <c r="F2189" s="181">
        <f t="shared" si="314"/>
        <v>0.23275039237622241</v>
      </c>
      <c r="G2189" s="181">
        <f t="shared" si="315"/>
        <v>1.5318493792742646E-3</v>
      </c>
      <c r="H2189" s="182">
        <f t="shared" si="311"/>
        <v>0.23428224175549667</v>
      </c>
    </row>
    <row r="2190" spans="1:8">
      <c r="A2190" s="152">
        <f t="shared" si="318"/>
        <v>2176</v>
      </c>
      <c r="B2190" s="153">
        <f t="shared" si="318"/>
        <v>47101</v>
      </c>
      <c r="C2190" s="179" t="str">
        <f t="shared" si="313"/>
        <v>구간24</v>
      </c>
      <c r="D2190" s="152">
        <f t="shared" si="310"/>
        <v>92</v>
      </c>
      <c r="E2190" s="180">
        <f>COUNTIF($C$15:C2190,C2190)</f>
        <v>75</v>
      </c>
      <c r="F2190" s="181">
        <f t="shared" si="314"/>
        <v>0.23275039237622241</v>
      </c>
      <c r="G2190" s="181">
        <f t="shared" si="315"/>
        <v>1.5525500465617546E-3</v>
      </c>
      <c r="H2190" s="182">
        <f t="shared" si="311"/>
        <v>0.23430294242278418</v>
      </c>
    </row>
    <row r="2191" spans="1:8">
      <c r="A2191" s="152">
        <f t="shared" si="318"/>
        <v>2177</v>
      </c>
      <c r="B2191" s="153">
        <f t="shared" si="318"/>
        <v>47102</v>
      </c>
      <c r="C2191" s="179" t="str">
        <f t="shared" si="313"/>
        <v>구간24</v>
      </c>
      <c r="D2191" s="152">
        <f t="shared" ref="D2191:D2254" si="319">COUNTIF($C$15:$C$49928,C2191)</f>
        <v>92</v>
      </c>
      <c r="E2191" s="180">
        <f>COUNTIF($C$15:C2191,C2191)</f>
        <v>76</v>
      </c>
      <c r="F2191" s="181">
        <f t="shared" si="314"/>
        <v>0.23275039237622241</v>
      </c>
      <c r="G2191" s="181">
        <f t="shared" si="315"/>
        <v>1.5732507138492449E-3</v>
      </c>
      <c r="H2191" s="182">
        <f t="shared" ref="H2191:H2254" si="320">F2191+G2191</f>
        <v>0.23432364309007167</v>
      </c>
    </row>
    <row r="2192" spans="1:8">
      <c r="A2192" s="152">
        <f t="shared" ref="A2192:B2207" si="321">A2191+1</f>
        <v>2178</v>
      </c>
      <c r="B2192" s="153">
        <f t="shared" si="321"/>
        <v>47103</v>
      </c>
      <c r="C2192" s="179" t="str">
        <f t="shared" ref="C2192:C2255" si="322">IF(IFERROR(HLOOKUP(B2192,$D$5:$BK$6,2,FALSE),"")="",C2193,HLOOKUP(B2192,$D$5:$BK$7,2,FALSE))</f>
        <v>구간24</v>
      </c>
      <c r="D2192" s="152">
        <f t="shared" si="319"/>
        <v>92</v>
      </c>
      <c r="E2192" s="180">
        <f>COUNTIF($C$15:C2192,C2192)</f>
        <v>77</v>
      </c>
      <c r="F2192" s="181">
        <f t="shared" ref="F2192:F2255" si="323">HLOOKUP($C2192,$D$6:$BK$11,6,FALSE)</f>
        <v>0.23275039237622241</v>
      </c>
      <c r="G2192" s="181">
        <f t="shared" ref="G2192:G2255" si="324">HLOOKUP($C2192,$D$6:$BK$11,5,FALSE)*(E2192)</f>
        <v>1.5939513811367349E-3</v>
      </c>
      <c r="H2192" s="182">
        <f t="shared" si="320"/>
        <v>0.23434434375735916</v>
      </c>
    </row>
    <row r="2193" spans="1:8">
      <c r="A2193" s="152">
        <f t="shared" si="321"/>
        <v>2179</v>
      </c>
      <c r="B2193" s="153">
        <f t="shared" si="321"/>
        <v>47104</v>
      </c>
      <c r="C2193" s="179" t="str">
        <f t="shared" si="322"/>
        <v>구간24</v>
      </c>
      <c r="D2193" s="152">
        <f t="shared" si="319"/>
        <v>92</v>
      </c>
      <c r="E2193" s="180">
        <f>COUNTIF($C$15:C2193,C2193)</f>
        <v>78</v>
      </c>
      <c r="F2193" s="181">
        <f t="shared" si="323"/>
        <v>0.23275039237622241</v>
      </c>
      <c r="G2193" s="181">
        <f t="shared" si="324"/>
        <v>1.614652048424225E-3</v>
      </c>
      <c r="H2193" s="182">
        <f t="shared" si="320"/>
        <v>0.23436504442464665</v>
      </c>
    </row>
    <row r="2194" spans="1:8">
      <c r="A2194" s="152">
        <f t="shared" si="321"/>
        <v>2180</v>
      </c>
      <c r="B2194" s="153">
        <f t="shared" si="321"/>
        <v>47105</v>
      </c>
      <c r="C2194" s="179" t="str">
        <f t="shared" si="322"/>
        <v>구간24</v>
      </c>
      <c r="D2194" s="152">
        <f t="shared" si="319"/>
        <v>92</v>
      </c>
      <c r="E2194" s="180">
        <f>COUNTIF($C$15:C2194,C2194)</f>
        <v>79</v>
      </c>
      <c r="F2194" s="181">
        <f t="shared" si="323"/>
        <v>0.23275039237622241</v>
      </c>
      <c r="G2194" s="181">
        <f t="shared" si="324"/>
        <v>1.635352715711715E-3</v>
      </c>
      <c r="H2194" s="182">
        <f t="shared" si="320"/>
        <v>0.23438574509193413</v>
      </c>
    </row>
    <row r="2195" spans="1:8">
      <c r="A2195" s="152">
        <f t="shared" si="321"/>
        <v>2181</v>
      </c>
      <c r="B2195" s="153">
        <f t="shared" si="321"/>
        <v>47106</v>
      </c>
      <c r="C2195" s="179" t="str">
        <f t="shared" si="322"/>
        <v>구간24</v>
      </c>
      <c r="D2195" s="152">
        <f t="shared" si="319"/>
        <v>92</v>
      </c>
      <c r="E2195" s="180">
        <f>COUNTIF($C$15:C2195,C2195)</f>
        <v>80</v>
      </c>
      <c r="F2195" s="181">
        <f t="shared" si="323"/>
        <v>0.23275039237622241</v>
      </c>
      <c r="G2195" s="181">
        <f t="shared" si="324"/>
        <v>1.656053382999205E-3</v>
      </c>
      <c r="H2195" s="182">
        <f t="shared" si="320"/>
        <v>0.23440644575922162</v>
      </c>
    </row>
    <row r="2196" spans="1:8">
      <c r="A2196" s="152">
        <f t="shared" si="321"/>
        <v>2182</v>
      </c>
      <c r="B2196" s="153">
        <f t="shared" si="321"/>
        <v>47107</v>
      </c>
      <c r="C2196" s="179" t="str">
        <f t="shared" si="322"/>
        <v>구간24</v>
      </c>
      <c r="D2196" s="152">
        <f t="shared" si="319"/>
        <v>92</v>
      </c>
      <c r="E2196" s="180">
        <f>COUNTIF($C$15:C2196,C2196)</f>
        <v>81</v>
      </c>
      <c r="F2196" s="181">
        <f t="shared" si="323"/>
        <v>0.23275039237622241</v>
      </c>
      <c r="G2196" s="181">
        <f t="shared" si="324"/>
        <v>1.6767540502866951E-3</v>
      </c>
      <c r="H2196" s="182">
        <f t="shared" si="320"/>
        <v>0.23442714642650911</v>
      </c>
    </row>
    <row r="2197" spans="1:8">
      <c r="A2197" s="152">
        <f t="shared" si="321"/>
        <v>2183</v>
      </c>
      <c r="B2197" s="153">
        <f t="shared" si="321"/>
        <v>47108</v>
      </c>
      <c r="C2197" s="179" t="str">
        <f t="shared" si="322"/>
        <v>구간24</v>
      </c>
      <c r="D2197" s="152">
        <f t="shared" si="319"/>
        <v>92</v>
      </c>
      <c r="E2197" s="180">
        <f>COUNTIF($C$15:C2197,C2197)</f>
        <v>82</v>
      </c>
      <c r="F2197" s="181">
        <f t="shared" si="323"/>
        <v>0.23275039237622241</v>
      </c>
      <c r="G2197" s="181">
        <f t="shared" si="324"/>
        <v>1.6974547175741851E-3</v>
      </c>
      <c r="H2197" s="182">
        <f t="shared" si="320"/>
        <v>0.2344478470937966</v>
      </c>
    </row>
    <row r="2198" spans="1:8">
      <c r="A2198" s="152">
        <f t="shared" si="321"/>
        <v>2184</v>
      </c>
      <c r="B2198" s="153">
        <f t="shared" si="321"/>
        <v>47109</v>
      </c>
      <c r="C2198" s="179" t="str">
        <f t="shared" si="322"/>
        <v>구간24</v>
      </c>
      <c r="D2198" s="152">
        <f t="shared" si="319"/>
        <v>92</v>
      </c>
      <c r="E2198" s="180">
        <f>COUNTIF($C$15:C2198,C2198)</f>
        <v>83</v>
      </c>
      <c r="F2198" s="181">
        <f t="shared" si="323"/>
        <v>0.23275039237622241</v>
      </c>
      <c r="G2198" s="181">
        <f t="shared" si="324"/>
        <v>1.7181553848616752E-3</v>
      </c>
      <c r="H2198" s="182">
        <f t="shared" si="320"/>
        <v>0.23446854776108408</v>
      </c>
    </row>
    <row r="2199" spans="1:8">
      <c r="A2199" s="152">
        <f t="shared" si="321"/>
        <v>2185</v>
      </c>
      <c r="B2199" s="153">
        <f t="shared" si="321"/>
        <v>47110</v>
      </c>
      <c r="C2199" s="179" t="str">
        <f t="shared" si="322"/>
        <v>구간24</v>
      </c>
      <c r="D2199" s="152">
        <f t="shared" si="319"/>
        <v>92</v>
      </c>
      <c r="E2199" s="180">
        <f>COUNTIF($C$15:C2199,C2199)</f>
        <v>84</v>
      </c>
      <c r="F2199" s="181">
        <f t="shared" si="323"/>
        <v>0.23275039237622241</v>
      </c>
      <c r="G2199" s="181">
        <f t="shared" si="324"/>
        <v>1.7388560521491652E-3</v>
      </c>
      <c r="H2199" s="182">
        <f t="shared" si="320"/>
        <v>0.23448924842837157</v>
      </c>
    </row>
    <row r="2200" spans="1:8">
      <c r="A2200" s="152">
        <f t="shared" si="321"/>
        <v>2186</v>
      </c>
      <c r="B2200" s="153">
        <f t="shared" si="321"/>
        <v>47111</v>
      </c>
      <c r="C2200" s="179" t="str">
        <f t="shared" si="322"/>
        <v>구간24</v>
      </c>
      <c r="D2200" s="152">
        <f t="shared" si="319"/>
        <v>92</v>
      </c>
      <c r="E2200" s="180">
        <f>COUNTIF($C$15:C2200,C2200)</f>
        <v>85</v>
      </c>
      <c r="F2200" s="181">
        <f t="shared" si="323"/>
        <v>0.23275039237622241</v>
      </c>
      <c r="G2200" s="181">
        <f t="shared" si="324"/>
        <v>1.7595567194366554E-3</v>
      </c>
      <c r="H2200" s="182">
        <f t="shared" si="320"/>
        <v>0.23450994909565906</v>
      </c>
    </row>
    <row r="2201" spans="1:8">
      <c r="A2201" s="152">
        <f t="shared" si="321"/>
        <v>2187</v>
      </c>
      <c r="B2201" s="153">
        <f t="shared" si="321"/>
        <v>47112</v>
      </c>
      <c r="C2201" s="179" t="str">
        <f t="shared" si="322"/>
        <v>구간24</v>
      </c>
      <c r="D2201" s="152">
        <f t="shared" si="319"/>
        <v>92</v>
      </c>
      <c r="E2201" s="180">
        <f>COUNTIF($C$15:C2201,C2201)</f>
        <v>86</v>
      </c>
      <c r="F2201" s="181">
        <f t="shared" si="323"/>
        <v>0.23275039237622241</v>
      </c>
      <c r="G2201" s="181">
        <f t="shared" si="324"/>
        <v>1.7802573867241455E-3</v>
      </c>
      <c r="H2201" s="182">
        <f t="shared" si="320"/>
        <v>0.23453064976294655</v>
      </c>
    </row>
    <row r="2202" spans="1:8">
      <c r="A2202" s="152">
        <f t="shared" si="321"/>
        <v>2188</v>
      </c>
      <c r="B2202" s="153">
        <f t="shared" si="321"/>
        <v>47113</v>
      </c>
      <c r="C2202" s="179" t="str">
        <f t="shared" si="322"/>
        <v>구간24</v>
      </c>
      <c r="D2202" s="152">
        <f t="shared" si="319"/>
        <v>92</v>
      </c>
      <c r="E2202" s="180">
        <f>COUNTIF($C$15:C2202,C2202)</f>
        <v>87</v>
      </c>
      <c r="F2202" s="181">
        <f t="shared" si="323"/>
        <v>0.23275039237622241</v>
      </c>
      <c r="G2202" s="181">
        <f t="shared" si="324"/>
        <v>1.8009580540116355E-3</v>
      </c>
      <c r="H2202" s="182">
        <f t="shared" si="320"/>
        <v>0.23455135043023406</v>
      </c>
    </row>
    <row r="2203" spans="1:8">
      <c r="A2203" s="152">
        <f t="shared" si="321"/>
        <v>2189</v>
      </c>
      <c r="B2203" s="153">
        <f t="shared" si="321"/>
        <v>47114</v>
      </c>
      <c r="C2203" s="179" t="str">
        <f t="shared" si="322"/>
        <v>구간24</v>
      </c>
      <c r="D2203" s="152">
        <f t="shared" si="319"/>
        <v>92</v>
      </c>
      <c r="E2203" s="180">
        <f>COUNTIF($C$15:C2203,C2203)</f>
        <v>88</v>
      </c>
      <c r="F2203" s="181">
        <f t="shared" si="323"/>
        <v>0.23275039237622241</v>
      </c>
      <c r="G2203" s="181">
        <f t="shared" si="324"/>
        <v>1.8216587212991256E-3</v>
      </c>
      <c r="H2203" s="182">
        <f t="shared" si="320"/>
        <v>0.23457205109752155</v>
      </c>
    </row>
    <row r="2204" spans="1:8">
      <c r="A2204" s="152">
        <f t="shared" si="321"/>
        <v>2190</v>
      </c>
      <c r="B2204" s="153">
        <f t="shared" si="321"/>
        <v>47115</v>
      </c>
      <c r="C2204" s="179" t="str">
        <f t="shared" si="322"/>
        <v>구간24</v>
      </c>
      <c r="D2204" s="152">
        <f t="shared" si="319"/>
        <v>92</v>
      </c>
      <c r="E2204" s="180">
        <f>COUNTIF($C$15:C2204,C2204)</f>
        <v>89</v>
      </c>
      <c r="F2204" s="181">
        <f t="shared" si="323"/>
        <v>0.23275039237622241</v>
      </c>
      <c r="G2204" s="181">
        <f t="shared" si="324"/>
        <v>1.8423593885866156E-3</v>
      </c>
      <c r="H2204" s="182">
        <f t="shared" si="320"/>
        <v>0.23459275176480904</v>
      </c>
    </row>
    <row r="2205" spans="1:8">
      <c r="A2205" s="152">
        <f t="shared" si="321"/>
        <v>2191</v>
      </c>
      <c r="B2205" s="153">
        <f t="shared" si="321"/>
        <v>47116</v>
      </c>
      <c r="C2205" s="179" t="str">
        <f t="shared" si="322"/>
        <v>구간24</v>
      </c>
      <c r="D2205" s="152">
        <f t="shared" si="319"/>
        <v>92</v>
      </c>
      <c r="E2205" s="180">
        <f>COUNTIF($C$15:C2205,C2205)</f>
        <v>90</v>
      </c>
      <c r="F2205" s="181">
        <f t="shared" si="323"/>
        <v>0.23275039237622241</v>
      </c>
      <c r="G2205" s="181">
        <f t="shared" si="324"/>
        <v>1.8630600558741056E-3</v>
      </c>
      <c r="H2205" s="182">
        <f t="shared" si="320"/>
        <v>0.23461345243209653</v>
      </c>
    </row>
    <row r="2206" spans="1:8">
      <c r="A2206" s="152">
        <f t="shared" si="321"/>
        <v>2192</v>
      </c>
      <c r="B2206" s="153">
        <f t="shared" si="321"/>
        <v>47117</v>
      </c>
      <c r="C2206" s="179" t="str">
        <f t="shared" si="322"/>
        <v>구간24</v>
      </c>
      <c r="D2206" s="152">
        <f t="shared" si="319"/>
        <v>92</v>
      </c>
      <c r="E2206" s="180">
        <f>COUNTIF($C$15:C2206,C2206)</f>
        <v>91</v>
      </c>
      <c r="F2206" s="181">
        <f t="shared" si="323"/>
        <v>0.23275039237622241</v>
      </c>
      <c r="G2206" s="181">
        <f t="shared" si="324"/>
        <v>1.8837607231615957E-3</v>
      </c>
      <c r="H2206" s="182">
        <f t="shared" si="320"/>
        <v>0.23463415309938401</v>
      </c>
    </row>
    <row r="2207" spans="1:8">
      <c r="A2207" s="152">
        <f t="shared" si="321"/>
        <v>2193</v>
      </c>
      <c r="B2207" s="153">
        <f t="shared" si="321"/>
        <v>47118</v>
      </c>
      <c r="C2207" s="179" t="str">
        <f t="shared" si="322"/>
        <v>구간24</v>
      </c>
      <c r="D2207" s="152">
        <f t="shared" si="319"/>
        <v>92</v>
      </c>
      <c r="E2207" s="180">
        <f>COUNTIF($C$15:C2207,C2207)</f>
        <v>92</v>
      </c>
      <c r="F2207" s="181">
        <f t="shared" si="323"/>
        <v>0.23275039237622241</v>
      </c>
      <c r="G2207" s="181">
        <f t="shared" si="324"/>
        <v>1.9044613904490859E-3</v>
      </c>
      <c r="H2207" s="182">
        <f t="shared" si="320"/>
        <v>0.2346548537666715</v>
      </c>
    </row>
    <row r="2208" spans="1:8">
      <c r="A2208" s="152">
        <f t="shared" ref="A2208:B2223" si="325">A2207+1</f>
        <v>2194</v>
      </c>
      <c r="B2208" s="153">
        <f t="shared" si="325"/>
        <v>47119</v>
      </c>
      <c r="C2208" s="179" t="str">
        <f t="shared" si="322"/>
        <v>구간25</v>
      </c>
      <c r="D2208" s="152">
        <f t="shared" si="319"/>
        <v>90</v>
      </c>
      <c r="E2208" s="180">
        <f>COUNTIF($C$15:C2208,C2208)</f>
        <v>1</v>
      </c>
      <c r="F2208" s="181">
        <f t="shared" si="323"/>
        <v>0.2346548537666715</v>
      </c>
      <c r="G2208" s="181">
        <f t="shared" si="324"/>
        <v>2.2268882769428524E-5</v>
      </c>
      <c r="H2208" s="182">
        <f t="shared" si="320"/>
        <v>0.23467712264944093</v>
      </c>
    </row>
    <row r="2209" spans="1:8">
      <c r="A2209" s="152">
        <f t="shared" si="325"/>
        <v>2195</v>
      </c>
      <c r="B2209" s="153">
        <f t="shared" si="325"/>
        <v>47120</v>
      </c>
      <c r="C2209" s="179" t="str">
        <f t="shared" si="322"/>
        <v>구간25</v>
      </c>
      <c r="D2209" s="152">
        <f t="shared" si="319"/>
        <v>90</v>
      </c>
      <c r="E2209" s="180">
        <f>COUNTIF($C$15:C2209,C2209)</f>
        <v>2</v>
      </c>
      <c r="F2209" s="181">
        <f t="shared" si="323"/>
        <v>0.2346548537666715</v>
      </c>
      <c r="G2209" s="181">
        <f t="shared" si="324"/>
        <v>4.4537765538857048E-5</v>
      </c>
      <c r="H2209" s="182">
        <f t="shared" si="320"/>
        <v>0.23469939153221037</v>
      </c>
    </row>
    <row r="2210" spans="1:8">
      <c r="A2210" s="152">
        <f t="shared" si="325"/>
        <v>2196</v>
      </c>
      <c r="B2210" s="153">
        <f t="shared" si="325"/>
        <v>47121</v>
      </c>
      <c r="C2210" s="179" t="str">
        <f t="shared" si="322"/>
        <v>구간25</v>
      </c>
      <c r="D2210" s="152">
        <f t="shared" si="319"/>
        <v>90</v>
      </c>
      <c r="E2210" s="180">
        <f>COUNTIF($C$15:C2210,C2210)</f>
        <v>3</v>
      </c>
      <c r="F2210" s="181">
        <f t="shared" si="323"/>
        <v>0.2346548537666715</v>
      </c>
      <c r="G2210" s="181">
        <f t="shared" si="324"/>
        <v>6.6806648308285566E-5</v>
      </c>
      <c r="H2210" s="182">
        <f t="shared" si="320"/>
        <v>0.2347216604149798</v>
      </c>
    </row>
    <row r="2211" spans="1:8">
      <c r="A2211" s="152">
        <f t="shared" si="325"/>
        <v>2197</v>
      </c>
      <c r="B2211" s="153">
        <f t="shared" si="325"/>
        <v>47122</v>
      </c>
      <c r="C2211" s="179" t="str">
        <f t="shared" si="322"/>
        <v>구간25</v>
      </c>
      <c r="D2211" s="152">
        <f t="shared" si="319"/>
        <v>90</v>
      </c>
      <c r="E2211" s="180">
        <f>COUNTIF($C$15:C2211,C2211)</f>
        <v>4</v>
      </c>
      <c r="F2211" s="181">
        <f t="shared" si="323"/>
        <v>0.2346548537666715</v>
      </c>
      <c r="G2211" s="181">
        <f t="shared" si="324"/>
        <v>8.9075531077714097E-5</v>
      </c>
      <c r="H2211" s="182">
        <f t="shared" si="320"/>
        <v>0.2347439292977492</v>
      </c>
    </row>
    <row r="2212" spans="1:8">
      <c r="A2212" s="152">
        <f t="shared" si="325"/>
        <v>2198</v>
      </c>
      <c r="B2212" s="153">
        <f t="shared" si="325"/>
        <v>47123</v>
      </c>
      <c r="C2212" s="179" t="str">
        <f t="shared" si="322"/>
        <v>구간25</v>
      </c>
      <c r="D2212" s="152">
        <f t="shared" si="319"/>
        <v>90</v>
      </c>
      <c r="E2212" s="180">
        <f>COUNTIF($C$15:C2212,C2212)</f>
        <v>5</v>
      </c>
      <c r="F2212" s="181">
        <f t="shared" si="323"/>
        <v>0.2346548537666715</v>
      </c>
      <c r="G2212" s="181">
        <f t="shared" si="324"/>
        <v>1.1134441384714263E-4</v>
      </c>
      <c r="H2212" s="182">
        <f t="shared" si="320"/>
        <v>0.23476619818051864</v>
      </c>
    </row>
    <row r="2213" spans="1:8">
      <c r="A2213" s="152">
        <f t="shared" si="325"/>
        <v>2199</v>
      </c>
      <c r="B2213" s="153">
        <f t="shared" si="325"/>
        <v>47124</v>
      </c>
      <c r="C2213" s="179" t="str">
        <f t="shared" si="322"/>
        <v>구간25</v>
      </c>
      <c r="D2213" s="152">
        <f t="shared" si="319"/>
        <v>90</v>
      </c>
      <c r="E2213" s="180">
        <f>COUNTIF($C$15:C2213,C2213)</f>
        <v>6</v>
      </c>
      <c r="F2213" s="181">
        <f t="shared" si="323"/>
        <v>0.2346548537666715</v>
      </c>
      <c r="G2213" s="181">
        <f t="shared" si="324"/>
        <v>1.3361329661657113E-4</v>
      </c>
      <c r="H2213" s="182">
        <f t="shared" si="320"/>
        <v>0.23478846706328807</v>
      </c>
    </row>
    <row r="2214" spans="1:8">
      <c r="A2214" s="152">
        <f t="shared" si="325"/>
        <v>2200</v>
      </c>
      <c r="B2214" s="153">
        <f t="shared" si="325"/>
        <v>47125</v>
      </c>
      <c r="C2214" s="179" t="str">
        <f t="shared" si="322"/>
        <v>구간25</v>
      </c>
      <c r="D2214" s="152">
        <f t="shared" si="319"/>
        <v>90</v>
      </c>
      <c r="E2214" s="180">
        <f>COUNTIF($C$15:C2214,C2214)</f>
        <v>7</v>
      </c>
      <c r="F2214" s="181">
        <f t="shared" si="323"/>
        <v>0.2346548537666715</v>
      </c>
      <c r="G2214" s="181">
        <f t="shared" si="324"/>
        <v>1.5588217938599966E-4</v>
      </c>
      <c r="H2214" s="182">
        <f t="shared" si="320"/>
        <v>0.2348107359460575</v>
      </c>
    </row>
    <row r="2215" spans="1:8">
      <c r="A2215" s="152">
        <f t="shared" si="325"/>
        <v>2201</v>
      </c>
      <c r="B2215" s="153">
        <f t="shared" si="325"/>
        <v>47126</v>
      </c>
      <c r="C2215" s="179" t="str">
        <f t="shared" si="322"/>
        <v>구간25</v>
      </c>
      <c r="D2215" s="152">
        <f t="shared" si="319"/>
        <v>90</v>
      </c>
      <c r="E2215" s="180">
        <f>COUNTIF($C$15:C2215,C2215)</f>
        <v>8</v>
      </c>
      <c r="F2215" s="181">
        <f t="shared" si="323"/>
        <v>0.2346548537666715</v>
      </c>
      <c r="G2215" s="181">
        <f t="shared" si="324"/>
        <v>1.7815106215542819E-4</v>
      </c>
      <c r="H2215" s="182">
        <f t="shared" si="320"/>
        <v>0.23483300482882694</v>
      </c>
    </row>
    <row r="2216" spans="1:8">
      <c r="A2216" s="152">
        <f t="shared" si="325"/>
        <v>2202</v>
      </c>
      <c r="B2216" s="153">
        <f t="shared" si="325"/>
        <v>47127</v>
      </c>
      <c r="C2216" s="179" t="str">
        <f t="shared" si="322"/>
        <v>구간25</v>
      </c>
      <c r="D2216" s="152">
        <f t="shared" si="319"/>
        <v>90</v>
      </c>
      <c r="E2216" s="180">
        <f>COUNTIF($C$15:C2216,C2216)</f>
        <v>9</v>
      </c>
      <c r="F2216" s="181">
        <f t="shared" si="323"/>
        <v>0.2346548537666715</v>
      </c>
      <c r="G2216" s="181">
        <f t="shared" si="324"/>
        <v>2.0041994492485672E-4</v>
      </c>
      <c r="H2216" s="182">
        <f t="shared" si="320"/>
        <v>0.23485527371159637</v>
      </c>
    </row>
    <row r="2217" spans="1:8">
      <c r="A2217" s="152">
        <f t="shared" si="325"/>
        <v>2203</v>
      </c>
      <c r="B2217" s="153">
        <f t="shared" si="325"/>
        <v>47128</v>
      </c>
      <c r="C2217" s="179" t="str">
        <f t="shared" si="322"/>
        <v>구간25</v>
      </c>
      <c r="D2217" s="152">
        <f t="shared" si="319"/>
        <v>90</v>
      </c>
      <c r="E2217" s="180">
        <f>COUNTIF($C$15:C2217,C2217)</f>
        <v>10</v>
      </c>
      <c r="F2217" s="181">
        <f t="shared" si="323"/>
        <v>0.2346548537666715</v>
      </c>
      <c r="G2217" s="181">
        <f t="shared" si="324"/>
        <v>2.2268882769428525E-4</v>
      </c>
      <c r="H2217" s="182">
        <f t="shared" si="320"/>
        <v>0.23487754259436577</v>
      </c>
    </row>
    <row r="2218" spans="1:8">
      <c r="A2218" s="152">
        <f t="shared" si="325"/>
        <v>2204</v>
      </c>
      <c r="B2218" s="153">
        <f t="shared" si="325"/>
        <v>47129</v>
      </c>
      <c r="C2218" s="179" t="str">
        <f t="shared" si="322"/>
        <v>구간25</v>
      </c>
      <c r="D2218" s="152">
        <f t="shared" si="319"/>
        <v>90</v>
      </c>
      <c r="E2218" s="180">
        <f>COUNTIF($C$15:C2218,C2218)</f>
        <v>11</v>
      </c>
      <c r="F2218" s="181">
        <f t="shared" si="323"/>
        <v>0.2346548537666715</v>
      </c>
      <c r="G2218" s="181">
        <f t="shared" si="324"/>
        <v>2.4495771046371376E-4</v>
      </c>
      <c r="H2218" s="182">
        <f t="shared" si="320"/>
        <v>0.23489981147713521</v>
      </c>
    </row>
    <row r="2219" spans="1:8">
      <c r="A2219" s="152">
        <f t="shared" si="325"/>
        <v>2205</v>
      </c>
      <c r="B2219" s="153">
        <f t="shared" si="325"/>
        <v>47130</v>
      </c>
      <c r="C2219" s="179" t="str">
        <f t="shared" si="322"/>
        <v>구간25</v>
      </c>
      <c r="D2219" s="152">
        <f t="shared" si="319"/>
        <v>90</v>
      </c>
      <c r="E2219" s="180">
        <f>COUNTIF($C$15:C2219,C2219)</f>
        <v>12</v>
      </c>
      <c r="F2219" s="181">
        <f t="shared" si="323"/>
        <v>0.2346548537666715</v>
      </c>
      <c r="G2219" s="181">
        <f t="shared" si="324"/>
        <v>2.6722659323314226E-4</v>
      </c>
      <c r="H2219" s="182">
        <f t="shared" si="320"/>
        <v>0.23492208035990464</v>
      </c>
    </row>
    <row r="2220" spans="1:8">
      <c r="A2220" s="152">
        <f t="shared" si="325"/>
        <v>2206</v>
      </c>
      <c r="B2220" s="153">
        <f t="shared" si="325"/>
        <v>47131</v>
      </c>
      <c r="C2220" s="179" t="str">
        <f t="shared" si="322"/>
        <v>구간25</v>
      </c>
      <c r="D2220" s="152">
        <f t="shared" si="319"/>
        <v>90</v>
      </c>
      <c r="E2220" s="180">
        <f>COUNTIF($C$15:C2220,C2220)</f>
        <v>13</v>
      </c>
      <c r="F2220" s="181">
        <f t="shared" si="323"/>
        <v>0.2346548537666715</v>
      </c>
      <c r="G2220" s="181">
        <f t="shared" si="324"/>
        <v>2.8949547600257082E-4</v>
      </c>
      <c r="H2220" s="182">
        <f t="shared" si="320"/>
        <v>0.23494434924267407</v>
      </c>
    </row>
    <row r="2221" spans="1:8">
      <c r="A2221" s="152">
        <f t="shared" si="325"/>
        <v>2207</v>
      </c>
      <c r="B2221" s="153">
        <f t="shared" si="325"/>
        <v>47132</v>
      </c>
      <c r="C2221" s="179" t="str">
        <f t="shared" si="322"/>
        <v>구간25</v>
      </c>
      <c r="D2221" s="152">
        <f t="shared" si="319"/>
        <v>90</v>
      </c>
      <c r="E2221" s="180">
        <f>COUNTIF($C$15:C2221,C2221)</f>
        <v>14</v>
      </c>
      <c r="F2221" s="181">
        <f t="shared" si="323"/>
        <v>0.2346548537666715</v>
      </c>
      <c r="G2221" s="181">
        <f t="shared" si="324"/>
        <v>3.1176435877199932E-4</v>
      </c>
      <c r="H2221" s="182">
        <f t="shared" si="320"/>
        <v>0.2349666181254435</v>
      </c>
    </row>
    <row r="2222" spans="1:8">
      <c r="A2222" s="152">
        <f t="shared" si="325"/>
        <v>2208</v>
      </c>
      <c r="B2222" s="153">
        <f t="shared" si="325"/>
        <v>47133</v>
      </c>
      <c r="C2222" s="179" t="str">
        <f t="shared" si="322"/>
        <v>구간25</v>
      </c>
      <c r="D2222" s="152">
        <f t="shared" si="319"/>
        <v>90</v>
      </c>
      <c r="E2222" s="180">
        <f>COUNTIF($C$15:C2222,C2222)</f>
        <v>15</v>
      </c>
      <c r="F2222" s="181">
        <f t="shared" si="323"/>
        <v>0.2346548537666715</v>
      </c>
      <c r="G2222" s="181">
        <f t="shared" si="324"/>
        <v>3.3403324154142788E-4</v>
      </c>
      <c r="H2222" s="182">
        <f t="shared" si="320"/>
        <v>0.23498888700821294</v>
      </c>
    </row>
    <row r="2223" spans="1:8">
      <c r="A2223" s="152">
        <f t="shared" si="325"/>
        <v>2209</v>
      </c>
      <c r="B2223" s="153">
        <f t="shared" si="325"/>
        <v>47134</v>
      </c>
      <c r="C2223" s="179" t="str">
        <f t="shared" si="322"/>
        <v>구간25</v>
      </c>
      <c r="D2223" s="152">
        <f t="shared" si="319"/>
        <v>90</v>
      </c>
      <c r="E2223" s="180">
        <f>COUNTIF($C$15:C2223,C2223)</f>
        <v>16</v>
      </c>
      <c r="F2223" s="181">
        <f t="shared" si="323"/>
        <v>0.2346548537666715</v>
      </c>
      <c r="G2223" s="181">
        <f t="shared" si="324"/>
        <v>3.5630212431085639E-4</v>
      </c>
      <c r="H2223" s="182">
        <f t="shared" si="320"/>
        <v>0.23501115589098237</v>
      </c>
    </row>
    <row r="2224" spans="1:8">
      <c r="A2224" s="152">
        <f t="shared" ref="A2224:B2239" si="326">A2223+1</f>
        <v>2210</v>
      </c>
      <c r="B2224" s="153">
        <f t="shared" si="326"/>
        <v>47135</v>
      </c>
      <c r="C2224" s="179" t="str">
        <f t="shared" si="322"/>
        <v>구간25</v>
      </c>
      <c r="D2224" s="152">
        <f t="shared" si="319"/>
        <v>90</v>
      </c>
      <c r="E2224" s="180">
        <f>COUNTIF($C$15:C2224,C2224)</f>
        <v>17</v>
      </c>
      <c r="F2224" s="181">
        <f t="shared" si="323"/>
        <v>0.2346548537666715</v>
      </c>
      <c r="G2224" s="181">
        <f t="shared" si="324"/>
        <v>3.7857100708028489E-4</v>
      </c>
      <c r="H2224" s="182">
        <f t="shared" si="320"/>
        <v>0.23503342477375178</v>
      </c>
    </row>
    <row r="2225" spans="1:8">
      <c r="A2225" s="152">
        <f t="shared" si="326"/>
        <v>2211</v>
      </c>
      <c r="B2225" s="153">
        <f t="shared" si="326"/>
        <v>47136</v>
      </c>
      <c r="C2225" s="179" t="str">
        <f t="shared" si="322"/>
        <v>구간25</v>
      </c>
      <c r="D2225" s="152">
        <f t="shared" si="319"/>
        <v>90</v>
      </c>
      <c r="E2225" s="180">
        <f>COUNTIF($C$15:C2225,C2225)</f>
        <v>18</v>
      </c>
      <c r="F2225" s="181">
        <f t="shared" si="323"/>
        <v>0.2346548537666715</v>
      </c>
      <c r="G2225" s="181">
        <f t="shared" si="324"/>
        <v>4.0083988984971345E-4</v>
      </c>
      <c r="H2225" s="182">
        <f t="shared" si="320"/>
        <v>0.23505569365652121</v>
      </c>
    </row>
    <row r="2226" spans="1:8">
      <c r="A2226" s="152">
        <f t="shared" si="326"/>
        <v>2212</v>
      </c>
      <c r="B2226" s="153">
        <f t="shared" si="326"/>
        <v>47137</v>
      </c>
      <c r="C2226" s="179" t="str">
        <f t="shared" si="322"/>
        <v>구간25</v>
      </c>
      <c r="D2226" s="152">
        <f t="shared" si="319"/>
        <v>90</v>
      </c>
      <c r="E2226" s="180">
        <f>COUNTIF($C$15:C2226,C2226)</f>
        <v>19</v>
      </c>
      <c r="F2226" s="181">
        <f t="shared" si="323"/>
        <v>0.2346548537666715</v>
      </c>
      <c r="G2226" s="181">
        <f t="shared" si="324"/>
        <v>4.2310877261914195E-4</v>
      </c>
      <c r="H2226" s="182">
        <f t="shared" si="320"/>
        <v>0.23507796253929064</v>
      </c>
    </row>
    <row r="2227" spans="1:8">
      <c r="A2227" s="152">
        <f t="shared" si="326"/>
        <v>2213</v>
      </c>
      <c r="B2227" s="153">
        <f t="shared" si="326"/>
        <v>47138</v>
      </c>
      <c r="C2227" s="179" t="str">
        <f t="shared" si="322"/>
        <v>구간25</v>
      </c>
      <c r="D2227" s="152">
        <f t="shared" si="319"/>
        <v>90</v>
      </c>
      <c r="E2227" s="180">
        <f>COUNTIF($C$15:C2227,C2227)</f>
        <v>20</v>
      </c>
      <c r="F2227" s="181">
        <f t="shared" si="323"/>
        <v>0.2346548537666715</v>
      </c>
      <c r="G2227" s="181">
        <f t="shared" si="324"/>
        <v>4.4537765538857051E-4</v>
      </c>
      <c r="H2227" s="182">
        <f t="shared" si="320"/>
        <v>0.23510023142206007</v>
      </c>
    </row>
    <row r="2228" spans="1:8">
      <c r="A2228" s="152">
        <f t="shared" si="326"/>
        <v>2214</v>
      </c>
      <c r="B2228" s="153">
        <f t="shared" si="326"/>
        <v>47139</v>
      </c>
      <c r="C2228" s="179" t="str">
        <f t="shared" si="322"/>
        <v>구간25</v>
      </c>
      <c r="D2228" s="152">
        <f t="shared" si="319"/>
        <v>90</v>
      </c>
      <c r="E2228" s="180">
        <f>COUNTIF($C$15:C2228,C2228)</f>
        <v>21</v>
      </c>
      <c r="F2228" s="181">
        <f t="shared" si="323"/>
        <v>0.2346548537666715</v>
      </c>
      <c r="G2228" s="181">
        <f t="shared" si="324"/>
        <v>4.6764653815799901E-4</v>
      </c>
      <c r="H2228" s="182">
        <f t="shared" si="320"/>
        <v>0.23512250030482951</v>
      </c>
    </row>
    <row r="2229" spans="1:8">
      <c r="A2229" s="152">
        <f t="shared" si="326"/>
        <v>2215</v>
      </c>
      <c r="B2229" s="153">
        <f t="shared" si="326"/>
        <v>47140</v>
      </c>
      <c r="C2229" s="179" t="str">
        <f t="shared" si="322"/>
        <v>구간25</v>
      </c>
      <c r="D2229" s="152">
        <f t="shared" si="319"/>
        <v>90</v>
      </c>
      <c r="E2229" s="180">
        <f>COUNTIF($C$15:C2229,C2229)</f>
        <v>22</v>
      </c>
      <c r="F2229" s="181">
        <f t="shared" si="323"/>
        <v>0.2346548537666715</v>
      </c>
      <c r="G2229" s="181">
        <f t="shared" si="324"/>
        <v>4.8991542092742752E-4</v>
      </c>
      <c r="H2229" s="182">
        <f t="shared" si="320"/>
        <v>0.23514476918759894</v>
      </c>
    </row>
    <row r="2230" spans="1:8">
      <c r="A2230" s="152">
        <f t="shared" si="326"/>
        <v>2216</v>
      </c>
      <c r="B2230" s="153">
        <f t="shared" si="326"/>
        <v>47141</v>
      </c>
      <c r="C2230" s="179" t="str">
        <f t="shared" si="322"/>
        <v>구간25</v>
      </c>
      <c r="D2230" s="152">
        <f t="shared" si="319"/>
        <v>90</v>
      </c>
      <c r="E2230" s="180">
        <f>COUNTIF($C$15:C2230,C2230)</f>
        <v>23</v>
      </c>
      <c r="F2230" s="181">
        <f t="shared" si="323"/>
        <v>0.2346548537666715</v>
      </c>
      <c r="G2230" s="181">
        <f t="shared" si="324"/>
        <v>5.1218430369685602E-4</v>
      </c>
      <c r="H2230" s="182">
        <f t="shared" si="320"/>
        <v>0.23516703807036834</v>
      </c>
    </row>
    <row r="2231" spans="1:8">
      <c r="A2231" s="152">
        <f t="shared" si="326"/>
        <v>2217</v>
      </c>
      <c r="B2231" s="153">
        <f t="shared" si="326"/>
        <v>47142</v>
      </c>
      <c r="C2231" s="179" t="str">
        <f t="shared" si="322"/>
        <v>구간25</v>
      </c>
      <c r="D2231" s="152">
        <f t="shared" si="319"/>
        <v>90</v>
      </c>
      <c r="E2231" s="180">
        <f>COUNTIF($C$15:C2231,C2231)</f>
        <v>24</v>
      </c>
      <c r="F2231" s="181">
        <f t="shared" si="323"/>
        <v>0.2346548537666715</v>
      </c>
      <c r="G2231" s="181">
        <f t="shared" si="324"/>
        <v>5.3445318646628453E-4</v>
      </c>
      <c r="H2231" s="182">
        <f t="shared" si="320"/>
        <v>0.23518930695313778</v>
      </c>
    </row>
    <row r="2232" spans="1:8">
      <c r="A2232" s="152">
        <f t="shared" si="326"/>
        <v>2218</v>
      </c>
      <c r="B2232" s="153">
        <f t="shared" si="326"/>
        <v>47143</v>
      </c>
      <c r="C2232" s="179" t="str">
        <f t="shared" si="322"/>
        <v>구간25</v>
      </c>
      <c r="D2232" s="152">
        <f t="shared" si="319"/>
        <v>90</v>
      </c>
      <c r="E2232" s="180">
        <f>COUNTIF($C$15:C2232,C2232)</f>
        <v>25</v>
      </c>
      <c r="F2232" s="181">
        <f t="shared" si="323"/>
        <v>0.2346548537666715</v>
      </c>
      <c r="G2232" s="181">
        <f t="shared" si="324"/>
        <v>5.5672206923571314E-4</v>
      </c>
      <c r="H2232" s="182">
        <f t="shared" si="320"/>
        <v>0.23521157583590721</v>
      </c>
    </row>
    <row r="2233" spans="1:8">
      <c r="A2233" s="152">
        <f t="shared" si="326"/>
        <v>2219</v>
      </c>
      <c r="B2233" s="153">
        <f t="shared" si="326"/>
        <v>47144</v>
      </c>
      <c r="C2233" s="179" t="str">
        <f t="shared" si="322"/>
        <v>구간25</v>
      </c>
      <c r="D2233" s="152">
        <f t="shared" si="319"/>
        <v>90</v>
      </c>
      <c r="E2233" s="180">
        <f>COUNTIF($C$15:C2233,C2233)</f>
        <v>26</v>
      </c>
      <c r="F2233" s="181">
        <f t="shared" si="323"/>
        <v>0.2346548537666715</v>
      </c>
      <c r="G2233" s="181">
        <f t="shared" si="324"/>
        <v>5.7899095200514164E-4</v>
      </c>
      <c r="H2233" s="182">
        <f t="shared" si="320"/>
        <v>0.23523384471867664</v>
      </c>
    </row>
    <row r="2234" spans="1:8">
      <c r="A2234" s="152">
        <f t="shared" si="326"/>
        <v>2220</v>
      </c>
      <c r="B2234" s="153">
        <f t="shared" si="326"/>
        <v>47145</v>
      </c>
      <c r="C2234" s="179" t="str">
        <f t="shared" si="322"/>
        <v>구간25</v>
      </c>
      <c r="D2234" s="152">
        <f t="shared" si="319"/>
        <v>90</v>
      </c>
      <c r="E2234" s="180">
        <f>COUNTIF($C$15:C2234,C2234)</f>
        <v>27</v>
      </c>
      <c r="F2234" s="181">
        <f t="shared" si="323"/>
        <v>0.2346548537666715</v>
      </c>
      <c r="G2234" s="181">
        <f t="shared" si="324"/>
        <v>6.0125983477457014E-4</v>
      </c>
      <c r="H2234" s="182">
        <f t="shared" si="320"/>
        <v>0.23525611360144608</v>
      </c>
    </row>
    <row r="2235" spans="1:8">
      <c r="A2235" s="152">
        <f t="shared" si="326"/>
        <v>2221</v>
      </c>
      <c r="B2235" s="153">
        <f t="shared" si="326"/>
        <v>47146</v>
      </c>
      <c r="C2235" s="179" t="str">
        <f t="shared" si="322"/>
        <v>구간25</v>
      </c>
      <c r="D2235" s="152">
        <f t="shared" si="319"/>
        <v>90</v>
      </c>
      <c r="E2235" s="180">
        <f>COUNTIF($C$15:C2235,C2235)</f>
        <v>28</v>
      </c>
      <c r="F2235" s="181">
        <f t="shared" si="323"/>
        <v>0.2346548537666715</v>
      </c>
      <c r="G2235" s="181">
        <f t="shared" si="324"/>
        <v>6.2352871754399865E-4</v>
      </c>
      <c r="H2235" s="182">
        <f t="shared" si="320"/>
        <v>0.23527838248421551</v>
      </c>
    </row>
    <row r="2236" spans="1:8">
      <c r="A2236" s="152">
        <f t="shared" si="326"/>
        <v>2222</v>
      </c>
      <c r="B2236" s="153">
        <f t="shared" si="326"/>
        <v>47147</v>
      </c>
      <c r="C2236" s="179" t="str">
        <f t="shared" si="322"/>
        <v>구간25</v>
      </c>
      <c r="D2236" s="152">
        <f t="shared" si="319"/>
        <v>90</v>
      </c>
      <c r="E2236" s="180">
        <f>COUNTIF($C$15:C2236,C2236)</f>
        <v>29</v>
      </c>
      <c r="F2236" s="181">
        <f t="shared" si="323"/>
        <v>0.2346548537666715</v>
      </c>
      <c r="G2236" s="181">
        <f t="shared" si="324"/>
        <v>6.4579760031342715E-4</v>
      </c>
      <c r="H2236" s="182">
        <f t="shared" si="320"/>
        <v>0.23530065136698491</v>
      </c>
    </row>
    <row r="2237" spans="1:8">
      <c r="A2237" s="152">
        <f t="shared" si="326"/>
        <v>2223</v>
      </c>
      <c r="B2237" s="153">
        <f t="shared" si="326"/>
        <v>47148</v>
      </c>
      <c r="C2237" s="179" t="str">
        <f t="shared" si="322"/>
        <v>구간25</v>
      </c>
      <c r="D2237" s="152">
        <f t="shared" si="319"/>
        <v>90</v>
      </c>
      <c r="E2237" s="180">
        <f>COUNTIF($C$15:C2237,C2237)</f>
        <v>30</v>
      </c>
      <c r="F2237" s="181">
        <f t="shared" si="323"/>
        <v>0.2346548537666715</v>
      </c>
      <c r="G2237" s="181">
        <f t="shared" si="324"/>
        <v>6.6806648308285576E-4</v>
      </c>
      <c r="H2237" s="182">
        <f t="shared" si="320"/>
        <v>0.23532292024975435</v>
      </c>
    </row>
    <row r="2238" spans="1:8">
      <c r="A2238" s="152">
        <f t="shared" si="326"/>
        <v>2224</v>
      </c>
      <c r="B2238" s="153">
        <f t="shared" si="326"/>
        <v>47149</v>
      </c>
      <c r="C2238" s="179" t="str">
        <f t="shared" si="322"/>
        <v>구간25</v>
      </c>
      <c r="D2238" s="152">
        <f t="shared" si="319"/>
        <v>90</v>
      </c>
      <c r="E2238" s="180">
        <f>COUNTIF($C$15:C2238,C2238)</f>
        <v>31</v>
      </c>
      <c r="F2238" s="181">
        <f t="shared" si="323"/>
        <v>0.2346548537666715</v>
      </c>
      <c r="G2238" s="181">
        <f t="shared" si="324"/>
        <v>6.9033536585228427E-4</v>
      </c>
      <c r="H2238" s="182">
        <f t="shared" si="320"/>
        <v>0.23534518913252378</v>
      </c>
    </row>
    <row r="2239" spans="1:8">
      <c r="A2239" s="152">
        <f t="shared" si="326"/>
        <v>2225</v>
      </c>
      <c r="B2239" s="153">
        <f t="shared" si="326"/>
        <v>47150</v>
      </c>
      <c r="C2239" s="179" t="str">
        <f t="shared" si="322"/>
        <v>구간25</v>
      </c>
      <c r="D2239" s="152">
        <f t="shared" si="319"/>
        <v>90</v>
      </c>
      <c r="E2239" s="180">
        <f>COUNTIF($C$15:C2239,C2239)</f>
        <v>32</v>
      </c>
      <c r="F2239" s="181">
        <f t="shared" si="323"/>
        <v>0.2346548537666715</v>
      </c>
      <c r="G2239" s="181">
        <f t="shared" si="324"/>
        <v>7.1260424862171277E-4</v>
      </c>
      <c r="H2239" s="182">
        <f t="shared" si="320"/>
        <v>0.23536745801529321</v>
      </c>
    </row>
    <row r="2240" spans="1:8">
      <c r="A2240" s="152">
        <f t="shared" ref="A2240:B2255" si="327">A2239+1</f>
        <v>2226</v>
      </c>
      <c r="B2240" s="153">
        <f t="shared" si="327"/>
        <v>47151</v>
      </c>
      <c r="C2240" s="179" t="str">
        <f t="shared" si="322"/>
        <v>구간25</v>
      </c>
      <c r="D2240" s="152">
        <f t="shared" si="319"/>
        <v>90</v>
      </c>
      <c r="E2240" s="180">
        <f>COUNTIF($C$15:C2240,C2240)</f>
        <v>33</v>
      </c>
      <c r="F2240" s="181">
        <f t="shared" si="323"/>
        <v>0.2346548537666715</v>
      </c>
      <c r="G2240" s="181">
        <f t="shared" si="324"/>
        <v>7.3487313139114128E-4</v>
      </c>
      <c r="H2240" s="182">
        <f t="shared" si="320"/>
        <v>0.23538972689806265</v>
      </c>
    </row>
    <row r="2241" spans="1:8">
      <c r="A2241" s="152">
        <f t="shared" si="327"/>
        <v>2227</v>
      </c>
      <c r="B2241" s="153">
        <f t="shared" si="327"/>
        <v>47152</v>
      </c>
      <c r="C2241" s="179" t="str">
        <f t="shared" si="322"/>
        <v>구간25</v>
      </c>
      <c r="D2241" s="152">
        <f t="shared" si="319"/>
        <v>90</v>
      </c>
      <c r="E2241" s="180">
        <f>COUNTIF($C$15:C2241,C2241)</f>
        <v>34</v>
      </c>
      <c r="F2241" s="181">
        <f t="shared" si="323"/>
        <v>0.2346548537666715</v>
      </c>
      <c r="G2241" s="181">
        <f t="shared" si="324"/>
        <v>7.5714201416056978E-4</v>
      </c>
      <c r="H2241" s="182">
        <f t="shared" si="320"/>
        <v>0.23541199578083208</v>
      </c>
    </row>
    <row r="2242" spans="1:8">
      <c r="A2242" s="152">
        <f t="shared" si="327"/>
        <v>2228</v>
      </c>
      <c r="B2242" s="153">
        <f t="shared" si="327"/>
        <v>47153</v>
      </c>
      <c r="C2242" s="179" t="str">
        <f t="shared" si="322"/>
        <v>구간25</v>
      </c>
      <c r="D2242" s="152">
        <f t="shared" si="319"/>
        <v>90</v>
      </c>
      <c r="E2242" s="180">
        <f>COUNTIF($C$15:C2242,C2242)</f>
        <v>35</v>
      </c>
      <c r="F2242" s="181">
        <f t="shared" si="323"/>
        <v>0.2346548537666715</v>
      </c>
      <c r="G2242" s="181">
        <f t="shared" si="324"/>
        <v>7.7941089692999839E-4</v>
      </c>
      <c r="H2242" s="182">
        <f t="shared" si="320"/>
        <v>0.23543426466360151</v>
      </c>
    </row>
    <row r="2243" spans="1:8">
      <c r="A2243" s="152">
        <f t="shared" si="327"/>
        <v>2229</v>
      </c>
      <c r="B2243" s="153">
        <f t="shared" si="327"/>
        <v>47154</v>
      </c>
      <c r="C2243" s="179" t="str">
        <f t="shared" si="322"/>
        <v>구간25</v>
      </c>
      <c r="D2243" s="152">
        <f t="shared" si="319"/>
        <v>90</v>
      </c>
      <c r="E2243" s="180">
        <f>COUNTIF($C$15:C2243,C2243)</f>
        <v>36</v>
      </c>
      <c r="F2243" s="181">
        <f t="shared" si="323"/>
        <v>0.2346548537666715</v>
      </c>
      <c r="G2243" s="181">
        <f t="shared" si="324"/>
        <v>8.016797796994269E-4</v>
      </c>
      <c r="H2243" s="182">
        <f t="shared" si="320"/>
        <v>0.23545653354637092</v>
      </c>
    </row>
    <row r="2244" spans="1:8">
      <c r="A2244" s="152">
        <f t="shared" si="327"/>
        <v>2230</v>
      </c>
      <c r="B2244" s="153">
        <f t="shared" si="327"/>
        <v>47155</v>
      </c>
      <c r="C2244" s="179" t="str">
        <f t="shared" si="322"/>
        <v>구간25</v>
      </c>
      <c r="D2244" s="152">
        <f t="shared" si="319"/>
        <v>90</v>
      </c>
      <c r="E2244" s="180">
        <f>COUNTIF($C$15:C2244,C2244)</f>
        <v>37</v>
      </c>
      <c r="F2244" s="181">
        <f t="shared" si="323"/>
        <v>0.2346548537666715</v>
      </c>
      <c r="G2244" s="181">
        <f t="shared" si="324"/>
        <v>8.239486624688554E-4</v>
      </c>
      <c r="H2244" s="182">
        <f t="shared" si="320"/>
        <v>0.23547880242914035</v>
      </c>
    </row>
    <row r="2245" spans="1:8">
      <c r="A2245" s="152">
        <f t="shared" si="327"/>
        <v>2231</v>
      </c>
      <c r="B2245" s="153">
        <f t="shared" si="327"/>
        <v>47156</v>
      </c>
      <c r="C2245" s="179" t="str">
        <f t="shared" si="322"/>
        <v>구간25</v>
      </c>
      <c r="D2245" s="152">
        <f t="shared" si="319"/>
        <v>90</v>
      </c>
      <c r="E2245" s="180">
        <f>COUNTIF($C$15:C2245,C2245)</f>
        <v>38</v>
      </c>
      <c r="F2245" s="181">
        <f t="shared" si="323"/>
        <v>0.2346548537666715</v>
      </c>
      <c r="G2245" s="181">
        <f t="shared" si="324"/>
        <v>8.462175452382839E-4</v>
      </c>
      <c r="H2245" s="182">
        <f t="shared" si="320"/>
        <v>0.23550107131190978</v>
      </c>
    </row>
    <row r="2246" spans="1:8">
      <c r="A2246" s="152">
        <f t="shared" si="327"/>
        <v>2232</v>
      </c>
      <c r="B2246" s="153">
        <f t="shared" si="327"/>
        <v>47157</v>
      </c>
      <c r="C2246" s="179" t="str">
        <f t="shared" si="322"/>
        <v>구간25</v>
      </c>
      <c r="D2246" s="152">
        <f t="shared" si="319"/>
        <v>90</v>
      </c>
      <c r="E2246" s="180">
        <f>COUNTIF($C$15:C2246,C2246)</f>
        <v>39</v>
      </c>
      <c r="F2246" s="181">
        <f t="shared" si="323"/>
        <v>0.2346548537666715</v>
      </c>
      <c r="G2246" s="181">
        <f t="shared" si="324"/>
        <v>8.6848642800771241E-4</v>
      </c>
      <c r="H2246" s="182">
        <f t="shared" si="320"/>
        <v>0.23552334019467921</v>
      </c>
    </row>
    <row r="2247" spans="1:8">
      <c r="A2247" s="152">
        <f t="shared" si="327"/>
        <v>2233</v>
      </c>
      <c r="B2247" s="153">
        <f t="shared" si="327"/>
        <v>47158</v>
      </c>
      <c r="C2247" s="179" t="str">
        <f t="shared" si="322"/>
        <v>구간25</v>
      </c>
      <c r="D2247" s="152">
        <f t="shared" si="319"/>
        <v>90</v>
      </c>
      <c r="E2247" s="180">
        <f>COUNTIF($C$15:C2247,C2247)</f>
        <v>40</v>
      </c>
      <c r="F2247" s="181">
        <f t="shared" si="323"/>
        <v>0.2346548537666715</v>
      </c>
      <c r="G2247" s="181">
        <f t="shared" si="324"/>
        <v>8.9075531077714102E-4</v>
      </c>
      <c r="H2247" s="182">
        <f t="shared" si="320"/>
        <v>0.23554560907744865</v>
      </c>
    </row>
    <row r="2248" spans="1:8">
      <c r="A2248" s="152">
        <f t="shared" si="327"/>
        <v>2234</v>
      </c>
      <c r="B2248" s="153">
        <f t="shared" si="327"/>
        <v>47159</v>
      </c>
      <c r="C2248" s="179" t="str">
        <f t="shared" si="322"/>
        <v>구간25</v>
      </c>
      <c r="D2248" s="152">
        <f t="shared" si="319"/>
        <v>90</v>
      </c>
      <c r="E2248" s="180">
        <f>COUNTIF($C$15:C2248,C2248)</f>
        <v>41</v>
      </c>
      <c r="F2248" s="181">
        <f t="shared" si="323"/>
        <v>0.2346548537666715</v>
      </c>
      <c r="G2248" s="181">
        <f t="shared" si="324"/>
        <v>9.1302419354656952E-4</v>
      </c>
      <c r="H2248" s="182">
        <f t="shared" si="320"/>
        <v>0.23556787796021808</v>
      </c>
    </row>
    <row r="2249" spans="1:8">
      <c r="A2249" s="152">
        <f t="shared" si="327"/>
        <v>2235</v>
      </c>
      <c r="B2249" s="153">
        <f t="shared" si="327"/>
        <v>47160</v>
      </c>
      <c r="C2249" s="179" t="str">
        <f t="shared" si="322"/>
        <v>구간25</v>
      </c>
      <c r="D2249" s="152">
        <f t="shared" si="319"/>
        <v>90</v>
      </c>
      <c r="E2249" s="180">
        <f>COUNTIF($C$15:C2249,C2249)</f>
        <v>42</v>
      </c>
      <c r="F2249" s="181">
        <f t="shared" si="323"/>
        <v>0.2346548537666715</v>
      </c>
      <c r="G2249" s="181">
        <f t="shared" si="324"/>
        <v>9.3529307631599803E-4</v>
      </c>
      <c r="H2249" s="182">
        <f t="shared" si="320"/>
        <v>0.23559014684298749</v>
      </c>
    </row>
    <row r="2250" spans="1:8">
      <c r="A2250" s="152">
        <f t="shared" si="327"/>
        <v>2236</v>
      </c>
      <c r="B2250" s="153">
        <f t="shared" si="327"/>
        <v>47161</v>
      </c>
      <c r="C2250" s="179" t="str">
        <f t="shared" si="322"/>
        <v>구간25</v>
      </c>
      <c r="D2250" s="152">
        <f t="shared" si="319"/>
        <v>90</v>
      </c>
      <c r="E2250" s="180">
        <f>COUNTIF($C$15:C2250,C2250)</f>
        <v>43</v>
      </c>
      <c r="F2250" s="181">
        <f t="shared" si="323"/>
        <v>0.2346548537666715</v>
      </c>
      <c r="G2250" s="181">
        <f t="shared" si="324"/>
        <v>9.5756195908542653E-4</v>
      </c>
      <c r="H2250" s="182">
        <f t="shared" si="320"/>
        <v>0.23561241572575692</v>
      </c>
    </row>
    <row r="2251" spans="1:8">
      <c r="A2251" s="152">
        <f t="shared" si="327"/>
        <v>2237</v>
      </c>
      <c r="B2251" s="153">
        <f t="shared" si="327"/>
        <v>47162</v>
      </c>
      <c r="C2251" s="179" t="str">
        <f t="shared" si="322"/>
        <v>구간25</v>
      </c>
      <c r="D2251" s="152">
        <f t="shared" si="319"/>
        <v>90</v>
      </c>
      <c r="E2251" s="180">
        <f>COUNTIF($C$15:C2251,C2251)</f>
        <v>44</v>
      </c>
      <c r="F2251" s="181">
        <f t="shared" si="323"/>
        <v>0.2346548537666715</v>
      </c>
      <c r="G2251" s="181">
        <f t="shared" si="324"/>
        <v>9.7983084185485503E-4</v>
      </c>
      <c r="H2251" s="182">
        <f t="shared" si="320"/>
        <v>0.23563468460852635</v>
      </c>
    </row>
    <row r="2252" spans="1:8">
      <c r="A2252" s="152">
        <f t="shared" si="327"/>
        <v>2238</v>
      </c>
      <c r="B2252" s="153">
        <f t="shared" si="327"/>
        <v>47163</v>
      </c>
      <c r="C2252" s="179" t="str">
        <f t="shared" si="322"/>
        <v>구간25</v>
      </c>
      <c r="D2252" s="152">
        <f t="shared" si="319"/>
        <v>90</v>
      </c>
      <c r="E2252" s="180">
        <f>COUNTIF($C$15:C2252,C2252)</f>
        <v>45</v>
      </c>
      <c r="F2252" s="181">
        <f t="shared" si="323"/>
        <v>0.2346548537666715</v>
      </c>
      <c r="G2252" s="181">
        <f t="shared" si="324"/>
        <v>1.0020997246242835E-3</v>
      </c>
      <c r="H2252" s="182">
        <f t="shared" si="320"/>
        <v>0.23565695349129578</v>
      </c>
    </row>
    <row r="2253" spans="1:8">
      <c r="A2253" s="152">
        <f t="shared" si="327"/>
        <v>2239</v>
      </c>
      <c r="B2253" s="153">
        <f t="shared" si="327"/>
        <v>47164</v>
      </c>
      <c r="C2253" s="179" t="str">
        <f t="shared" si="322"/>
        <v>구간25</v>
      </c>
      <c r="D2253" s="152">
        <f t="shared" si="319"/>
        <v>90</v>
      </c>
      <c r="E2253" s="180">
        <f>COUNTIF($C$15:C2253,C2253)</f>
        <v>46</v>
      </c>
      <c r="F2253" s="181">
        <f t="shared" si="323"/>
        <v>0.2346548537666715</v>
      </c>
      <c r="G2253" s="181">
        <f t="shared" si="324"/>
        <v>1.024368607393712E-3</v>
      </c>
      <c r="H2253" s="182">
        <f t="shared" si="320"/>
        <v>0.23567922237406522</v>
      </c>
    </row>
    <row r="2254" spans="1:8">
      <c r="A2254" s="152">
        <f t="shared" si="327"/>
        <v>2240</v>
      </c>
      <c r="B2254" s="153">
        <f t="shared" si="327"/>
        <v>47165</v>
      </c>
      <c r="C2254" s="179" t="str">
        <f t="shared" si="322"/>
        <v>구간25</v>
      </c>
      <c r="D2254" s="152">
        <f t="shared" si="319"/>
        <v>90</v>
      </c>
      <c r="E2254" s="180">
        <f>COUNTIF($C$15:C2254,C2254)</f>
        <v>47</v>
      </c>
      <c r="F2254" s="181">
        <f t="shared" si="323"/>
        <v>0.2346548537666715</v>
      </c>
      <c r="G2254" s="181">
        <f t="shared" si="324"/>
        <v>1.0466374901631405E-3</v>
      </c>
      <c r="H2254" s="182">
        <f t="shared" si="320"/>
        <v>0.23570149125683465</v>
      </c>
    </row>
    <row r="2255" spans="1:8">
      <c r="A2255" s="152">
        <f t="shared" si="327"/>
        <v>2241</v>
      </c>
      <c r="B2255" s="153">
        <f t="shared" si="327"/>
        <v>47166</v>
      </c>
      <c r="C2255" s="179" t="str">
        <f t="shared" si="322"/>
        <v>구간25</v>
      </c>
      <c r="D2255" s="152">
        <f t="shared" ref="D2255:D2318" si="328">COUNTIF($C$15:$C$49928,C2255)</f>
        <v>90</v>
      </c>
      <c r="E2255" s="180">
        <f>COUNTIF($C$15:C2255,C2255)</f>
        <v>48</v>
      </c>
      <c r="F2255" s="181">
        <f t="shared" si="323"/>
        <v>0.2346548537666715</v>
      </c>
      <c r="G2255" s="181">
        <f t="shared" si="324"/>
        <v>1.0689063729325691E-3</v>
      </c>
      <c r="H2255" s="182">
        <f t="shared" ref="H2255:H2318" si="329">F2255+G2255</f>
        <v>0.23572376013960408</v>
      </c>
    </row>
    <row r="2256" spans="1:8">
      <c r="A2256" s="152">
        <f t="shared" ref="A2256:B2271" si="330">A2255+1</f>
        <v>2242</v>
      </c>
      <c r="B2256" s="153">
        <f t="shared" si="330"/>
        <v>47167</v>
      </c>
      <c r="C2256" s="179" t="str">
        <f t="shared" ref="C2256:C2319" si="331">IF(IFERROR(HLOOKUP(B2256,$D$5:$BK$6,2,FALSE),"")="",C2257,HLOOKUP(B2256,$D$5:$BK$7,2,FALSE))</f>
        <v>구간25</v>
      </c>
      <c r="D2256" s="152">
        <f t="shared" si="328"/>
        <v>90</v>
      </c>
      <c r="E2256" s="180">
        <f>COUNTIF($C$15:C2256,C2256)</f>
        <v>49</v>
      </c>
      <c r="F2256" s="181">
        <f t="shared" ref="F2256:F2319" si="332">HLOOKUP($C2256,$D$6:$BK$11,6,FALSE)</f>
        <v>0.2346548537666715</v>
      </c>
      <c r="G2256" s="181">
        <f t="shared" ref="G2256:G2319" si="333">HLOOKUP($C2256,$D$6:$BK$11,5,FALSE)*(E2256)</f>
        <v>1.0911752557019978E-3</v>
      </c>
      <c r="H2256" s="182">
        <f t="shared" si="329"/>
        <v>0.23574602902237349</v>
      </c>
    </row>
    <row r="2257" spans="1:8">
      <c r="A2257" s="152">
        <f t="shared" si="330"/>
        <v>2243</v>
      </c>
      <c r="B2257" s="153">
        <f t="shared" si="330"/>
        <v>47168</v>
      </c>
      <c r="C2257" s="179" t="str">
        <f t="shared" si="331"/>
        <v>구간25</v>
      </c>
      <c r="D2257" s="152">
        <f t="shared" si="328"/>
        <v>90</v>
      </c>
      <c r="E2257" s="180">
        <f>COUNTIF($C$15:C2257,C2257)</f>
        <v>50</v>
      </c>
      <c r="F2257" s="181">
        <f t="shared" si="332"/>
        <v>0.2346548537666715</v>
      </c>
      <c r="G2257" s="181">
        <f t="shared" si="333"/>
        <v>1.1134441384714263E-3</v>
      </c>
      <c r="H2257" s="182">
        <f t="shared" si="329"/>
        <v>0.23576829790514292</v>
      </c>
    </row>
    <row r="2258" spans="1:8">
      <c r="A2258" s="152">
        <f t="shared" si="330"/>
        <v>2244</v>
      </c>
      <c r="B2258" s="153">
        <f t="shared" si="330"/>
        <v>47169</v>
      </c>
      <c r="C2258" s="179" t="str">
        <f t="shared" si="331"/>
        <v>구간25</v>
      </c>
      <c r="D2258" s="152">
        <f t="shared" si="328"/>
        <v>90</v>
      </c>
      <c r="E2258" s="180">
        <f>COUNTIF($C$15:C2258,C2258)</f>
        <v>51</v>
      </c>
      <c r="F2258" s="181">
        <f t="shared" si="332"/>
        <v>0.2346548537666715</v>
      </c>
      <c r="G2258" s="181">
        <f t="shared" si="333"/>
        <v>1.1357130212408548E-3</v>
      </c>
      <c r="H2258" s="182">
        <f t="shared" si="329"/>
        <v>0.23579056678791235</v>
      </c>
    </row>
    <row r="2259" spans="1:8">
      <c r="A2259" s="152">
        <f t="shared" si="330"/>
        <v>2245</v>
      </c>
      <c r="B2259" s="153">
        <f t="shared" si="330"/>
        <v>47170</v>
      </c>
      <c r="C2259" s="179" t="str">
        <f t="shared" si="331"/>
        <v>구간25</v>
      </c>
      <c r="D2259" s="152">
        <f t="shared" si="328"/>
        <v>90</v>
      </c>
      <c r="E2259" s="180">
        <f>COUNTIF($C$15:C2259,C2259)</f>
        <v>52</v>
      </c>
      <c r="F2259" s="181">
        <f t="shared" si="332"/>
        <v>0.2346548537666715</v>
      </c>
      <c r="G2259" s="181">
        <f t="shared" si="333"/>
        <v>1.1579819040102833E-3</v>
      </c>
      <c r="H2259" s="182">
        <f t="shared" si="329"/>
        <v>0.23581283567068179</v>
      </c>
    </row>
    <row r="2260" spans="1:8">
      <c r="A2260" s="152">
        <f t="shared" si="330"/>
        <v>2246</v>
      </c>
      <c r="B2260" s="153">
        <f t="shared" si="330"/>
        <v>47171</v>
      </c>
      <c r="C2260" s="179" t="str">
        <f t="shared" si="331"/>
        <v>구간25</v>
      </c>
      <c r="D2260" s="152">
        <f t="shared" si="328"/>
        <v>90</v>
      </c>
      <c r="E2260" s="180">
        <f>COUNTIF($C$15:C2260,C2260)</f>
        <v>53</v>
      </c>
      <c r="F2260" s="181">
        <f t="shared" si="332"/>
        <v>0.2346548537666715</v>
      </c>
      <c r="G2260" s="181">
        <f t="shared" si="333"/>
        <v>1.1802507867797118E-3</v>
      </c>
      <c r="H2260" s="182">
        <f t="shared" si="329"/>
        <v>0.23583510455345122</v>
      </c>
    </row>
    <row r="2261" spans="1:8">
      <c r="A2261" s="152">
        <f t="shared" si="330"/>
        <v>2247</v>
      </c>
      <c r="B2261" s="153">
        <f t="shared" si="330"/>
        <v>47172</v>
      </c>
      <c r="C2261" s="179" t="str">
        <f t="shared" si="331"/>
        <v>구간25</v>
      </c>
      <c r="D2261" s="152">
        <f t="shared" si="328"/>
        <v>90</v>
      </c>
      <c r="E2261" s="180">
        <f>COUNTIF($C$15:C2261,C2261)</f>
        <v>54</v>
      </c>
      <c r="F2261" s="181">
        <f t="shared" si="332"/>
        <v>0.2346548537666715</v>
      </c>
      <c r="G2261" s="181">
        <f t="shared" si="333"/>
        <v>1.2025196695491403E-3</v>
      </c>
      <c r="H2261" s="182">
        <f t="shared" si="329"/>
        <v>0.23585737343622065</v>
      </c>
    </row>
    <row r="2262" spans="1:8">
      <c r="A2262" s="152">
        <f t="shared" si="330"/>
        <v>2248</v>
      </c>
      <c r="B2262" s="153">
        <f t="shared" si="330"/>
        <v>47173</v>
      </c>
      <c r="C2262" s="179" t="str">
        <f t="shared" si="331"/>
        <v>구간25</v>
      </c>
      <c r="D2262" s="152">
        <f t="shared" si="328"/>
        <v>90</v>
      </c>
      <c r="E2262" s="180">
        <f>COUNTIF($C$15:C2262,C2262)</f>
        <v>55</v>
      </c>
      <c r="F2262" s="181">
        <f t="shared" si="332"/>
        <v>0.2346548537666715</v>
      </c>
      <c r="G2262" s="181">
        <f t="shared" si="333"/>
        <v>1.2247885523185688E-3</v>
      </c>
      <c r="H2262" s="182">
        <f t="shared" si="329"/>
        <v>0.23587964231899006</v>
      </c>
    </row>
    <row r="2263" spans="1:8">
      <c r="A2263" s="152">
        <f t="shared" si="330"/>
        <v>2249</v>
      </c>
      <c r="B2263" s="153">
        <f t="shared" si="330"/>
        <v>47174</v>
      </c>
      <c r="C2263" s="179" t="str">
        <f t="shared" si="331"/>
        <v>구간25</v>
      </c>
      <c r="D2263" s="152">
        <f t="shared" si="328"/>
        <v>90</v>
      </c>
      <c r="E2263" s="180">
        <f>COUNTIF($C$15:C2263,C2263)</f>
        <v>56</v>
      </c>
      <c r="F2263" s="181">
        <f t="shared" si="332"/>
        <v>0.2346548537666715</v>
      </c>
      <c r="G2263" s="181">
        <f t="shared" si="333"/>
        <v>1.2470574350879973E-3</v>
      </c>
      <c r="H2263" s="182">
        <f t="shared" si="329"/>
        <v>0.23590191120175949</v>
      </c>
    </row>
    <row r="2264" spans="1:8">
      <c r="A2264" s="152">
        <f t="shared" si="330"/>
        <v>2250</v>
      </c>
      <c r="B2264" s="153">
        <f t="shared" si="330"/>
        <v>47175</v>
      </c>
      <c r="C2264" s="179" t="str">
        <f t="shared" si="331"/>
        <v>구간25</v>
      </c>
      <c r="D2264" s="152">
        <f t="shared" si="328"/>
        <v>90</v>
      </c>
      <c r="E2264" s="180">
        <f>COUNTIF($C$15:C2264,C2264)</f>
        <v>57</v>
      </c>
      <c r="F2264" s="181">
        <f t="shared" si="332"/>
        <v>0.2346548537666715</v>
      </c>
      <c r="G2264" s="181">
        <f t="shared" si="333"/>
        <v>1.2693263178574258E-3</v>
      </c>
      <c r="H2264" s="182">
        <f t="shared" si="329"/>
        <v>0.23592418008452892</v>
      </c>
    </row>
    <row r="2265" spans="1:8">
      <c r="A2265" s="152">
        <f t="shared" si="330"/>
        <v>2251</v>
      </c>
      <c r="B2265" s="153">
        <f t="shared" si="330"/>
        <v>47176</v>
      </c>
      <c r="C2265" s="179" t="str">
        <f t="shared" si="331"/>
        <v>구간25</v>
      </c>
      <c r="D2265" s="152">
        <f t="shared" si="328"/>
        <v>90</v>
      </c>
      <c r="E2265" s="180">
        <f>COUNTIF($C$15:C2265,C2265)</f>
        <v>58</v>
      </c>
      <c r="F2265" s="181">
        <f t="shared" si="332"/>
        <v>0.2346548537666715</v>
      </c>
      <c r="G2265" s="181">
        <f t="shared" si="333"/>
        <v>1.2915952006268543E-3</v>
      </c>
      <c r="H2265" s="182">
        <f t="shared" si="329"/>
        <v>0.23594644896729836</v>
      </c>
    </row>
    <row r="2266" spans="1:8">
      <c r="A2266" s="152">
        <f t="shared" si="330"/>
        <v>2252</v>
      </c>
      <c r="B2266" s="153">
        <f t="shared" si="330"/>
        <v>47177</v>
      </c>
      <c r="C2266" s="179" t="str">
        <f t="shared" si="331"/>
        <v>구간25</v>
      </c>
      <c r="D2266" s="152">
        <f t="shared" si="328"/>
        <v>90</v>
      </c>
      <c r="E2266" s="180">
        <f>COUNTIF($C$15:C2266,C2266)</f>
        <v>59</v>
      </c>
      <c r="F2266" s="181">
        <f t="shared" si="332"/>
        <v>0.2346548537666715</v>
      </c>
      <c r="G2266" s="181">
        <f t="shared" si="333"/>
        <v>1.313864083396283E-3</v>
      </c>
      <c r="H2266" s="182">
        <f t="shared" si="329"/>
        <v>0.23596871785006779</v>
      </c>
    </row>
    <row r="2267" spans="1:8">
      <c r="A2267" s="152">
        <f t="shared" si="330"/>
        <v>2253</v>
      </c>
      <c r="B2267" s="153">
        <f t="shared" si="330"/>
        <v>47178</v>
      </c>
      <c r="C2267" s="179" t="str">
        <f t="shared" si="331"/>
        <v>구간25</v>
      </c>
      <c r="D2267" s="152">
        <f t="shared" si="328"/>
        <v>90</v>
      </c>
      <c r="E2267" s="180">
        <f>COUNTIF($C$15:C2267,C2267)</f>
        <v>60</v>
      </c>
      <c r="F2267" s="181">
        <f t="shared" si="332"/>
        <v>0.2346548537666715</v>
      </c>
      <c r="G2267" s="181">
        <f t="shared" si="333"/>
        <v>1.3361329661657115E-3</v>
      </c>
      <c r="H2267" s="182">
        <f t="shared" si="329"/>
        <v>0.23599098673283722</v>
      </c>
    </row>
    <row r="2268" spans="1:8">
      <c r="A2268" s="152">
        <f t="shared" si="330"/>
        <v>2254</v>
      </c>
      <c r="B2268" s="153">
        <f t="shared" si="330"/>
        <v>47179</v>
      </c>
      <c r="C2268" s="179" t="str">
        <f t="shared" si="331"/>
        <v>구간25</v>
      </c>
      <c r="D2268" s="152">
        <f t="shared" si="328"/>
        <v>90</v>
      </c>
      <c r="E2268" s="180">
        <f>COUNTIF($C$15:C2268,C2268)</f>
        <v>61</v>
      </c>
      <c r="F2268" s="181">
        <f t="shared" si="332"/>
        <v>0.2346548537666715</v>
      </c>
      <c r="G2268" s="181">
        <f t="shared" si="333"/>
        <v>1.35840184893514E-3</v>
      </c>
      <c r="H2268" s="182">
        <f t="shared" si="329"/>
        <v>0.23601325561560665</v>
      </c>
    </row>
    <row r="2269" spans="1:8">
      <c r="A2269" s="152">
        <f t="shared" si="330"/>
        <v>2255</v>
      </c>
      <c r="B2269" s="153">
        <f t="shared" si="330"/>
        <v>47180</v>
      </c>
      <c r="C2269" s="179" t="str">
        <f t="shared" si="331"/>
        <v>구간25</v>
      </c>
      <c r="D2269" s="152">
        <f t="shared" si="328"/>
        <v>90</v>
      </c>
      <c r="E2269" s="180">
        <f>COUNTIF($C$15:C2269,C2269)</f>
        <v>62</v>
      </c>
      <c r="F2269" s="181">
        <f t="shared" si="332"/>
        <v>0.2346548537666715</v>
      </c>
      <c r="G2269" s="181">
        <f t="shared" si="333"/>
        <v>1.3806707317045685E-3</v>
      </c>
      <c r="H2269" s="182">
        <f t="shared" si="329"/>
        <v>0.23603552449837606</v>
      </c>
    </row>
    <row r="2270" spans="1:8">
      <c r="A2270" s="152">
        <f t="shared" si="330"/>
        <v>2256</v>
      </c>
      <c r="B2270" s="153">
        <f t="shared" si="330"/>
        <v>47181</v>
      </c>
      <c r="C2270" s="179" t="str">
        <f t="shared" si="331"/>
        <v>구간25</v>
      </c>
      <c r="D2270" s="152">
        <f t="shared" si="328"/>
        <v>90</v>
      </c>
      <c r="E2270" s="180">
        <f>COUNTIF($C$15:C2270,C2270)</f>
        <v>63</v>
      </c>
      <c r="F2270" s="181">
        <f t="shared" si="332"/>
        <v>0.2346548537666715</v>
      </c>
      <c r="G2270" s="181">
        <f t="shared" si="333"/>
        <v>1.402939614473997E-3</v>
      </c>
      <c r="H2270" s="182">
        <f t="shared" si="329"/>
        <v>0.23605779338114549</v>
      </c>
    </row>
    <row r="2271" spans="1:8">
      <c r="A2271" s="152">
        <f t="shared" si="330"/>
        <v>2257</v>
      </c>
      <c r="B2271" s="153">
        <f t="shared" si="330"/>
        <v>47182</v>
      </c>
      <c r="C2271" s="179" t="str">
        <f t="shared" si="331"/>
        <v>구간25</v>
      </c>
      <c r="D2271" s="152">
        <f t="shared" si="328"/>
        <v>90</v>
      </c>
      <c r="E2271" s="180">
        <f>COUNTIF($C$15:C2271,C2271)</f>
        <v>64</v>
      </c>
      <c r="F2271" s="181">
        <f t="shared" si="332"/>
        <v>0.2346548537666715</v>
      </c>
      <c r="G2271" s="181">
        <f t="shared" si="333"/>
        <v>1.4252084972434255E-3</v>
      </c>
      <c r="H2271" s="182">
        <f t="shared" si="329"/>
        <v>0.23608006226391492</v>
      </c>
    </row>
    <row r="2272" spans="1:8">
      <c r="A2272" s="152">
        <f t="shared" ref="A2272:B2287" si="334">A2271+1</f>
        <v>2258</v>
      </c>
      <c r="B2272" s="153">
        <f t="shared" si="334"/>
        <v>47183</v>
      </c>
      <c r="C2272" s="179" t="str">
        <f t="shared" si="331"/>
        <v>구간25</v>
      </c>
      <c r="D2272" s="152">
        <f t="shared" si="328"/>
        <v>90</v>
      </c>
      <c r="E2272" s="180">
        <f>COUNTIF($C$15:C2272,C2272)</f>
        <v>65</v>
      </c>
      <c r="F2272" s="181">
        <f t="shared" si="332"/>
        <v>0.2346548537666715</v>
      </c>
      <c r="G2272" s="181">
        <f t="shared" si="333"/>
        <v>1.447477380012854E-3</v>
      </c>
      <c r="H2272" s="182">
        <f t="shared" si="329"/>
        <v>0.23610233114668436</v>
      </c>
    </row>
    <row r="2273" spans="1:8">
      <c r="A2273" s="152">
        <f t="shared" si="334"/>
        <v>2259</v>
      </c>
      <c r="B2273" s="153">
        <f t="shared" si="334"/>
        <v>47184</v>
      </c>
      <c r="C2273" s="179" t="str">
        <f t="shared" si="331"/>
        <v>구간25</v>
      </c>
      <c r="D2273" s="152">
        <f t="shared" si="328"/>
        <v>90</v>
      </c>
      <c r="E2273" s="180">
        <f>COUNTIF($C$15:C2273,C2273)</f>
        <v>66</v>
      </c>
      <c r="F2273" s="181">
        <f t="shared" si="332"/>
        <v>0.2346548537666715</v>
      </c>
      <c r="G2273" s="181">
        <f t="shared" si="333"/>
        <v>1.4697462627822826E-3</v>
      </c>
      <c r="H2273" s="182">
        <f t="shared" si="329"/>
        <v>0.23612460002945379</v>
      </c>
    </row>
    <row r="2274" spans="1:8">
      <c r="A2274" s="152">
        <f t="shared" si="334"/>
        <v>2260</v>
      </c>
      <c r="B2274" s="153">
        <f t="shared" si="334"/>
        <v>47185</v>
      </c>
      <c r="C2274" s="179" t="str">
        <f t="shared" si="331"/>
        <v>구간25</v>
      </c>
      <c r="D2274" s="152">
        <f t="shared" si="328"/>
        <v>90</v>
      </c>
      <c r="E2274" s="180">
        <f>COUNTIF($C$15:C2274,C2274)</f>
        <v>67</v>
      </c>
      <c r="F2274" s="181">
        <f t="shared" si="332"/>
        <v>0.2346548537666715</v>
      </c>
      <c r="G2274" s="181">
        <f t="shared" si="333"/>
        <v>1.4920151455517111E-3</v>
      </c>
      <c r="H2274" s="182">
        <f t="shared" si="329"/>
        <v>0.23614686891222322</v>
      </c>
    </row>
    <row r="2275" spans="1:8">
      <c r="A2275" s="152">
        <f t="shared" si="334"/>
        <v>2261</v>
      </c>
      <c r="B2275" s="153">
        <f t="shared" si="334"/>
        <v>47186</v>
      </c>
      <c r="C2275" s="179" t="str">
        <f t="shared" si="331"/>
        <v>구간25</v>
      </c>
      <c r="D2275" s="152">
        <f t="shared" si="328"/>
        <v>90</v>
      </c>
      <c r="E2275" s="180">
        <f>COUNTIF($C$15:C2275,C2275)</f>
        <v>68</v>
      </c>
      <c r="F2275" s="181">
        <f t="shared" si="332"/>
        <v>0.2346548537666715</v>
      </c>
      <c r="G2275" s="181">
        <f t="shared" si="333"/>
        <v>1.5142840283211396E-3</v>
      </c>
      <c r="H2275" s="182">
        <f t="shared" si="329"/>
        <v>0.23616913779499263</v>
      </c>
    </row>
    <row r="2276" spans="1:8">
      <c r="A2276" s="152">
        <f t="shared" si="334"/>
        <v>2262</v>
      </c>
      <c r="B2276" s="153">
        <f t="shared" si="334"/>
        <v>47187</v>
      </c>
      <c r="C2276" s="179" t="str">
        <f t="shared" si="331"/>
        <v>구간25</v>
      </c>
      <c r="D2276" s="152">
        <f t="shared" si="328"/>
        <v>90</v>
      </c>
      <c r="E2276" s="180">
        <f>COUNTIF($C$15:C2276,C2276)</f>
        <v>69</v>
      </c>
      <c r="F2276" s="181">
        <f t="shared" si="332"/>
        <v>0.2346548537666715</v>
      </c>
      <c r="G2276" s="181">
        <f t="shared" si="333"/>
        <v>1.5365529110905681E-3</v>
      </c>
      <c r="H2276" s="182">
        <f t="shared" si="329"/>
        <v>0.23619140667776206</v>
      </c>
    </row>
    <row r="2277" spans="1:8">
      <c r="A2277" s="152">
        <f t="shared" si="334"/>
        <v>2263</v>
      </c>
      <c r="B2277" s="153">
        <f t="shared" si="334"/>
        <v>47188</v>
      </c>
      <c r="C2277" s="179" t="str">
        <f t="shared" si="331"/>
        <v>구간25</v>
      </c>
      <c r="D2277" s="152">
        <f t="shared" si="328"/>
        <v>90</v>
      </c>
      <c r="E2277" s="180">
        <f>COUNTIF($C$15:C2277,C2277)</f>
        <v>70</v>
      </c>
      <c r="F2277" s="181">
        <f t="shared" si="332"/>
        <v>0.2346548537666715</v>
      </c>
      <c r="G2277" s="181">
        <f t="shared" si="333"/>
        <v>1.5588217938599968E-3</v>
      </c>
      <c r="H2277" s="182">
        <f t="shared" si="329"/>
        <v>0.23621367556053149</v>
      </c>
    </row>
    <row r="2278" spans="1:8">
      <c r="A2278" s="152">
        <f t="shared" si="334"/>
        <v>2264</v>
      </c>
      <c r="B2278" s="153">
        <f t="shared" si="334"/>
        <v>47189</v>
      </c>
      <c r="C2278" s="179" t="str">
        <f t="shared" si="331"/>
        <v>구간25</v>
      </c>
      <c r="D2278" s="152">
        <f t="shared" si="328"/>
        <v>90</v>
      </c>
      <c r="E2278" s="180">
        <f>COUNTIF($C$15:C2278,C2278)</f>
        <v>71</v>
      </c>
      <c r="F2278" s="181">
        <f t="shared" si="332"/>
        <v>0.2346548537666715</v>
      </c>
      <c r="G2278" s="181">
        <f t="shared" si="333"/>
        <v>1.5810906766294253E-3</v>
      </c>
      <c r="H2278" s="182">
        <f t="shared" si="329"/>
        <v>0.23623594444330093</v>
      </c>
    </row>
    <row r="2279" spans="1:8">
      <c r="A2279" s="152">
        <f t="shared" si="334"/>
        <v>2265</v>
      </c>
      <c r="B2279" s="153">
        <f t="shared" si="334"/>
        <v>47190</v>
      </c>
      <c r="C2279" s="179" t="str">
        <f t="shared" si="331"/>
        <v>구간25</v>
      </c>
      <c r="D2279" s="152">
        <f t="shared" si="328"/>
        <v>90</v>
      </c>
      <c r="E2279" s="180">
        <f>COUNTIF($C$15:C2279,C2279)</f>
        <v>72</v>
      </c>
      <c r="F2279" s="181">
        <f t="shared" si="332"/>
        <v>0.2346548537666715</v>
      </c>
      <c r="G2279" s="181">
        <f t="shared" si="333"/>
        <v>1.6033595593988538E-3</v>
      </c>
      <c r="H2279" s="182">
        <f t="shared" si="329"/>
        <v>0.23625821332607036</v>
      </c>
    </row>
    <row r="2280" spans="1:8">
      <c r="A2280" s="152">
        <f t="shared" si="334"/>
        <v>2266</v>
      </c>
      <c r="B2280" s="153">
        <f t="shared" si="334"/>
        <v>47191</v>
      </c>
      <c r="C2280" s="179" t="str">
        <f t="shared" si="331"/>
        <v>구간25</v>
      </c>
      <c r="D2280" s="152">
        <f t="shared" si="328"/>
        <v>90</v>
      </c>
      <c r="E2280" s="180">
        <f>COUNTIF($C$15:C2280,C2280)</f>
        <v>73</v>
      </c>
      <c r="F2280" s="181">
        <f t="shared" si="332"/>
        <v>0.2346548537666715</v>
      </c>
      <c r="G2280" s="181">
        <f t="shared" si="333"/>
        <v>1.6256284421682823E-3</v>
      </c>
      <c r="H2280" s="182">
        <f t="shared" si="329"/>
        <v>0.23628048220883979</v>
      </c>
    </row>
    <row r="2281" spans="1:8">
      <c r="A2281" s="152">
        <f t="shared" si="334"/>
        <v>2267</v>
      </c>
      <c r="B2281" s="153">
        <f t="shared" si="334"/>
        <v>47192</v>
      </c>
      <c r="C2281" s="179" t="str">
        <f t="shared" si="331"/>
        <v>구간25</v>
      </c>
      <c r="D2281" s="152">
        <f t="shared" si="328"/>
        <v>90</v>
      </c>
      <c r="E2281" s="180">
        <f>COUNTIF($C$15:C2281,C2281)</f>
        <v>74</v>
      </c>
      <c r="F2281" s="181">
        <f t="shared" si="332"/>
        <v>0.2346548537666715</v>
      </c>
      <c r="G2281" s="181">
        <f t="shared" si="333"/>
        <v>1.6478973249377108E-3</v>
      </c>
      <c r="H2281" s="182">
        <f t="shared" si="329"/>
        <v>0.2363027510916092</v>
      </c>
    </row>
    <row r="2282" spans="1:8">
      <c r="A2282" s="152">
        <f t="shared" si="334"/>
        <v>2268</v>
      </c>
      <c r="B2282" s="153">
        <f t="shared" si="334"/>
        <v>47193</v>
      </c>
      <c r="C2282" s="179" t="str">
        <f t="shared" si="331"/>
        <v>구간25</v>
      </c>
      <c r="D2282" s="152">
        <f t="shared" si="328"/>
        <v>90</v>
      </c>
      <c r="E2282" s="180">
        <f>COUNTIF($C$15:C2282,C2282)</f>
        <v>75</v>
      </c>
      <c r="F2282" s="181">
        <f t="shared" si="332"/>
        <v>0.2346548537666715</v>
      </c>
      <c r="G2282" s="181">
        <f t="shared" si="333"/>
        <v>1.6701662077071393E-3</v>
      </c>
      <c r="H2282" s="182">
        <f t="shared" si="329"/>
        <v>0.23632501997437863</v>
      </c>
    </row>
    <row r="2283" spans="1:8">
      <c r="A2283" s="152">
        <f t="shared" si="334"/>
        <v>2269</v>
      </c>
      <c r="B2283" s="153">
        <f t="shared" si="334"/>
        <v>47194</v>
      </c>
      <c r="C2283" s="179" t="str">
        <f t="shared" si="331"/>
        <v>구간25</v>
      </c>
      <c r="D2283" s="152">
        <f t="shared" si="328"/>
        <v>90</v>
      </c>
      <c r="E2283" s="180">
        <f>COUNTIF($C$15:C2283,C2283)</f>
        <v>76</v>
      </c>
      <c r="F2283" s="181">
        <f t="shared" si="332"/>
        <v>0.2346548537666715</v>
      </c>
      <c r="G2283" s="181">
        <f t="shared" si="333"/>
        <v>1.6924350904765678E-3</v>
      </c>
      <c r="H2283" s="182">
        <f t="shared" si="329"/>
        <v>0.23634728885714806</v>
      </c>
    </row>
    <row r="2284" spans="1:8">
      <c r="A2284" s="152">
        <f t="shared" si="334"/>
        <v>2270</v>
      </c>
      <c r="B2284" s="153">
        <f t="shared" si="334"/>
        <v>47195</v>
      </c>
      <c r="C2284" s="179" t="str">
        <f t="shared" si="331"/>
        <v>구간25</v>
      </c>
      <c r="D2284" s="152">
        <f t="shared" si="328"/>
        <v>90</v>
      </c>
      <c r="E2284" s="180">
        <f>COUNTIF($C$15:C2284,C2284)</f>
        <v>77</v>
      </c>
      <c r="F2284" s="181">
        <f t="shared" si="332"/>
        <v>0.2346548537666715</v>
      </c>
      <c r="G2284" s="181">
        <f t="shared" si="333"/>
        <v>1.7147039732459963E-3</v>
      </c>
      <c r="H2284" s="182">
        <f t="shared" si="329"/>
        <v>0.2363695577399175</v>
      </c>
    </row>
    <row r="2285" spans="1:8">
      <c r="A2285" s="152">
        <f t="shared" si="334"/>
        <v>2271</v>
      </c>
      <c r="B2285" s="153">
        <f t="shared" si="334"/>
        <v>47196</v>
      </c>
      <c r="C2285" s="179" t="str">
        <f t="shared" si="331"/>
        <v>구간25</v>
      </c>
      <c r="D2285" s="152">
        <f t="shared" si="328"/>
        <v>90</v>
      </c>
      <c r="E2285" s="180">
        <f>COUNTIF($C$15:C2285,C2285)</f>
        <v>78</v>
      </c>
      <c r="F2285" s="181">
        <f t="shared" si="332"/>
        <v>0.2346548537666715</v>
      </c>
      <c r="G2285" s="181">
        <f t="shared" si="333"/>
        <v>1.7369728560154248E-3</v>
      </c>
      <c r="H2285" s="182">
        <f t="shared" si="329"/>
        <v>0.23639182662268693</v>
      </c>
    </row>
    <row r="2286" spans="1:8">
      <c r="A2286" s="152">
        <f t="shared" si="334"/>
        <v>2272</v>
      </c>
      <c r="B2286" s="153">
        <f t="shared" si="334"/>
        <v>47197</v>
      </c>
      <c r="C2286" s="179" t="str">
        <f t="shared" si="331"/>
        <v>구간25</v>
      </c>
      <c r="D2286" s="152">
        <f t="shared" si="328"/>
        <v>90</v>
      </c>
      <c r="E2286" s="180">
        <f>COUNTIF($C$15:C2286,C2286)</f>
        <v>79</v>
      </c>
      <c r="F2286" s="181">
        <f t="shared" si="332"/>
        <v>0.2346548537666715</v>
      </c>
      <c r="G2286" s="181">
        <f t="shared" si="333"/>
        <v>1.7592417387848533E-3</v>
      </c>
      <c r="H2286" s="182">
        <f t="shared" si="329"/>
        <v>0.23641409550545636</v>
      </c>
    </row>
    <row r="2287" spans="1:8">
      <c r="A2287" s="152">
        <f t="shared" si="334"/>
        <v>2273</v>
      </c>
      <c r="B2287" s="153">
        <f t="shared" si="334"/>
        <v>47198</v>
      </c>
      <c r="C2287" s="179" t="str">
        <f t="shared" si="331"/>
        <v>구간25</v>
      </c>
      <c r="D2287" s="152">
        <f t="shared" si="328"/>
        <v>90</v>
      </c>
      <c r="E2287" s="180">
        <f>COUNTIF($C$15:C2287,C2287)</f>
        <v>80</v>
      </c>
      <c r="F2287" s="181">
        <f t="shared" si="332"/>
        <v>0.2346548537666715</v>
      </c>
      <c r="G2287" s="181">
        <f t="shared" si="333"/>
        <v>1.781510621554282E-3</v>
      </c>
      <c r="H2287" s="182">
        <f t="shared" si="329"/>
        <v>0.23643636438822579</v>
      </c>
    </row>
    <row r="2288" spans="1:8">
      <c r="A2288" s="152">
        <f t="shared" ref="A2288:B2303" si="335">A2287+1</f>
        <v>2274</v>
      </c>
      <c r="B2288" s="153">
        <f t="shared" si="335"/>
        <v>47199</v>
      </c>
      <c r="C2288" s="179" t="str">
        <f t="shared" si="331"/>
        <v>구간25</v>
      </c>
      <c r="D2288" s="152">
        <f t="shared" si="328"/>
        <v>90</v>
      </c>
      <c r="E2288" s="180">
        <f>COUNTIF($C$15:C2288,C2288)</f>
        <v>81</v>
      </c>
      <c r="F2288" s="181">
        <f t="shared" si="332"/>
        <v>0.2346548537666715</v>
      </c>
      <c r="G2288" s="181">
        <f t="shared" si="333"/>
        <v>1.8037795043237105E-3</v>
      </c>
      <c r="H2288" s="182">
        <f t="shared" si="329"/>
        <v>0.2364586332709952</v>
      </c>
    </row>
    <row r="2289" spans="1:8">
      <c r="A2289" s="152">
        <f t="shared" si="335"/>
        <v>2275</v>
      </c>
      <c r="B2289" s="153">
        <f t="shared" si="335"/>
        <v>47200</v>
      </c>
      <c r="C2289" s="179" t="str">
        <f t="shared" si="331"/>
        <v>구간25</v>
      </c>
      <c r="D2289" s="152">
        <f t="shared" si="328"/>
        <v>90</v>
      </c>
      <c r="E2289" s="180">
        <f>COUNTIF($C$15:C2289,C2289)</f>
        <v>82</v>
      </c>
      <c r="F2289" s="181">
        <f t="shared" si="332"/>
        <v>0.2346548537666715</v>
      </c>
      <c r="G2289" s="181">
        <f t="shared" si="333"/>
        <v>1.826048387093139E-3</v>
      </c>
      <c r="H2289" s="182">
        <f t="shared" si="329"/>
        <v>0.23648090215376463</v>
      </c>
    </row>
    <row r="2290" spans="1:8">
      <c r="A2290" s="152">
        <f t="shared" si="335"/>
        <v>2276</v>
      </c>
      <c r="B2290" s="153">
        <f t="shared" si="335"/>
        <v>47201</v>
      </c>
      <c r="C2290" s="179" t="str">
        <f t="shared" si="331"/>
        <v>구간25</v>
      </c>
      <c r="D2290" s="152">
        <f t="shared" si="328"/>
        <v>90</v>
      </c>
      <c r="E2290" s="180">
        <f>COUNTIF($C$15:C2290,C2290)</f>
        <v>83</v>
      </c>
      <c r="F2290" s="181">
        <f t="shared" si="332"/>
        <v>0.2346548537666715</v>
      </c>
      <c r="G2290" s="181">
        <f t="shared" si="333"/>
        <v>1.8483172698625676E-3</v>
      </c>
      <c r="H2290" s="182">
        <f t="shared" si="329"/>
        <v>0.23650317103653407</v>
      </c>
    </row>
    <row r="2291" spans="1:8">
      <c r="A2291" s="152">
        <f t="shared" si="335"/>
        <v>2277</v>
      </c>
      <c r="B2291" s="153">
        <f t="shared" si="335"/>
        <v>47202</v>
      </c>
      <c r="C2291" s="179" t="str">
        <f t="shared" si="331"/>
        <v>구간25</v>
      </c>
      <c r="D2291" s="152">
        <f t="shared" si="328"/>
        <v>90</v>
      </c>
      <c r="E2291" s="180">
        <f>COUNTIF($C$15:C2291,C2291)</f>
        <v>84</v>
      </c>
      <c r="F2291" s="181">
        <f t="shared" si="332"/>
        <v>0.2346548537666715</v>
      </c>
      <c r="G2291" s="181">
        <f t="shared" si="333"/>
        <v>1.8705861526319961E-3</v>
      </c>
      <c r="H2291" s="182">
        <f t="shared" si="329"/>
        <v>0.2365254399193035</v>
      </c>
    </row>
    <row r="2292" spans="1:8">
      <c r="A2292" s="152">
        <f t="shared" si="335"/>
        <v>2278</v>
      </c>
      <c r="B2292" s="153">
        <f t="shared" si="335"/>
        <v>47203</v>
      </c>
      <c r="C2292" s="179" t="str">
        <f t="shared" si="331"/>
        <v>구간25</v>
      </c>
      <c r="D2292" s="152">
        <f t="shared" si="328"/>
        <v>90</v>
      </c>
      <c r="E2292" s="180">
        <f>COUNTIF($C$15:C2292,C2292)</f>
        <v>85</v>
      </c>
      <c r="F2292" s="181">
        <f t="shared" si="332"/>
        <v>0.2346548537666715</v>
      </c>
      <c r="G2292" s="181">
        <f t="shared" si="333"/>
        <v>1.8928550354014246E-3</v>
      </c>
      <c r="H2292" s="182">
        <f t="shared" si="329"/>
        <v>0.23654770880207293</v>
      </c>
    </row>
    <row r="2293" spans="1:8">
      <c r="A2293" s="152">
        <f t="shared" si="335"/>
        <v>2279</v>
      </c>
      <c r="B2293" s="153">
        <f t="shared" si="335"/>
        <v>47204</v>
      </c>
      <c r="C2293" s="179" t="str">
        <f t="shared" si="331"/>
        <v>구간25</v>
      </c>
      <c r="D2293" s="152">
        <f t="shared" si="328"/>
        <v>90</v>
      </c>
      <c r="E2293" s="180">
        <f>COUNTIF($C$15:C2293,C2293)</f>
        <v>86</v>
      </c>
      <c r="F2293" s="181">
        <f t="shared" si="332"/>
        <v>0.2346548537666715</v>
      </c>
      <c r="G2293" s="181">
        <f t="shared" si="333"/>
        <v>1.9151239181708531E-3</v>
      </c>
      <c r="H2293" s="182">
        <f t="shared" si="329"/>
        <v>0.23656997768484236</v>
      </c>
    </row>
    <row r="2294" spans="1:8">
      <c r="A2294" s="152">
        <f t="shared" si="335"/>
        <v>2280</v>
      </c>
      <c r="B2294" s="153">
        <f t="shared" si="335"/>
        <v>47205</v>
      </c>
      <c r="C2294" s="179" t="str">
        <f t="shared" si="331"/>
        <v>구간25</v>
      </c>
      <c r="D2294" s="152">
        <f t="shared" si="328"/>
        <v>90</v>
      </c>
      <c r="E2294" s="180">
        <f>COUNTIF($C$15:C2294,C2294)</f>
        <v>87</v>
      </c>
      <c r="F2294" s="181">
        <f t="shared" si="332"/>
        <v>0.2346548537666715</v>
      </c>
      <c r="G2294" s="181">
        <f t="shared" si="333"/>
        <v>1.9373928009402816E-3</v>
      </c>
      <c r="H2294" s="182">
        <f t="shared" si="329"/>
        <v>0.23659224656761177</v>
      </c>
    </row>
    <row r="2295" spans="1:8">
      <c r="A2295" s="152">
        <f t="shared" si="335"/>
        <v>2281</v>
      </c>
      <c r="B2295" s="153">
        <f t="shared" si="335"/>
        <v>47206</v>
      </c>
      <c r="C2295" s="179" t="str">
        <f t="shared" si="331"/>
        <v>구간25</v>
      </c>
      <c r="D2295" s="152">
        <f t="shared" si="328"/>
        <v>90</v>
      </c>
      <c r="E2295" s="180">
        <f>COUNTIF($C$15:C2295,C2295)</f>
        <v>88</v>
      </c>
      <c r="F2295" s="181">
        <f t="shared" si="332"/>
        <v>0.2346548537666715</v>
      </c>
      <c r="G2295" s="181">
        <f t="shared" si="333"/>
        <v>1.9596616837097101E-3</v>
      </c>
      <c r="H2295" s="182">
        <f t="shared" si="329"/>
        <v>0.2366145154503812</v>
      </c>
    </row>
    <row r="2296" spans="1:8">
      <c r="A2296" s="152">
        <f t="shared" si="335"/>
        <v>2282</v>
      </c>
      <c r="B2296" s="153">
        <f t="shared" si="335"/>
        <v>47207</v>
      </c>
      <c r="C2296" s="179" t="str">
        <f t="shared" si="331"/>
        <v>구간25</v>
      </c>
      <c r="D2296" s="152">
        <f t="shared" si="328"/>
        <v>90</v>
      </c>
      <c r="E2296" s="180">
        <f>COUNTIF($C$15:C2296,C2296)</f>
        <v>89</v>
      </c>
      <c r="F2296" s="181">
        <f t="shared" si="332"/>
        <v>0.2346548537666715</v>
      </c>
      <c r="G2296" s="181">
        <f t="shared" si="333"/>
        <v>1.9819305664791386E-3</v>
      </c>
      <c r="H2296" s="182">
        <f t="shared" si="329"/>
        <v>0.23663678433315063</v>
      </c>
    </row>
    <row r="2297" spans="1:8">
      <c r="A2297" s="152">
        <f t="shared" si="335"/>
        <v>2283</v>
      </c>
      <c r="B2297" s="153">
        <f t="shared" si="335"/>
        <v>47208</v>
      </c>
      <c r="C2297" s="179" t="str">
        <f t="shared" si="331"/>
        <v>구간25</v>
      </c>
      <c r="D2297" s="152">
        <f t="shared" si="328"/>
        <v>90</v>
      </c>
      <c r="E2297" s="180">
        <f>COUNTIF($C$15:C2297,C2297)</f>
        <v>90</v>
      </c>
      <c r="F2297" s="181">
        <f t="shared" si="332"/>
        <v>0.2346548537666715</v>
      </c>
      <c r="G2297" s="181">
        <f t="shared" si="333"/>
        <v>2.0041994492485671E-3</v>
      </c>
      <c r="H2297" s="182">
        <f t="shared" si="329"/>
        <v>0.23665905321592007</v>
      </c>
    </row>
    <row r="2298" spans="1:8">
      <c r="A2298" s="152">
        <f t="shared" si="335"/>
        <v>2284</v>
      </c>
      <c r="B2298" s="153">
        <f t="shared" si="335"/>
        <v>47209</v>
      </c>
      <c r="C2298" s="179" t="str">
        <f t="shared" si="331"/>
        <v>구간26</v>
      </c>
      <c r="D2298" s="152">
        <f t="shared" si="328"/>
        <v>91</v>
      </c>
      <c r="E2298" s="180">
        <f>COUNTIF($C$15:C2298,C2298)</f>
        <v>1</v>
      </c>
      <c r="F2298" s="181">
        <f t="shared" si="332"/>
        <v>0.23665905321592007</v>
      </c>
      <c r="G2298" s="181">
        <f t="shared" si="333"/>
        <v>2.3193777818800928E-5</v>
      </c>
      <c r="H2298" s="182">
        <f t="shared" si="329"/>
        <v>0.23668224699373888</v>
      </c>
    </row>
    <row r="2299" spans="1:8">
      <c r="A2299" s="152">
        <f t="shared" si="335"/>
        <v>2285</v>
      </c>
      <c r="B2299" s="153">
        <f t="shared" si="335"/>
        <v>47210</v>
      </c>
      <c r="C2299" s="179" t="str">
        <f t="shared" si="331"/>
        <v>구간26</v>
      </c>
      <c r="D2299" s="152">
        <f t="shared" si="328"/>
        <v>91</v>
      </c>
      <c r="E2299" s="180">
        <f>COUNTIF($C$15:C2299,C2299)</f>
        <v>2</v>
      </c>
      <c r="F2299" s="181">
        <f t="shared" si="332"/>
        <v>0.23665905321592007</v>
      </c>
      <c r="G2299" s="181">
        <f t="shared" si="333"/>
        <v>4.6387555637601855E-5</v>
      </c>
      <c r="H2299" s="182">
        <f t="shared" si="329"/>
        <v>0.23670544077155767</v>
      </c>
    </row>
    <row r="2300" spans="1:8">
      <c r="A2300" s="152">
        <f t="shared" si="335"/>
        <v>2286</v>
      </c>
      <c r="B2300" s="153">
        <f t="shared" si="335"/>
        <v>47211</v>
      </c>
      <c r="C2300" s="179" t="str">
        <f t="shared" si="331"/>
        <v>구간26</v>
      </c>
      <c r="D2300" s="152">
        <f t="shared" si="328"/>
        <v>91</v>
      </c>
      <c r="E2300" s="180">
        <f>COUNTIF($C$15:C2300,C2300)</f>
        <v>3</v>
      </c>
      <c r="F2300" s="181">
        <f t="shared" si="332"/>
        <v>0.23665905321592007</v>
      </c>
      <c r="G2300" s="181">
        <f t="shared" si="333"/>
        <v>6.9581333456402786E-5</v>
      </c>
      <c r="H2300" s="182">
        <f t="shared" si="329"/>
        <v>0.23672863454937648</v>
      </c>
    </row>
    <row r="2301" spans="1:8">
      <c r="A2301" s="152">
        <f t="shared" si="335"/>
        <v>2287</v>
      </c>
      <c r="B2301" s="153">
        <f t="shared" si="335"/>
        <v>47212</v>
      </c>
      <c r="C2301" s="179" t="str">
        <f t="shared" si="331"/>
        <v>구간26</v>
      </c>
      <c r="D2301" s="152">
        <f t="shared" si="328"/>
        <v>91</v>
      </c>
      <c r="E2301" s="180">
        <f>COUNTIF($C$15:C2301,C2301)</f>
        <v>4</v>
      </c>
      <c r="F2301" s="181">
        <f t="shared" si="332"/>
        <v>0.23665905321592007</v>
      </c>
      <c r="G2301" s="181">
        <f t="shared" si="333"/>
        <v>9.2775111275203711E-5</v>
      </c>
      <c r="H2301" s="182">
        <f t="shared" si="329"/>
        <v>0.23675182832719527</v>
      </c>
    </row>
    <row r="2302" spans="1:8">
      <c r="A2302" s="152">
        <f t="shared" si="335"/>
        <v>2288</v>
      </c>
      <c r="B2302" s="153">
        <f t="shared" si="335"/>
        <v>47213</v>
      </c>
      <c r="C2302" s="179" t="str">
        <f t="shared" si="331"/>
        <v>구간26</v>
      </c>
      <c r="D2302" s="152">
        <f t="shared" si="328"/>
        <v>91</v>
      </c>
      <c r="E2302" s="180">
        <f>COUNTIF($C$15:C2302,C2302)</f>
        <v>5</v>
      </c>
      <c r="F2302" s="181">
        <f t="shared" si="332"/>
        <v>0.23665905321592007</v>
      </c>
      <c r="G2302" s="181">
        <f t="shared" si="333"/>
        <v>1.1596888909400463E-4</v>
      </c>
      <c r="H2302" s="182">
        <f t="shared" si="329"/>
        <v>0.23677502210501408</v>
      </c>
    </row>
    <row r="2303" spans="1:8">
      <c r="A2303" s="152">
        <f t="shared" si="335"/>
        <v>2289</v>
      </c>
      <c r="B2303" s="153">
        <f t="shared" si="335"/>
        <v>47214</v>
      </c>
      <c r="C2303" s="179" t="str">
        <f t="shared" si="331"/>
        <v>구간26</v>
      </c>
      <c r="D2303" s="152">
        <f t="shared" si="328"/>
        <v>91</v>
      </c>
      <c r="E2303" s="180">
        <f>COUNTIF($C$15:C2303,C2303)</f>
        <v>6</v>
      </c>
      <c r="F2303" s="181">
        <f t="shared" si="332"/>
        <v>0.23665905321592007</v>
      </c>
      <c r="G2303" s="181">
        <f t="shared" si="333"/>
        <v>1.3916266691280557E-4</v>
      </c>
      <c r="H2303" s="182">
        <f t="shared" si="329"/>
        <v>0.23679821588283287</v>
      </c>
    </row>
    <row r="2304" spans="1:8">
      <c r="A2304" s="152">
        <f t="shared" ref="A2304:B2319" si="336">A2303+1</f>
        <v>2290</v>
      </c>
      <c r="B2304" s="153">
        <f t="shared" si="336"/>
        <v>47215</v>
      </c>
      <c r="C2304" s="179" t="str">
        <f t="shared" si="331"/>
        <v>구간26</v>
      </c>
      <c r="D2304" s="152">
        <f t="shared" si="328"/>
        <v>91</v>
      </c>
      <c r="E2304" s="180">
        <f>COUNTIF($C$15:C2304,C2304)</f>
        <v>7</v>
      </c>
      <c r="F2304" s="181">
        <f t="shared" si="332"/>
        <v>0.23665905321592007</v>
      </c>
      <c r="G2304" s="181">
        <f t="shared" si="333"/>
        <v>1.623564447316065E-4</v>
      </c>
      <c r="H2304" s="182">
        <f t="shared" si="329"/>
        <v>0.23682140966065168</v>
      </c>
    </row>
    <row r="2305" spans="1:8">
      <c r="A2305" s="152">
        <f t="shared" si="336"/>
        <v>2291</v>
      </c>
      <c r="B2305" s="153">
        <f t="shared" si="336"/>
        <v>47216</v>
      </c>
      <c r="C2305" s="179" t="str">
        <f t="shared" si="331"/>
        <v>구간26</v>
      </c>
      <c r="D2305" s="152">
        <f t="shared" si="328"/>
        <v>91</v>
      </c>
      <c r="E2305" s="180">
        <f>COUNTIF($C$15:C2305,C2305)</f>
        <v>8</v>
      </c>
      <c r="F2305" s="181">
        <f t="shared" si="332"/>
        <v>0.23665905321592007</v>
      </c>
      <c r="G2305" s="181">
        <f t="shared" si="333"/>
        <v>1.8555022255040742E-4</v>
      </c>
      <c r="H2305" s="182">
        <f t="shared" si="329"/>
        <v>0.23684460343847047</v>
      </c>
    </row>
    <row r="2306" spans="1:8">
      <c r="A2306" s="152">
        <f t="shared" si="336"/>
        <v>2292</v>
      </c>
      <c r="B2306" s="153">
        <f t="shared" si="336"/>
        <v>47217</v>
      </c>
      <c r="C2306" s="179" t="str">
        <f t="shared" si="331"/>
        <v>구간26</v>
      </c>
      <c r="D2306" s="152">
        <f t="shared" si="328"/>
        <v>91</v>
      </c>
      <c r="E2306" s="180">
        <f>COUNTIF($C$15:C2306,C2306)</f>
        <v>9</v>
      </c>
      <c r="F2306" s="181">
        <f t="shared" si="332"/>
        <v>0.23665905321592007</v>
      </c>
      <c r="G2306" s="181">
        <f t="shared" si="333"/>
        <v>2.0874400036920835E-4</v>
      </c>
      <c r="H2306" s="182">
        <f t="shared" si="329"/>
        <v>0.23686779721628928</v>
      </c>
    </row>
    <row r="2307" spans="1:8">
      <c r="A2307" s="152">
        <f t="shared" si="336"/>
        <v>2293</v>
      </c>
      <c r="B2307" s="153">
        <f t="shared" si="336"/>
        <v>47218</v>
      </c>
      <c r="C2307" s="179" t="str">
        <f t="shared" si="331"/>
        <v>구간26</v>
      </c>
      <c r="D2307" s="152">
        <f t="shared" si="328"/>
        <v>91</v>
      </c>
      <c r="E2307" s="180">
        <f>COUNTIF($C$15:C2307,C2307)</f>
        <v>10</v>
      </c>
      <c r="F2307" s="181">
        <f t="shared" si="332"/>
        <v>0.23665905321592007</v>
      </c>
      <c r="G2307" s="181">
        <f t="shared" si="333"/>
        <v>2.3193777818800927E-4</v>
      </c>
      <c r="H2307" s="182">
        <f t="shared" si="329"/>
        <v>0.23689099099410807</v>
      </c>
    </row>
    <row r="2308" spans="1:8">
      <c r="A2308" s="152">
        <f t="shared" si="336"/>
        <v>2294</v>
      </c>
      <c r="B2308" s="153">
        <f t="shared" si="336"/>
        <v>47219</v>
      </c>
      <c r="C2308" s="179" t="str">
        <f t="shared" si="331"/>
        <v>구간26</v>
      </c>
      <c r="D2308" s="152">
        <f t="shared" si="328"/>
        <v>91</v>
      </c>
      <c r="E2308" s="180">
        <f>COUNTIF($C$15:C2308,C2308)</f>
        <v>11</v>
      </c>
      <c r="F2308" s="181">
        <f t="shared" si="332"/>
        <v>0.23665905321592007</v>
      </c>
      <c r="G2308" s="181">
        <f t="shared" si="333"/>
        <v>2.5513155600681022E-4</v>
      </c>
      <c r="H2308" s="182">
        <f t="shared" si="329"/>
        <v>0.23691418477192688</v>
      </c>
    </row>
    <row r="2309" spans="1:8">
      <c r="A2309" s="152">
        <f t="shared" si="336"/>
        <v>2295</v>
      </c>
      <c r="B2309" s="153">
        <f t="shared" si="336"/>
        <v>47220</v>
      </c>
      <c r="C2309" s="179" t="str">
        <f t="shared" si="331"/>
        <v>구간26</v>
      </c>
      <c r="D2309" s="152">
        <f t="shared" si="328"/>
        <v>91</v>
      </c>
      <c r="E2309" s="180">
        <f>COUNTIF($C$15:C2309,C2309)</f>
        <v>12</v>
      </c>
      <c r="F2309" s="181">
        <f t="shared" si="332"/>
        <v>0.23665905321592007</v>
      </c>
      <c r="G2309" s="181">
        <f t="shared" si="333"/>
        <v>2.7832533382561115E-4</v>
      </c>
      <c r="H2309" s="182">
        <f t="shared" si="329"/>
        <v>0.23693737854974567</v>
      </c>
    </row>
    <row r="2310" spans="1:8">
      <c r="A2310" s="152">
        <f t="shared" si="336"/>
        <v>2296</v>
      </c>
      <c r="B2310" s="153">
        <f t="shared" si="336"/>
        <v>47221</v>
      </c>
      <c r="C2310" s="179" t="str">
        <f t="shared" si="331"/>
        <v>구간26</v>
      </c>
      <c r="D2310" s="152">
        <f t="shared" si="328"/>
        <v>91</v>
      </c>
      <c r="E2310" s="180">
        <f>COUNTIF($C$15:C2310,C2310)</f>
        <v>13</v>
      </c>
      <c r="F2310" s="181">
        <f t="shared" si="332"/>
        <v>0.23665905321592007</v>
      </c>
      <c r="G2310" s="181">
        <f t="shared" si="333"/>
        <v>3.0151911164441207E-4</v>
      </c>
      <c r="H2310" s="182">
        <f t="shared" si="329"/>
        <v>0.23696057232756448</v>
      </c>
    </row>
    <row r="2311" spans="1:8">
      <c r="A2311" s="152">
        <f t="shared" si="336"/>
        <v>2297</v>
      </c>
      <c r="B2311" s="153">
        <f t="shared" si="336"/>
        <v>47222</v>
      </c>
      <c r="C2311" s="179" t="str">
        <f t="shared" si="331"/>
        <v>구간26</v>
      </c>
      <c r="D2311" s="152">
        <f t="shared" si="328"/>
        <v>91</v>
      </c>
      <c r="E2311" s="180">
        <f>COUNTIF($C$15:C2311,C2311)</f>
        <v>14</v>
      </c>
      <c r="F2311" s="181">
        <f t="shared" si="332"/>
        <v>0.23665905321592007</v>
      </c>
      <c r="G2311" s="181">
        <f t="shared" si="333"/>
        <v>3.2471288946321299E-4</v>
      </c>
      <c r="H2311" s="182">
        <f t="shared" si="329"/>
        <v>0.23698376610538327</v>
      </c>
    </row>
    <row r="2312" spans="1:8">
      <c r="A2312" s="152">
        <f t="shared" si="336"/>
        <v>2298</v>
      </c>
      <c r="B2312" s="153">
        <f t="shared" si="336"/>
        <v>47223</v>
      </c>
      <c r="C2312" s="179" t="str">
        <f t="shared" si="331"/>
        <v>구간26</v>
      </c>
      <c r="D2312" s="152">
        <f t="shared" si="328"/>
        <v>91</v>
      </c>
      <c r="E2312" s="180">
        <f>COUNTIF($C$15:C2312,C2312)</f>
        <v>15</v>
      </c>
      <c r="F2312" s="181">
        <f t="shared" si="332"/>
        <v>0.23665905321592007</v>
      </c>
      <c r="G2312" s="181">
        <f t="shared" si="333"/>
        <v>3.4790666728201392E-4</v>
      </c>
      <c r="H2312" s="182">
        <f t="shared" si="329"/>
        <v>0.23700695988320208</v>
      </c>
    </row>
    <row r="2313" spans="1:8">
      <c r="A2313" s="152">
        <f t="shared" si="336"/>
        <v>2299</v>
      </c>
      <c r="B2313" s="153">
        <f t="shared" si="336"/>
        <v>47224</v>
      </c>
      <c r="C2313" s="179" t="str">
        <f t="shared" si="331"/>
        <v>구간26</v>
      </c>
      <c r="D2313" s="152">
        <f t="shared" si="328"/>
        <v>91</v>
      </c>
      <c r="E2313" s="180">
        <f>COUNTIF($C$15:C2313,C2313)</f>
        <v>16</v>
      </c>
      <c r="F2313" s="181">
        <f t="shared" si="332"/>
        <v>0.23665905321592007</v>
      </c>
      <c r="G2313" s="181">
        <f t="shared" si="333"/>
        <v>3.7110044510081484E-4</v>
      </c>
      <c r="H2313" s="182">
        <f t="shared" si="329"/>
        <v>0.23703015366102087</v>
      </c>
    </row>
    <row r="2314" spans="1:8">
      <c r="A2314" s="152">
        <f t="shared" si="336"/>
        <v>2300</v>
      </c>
      <c r="B2314" s="153">
        <f t="shared" si="336"/>
        <v>47225</v>
      </c>
      <c r="C2314" s="179" t="str">
        <f t="shared" si="331"/>
        <v>구간26</v>
      </c>
      <c r="D2314" s="152">
        <f t="shared" si="328"/>
        <v>91</v>
      </c>
      <c r="E2314" s="180">
        <f>COUNTIF($C$15:C2314,C2314)</f>
        <v>17</v>
      </c>
      <c r="F2314" s="181">
        <f t="shared" si="332"/>
        <v>0.23665905321592007</v>
      </c>
      <c r="G2314" s="181">
        <f t="shared" si="333"/>
        <v>3.9429422291961577E-4</v>
      </c>
      <c r="H2314" s="182">
        <f t="shared" si="329"/>
        <v>0.23705334743883968</v>
      </c>
    </row>
    <row r="2315" spans="1:8">
      <c r="A2315" s="152">
        <f t="shared" si="336"/>
        <v>2301</v>
      </c>
      <c r="B2315" s="153">
        <f t="shared" si="336"/>
        <v>47226</v>
      </c>
      <c r="C2315" s="179" t="str">
        <f t="shared" si="331"/>
        <v>구간26</v>
      </c>
      <c r="D2315" s="152">
        <f t="shared" si="328"/>
        <v>91</v>
      </c>
      <c r="E2315" s="180">
        <f>COUNTIF($C$15:C2315,C2315)</f>
        <v>18</v>
      </c>
      <c r="F2315" s="181">
        <f t="shared" si="332"/>
        <v>0.23665905321592007</v>
      </c>
      <c r="G2315" s="181">
        <f t="shared" si="333"/>
        <v>4.1748800073841669E-4</v>
      </c>
      <c r="H2315" s="182">
        <f t="shared" si="329"/>
        <v>0.23707654121665847</v>
      </c>
    </row>
    <row r="2316" spans="1:8">
      <c r="A2316" s="152">
        <f t="shared" si="336"/>
        <v>2302</v>
      </c>
      <c r="B2316" s="153">
        <f t="shared" si="336"/>
        <v>47227</v>
      </c>
      <c r="C2316" s="179" t="str">
        <f t="shared" si="331"/>
        <v>구간26</v>
      </c>
      <c r="D2316" s="152">
        <f t="shared" si="328"/>
        <v>91</v>
      </c>
      <c r="E2316" s="180">
        <f>COUNTIF($C$15:C2316,C2316)</f>
        <v>19</v>
      </c>
      <c r="F2316" s="181">
        <f t="shared" si="332"/>
        <v>0.23665905321592007</v>
      </c>
      <c r="G2316" s="181">
        <f t="shared" si="333"/>
        <v>4.4068177855721762E-4</v>
      </c>
      <c r="H2316" s="182">
        <f t="shared" si="329"/>
        <v>0.23709973499447728</v>
      </c>
    </row>
    <row r="2317" spans="1:8">
      <c r="A2317" s="152">
        <f t="shared" si="336"/>
        <v>2303</v>
      </c>
      <c r="B2317" s="153">
        <f t="shared" si="336"/>
        <v>47228</v>
      </c>
      <c r="C2317" s="179" t="str">
        <f t="shared" si="331"/>
        <v>구간26</v>
      </c>
      <c r="D2317" s="152">
        <f t="shared" si="328"/>
        <v>91</v>
      </c>
      <c r="E2317" s="180">
        <f>COUNTIF($C$15:C2317,C2317)</f>
        <v>20</v>
      </c>
      <c r="F2317" s="181">
        <f t="shared" si="332"/>
        <v>0.23665905321592007</v>
      </c>
      <c r="G2317" s="181">
        <f t="shared" si="333"/>
        <v>4.6387555637601854E-4</v>
      </c>
      <c r="H2317" s="182">
        <f t="shared" si="329"/>
        <v>0.2371229287722961</v>
      </c>
    </row>
    <row r="2318" spans="1:8">
      <c r="A2318" s="152">
        <f t="shared" si="336"/>
        <v>2304</v>
      </c>
      <c r="B2318" s="153">
        <f t="shared" si="336"/>
        <v>47229</v>
      </c>
      <c r="C2318" s="179" t="str">
        <f t="shared" si="331"/>
        <v>구간26</v>
      </c>
      <c r="D2318" s="152">
        <f t="shared" si="328"/>
        <v>91</v>
      </c>
      <c r="E2318" s="180">
        <f>COUNTIF($C$15:C2318,C2318)</f>
        <v>21</v>
      </c>
      <c r="F2318" s="181">
        <f t="shared" si="332"/>
        <v>0.23665905321592007</v>
      </c>
      <c r="G2318" s="181">
        <f t="shared" si="333"/>
        <v>4.8706933419481946E-4</v>
      </c>
      <c r="H2318" s="182">
        <f t="shared" si="329"/>
        <v>0.23714612255011489</v>
      </c>
    </row>
    <row r="2319" spans="1:8">
      <c r="A2319" s="152">
        <f t="shared" si="336"/>
        <v>2305</v>
      </c>
      <c r="B2319" s="153">
        <f t="shared" si="336"/>
        <v>47230</v>
      </c>
      <c r="C2319" s="179" t="str">
        <f t="shared" si="331"/>
        <v>구간26</v>
      </c>
      <c r="D2319" s="152">
        <f t="shared" ref="D2319:D2382" si="337">COUNTIF($C$15:$C$49928,C2319)</f>
        <v>91</v>
      </c>
      <c r="E2319" s="180">
        <f>COUNTIF($C$15:C2319,C2319)</f>
        <v>22</v>
      </c>
      <c r="F2319" s="181">
        <f t="shared" si="332"/>
        <v>0.23665905321592007</v>
      </c>
      <c r="G2319" s="181">
        <f t="shared" si="333"/>
        <v>5.1026311201362044E-4</v>
      </c>
      <c r="H2319" s="182">
        <f t="shared" ref="H2319:H2382" si="338">F2319+G2319</f>
        <v>0.2371693163279337</v>
      </c>
    </row>
    <row r="2320" spans="1:8">
      <c r="A2320" s="152">
        <f t="shared" ref="A2320:B2335" si="339">A2319+1</f>
        <v>2306</v>
      </c>
      <c r="B2320" s="153">
        <f t="shared" si="339"/>
        <v>47231</v>
      </c>
      <c r="C2320" s="179" t="str">
        <f t="shared" ref="C2320:C2383" si="340">IF(IFERROR(HLOOKUP(B2320,$D$5:$BK$6,2,FALSE),"")="",C2321,HLOOKUP(B2320,$D$5:$BK$7,2,FALSE))</f>
        <v>구간26</v>
      </c>
      <c r="D2320" s="152">
        <f t="shared" si="337"/>
        <v>91</v>
      </c>
      <c r="E2320" s="180">
        <f>COUNTIF($C$15:C2320,C2320)</f>
        <v>23</v>
      </c>
      <c r="F2320" s="181">
        <f t="shared" ref="F2320:F2383" si="341">HLOOKUP($C2320,$D$6:$BK$11,6,FALSE)</f>
        <v>0.23665905321592007</v>
      </c>
      <c r="G2320" s="181">
        <f t="shared" ref="G2320:G2383" si="342">HLOOKUP($C2320,$D$6:$BK$11,5,FALSE)*(E2320)</f>
        <v>5.3345688983242137E-4</v>
      </c>
      <c r="H2320" s="182">
        <f t="shared" si="338"/>
        <v>0.23719251010575249</v>
      </c>
    </row>
    <row r="2321" spans="1:8">
      <c r="A2321" s="152">
        <f t="shared" si="339"/>
        <v>2307</v>
      </c>
      <c r="B2321" s="153">
        <f t="shared" si="339"/>
        <v>47232</v>
      </c>
      <c r="C2321" s="179" t="str">
        <f t="shared" si="340"/>
        <v>구간26</v>
      </c>
      <c r="D2321" s="152">
        <f t="shared" si="337"/>
        <v>91</v>
      </c>
      <c r="E2321" s="180">
        <f>COUNTIF($C$15:C2321,C2321)</f>
        <v>24</v>
      </c>
      <c r="F2321" s="181">
        <f t="shared" si="341"/>
        <v>0.23665905321592007</v>
      </c>
      <c r="G2321" s="181">
        <f t="shared" si="342"/>
        <v>5.5665066765122229E-4</v>
      </c>
      <c r="H2321" s="182">
        <f t="shared" si="338"/>
        <v>0.2372157038835713</v>
      </c>
    </row>
    <row r="2322" spans="1:8">
      <c r="A2322" s="152">
        <f t="shared" si="339"/>
        <v>2308</v>
      </c>
      <c r="B2322" s="153">
        <f t="shared" si="339"/>
        <v>47233</v>
      </c>
      <c r="C2322" s="179" t="str">
        <f t="shared" si="340"/>
        <v>구간26</v>
      </c>
      <c r="D2322" s="152">
        <f t="shared" si="337"/>
        <v>91</v>
      </c>
      <c r="E2322" s="180">
        <f>COUNTIF($C$15:C2322,C2322)</f>
        <v>25</v>
      </c>
      <c r="F2322" s="181">
        <f t="shared" si="341"/>
        <v>0.23665905321592007</v>
      </c>
      <c r="G2322" s="181">
        <f t="shared" si="342"/>
        <v>5.7984444547002321E-4</v>
      </c>
      <c r="H2322" s="182">
        <f t="shared" si="338"/>
        <v>0.23723889766139009</v>
      </c>
    </row>
    <row r="2323" spans="1:8">
      <c r="A2323" s="152">
        <f t="shared" si="339"/>
        <v>2309</v>
      </c>
      <c r="B2323" s="153">
        <f t="shared" si="339"/>
        <v>47234</v>
      </c>
      <c r="C2323" s="179" t="str">
        <f t="shared" si="340"/>
        <v>구간26</v>
      </c>
      <c r="D2323" s="152">
        <f t="shared" si="337"/>
        <v>91</v>
      </c>
      <c r="E2323" s="180">
        <f>COUNTIF($C$15:C2323,C2323)</f>
        <v>26</v>
      </c>
      <c r="F2323" s="181">
        <f t="shared" si="341"/>
        <v>0.23665905321592007</v>
      </c>
      <c r="G2323" s="181">
        <f t="shared" si="342"/>
        <v>6.0303822328882414E-4</v>
      </c>
      <c r="H2323" s="182">
        <f t="shared" si="338"/>
        <v>0.2372620914392089</v>
      </c>
    </row>
    <row r="2324" spans="1:8">
      <c r="A2324" s="152">
        <f t="shared" si="339"/>
        <v>2310</v>
      </c>
      <c r="B2324" s="153">
        <f t="shared" si="339"/>
        <v>47235</v>
      </c>
      <c r="C2324" s="179" t="str">
        <f t="shared" si="340"/>
        <v>구간26</v>
      </c>
      <c r="D2324" s="152">
        <f t="shared" si="337"/>
        <v>91</v>
      </c>
      <c r="E2324" s="180">
        <f>COUNTIF($C$15:C2324,C2324)</f>
        <v>27</v>
      </c>
      <c r="F2324" s="181">
        <f t="shared" si="341"/>
        <v>0.23665905321592007</v>
      </c>
      <c r="G2324" s="181">
        <f t="shared" si="342"/>
        <v>6.2623200110762506E-4</v>
      </c>
      <c r="H2324" s="182">
        <f t="shared" si="338"/>
        <v>0.23728528521702769</v>
      </c>
    </row>
    <row r="2325" spans="1:8">
      <c r="A2325" s="152">
        <f t="shared" si="339"/>
        <v>2311</v>
      </c>
      <c r="B2325" s="153">
        <f t="shared" si="339"/>
        <v>47236</v>
      </c>
      <c r="C2325" s="179" t="str">
        <f t="shared" si="340"/>
        <v>구간26</v>
      </c>
      <c r="D2325" s="152">
        <f t="shared" si="337"/>
        <v>91</v>
      </c>
      <c r="E2325" s="180">
        <f>COUNTIF($C$15:C2325,C2325)</f>
        <v>28</v>
      </c>
      <c r="F2325" s="181">
        <f t="shared" si="341"/>
        <v>0.23665905321592007</v>
      </c>
      <c r="G2325" s="181">
        <f t="shared" si="342"/>
        <v>6.4942577892642599E-4</v>
      </c>
      <c r="H2325" s="182">
        <f t="shared" si="338"/>
        <v>0.2373084789948465</v>
      </c>
    </row>
    <row r="2326" spans="1:8">
      <c r="A2326" s="152">
        <f t="shared" si="339"/>
        <v>2312</v>
      </c>
      <c r="B2326" s="153">
        <f t="shared" si="339"/>
        <v>47237</v>
      </c>
      <c r="C2326" s="179" t="str">
        <f t="shared" si="340"/>
        <v>구간26</v>
      </c>
      <c r="D2326" s="152">
        <f t="shared" si="337"/>
        <v>91</v>
      </c>
      <c r="E2326" s="180">
        <f>COUNTIF($C$15:C2326,C2326)</f>
        <v>29</v>
      </c>
      <c r="F2326" s="181">
        <f t="shared" si="341"/>
        <v>0.23665905321592007</v>
      </c>
      <c r="G2326" s="181">
        <f t="shared" si="342"/>
        <v>6.7261955674522691E-4</v>
      </c>
      <c r="H2326" s="182">
        <f t="shared" si="338"/>
        <v>0.23733167277266529</v>
      </c>
    </row>
    <row r="2327" spans="1:8">
      <c r="A2327" s="152">
        <f t="shared" si="339"/>
        <v>2313</v>
      </c>
      <c r="B2327" s="153">
        <f t="shared" si="339"/>
        <v>47238</v>
      </c>
      <c r="C2327" s="179" t="str">
        <f t="shared" si="340"/>
        <v>구간26</v>
      </c>
      <c r="D2327" s="152">
        <f t="shared" si="337"/>
        <v>91</v>
      </c>
      <c r="E2327" s="180">
        <f>COUNTIF($C$15:C2327,C2327)</f>
        <v>30</v>
      </c>
      <c r="F2327" s="181">
        <f t="shared" si="341"/>
        <v>0.23665905321592007</v>
      </c>
      <c r="G2327" s="181">
        <f t="shared" si="342"/>
        <v>6.9581333456402784E-4</v>
      </c>
      <c r="H2327" s="182">
        <f t="shared" si="338"/>
        <v>0.2373548665504841</v>
      </c>
    </row>
    <row r="2328" spans="1:8">
      <c r="A2328" s="152">
        <f t="shared" si="339"/>
        <v>2314</v>
      </c>
      <c r="B2328" s="153">
        <f t="shared" si="339"/>
        <v>47239</v>
      </c>
      <c r="C2328" s="179" t="str">
        <f t="shared" si="340"/>
        <v>구간26</v>
      </c>
      <c r="D2328" s="152">
        <f t="shared" si="337"/>
        <v>91</v>
      </c>
      <c r="E2328" s="180">
        <f>COUNTIF($C$15:C2328,C2328)</f>
        <v>31</v>
      </c>
      <c r="F2328" s="181">
        <f t="shared" si="341"/>
        <v>0.23665905321592007</v>
      </c>
      <c r="G2328" s="181">
        <f t="shared" si="342"/>
        <v>7.1900711238282876E-4</v>
      </c>
      <c r="H2328" s="182">
        <f t="shared" si="338"/>
        <v>0.23737806032830289</v>
      </c>
    </row>
    <row r="2329" spans="1:8">
      <c r="A2329" s="152">
        <f t="shared" si="339"/>
        <v>2315</v>
      </c>
      <c r="B2329" s="153">
        <f t="shared" si="339"/>
        <v>47240</v>
      </c>
      <c r="C2329" s="179" t="str">
        <f t="shared" si="340"/>
        <v>구간26</v>
      </c>
      <c r="D2329" s="152">
        <f t="shared" si="337"/>
        <v>91</v>
      </c>
      <c r="E2329" s="180">
        <f>COUNTIF($C$15:C2329,C2329)</f>
        <v>32</v>
      </c>
      <c r="F2329" s="181">
        <f t="shared" si="341"/>
        <v>0.23665905321592007</v>
      </c>
      <c r="G2329" s="181">
        <f t="shared" si="342"/>
        <v>7.4220089020162968E-4</v>
      </c>
      <c r="H2329" s="182">
        <f t="shared" si="338"/>
        <v>0.2374012541061217</v>
      </c>
    </row>
    <row r="2330" spans="1:8">
      <c r="A2330" s="152">
        <f t="shared" si="339"/>
        <v>2316</v>
      </c>
      <c r="B2330" s="153">
        <f t="shared" si="339"/>
        <v>47241</v>
      </c>
      <c r="C2330" s="179" t="str">
        <f t="shared" si="340"/>
        <v>구간26</v>
      </c>
      <c r="D2330" s="152">
        <f t="shared" si="337"/>
        <v>91</v>
      </c>
      <c r="E2330" s="180">
        <f>COUNTIF($C$15:C2330,C2330)</f>
        <v>33</v>
      </c>
      <c r="F2330" s="181">
        <f t="shared" si="341"/>
        <v>0.23665905321592007</v>
      </c>
      <c r="G2330" s="181">
        <f t="shared" si="342"/>
        <v>7.6539466802043061E-4</v>
      </c>
      <c r="H2330" s="182">
        <f t="shared" si="338"/>
        <v>0.23742444788394049</v>
      </c>
    </row>
    <row r="2331" spans="1:8">
      <c r="A2331" s="152">
        <f t="shared" si="339"/>
        <v>2317</v>
      </c>
      <c r="B2331" s="153">
        <f t="shared" si="339"/>
        <v>47242</v>
      </c>
      <c r="C2331" s="179" t="str">
        <f t="shared" si="340"/>
        <v>구간26</v>
      </c>
      <c r="D2331" s="152">
        <f t="shared" si="337"/>
        <v>91</v>
      </c>
      <c r="E2331" s="180">
        <f>COUNTIF($C$15:C2331,C2331)</f>
        <v>34</v>
      </c>
      <c r="F2331" s="181">
        <f t="shared" si="341"/>
        <v>0.23665905321592007</v>
      </c>
      <c r="G2331" s="181">
        <f t="shared" si="342"/>
        <v>7.8858844583923153E-4</v>
      </c>
      <c r="H2331" s="182">
        <f t="shared" si="338"/>
        <v>0.2374476416617593</v>
      </c>
    </row>
    <row r="2332" spans="1:8">
      <c r="A2332" s="152">
        <f t="shared" si="339"/>
        <v>2318</v>
      </c>
      <c r="B2332" s="153">
        <f t="shared" si="339"/>
        <v>47243</v>
      </c>
      <c r="C2332" s="179" t="str">
        <f t="shared" si="340"/>
        <v>구간26</v>
      </c>
      <c r="D2332" s="152">
        <f t="shared" si="337"/>
        <v>91</v>
      </c>
      <c r="E2332" s="180">
        <f>COUNTIF($C$15:C2332,C2332)</f>
        <v>35</v>
      </c>
      <c r="F2332" s="181">
        <f t="shared" si="341"/>
        <v>0.23665905321592007</v>
      </c>
      <c r="G2332" s="181">
        <f t="shared" si="342"/>
        <v>8.1178222365803246E-4</v>
      </c>
      <c r="H2332" s="182">
        <f t="shared" si="338"/>
        <v>0.23747083543957809</v>
      </c>
    </row>
    <row r="2333" spans="1:8">
      <c r="A2333" s="152">
        <f t="shared" si="339"/>
        <v>2319</v>
      </c>
      <c r="B2333" s="153">
        <f t="shared" si="339"/>
        <v>47244</v>
      </c>
      <c r="C2333" s="179" t="str">
        <f t="shared" si="340"/>
        <v>구간26</v>
      </c>
      <c r="D2333" s="152">
        <f t="shared" si="337"/>
        <v>91</v>
      </c>
      <c r="E2333" s="180">
        <f>COUNTIF($C$15:C2333,C2333)</f>
        <v>36</v>
      </c>
      <c r="F2333" s="181">
        <f t="shared" si="341"/>
        <v>0.23665905321592007</v>
      </c>
      <c r="G2333" s="181">
        <f t="shared" si="342"/>
        <v>8.3497600147683338E-4</v>
      </c>
      <c r="H2333" s="182">
        <f t="shared" si="338"/>
        <v>0.2374940292173969</v>
      </c>
    </row>
    <row r="2334" spans="1:8">
      <c r="A2334" s="152">
        <f t="shared" si="339"/>
        <v>2320</v>
      </c>
      <c r="B2334" s="153">
        <f t="shared" si="339"/>
        <v>47245</v>
      </c>
      <c r="C2334" s="179" t="str">
        <f t="shared" si="340"/>
        <v>구간26</v>
      </c>
      <c r="D2334" s="152">
        <f t="shared" si="337"/>
        <v>91</v>
      </c>
      <c r="E2334" s="180">
        <f>COUNTIF($C$15:C2334,C2334)</f>
        <v>37</v>
      </c>
      <c r="F2334" s="181">
        <f t="shared" si="341"/>
        <v>0.23665905321592007</v>
      </c>
      <c r="G2334" s="181">
        <f t="shared" si="342"/>
        <v>8.5816977929563431E-4</v>
      </c>
      <c r="H2334" s="182">
        <f t="shared" si="338"/>
        <v>0.23751722299521572</v>
      </c>
    </row>
    <row r="2335" spans="1:8">
      <c r="A2335" s="152">
        <f t="shared" si="339"/>
        <v>2321</v>
      </c>
      <c r="B2335" s="153">
        <f t="shared" si="339"/>
        <v>47246</v>
      </c>
      <c r="C2335" s="179" t="str">
        <f t="shared" si="340"/>
        <v>구간26</v>
      </c>
      <c r="D2335" s="152">
        <f t="shared" si="337"/>
        <v>91</v>
      </c>
      <c r="E2335" s="180">
        <f>COUNTIF($C$15:C2335,C2335)</f>
        <v>38</v>
      </c>
      <c r="F2335" s="181">
        <f t="shared" si="341"/>
        <v>0.23665905321592007</v>
      </c>
      <c r="G2335" s="181">
        <f t="shared" si="342"/>
        <v>8.8136355711443523E-4</v>
      </c>
      <c r="H2335" s="182">
        <f t="shared" si="338"/>
        <v>0.2375404167730345</v>
      </c>
    </row>
    <row r="2336" spans="1:8">
      <c r="A2336" s="152">
        <f t="shared" ref="A2336:B2351" si="343">A2335+1</f>
        <v>2322</v>
      </c>
      <c r="B2336" s="153">
        <f t="shared" si="343"/>
        <v>47247</v>
      </c>
      <c r="C2336" s="179" t="str">
        <f t="shared" si="340"/>
        <v>구간26</v>
      </c>
      <c r="D2336" s="152">
        <f t="shared" si="337"/>
        <v>91</v>
      </c>
      <c r="E2336" s="180">
        <f>COUNTIF($C$15:C2336,C2336)</f>
        <v>39</v>
      </c>
      <c r="F2336" s="181">
        <f t="shared" si="341"/>
        <v>0.23665905321592007</v>
      </c>
      <c r="G2336" s="181">
        <f t="shared" si="342"/>
        <v>9.0455733493323615E-4</v>
      </c>
      <c r="H2336" s="182">
        <f t="shared" si="338"/>
        <v>0.23756361055085332</v>
      </c>
    </row>
    <row r="2337" spans="1:8">
      <c r="A2337" s="152">
        <f t="shared" si="343"/>
        <v>2323</v>
      </c>
      <c r="B2337" s="153">
        <f t="shared" si="343"/>
        <v>47248</v>
      </c>
      <c r="C2337" s="179" t="str">
        <f t="shared" si="340"/>
        <v>구간26</v>
      </c>
      <c r="D2337" s="152">
        <f t="shared" si="337"/>
        <v>91</v>
      </c>
      <c r="E2337" s="180">
        <f>COUNTIF($C$15:C2337,C2337)</f>
        <v>40</v>
      </c>
      <c r="F2337" s="181">
        <f t="shared" si="341"/>
        <v>0.23665905321592007</v>
      </c>
      <c r="G2337" s="181">
        <f t="shared" si="342"/>
        <v>9.2775111275203708E-4</v>
      </c>
      <c r="H2337" s="182">
        <f t="shared" si="338"/>
        <v>0.2375868043286721</v>
      </c>
    </row>
    <row r="2338" spans="1:8">
      <c r="A2338" s="152">
        <f t="shared" si="343"/>
        <v>2324</v>
      </c>
      <c r="B2338" s="153">
        <f t="shared" si="343"/>
        <v>47249</v>
      </c>
      <c r="C2338" s="179" t="str">
        <f t="shared" si="340"/>
        <v>구간26</v>
      </c>
      <c r="D2338" s="152">
        <f t="shared" si="337"/>
        <v>91</v>
      </c>
      <c r="E2338" s="180">
        <f>COUNTIF($C$15:C2338,C2338)</f>
        <v>41</v>
      </c>
      <c r="F2338" s="181">
        <f t="shared" si="341"/>
        <v>0.23665905321592007</v>
      </c>
      <c r="G2338" s="181">
        <f t="shared" si="342"/>
        <v>9.50944890570838E-4</v>
      </c>
      <c r="H2338" s="182">
        <f t="shared" si="338"/>
        <v>0.23760999810649092</v>
      </c>
    </row>
    <row r="2339" spans="1:8">
      <c r="A2339" s="152">
        <f t="shared" si="343"/>
        <v>2325</v>
      </c>
      <c r="B2339" s="153">
        <f t="shared" si="343"/>
        <v>47250</v>
      </c>
      <c r="C2339" s="179" t="str">
        <f t="shared" si="340"/>
        <v>구간26</v>
      </c>
      <c r="D2339" s="152">
        <f t="shared" si="337"/>
        <v>91</v>
      </c>
      <c r="E2339" s="180">
        <f>COUNTIF($C$15:C2339,C2339)</f>
        <v>42</v>
      </c>
      <c r="F2339" s="181">
        <f t="shared" si="341"/>
        <v>0.23665905321592007</v>
      </c>
      <c r="G2339" s="181">
        <f t="shared" si="342"/>
        <v>9.7413866838963893E-4</v>
      </c>
      <c r="H2339" s="182">
        <f t="shared" si="338"/>
        <v>0.2376331918843097</v>
      </c>
    </row>
    <row r="2340" spans="1:8">
      <c r="A2340" s="152">
        <f t="shared" si="343"/>
        <v>2326</v>
      </c>
      <c r="B2340" s="153">
        <f t="shared" si="343"/>
        <v>47251</v>
      </c>
      <c r="C2340" s="179" t="str">
        <f t="shared" si="340"/>
        <v>구간26</v>
      </c>
      <c r="D2340" s="152">
        <f t="shared" si="337"/>
        <v>91</v>
      </c>
      <c r="E2340" s="180">
        <f>COUNTIF($C$15:C2340,C2340)</f>
        <v>43</v>
      </c>
      <c r="F2340" s="181">
        <f t="shared" si="341"/>
        <v>0.23665905321592007</v>
      </c>
      <c r="G2340" s="181">
        <f t="shared" si="342"/>
        <v>9.9733244620843985E-4</v>
      </c>
      <c r="H2340" s="182">
        <f t="shared" si="338"/>
        <v>0.23765638566212852</v>
      </c>
    </row>
    <row r="2341" spans="1:8">
      <c r="A2341" s="152">
        <f t="shared" si="343"/>
        <v>2327</v>
      </c>
      <c r="B2341" s="153">
        <f t="shared" si="343"/>
        <v>47252</v>
      </c>
      <c r="C2341" s="179" t="str">
        <f t="shared" si="340"/>
        <v>구간26</v>
      </c>
      <c r="D2341" s="152">
        <f t="shared" si="337"/>
        <v>91</v>
      </c>
      <c r="E2341" s="180">
        <f>COUNTIF($C$15:C2341,C2341)</f>
        <v>44</v>
      </c>
      <c r="F2341" s="181">
        <f t="shared" si="341"/>
        <v>0.23665905321592007</v>
      </c>
      <c r="G2341" s="181">
        <f t="shared" si="342"/>
        <v>1.0205262240272409E-3</v>
      </c>
      <c r="H2341" s="182">
        <f t="shared" si="338"/>
        <v>0.2376795794399473</v>
      </c>
    </row>
    <row r="2342" spans="1:8">
      <c r="A2342" s="152">
        <f t="shared" si="343"/>
        <v>2328</v>
      </c>
      <c r="B2342" s="153">
        <f t="shared" si="343"/>
        <v>47253</v>
      </c>
      <c r="C2342" s="179" t="str">
        <f t="shared" si="340"/>
        <v>구간26</v>
      </c>
      <c r="D2342" s="152">
        <f t="shared" si="337"/>
        <v>91</v>
      </c>
      <c r="E2342" s="180">
        <f>COUNTIF($C$15:C2342,C2342)</f>
        <v>45</v>
      </c>
      <c r="F2342" s="181">
        <f t="shared" si="341"/>
        <v>0.23665905321592007</v>
      </c>
      <c r="G2342" s="181">
        <f t="shared" si="342"/>
        <v>1.0437200018460417E-3</v>
      </c>
      <c r="H2342" s="182">
        <f t="shared" si="338"/>
        <v>0.23770277321776612</v>
      </c>
    </row>
    <row r="2343" spans="1:8">
      <c r="A2343" s="152">
        <f t="shared" si="343"/>
        <v>2329</v>
      </c>
      <c r="B2343" s="153">
        <f t="shared" si="343"/>
        <v>47254</v>
      </c>
      <c r="C2343" s="179" t="str">
        <f t="shared" si="340"/>
        <v>구간26</v>
      </c>
      <c r="D2343" s="152">
        <f t="shared" si="337"/>
        <v>91</v>
      </c>
      <c r="E2343" s="180">
        <f>COUNTIF($C$15:C2343,C2343)</f>
        <v>46</v>
      </c>
      <c r="F2343" s="181">
        <f t="shared" si="341"/>
        <v>0.23665905321592007</v>
      </c>
      <c r="G2343" s="181">
        <f t="shared" si="342"/>
        <v>1.0669137796648427E-3</v>
      </c>
      <c r="H2343" s="182">
        <f t="shared" si="338"/>
        <v>0.2377259669955849</v>
      </c>
    </row>
    <row r="2344" spans="1:8">
      <c r="A2344" s="152">
        <f t="shared" si="343"/>
        <v>2330</v>
      </c>
      <c r="B2344" s="153">
        <f t="shared" si="343"/>
        <v>47255</v>
      </c>
      <c r="C2344" s="179" t="str">
        <f t="shared" si="340"/>
        <v>구간26</v>
      </c>
      <c r="D2344" s="152">
        <f t="shared" si="337"/>
        <v>91</v>
      </c>
      <c r="E2344" s="180">
        <f>COUNTIF($C$15:C2344,C2344)</f>
        <v>47</v>
      </c>
      <c r="F2344" s="181">
        <f t="shared" si="341"/>
        <v>0.23665905321592007</v>
      </c>
      <c r="G2344" s="181">
        <f t="shared" si="342"/>
        <v>1.0901075574836435E-3</v>
      </c>
      <c r="H2344" s="182">
        <f t="shared" si="338"/>
        <v>0.23774916077340372</v>
      </c>
    </row>
    <row r="2345" spans="1:8">
      <c r="A2345" s="152">
        <f t="shared" si="343"/>
        <v>2331</v>
      </c>
      <c r="B2345" s="153">
        <f t="shared" si="343"/>
        <v>47256</v>
      </c>
      <c r="C2345" s="179" t="str">
        <f t="shared" si="340"/>
        <v>구간26</v>
      </c>
      <c r="D2345" s="152">
        <f t="shared" si="337"/>
        <v>91</v>
      </c>
      <c r="E2345" s="180">
        <f>COUNTIF($C$15:C2345,C2345)</f>
        <v>48</v>
      </c>
      <c r="F2345" s="181">
        <f t="shared" si="341"/>
        <v>0.23665905321592007</v>
      </c>
      <c r="G2345" s="181">
        <f t="shared" si="342"/>
        <v>1.1133013353024446E-3</v>
      </c>
      <c r="H2345" s="182">
        <f t="shared" si="338"/>
        <v>0.2377723545512225</v>
      </c>
    </row>
    <row r="2346" spans="1:8">
      <c r="A2346" s="152">
        <f t="shared" si="343"/>
        <v>2332</v>
      </c>
      <c r="B2346" s="153">
        <f t="shared" si="343"/>
        <v>47257</v>
      </c>
      <c r="C2346" s="179" t="str">
        <f t="shared" si="340"/>
        <v>구간26</v>
      </c>
      <c r="D2346" s="152">
        <f t="shared" si="337"/>
        <v>91</v>
      </c>
      <c r="E2346" s="180">
        <f>COUNTIF($C$15:C2346,C2346)</f>
        <v>49</v>
      </c>
      <c r="F2346" s="181">
        <f t="shared" si="341"/>
        <v>0.23665905321592007</v>
      </c>
      <c r="G2346" s="181">
        <f t="shared" si="342"/>
        <v>1.1364951131212454E-3</v>
      </c>
      <c r="H2346" s="182">
        <f t="shared" si="338"/>
        <v>0.23779554832904132</v>
      </c>
    </row>
    <row r="2347" spans="1:8">
      <c r="A2347" s="152">
        <f t="shared" si="343"/>
        <v>2333</v>
      </c>
      <c r="B2347" s="153">
        <f t="shared" si="343"/>
        <v>47258</v>
      </c>
      <c r="C2347" s="179" t="str">
        <f t="shared" si="340"/>
        <v>구간26</v>
      </c>
      <c r="D2347" s="152">
        <f t="shared" si="337"/>
        <v>91</v>
      </c>
      <c r="E2347" s="180">
        <f>COUNTIF($C$15:C2347,C2347)</f>
        <v>50</v>
      </c>
      <c r="F2347" s="181">
        <f t="shared" si="341"/>
        <v>0.23665905321592007</v>
      </c>
      <c r="G2347" s="181">
        <f t="shared" si="342"/>
        <v>1.1596888909400464E-3</v>
      </c>
      <c r="H2347" s="182">
        <f t="shared" si="338"/>
        <v>0.2378187421068601</v>
      </c>
    </row>
    <row r="2348" spans="1:8">
      <c r="A2348" s="152">
        <f t="shared" si="343"/>
        <v>2334</v>
      </c>
      <c r="B2348" s="153">
        <f t="shared" si="343"/>
        <v>47259</v>
      </c>
      <c r="C2348" s="179" t="str">
        <f t="shared" si="340"/>
        <v>구간26</v>
      </c>
      <c r="D2348" s="152">
        <f t="shared" si="337"/>
        <v>91</v>
      </c>
      <c r="E2348" s="180">
        <f>COUNTIF($C$15:C2348,C2348)</f>
        <v>51</v>
      </c>
      <c r="F2348" s="181">
        <f t="shared" si="341"/>
        <v>0.23665905321592007</v>
      </c>
      <c r="G2348" s="181">
        <f t="shared" si="342"/>
        <v>1.1828826687588472E-3</v>
      </c>
      <c r="H2348" s="182">
        <f t="shared" si="338"/>
        <v>0.23784193588467892</v>
      </c>
    </row>
    <row r="2349" spans="1:8">
      <c r="A2349" s="152">
        <f t="shared" si="343"/>
        <v>2335</v>
      </c>
      <c r="B2349" s="153">
        <f t="shared" si="343"/>
        <v>47260</v>
      </c>
      <c r="C2349" s="179" t="str">
        <f t="shared" si="340"/>
        <v>구간26</v>
      </c>
      <c r="D2349" s="152">
        <f t="shared" si="337"/>
        <v>91</v>
      </c>
      <c r="E2349" s="180">
        <f>COUNTIF($C$15:C2349,C2349)</f>
        <v>52</v>
      </c>
      <c r="F2349" s="181">
        <f t="shared" si="341"/>
        <v>0.23665905321592007</v>
      </c>
      <c r="G2349" s="181">
        <f t="shared" si="342"/>
        <v>1.2060764465776483E-3</v>
      </c>
      <c r="H2349" s="182">
        <f t="shared" si="338"/>
        <v>0.2378651296624977</v>
      </c>
    </row>
    <row r="2350" spans="1:8">
      <c r="A2350" s="152">
        <f t="shared" si="343"/>
        <v>2336</v>
      </c>
      <c r="B2350" s="153">
        <f t="shared" si="343"/>
        <v>47261</v>
      </c>
      <c r="C2350" s="179" t="str">
        <f t="shared" si="340"/>
        <v>구간26</v>
      </c>
      <c r="D2350" s="152">
        <f t="shared" si="337"/>
        <v>91</v>
      </c>
      <c r="E2350" s="180">
        <f>COUNTIF($C$15:C2350,C2350)</f>
        <v>53</v>
      </c>
      <c r="F2350" s="181">
        <f t="shared" si="341"/>
        <v>0.23665905321592007</v>
      </c>
      <c r="G2350" s="181">
        <f t="shared" si="342"/>
        <v>1.2292702243964491E-3</v>
      </c>
      <c r="H2350" s="182">
        <f t="shared" si="338"/>
        <v>0.23788832344031652</v>
      </c>
    </row>
    <row r="2351" spans="1:8">
      <c r="A2351" s="152">
        <f t="shared" si="343"/>
        <v>2337</v>
      </c>
      <c r="B2351" s="153">
        <f t="shared" si="343"/>
        <v>47262</v>
      </c>
      <c r="C2351" s="179" t="str">
        <f t="shared" si="340"/>
        <v>구간26</v>
      </c>
      <c r="D2351" s="152">
        <f t="shared" si="337"/>
        <v>91</v>
      </c>
      <c r="E2351" s="180">
        <f>COUNTIF($C$15:C2351,C2351)</f>
        <v>54</v>
      </c>
      <c r="F2351" s="181">
        <f t="shared" si="341"/>
        <v>0.23665905321592007</v>
      </c>
      <c r="G2351" s="181">
        <f t="shared" si="342"/>
        <v>1.2524640022152501E-3</v>
      </c>
      <c r="H2351" s="182">
        <f t="shared" si="338"/>
        <v>0.2379115172181353</v>
      </c>
    </row>
    <row r="2352" spans="1:8">
      <c r="A2352" s="152">
        <f t="shared" ref="A2352:B2367" si="344">A2351+1</f>
        <v>2338</v>
      </c>
      <c r="B2352" s="153">
        <f t="shared" si="344"/>
        <v>47263</v>
      </c>
      <c r="C2352" s="179" t="str">
        <f t="shared" si="340"/>
        <v>구간26</v>
      </c>
      <c r="D2352" s="152">
        <f t="shared" si="337"/>
        <v>91</v>
      </c>
      <c r="E2352" s="180">
        <f>COUNTIF($C$15:C2352,C2352)</f>
        <v>55</v>
      </c>
      <c r="F2352" s="181">
        <f t="shared" si="341"/>
        <v>0.23665905321592007</v>
      </c>
      <c r="G2352" s="181">
        <f t="shared" si="342"/>
        <v>1.2756577800340509E-3</v>
      </c>
      <c r="H2352" s="182">
        <f t="shared" si="338"/>
        <v>0.23793471099595412</v>
      </c>
    </row>
    <row r="2353" spans="1:8">
      <c r="A2353" s="152">
        <f t="shared" si="344"/>
        <v>2339</v>
      </c>
      <c r="B2353" s="153">
        <f t="shared" si="344"/>
        <v>47264</v>
      </c>
      <c r="C2353" s="179" t="str">
        <f t="shared" si="340"/>
        <v>구간26</v>
      </c>
      <c r="D2353" s="152">
        <f t="shared" si="337"/>
        <v>91</v>
      </c>
      <c r="E2353" s="180">
        <f>COUNTIF($C$15:C2353,C2353)</f>
        <v>56</v>
      </c>
      <c r="F2353" s="181">
        <f t="shared" si="341"/>
        <v>0.23665905321592007</v>
      </c>
      <c r="G2353" s="181">
        <f t="shared" si="342"/>
        <v>1.298851557852852E-3</v>
      </c>
      <c r="H2353" s="182">
        <f t="shared" si="338"/>
        <v>0.23795790477377293</v>
      </c>
    </row>
    <row r="2354" spans="1:8">
      <c r="A2354" s="152">
        <f t="shared" si="344"/>
        <v>2340</v>
      </c>
      <c r="B2354" s="153">
        <f t="shared" si="344"/>
        <v>47265</v>
      </c>
      <c r="C2354" s="179" t="str">
        <f t="shared" si="340"/>
        <v>구간26</v>
      </c>
      <c r="D2354" s="152">
        <f t="shared" si="337"/>
        <v>91</v>
      </c>
      <c r="E2354" s="180">
        <f>COUNTIF($C$15:C2354,C2354)</f>
        <v>57</v>
      </c>
      <c r="F2354" s="181">
        <f t="shared" si="341"/>
        <v>0.23665905321592007</v>
      </c>
      <c r="G2354" s="181">
        <f t="shared" si="342"/>
        <v>1.3220453356716528E-3</v>
      </c>
      <c r="H2354" s="182">
        <f t="shared" si="338"/>
        <v>0.23798109855159172</v>
      </c>
    </row>
    <row r="2355" spans="1:8">
      <c r="A2355" s="152">
        <f t="shared" si="344"/>
        <v>2341</v>
      </c>
      <c r="B2355" s="153">
        <f t="shared" si="344"/>
        <v>47266</v>
      </c>
      <c r="C2355" s="179" t="str">
        <f t="shared" si="340"/>
        <v>구간26</v>
      </c>
      <c r="D2355" s="152">
        <f t="shared" si="337"/>
        <v>91</v>
      </c>
      <c r="E2355" s="180">
        <f>COUNTIF($C$15:C2355,C2355)</f>
        <v>58</v>
      </c>
      <c r="F2355" s="181">
        <f t="shared" si="341"/>
        <v>0.23665905321592007</v>
      </c>
      <c r="G2355" s="181">
        <f t="shared" si="342"/>
        <v>1.3452391134904538E-3</v>
      </c>
      <c r="H2355" s="182">
        <f t="shared" si="338"/>
        <v>0.23800429232941053</v>
      </c>
    </row>
    <row r="2356" spans="1:8">
      <c r="A2356" s="152">
        <f t="shared" si="344"/>
        <v>2342</v>
      </c>
      <c r="B2356" s="153">
        <f t="shared" si="344"/>
        <v>47267</v>
      </c>
      <c r="C2356" s="179" t="str">
        <f t="shared" si="340"/>
        <v>구간26</v>
      </c>
      <c r="D2356" s="152">
        <f t="shared" si="337"/>
        <v>91</v>
      </c>
      <c r="E2356" s="180">
        <f>COUNTIF($C$15:C2356,C2356)</f>
        <v>59</v>
      </c>
      <c r="F2356" s="181">
        <f t="shared" si="341"/>
        <v>0.23665905321592007</v>
      </c>
      <c r="G2356" s="181">
        <f t="shared" si="342"/>
        <v>1.3684328913092546E-3</v>
      </c>
      <c r="H2356" s="182">
        <f t="shared" si="338"/>
        <v>0.23802748610722932</v>
      </c>
    </row>
    <row r="2357" spans="1:8">
      <c r="A2357" s="152">
        <f t="shared" si="344"/>
        <v>2343</v>
      </c>
      <c r="B2357" s="153">
        <f t="shared" si="344"/>
        <v>47268</v>
      </c>
      <c r="C2357" s="179" t="str">
        <f t="shared" si="340"/>
        <v>구간26</v>
      </c>
      <c r="D2357" s="152">
        <f t="shared" si="337"/>
        <v>91</v>
      </c>
      <c r="E2357" s="180">
        <f>COUNTIF($C$15:C2357,C2357)</f>
        <v>60</v>
      </c>
      <c r="F2357" s="181">
        <f t="shared" si="341"/>
        <v>0.23665905321592007</v>
      </c>
      <c r="G2357" s="181">
        <f t="shared" si="342"/>
        <v>1.3916266691280557E-3</v>
      </c>
      <c r="H2357" s="182">
        <f t="shared" si="338"/>
        <v>0.23805067988504813</v>
      </c>
    </row>
    <row r="2358" spans="1:8">
      <c r="A2358" s="152">
        <f t="shared" si="344"/>
        <v>2344</v>
      </c>
      <c r="B2358" s="153">
        <f t="shared" si="344"/>
        <v>47269</v>
      </c>
      <c r="C2358" s="179" t="str">
        <f t="shared" si="340"/>
        <v>구간26</v>
      </c>
      <c r="D2358" s="152">
        <f t="shared" si="337"/>
        <v>91</v>
      </c>
      <c r="E2358" s="180">
        <f>COUNTIF($C$15:C2358,C2358)</f>
        <v>61</v>
      </c>
      <c r="F2358" s="181">
        <f t="shared" si="341"/>
        <v>0.23665905321592007</v>
      </c>
      <c r="G2358" s="181">
        <f t="shared" si="342"/>
        <v>1.4148204469468565E-3</v>
      </c>
      <c r="H2358" s="182">
        <f t="shared" si="338"/>
        <v>0.23807387366286692</v>
      </c>
    </row>
    <row r="2359" spans="1:8">
      <c r="A2359" s="152">
        <f t="shared" si="344"/>
        <v>2345</v>
      </c>
      <c r="B2359" s="153">
        <f t="shared" si="344"/>
        <v>47270</v>
      </c>
      <c r="C2359" s="179" t="str">
        <f t="shared" si="340"/>
        <v>구간26</v>
      </c>
      <c r="D2359" s="152">
        <f t="shared" si="337"/>
        <v>91</v>
      </c>
      <c r="E2359" s="180">
        <f>COUNTIF($C$15:C2359,C2359)</f>
        <v>62</v>
      </c>
      <c r="F2359" s="181">
        <f t="shared" si="341"/>
        <v>0.23665905321592007</v>
      </c>
      <c r="G2359" s="181">
        <f t="shared" si="342"/>
        <v>1.4380142247656575E-3</v>
      </c>
      <c r="H2359" s="182">
        <f t="shared" si="338"/>
        <v>0.23809706744068573</v>
      </c>
    </row>
    <row r="2360" spans="1:8">
      <c r="A2360" s="152">
        <f t="shared" si="344"/>
        <v>2346</v>
      </c>
      <c r="B2360" s="153">
        <f t="shared" si="344"/>
        <v>47271</v>
      </c>
      <c r="C2360" s="179" t="str">
        <f t="shared" si="340"/>
        <v>구간26</v>
      </c>
      <c r="D2360" s="152">
        <f t="shared" si="337"/>
        <v>91</v>
      </c>
      <c r="E2360" s="180">
        <f>COUNTIF($C$15:C2360,C2360)</f>
        <v>63</v>
      </c>
      <c r="F2360" s="181">
        <f t="shared" si="341"/>
        <v>0.23665905321592007</v>
      </c>
      <c r="G2360" s="181">
        <f t="shared" si="342"/>
        <v>1.4612080025844583E-3</v>
      </c>
      <c r="H2360" s="182">
        <f t="shared" si="338"/>
        <v>0.23812026121850452</v>
      </c>
    </row>
    <row r="2361" spans="1:8">
      <c r="A2361" s="152">
        <f t="shared" si="344"/>
        <v>2347</v>
      </c>
      <c r="B2361" s="153">
        <f t="shared" si="344"/>
        <v>47272</v>
      </c>
      <c r="C2361" s="179" t="str">
        <f t="shared" si="340"/>
        <v>구간26</v>
      </c>
      <c r="D2361" s="152">
        <f t="shared" si="337"/>
        <v>91</v>
      </c>
      <c r="E2361" s="180">
        <f>COUNTIF($C$15:C2361,C2361)</f>
        <v>64</v>
      </c>
      <c r="F2361" s="181">
        <f t="shared" si="341"/>
        <v>0.23665905321592007</v>
      </c>
      <c r="G2361" s="181">
        <f t="shared" si="342"/>
        <v>1.4844017804032594E-3</v>
      </c>
      <c r="H2361" s="182">
        <f t="shared" si="338"/>
        <v>0.23814345499632333</v>
      </c>
    </row>
    <row r="2362" spans="1:8">
      <c r="A2362" s="152">
        <f t="shared" si="344"/>
        <v>2348</v>
      </c>
      <c r="B2362" s="153">
        <f t="shared" si="344"/>
        <v>47273</v>
      </c>
      <c r="C2362" s="179" t="str">
        <f t="shared" si="340"/>
        <v>구간26</v>
      </c>
      <c r="D2362" s="152">
        <f t="shared" si="337"/>
        <v>91</v>
      </c>
      <c r="E2362" s="180">
        <f>COUNTIF($C$15:C2362,C2362)</f>
        <v>65</v>
      </c>
      <c r="F2362" s="181">
        <f t="shared" si="341"/>
        <v>0.23665905321592007</v>
      </c>
      <c r="G2362" s="181">
        <f t="shared" si="342"/>
        <v>1.5075955582220604E-3</v>
      </c>
      <c r="H2362" s="182">
        <f t="shared" si="338"/>
        <v>0.23816664877414212</v>
      </c>
    </row>
    <row r="2363" spans="1:8">
      <c r="A2363" s="152">
        <f t="shared" si="344"/>
        <v>2349</v>
      </c>
      <c r="B2363" s="153">
        <f t="shared" si="344"/>
        <v>47274</v>
      </c>
      <c r="C2363" s="179" t="str">
        <f t="shared" si="340"/>
        <v>구간26</v>
      </c>
      <c r="D2363" s="152">
        <f t="shared" si="337"/>
        <v>91</v>
      </c>
      <c r="E2363" s="180">
        <f>COUNTIF($C$15:C2363,C2363)</f>
        <v>66</v>
      </c>
      <c r="F2363" s="181">
        <f t="shared" si="341"/>
        <v>0.23665905321592007</v>
      </c>
      <c r="G2363" s="181">
        <f t="shared" si="342"/>
        <v>1.5307893360408612E-3</v>
      </c>
      <c r="H2363" s="182">
        <f t="shared" si="338"/>
        <v>0.23818984255196093</v>
      </c>
    </row>
    <row r="2364" spans="1:8">
      <c r="A2364" s="152">
        <f t="shared" si="344"/>
        <v>2350</v>
      </c>
      <c r="B2364" s="153">
        <f t="shared" si="344"/>
        <v>47275</v>
      </c>
      <c r="C2364" s="179" t="str">
        <f t="shared" si="340"/>
        <v>구간26</v>
      </c>
      <c r="D2364" s="152">
        <f t="shared" si="337"/>
        <v>91</v>
      </c>
      <c r="E2364" s="180">
        <f>COUNTIF($C$15:C2364,C2364)</f>
        <v>67</v>
      </c>
      <c r="F2364" s="181">
        <f t="shared" si="341"/>
        <v>0.23665905321592007</v>
      </c>
      <c r="G2364" s="181">
        <f t="shared" si="342"/>
        <v>1.5539831138596623E-3</v>
      </c>
      <c r="H2364" s="182">
        <f t="shared" si="338"/>
        <v>0.23821303632977972</v>
      </c>
    </row>
    <row r="2365" spans="1:8">
      <c r="A2365" s="152">
        <f t="shared" si="344"/>
        <v>2351</v>
      </c>
      <c r="B2365" s="153">
        <f t="shared" si="344"/>
        <v>47276</v>
      </c>
      <c r="C2365" s="179" t="str">
        <f t="shared" si="340"/>
        <v>구간26</v>
      </c>
      <c r="D2365" s="152">
        <f t="shared" si="337"/>
        <v>91</v>
      </c>
      <c r="E2365" s="180">
        <f>COUNTIF($C$15:C2365,C2365)</f>
        <v>68</v>
      </c>
      <c r="F2365" s="181">
        <f t="shared" si="341"/>
        <v>0.23665905321592007</v>
      </c>
      <c r="G2365" s="181">
        <f t="shared" si="342"/>
        <v>1.5771768916784631E-3</v>
      </c>
      <c r="H2365" s="182">
        <f t="shared" si="338"/>
        <v>0.23823623010759853</v>
      </c>
    </row>
    <row r="2366" spans="1:8">
      <c r="A2366" s="152">
        <f t="shared" si="344"/>
        <v>2352</v>
      </c>
      <c r="B2366" s="153">
        <f t="shared" si="344"/>
        <v>47277</v>
      </c>
      <c r="C2366" s="179" t="str">
        <f t="shared" si="340"/>
        <v>구간26</v>
      </c>
      <c r="D2366" s="152">
        <f t="shared" si="337"/>
        <v>91</v>
      </c>
      <c r="E2366" s="180">
        <f>COUNTIF($C$15:C2366,C2366)</f>
        <v>69</v>
      </c>
      <c r="F2366" s="181">
        <f t="shared" si="341"/>
        <v>0.23665905321592007</v>
      </c>
      <c r="G2366" s="181">
        <f t="shared" si="342"/>
        <v>1.6003706694972641E-3</v>
      </c>
      <c r="H2366" s="182">
        <f t="shared" si="338"/>
        <v>0.23825942388541732</v>
      </c>
    </row>
    <row r="2367" spans="1:8">
      <c r="A2367" s="152">
        <f t="shared" si="344"/>
        <v>2353</v>
      </c>
      <c r="B2367" s="153">
        <f t="shared" si="344"/>
        <v>47278</v>
      </c>
      <c r="C2367" s="179" t="str">
        <f t="shared" si="340"/>
        <v>구간26</v>
      </c>
      <c r="D2367" s="152">
        <f t="shared" si="337"/>
        <v>91</v>
      </c>
      <c r="E2367" s="180">
        <f>COUNTIF($C$15:C2367,C2367)</f>
        <v>70</v>
      </c>
      <c r="F2367" s="181">
        <f t="shared" si="341"/>
        <v>0.23665905321592007</v>
      </c>
      <c r="G2367" s="181">
        <f t="shared" si="342"/>
        <v>1.6235644473160649E-3</v>
      </c>
      <c r="H2367" s="182">
        <f t="shared" si="338"/>
        <v>0.23828261766323613</v>
      </c>
    </row>
    <row r="2368" spans="1:8">
      <c r="A2368" s="152">
        <f t="shared" ref="A2368:B2383" si="345">A2367+1</f>
        <v>2354</v>
      </c>
      <c r="B2368" s="153">
        <f t="shared" si="345"/>
        <v>47279</v>
      </c>
      <c r="C2368" s="179" t="str">
        <f t="shared" si="340"/>
        <v>구간26</v>
      </c>
      <c r="D2368" s="152">
        <f t="shared" si="337"/>
        <v>91</v>
      </c>
      <c r="E2368" s="180">
        <f>COUNTIF($C$15:C2368,C2368)</f>
        <v>71</v>
      </c>
      <c r="F2368" s="181">
        <f t="shared" si="341"/>
        <v>0.23665905321592007</v>
      </c>
      <c r="G2368" s="181">
        <f t="shared" si="342"/>
        <v>1.6467582251348659E-3</v>
      </c>
      <c r="H2368" s="182">
        <f t="shared" si="338"/>
        <v>0.23830581144105492</v>
      </c>
    </row>
    <row r="2369" spans="1:8">
      <c r="A2369" s="152">
        <f t="shared" si="345"/>
        <v>2355</v>
      </c>
      <c r="B2369" s="153">
        <f t="shared" si="345"/>
        <v>47280</v>
      </c>
      <c r="C2369" s="179" t="str">
        <f t="shared" si="340"/>
        <v>구간26</v>
      </c>
      <c r="D2369" s="152">
        <f t="shared" si="337"/>
        <v>91</v>
      </c>
      <c r="E2369" s="180">
        <f>COUNTIF($C$15:C2369,C2369)</f>
        <v>72</v>
      </c>
      <c r="F2369" s="181">
        <f t="shared" si="341"/>
        <v>0.23665905321592007</v>
      </c>
      <c r="G2369" s="181">
        <f t="shared" si="342"/>
        <v>1.6699520029536668E-3</v>
      </c>
      <c r="H2369" s="182">
        <f t="shared" si="338"/>
        <v>0.23832900521887374</v>
      </c>
    </row>
    <row r="2370" spans="1:8">
      <c r="A2370" s="152">
        <f t="shared" si="345"/>
        <v>2356</v>
      </c>
      <c r="B2370" s="153">
        <f t="shared" si="345"/>
        <v>47281</v>
      </c>
      <c r="C2370" s="179" t="str">
        <f t="shared" si="340"/>
        <v>구간26</v>
      </c>
      <c r="D2370" s="152">
        <f t="shared" si="337"/>
        <v>91</v>
      </c>
      <c r="E2370" s="180">
        <f>COUNTIF($C$15:C2370,C2370)</f>
        <v>73</v>
      </c>
      <c r="F2370" s="181">
        <f t="shared" si="341"/>
        <v>0.23665905321592007</v>
      </c>
      <c r="G2370" s="181">
        <f t="shared" si="342"/>
        <v>1.6931457807724678E-3</v>
      </c>
      <c r="H2370" s="182">
        <f t="shared" si="338"/>
        <v>0.23835219899669255</v>
      </c>
    </row>
    <row r="2371" spans="1:8">
      <c r="A2371" s="152">
        <f t="shared" si="345"/>
        <v>2357</v>
      </c>
      <c r="B2371" s="153">
        <f t="shared" si="345"/>
        <v>47282</v>
      </c>
      <c r="C2371" s="179" t="str">
        <f t="shared" si="340"/>
        <v>구간26</v>
      </c>
      <c r="D2371" s="152">
        <f t="shared" si="337"/>
        <v>91</v>
      </c>
      <c r="E2371" s="180">
        <f>COUNTIF($C$15:C2371,C2371)</f>
        <v>74</v>
      </c>
      <c r="F2371" s="181">
        <f t="shared" si="341"/>
        <v>0.23665905321592007</v>
      </c>
      <c r="G2371" s="181">
        <f t="shared" si="342"/>
        <v>1.7163395585912686E-3</v>
      </c>
      <c r="H2371" s="182">
        <f t="shared" si="338"/>
        <v>0.23837539277451134</v>
      </c>
    </row>
    <row r="2372" spans="1:8">
      <c r="A2372" s="152">
        <f t="shared" si="345"/>
        <v>2358</v>
      </c>
      <c r="B2372" s="153">
        <f t="shared" si="345"/>
        <v>47283</v>
      </c>
      <c r="C2372" s="179" t="str">
        <f t="shared" si="340"/>
        <v>구간26</v>
      </c>
      <c r="D2372" s="152">
        <f t="shared" si="337"/>
        <v>91</v>
      </c>
      <c r="E2372" s="180">
        <f>COUNTIF($C$15:C2372,C2372)</f>
        <v>75</v>
      </c>
      <c r="F2372" s="181">
        <f t="shared" si="341"/>
        <v>0.23665905321592007</v>
      </c>
      <c r="G2372" s="181">
        <f t="shared" si="342"/>
        <v>1.7395333364100696E-3</v>
      </c>
      <c r="H2372" s="182">
        <f t="shared" si="338"/>
        <v>0.23839858655233015</v>
      </c>
    </row>
    <row r="2373" spans="1:8">
      <c r="A2373" s="152">
        <f t="shared" si="345"/>
        <v>2359</v>
      </c>
      <c r="B2373" s="153">
        <f t="shared" si="345"/>
        <v>47284</v>
      </c>
      <c r="C2373" s="179" t="str">
        <f t="shared" si="340"/>
        <v>구간26</v>
      </c>
      <c r="D2373" s="152">
        <f t="shared" si="337"/>
        <v>91</v>
      </c>
      <c r="E2373" s="180">
        <f>COUNTIF($C$15:C2373,C2373)</f>
        <v>76</v>
      </c>
      <c r="F2373" s="181">
        <f t="shared" si="341"/>
        <v>0.23665905321592007</v>
      </c>
      <c r="G2373" s="181">
        <f t="shared" si="342"/>
        <v>1.7627271142288705E-3</v>
      </c>
      <c r="H2373" s="182">
        <f t="shared" si="338"/>
        <v>0.23842178033014894</v>
      </c>
    </row>
    <row r="2374" spans="1:8">
      <c r="A2374" s="152">
        <f t="shared" si="345"/>
        <v>2360</v>
      </c>
      <c r="B2374" s="153">
        <f t="shared" si="345"/>
        <v>47285</v>
      </c>
      <c r="C2374" s="179" t="str">
        <f t="shared" si="340"/>
        <v>구간26</v>
      </c>
      <c r="D2374" s="152">
        <f t="shared" si="337"/>
        <v>91</v>
      </c>
      <c r="E2374" s="180">
        <f>COUNTIF($C$15:C2374,C2374)</f>
        <v>77</v>
      </c>
      <c r="F2374" s="181">
        <f t="shared" si="341"/>
        <v>0.23665905321592007</v>
      </c>
      <c r="G2374" s="181">
        <f t="shared" si="342"/>
        <v>1.7859208920476715E-3</v>
      </c>
      <c r="H2374" s="182">
        <f t="shared" si="338"/>
        <v>0.23844497410796775</v>
      </c>
    </row>
    <row r="2375" spans="1:8">
      <c r="A2375" s="152">
        <f t="shared" si="345"/>
        <v>2361</v>
      </c>
      <c r="B2375" s="153">
        <f t="shared" si="345"/>
        <v>47286</v>
      </c>
      <c r="C2375" s="179" t="str">
        <f t="shared" si="340"/>
        <v>구간26</v>
      </c>
      <c r="D2375" s="152">
        <f t="shared" si="337"/>
        <v>91</v>
      </c>
      <c r="E2375" s="180">
        <f>COUNTIF($C$15:C2375,C2375)</f>
        <v>78</v>
      </c>
      <c r="F2375" s="181">
        <f t="shared" si="341"/>
        <v>0.23665905321592007</v>
      </c>
      <c r="G2375" s="181">
        <f t="shared" si="342"/>
        <v>1.8091146698664723E-3</v>
      </c>
      <c r="H2375" s="182">
        <f t="shared" si="338"/>
        <v>0.23846816788578654</v>
      </c>
    </row>
    <row r="2376" spans="1:8">
      <c r="A2376" s="152">
        <f t="shared" si="345"/>
        <v>2362</v>
      </c>
      <c r="B2376" s="153">
        <f t="shared" si="345"/>
        <v>47287</v>
      </c>
      <c r="C2376" s="179" t="str">
        <f t="shared" si="340"/>
        <v>구간26</v>
      </c>
      <c r="D2376" s="152">
        <f t="shared" si="337"/>
        <v>91</v>
      </c>
      <c r="E2376" s="180">
        <f>COUNTIF($C$15:C2376,C2376)</f>
        <v>79</v>
      </c>
      <c r="F2376" s="181">
        <f t="shared" si="341"/>
        <v>0.23665905321592007</v>
      </c>
      <c r="G2376" s="181">
        <f t="shared" si="342"/>
        <v>1.8323084476852733E-3</v>
      </c>
      <c r="H2376" s="182">
        <f t="shared" si="338"/>
        <v>0.23849136166360535</v>
      </c>
    </row>
    <row r="2377" spans="1:8">
      <c r="A2377" s="152">
        <f t="shared" si="345"/>
        <v>2363</v>
      </c>
      <c r="B2377" s="153">
        <f t="shared" si="345"/>
        <v>47288</v>
      </c>
      <c r="C2377" s="179" t="str">
        <f t="shared" si="340"/>
        <v>구간26</v>
      </c>
      <c r="D2377" s="152">
        <f t="shared" si="337"/>
        <v>91</v>
      </c>
      <c r="E2377" s="180">
        <f>COUNTIF($C$15:C2377,C2377)</f>
        <v>80</v>
      </c>
      <c r="F2377" s="181">
        <f t="shared" si="341"/>
        <v>0.23665905321592007</v>
      </c>
      <c r="G2377" s="181">
        <f t="shared" si="342"/>
        <v>1.8555022255040742E-3</v>
      </c>
      <c r="H2377" s="182">
        <f t="shared" si="338"/>
        <v>0.23851455544142414</v>
      </c>
    </row>
    <row r="2378" spans="1:8">
      <c r="A2378" s="152">
        <f t="shared" si="345"/>
        <v>2364</v>
      </c>
      <c r="B2378" s="153">
        <f t="shared" si="345"/>
        <v>47289</v>
      </c>
      <c r="C2378" s="179" t="str">
        <f t="shared" si="340"/>
        <v>구간26</v>
      </c>
      <c r="D2378" s="152">
        <f t="shared" si="337"/>
        <v>91</v>
      </c>
      <c r="E2378" s="180">
        <f>COUNTIF($C$15:C2378,C2378)</f>
        <v>81</v>
      </c>
      <c r="F2378" s="181">
        <f t="shared" si="341"/>
        <v>0.23665905321592007</v>
      </c>
      <c r="G2378" s="181">
        <f t="shared" si="342"/>
        <v>1.8786960033228752E-3</v>
      </c>
      <c r="H2378" s="182">
        <f t="shared" si="338"/>
        <v>0.23853774921924295</v>
      </c>
    </row>
    <row r="2379" spans="1:8">
      <c r="A2379" s="152">
        <f t="shared" si="345"/>
        <v>2365</v>
      </c>
      <c r="B2379" s="153">
        <f t="shared" si="345"/>
        <v>47290</v>
      </c>
      <c r="C2379" s="179" t="str">
        <f t="shared" si="340"/>
        <v>구간26</v>
      </c>
      <c r="D2379" s="152">
        <f t="shared" si="337"/>
        <v>91</v>
      </c>
      <c r="E2379" s="180">
        <f>COUNTIF($C$15:C2379,C2379)</f>
        <v>82</v>
      </c>
      <c r="F2379" s="181">
        <f t="shared" si="341"/>
        <v>0.23665905321592007</v>
      </c>
      <c r="G2379" s="181">
        <f t="shared" si="342"/>
        <v>1.901889781141676E-3</v>
      </c>
      <c r="H2379" s="182">
        <f t="shared" si="338"/>
        <v>0.23856094299706174</v>
      </c>
    </row>
    <row r="2380" spans="1:8">
      <c r="A2380" s="152">
        <f t="shared" si="345"/>
        <v>2366</v>
      </c>
      <c r="B2380" s="153">
        <f t="shared" si="345"/>
        <v>47291</v>
      </c>
      <c r="C2380" s="179" t="str">
        <f t="shared" si="340"/>
        <v>구간26</v>
      </c>
      <c r="D2380" s="152">
        <f t="shared" si="337"/>
        <v>91</v>
      </c>
      <c r="E2380" s="180">
        <f>COUNTIF($C$15:C2380,C2380)</f>
        <v>83</v>
      </c>
      <c r="F2380" s="181">
        <f t="shared" si="341"/>
        <v>0.23665905321592007</v>
      </c>
      <c r="G2380" s="181">
        <f t="shared" si="342"/>
        <v>1.925083558960477E-3</v>
      </c>
      <c r="H2380" s="182">
        <f t="shared" si="338"/>
        <v>0.23858413677488055</v>
      </c>
    </row>
    <row r="2381" spans="1:8">
      <c r="A2381" s="152">
        <f t="shared" si="345"/>
        <v>2367</v>
      </c>
      <c r="B2381" s="153">
        <f t="shared" si="345"/>
        <v>47292</v>
      </c>
      <c r="C2381" s="179" t="str">
        <f t="shared" si="340"/>
        <v>구간26</v>
      </c>
      <c r="D2381" s="152">
        <f t="shared" si="337"/>
        <v>91</v>
      </c>
      <c r="E2381" s="180">
        <f>COUNTIF($C$15:C2381,C2381)</f>
        <v>84</v>
      </c>
      <c r="F2381" s="181">
        <f t="shared" si="341"/>
        <v>0.23665905321592007</v>
      </c>
      <c r="G2381" s="181">
        <f t="shared" si="342"/>
        <v>1.9482773367792779E-3</v>
      </c>
      <c r="H2381" s="182">
        <f t="shared" si="338"/>
        <v>0.23860733055269934</v>
      </c>
    </row>
    <row r="2382" spans="1:8">
      <c r="A2382" s="152">
        <f t="shared" si="345"/>
        <v>2368</v>
      </c>
      <c r="B2382" s="153">
        <f t="shared" si="345"/>
        <v>47293</v>
      </c>
      <c r="C2382" s="179" t="str">
        <f t="shared" si="340"/>
        <v>구간26</v>
      </c>
      <c r="D2382" s="152">
        <f t="shared" si="337"/>
        <v>91</v>
      </c>
      <c r="E2382" s="180">
        <f>COUNTIF($C$15:C2382,C2382)</f>
        <v>85</v>
      </c>
      <c r="F2382" s="181">
        <f t="shared" si="341"/>
        <v>0.23665905321592007</v>
      </c>
      <c r="G2382" s="181">
        <f t="shared" si="342"/>
        <v>1.9714711145980787E-3</v>
      </c>
      <c r="H2382" s="182">
        <f t="shared" si="338"/>
        <v>0.23863052433051815</v>
      </c>
    </row>
    <row r="2383" spans="1:8">
      <c r="A2383" s="152">
        <f t="shared" si="345"/>
        <v>2369</v>
      </c>
      <c r="B2383" s="153">
        <f t="shared" si="345"/>
        <v>47294</v>
      </c>
      <c r="C2383" s="179" t="str">
        <f t="shared" si="340"/>
        <v>구간26</v>
      </c>
      <c r="D2383" s="152">
        <f t="shared" ref="D2383:D2446" si="346">COUNTIF($C$15:$C$49928,C2383)</f>
        <v>91</v>
      </c>
      <c r="E2383" s="180">
        <f>COUNTIF($C$15:C2383,C2383)</f>
        <v>86</v>
      </c>
      <c r="F2383" s="181">
        <f t="shared" si="341"/>
        <v>0.23665905321592007</v>
      </c>
      <c r="G2383" s="181">
        <f t="shared" si="342"/>
        <v>1.9946648924168797E-3</v>
      </c>
      <c r="H2383" s="182">
        <f t="shared" ref="H2383:H2446" si="347">F2383+G2383</f>
        <v>0.23865371810833694</v>
      </c>
    </row>
    <row r="2384" spans="1:8">
      <c r="A2384" s="152">
        <f t="shared" ref="A2384:B2399" si="348">A2383+1</f>
        <v>2370</v>
      </c>
      <c r="B2384" s="153">
        <f t="shared" si="348"/>
        <v>47295</v>
      </c>
      <c r="C2384" s="179" t="str">
        <f t="shared" ref="C2384:C2447" si="349">IF(IFERROR(HLOOKUP(B2384,$D$5:$BK$6,2,FALSE),"")="",C2385,HLOOKUP(B2384,$D$5:$BK$7,2,FALSE))</f>
        <v>구간26</v>
      </c>
      <c r="D2384" s="152">
        <f t="shared" si="346"/>
        <v>91</v>
      </c>
      <c r="E2384" s="180">
        <f>COUNTIF($C$15:C2384,C2384)</f>
        <v>87</v>
      </c>
      <c r="F2384" s="181">
        <f t="shared" ref="F2384:F2447" si="350">HLOOKUP($C2384,$D$6:$BK$11,6,FALSE)</f>
        <v>0.23665905321592007</v>
      </c>
      <c r="G2384" s="181">
        <f t="shared" ref="G2384:G2447" si="351">HLOOKUP($C2384,$D$6:$BK$11,5,FALSE)*(E2384)</f>
        <v>2.0178586702356807E-3</v>
      </c>
      <c r="H2384" s="182">
        <f t="shared" si="347"/>
        <v>0.23867691188615575</v>
      </c>
    </row>
    <row r="2385" spans="1:8">
      <c r="A2385" s="152">
        <f t="shared" si="348"/>
        <v>2371</v>
      </c>
      <c r="B2385" s="153">
        <f t="shared" si="348"/>
        <v>47296</v>
      </c>
      <c r="C2385" s="179" t="str">
        <f t="shared" si="349"/>
        <v>구간26</v>
      </c>
      <c r="D2385" s="152">
        <f t="shared" si="346"/>
        <v>91</v>
      </c>
      <c r="E2385" s="180">
        <f>COUNTIF($C$15:C2385,C2385)</f>
        <v>88</v>
      </c>
      <c r="F2385" s="181">
        <f t="shared" si="350"/>
        <v>0.23665905321592007</v>
      </c>
      <c r="G2385" s="181">
        <f t="shared" si="351"/>
        <v>2.0410524480544818E-3</v>
      </c>
      <c r="H2385" s="182">
        <f t="shared" si="347"/>
        <v>0.23870010566397454</v>
      </c>
    </row>
    <row r="2386" spans="1:8">
      <c r="A2386" s="152">
        <f t="shared" si="348"/>
        <v>2372</v>
      </c>
      <c r="B2386" s="153">
        <f t="shared" si="348"/>
        <v>47297</v>
      </c>
      <c r="C2386" s="179" t="str">
        <f t="shared" si="349"/>
        <v>구간26</v>
      </c>
      <c r="D2386" s="152">
        <f t="shared" si="346"/>
        <v>91</v>
      </c>
      <c r="E2386" s="180">
        <f>COUNTIF($C$15:C2386,C2386)</f>
        <v>89</v>
      </c>
      <c r="F2386" s="181">
        <f t="shared" si="350"/>
        <v>0.23665905321592007</v>
      </c>
      <c r="G2386" s="181">
        <f t="shared" si="351"/>
        <v>2.0642462258732824E-3</v>
      </c>
      <c r="H2386" s="182">
        <f t="shared" si="347"/>
        <v>0.23872329944179335</v>
      </c>
    </row>
    <row r="2387" spans="1:8">
      <c r="A2387" s="152">
        <f t="shared" si="348"/>
        <v>2373</v>
      </c>
      <c r="B2387" s="153">
        <f t="shared" si="348"/>
        <v>47298</v>
      </c>
      <c r="C2387" s="179" t="str">
        <f t="shared" si="349"/>
        <v>구간26</v>
      </c>
      <c r="D2387" s="152">
        <f t="shared" si="346"/>
        <v>91</v>
      </c>
      <c r="E2387" s="180">
        <f>COUNTIF($C$15:C2387,C2387)</f>
        <v>90</v>
      </c>
      <c r="F2387" s="181">
        <f t="shared" si="350"/>
        <v>0.23665905321592007</v>
      </c>
      <c r="G2387" s="181">
        <f t="shared" si="351"/>
        <v>2.0874400036920834E-3</v>
      </c>
      <c r="H2387" s="182">
        <f t="shared" si="347"/>
        <v>0.23874649321961214</v>
      </c>
    </row>
    <row r="2388" spans="1:8">
      <c r="A2388" s="152">
        <f t="shared" si="348"/>
        <v>2374</v>
      </c>
      <c r="B2388" s="153">
        <f t="shared" si="348"/>
        <v>47299</v>
      </c>
      <c r="C2388" s="179" t="str">
        <f t="shared" si="349"/>
        <v>구간26</v>
      </c>
      <c r="D2388" s="152">
        <f t="shared" si="346"/>
        <v>91</v>
      </c>
      <c r="E2388" s="180">
        <f>COUNTIF($C$15:C2388,C2388)</f>
        <v>91</v>
      </c>
      <c r="F2388" s="181">
        <f t="shared" si="350"/>
        <v>0.23665905321592007</v>
      </c>
      <c r="G2388" s="181">
        <f t="shared" si="351"/>
        <v>2.1106337815108844E-3</v>
      </c>
      <c r="H2388" s="182">
        <f t="shared" si="347"/>
        <v>0.23876968699743095</v>
      </c>
    </row>
    <row r="2389" spans="1:8">
      <c r="A2389" s="152">
        <f t="shared" si="348"/>
        <v>2375</v>
      </c>
      <c r="B2389" s="153">
        <f t="shared" si="348"/>
        <v>47300</v>
      </c>
      <c r="C2389" s="179" t="str">
        <f t="shared" si="349"/>
        <v>구간27</v>
      </c>
      <c r="D2389" s="152">
        <f t="shared" si="346"/>
        <v>92</v>
      </c>
      <c r="E2389" s="180">
        <f>COUNTIF($C$15:C2389,C2389)</f>
        <v>1</v>
      </c>
      <c r="F2389" s="181">
        <f t="shared" si="350"/>
        <v>0.23876968699743095</v>
      </c>
      <c r="G2389" s="181">
        <f t="shared" si="351"/>
        <v>2.4185293004364972E-5</v>
      </c>
      <c r="H2389" s="182">
        <f t="shared" si="347"/>
        <v>0.23879387229043531</v>
      </c>
    </row>
    <row r="2390" spans="1:8">
      <c r="A2390" s="152">
        <f t="shared" si="348"/>
        <v>2376</v>
      </c>
      <c r="B2390" s="153">
        <f t="shared" si="348"/>
        <v>47301</v>
      </c>
      <c r="C2390" s="179" t="str">
        <f t="shared" si="349"/>
        <v>구간27</v>
      </c>
      <c r="D2390" s="152">
        <f t="shared" si="346"/>
        <v>92</v>
      </c>
      <c r="E2390" s="180">
        <f>COUNTIF($C$15:C2390,C2390)</f>
        <v>2</v>
      </c>
      <c r="F2390" s="181">
        <f t="shared" si="350"/>
        <v>0.23876968699743095</v>
      </c>
      <c r="G2390" s="181">
        <f t="shared" si="351"/>
        <v>4.8370586008729944E-5</v>
      </c>
      <c r="H2390" s="182">
        <f t="shared" si="347"/>
        <v>0.23881805758343969</v>
      </c>
    </row>
    <row r="2391" spans="1:8">
      <c r="A2391" s="152">
        <f t="shared" si="348"/>
        <v>2377</v>
      </c>
      <c r="B2391" s="153">
        <f t="shared" si="348"/>
        <v>47302</v>
      </c>
      <c r="C2391" s="179" t="str">
        <f t="shared" si="349"/>
        <v>구간27</v>
      </c>
      <c r="D2391" s="152">
        <f t="shared" si="346"/>
        <v>92</v>
      </c>
      <c r="E2391" s="180">
        <f>COUNTIF($C$15:C2391,C2391)</f>
        <v>3</v>
      </c>
      <c r="F2391" s="181">
        <f t="shared" si="350"/>
        <v>0.23876968699743095</v>
      </c>
      <c r="G2391" s="181">
        <f t="shared" si="351"/>
        <v>7.2555879013094923E-5</v>
      </c>
      <c r="H2391" s="182">
        <f t="shared" si="347"/>
        <v>0.23884224287644404</v>
      </c>
    </row>
    <row r="2392" spans="1:8">
      <c r="A2392" s="152">
        <f t="shared" si="348"/>
        <v>2378</v>
      </c>
      <c r="B2392" s="153">
        <f t="shared" si="348"/>
        <v>47303</v>
      </c>
      <c r="C2392" s="179" t="str">
        <f t="shared" si="349"/>
        <v>구간27</v>
      </c>
      <c r="D2392" s="152">
        <f t="shared" si="346"/>
        <v>92</v>
      </c>
      <c r="E2392" s="180">
        <f>COUNTIF($C$15:C2392,C2392)</f>
        <v>4</v>
      </c>
      <c r="F2392" s="181">
        <f t="shared" si="350"/>
        <v>0.23876968699743095</v>
      </c>
      <c r="G2392" s="181">
        <f t="shared" si="351"/>
        <v>9.6741172017459888E-5</v>
      </c>
      <c r="H2392" s="182">
        <f t="shared" si="347"/>
        <v>0.23886642816944842</v>
      </c>
    </row>
    <row r="2393" spans="1:8">
      <c r="A2393" s="152">
        <f t="shared" si="348"/>
        <v>2379</v>
      </c>
      <c r="B2393" s="153">
        <f t="shared" si="348"/>
        <v>47304</v>
      </c>
      <c r="C2393" s="179" t="str">
        <f t="shared" si="349"/>
        <v>구간27</v>
      </c>
      <c r="D2393" s="152">
        <f t="shared" si="346"/>
        <v>92</v>
      </c>
      <c r="E2393" s="180">
        <f>COUNTIF($C$15:C2393,C2393)</f>
        <v>5</v>
      </c>
      <c r="F2393" s="181">
        <f t="shared" si="350"/>
        <v>0.23876968699743095</v>
      </c>
      <c r="G2393" s="181">
        <f t="shared" si="351"/>
        <v>1.2092646502182485E-4</v>
      </c>
      <c r="H2393" s="182">
        <f t="shared" si="347"/>
        <v>0.23889061346245277</v>
      </c>
    </row>
    <row r="2394" spans="1:8">
      <c r="A2394" s="152">
        <f t="shared" si="348"/>
        <v>2380</v>
      </c>
      <c r="B2394" s="153">
        <f t="shared" si="348"/>
        <v>47305</v>
      </c>
      <c r="C2394" s="179" t="str">
        <f t="shared" si="349"/>
        <v>구간27</v>
      </c>
      <c r="D2394" s="152">
        <f t="shared" si="346"/>
        <v>92</v>
      </c>
      <c r="E2394" s="180">
        <f>COUNTIF($C$15:C2394,C2394)</f>
        <v>6</v>
      </c>
      <c r="F2394" s="181">
        <f t="shared" si="350"/>
        <v>0.23876968699743095</v>
      </c>
      <c r="G2394" s="181">
        <f t="shared" si="351"/>
        <v>1.4511175802618985E-4</v>
      </c>
      <c r="H2394" s="182">
        <f t="shared" si="347"/>
        <v>0.23891479875545715</v>
      </c>
    </row>
    <row r="2395" spans="1:8">
      <c r="A2395" s="152">
        <f t="shared" si="348"/>
        <v>2381</v>
      </c>
      <c r="B2395" s="153">
        <f t="shared" si="348"/>
        <v>47306</v>
      </c>
      <c r="C2395" s="179" t="str">
        <f t="shared" si="349"/>
        <v>구간27</v>
      </c>
      <c r="D2395" s="152">
        <f t="shared" si="346"/>
        <v>92</v>
      </c>
      <c r="E2395" s="180">
        <f>COUNTIF($C$15:C2395,C2395)</f>
        <v>7</v>
      </c>
      <c r="F2395" s="181">
        <f t="shared" si="350"/>
        <v>0.23876968699743095</v>
      </c>
      <c r="G2395" s="181">
        <f t="shared" si="351"/>
        <v>1.6929705103055481E-4</v>
      </c>
      <c r="H2395" s="182">
        <f t="shared" si="347"/>
        <v>0.23893898404846151</v>
      </c>
    </row>
    <row r="2396" spans="1:8">
      <c r="A2396" s="152">
        <f t="shared" si="348"/>
        <v>2382</v>
      </c>
      <c r="B2396" s="153">
        <f t="shared" si="348"/>
        <v>47307</v>
      </c>
      <c r="C2396" s="179" t="str">
        <f t="shared" si="349"/>
        <v>구간27</v>
      </c>
      <c r="D2396" s="152">
        <f t="shared" si="346"/>
        <v>92</v>
      </c>
      <c r="E2396" s="180">
        <f>COUNTIF($C$15:C2396,C2396)</f>
        <v>8</v>
      </c>
      <c r="F2396" s="181">
        <f t="shared" si="350"/>
        <v>0.23876968699743095</v>
      </c>
      <c r="G2396" s="181">
        <f t="shared" si="351"/>
        <v>1.9348234403491978E-4</v>
      </c>
      <c r="H2396" s="182">
        <f t="shared" si="347"/>
        <v>0.23896316934146586</v>
      </c>
    </row>
    <row r="2397" spans="1:8">
      <c r="A2397" s="152">
        <f t="shared" si="348"/>
        <v>2383</v>
      </c>
      <c r="B2397" s="153">
        <f t="shared" si="348"/>
        <v>47308</v>
      </c>
      <c r="C2397" s="179" t="str">
        <f t="shared" si="349"/>
        <v>구간27</v>
      </c>
      <c r="D2397" s="152">
        <f t="shared" si="346"/>
        <v>92</v>
      </c>
      <c r="E2397" s="180">
        <f>COUNTIF($C$15:C2397,C2397)</f>
        <v>9</v>
      </c>
      <c r="F2397" s="181">
        <f t="shared" si="350"/>
        <v>0.23876968699743095</v>
      </c>
      <c r="G2397" s="181">
        <f t="shared" si="351"/>
        <v>2.1766763703928474E-4</v>
      </c>
      <c r="H2397" s="182">
        <f t="shared" si="347"/>
        <v>0.23898735463447024</v>
      </c>
    </row>
    <row r="2398" spans="1:8">
      <c r="A2398" s="152">
        <f t="shared" si="348"/>
        <v>2384</v>
      </c>
      <c r="B2398" s="153">
        <f t="shared" si="348"/>
        <v>47309</v>
      </c>
      <c r="C2398" s="179" t="str">
        <f t="shared" si="349"/>
        <v>구간27</v>
      </c>
      <c r="D2398" s="152">
        <f t="shared" si="346"/>
        <v>92</v>
      </c>
      <c r="E2398" s="180">
        <f>COUNTIF($C$15:C2398,C2398)</f>
        <v>10</v>
      </c>
      <c r="F2398" s="181">
        <f t="shared" si="350"/>
        <v>0.23876968699743095</v>
      </c>
      <c r="G2398" s="181">
        <f t="shared" si="351"/>
        <v>2.4185293004364971E-4</v>
      </c>
      <c r="H2398" s="182">
        <f t="shared" si="347"/>
        <v>0.23901153992747459</v>
      </c>
    </row>
    <row r="2399" spans="1:8">
      <c r="A2399" s="152">
        <f t="shared" si="348"/>
        <v>2385</v>
      </c>
      <c r="B2399" s="153">
        <f t="shared" si="348"/>
        <v>47310</v>
      </c>
      <c r="C2399" s="179" t="str">
        <f t="shared" si="349"/>
        <v>구간27</v>
      </c>
      <c r="D2399" s="152">
        <f t="shared" si="346"/>
        <v>92</v>
      </c>
      <c r="E2399" s="180">
        <f>COUNTIF($C$15:C2399,C2399)</f>
        <v>11</v>
      </c>
      <c r="F2399" s="181">
        <f t="shared" si="350"/>
        <v>0.23876968699743095</v>
      </c>
      <c r="G2399" s="181">
        <f t="shared" si="351"/>
        <v>2.660382230480147E-4</v>
      </c>
      <c r="H2399" s="182">
        <f t="shared" si="347"/>
        <v>0.23903572522047897</v>
      </c>
    </row>
    <row r="2400" spans="1:8">
      <c r="A2400" s="152">
        <f t="shared" ref="A2400:B2415" si="352">A2399+1</f>
        <v>2386</v>
      </c>
      <c r="B2400" s="153">
        <f t="shared" si="352"/>
        <v>47311</v>
      </c>
      <c r="C2400" s="179" t="str">
        <f t="shared" si="349"/>
        <v>구간27</v>
      </c>
      <c r="D2400" s="152">
        <f t="shared" si="346"/>
        <v>92</v>
      </c>
      <c r="E2400" s="180">
        <f>COUNTIF($C$15:C2400,C2400)</f>
        <v>12</v>
      </c>
      <c r="F2400" s="181">
        <f t="shared" si="350"/>
        <v>0.23876968699743095</v>
      </c>
      <c r="G2400" s="181">
        <f t="shared" si="351"/>
        <v>2.9022351605237969E-4</v>
      </c>
      <c r="H2400" s="182">
        <f t="shared" si="347"/>
        <v>0.23905991051348333</v>
      </c>
    </row>
    <row r="2401" spans="1:8">
      <c r="A2401" s="152">
        <f t="shared" si="352"/>
        <v>2387</v>
      </c>
      <c r="B2401" s="153">
        <f t="shared" si="352"/>
        <v>47312</v>
      </c>
      <c r="C2401" s="179" t="str">
        <f t="shared" si="349"/>
        <v>구간27</v>
      </c>
      <c r="D2401" s="152">
        <f t="shared" si="346"/>
        <v>92</v>
      </c>
      <c r="E2401" s="180">
        <f>COUNTIF($C$15:C2401,C2401)</f>
        <v>13</v>
      </c>
      <c r="F2401" s="181">
        <f t="shared" si="350"/>
        <v>0.23876968699743095</v>
      </c>
      <c r="G2401" s="181">
        <f t="shared" si="351"/>
        <v>3.1440880905674463E-4</v>
      </c>
      <c r="H2401" s="182">
        <f t="shared" si="347"/>
        <v>0.23908409580648771</v>
      </c>
    </row>
    <row r="2402" spans="1:8">
      <c r="A2402" s="152">
        <f t="shared" si="352"/>
        <v>2388</v>
      </c>
      <c r="B2402" s="153">
        <f t="shared" si="352"/>
        <v>47313</v>
      </c>
      <c r="C2402" s="179" t="str">
        <f t="shared" si="349"/>
        <v>구간27</v>
      </c>
      <c r="D2402" s="152">
        <f t="shared" si="346"/>
        <v>92</v>
      </c>
      <c r="E2402" s="180">
        <f>COUNTIF($C$15:C2402,C2402)</f>
        <v>14</v>
      </c>
      <c r="F2402" s="181">
        <f t="shared" si="350"/>
        <v>0.23876968699743095</v>
      </c>
      <c r="G2402" s="181">
        <f t="shared" si="351"/>
        <v>3.3859410206110962E-4</v>
      </c>
      <c r="H2402" s="182">
        <f t="shared" si="347"/>
        <v>0.23910828109949206</v>
      </c>
    </row>
    <row r="2403" spans="1:8">
      <c r="A2403" s="152">
        <f t="shared" si="352"/>
        <v>2389</v>
      </c>
      <c r="B2403" s="153">
        <f t="shared" si="352"/>
        <v>47314</v>
      </c>
      <c r="C2403" s="179" t="str">
        <f t="shared" si="349"/>
        <v>구간27</v>
      </c>
      <c r="D2403" s="152">
        <f t="shared" si="346"/>
        <v>92</v>
      </c>
      <c r="E2403" s="180">
        <f>COUNTIF($C$15:C2403,C2403)</f>
        <v>15</v>
      </c>
      <c r="F2403" s="181">
        <f t="shared" si="350"/>
        <v>0.23876968699743095</v>
      </c>
      <c r="G2403" s="181">
        <f t="shared" si="351"/>
        <v>3.6277939506547456E-4</v>
      </c>
      <c r="H2403" s="182">
        <f t="shared" si="347"/>
        <v>0.23913246639249644</v>
      </c>
    </row>
    <row r="2404" spans="1:8">
      <c r="A2404" s="152">
        <f t="shared" si="352"/>
        <v>2390</v>
      </c>
      <c r="B2404" s="153">
        <f t="shared" si="352"/>
        <v>47315</v>
      </c>
      <c r="C2404" s="179" t="str">
        <f t="shared" si="349"/>
        <v>구간27</v>
      </c>
      <c r="D2404" s="152">
        <f t="shared" si="346"/>
        <v>92</v>
      </c>
      <c r="E2404" s="180">
        <f>COUNTIF($C$15:C2404,C2404)</f>
        <v>16</v>
      </c>
      <c r="F2404" s="181">
        <f t="shared" si="350"/>
        <v>0.23876968699743095</v>
      </c>
      <c r="G2404" s="181">
        <f t="shared" si="351"/>
        <v>3.8696468806983955E-4</v>
      </c>
      <c r="H2404" s="182">
        <f t="shared" si="347"/>
        <v>0.23915665168550079</v>
      </c>
    </row>
    <row r="2405" spans="1:8">
      <c r="A2405" s="152">
        <f t="shared" si="352"/>
        <v>2391</v>
      </c>
      <c r="B2405" s="153">
        <f t="shared" si="352"/>
        <v>47316</v>
      </c>
      <c r="C2405" s="179" t="str">
        <f t="shared" si="349"/>
        <v>구간27</v>
      </c>
      <c r="D2405" s="152">
        <f t="shared" si="346"/>
        <v>92</v>
      </c>
      <c r="E2405" s="180">
        <f>COUNTIF($C$15:C2405,C2405)</f>
        <v>17</v>
      </c>
      <c r="F2405" s="181">
        <f t="shared" si="350"/>
        <v>0.23876968699743095</v>
      </c>
      <c r="G2405" s="181">
        <f t="shared" si="351"/>
        <v>4.1114998107420455E-4</v>
      </c>
      <c r="H2405" s="182">
        <f t="shared" si="347"/>
        <v>0.23918083697850515</v>
      </c>
    </row>
    <row r="2406" spans="1:8">
      <c r="A2406" s="152">
        <f t="shared" si="352"/>
        <v>2392</v>
      </c>
      <c r="B2406" s="153">
        <f t="shared" si="352"/>
        <v>47317</v>
      </c>
      <c r="C2406" s="179" t="str">
        <f t="shared" si="349"/>
        <v>구간27</v>
      </c>
      <c r="D2406" s="152">
        <f t="shared" si="346"/>
        <v>92</v>
      </c>
      <c r="E2406" s="180">
        <f>COUNTIF($C$15:C2406,C2406)</f>
        <v>18</v>
      </c>
      <c r="F2406" s="181">
        <f t="shared" si="350"/>
        <v>0.23876968699743095</v>
      </c>
      <c r="G2406" s="181">
        <f t="shared" si="351"/>
        <v>4.3533527407856948E-4</v>
      </c>
      <c r="H2406" s="182">
        <f t="shared" si="347"/>
        <v>0.23920502227150953</v>
      </c>
    </row>
    <row r="2407" spans="1:8">
      <c r="A2407" s="152">
        <f t="shared" si="352"/>
        <v>2393</v>
      </c>
      <c r="B2407" s="153">
        <f t="shared" si="352"/>
        <v>47318</v>
      </c>
      <c r="C2407" s="179" t="str">
        <f t="shared" si="349"/>
        <v>구간27</v>
      </c>
      <c r="D2407" s="152">
        <f t="shared" si="346"/>
        <v>92</v>
      </c>
      <c r="E2407" s="180">
        <f>COUNTIF($C$15:C2407,C2407)</f>
        <v>19</v>
      </c>
      <c r="F2407" s="181">
        <f t="shared" si="350"/>
        <v>0.23876968699743095</v>
      </c>
      <c r="G2407" s="181">
        <f t="shared" si="351"/>
        <v>4.5952056708293448E-4</v>
      </c>
      <c r="H2407" s="182">
        <f t="shared" si="347"/>
        <v>0.23922920756451388</v>
      </c>
    </row>
    <row r="2408" spans="1:8">
      <c r="A2408" s="152">
        <f t="shared" si="352"/>
        <v>2394</v>
      </c>
      <c r="B2408" s="153">
        <f t="shared" si="352"/>
        <v>47319</v>
      </c>
      <c r="C2408" s="179" t="str">
        <f t="shared" si="349"/>
        <v>구간27</v>
      </c>
      <c r="D2408" s="152">
        <f t="shared" si="346"/>
        <v>92</v>
      </c>
      <c r="E2408" s="180">
        <f>COUNTIF($C$15:C2408,C2408)</f>
        <v>20</v>
      </c>
      <c r="F2408" s="181">
        <f t="shared" si="350"/>
        <v>0.23876968699743095</v>
      </c>
      <c r="G2408" s="181">
        <f t="shared" si="351"/>
        <v>4.8370586008729941E-4</v>
      </c>
      <c r="H2408" s="182">
        <f t="shared" si="347"/>
        <v>0.23925339285751826</v>
      </c>
    </row>
    <row r="2409" spans="1:8">
      <c r="A2409" s="152">
        <f t="shared" si="352"/>
        <v>2395</v>
      </c>
      <c r="B2409" s="153">
        <f t="shared" si="352"/>
        <v>47320</v>
      </c>
      <c r="C2409" s="179" t="str">
        <f t="shared" si="349"/>
        <v>구간27</v>
      </c>
      <c r="D2409" s="152">
        <f t="shared" si="346"/>
        <v>92</v>
      </c>
      <c r="E2409" s="180">
        <f>COUNTIF($C$15:C2409,C2409)</f>
        <v>21</v>
      </c>
      <c r="F2409" s="181">
        <f t="shared" si="350"/>
        <v>0.23876968699743095</v>
      </c>
      <c r="G2409" s="181">
        <f t="shared" si="351"/>
        <v>5.0789115309166446E-4</v>
      </c>
      <c r="H2409" s="182">
        <f t="shared" si="347"/>
        <v>0.23927757815052261</v>
      </c>
    </row>
    <row r="2410" spans="1:8">
      <c r="A2410" s="152">
        <f t="shared" si="352"/>
        <v>2396</v>
      </c>
      <c r="B2410" s="153">
        <f t="shared" si="352"/>
        <v>47321</v>
      </c>
      <c r="C2410" s="179" t="str">
        <f t="shared" si="349"/>
        <v>구간27</v>
      </c>
      <c r="D2410" s="152">
        <f t="shared" si="346"/>
        <v>92</v>
      </c>
      <c r="E2410" s="180">
        <f>COUNTIF($C$15:C2410,C2410)</f>
        <v>22</v>
      </c>
      <c r="F2410" s="181">
        <f t="shared" si="350"/>
        <v>0.23876968699743095</v>
      </c>
      <c r="G2410" s="181">
        <f t="shared" si="351"/>
        <v>5.320764460960294E-4</v>
      </c>
      <c r="H2410" s="182">
        <f t="shared" si="347"/>
        <v>0.23930176344352699</v>
      </c>
    </row>
    <row r="2411" spans="1:8">
      <c r="A2411" s="152">
        <f t="shared" si="352"/>
        <v>2397</v>
      </c>
      <c r="B2411" s="153">
        <f t="shared" si="352"/>
        <v>47322</v>
      </c>
      <c r="C2411" s="179" t="str">
        <f t="shared" si="349"/>
        <v>구간27</v>
      </c>
      <c r="D2411" s="152">
        <f t="shared" si="346"/>
        <v>92</v>
      </c>
      <c r="E2411" s="180">
        <f>COUNTIF($C$15:C2411,C2411)</f>
        <v>23</v>
      </c>
      <c r="F2411" s="181">
        <f t="shared" si="350"/>
        <v>0.23876968699743095</v>
      </c>
      <c r="G2411" s="181">
        <f t="shared" si="351"/>
        <v>5.5626173910039434E-4</v>
      </c>
      <c r="H2411" s="182">
        <f t="shared" si="347"/>
        <v>0.23932594873653135</v>
      </c>
    </row>
    <row r="2412" spans="1:8">
      <c r="A2412" s="152">
        <f t="shared" si="352"/>
        <v>2398</v>
      </c>
      <c r="B2412" s="153">
        <f t="shared" si="352"/>
        <v>47323</v>
      </c>
      <c r="C2412" s="179" t="str">
        <f t="shared" si="349"/>
        <v>구간27</v>
      </c>
      <c r="D2412" s="152">
        <f t="shared" si="346"/>
        <v>92</v>
      </c>
      <c r="E2412" s="180">
        <f>COUNTIF($C$15:C2412,C2412)</f>
        <v>24</v>
      </c>
      <c r="F2412" s="181">
        <f t="shared" si="350"/>
        <v>0.23876968699743095</v>
      </c>
      <c r="G2412" s="181">
        <f t="shared" si="351"/>
        <v>5.8044703210475938E-4</v>
      </c>
      <c r="H2412" s="182">
        <f t="shared" si="347"/>
        <v>0.2393501340295357</v>
      </c>
    </row>
    <row r="2413" spans="1:8">
      <c r="A2413" s="152">
        <f t="shared" si="352"/>
        <v>2399</v>
      </c>
      <c r="B2413" s="153">
        <f t="shared" si="352"/>
        <v>47324</v>
      </c>
      <c r="C2413" s="179" t="str">
        <f t="shared" si="349"/>
        <v>구간27</v>
      </c>
      <c r="D2413" s="152">
        <f t="shared" si="346"/>
        <v>92</v>
      </c>
      <c r="E2413" s="180">
        <f>COUNTIF($C$15:C2413,C2413)</f>
        <v>25</v>
      </c>
      <c r="F2413" s="181">
        <f t="shared" si="350"/>
        <v>0.23876968699743095</v>
      </c>
      <c r="G2413" s="181">
        <f t="shared" si="351"/>
        <v>6.0463232510912432E-4</v>
      </c>
      <c r="H2413" s="182">
        <f t="shared" si="347"/>
        <v>0.23937431932254008</v>
      </c>
    </row>
    <row r="2414" spans="1:8">
      <c r="A2414" s="152">
        <f t="shared" si="352"/>
        <v>2400</v>
      </c>
      <c r="B2414" s="153">
        <f t="shared" si="352"/>
        <v>47325</v>
      </c>
      <c r="C2414" s="179" t="str">
        <f t="shared" si="349"/>
        <v>구간27</v>
      </c>
      <c r="D2414" s="152">
        <f t="shared" si="346"/>
        <v>92</v>
      </c>
      <c r="E2414" s="180">
        <f>COUNTIF($C$15:C2414,C2414)</f>
        <v>26</v>
      </c>
      <c r="F2414" s="181">
        <f t="shared" si="350"/>
        <v>0.23876968699743095</v>
      </c>
      <c r="G2414" s="181">
        <f t="shared" si="351"/>
        <v>6.2881761811348926E-4</v>
      </c>
      <c r="H2414" s="182">
        <f t="shared" si="347"/>
        <v>0.23939850461554443</v>
      </c>
    </row>
    <row r="2415" spans="1:8">
      <c r="A2415" s="152">
        <f t="shared" si="352"/>
        <v>2401</v>
      </c>
      <c r="B2415" s="153">
        <f t="shared" si="352"/>
        <v>47326</v>
      </c>
      <c r="C2415" s="179" t="str">
        <f t="shared" si="349"/>
        <v>구간27</v>
      </c>
      <c r="D2415" s="152">
        <f t="shared" si="346"/>
        <v>92</v>
      </c>
      <c r="E2415" s="180">
        <f>COUNTIF($C$15:C2415,C2415)</f>
        <v>27</v>
      </c>
      <c r="F2415" s="181">
        <f t="shared" si="350"/>
        <v>0.23876968699743095</v>
      </c>
      <c r="G2415" s="181">
        <f t="shared" si="351"/>
        <v>6.530029111178542E-4</v>
      </c>
      <c r="H2415" s="182">
        <f t="shared" si="347"/>
        <v>0.23942268990854881</v>
      </c>
    </row>
    <row r="2416" spans="1:8">
      <c r="A2416" s="152">
        <f t="shared" ref="A2416:B2431" si="353">A2415+1</f>
        <v>2402</v>
      </c>
      <c r="B2416" s="153">
        <f t="shared" si="353"/>
        <v>47327</v>
      </c>
      <c r="C2416" s="179" t="str">
        <f t="shared" si="349"/>
        <v>구간27</v>
      </c>
      <c r="D2416" s="152">
        <f t="shared" si="346"/>
        <v>92</v>
      </c>
      <c r="E2416" s="180">
        <f>COUNTIF($C$15:C2416,C2416)</f>
        <v>28</v>
      </c>
      <c r="F2416" s="181">
        <f t="shared" si="350"/>
        <v>0.23876968699743095</v>
      </c>
      <c r="G2416" s="181">
        <f t="shared" si="351"/>
        <v>6.7718820412221924E-4</v>
      </c>
      <c r="H2416" s="182">
        <f t="shared" si="347"/>
        <v>0.23944687520155317</v>
      </c>
    </row>
    <row r="2417" spans="1:8">
      <c r="A2417" s="152">
        <f t="shared" si="353"/>
        <v>2403</v>
      </c>
      <c r="B2417" s="153">
        <f t="shared" si="353"/>
        <v>47328</v>
      </c>
      <c r="C2417" s="179" t="str">
        <f t="shared" si="349"/>
        <v>구간27</v>
      </c>
      <c r="D2417" s="152">
        <f t="shared" si="346"/>
        <v>92</v>
      </c>
      <c r="E2417" s="180">
        <f>COUNTIF($C$15:C2417,C2417)</f>
        <v>29</v>
      </c>
      <c r="F2417" s="181">
        <f t="shared" si="350"/>
        <v>0.23876968699743095</v>
      </c>
      <c r="G2417" s="181">
        <f t="shared" si="351"/>
        <v>7.0137349712658418E-4</v>
      </c>
      <c r="H2417" s="182">
        <f t="shared" si="347"/>
        <v>0.23947106049455755</v>
      </c>
    </row>
    <row r="2418" spans="1:8">
      <c r="A2418" s="152">
        <f t="shared" si="353"/>
        <v>2404</v>
      </c>
      <c r="B2418" s="153">
        <f t="shared" si="353"/>
        <v>47329</v>
      </c>
      <c r="C2418" s="179" t="str">
        <f t="shared" si="349"/>
        <v>구간27</v>
      </c>
      <c r="D2418" s="152">
        <f t="shared" si="346"/>
        <v>92</v>
      </c>
      <c r="E2418" s="180">
        <f>COUNTIF($C$15:C2418,C2418)</f>
        <v>30</v>
      </c>
      <c r="F2418" s="181">
        <f t="shared" si="350"/>
        <v>0.23876968699743095</v>
      </c>
      <c r="G2418" s="181">
        <f t="shared" si="351"/>
        <v>7.2555879013094912E-4</v>
      </c>
      <c r="H2418" s="182">
        <f t="shared" si="347"/>
        <v>0.2394952457875619</v>
      </c>
    </row>
    <row r="2419" spans="1:8">
      <c r="A2419" s="152">
        <f t="shared" si="353"/>
        <v>2405</v>
      </c>
      <c r="B2419" s="153">
        <f t="shared" si="353"/>
        <v>47330</v>
      </c>
      <c r="C2419" s="179" t="str">
        <f t="shared" si="349"/>
        <v>구간27</v>
      </c>
      <c r="D2419" s="152">
        <f t="shared" si="346"/>
        <v>92</v>
      </c>
      <c r="E2419" s="180">
        <f>COUNTIF($C$15:C2419,C2419)</f>
        <v>31</v>
      </c>
      <c r="F2419" s="181">
        <f t="shared" si="350"/>
        <v>0.23876968699743095</v>
      </c>
      <c r="G2419" s="181">
        <f t="shared" si="351"/>
        <v>7.4974408313531417E-4</v>
      </c>
      <c r="H2419" s="182">
        <f t="shared" si="347"/>
        <v>0.23951943108056625</v>
      </c>
    </row>
    <row r="2420" spans="1:8">
      <c r="A2420" s="152">
        <f t="shared" si="353"/>
        <v>2406</v>
      </c>
      <c r="B2420" s="153">
        <f t="shared" si="353"/>
        <v>47331</v>
      </c>
      <c r="C2420" s="179" t="str">
        <f t="shared" si="349"/>
        <v>구간27</v>
      </c>
      <c r="D2420" s="152">
        <f t="shared" si="346"/>
        <v>92</v>
      </c>
      <c r="E2420" s="180">
        <f>COUNTIF($C$15:C2420,C2420)</f>
        <v>32</v>
      </c>
      <c r="F2420" s="181">
        <f t="shared" si="350"/>
        <v>0.23876968699743095</v>
      </c>
      <c r="G2420" s="181">
        <f t="shared" si="351"/>
        <v>7.7392937613967911E-4</v>
      </c>
      <c r="H2420" s="182">
        <f t="shared" si="347"/>
        <v>0.23954361637357063</v>
      </c>
    </row>
    <row r="2421" spans="1:8">
      <c r="A2421" s="152">
        <f t="shared" si="353"/>
        <v>2407</v>
      </c>
      <c r="B2421" s="153">
        <f t="shared" si="353"/>
        <v>47332</v>
      </c>
      <c r="C2421" s="179" t="str">
        <f t="shared" si="349"/>
        <v>구간27</v>
      </c>
      <c r="D2421" s="152">
        <f t="shared" si="346"/>
        <v>92</v>
      </c>
      <c r="E2421" s="180">
        <f>COUNTIF($C$15:C2421,C2421)</f>
        <v>33</v>
      </c>
      <c r="F2421" s="181">
        <f t="shared" si="350"/>
        <v>0.23876968699743095</v>
      </c>
      <c r="G2421" s="181">
        <f t="shared" si="351"/>
        <v>7.9811466914404404E-4</v>
      </c>
      <c r="H2421" s="182">
        <f t="shared" si="347"/>
        <v>0.23956780166657499</v>
      </c>
    </row>
    <row r="2422" spans="1:8">
      <c r="A2422" s="152">
        <f t="shared" si="353"/>
        <v>2408</v>
      </c>
      <c r="B2422" s="153">
        <f t="shared" si="353"/>
        <v>47333</v>
      </c>
      <c r="C2422" s="179" t="str">
        <f t="shared" si="349"/>
        <v>구간27</v>
      </c>
      <c r="D2422" s="152">
        <f t="shared" si="346"/>
        <v>92</v>
      </c>
      <c r="E2422" s="180">
        <f>COUNTIF($C$15:C2422,C2422)</f>
        <v>34</v>
      </c>
      <c r="F2422" s="181">
        <f t="shared" si="350"/>
        <v>0.23876968699743095</v>
      </c>
      <c r="G2422" s="181">
        <f t="shared" si="351"/>
        <v>8.2229996214840909E-4</v>
      </c>
      <c r="H2422" s="182">
        <f t="shared" si="347"/>
        <v>0.23959198695957937</v>
      </c>
    </row>
    <row r="2423" spans="1:8">
      <c r="A2423" s="152">
        <f t="shared" si="353"/>
        <v>2409</v>
      </c>
      <c r="B2423" s="153">
        <f t="shared" si="353"/>
        <v>47334</v>
      </c>
      <c r="C2423" s="179" t="str">
        <f t="shared" si="349"/>
        <v>구간27</v>
      </c>
      <c r="D2423" s="152">
        <f t="shared" si="346"/>
        <v>92</v>
      </c>
      <c r="E2423" s="180">
        <f>COUNTIF($C$15:C2423,C2423)</f>
        <v>35</v>
      </c>
      <c r="F2423" s="181">
        <f t="shared" si="350"/>
        <v>0.23876968699743095</v>
      </c>
      <c r="G2423" s="181">
        <f t="shared" si="351"/>
        <v>8.4648525515277403E-4</v>
      </c>
      <c r="H2423" s="182">
        <f t="shared" si="347"/>
        <v>0.23961617225258372</v>
      </c>
    </row>
    <row r="2424" spans="1:8">
      <c r="A2424" s="152">
        <f t="shared" si="353"/>
        <v>2410</v>
      </c>
      <c r="B2424" s="153">
        <f t="shared" si="353"/>
        <v>47335</v>
      </c>
      <c r="C2424" s="179" t="str">
        <f t="shared" si="349"/>
        <v>구간27</v>
      </c>
      <c r="D2424" s="152">
        <f t="shared" si="346"/>
        <v>92</v>
      </c>
      <c r="E2424" s="180">
        <f>COUNTIF($C$15:C2424,C2424)</f>
        <v>36</v>
      </c>
      <c r="F2424" s="181">
        <f t="shared" si="350"/>
        <v>0.23876968699743095</v>
      </c>
      <c r="G2424" s="181">
        <f t="shared" si="351"/>
        <v>8.7067054815713897E-4</v>
      </c>
      <c r="H2424" s="182">
        <f t="shared" si="347"/>
        <v>0.2396403575455881</v>
      </c>
    </row>
    <row r="2425" spans="1:8">
      <c r="A2425" s="152">
        <f t="shared" si="353"/>
        <v>2411</v>
      </c>
      <c r="B2425" s="153">
        <f t="shared" si="353"/>
        <v>47336</v>
      </c>
      <c r="C2425" s="179" t="str">
        <f t="shared" si="349"/>
        <v>구간27</v>
      </c>
      <c r="D2425" s="152">
        <f t="shared" si="346"/>
        <v>92</v>
      </c>
      <c r="E2425" s="180">
        <f>COUNTIF($C$15:C2425,C2425)</f>
        <v>37</v>
      </c>
      <c r="F2425" s="181">
        <f t="shared" si="350"/>
        <v>0.23876968699743095</v>
      </c>
      <c r="G2425" s="181">
        <f t="shared" si="351"/>
        <v>8.9485584116150401E-4</v>
      </c>
      <c r="H2425" s="182">
        <f t="shared" si="347"/>
        <v>0.23966454283859245</v>
      </c>
    </row>
    <row r="2426" spans="1:8">
      <c r="A2426" s="152">
        <f t="shared" si="353"/>
        <v>2412</v>
      </c>
      <c r="B2426" s="153">
        <f t="shared" si="353"/>
        <v>47337</v>
      </c>
      <c r="C2426" s="179" t="str">
        <f t="shared" si="349"/>
        <v>구간27</v>
      </c>
      <c r="D2426" s="152">
        <f t="shared" si="346"/>
        <v>92</v>
      </c>
      <c r="E2426" s="180">
        <f>COUNTIF($C$15:C2426,C2426)</f>
        <v>38</v>
      </c>
      <c r="F2426" s="181">
        <f t="shared" si="350"/>
        <v>0.23876968699743095</v>
      </c>
      <c r="G2426" s="181">
        <f t="shared" si="351"/>
        <v>9.1904113416586895E-4</v>
      </c>
      <c r="H2426" s="182">
        <f t="shared" si="347"/>
        <v>0.23968872813159683</v>
      </c>
    </row>
    <row r="2427" spans="1:8">
      <c r="A2427" s="152">
        <f t="shared" si="353"/>
        <v>2413</v>
      </c>
      <c r="B2427" s="153">
        <f t="shared" si="353"/>
        <v>47338</v>
      </c>
      <c r="C2427" s="179" t="str">
        <f t="shared" si="349"/>
        <v>구간27</v>
      </c>
      <c r="D2427" s="152">
        <f t="shared" si="346"/>
        <v>92</v>
      </c>
      <c r="E2427" s="180">
        <f>COUNTIF($C$15:C2427,C2427)</f>
        <v>39</v>
      </c>
      <c r="F2427" s="181">
        <f t="shared" si="350"/>
        <v>0.23876968699743095</v>
      </c>
      <c r="G2427" s="181">
        <f t="shared" si="351"/>
        <v>9.4322642717023389E-4</v>
      </c>
      <c r="H2427" s="182">
        <f t="shared" si="347"/>
        <v>0.23971291342460119</v>
      </c>
    </row>
    <row r="2428" spans="1:8">
      <c r="A2428" s="152">
        <f t="shared" si="353"/>
        <v>2414</v>
      </c>
      <c r="B2428" s="153">
        <f t="shared" si="353"/>
        <v>47339</v>
      </c>
      <c r="C2428" s="179" t="str">
        <f t="shared" si="349"/>
        <v>구간27</v>
      </c>
      <c r="D2428" s="152">
        <f t="shared" si="346"/>
        <v>92</v>
      </c>
      <c r="E2428" s="180">
        <f>COUNTIF($C$15:C2428,C2428)</f>
        <v>40</v>
      </c>
      <c r="F2428" s="181">
        <f t="shared" si="350"/>
        <v>0.23876968699743095</v>
      </c>
      <c r="G2428" s="181">
        <f t="shared" si="351"/>
        <v>9.6741172017459883E-4</v>
      </c>
      <c r="H2428" s="182">
        <f t="shared" si="347"/>
        <v>0.23973709871760554</v>
      </c>
    </row>
    <row r="2429" spans="1:8">
      <c r="A2429" s="152">
        <f t="shared" si="353"/>
        <v>2415</v>
      </c>
      <c r="B2429" s="153">
        <f t="shared" si="353"/>
        <v>47340</v>
      </c>
      <c r="C2429" s="179" t="str">
        <f t="shared" si="349"/>
        <v>구간27</v>
      </c>
      <c r="D2429" s="152">
        <f t="shared" si="346"/>
        <v>92</v>
      </c>
      <c r="E2429" s="180">
        <f>COUNTIF($C$15:C2429,C2429)</f>
        <v>41</v>
      </c>
      <c r="F2429" s="181">
        <f t="shared" si="350"/>
        <v>0.23876968699743095</v>
      </c>
      <c r="G2429" s="181">
        <f t="shared" si="351"/>
        <v>9.9159701317896387E-4</v>
      </c>
      <c r="H2429" s="182">
        <f t="shared" si="347"/>
        <v>0.23976128401060992</v>
      </c>
    </row>
    <row r="2430" spans="1:8">
      <c r="A2430" s="152">
        <f t="shared" si="353"/>
        <v>2416</v>
      </c>
      <c r="B2430" s="153">
        <f t="shared" si="353"/>
        <v>47341</v>
      </c>
      <c r="C2430" s="179" t="str">
        <f t="shared" si="349"/>
        <v>구간27</v>
      </c>
      <c r="D2430" s="152">
        <f t="shared" si="346"/>
        <v>92</v>
      </c>
      <c r="E2430" s="180">
        <f>COUNTIF($C$15:C2430,C2430)</f>
        <v>42</v>
      </c>
      <c r="F2430" s="181">
        <f t="shared" si="350"/>
        <v>0.23876968699743095</v>
      </c>
      <c r="G2430" s="181">
        <f t="shared" si="351"/>
        <v>1.0157823061833289E-3</v>
      </c>
      <c r="H2430" s="182">
        <f t="shared" si="347"/>
        <v>0.23978546930361427</v>
      </c>
    </row>
    <row r="2431" spans="1:8">
      <c r="A2431" s="152">
        <f t="shared" si="353"/>
        <v>2417</v>
      </c>
      <c r="B2431" s="153">
        <f t="shared" si="353"/>
        <v>47342</v>
      </c>
      <c r="C2431" s="179" t="str">
        <f t="shared" si="349"/>
        <v>구간27</v>
      </c>
      <c r="D2431" s="152">
        <f t="shared" si="346"/>
        <v>92</v>
      </c>
      <c r="E2431" s="180">
        <f>COUNTIF($C$15:C2431,C2431)</f>
        <v>43</v>
      </c>
      <c r="F2431" s="181">
        <f t="shared" si="350"/>
        <v>0.23876968699743095</v>
      </c>
      <c r="G2431" s="181">
        <f t="shared" si="351"/>
        <v>1.0399675991876938E-3</v>
      </c>
      <c r="H2431" s="182">
        <f t="shared" si="347"/>
        <v>0.23980965459661865</v>
      </c>
    </row>
    <row r="2432" spans="1:8">
      <c r="A2432" s="152">
        <f t="shared" ref="A2432:B2447" si="354">A2431+1</f>
        <v>2418</v>
      </c>
      <c r="B2432" s="153">
        <f t="shared" si="354"/>
        <v>47343</v>
      </c>
      <c r="C2432" s="179" t="str">
        <f t="shared" si="349"/>
        <v>구간27</v>
      </c>
      <c r="D2432" s="152">
        <f t="shared" si="346"/>
        <v>92</v>
      </c>
      <c r="E2432" s="180">
        <f>COUNTIF($C$15:C2432,C2432)</f>
        <v>44</v>
      </c>
      <c r="F2432" s="181">
        <f t="shared" si="350"/>
        <v>0.23876968699743095</v>
      </c>
      <c r="G2432" s="181">
        <f t="shared" si="351"/>
        <v>1.0641528921920588E-3</v>
      </c>
      <c r="H2432" s="182">
        <f t="shared" si="347"/>
        <v>0.23983383988962301</v>
      </c>
    </row>
    <row r="2433" spans="1:8">
      <c r="A2433" s="152">
        <f t="shared" si="354"/>
        <v>2419</v>
      </c>
      <c r="B2433" s="153">
        <f t="shared" si="354"/>
        <v>47344</v>
      </c>
      <c r="C2433" s="179" t="str">
        <f t="shared" si="349"/>
        <v>구간27</v>
      </c>
      <c r="D2433" s="152">
        <f t="shared" si="346"/>
        <v>92</v>
      </c>
      <c r="E2433" s="180">
        <f>COUNTIF($C$15:C2433,C2433)</f>
        <v>45</v>
      </c>
      <c r="F2433" s="181">
        <f t="shared" si="350"/>
        <v>0.23876968699743095</v>
      </c>
      <c r="G2433" s="181">
        <f t="shared" si="351"/>
        <v>1.0883381851964238E-3</v>
      </c>
      <c r="H2433" s="182">
        <f t="shared" si="347"/>
        <v>0.23985802518262739</v>
      </c>
    </row>
    <row r="2434" spans="1:8">
      <c r="A2434" s="152">
        <f t="shared" si="354"/>
        <v>2420</v>
      </c>
      <c r="B2434" s="153">
        <f t="shared" si="354"/>
        <v>47345</v>
      </c>
      <c r="C2434" s="179" t="str">
        <f t="shared" si="349"/>
        <v>구간27</v>
      </c>
      <c r="D2434" s="152">
        <f t="shared" si="346"/>
        <v>92</v>
      </c>
      <c r="E2434" s="180">
        <f>COUNTIF($C$15:C2434,C2434)</f>
        <v>46</v>
      </c>
      <c r="F2434" s="181">
        <f t="shared" si="350"/>
        <v>0.23876968699743095</v>
      </c>
      <c r="G2434" s="181">
        <f t="shared" si="351"/>
        <v>1.1125234782007887E-3</v>
      </c>
      <c r="H2434" s="182">
        <f t="shared" si="347"/>
        <v>0.23988221047563174</v>
      </c>
    </row>
    <row r="2435" spans="1:8">
      <c r="A2435" s="152">
        <f t="shared" si="354"/>
        <v>2421</v>
      </c>
      <c r="B2435" s="153">
        <f t="shared" si="354"/>
        <v>47346</v>
      </c>
      <c r="C2435" s="179" t="str">
        <f t="shared" si="349"/>
        <v>구간27</v>
      </c>
      <c r="D2435" s="152">
        <f t="shared" si="346"/>
        <v>92</v>
      </c>
      <c r="E2435" s="180">
        <f>COUNTIF($C$15:C2435,C2435)</f>
        <v>47</v>
      </c>
      <c r="F2435" s="181">
        <f t="shared" si="350"/>
        <v>0.23876968699743095</v>
      </c>
      <c r="G2435" s="181">
        <f t="shared" si="351"/>
        <v>1.1367087712051537E-3</v>
      </c>
      <c r="H2435" s="182">
        <f t="shared" si="347"/>
        <v>0.23990639576863609</v>
      </c>
    </row>
    <row r="2436" spans="1:8">
      <c r="A2436" s="152">
        <f t="shared" si="354"/>
        <v>2422</v>
      </c>
      <c r="B2436" s="153">
        <f t="shared" si="354"/>
        <v>47347</v>
      </c>
      <c r="C2436" s="179" t="str">
        <f t="shared" si="349"/>
        <v>구간27</v>
      </c>
      <c r="D2436" s="152">
        <f t="shared" si="346"/>
        <v>92</v>
      </c>
      <c r="E2436" s="180">
        <f>COUNTIF($C$15:C2436,C2436)</f>
        <v>48</v>
      </c>
      <c r="F2436" s="181">
        <f t="shared" si="350"/>
        <v>0.23876968699743095</v>
      </c>
      <c r="G2436" s="181">
        <f t="shared" si="351"/>
        <v>1.1608940642095188E-3</v>
      </c>
      <c r="H2436" s="182">
        <f t="shared" si="347"/>
        <v>0.23993058106164047</v>
      </c>
    </row>
    <row r="2437" spans="1:8">
      <c r="A2437" s="152">
        <f t="shared" si="354"/>
        <v>2423</v>
      </c>
      <c r="B2437" s="153">
        <f t="shared" si="354"/>
        <v>47348</v>
      </c>
      <c r="C2437" s="179" t="str">
        <f t="shared" si="349"/>
        <v>구간27</v>
      </c>
      <c r="D2437" s="152">
        <f t="shared" si="346"/>
        <v>92</v>
      </c>
      <c r="E2437" s="180">
        <f>COUNTIF($C$15:C2437,C2437)</f>
        <v>49</v>
      </c>
      <c r="F2437" s="181">
        <f t="shared" si="350"/>
        <v>0.23876968699743095</v>
      </c>
      <c r="G2437" s="181">
        <f t="shared" si="351"/>
        <v>1.1850793572138836E-3</v>
      </c>
      <c r="H2437" s="182">
        <f t="shared" si="347"/>
        <v>0.23995476635464483</v>
      </c>
    </row>
    <row r="2438" spans="1:8">
      <c r="A2438" s="152">
        <f t="shared" si="354"/>
        <v>2424</v>
      </c>
      <c r="B2438" s="153">
        <f t="shared" si="354"/>
        <v>47349</v>
      </c>
      <c r="C2438" s="179" t="str">
        <f t="shared" si="349"/>
        <v>구간27</v>
      </c>
      <c r="D2438" s="152">
        <f t="shared" si="346"/>
        <v>92</v>
      </c>
      <c r="E2438" s="180">
        <f>COUNTIF($C$15:C2438,C2438)</f>
        <v>50</v>
      </c>
      <c r="F2438" s="181">
        <f t="shared" si="350"/>
        <v>0.23876968699743095</v>
      </c>
      <c r="G2438" s="181">
        <f t="shared" si="351"/>
        <v>1.2092646502182486E-3</v>
      </c>
      <c r="H2438" s="182">
        <f t="shared" si="347"/>
        <v>0.23997895164764921</v>
      </c>
    </row>
    <row r="2439" spans="1:8">
      <c r="A2439" s="152">
        <f t="shared" si="354"/>
        <v>2425</v>
      </c>
      <c r="B2439" s="153">
        <f t="shared" si="354"/>
        <v>47350</v>
      </c>
      <c r="C2439" s="179" t="str">
        <f t="shared" si="349"/>
        <v>구간27</v>
      </c>
      <c r="D2439" s="152">
        <f t="shared" si="346"/>
        <v>92</v>
      </c>
      <c r="E2439" s="180">
        <f>COUNTIF($C$15:C2439,C2439)</f>
        <v>51</v>
      </c>
      <c r="F2439" s="181">
        <f t="shared" si="350"/>
        <v>0.23876968699743095</v>
      </c>
      <c r="G2439" s="181">
        <f t="shared" si="351"/>
        <v>1.2334499432226135E-3</v>
      </c>
      <c r="H2439" s="182">
        <f t="shared" si="347"/>
        <v>0.24000313694065356</v>
      </c>
    </row>
    <row r="2440" spans="1:8">
      <c r="A2440" s="152">
        <f t="shared" si="354"/>
        <v>2426</v>
      </c>
      <c r="B2440" s="153">
        <f t="shared" si="354"/>
        <v>47351</v>
      </c>
      <c r="C2440" s="179" t="str">
        <f t="shared" si="349"/>
        <v>구간27</v>
      </c>
      <c r="D2440" s="152">
        <f t="shared" si="346"/>
        <v>92</v>
      </c>
      <c r="E2440" s="180">
        <f>COUNTIF($C$15:C2440,C2440)</f>
        <v>52</v>
      </c>
      <c r="F2440" s="181">
        <f t="shared" si="350"/>
        <v>0.23876968699743095</v>
      </c>
      <c r="G2440" s="181">
        <f t="shared" si="351"/>
        <v>1.2576352362269785E-3</v>
      </c>
      <c r="H2440" s="182">
        <f t="shared" si="347"/>
        <v>0.24002732223365794</v>
      </c>
    </row>
    <row r="2441" spans="1:8">
      <c r="A2441" s="152">
        <f t="shared" si="354"/>
        <v>2427</v>
      </c>
      <c r="B2441" s="153">
        <f t="shared" si="354"/>
        <v>47352</v>
      </c>
      <c r="C2441" s="179" t="str">
        <f t="shared" si="349"/>
        <v>구간27</v>
      </c>
      <c r="D2441" s="152">
        <f t="shared" si="346"/>
        <v>92</v>
      </c>
      <c r="E2441" s="180">
        <f>COUNTIF($C$15:C2441,C2441)</f>
        <v>53</v>
      </c>
      <c r="F2441" s="181">
        <f t="shared" si="350"/>
        <v>0.23876968699743095</v>
      </c>
      <c r="G2441" s="181">
        <f t="shared" si="351"/>
        <v>1.2818205292313436E-3</v>
      </c>
      <c r="H2441" s="182">
        <f t="shared" si="347"/>
        <v>0.24005150752666229</v>
      </c>
    </row>
    <row r="2442" spans="1:8">
      <c r="A2442" s="152">
        <f t="shared" si="354"/>
        <v>2428</v>
      </c>
      <c r="B2442" s="153">
        <f t="shared" si="354"/>
        <v>47353</v>
      </c>
      <c r="C2442" s="179" t="str">
        <f t="shared" si="349"/>
        <v>구간27</v>
      </c>
      <c r="D2442" s="152">
        <f t="shared" si="346"/>
        <v>92</v>
      </c>
      <c r="E2442" s="180">
        <f>COUNTIF($C$15:C2442,C2442)</f>
        <v>54</v>
      </c>
      <c r="F2442" s="181">
        <f t="shared" si="350"/>
        <v>0.23876968699743095</v>
      </c>
      <c r="G2442" s="181">
        <f t="shared" si="351"/>
        <v>1.3060058222357084E-3</v>
      </c>
      <c r="H2442" s="182">
        <f t="shared" si="347"/>
        <v>0.24007569281966665</v>
      </c>
    </row>
    <row r="2443" spans="1:8">
      <c r="A2443" s="152">
        <f t="shared" si="354"/>
        <v>2429</v>
      </c>
      <c r="B2443" s="153">
        <f t="shared" si="354"/>
        <v>47354</v>
      </c>
      <c r="C2443" s="179" t="str">
        <f t="shared" si="349"/>
        <v>구간27</v>
      </c>
      <c r="D2443" s="152">
        <f t="shared" si="346"/>
        <v>92</v>
      </c>
      <c r="E2443" s="180">
        <f>COUNTIF($C$15:C2443,C2443)</f>
        <v>55</v>
      </c>
      <c r="F2443" s="181">
        <f t="shared" si="350"/>
        <v>0.23876968699743095</v>
      </c>
      <c r="G2443" s="181">
        <f t="shared" si="351"/>
        <v>1.3301911152400734E-3</v>
      </c>
      <c r="H2443" s="182">
        <f t="shared" si="347"/>
        <v>0.24009987811267103</v>
      </c>
    </row>
    <row r="2444" spans="1:8">
      <c r="A2444" s="152">
        <f t="shared" si="354"/>
        <v>2430</v>
      </c>
      <c r="B2444" s="153">
        <f t="shared" si="354"/>
        <v>47355</v>
      </c>
      <c r="C2444" s="179" t="str">
        <f t="shared" si="349"/>
        <v>구간27</v>
      </c>
      <c r="D2444" s="152">
        <f t="shared" si="346"/>
        <v>92</v>
      </c>
      <c r="E2444" s="180">
        <f>COUNTIF($C$15:C2444,C2444)</f>
        <v>56</v>
      </c>
      <c r="F2444" s="181">
        <f t="shared" si="350"/>
        <v>0.23876968699743095</v>
      </c>
      <c r="G2444" s="181">
        <f t="shared" si="351"/>
        <v>1.3543764082444385E-3</v>
      </c>
      <c r="H2444" s="182">
        <f t="shared" si="347"/>
        <v>0.24012406340567538</v>
      </c>
    </row>
    <row r="2445" spans="1:8">
      <c r="A2445" s="152">
        <f t="shared" si="354"/>
        <v>2431</v>
      </c>
      <c r="B2445" s="153">
        <f t="shared" si="354"/>
        <v>47356</v>
      </c>
      <c r="C2445" s="179" t="str">
        <f t="shared" si="349"/>
        <v>구간27</v>
      </c>
      <c r="D2445" s="152">
        <f t="shared" si="346"/>
        <v>92</v>
      </c>
      <c r="E2445" s="180">
        <f>COUNTIF($C$15:C2445,C2445)</f>
        <v>57</v>
      </c>
      <c r="F2445" s="181">
        <f t="shared" si="350"/>
        <v>0.23876968699743095</v>
      </c>
      <c r="G2445" s="181">
        <f t="shared" si="351"/>
        <v>1.3785617012488033E-3</v>
      </c>
      <c r="H2445" s="182">
        <f t="shared" si="347"/>
        <v>0.24014824869867976</v>
      </c>
    </row>
    <row r="2446" spans="1:8">
      <c r="A2446" s="152">
        <f t="shared" si="354"/>
        <v>2432</v>
      </c>
      <c r="B2446" s="153">
        <f t="shared" si="354"/>
        <v>47357</v>
      </c>
      <c r="C2446" s="179" t="str">
        <f t="shared" si="349"/>
        <v>구간27</v>
      </c>
      <c r="D2446" s="152">
        <f t="shared" si="346"/>
        <v>92</v>
      </c>
      <c r="E2446" s="180">
        <f>COUNTIF($C$15:C2446,C2446)</f>
        <v>58</v>
      </c>
      <c r="F2446" s="181">
        <f t="shared" si="350"/>
        <v>0.23876968699743095</v>
      </c>
      <c r="G2446" s="181">
        <f t="shared" si="351"/>
        <v>1.4027469942531684E-3</v>
      </c>
      <c r="H2446" s="182">
        <f t="shared" si="347"/>
        <v>0.24017243399168411</v>
      </c>
    </row>
    <row r="2447" spans="1:8">
      <c r="A2447" s="152">
        <f t="shared" si="354"/>
        <v>2433</v>
      </c>
      <c r="B2447" s="153">
        <f t="shared" si="354"/>
        <v>47358</v>
      </c>
      <c r="C2447" s="179" t="str">
        <f t="shared" si="349"/>
        <v>구간27</v>
      </c>
      <c r="D2447" s="152">
        <f t="shared" ref="D2447:D2510" si="355">COUNTIF($C$15:$C$49928,C2447)</f>
        <v>92</v>
      </c>
      <c r="E2447" s="180">
        <f>COUNTIF($C$15:C2447,C2447)</f>
        <v>59</v>
      </c>
      <c r="F2447" s="181">
        <f t="shared" si="350"/>
        <v>0.23876968699743095</v>
      </c>
      <c r="G2447" s="181">
        <f t="shared" si="351"/>
        <v>1.4269322872575334E-3</v>
      </c>
      <c r="H2447" s="182">
        <f t="shared" ref="H2447:H2510" si="356">F2447+G2447</f>
        <v>0.2401966192846885</v>
      </c>
    </row>
    <row r="2448" spans="1:8">
      <c r="A2448" s="152">
        <f t="shared" ref="A2448:B2463" si="357">A2447+1</f>
        <v>2434</v>
      </c>
      <c r="B2448" s="153">
        <f t="shared" si="357"/>
        <v>47359</v>
      </c>
      <c r="C2448" s="179" t="str">
        <f t="shared" ref="C2448:C2511" si="358">IF(IFERROR(HLOOKUP(B2448,$D$5:$BK$6,2,FALSE),"")="",C2449,HLOOKUP(B2448,$D$5:$BK$7,2,FALSE))</f>
        <v>구간27</v>
      </c>
      <c r="D2448" s="152">
        <f t="shared" si="355"/>
        <v>92</v>
      </c>
      <c r="E2448" s="180">
        <f>COUNTIF($C$15:C2448,C2448)</f>
        <v>60</v>
      </c>
      <c r="F2448" s="181">
        <f t="shared" ref="F2448:F2511" si="359">HLOOKUP($C2448,$D$6:$BK$11,6,FALSE)</f>
        <v>0.23876968699743095</v>
      </c>
      <c r="G2448" s="181">
        <f t="shared" ref="G2448:G2511" si="360">HLOOKUP($C2448,$D$6:$BK$11,5,FALSE)*(E2448)</f>
        <v>1.4511175802618982E-3</v>
      </c>
      <c r="H2448" s="182">
        <f t="shared" si="356"/>
        <v>0.24022080457769285</v>
      </c>
    </row>
    <row r="2449" spans="1:8">
      <c r="A2449" s="152">
        <f t="shared" si="357"/>
        <v>2435</v>
      </c>
      <c r="B2449" s="153">
        <f t="shared" si="357"/>
        <v>47360</v>
      </c>
      <c r="C2449" s="179" t="str">
        <f t="shared" si="358"/>
        <v>구간27</v>
      </c>
      <c r="D2449" s="152">
        <f t="shared" si="355"/>
        <v>92</v>
      </c>
      <c r="E2449" s="180">
        <f>COUNTIF($C$15:C2449,C2449)</f>
        <v>61</v>
      </c>
      <c r="F2449" s="181">
        <f t="shared" si="359"/>
        <v>0.23876968699743095</v>
      </c>
      <c r="G2449" s="181">
        <f t="shared" si="360"/>
        <v>1.4753028732662633E-3</v>
      </c>
      <c r="H2449" s="182">
        <f t="shared" si="356"/>
        <v>0.24024498987069723</v>
      </c>
    </row>
    <row r="2450" spans="1:8">
      <c r="A2450" s="152">
        <f t="shared" si="357"/>
        <v>2436</v>
      </c>
      <c r="B2450" s="153">
        <f t="shared" si="357"/>
        <v>47361</v>
      </c>
      <c r="C2450" s="179" t="str">
        <f t="shared" si="358"/>
        <v>구간27</v>
      </c>
      <c r="D2450" s="152">
        <f t="shared" si="355"/>
        <v>92</v>
      </c>
      <c r="E2450" s="180">
        <f>COUNTIF($C$15:C2450,C2450)</f>
        <v>62</v>
      </c>
      <c r="F2450" s="181">
        <f t="shared" si="359"/>
        <v>0.23876968699743095</v>
      </c>
      <c r="G2450" s="181">
        <f t="shared" si="360"/>
        <v>1.4994881662706283E-3</v>
      </c>
      <c r="H2450" s="182">
        <f t="shared" si="356"/>
        <v>0.24026917516370158</v>
      </c>
    </row>
    <row r="2451" spans="1:8">
      <c r="A2451" s="152">
        <f t="shared" si="357"/>
        <v>2437</v>
      </c>
      <c r="B2451" s="153">
        <f t="shared" si="357"/>
        <v>47362</v>
      </c>
      <c r="C2451" s="179" t="str">
        <f t="shared" si="358"/>
        <v>구간27</v>
      </c>
      <c r="D2451" s="152">
        <f t="shared" si="355"/>
        <v>92</v>
      </c>
      <c r="E2451" s="180">
        <f>COUNTIF($C$15:C2451,C2451)</f>
        <v>63</v>
      </c>
      <c r="F2451" s="181">
        <f t="shared" si="359"/>
        <v>0.23876968699743095</v>
      </c>
      <c r="G2451" s="181">
        <f t="shared" si="360"/>
        <v>1.5236734592749932E-3</v>
      </c>
      <c r="H2451" s="182">
        <f t="shared" si="356"/>
        <v>0.24029336045670593</v>
      </c>
    </row>
    <row r="2452" spans="1:8">
      <c r="A2452" s="152">
        <f t="shared" si="357"/>
        <v>2438</v>
      </c>
      <c r="B2452" s="153">
        <f t="shared" si="357"/>
        <v>47363</v>
      </c>
      <c r="C2452" s="179" t="str">
        <f t="shared" si="358"/>
        <v>구간27</v>
      </c>
      <c r="D2452" s="152">
        <f t="shared" si="355"/>
        <v>92</v>
      </c>
      <c r="E2452" s="180">
        <f>COUNTIF($C$15:C2452,C2452)</f>
        <v>64</v>
      </c>
      <c r="F2452" s="181">
        <f t="shared" si="359"/>
        <v>0.23876968699743095</v>
      </c>
      <c r="G2452" s="181">
        <f t="shared" si="360"/>
        <v>1.5478587522793582E-3</v>
      </c>
      <c r="H2452" s="182">
        <f t="shared" si="356"/>
        <v>0.24031754574971032</v>
      </c>
    </row>
    <row r="2453" spans="1:8">
      <c r="A2453" s="152">
        <f t="shared" si="357"/>
        <v>2439</v>
      </c>
      <c r="B2453" s="153">
        <f t="shared" si="357"/>
        <v>47364</v>
      </c>
      <c r="C2453" s="179" t="str">
        <f t="shared" si="358"/>
        <v>구간27</v>
      </c>
      <c r="D2453" s="152">
        <f t="shared" si="355"/>
        <v>92</v>
      </c>
      <c r="E2453" s="180">
        <f>COUNTIF($C$15:C2453,C2453)</f>
        <v>65</v>
      </c>
      <c r="F2453" s="181">
        <f t="shared" si="359"/>
        <v>0.23876968699743095</v>
      </c>
      <c r="G2453" s="181">
        <f t="shared" si="360"/>
        <v>1.5720440452837233E-3</v>
      </c>
      <c r="H2453" s="182">
        <f t="shared" si="356"/>
        <v>0.24034173104271467</v>
      </c>
    </row>
    <row r="2454" spans="1:8">
      <c r="A2454" s="152">
        <f t="shared" si="357"/>
        <v>2440</v>
      </c>
      <c r="B2454" s="153">
        <f t="shared" si="357"/>
        <v>47365</v>
      </c>
      <c r="C2454" s="179" t="str">
        <f t="shared" si="358"/>
        <v>구간27</v>
      </c>
      <c r="D2454" s="152">
        <f t="shared" si="355"/>
        <v>92</v>
      </c>
      <c r="E2454" s="180">
        <f>COUNTIF($C$15:C2454,C2454)</f>
        <v>66</v>
      </c>
      <c r="F2454" s="181">
        <f t="shared" si="359"/>
        <v>0.23876968699743095</v>
      </c>
      <c r="G2454" s="181">
        <f t="shared" si="360"/>
        <v>1.5962293382880881E-3</v>
      </c>
      <c r="H2454" s="182">
        <f t="shared" si="356"/>
        <v>0.24036591633571905</v>
      </c>
    </row>
    <row r="2455" spans="1:8">
      <c r="A2455" s="152">
        <f t="shared" si="357"/>
        <v>2441</v>
      </c>
      <c r="B2455" s="153">
        <f t="shared" si="357"/>
        <v>47366</v>
      </c>
      <c r="C2455" s="179" t="str">
        <f t="shared" si="358"/>
        <v>구간27</v>
      </c>
      <c r="D2455" s="152">
        <f t="shared" si="355"/>
        <v>92</v>
      </c>
      <c r="E2455" s="180">
        <f>COUNTIF($C$15:C2455,C2455)</f>
        <v>67</v>
      </c>
      <c r="F2455" s="181">
        <f t="shared" si="359"/>
        <v>0.23876968699743095</v>
      </c>
      <c r="G2455" s="181">
        <f t="shared" si="360"/>
        <v>1.6204146312924531E-3</v>
      </c>
      <c r="H2455" s="182">
        <f t="shared" si="356"/>
        <v>0.2403901016287234</v>
      </c>
    </row>
    <row r="2456" spans="1:8">
      <c r="A2456" s="152">
        <f t="shared" si="357"/>
        <v>2442</v>
      </c>
      <c r="B2456" s="153">
        <f t="shared" si="357"/>
        <v>47367</v>
      </c>
      <c r="C2456" s="179" t="str">
        <f t="shared" si="358"/>
        <v>구간27</v>
      </c>
      <c r="D2456" s="152">
        <f t="shared" si="355"/>
        <v>92</v>
      </c>
      <c r="E2456" s="180">
        <f>COUNTIF($C$15:C2456,C2456)</f>
        <v>68</v>
      </c>
      <c r="F2456" s="181">
        <f t="shared" si="359"/>
        <v>0.23876968699743095</v>
      </c>
      <c r="G2456" s="181">
        <f t="shared" si="360"/>
        <v>1.6445999242968182E-3</v>
      </c>
      <c r="H2456" s="182">
        <f t="shared" si="356"/>
        <v>0.24041428692172778</v>
      </c>
    </row>
    <row r="2457" spans="1:8">
      <c r="A2457" s="152">
        <f t="shared" si="357"/>
        <v>2443</v>
      </c>
      <c r="B2457" s="153">
        <f t="shared" si="357"/>
        <v>47368</v>
      </c>
      <c r="C2457" s="179" t="str">
        <f t="shared" si="358"/>
        <v>구간27</v>
      </c>
      <c r="D2457" s="152">
        <f t="shared" si="355"/>
        <v>92</v>
      </c>
      <c r="E2457" s="180">
        <f>COUNTIF($C$15:C2457,C2457)</f>
        <v>69</v>
      </c>
      <c r="F2457" s="181">
        <f t="shared" si="359"/>
        <v>0.23876968699743095</v>
      </c>
      <c r="G2457" s="181">
        <f t="shared" si="360"/>
        <v>1.668785217301183E-3</v>
      </c>
      <c r="H2457" s="182">
        <f t="shared" si="356"/>
        <v>0.24043847221473214</v>
      </c>
    </row>
    <row r="2458" spans="1:8">
      <c r="A2458" s="152">
        <f t="shared" si="357"/>
        <v>2444</v>
      </c>
      <c r="B2458" s="153">
        <f t="shared" si="357"/>
        <v>47369</v>
      </c>
      <c r="C2458" s="179" t="str">
        <f t="shared" si="358"/>
        <v>구간27</v>
      </c>
      <c r="D2458" s="152">
        <f t="shared" si="355"/>
        <v>92</v>
      </c>
      <c r="E2458" s="180">
        <f>COUNTIF($C$15:C2458,C2458)</f>
        <v>70</v>
      </c>
      <c r="F2458" s="181">
        <f t="shared" si="359"/>
        <v>0.23876968699743095</v>
      </c>
      <c r="G2458" s="181">
        <f t="shared" si="360"/>
        <v>1.6929705103055481E-3</v>
      </c>
      <c r="H2458" s="182">
        <f t="shared" si="356"/>
        <v>0.24046265750773649</v>
      </c>
    </row>
    <row r="2459" spans="1:8">
      <c r="A2459" s="152">
        <f t="shared" si="357"/>
        <v>2445</v>
      </c>
      <c r="B2459" s="153">
        <f t="shared" si="357"/>
        <v>47370</v>
      </c>
      <c r="C2459" s="179" t="str">
        <f t="shared" si="358"/>
        <v>구간27</v>
      </c>
      <c r="D2459" s="152">
        <f t="shared" si="355"/>
        <v>92</v>
      </c>
      <c r="E2459" s="180">
        <f>COUNTIF($C$15:C2459,C2459)</f>
        <v>71</v>
      </c>
      <c r="F2459" s="181">
        <f t="shared" si="359"/>
        <v>0.23876968699743095</v>
      </c>
      <c r="G2459" s="181">
        <f t="shared" si="360"/>
        <v>1.7171558033099131E-3</v>
      </c>
      <c r="H2459" s="182">
        <f t="shared" si="356"/>
        <v>0.24048684280074087</v>
      </c>
    </row>
    <row r="2460" spans="1:8">
      <c r="A2460" s="152">
        <f t="shared" si="357"/>
        <v>2446</v>
      </c>
      <c r="B2460" s="153">
        <f t="shared" si="357"/>
        <v>47371</v>
      </c>
      <c r="C2460" s="179" t="str">
        <f t="shared" si="358"/>
        <v>구간27</v>
      </c>
      <c r="D2460" s="152">
        <f t="shared" si="355"/>
        <v>92</v>
      </c>
      <c r="E2460" s="180">
        <f>COUNTIF($C$15:C2460,C2460)</f>
        <v>72</v>
      </c>
      <c r="F2460" s="181">
        <f t="shared" si="359"/>
        <v>0.23876968699743095</v>
      </c>
      <c r="G2460" s="181">
        <f t="shared" si="360"/>
        <v>1.7413410963142779E-3</v>
      </c>
      <c r="H2460" s="182">
        <f t="shared" si="356"/>
        <v>0.24051102809374522</v>
      </c>
    </row>
    <row r="2461" spans="1:8">
      <c r="A2461" s="152">
        <f t="shared" si="357"/>
        <v>2447</v>
      </c>
      <c r="B2461" s="153">
        <f t="shared" si="357"/>
        <v>47372</v>
      </c>
      <c r="C2461" s="179" t="str">
        <f t="shared" si="358"/>
        <v>구간27</v>
      </c>
      <c r="D2461" s="152">
        <f t="shared" si="355"/>
        <v>92</v>
      </c>
      <c r="E2461" s="180">
        <f>COUNTIF($C$15:C2461,C2461)</f>
        <v>73</v>
      </c>
      <c r="F2461" s="181">
        <f t="shared" si="359"/>
        <v>0.23876968699743095</v>
      </c>
      <c r="G2461" s="181">
        <f t="shared" si="360"/>
        <v>1.765526389318643E-3</v>
      </c>
      <c r="H2461" s="182">
        <f t="shared" si="356"/>
        <v>0.2405352133867496</v>
      </c>
    </row>
    <row r="2462" spans="1:8">
      <c r="A2462" s="152">
        <f t="shared" si="357"/>
        <v>2448</v>
      </c>
      <c r="B2462" s="153">
        <f t="shared" si="357"/>
        <v>47373</v>
      </c>
      <c r="C2462" s="179" t="str">
        <f t="shared" si="358"/>
        <v>구간27</v>
      </c>
      <c r="D2462" s="152">
        <f t="shared" si="355"/>
        <v>92</v>
      </c>
      <c r="E2462" s="180">
        <f>COUNTIF($C$15:C2462,C2462)</f>
        <v>74</v>
      </c>
      <c r="F2462" s="181">
        <f t="shared" si="359"/>
        <v>0.23876968699743095</v>
      </c>
      <c r="G2462" s="181">
        <f t="shared" si="360"/>
        <v>1.789711682323008E-3</v>
      </c>
      <c r="H2462" s="182">
        <f t="shared" si="356"/>
        <v>0.24055939867975396</v>
      </c>
    </row>
    <row r="2463" spans="1:8">
      <c r="A2463" s="152">
        <f t="shared" si="357"/>
        <v>2449</v>
      </c>
      <c r="B2463" s="153">
        <f t="shared" si="357"/>
        <v>47374</v>
      </c>
      <c r="C2463" s="179" t="str">
        <f t="shared" si="358"/>
        <v>구간27</v>
      </c>
      <c r="D2463" s="152">
        <f t="shared" si="355"/>
        <v>92</v>
      </c>
      <c r="E2463" s="180">
        <f>COUNTIF($C$15:C2463,C2463)</f>
        <v>75</v>
      </c>
      <c r="F2463" s="181">
        <f t="shared" si="359"/>
        <v>0.23876968699743095</v>
      </c>
      <c r="G2463" s="181">
        <f t="shared" si="360"/>
        <v>1.8138969753273729E-3</v>
      </c>
      <c r="H2463" s="182">
        <f t="shared" si="356"/>
        <v>0.24058358397275834</v>
      </c>
    </row>
    <row r="2464" spans="1:8">
      <c r="A2464" s="152">
        <f t="shared" ref="A2464:B2479" si="361">A2463+1</f>
        <v>2450</v>
      </c>
      <c r="B2464" s="153">
        <f t="shared" si="361"/>
        <v>47375</v>
      </c>
      <c r="C2464" s="179" t="str">
        <f t="shared" si="358"/>
        <v>구간27</v>
      </c>
      <c r="D2464" s="152">
        <f t="shared" si="355"/>
        <v>92</v>
      </c>
      <c r="E2464" s="180">
        <f>COUNTIF($C$15:C2464,C2464)</f>
        <v>76</v>
      </c>
      <c r="F2464" s="181">
        <f t="shared" si="359"/>
        <v>0.23876968699743095</v>
      </c>
      <c r="G2464" s="181">
        <f t="shared" si="360"/>
        <v>1.8380822683317379E-3</v>
      </c>
      <c r="H2464" s="182">
        <f t="shared" si="356"/>
        <v>0.24060776926576269</v>
      </c>
    </row>
    <row r="2465" spans="1:8">
      <c r="A2465" s="152">
        <f t="shared" si="361"/>
        <v>2451</v>
      </c>
      <c r="B2465" s="153">
        <f t="shared" si="361"/>
        <v>47376</v>
      </c>
      <c r="C2465" s="179" t="str">
        <f t="shared" si="358"/>
        <v>구간27</v>
      </c>
      <c r="D2465" s="152">
        <f t="shared" si="355"/>
        <v>92</v>
      </c>
      <c r="E2465" s="180">
        <f>COUNTIF($C$15:C2465,C2465)</f>
        <v>77</v>
      </c>
      <c r="F2465" s="181">
        <f t="shared" si="359"/>
        <v>0.23876968699743095</v>
      </c>
      <c r="G2465" s="181">
        <f t="shared" si="360"/>
        <v>1.8622675613361029E-3</v>
      </c>
      <c r="H2465" s="182">
        <f t="shared" si="356"/>
        <v>0.24063195455876704</v>
      </c>
    </row>
    <row r="2466" spans="1:8">
      <c r="A2466" s="152">
        <f t="shared" si="361"/>
        <v>2452</v>
      </c>
      <c r="B2466" s="153">
        <f t="shared" si="361"/>
        <v>47377</v>
      </c>
      <c r="C2466" s="179" t="str">
        <f t="shared" si="358"/>
        <v>구간27</v>
      </c>
      <c r="D2466" s="152">
        <f t="shared" si="355"/>
        <v>92</v>
      </c>
      <c r="E2466" s="180">
        <f>COUNTIF($C$15:C2466,C2466)</f>
        <v>78</v>
      </c>
      <c r="F2466" s="181">
        <f t="shared" si="359"/>
        <v>0.23876968699743095</v>
      </c>
      <c r="G2466" s="181">
        <f t="shared" si="360"/>
        <v>1.8864528543404678E-3</v>
      </c>
      <c r="H2466" s="182">
        <f t="shared" si="356"/>
        <v>0.24065613985177142</v>
      </c>
    </row>
    <row r="2467" spans="1:8">
      <c r="A2467" s="152">
        <f t="shared" si="361"/>
        <v>2453</v>
      </c>
      <c r="B2467" s="153">
        <f t="shared" si="361"/>
        <v>47378</v>
      </c>
      <c r="C2467" s="179" t="str">
        <f t="shared" si="358"/>
        <v>구간27</v>
      </c>
      <c r="D2467" s="152">
        <f t="shared" si="355"/>
        <v>92</v>
      </c>
      <c r="E2467" s="180">
        <f>COUNTIF($C$15:C2467,C2467)</f>
        <v>79</v>
      </c>
      <c r="F2467" s="181">
        <f t="shared" si="359"/>
        <v>0.23876968699743095</v>
      </c>
      <c r="G2467" s="181">
        <f t="shared" si="360"/>
        <v>1.9106381473448328E-3</v>
      </c>
      <c r="H2467" s="182">
        <f t="shared" si="356"/>
        <v>0.24068032514477578</v>
      </c>
    </row>
    <row r="2468" spans="1:8">
      <c r="A2468" s="152">
        <f t="shared" si="361"/>
        <v>2454</v>
      </c>
      <c r="B2468" s="153">
        <f t="shared" si="361"/>
        <v>47379</v>
      </c>
      <c r="C2468" s="179" t="str">
        <f t="shared" si="358"/>
        <v>구간27</v>
      </c>
      <c r="D2468" s="152">
        <f t="shared" si="355"/>
        <v>92</v>
      </c>
      <c r="E2468" s="180">
        <f>COUNTIF($C$15:C2468,C2468)</f>
        <v>80</v>
      </c>
      <c r="F2468" s="181">
        <f t="shared" si="359"/>
        <v>0.23876968699743095</v>
      </c>
      <c r="G2468" s="181">
        <f t="shared" si="360"/>
        <v>1.9348234403491977E-3</v>
      </c>
      <c r="H2468" s="182">
        <f t="shared" si="356"/>
        <v>0.24070451043778016</v>
      </c>
    </row>
    <row r="2469" spans="1:8">
      <c r="A2469" s="152">
        <f t="shared" si="361"/>
        <v>2455</v>
      </c>
      <c r="B2469" s="153">
        <f t="shared" si="361"/>
        <v>47380</v>
      </c>
      <c r="C2469" s="179" t="str">
        <f t="shared" si="358"/>
        <v>구간27</v>
      </c>
      <c r="D2469" s="152">
        <f t="shared" si="355"/>
        <v>92</v>
      </c>
      <c r="E2469" s="180">
        <f>COUNTIF($C$15:C2469,C2469)</f>
        <v>81</v>
      </c>
      <c r="F2469" s="181">
        <f t="shared" si="359"/>
        <v>0.23876968699743095</v>
      </c>
      <c r="G2469" s="181">
        <f t="shared" si="360"/>
        <v>1.9590087333535627E-3</v>
      </c>
      <c r="H2469" s="182">
        <f t="shared" si="356"/>
        <v>0.24072869573078451</v>
      </c>
    </row>
    <row r="2470" spans="1:8">
      <c r="A2470" s="152">
        <f t="shared" si="361"/>
        <v>2456</v>
      </c>
      <c r="B2470" s="153">
        <f t="shared" si="361"/>
        <v>47381</v>
      </c>
      <c r="C2470" s="179" t="str">
        <f t="shared" si="358"/>
        <v>구간27</v>
      </c>
      <c r="D2470" s="152">
        <f t="shared" si="355"/>
        <v>92</v>
      </c>
      <c r="E2470" s="180">
        <f>COUNTIF($C$15:C2470,C2470)</f>
        <v>82</v>
      </c>
      <c r="F2470" s="181">
        <f t="shared" si="359"/>
        <v>0.23876968699743095</v>
      </c>
      <c r="G2470" s="181">
        <f t="shared" si="360"/>
        <v>1.9831940263579277E-3</v>
      </c>
      <c r="H2470" s="182">
        <f t="shared" si="356"/>
        <v>0.24075288102378889</v>
      </c>
    </row>
    <row r="2471" spans="1:8">
      <c r="A2471" s="152">
        <f t="shared" si="361"/>
        <v>2457</v>
      </c>
      <c r="B2471" s="153">
        <f t="shared" si="361"/>
        <v>47382</v>
      </c>
      <c r="C2471" s="179" t="str">
        <f t="shared" si="358"/>
        <v>구간27</v>
      </c>
      <c r="D2471" s="152">
        <f t="shared" si="355"/>
        <v>92</v>
      </c>
      <c r="E2471" s="180">
        <f>COUNTIF($C$15:C2471,C2471)</f>
        <v>83</v>
      </c>
      <c r="F2471" s="181">
        <f t="shared" si="359"/>
        <v>0.23876968699743095</v>
      </c>
      <c r="G2471" s="181">
        <f t="shared" si="360"/>
        <v>2.0073793193622928E-3</v>
      </c>
      <c r="H2471" s="182">
        <f t="shared" si="356"/>
        <v>0.24077706631679324</v>
      </c>
    </row>
    <row r="2472" spans="1:8">
      <c r="A2472" s="152">
        <f t="shared" si="361"/>
        <v>2458</v>
      </c>
      <c r="B2472" s="153">
        <f t="shared" si="361"/>
        <v>47383</v>
      </c>
      <c r="C2472" s="179" t="str">
        <f t="shared" si="358"/>
        <v>구간27</v>
      </c>
      <c r="D2472" s="152">
        <f t="shared" si="355"/>
        <v>92</v>
      </c>
      <c r="E2472" s="180">
        <f>COUNTIF($C$15:C2472,C2472)</f>
        <v>84</v>
      </c>
      <c r="F2472" s="181">
        <f t="shared" si="359"/>
        <v>0.23876968699743095</v>
      </c>
      <c r="G2472" s="181">
        <f t="shared" si="360"/>
        <v>2.0315646123666578E-3</v>
      </c>
      <c r="H2472" s="182">
        <f t="shared" si="356"/>
        <v>0.24080125160979762</v>
      </c>
    </row>
    <row r="2473" spans="1:8">
      <c r="A2473" s="152">
        <f t="shared" si="361"/>
        <v>2459</v>
      </c>
      <c r="B2473" s="153">
        <f t="shared" si="361"/>
        <v>47384</v>
      </c>
      <c r="C2473" s="179" t="str">
        <f t="shared" si="358"/>
        <v>구간27</v>
      </c>
      <c r="D2473" s="152">
        <f t="shared" si="355"/>
        <v>92</v>
      </c>
      <c r="E2473" s="180">
        <f>COUNTIF($C$15:C2473,C2473)</f>
        <v>85</v>
      </c>
      <c r="F2473" s="181">
        <f t="shared" si="359"/>
        <v>0.23876968699743095</v>
      </c>
      <c r="G2473" s="181">
        <f t="shared" si="360"/>
        <v>2.0557499053710225E-3</v>
      </c>
      <c r="H2473" s="182">
        <f t="shared" si="356"/>
        <v>0.24082543690280198</v>
      </c>
    </row>
    <row r="2474" spans="1:8">
      <c r="A2474" s="152">
        <f t="shared" si="361"/>
        <v>2460</v>
      </c>
      <c r="B2474" s="153">
        <f t="shared" si="361"/>
        <v>47385</v>
      </c>
      <c r="C2474" s="179" t="str">
        <f t="shared" si="358"/>
        <v>구간27</v>
      </c>
      <c r="D2474" s="152">
        <f t="shared" si="355"/>
        <v>92</v>
      </c>
      <c r="E2474" s="180">
        <f>COUNTIF($C$15:C2474,C2474)</f>
        <v>86</v>
      </c>
      <c r="F2474" s="181">
        <f t="shared" si="359"/>
        <v>0.23876968699743095</v>
      </c>
      <c r="G2474" s="181">
        <f t="shared" si="360"/>
        <v>2.0799351983753875E-3</v>
      </c>
      <c r="H2474" s="182">
        <f t="shared" si="356"/>
        <v>0.24084962219580633</v>
      </c>
    </row>
    <row r="2475" spans="1:8">
      <c r="A2475" s="152">
        <f t="shared" si="361"/>
        <v>2461</v>
      </c>
      <c r="B2475" s="153">
        <f t="shared" si="361"/>
        <v>47386</v>
      </c>
      <c r="C2475" s="179" t="str">
        <f t="shared" si="358"/>
        <v>구간27</v>
      </c>
      <c r="D2475" s="152">
        <f t="shared" si="355"/>
        <v>92</v>
      </c>
      <c r="E2475" s="180">
        <f>COUNTIF($C$15:C2475,C2475)</f>
        <v>87</v>
      </c>
      <c r="F2475" s="181">
        <f t="shared" si="359"/>
        <v>0.23876968699743095</v>
      </c>
      <c r="G2475" s="181">
        <f t="shared" si="360"/>
        <v>2.1041204913797525E-3</v>
      </c>
      <c r="H2475" s="182">
        <f t="shared" si="356"/>
        <v>0.24087380748881071</v>
      </c>
    </row>
    <row r="2476" spans="1:8">
      <c r="A2476" s="152">
        <f t="shared" si="361"/>
        <v>2462</v>
      </c>
      <c r="B2476" s="153">
        <f t="shared" si="361"/>
        <v>47387</v>
      </c>
      <c r="C2476" s="179" t="str">
        <f t="shared" si="358"/>
        <v>구간27</v>
      </c>
      <c r="D2476" s="152">
        <f t="shared" si="355"/>
        <v>92</v>
      </c>
      <c r="E2476" s="180">
        <f>COUNTIF($C$15:C2476,C2476)</f>
        <v>88</v>
      </c>
      <c r="F2476" s="181">
        <f t="shared" si="359"/>
        <v>0.23876968699743095</v>
      </c>
      <c r="G2476" s="181">
        <f t="shared" si="360"/>
        <v>2.1283057843841176E-3</v>
      </c>
      <c r="H2476" s="182">
        <f t="shared" si="356"/>
        <v>0.24089799278181506</v>
      </c>
    </row>
    <row r="2477" spans="1:8">
      <c r="A2477" s="152">
        <f t="shared" si="361"/>
        <v>2463</v>
      </c>
      <c r="B2477" s="153">
        <f t="shared" si="361"/>
        <v>47388</v>
      </c>
      <c r="C2477" s="179" t="str">
        <f t="shared" si="358"/>
        <v>구간27</v>
      </c>
      <c r="D2477" s="152">
        <f t="shared" si="355"/>
        <v>92</v>
      </c>
      <c r="E2477" s="180">
        <f>COUNTIF($C$15:C2477,C2477)</f>
        <v>89</v>
      </c>
      <c r="F2477" s="181">
        <f t="shared" si="359"/>
        <v>0.23876968699743095</v>
      </c>
      <c r="G2477" s="181">
        <f t="shared" si="360"/>
        <v>2.1524910773884826E-3</v>
      </c>
      <c r="H2477" s="182">
        <f t="shared" si="356"/>
        <v>0.24092217807481944</v>
      </c>
    </row>
    <row r="2478" spans="1:8">
      <c r="A2478" s="152">
        <f t="shared" si="361"/>
        <v>2464</v>
      </c>
      <c r="B2478" s="153">
        <f t="shared" si="361"/>
        <v>47389</v>
      </c>
      <c r="C2478" s="179" t="str">
        <f t="shared" si="358"/>
        <v>구간27</v>
      </c>
      <c r="D2478" s="152">
        <f t="shared" si="355"/>
        <v>92</v>
      </c>
      <c r="E2478" s="180">
        <f>COUNTIF($C$15:C2478,C2478)</f>
        <v>90</v>
      </c>
      <c r="F2478" s="181">
        <f t="shared" si="359"/>
        <v>0.23876968699743095</v>
      </c>
      <c r="G2478" s="181">
        <f t="shared" si="360"/>
        <v>2.1766763703928477E-3</v>
      </c>
      <c r="H2478" s="182">
        <f t="shared" si="356"/>
        <v>0.2409463633678238</v>
      </c>
    </row>
    <row r="2479" spans="1:8">
      <c r="A2479" s="152">
        <f t="shared" si="361"/>
        <v>2465</v>
      </c>
      <c r="B2479" s="153">
        <f t="shared" si="361"/>
        <v>47390</v>
      </c>
      <c r="C2479" s="179" t="str">
        <f t="shared" si="358"/>
        <v>구간27</v>
      </c>
      <c r="D2479" s="152">
        <f t="shared" si="355"/>
        <v>92</v>
      </c>
      <c r="E2479" s="180">
        <f>COUNTIF($C$15:C2479,C2479)</f>
        <v>91</v>
      </c>
      <c r="F2479" s="181">
        <f t="shared" si="359"/>
        <v>0.23876968699743095</v>
      </c>
      <c r="G2479" s="181">
        <f t="shared" si="360"/>
        <v>2.2008616633972123E-3</v>
      </c>
      <c r="H2479" s="182">
        <f t="shared" si="356"/>
        <v>0.24097054866082818</v>
      </c>
    </row>
    <row r="2480" spans="1:8">
      <c r="A2480" s="152">
        <f t="shared" ref="A2480:B2495" si="362">A2479+1</f>
        <v>2466</v>
      </c>
      <c r="B2480" s="153">
        <f t="shared" si="362"/>
        <v>47391</v>
      </c>
      <c r="C2480" s="179" t="str">
        <f t="shared" si="358"/>
        <v>구간27</v>
      </c>
      <c r="D2480" s="152">
        <f t="shared" si="355"/>
        <v>92</v>
      </c>
      <c r="E2480" s="180">
        <f>COUNTIF($C$15:C2480,C2480)</f>
        <v>92</v>
      </c>
      <c r="F2480" s="181">
        <f t="shared" si="359"/>
        <v>0.23876968699743095</v>
      </c>
      <c r="G2480" s="181">
        <f t="shared" si="360"/>
        <v>2.2250469564015773E-3</v>
      </c>
      <c r="H2480" s="182">
        <f t="shared" si="356"/>
        <v>0.24099473395383253</v>
      </c>
    </row>
    <row r="2481" spans="1:8">
      <c r="A2481" s="152">
        <f t="shared" si="362"/>
        <v>2467</v>
      </c>
      <c r="B2481" s="153">
        <f t="shared" si="362"/>
        <v>47392</v>
      </c>
      <c r="C2481" s="179" t="str">
        <f t="shared" si="358"/>
        <v>구간28</v>
      </c>
      <c r="D2481" s="152">
        <f t="shared" si="355"/>
        <v>92</v>
      </c>
      <c r="E2481" s="180">
        <f>COUNTIF($C$15:C2481,C2481)</f>
        <v>1</v>
      </c>
      <c r="F2481" s="181">
        <f t="shared" si="359"/>
        <v>0.24099473395383253</v>
      </c>
      <c r="G2481" s="181">
        <f t="shared" si="360"/>
        <v>2.553127361308281E-5</v>
      </c>
      <c r="H2481" s="182">
        <f t="shared" si="356"/>
        <v>0.2410202652274456</v>
      </c>
    </row>
    <row r="2482" spans="1:8">
      <c r="A2482" s="152">
        <f t="shared" si="362"/>
        <v>2468</v>
      </c>
      <c r="B2482" s="153">
        <f t="shared" si="362"/>
        <v>47393</v>
      </c>
      <c r="C2482" s="179" t="str">
        <f t="shared" si="358"/>
        <v>구간28</v>
      </c>
      <c r="D2482" s="152">
        <f t="shared" si="355"/>
        <v>92</v>
      </c>
      <c r="E2482" s="180">
        <f>COUNTIF($C$15:C2482,C2482)</f>
        <v>2</v>
      </c>
      <c r="F2482" s="181">
        <f t="shared" si="359"/>
        <v>0.24099473395383253</v>
      </c>
      <c r="G2482" s="181">
        <f t="shared" si="360"/>
        <v>5.106254722616562E-5</v>
      </c>
      <c r="H2482" s="182">
        <f t="shared" si="356"/>
        <v>0.2410457965010587</v>
      </c>
    </row>
    <row r="2483" spans="1:8">
      <c r="A2483" s="152">
        <f t="shared" si="362"/>
        <v>2469</v>
      </c>
      <c r="B2483" s="153">
        <f t="shared" si="362"/>
        <v>47394</v>
      </c>
      <c r="C2483" s="179" t="str">
        <f t="shared" si="358"/>
        <v>구간28</v>
      </c>
      <c r="D2483" s="152">
        <f t="shared" si="355"/>
        <v>92</v>
      </c>
      <c r="E2483" s="180">
        <f>COUNTIF($C$15:C2483,C2483)</f>
        <v>3</v>
      </c>
      <c r="F2483" s="181">
        <f t="shared" si="359"/>
        <v>0.24099473395383253</v>
      </c>
      <c r="G2483" s="181">
        <f t="shared" si="360"/>
        <v>7.6593820839248423E-5</v>
      </c>
      <c r="H2483" s="182">
        <f t="shared" si="356"/>
        <v>0.24107132777467177</v>
      </c>
    </row>
    <row r="2484" spans="1:8">
      <c r="A2484" s="152">
        <f t="shared" si="362"/>
        <v>2470</v>
      </c>
      <c r="B2484" s="153">
        <f t="shared" si="362"/>
        <v>47395</v>
      </c>
      <c r="C2484" s="179" t="str">
        <f t="shared" si="358"/>
        <v>구간28</v>
      </c>
      <c r="D2484" s="152">
        <f t="shared" si="355"/>
        <v>92</v>
      </c>
      <c r="E2484" s="180">
        <f>COUNTIF($C$15:C2484,C2484)</f>
        <v>4</v>
      </c>
      <c r="F2484" s="181">
        <f t="shared" si="359"/>
        <v>0.24099473395383253</v>
      </c>
      <c r="G2484" s="181">
        <f t="shared" si="360"/>
        <v>1.0212509445233124E-4</v>
      </c>
      <c r="H2484" s="182">
        <f t="shared" si="356"/>
        <v>0.24109685904828487</v>
      </c>
    </row>
    <row r="2485" spans="1:8">
      <c r="A2485" s="152">
        <f t="shared" si="362"/>
        <v>2471</v>
      </c>
      <c r="B2485" s="153">
        <f t="shared" si="362"/>
        <v>47396</v>
      </c>
      <c r="C2485" s="179" t="str">
        <f t="shared" si="358"/>
        <v>구간28</v>
      </c>
      <c r="D2485" s="152">
        <f t="shared" si="355"/>
        <v>92</v>
      </c>
      <c r="E2485" s="180">
        <f>COUNTIF($C$15:C2485,C2485)</f>
        <v>5</v>
      </c>
      <c r="F2485" s="181">
        <f t="shared" si="359"/>
        <v>0.24099473395383253</v>
      </c>
      <c r="G2485" s="181">
        <f t="shared" si="360"/>
        <v>1.2765636806541406E-4</v>
      </c>
      <c r="H2485" s="182">
        <f t="shared" si="356"/>
        <v>0.24112239032189794</v>
      </c>
    </row>
    <row r="2486" spans="1:8">
      <c r="A2486" s="152">
        <f t="shared" si="362"/>
        <v>2472</v>
      </c>
      <c r="B2486" s="153">
        <f t="shared" si="362"/>
        <v>47397</v>
      </c>
      <c r="C2486" s="179" t="str">
        <f t="shared" si="358"/>
        <v>구간28</v>
      </c>
      <c r="D2486" s="152">
        <f t="shared" si="355"/>
        <v>92</v>
      </c>
      <c r="E2486" s="180">
        <f>COUNTIF($C$15:C2486,C2486)</f>
        <v>6</v>
      </c>
      <c r="F2486" s="181">
        <f t="shared" si="359"/>
        <v>0.24099473395383253</v>
      </c>
      <c r="G2486" s="181">
        <f t="shared" si="360"/>
        <v>1.5318764167849685E-4</v>
      </c>
      <c r="H2486" s="182">
        <f t="shared" si="356"/>
        <v>0.24114792159551102</v>
      </c>
    </row>
    <row r="2487" spans="1:8">
      <c r="A2487" s="152">
        <f t="shared" si="362"/>
        <v>2473</v>
      </c>
      <c r="B2487" s="153">
        <f t="shared" si="362"/>
        <v>47398</v>
      </c>
      <c r="C2487" s="179" t="str">
        <f t="shared" si="358"/>
        <v>구간28</v>
      </c>
      <c r="D2487" s="152">
        <f t="shared" si="355"/>
        <v>92</v>
      </c>
      <c r="E2487" s="180">
        <f>COUNTIF($C$15:C2487,C2487)</f>
        <v>7</v>
      </c>
      <c r="F2487" s="181">
        <f t="shared" si="359"/>
        <v>0.24099473395383253</v>
      </c>
      <c r="G2487" s="181">
        <f t="shared" si="360"/>
        <v>1.7871891529157966E-4</v>
      </c>
      <c r="H2487" s="182">
        <f t="shared" si="356"/>
        <v>0.24117345286912412</v>
      </c>
    </row>
    <row r="2488" spans="1:8">
      <c r="A2488" s="152">
        <f t="shared" si="362"/>
        <v>2474</v>
      </c>
      <c r="B2488" s="153">
        <f t="shared" si="362"/>
        <v>47399</v>
      </c>
      <c r="C2488" s="179" t="str">
        <f t="shared" si="358"/>
        <v>구간28</v>
      </c>
      <c r="D2488" s="152">
        <f t="shared" si="355"/>
        <v>92</v>
      </c>
      <c r="E2488" s="180">
        <f>COUNTIF($C$15:C2488,C2488)</f>
        <v>8</v>
      </c>
      <c r="F2488" s="181">
        <f t="shared" si="359"/>
        <v>0.24099473395383253</v>
      </c>
      <c r="G2488" s="181">
        <f t="shared" si="360"/>
        <v>2.0425018890466248E-4</v>
      </c>
      <c r="H2488" s="182">
        <f t="shared" si="356"/>
        <v>0.24119898414273719</v>
      </c>
    </row>
    <row r="2489" spans="1:8">
      <c r="A2489" s="152">
        <f t="shared" si="362"/>
        <v>2475</v>
      </c>
      <c r="B2489" s="153">
        <f t="shared" si="362"/>
        <v>47400</v>
      </c>
      <c r="C2489" s="179" t="str">
        <f t="shared" si="358"/>
        <v>구간28</v>
      </c>
      <c r="D2489" s="152">
        <f t="shared" si="355"/>
        <v>92</v>
      </c>
      <c r="E2489" s="180">
        <f>COUNTIF($C$15:C2489,C2489)</f>
        <v>9</v>
      </c>
      <c r="F2489" s="181">
        <f t="shared" si="359"/>
        <v>0.24099473395383253</v>
      </c>
      <c r="G2489" s="181">
        <f t="shared" si="360"/>
        <v>2.297814625177453E-4</v>
      </c>
      <c r="H2489" s="182">
        <f t="shared" si="356"/>
        <v>0.24122451541635029</v>
      </c>
    </row>
    <row r="2490" spans="1:8">
      <c r="A2490" s="152">
        <f t="shared" si="362"/>
        <v>2476</v>
      </c>
      <c r="B2490" s="153">
        <f t="shared" si="362"/>
        <v>47401</v>
      </c>
      <c r="C2490" s="179" t="str">
        <f t="shared" si="358"/>
        <v>구간28</v>
      </c>
      <c r="D2490" s="152">
        <f t="shared" si="355"/>
        <v>92</v>
      </c>
      <c r="E2490" s="180">
        <f>COUNTIF($C$15:C2490,C2490)</f>
        <v>10</v>
      </c>
      <c r="F2490" s="181">
        <f t="shared" si="359"/>
        <v>0.24099473395383253</v>
      </c>
      <c r="G2490" s="181">
        <f t="shared" si="360"/>
        <v>2.5531273613082811E-4</v>
      </c>
      <c r="H2490" s="182">
        <f t="shared" si="356"/>
        <v>0.24125004668996336</v>
      </c>
    </row>
    <row r="2491" spans="1:8">
      <c r="A2491" s="152">
        <f t="shared" si="362"/>
        <v>2477</v>
      </c>
      <c r="B2491" s="153">
        <f t="shared" si="362"/>
        <v>47402</v>
      </c>
      <c r="C2491" s="179" t="str">
        <f t="shared" si="358"/>
        <v>구간28</v>
      </c>
      <c r="D2491" s="152">
        <f t="shared" si="355"/>
        <v>92</v>
      </c>
      <c r="E2491" s="180">
        <f>COUNTIF($C$15:C2491,C2491)</f>
        <v>11</v>
      </c>
      <c r="F2491" s="181">
        <f t="shared" si="359"/>
        <v>0.24099473395383253</v>
      </c>
      <c r="G2491" s="181">
        <f t="shared" si="360"/>
        <v>2.808440097439109E-4</v>
      </c>
      <c r="H2491" s="182">
        <f t="shared" si="356"/>
        <v>0.24127557796357643</v>
      </c>
    </row>
    <row r="2492" spans="1:8">
      <c r="A2492" s="152">
        <f t="shared" si="362"/>
        <v>2478</v>
      </c>
      <c r="B2492" s="153">
        <f t="shared" si="362"/>
        <v>47403</v>
      </c>
      <c r="C2492" s="179" t="str">
        <f t="shared" si="358"/>
        <v>구간28</v>
      </c>
      <c r="D2492" s="152">
        <f t="shared" si="355"/>
        <v>92</v>
      </c>
      <c r="E2492" s="180">
        <f>COUNTIF($C$15:C2492,C2492)</f>
        <v>12</v>
      </c>
      <c r="F2492" s="181">
        <f t="shared" si="359"/>
        <v>0.24099473395383253</v>
      </c>
      <c r="G2492" s="181">
        <f t="shared" si="360"/>
        <v>3.0637528335699369E-4</v>
      </c>
      <c r="H2492" s="182">
        <f t="shared" si="356"/>
        <v>0.24130110923718953</v>
      </c>
    </row>
    <row r="2493" spans="1:8">
      <c r="A2493" s="152">
        <f t="shared" si="362"/>
        <v>2479</v>
      </c>
      <c r="B2493" s="153">
        <f t="shared" si="362"/>
        <v>47404</v>
      </c>
      <c r="C2493" s="179" t="str">
        <f t="shared" si="358"/>
        <v>구간28</v>
      </c>
      <c r="D2493" s="152">
        <f t="shared" si="355"/>
        <v>92</v>
      </c>
      <c r="E2493" s="180">
        <f>COUNTIF($C$15:C2493,C2493)</f>
        <v>13</v>
      </c>
      <c r="F2493" s="181">
        <f t="shared" si="359"/>
        <v>0.24099473395383253</v>
      </c>
      <c r="G2493" s="181">
        <f t="shared" si="360"/>
        <v>3.3190655697007654E-4</v>
      </c>
      <c r="H2493" s="182">
        <f t="shared" si="356"/>
        <v>0.2413266405108026</v>
      </c>
    </row>
    <row r="2494" spans="1:8">
      <c r="A2494" s="152">
        <f t="shared" si="362"/>
        <v>2480</v>
      </c>
      <c r="B2494" s="153">
        <f t="shared" si="362"/>
        <v>47405</v>
      </c>
      <c r="C2494" s="179" t="str">
        <f t="shared" si="358"/>
        <v>구간28</v>
      </c>
      <c r="D2494" s="152">
        <f t="shared" si="355"/>
        <v>92</v>
      </c>
      <c r="E2494" s="180">
        <f>COUNTIF($C$15:C2494,C2494)</f>
        <v>14</v>
      </c>
      <c r="F2494" s="181">
        <f t="shared" si="359"/>
        <v>0.24099473395383253</v>
      </c>
      <c r="G2494" s="181">
        <f t="shared" si="360"/>
        <v>3.5743783058315932E-4</v>
      </c>
      <c r="H2494" s="182">
        <f t="shared" si="356"/>
        <v>0.24135217178441568</v>
      </c>
    </row>
    <row r="2495" spans="1:8">
      <c r="A2495" s="152">
        <f t="shared" si="362"/>
        <v>2481</v>
      </c>
      <c r="B2495" s="153">
        <f t="shared" si="362"/>
        <v>47406</v>
      </c>
      <c r="C2495" s="179" t="str">
        <f t="shared" si="358"/>
        <v>구간28</v>
      </c>
      <c r="D2495" s="152">
        <f t="shared" si="355"/>
        <v>92</v>
      </c>
      <c r="E2495" s="180">
        <f>COUNTIF($C$15:C2495,C2495)</f>
        <v>15</v>
      </c>
      <c r="F2495" s="181">
        <f t="shared" si="359"/>
        <v>0.24099473395383253</v>
      </c>
      <c r="G2495" s="181">
        <f t="shared" si="360"/>
        <v>3.8296910419624217E-4</v>
      </c>
      <c r="H2495" s="182">
        <f t="shared" si="356"/>
        <v>0.24137770305802878</v>
      </c>
    </row>
    <row r="2496" spans="1:8">
      <c r="A2496" s="152">
        <f t="shared" ref="A2496:B2511" si="363">A2495+1</f>
        <v>2482</v>
      </c>
      <c r="B2496" s="153">
        <f t="shared" si="363"/>
        <v>47407</v>
      </c>
      <c r="C2496" s="179" t="str">
        <f t="shared" si="358"/>
        <v>구간28</v>
      </c>
      <c r="D2496" s="152">
        <f t="shared" si="355"/>
        <v>92</v>
      </c>
      <c r="E2496" s="180">
        <f>COUNTIF($C$15:C2496,C2496)</f>
        <v>16</v>
      </c>
      <c r="F2496" s="181">
        <f t="shared" si="359"/>
        <v>0.24099473395383253</v>
      </c>
      <c r="G2496" s="181">
        <f t="shared" si="360"/>
        <v>4.0850037780932496E-4</v>
      </c>
      <c r="H2496" s="182">
        <f t="shared" si="356"/>
        <v>0.24140323433164185</v>
      </c>
    </row>
    <row r="2497" spans="1:8">
      <c r="A2497" s="152">
        <f t="shared" si="363"/>
        <v>2483</v>
      </c>
      <c r="B2497" s="153">
        <f t="shared" si="363"/>
        <v>47408</v>
      </c>
      <c r="C2497" s="179" t="str">
        <f t="shared" si="358"/>
        <v>구간28</v>
      </c>
      <c r="D2497" s="152">
        <f t="shared" si="355"/>
        <v>92</v>
      </c>
      <c r="E2497" s="180">
        <f>COUNTIF($C$15:C2497,C2497)</f>
        <v>17</v>
      </c>
      <c r="F2497" s="181">
        <f t="shared" si="359"/>
        <v>0.24099473395383253</v>
      </c>
      <c r="G2497" s="181">
        <f t="shared" si="360"/>
        <v>4.3403165142240775E-4</v>
      </c>
      <c r="H2497" s="182">
        <f t="shared" si="356"/>
        <v>0.24142876560525495</v>
      </c>
    </row>
    <row r="2498" spans="1:8">
      <c r="A2498" s="152">
        <f t="shared" si="363"/>
        <v>2484</v>
      </c>
      <c r="B2498" s="153">
        <f t="shared" si="363"/>
        <v>47409</v>
      </c>
      <c r="C2498" s="179" t="str">
        <f t="shared" si="358"/>
        <v>구간28</v>
      </c>
      <c r="D2498" s="152">
        <f t="shared" si="355"/>
        <v>92</v>
      </c>
      <c r="E2498" s="180">
        <f>COUNTIF($C$15:C2498,C2498)</f>
        <v>18</v>
      </c>
      <c r="F2498" s="181">
        <f t="shared" si="359"/>
        <v>0.24099473395383253</v>
      </c>
      <c r="G2498" s="181">
        <f t="shared" si="360"/>
        <v>4.5956292503549059E-4</v>
      </c>
      <c r="H2498" s="182">
        <f t="shared" si="356"/>
        <v>0.24145429687886802</v>
      </c>
    </row>
    <row r="2499" spans="1:8">
      <c r="A2499" s="152">
        <f t="shared" si="363"/>
        <v>2485</v>
      </c>
      <c r="B2499" s="153">
        <f t="shared" si="363"/>
        <v>47410</v>
      </c>
      <c r="C2499" s="179" t="str">
        <f t="shared" si="358"/>
        <v>구간28</v>
      </c>
      <c r="D2499" s="152">
        <f t="shared" si="355"/>
        <v>92</v>
      </c>
      <c r="E2499" s="180">
        <f>COUNTIF($C$15:C2499,C2499)</f>
        <v>19</v>
      </c>
      <c r="F2499" s="181">
        <f t="shared" si="359"/>
        <v>0.24099473395383253</v>
      </c>
      <c r="G2499" s="181">
        <f t="shared" si="360"/>
        <v>4.8509419864857338E-4</v>
      </c>
      <c r="H2499" s="182">
        <f t="shared" si="356"/>
        <v>0.24147982815248109</v>
      </c>
    </row>
    <row r="2500" spans="1:8">
      <c r="A2500" s="152">
        <f t="shared" si="363"/>
        <v>2486</v>
      </c>
      <c r="B2500" s="153">
        <f t="shared" si="363"/>
        <v>47411</v>
      </c>
      <c r="C2500" s="179" t="str">
        <f t="shared" si="358"/>
        <v>구간28</v>
      </c>
      <c r="D2500" s="152">
        <f t="shared" si="355"/>
        <v>92</v>
      </c>
      <c r="E2500" s="180">
        <f>COUNTIF($C$15:C2500,C2500)</f>
        <v>20</v>
      </c>
      <c r="F2500" s="181">
        <f t="shared" si="359"/>
        <v>0.24099473395383253</v>
      </c>
      <c r="G2500" s="181">
        <f t="shared" si="360"/>
        <v>5.1062547226165622E-4</v>
      </c>
      <c r="H2500" s="182">
        <f t="shared" si="356"/>
        <v>0.24150535942609419</v>
      </c>
    </row>
    <row r="2501" spans="1:8">
      <c r="A2501" s="152">
        <f t="shared" si="363"/>
        <v>2487</v>
      </c>
      <c r="B2501" s="153">
        <f t="shared" si="363"/>
        <v>47412</v>
      </c>
      <c r="C2501" s="179" t="str">
        <f t="shared" si="358"/>
        <v>구간28</v>
      </c>
      <c r="D2501" s="152">
        <f t="shared" si="355"/>
        <v>92</v>
      </c>
      <c r="E2501" s="180">
        <f>COUNTIF($C$15:C2501,C2501)</f>
        <v>21</v>
      </c>
      <c r="F2501" s="181">
        <f t="shared" si="359"/>
        <v>0.24099473395383253</v>
      </c>
      <c r="G2501" s="181">
        <f t="shared" si="360"/>
        <v>5.3615674587473901E-4</v>
      </c>
      <c r="H2501" s="182">
        <f t="shared" si="356"/>
        <v>0.24153089069970726</v>
      </c>
    </row>
    <row r="2502" spans="1:8">
      <c r="A2502" s="152">
        <f t="shared" si="363"/>
        <v>2488</v>
      </c>
      <c r="B2502" s="153">
        <f t="shared" si="363"/>
        <v>47413</v>
      </c>
      <c r="C2502" s="179" t="str">
        <f t="shared" si="358"/>
        <v>구간28</v>
      </c>
      <c r="D2502" s="152">
        <f t="shared" si="355"/>
        <v>92</v>
      </c>
      <c r="E2502" s="180">
        <f>COUNTIF($C$15:C2502,C2502)</f>
        <v>22</v>
      </c>
      <c r="F2502" s="181">
        <f t="shared" si="359"/>
        <v>0.24099473395383253</v>
      </c>
      <c r="G2502" s="181">
        <f t="shared" si="360"/>
        <v>5.616880194878218E-4</v>
      </c>
      <c r="H2502" s="182">
        <f t="shared" si="356"/>
        <v>0.24155642197332036</v>
      </c>
    </row>
    <row r="2503" spans="1:8">
      <c r="A2503" s="152">
        <f t="shared" si="363"/>
        <v>2489</v>
      </c>
      <c r="B2503" s="153">
        <f t="shared" si="363"/>
        <v>47414</v>
      </c>
      <c r="C2503" s="179" t="str">
        <f t="shared" si="358"/>
        <v>구간28</v>
      </c>
      <c r="D2503" s="152">
        <f t="shared" si="355"/>
        <v>92</v>
      </c>
      <c r="E2503" s="180">
        <f>COUNTIF($C$15:C2503,C2503)</f>
        <v>23</v>
      </c>
      <c r="F2503" s="181">
        <f t="shared" si="359"/>
        <v>0.24099473395383253</v>
      </c>
      <c r="G2503" s="181">
        <f t="shared" si="360"/>
        <v>5.8721929310090459E-4</v>
      </c>
      <c r="H2503" s="182">
        <f t="shared" si="356"/>
        <v>0.24158195324693343</v>
      </c>
    </row>
    <row r="2504" spans="1:8">
      <c r="A2504" s="152">
        <f t="shared" si="363"/>
        <v>2490</v>
      </c>
      <c r="B2504" s="153">
        <f t="shared" si="363"/>
        <v>47415</v>
      </c>
      <c r="C2504" s="179" t="str">
        <f t="shared" si="358"/>
        <v>구간28</v>
      </c>
      <c r="D2504" s="152">
        <f t="shared" si="355"/>
        <v>92</v>
      </c>
      <c r="E2504" s="180">
        <f>COUNTIF($C$15:C2504,C2504)</f>
        <v>24</v>
      </c>
      <c r="F2504" s="181">
        <f t="shared" si="359"/>
        <v>0.24099473395383253</v>
      </c>
      <c r="G2504" s="181">
        <f t="shared" si="360"/>
        <v>6.1275056671398738E-4</v>
      </c>
      <c r="H2504" s="182">
        <f t="shared" si="356"/>
        <v>0.24160748452054651</v>
      </c>
    </row>
    <row r="2505" spans="1:8">
      <c r="A2505" s="152">
        <f t="shared" si="363"/>
        <v>2491</v>
      </c>
      <c r="B2505" s="153">
        <f t="shared" si="363"/>
        <v>47416</v>
      </c>
      <c r="C2505" s="179" t="str">
        <f t="shared" si="358"/>
        <v>구간28</v>
      </c>
      <c r="D2505" s="152">
        <f t="shared" si="355"/>
        <v>92</v>
      </c>
      <c r="E2505" s="180">
        <f>COUNTIF($C$15:C2505,C2505)</f>
        <v>25</v>
      </c>
      <c r="F2505" s="181">
        <f t="shared" si="359"/>
        <v>0.24099473395383253</v>
      </c>
      <c r="G2505" s="181">
        <f t="shared" si="360"/>
        <v>6.3828184032707028E-4</v>
      </c>
      <c r="H2505" s="182">
        <f t="shared" si="356"/>
        <v>0.24163301579415961</v>
      </c>
    </row>
    <row r="2506" spans="1:8">
      <c r="A2506" s="152">
        <f t="shared" si="363"/>
        <v>2492</v>
      </c>
      <c r="B2506" s="153">
        <f t="shared" si="363"/>
        <v>47417</v>
      </c>
      <c r="C2506" s="179" t="str">
        <f t="shared" si="358"/>
        <v>구간28</v>
      </c>
      <c r="D2506" s="152">
        <f t="shared" si="355"/>
        <v>92</v>
      </c>
      <c r="E2506" s="180">
        <f>COUNTIF($C$15:C2506,C2506)</f>
        <v>26</v>
      </c>
      <c r="F2506" s="181">
        <f t="shared" si="359"/>
        <v>0.24099473395383253</v>
      </c>
      <c r="G2506" s="181">
        <f t="shared" si="360"/>
        <v>6.6381311394015307E-4</v>
      </c>
      <c r="H2506" s="182">
        <f t="shared" si="356"/>
        <v>0.24165854706777268</v>
      </c>
    </row>
    <row r="2507" spans="1:8">
      <c r="A2507" s="152">
        <f t="shared" si="363"/>
        <v>2493</v>
      </c>
      <c r="B2507" s="153">
        <f t="shared" si="363"/>
        <v>47418</v>
      </c>
      <c r="C2507" s="179" t="str">
        <f t="shared" si="358"/>
        <v>구간28</v>
      </c>
      <c r="D2507" s="152">
        <f t="shared" si="355"/>
        <v>92</v>
      </c>
      <c r="E2507" s="180">
        <f>COUNTIF($C$15:C2507,C2507)</f>
        <v>27</v>
      </c>
      <c r="F2507" s="181">
        <f t="shared" si="359"/>
        <v>0.24099473395383253</v>
      </c>
      <c r="G2507" s="181">
        <f t="shared" si="360"/>
        <v>6.8934438755323586E-4</v>
      </c>
      <c r="H2507" s="182">
        <f t="shared" si="356"/>
        <v>0.24168407834138578</v>
      </c>
    </row>
    <row r="2508" spans="1:8">
      <c r="A2508" s="152">
        <f t="shared" si="363"/>
        <v>2494</v>
      </c>
      <c r="B2508" s="153">
        <f t="shared" si="363"/>
        <v>47419</v>
      </c>
      <c r="C2508" s="179" t="str">
        <f t="shared" si="358"/>
        <v>구간28</v>
      </c>
      <c r="D2508" s="152">
        <f t="shared" si="355"/>
        <v>92</v>
      </c>
      <c r="E2508" s="180">
        <f>COUNTIF($C$15:C2508,C2508)</f>
        <v>28</v>
      </c>
      <c r="F2508" s="181">
        <f t="shared" si="359"/>
        <v>0.24099473395383253</v>
      </c>
      <c r="G2508" s="181">
        <f t="shared" si="360"/>
        <v>7.1487566116631865E-4</v>
      </c>
      <c r="H2508" s="182">
        <f t="shared" si="356"/>
        <v>0.24170960961499885</v>
      </c>
    </row>
    <row r="2509" spans="1:8">
      <c r="A2509" s="152">
        <f t="shared" si="363"/>
        <v>2495</v>
      </c>
      <c r="B2509" s="153">
        <f t="shared" si="363"/>
        <v>47420</v>
      </c>
      <c r="C2509" s="179" t="str">
        <f t="shared" si="358"/>
        <v>구간28</v>
      </c>
      <c r="D2509" s="152">
        <f t="shared" si="355"/>
        <v>92</v>
      </c>
      <c r="E2509" s="180">
        <f>COUNTIF($C$15:C2509,C2509)</f>
        <v>29</v>
      </c>
      <c r="F2509" s="181">
        <f t="shared" si="359"/>
        <v>0.24099473395383253</v>
      </c>
      <c r="G2509" s="181">
        <f t="shared" si="360"/>
        <v>7.4040693477940144E-4</v>
      </c>
      <c r="H2509" s="182">
        <f t="shared" si="356"/>
        <v>0.24173514088861192</v>
      </c>
    </row>
    <row r="2510" spans="1:8">
      <c r="A2510" s="152">
        <f t="shared" si="363"/>
        <v>2496</v>
      </c>
      <c r="B2510" s="153">
        <f t="shared" si="363"/>
        <v>47421</v>
      </c>
      <c r="C2510" s="179" t="str">
        <f t="shared" si="358"/>
        <v>구간28</v>
      </c>
      <c r="D2510" s="152">
        <f t="shared" si="355"/>
        <v>92</v>
      </c>
      <c r="E2510" s="180">
        <f>COUNTIF($C$15:C2510,C2510)</f>
        <v>30</v>
      </c>
      <c r="F2510" s="181">
        <f t="shared" si="359"/>
        <v>0.24099473395383253</v>
      </c>
      <c r="G2510" s="181">
        <f t="shared" si="360"/>
        <v>7.6593820839248434E-4</v>
      </c>
      <c r="H2510" s="182">
        <f t="shared" si="356"/>
        <v>0.24176067216222502</v>
      </c>
    </row>
    <row r="2511" spans="1:8">
      <c r="A2511" s="152">
        <f t="shared" si="363"/>
        <v>2497</v>
      </c>
      <c r="B2511" s="153">
        <f t="shared" si="363"/>
        <v>47422</v>
      </c>
      <c r="C2511" s="179" t="str">
        <f t="shared" si="358"/>
        <v>구간28</v>
      </c>
      <c r="D2511" s="152">
        <f t="shared" ref="D2511:D2574" si="364">COUNTIF($C$15:$C$49928,C2511)</f>
        <v>92</v>
      </c>
      <c r="E2511" s="180">
        <f>COUNTIF($C$15:C2511,C2511)</f>
        <v>31</v>
      </c>
      <c r="F2511" s="181">
        <f t="shared" si="359"/>
        <v>0.24099473395383253</v>
      </c>
      <c r="G2511" s="181">
        <f t="shared" si="360"/>
        <v>7.9146948200556713E-4</v>
      </c>
      <c r="H2511" s="182">
        <f t="shared" ref="H2511:H2574" si="365">F2511+G2511</f>
        <v>0.24178620343583809</v>
      </c>
    </row>
    <row r="2512" spans="1:8">
      <c r="A2512" s="152">
        <f t="shared" ref="A2512:B2527" si="366">A2511+1</f>
        <v>2498</v>
      </c>
      <c r="B2512" s="153">
        <f t="shared" si="366"/>
        <v>47423</v>
      </c>
      <c r="C2512" s="179" t="str">
        <f t="shared" ref="C2512:C2575" si="367">IF(IFERROR(HLOOKUP(B2512,$D$5:$BK$6,2,FALSE),"")="",C2513,HLOOKUP(B2512,$D$5:$BK$7,2,FALSE))</f>
        <v>구간28</v>
      </c>
      <c r="D2512" s="152">
        <f t="shared" si="364"/>
        <v>92</v>
      </c>
      <c r="E2512" s="180">
        <f>COUNTIF($C$15:C2512,C2512)</f>
        <v>32</v>
      </c>
      <c r="F2512" s="181">
        <f t="shared" ref="F2512:F2575" si="368">HLOOKUP($C2512,$D$6:$BK$11,6,FALSE)</f>
        <v>0.24099473395383253</v>
      </c>
      <c r="G2512" s="181">
        <f t="shared" ref="G2512:G2575" si="369">HLOOKUP($C2512,$D$6:$BK$11,5,FALSE)*(E2512)</f>
        <v>8.1700075561864992E-4</v>
      </c>
      <c r="H2512" s="182">
        <f t="shared" si="365"/>
        <v>0.24181173470945119</v>
      </c>
    </row>
    <row r="2513" spans="1:8">
      <c r="A2513" s="152">
        <f t="shared" si="366"/>
        <v>2499</v>
      </c>
      <c r="B2513" s="153">
        <f t="shared" si="366"/>
        <v>47424</v>
      </c>
      <c r="C2513" s="179" t="str">
        <f t="shared" si="367"/>
        <v>구간28</v>
      </c>
      <c r="D2513" s="152">
        <f t="shared" si="364"/>
        <v>92</v>
      </c>
      <c r="E2513" s="180">
        <f>COUNTIF($C$15:C2513,C2513)</f>
        <v>33</v>
      </c>
      <c r="F2513" s="181">
        <f t="shared" si="368"/>
        <v>0.24099473395383253</v>
      </c>
      <c r="G2513" s="181">
        <f t="shared" si="369"/>
        <v>8.4253202923173271E-4</v>
      </c>
      <c r="H2513" s="182">
        <f t="shared" si="365"/>
        <v>0.24183726598306426</v>
      </c>
    </row>
    <row r="2514" spans="1:8">
      <c r="A2514" s="152">
        <f t="shared" si="366"/>
        <v>2500</v>
      </c>
      <c r="B2514" s="153">
        <f t="shared" si="366"/>
        <v>47425</v>
      </c>
      <c r="C2514" s="179" t="str">
        <f t="shared" si="367"/>
        <v>구간28</v>
      </c>
      <c r="D2514" s="152">
        <f t="shared" si="364"/>
        <v>92</v>
      </c>
      <c r="E2514" s="180">
        <f>COUNTIF($C$15:C2514,C2514)</f>
        <v>34</v>
      </c>
      <c r="F2514" s="181">
        <f t="shared" si="368"/>
        <v>0.24099473395383253</v>
      </c>
      <c r="G2514" s="181">
        <f t="shared" si="369"/>
        <v>8.680633028448155E-4</v>
      </c>
      <c r="H2514" s="182">
        <f t="shared" si="365"/>
        <v>0.24186279725667734</v>
      </c>
    </row>
    <row r="2515" spans="1:8">
      <c r="A2515" s="152">
        <f t="shared" si="366"/>
        <v>2501</v>
      </c>
      <c r="B2515" s="153">
        <f t="shared" si="366"/>
        <v>47426</v>
      </c>
      <c r="C2515" s="179" t="str">
        <f t="shared" si="367"/>
        <v>구간28</v>
      </c>
      <c r="D2515" s="152">
        <f t="shared" si="364"/>
        <v>92</v>
      </c>
      <c r="E2515" s="180">
        <f>COUNTIF($C$15:C2515,C2515)</f>
        <v>35</v>
      </c>
      <c r="F2515" s="181">
        <f t="shared" si="368"/>
        <v>0.24099473395383253</v>
      </c>
      <c r="G2515" s="181">
        <f t="shared" si="369"/>
        <v>8.9359457645789839E-4</v>
      </c>
      <c r="H2515" s="182">
        <f t="shared" si="365"/>
        <v>0.24188832853029044</v>
      </c>
    </row>
    <row r="2516" spans="1:8">
      <c r="A2516" s="152">
        <f t="shared" si="366"/>
        <v>2502</v>
      </c>
      <c r="B2516" s="153">
        <f t="shared" si="366"/>
        <v>47427</v>
      </c>
      <c r="C2516" s="179" t="str">
        <f t="shared" si="367"/>
        <v>구간28</v>
      </c>
      <c r="D2516" s="152">
        <f t="shared" si="364"/>
        <v>92</v>
      </c>
      <c r="E2516" s="180">
        <f>COUNTIF($C$15:C2516,C2516)</f>
        <v>36</v>
      </c>
      <c r="F2516" s="181">
        <f t="shared" si="368"/>
        <v>0.24099473395383253</v>
      </c>
      <c r="G2516" s="181">
        <f t="shared" si="369"/>
        <v>9.1912585007098118E-4</v>
      </c>
      <c r="H2516" s="182">
        <f t="shared" si="365"/>
        <v>0.24191385980390351</v>
      </c>
    </row>
    <row r="2517" spans="1:8">
      <c r="A2517" s="152">
        <f t="shared" si="366"/>
        <v>2503</v>
      </c>
      <c r="B2517" s="153">
        <f t="shared" si="366"/>
        <v>47428</v>
      </c>
      <c r="C2517" s="179" t="str">
        <f t="shared" si="367"/>
        <v>구간28</v>
      </c>
      <c r="D2517" s="152">
        <f t="shared" si="364"/>
        <v>92</v>
      </c>
      <c r="E2517" s="180">
        <f>COUNTIF($C$15:C2517,C2517)</f>
        <v>37</v>
      </c>
      <c r="F2517" s="181">
        <f t="shared" si="368"/>
        <v>0.24099473395383253</v>
      </c>
      <c r="G2517" s="181">
        <f t="shared" si="369"/>
        <v>9.4465712368406397E-4</v>
      </c>
      <c r="H2517" s="182">
        <f t="shared" si="365"/>
        <v>0.24193939107751658</v>
      </c>
    </row>
    <row r="2518" spans="1:8">
      <c r="A2518" s="152">
        <f t="shared" si="366"/>
        <v>2504</v>
      </c>
      <c r="B2518" s="153">
        <f t="shared" si="366"/>
        <v>47429</v>
      </c>
      <c r="C2518" s="179" t="str">
        <f t="shared" si="367"/>
        <v>구간28</v>
      </c>
      <c r="D2518" s="152">
        <f t="shared" si="364"/>
        <v>92</v>
      </c>
      <c r="E2518" s="180">
        <f>COUNTIF($C$15:C2518,C2518)</f>
        <v>38</v>
      </c>
      <c r="F2518" s="181">
        <f t="shared" si="368"/>
        <v>0.24099473395383253</v>
      </c>
      <c r="G2518" s="181">
        <f t="shared" si="369"/>
        <v>9.7018839729714676E-4</v>
      </c>
      <c r="H2518" s="182">
        <f t="shared" si="365"/>
        <v>0.24196492235112968</v>
      </c>
    </row>
    <row r="2519" spans="1:8">
      <c r="A2519" s="152">
        <f t="shared" si="366"/>
        <v>2505</v>
      </c>
      <c r="B2519" s="153">
        <f t="shared" si="366"/>
        <v>47430</v>
      </c>
      <c r="C2519" s="179" t="str">
        <f t="shared" si="367"/>
        <v>구간28</v>
      </c>
      <c r="D2519" s="152">
        <f t="shared" si="364"/>
        <v>92</v>
      </c>
      <c r="E2519" s="180">
        <f>COUNTIF($C$15:C2519,C2519)</f>
        <v>39</v>
      </c>
      <c r="F2519" s="181">
        <f t="shared" si="368"/>
        <v>0.24099473395383253</v>
      </c>
      <c r="G2519" s="181">
        <f t="shared" si="369"/>
        <v>9.9571967091022966E-4</v>
      </c>
      <c r="H2519" s="182">
        <f t="shared" si="365"/>
        <v>0.24199045362474275</v>
      </c>
    </row>
    <row r="2520" spans="1:8">
      <c r="A2520" s="152">
        <f t="shared" si="366"/>
        <v>2506</v>
      </c>
      <c r="B2520" s="153">
        <f t="shared" si="366"/>
        <v>47431</v>
      </c>
      <c r="C2520" s="179" t="str">
        <f t="shared" si="367"/>
        <v>구간28</v>
      </c>
      <c r="D2520" s="152">
        <f t="shared" si="364"/>
        <v>92</v>
      </c>
      <c r="E2520" s="180">
        <f>COUNTIF($C$15:C2520,C2520)</f>
        <v>40</v>
      </c>
      <c r="F2520" s="181">
        <f t="shared" si="368"/>
        <v>0.24099473395383253</v>
      </c>
      <c r="G2520" s="181">
        <f t="shared" si="369"/>
        <v>1.0212509445233124E-3</v>
      </c>
      <c r="H2520" s="182">
        <f t="shared" si="365"/>
        <v>0.24201598489835585</v>
      </c>
    </row>
    <row r="2521" spans="1:8">
      <c r="A2521" s="152">
        <f t="shared" si="366"/>
        <v>2507</v>
      </c>
      <c r="B2521" s="153">
        <f t="shared" si="366"/>
        <v>47432</v>
      </c>
      <c r="C2521" s="179" t="str">
        <f t="shared" si="367"/>
        <v>구간28</v>
      </c>
      <c r="D2521" s="152">
        <f t="shared" si="364"/>
        <v>92</v>
      </c>
      <c r="E2521" s="180">
        <f>COUNTIF($C$15:C2521,C2521)</f>
        <v>41</v>
      </c>
      <c r="F2521" s="181">
        <f t="shared" si="368"/>
        <v>0.24099473395383253</v>
      </c>
      <c r="G2521" s="181">
        <f t="shared" si="369"/>
        <v>1.0467822181363952E-3</v>
      </c>
      <c r="H2521" s="182">
        <f t="shared" si="365"/>
        <v>0.24204151617196892</v>
      </c>
    </row>
    <row r="2522" spans="1:8">
      <c r="A2522" s="152">
        <f t="shared" si="366"/>
        <v>2508</v>
      </c>
      <c r="B2522" s="153">
        <f t="shared" si="366"/>
        <v>47433</v>
      </c>
      <c r="C2522" s="179" t="str">
        <f t="shared" si="367"/>
        <v>구간28</v>
      </c>
      <c r="D2522" s="152">
        <f t="shared" si="364"/>
        <v>92</v>
      </c>
      <c r="E2522" s="180">
        <f>COUNTIF($C$15:C2522,C2522)</f>
        <v>42</v>
      </c>
      <c r="F2522" s="181">
        <f t="shared" si="368"/>
        <v>0.24099473395383253</v>
      </c>
      <c r="G2522" s="181">
        <f t="shared" si="369"/>
        <v>1.072313491749478E-3</v>
      </c>
      <c r="H2522" s="182">
        <f t="shared" si="365"/>
        <v>0.242067047445582</v>
      </c>
    </row>
    <row r="2523" spans="1:8">
      <c r="A2523" s="152">
        <f t="shared" si="366"/>
        <v>2509</v>
      </c>
      <c r="B2523" s="153">
        <f t="shared" si="366"/>
        <v>47434</v>
      </c>
      <c r="C2523" s="179" t="str">
        <f t="shared" si="367"/>
        <v>구간28</v>
      </c>
      <c r="D2523" s="152">
        <f t="shared" si="364"/>
        <v>92</v>
      </c>
      <c r="E2523" s="180">
        <f>COUNTIF($C$15:C2523,C2523)</f>
        <v>43</v>
      </c>
      <c r="F2523" s="181">
        <f t="shared" si="368"/>
        <v>0.24099473395383253</v>
      </c>
      <c r="G2523" s="181">
        <f t="shared" si="369"/>
        <v>1.0978447653625608E-3</v>
      </c>
      <c r="H2523" s="182">
        <f t="shared" si="365"/>
        <v>0.2420925787191951</v>
      </c>
    </row>
    <row r="2524" spans="1:8">
      <c r="A2524" s="152">
        <f t="shared" si="366"/>
        <v>2510</v>
      </c>
      <c r="B2524" s="153">
        <f t="shared" si="366"/>
        <v>47435</v>
      </c>
      <c r="C2524" s="179" t="str">
        <f t="shared" si="367"/>
        <v>구간28</v>
      </c>
      <c r="D2524" s="152">
        <f t="shared" si="364"/>
        <v>92</v>
      </c>
      <c r="E2524" s="180">
        <f>COUNTIF($C$15:C2524,C2524)</f>
        <v>44</v>
      </c>
      <c r="F2524" s="181">
        <f t="shared" si="368"/>
        <v>0.24099473395383253</v>
      </c>
      <c r="G2524" s="181">
        <f t="shared" si="369"/>
        <v>1.1233760389756436E-3</v>
      </c>
      <c r="H2524" s="182">
        <f t="shared" si="365"/>
        <v>0.24211810999280817</v>
      </c>
    </row>
    <row r="2525" spans="1:8">
      <c r="A2525" s="152">
        <f t="shared" si="366"/>
        <v>2511</v>
      </c>
      <c r="B2525" s="153">
        <f t="shared" si="366"/>
        <v>47436</v>
      </c>
      <c r="C2525" s="179" t="str">
        <f t="shared" si="367"/>
        <v>구간28</v>
      </c>
      <c r="D2525" s="152">
        <f t="shared" si="364"/>
        <v>92</v>
      </c>
      <c r="E2525" s="180">
        <f>COUNTIF($C$15:C2525,C2525)</f>
        <v>45</v>
      </c>
      <c r="F2525" s="181">
        <f t="shared" si="368"/>
        <v>0.24099473395383253</v>
      </c>
      <c r="G2525" s="181">
        <f t="shared" si="369"/>
        <v>1.1489073125887264E-3</v>
      </c>
      <c r="H2525" s="182">
        <f t="shared" si="365"/>
        <v>0.24214364126642127</v>
      </c>
    </row>
    <row r="2526" spans="1:8">
      <c r="A2526" s="152">
        <f t="shared" si="366"/>
        <v>2512</v>
      </c>
      <c r="B2526" s="153">
        <f t="shared" si="366"/>
        <v>47437</v>
      </c>
      <c r="C2526" s="179" t="str">
        <f t="shared" si="367"/>
        <v>구간28</v>
      </c>
      <c r="D2526" s="152">
        <f t="shared" si="364"/>
        <v>92</v>
      </c>
      <c r="E2526" s="180">
        <f>COUNTIF($C$15:C2526,C2526)</f>
        <v>46</v>
      </c>
      <c r="F2526" s="181">
        <f t="shared" si="368"/>
        <v>0.24099473395383253</v>
      </c>
      <c r="G2526" s="181">
        <f t="shared" si="369"/>
        <v>1.1744385862018092E-3</v>
      </c>
      <c r="H2526" s="182">
        <f t="shared" si="365"/>
        <v>0.24216917254003434</v>
      </c>
    </row>
    <row r="2527" spans="1:8">
      <c r="A2527" s="152">
        <f t="shared" si="366"/>
        <v>2513</v>
      </c>
      <c r="B2527" s="153">
        <f t="shared" si="366"/>
        <v>47438</v>
      </c>
      <c r="C2527" s="179" t="str">
        <f t="shared" si="367"/>
        <v>구간28</v>
      </c>
      <c r="D2527" s="152">
        <f t="shared" si="364"/>
        <v>92</v>
      </c>
      <c r="E2527" s="180">
        <f>COUNTIF($C$15:C2527,C2527)</f>
        <v>47</v>
      </c>
      <c r="F2527" s="181">
        <f t="shared" si="368"/>
        <v>0.24099473395383253</v>
      </c>
      <c r="G2527" s="181">
        <f t="shared" si="369"/>
        <v>1.199969859814892E-3</v>
      </c>
      <c r="H2527" s="182">
        <f t="shared" si="365"/>
        <v>0.24219470381364741</v>
      </c>
    </row>
    <row r="2528" spans="1:8">
      <c r="A2528" s="152">
        <f t="shared" ref="A2528:B2543" si="370">A2527+1</f>
        <v>2514</v>
      </c>
      <c r="B2528" s="153">
        <f t="shared" si="370"/>
        <v>47439</v>
      </c>
      <c r="C2528" s="179" t="str">
        <f t="shared" si="367"/>
        <v>구간28</v>
      </c>
      <c r="D2528" s="152">
        <f t="shared" si="364"/>
        <v>92</v>
      </c>
      <c r="E2528" s="180">
        <f>COUNTIF($C$15:C2528,C2528)</f>
        <v>48</v>
      </c>
      <c r="F2528" s="181">
        <f t="shared" si="368"/>
        <v>0.24099473395383253</v>
      </c>
      <c r="G2528" s="181">
        <f t="shared" si="369"/>
        <v>1.2255011334279748E-3</v>
      </c>
      <c r="H2528" s="182">
        <f t="shared" si="365"/>
        <v>0.24222023508726051</v>
      </c>
    </row>
    <row r="2529" spans="1:8">
      <c r="A2529" s="152">
        <f t="shared" si="370"/>
        <v>2515</v>
      </c>
      <c r="B2529" s="153">
        <f t="shared" si="370"/>
        <v>47440</v>
      </c>
      <c r="C2529" s="179" t="str">
        <f t="shared" si="367"/>
        <v>구간28</v>
      </c>
      <c r="D2529" s="152">
        <f t="shared" si="364"/>
        <v>92</v>
      </c>
      <c r="E2529" s="180">
        <f>COUNTIF($C$15:C2529,C2529)</f>
        <v>49</v>
      </c>
      <c r="F2529" s="181">
        <f t="shared" si="368"/>
        <v>0.24099473395383253</v>
      </c>
      <c r="G2529" s="181">
        <f t="shared" si="369"/>
        <v>1.2510324070410578E-3</v>
      </c>
      <c r="H2529" s="182">
        <f t="shared" si="365"/>
        <v>0.24224576636087358</v>
      </c>
    </row>
    <row r="2530" spans="1:8">
      <c r="A2530" s="152">
        <f t="shared" si="370"/>
        <v>2516</v>
      </c>
      <c r="B2530" s="153">
        <f t="shared" si="370"/>
        <v>47441</v>
      </c>
      <c r="C2530" s="179" t="str">
        <f t="shared" si="367"/>
        <v>구간28</v>
      </c>
      <c r="D2530" s="152">
        <f t="shared" si="364"/>
        <v>92</v>
      </c>
      <c r="E2530" s="180">
        <f>COUNTIF($C$15:C2530,C2530)</f>
        <v>50</v>
      </c>
      <c r="F2530" s="181">
        <f t="shared" si="368"/>
        <v>0.24099473395383253</v>
      </c>
      <c r="G2530" s="181">
        <f t="shared" si="369"/>
        <v>1.2765636806541406E-3</v>
      </c>
      <c r="H2530" s="182">
        <f t="shared" si="365"/>
        <v>0.24227129763448668</v>
      </c>
    </row>
    <row r="2531" spans="1:8">
      <c r="A2531" s="152">
        <f t="shared" si="370"/>
        <v>2517</v>
      </c>
      <c r="B2531" s="153">
        <f t="shared" si="370"/>
        <v>47442</v>
      </c>
      <c r="C2531" s="179" t="str">
        <f t="shared" si="367"/>
        <v>구간28</v>
      </c>
      <c r="D2531" s="152">
        <f t="shared" si="364"/>
        <v>92</v>
      </c>
      <c r="E2531" s="180">
        <f>COUNTIF($C$15:C2531,C2531)</f>
        <v>51</v>
      </c>
      <c r="F2531" s="181">
        <f t="shared" si="368"/>
        <v>0.24099473395383253</v>
      </c>
      <c r="G2531" s="181">
        <f t="shared" si="369"/>
        <v>1.3020949542672234E-3</v>
      </c>
      <c r="H2531" s="182">
        <f t="shared" si="365"/>
        <v>0.24229682890809975</v>
      </c>
    </row>
    <row r="2532" spans="1:8">
      <c r="A2532" s="152">
        <f t="shared" si="370"/>
        <v>2518</v>
      </c>
      <c r="B2532" s="153">
        <f t="shared" si="370"/>
        <v>47443</v>
      </c>
      <c r="C2532" s="179" t="str">
        <f t="shared" si="367"/>
        <v>구간28</v>
      </c>
      <c r="D2532" s="152">
        <f t="shared" si="364"/>
        <v>92</v>
      </c>
      <c r="E2532" s="180">
        <f>COUNTIF($C$15:C2532,C2532)</f>
        <v>52</v>
      </c>
      <c r="F2532" s="181">
        <f t="shared" si="368"/>
        <v>0.24099473395383253</v>
      </c>
      <c r="G2532" s="181">
        <f t="shared" si="369"/>
        <v>1.3276262278803061E-3</v>
      </c>
      <c r="H2532" s="182">
        <f t="shared" si="365"/>
        <v>0.24232236018171283</v>
      </c>
    </row>
    <row r="2533" spans="1:8">
      <c r="A2533" s="152">
        <f t="shared" si="370"/>
        <v>2519</v>
      </c>
      <c r="B2533" s="153">
        <f t="shared" si="370"/>
        <v>47444</v>
      </c>
      <c r="C2533" s="179" t="str">
        <f t="shared" si="367"/>
        <v>구간28</v>
      </c>
      <c r="D2533" s="152">
        <f t="shared" si="364"/>
        <v>92</v>
      </c>
      <c r="E2533" s="180">
        <f>COUNTIF($C$15:C2533,C2533)</f>
        <v>53</v>
      </c>
      <c r="F2533" s="181">
        <f t="shared" si="368"/>
        <v>0.24099473395383253</v>
      </c>
      <c r="G2533" s="181">
        <f t="shared" si="369"/>
        <v>1.3531575014933889E-3</v>
      </c>
      <c r="H2533" s="182">
        <f t="shared" si="365"/>
        <v>0.24234789145532593</v>
      </c>
    </row>
    <row r="2534" spans="1:8">
      <c r="A2534" s="152">
        <f t="shared" si="370"/>
        <v>2520</v>
      </c>
      <c r="B2534" s="153">
        <f t="shared" si="370"/>
        <v>47445</v>
      </c>
      <c r="C2534" s="179" t="str">
        <f t="shared" si="367"/>
        <v>구간28</v>
      </c>
      <c r="D2534" s="152">
        <f t="shared" si="364"/>
        <v>92</v>
      </c>
      <c r="E2534" s="180">
        <f>COUNTIF($C$15:C2534,C2534)</f>
        <v>54</v>
      </c>
      <c r="F2534" s="181">
        <f t="shared" si="368"/>
        <v>0.24099473395383253</v>
      </c>
      <c r="G2534" s="181">
        <f t="shared" si="369"/>
        <v>1.3786887751064717E-3</v>
      </c>
      <c r="H2534" s="182">
        <f t="shared" si="365"/>
        <v>0.242373422728939</v>
      </c>
    </row>
    <row r="2535" spans="1:8">
      <c r="A2535" s="152">
        <f t="shared" si="370"/>
        <v>2521</v>
      </c>
      <c r="B2535" s="153">
        <f t="shared" si="370"/>
        <v>47446</v>
      </c>
      <c r="C2535" s="179" t="str">
        <f t="shared" si="367"/>
        <v>구간28</v>
      </c>
      <c r="D2535" s="152">
        <f t="shared" si="364"/>
        <v>92</v>
      </c>
      <c r="E2535" s="180">
        <f>COUNTIF($C$15:C2535,C2535)</f>
        <v>55</v>
      </c>
      <c r="F2535" s="181">
        <f t="shared" si="368"/>
        <v>0.24099473395383253</v>
      </c>
      <c r="G2535" s="181">
        <f t="shared" si="369"/>
        <v>1.4042200487195545E-3</v>
      </c>
      <c r="H2535" s="182">
        <f t="shared" si="365"/>
        <v>0.2423989540025521</v>
      </c>
    </row>
    <row r="2536" spans="1:8">
      <c r="A2536" s="152">
        <f t="shared" si="370"/>
        <v>2522</v>
      </c>
      <c r="B2536" s="153">
        <f t="shared" si="370"/>
        <v>47447</v>
      </c>
      <c r="C2536" s="179" t="str">
        <f t="shared" si="367"/>
        <v>구간28</v>
      </c>
      <c r="D2536" s="152">
        <f t="shared" si="364"/>
        <v>92</v>
      </c>
      <c r="E2536" s="180">
        <f>COUNTIF($C$15:C2536,C2536)</f>
        <v>56</v>
      </c>
      <c r="F2536" s="181">
        <f t="shared" si="368"/>
        <v>0.24099473395383253</v>
      </c>
      <c r="G2536" s="181">
        <f t="shared" si="369"/>
        <v>1.4297513223326373E-3</v>
      </c>
      <c r="H2536" s="182">
        <f t="shared" si="365"/>
        <v>0.24242448527616517</v>
      </c>
    </row>
    <row r="2537" spans="1:8">
      <c r="A2537" s="152">
        <f t="shared" si="370"/>
        <v>2523</v>
      </c>
      <c r="B2537" s="153">
        <f t="shared" si="370"/>
        <v>47448</v>
      </c>
      <c r="C2537" s="179" t="str">
        <f t="shared" si="367"/>
        <v>구간28</v>
      </c>
      <c r="D2537" s="152">
        <f t="shared" si="364"/>
        <v>92</v>
      </c>
      <c r="E2537" s="180">
        <f>COUNTIF($C$15:C2537,C2537)</f>
        <v>57</v>
      </c>
      <c r="F2537" s="181">
        <f t="shared" si="368"/>
        <v>0.24099473395383253</v>
      </c>
      <c r="G2537" s="181">
        <f t="shared" si="369"/>
        <v>1.4552825959457201E-3</v>
      </c>
      <c r="H2537" s="182">
        <f t="shared" si="365"/>
        <v>0.24245001654977824</v>
      </c>
    </row>
    <row r="2538" spans="1:8">
      <c r="A2538" s="152">
        <f t="shared" si="370"/>
        <v>2524</v>
      </c>
      <c r="B2538" s="153">
        <f t="shared" si="370"/>
        <v>47449</v>
      </c>
      <c r="C2538" s="179" t="str">
        <f t="shared" si="367"/>
        <v>구간28</v>
      </c>
      <c r="D2538" s="152">
        <f t="shared" si="364"/>
        <v>92</v>
      </c>
      <c r="E2538" s="180">
        <f>COUNTIF($C$15:C2538,C2538)</f>
        <v>58</v>
      </c>
      <c r="F2538" s="181">
        <f t="shared" si="368"/>
        <v>0.24099473395383253</v>
      </c>
      <c r="G2538" s="181">
        <f t="shared" si="369"/>
        <v>1.4808138695588029E-3</v>
      </c>
      <c r="H2538" s="182">
        <f t="shared" si="365"/>
        <v>0.24247554782339134</v>
      </c>
    </row>
    <row r="2539" spans="1:8">
      <c r="A2539" s="152">
        <f t="shared" si="370"/>
        <v>2525</v>
      </c>
      <c r="B2539" s="153">
        <f t="shared" si="370"/>
        <v>47450</v>
      </c>
      <c r="C2539" s="179" t="str">
        <f t="shared" si="367"/>
        <v>구간28</v>
      </c>
      <c r="D2539" s="152">
        <f t="shared" si="364"/>
        <v>92</v>
      </c>
      <c r="E2539" s="180">
        <f>COUNTIF($C$15:C2539,C2539)</f>
        <v>59</v>
      </c>
      <c r="F2539" s="181">
        <f t="shared" si="368"/>
        <v>0.24099473395383253</v>
      </c>
      <c r="G2539" s="181">
        <f t="shared" si="369"/>
        <v>1.5063451431718859E-3</v>
      </c>
      <c r="H2539" s="182">
        <f t="shared" si="365"/>
        <v>0.24250107909700441</v>
      </c>
    </row>
    <row r="2540" spans="1:8">
      <c r="A2540" s="152">
        <f t="shared" si="370"/>
        <v>2526</v>
      </c>
      <c r="B2540" s="153">
        <f t="shared" si="370"/>
        <v>47451</v>
      </c>
      <c r="C2540" s="179" t="str">
        <f t="shared" si="367"/>
        <v>구간28</v>
      </c>
      <c r="D2540" s="152">
        <f t="shared" si="364"/>
        <v>92</v>
      </c>
      <c r="E2540" s="180">
        <f>COUNTIF($C$15:C2540,C2540)</f>
        <v>60</v>
      </c>
      <c r="F2540" s="181">
        <f t="shared" si="368"/>
        <v>0.24099473395383253</v>
      </c>
      <c r="G2540" s="181">
        <f t="shared" si="369"/>
        <v>1.5318764167849687E-3</v>
      </c>
      <c r="H2540" s="182">
        <f t="shared" si="365"/>
        <v>0.24252661037061748</v>
      </c>
    </row>
    <row r="2541" spans="1:8">
      <c r="A2541" s="152">
        <f t="shared" si="370"/>
        <v>2527</v>
      </c>
      <c r="B2541" s="153">
        <f t="shared" si="370"/>
        <v>47452</v>
      </c>
      <c r="C2541" s="179" t="str">
        <f t="shared" si="367"/>
        <v>구간28</v>
      </c>
      <c r="D2541" s="152">
        <f t="shared" si="364"/>
        <v>92</v>
      </c>
      <c r="E2541" s="180">
        <f>COUNTIF($C$15:C2541,C2541)</f>
        <v>61</v>
      </c>
      <c r="F2541" s="181">
        <f t="shared" si="368"/>
        <v>0.24099473395383253</v>
      </c>
      <c r="G2541" s="181">
        <f t="shared" si="369"/>
        <v>1.5574076903980515E-3</v>
      </c>
      <c r="H2541" s="182">
        <f t="shared" si="365"/>
        <v>0.24255214164423058</v>
      </c>
    </row>
    <row r="2542" spans="1:8">
      <c r="A2542" s="152">
        <f t="shared" si="370"/>
        <v>2528</v>
      </c>
      <c r="B2542" s="153">
        <f t="shared" si="370"/>
        <v>47453</v>
      </c>
      <c r="C2542" s="179" t="str">
        <f t="shared" si="367"/>
        <v>구간28</v>
      </c>
      <c r="D2542" s="152">
        <f t="shared" si="364"/>
        <v>92</v>
      </c>
      <c r="E2542" s="180">
        <f>COUNTIF($C$15:C2542,C2542)</f>
        <v>62</v>
      </c>
      <c r="F2542" s="181">
        <f t="shared" si="368"/>
        <v>0.24099473395383253</v>
      </c>
      <c r="G2542" s="181">
        <f t="shared" si="369"/>
        <v>1.5829389640111343E-3</v>
      </c>
      <c r="H2542" s="182">
        <f t="shared" si="365"/>
        <v>0.24257767291784366</v>
      </c>
    </row>
    <row r="2543" spans="1:8">
      <c r="A2543" s="152">
        <f t="shared" si="370"/>
        <v>2529</v>
      </c>
      <c r="B2543" s="153">
        <f t="shared" si="370"/>
        <v>47454</v>
      </c>
      <c r="C2543" s="179" t="str">
        <f t="shared" si="367"/>
        <v>구간28</v>
      </c>
      <c r="D2543" s="152">
        <f t="shared" si="364"/>
        <v>92</v>
      </c>
      <c r="E2543" s="180">
        <f>COUNTIF($C$15:C2543,C2543)</f>
        <v>63</v>
      </c>
      <c r="F2543" s="181">
        <f t="shared" si="368"/>
        <v>0.24099473395383253</v>
      </c>
      <c r="G2543" s="181">
        <f t="shared" si="369"/>
        <v>1.608470237624217E-3</v>
      </c>
      <c r="H2543" s="182">
        <f t="shared" si="365"/>
        <v>0.24260320419145676</v>
      </c>
    </row>
    <row r="2544" spans="1:8">
      <c r="A2544" s="152">
        <f t="shared" ref="A2544:B2559" si="371">A2543+1</f>
        <v>2530</v>
      </c>
      <c r="B2544" s="153">
        <f t="shared" si="371"/>
        <v>47455</v>
      </c>
      <c r="C2544" s="179" t="str">
        <f t="shared" si="367"/>
        <v>구간28</v>
      </c>
      <c r="D2544" s="152">
        <f t="shared" si="364"/>
        <v>92</v>
      </c>
      <c r="E2544" s="180">
        <f>COUNTIF($C$15:C2544,C2544)</f>
        <v>64</v>
      </c>
      <c r="F2544" s="181">
        <f t="shared" si="368"/>
        <v>0.24099473395383253</v>
      </c>
      <c r="G2544" s="181">
        <f t="shared" si="369"/>
        <v>1.6340015112372998E-3</v>
      </c>
      <c r="H2544" s="182">
        <f t="shared" si="365"/>
        <v>0.24262873546506983</v>
      </c>
    </row>
    <row r="2545" spans="1:8">
      <c r="A2545" s="152">
        <f t="shared" si="371"/>
        <v>2531</v>
      </c>
      <c r="B2545" s="153">
        <f t="shared" si="371"/>
        <v>47456</v>
      </c>
      <c r="C2545" s="179" t="str">
        <f t="shared" si="367"/>
        <v>구간28</v>
      </c>
      <c r="D2545" s="152">
        <f t="shared" si="364"/>
        <v>92</v>
      </c>
      <c r="E2545" s="180">
        <f>COUNTIF($C$15:C2545,C2545)</f>
        <v>65</v>
      </c>
      <c r="F2545" s="181">
        <f t="shared" si="368"/>
        <v>0.24099473395383253</v>
      </c>
      <c r="G2545" s="181">
        <f t="shared" si="369"/>
        <v>1.6595327848503826E-3</v>
      </c>
      <c r="H2545" s="182">
        <f t="shared" si="365"/>
        <v>0.2426542667386829</v>
      </c>
    </row>
    <row r="2546" spans="1:8">
      <c r="A2546" s="152">
        <f t="shared" si="371"/>
        <v>2532</v>
      </c>
      <c r="B2546" s="153">
        <f t="shared" si="371"/>
        <v>47457</v>
      </c>
      <c r="C2546" s="179" t="str">
        <f t="shared" si="367"/>
        <v>구간28</v>
      </c>
      <c r="D2546" s="152">
        <f t="shared" si="364"/>
        <v>92</v>
      </c>
      <c r="E2546" s="180">
        <f>COUNTIF($C$15:C2546,C2546)</f>
        <v>66</v>
      </c>
      <c r="F2546" s="181">
        <f t="shared" si="368"/>
        <v>0.24099473395383253</v>
      </c>
      <c r="G2546" s="181">
        <f t="shared" si="369"/>
        <v>1.6850640584634654E-3</v>
      </c>
      <c r="H2546" s="182">
        <f t="shared" si="365"/>
        <v>0.242679798012296</v>
      </c>
    </row>
    <row r="2547" spans="1:8">
      <c r="A2547" s="152">
        <f t="shared" si="371"/>
        <v>2533</v>
      </c>
      <c r="B2547" s="153">
        <f t="shared" si="371"/>
        <v>47458</v>
      </c>
      <c r="C2547" s="179" t="str">
        <f t="shared" si="367"/>
        <v>구간28</v>
      </c>
      <c r="D2547" s="152">
        <f t="shared" si="364"/>
        <v>92</v>
      </c>
      <c r="E2547" s="180">
        <f>COUNTIF($C$15:C2547,C2547)</f>
        <v>67</v>
      </c>
      <c r="F2547" s="181">
        <f t="shared" si="368"/>
        <v>0.24099473395383253</v>
      </c>
      <c r="G2547" s="181">
        <f t="shared" si="369"/>
        <v>1.7105953320765482E-3</v>
      </c>
      <c r="H2547" s="182">
        <f t="shared" si="365"/>
        <v>0.24270532928590907</v>
      </c>
    </row>
    <row r="2548" spans="1:8">
      <c r="A2548" s="152">
        <f t="shared" si="371"/>
        <v>2534</v>
      </c>
      <c r="B2548" s="153">
        <f t="shared" si="371"/>
        <v>47459</v>
      </c>
      <c r="C2548" s="179" t="str">
        <f t="shared" si="367"/>
        <v>구간28</v>
      </c>
      <c r="D2548" s="152">
        <f t="shared" si="364"/>
        <v>92</v>
      </c>
      <c r="E2548" s="180">
        <f>COUNTIF($C$15:C2548,C2548)</f>
        <v>68</v>
      </c>
      <c r="F2548" s="181">
        <f t="shared" si="368"/>
        <v>0.24099473395383253</v>
      </c>
      <c r="G2548" s="181">
        <f t="shared" si="369"/>
        <v>1.736126605689631E-3</v>
      </c>
      <c r="H2548" s="182">
        <f t="shared" si="365"/>
        <v>0.24273086055952217</v>
      </c>
    </row>
    <row r="2549" spans="1:8">
      <c r="A2549" s="152">
        <f t="shared" si="371"/>
        <v>2535</v>
      </c>
      <c r="B2549" s="153">
        <f t="shared" si="371"/>
        <v>47460</v>
      </c>
      <c r="C2549" s="179" t="str">
        <f t="shared" si="367"/>
        <v>구간28</v>
      </c>
      <c r="D2549" s="152">
        <f t="shared" si="364"/>
        <v>92</v>
      </c>
      <c r="E2549" s="180">
        <f>COUNTIF($C$15:C2549,C2549)</f>
        <v>69</v>
      </c>
      <c r="F2549" s="181">
        <f t="shared" si="368"/>
        <v>0.24099473395383253</v>
      </c>
      <c r="G2549" s="181">
        <f t="shared" si="369"/>
        <v>1.7616578793027138E-3</v>
      </c>
      <c r="H2549" s="182">
        <f t="shared" si="365"/>
        <v>0.24275639183313524</v>
      </c>
    </row>
    <row r="2550" spans="1:8">
      <c r="A2550" s="152">
        <f t="shared" si="371"/>
        <v>2536</v>
      </c>
      <c r="B2550" s="153">
        <f t="shared" si="371"/>
        <v>47461</v>
      </c>
      <c r="C2550" s="179" t="str">
        <f t="shared" si="367"/>
        <v>구간28</v>
      </c>
      <c r="D2550" s="152">
        <f t="shared" si="364"/>
        <v>92</v>
      </c>
      <c r="E2550" s="180">
        <f>COUNTIF($C$15:C2550,C2550)</f>
        <v>70</v>
      </c>
      <c r="F2550" s="181">
        <f t="shared" si="368"/>
        <v>0.24099473395383253</v>
      </c>
      <c r="G2550" s="181">
        <f t="shared" si="369"/>
        <v>1.7871891529157968E-3</v>
      </c>
      <c r="H2550" s="182">
        <f t="shared" si="365"/>
        <v>0.24278192310674832</v>
      </c>
    </row>
    <row r="2551" spans="1:8">
      <c r="A2551" s="152">
        <f t="shared" si="371"/>
        <v>2537</v>
      </c>
      <c r="B2551" s="153">
        <f t="shared" si="371"/>
        <v>47462</v>
      </c>
      <c r="C2551" s="179" t="str">
        <f t="shared" si="367"/>
        <v>구간28</v>
      </c>
      <c r="D2551" s="152">
        <f t="shared" si="364"/>
        <v>92</v>
      </c>
      <c r="E2551" s="180">
        <f>COUNTIF($C$15:C2551,C2551)</f>
        <v>71</v>
      </c>
      <c r="F2551" s="181">
        <f t="shared" si="368"/>
        <v>0.24099473395383253</v>
      </c>
      <c r="G2551" s="181">
        <f t="shared" si="369"/>
        <v>1.8127204265288796E-3</v>
      </c>
      <c r="H2551" s="182">
        <f t="shared" si="365"/>
        <v>0.24280745438036141</v>
      </c>
    </row>
    <row r="2552" spans="1:8">
      <c r="A2552" s="152">
        <f t="shared" si="371"/>
        <v>2538</v>
      </c>
      <c r="B2552" s="153">
        <f t="shared" si="371"/>
        <v>47463</v>
      </c>
      <c r="C2552" s="179" t="str">
        <f t="shared" si="367"/>
        <v>구간28</v>
      </c>
      <c r="D2552" s="152">
        <f t="shared" si="364"/>
        <v>92</v>
      </c>
      <c r="E2552" s="180">
        <f>COUNTIF($C$15:C2552,C2552)</f>
        <v>72</v>
      </c>
      <c r="F2552" s="181">
        <f t="shared" si="368"/>
        <v>0.24099473395383253</v>
      </c>
      <c r="G2552" s="181">
        <f t="shared" si="369"/>
        <v>1.8382517001419624E-3</v>
      </c>
      <c r="H2552" s="182">
        <f t="shared" si="365"/>
        <v>0.24283298565397449</v>
      </c>
    </row>
    <row r="2553" spans="1:8">
      <c r="A2553" s="152">
        <f t="shared" si="371"/>
        <v>2539</v>
      </c>
      <c r="B2553" s="153">
        <f t="shared" si="371"/>
        <v>47464</v>
      </c>
      <c r="C2553" s="179" t="str">
        <f t="shared" si="367"/>
        <v>구간28</v>
      </c>
      <c r="D2553" s="152">
        <f t="shared" si="364"/>
        <v>92</v>
      </c>
      <c r="E2553" s="180">
        <f>COUNTIF($C$15:C2553,C2553)</f>
        <v>73</v>
      </c>
      <c r="F2553" s="181">
        <f t="shared" si="368"/>
        <v>0.24099473395383253</v>
      </c>
      <c r="G2553" s="181">
        <f t="shared" si="369"/>
        <v>1.8637829737550452E-3</v>
      </c>
      <c r="H2553" s="182">
        <f t="shared" si="365"/>
        <v>0.24285851692758759</v>
      </c>
    </row>
    <row r="2554" spans="1:8">
      <c r="A2554" s="152">
        <f t="shared" si="371"/>
        <v>2540</v>
      </c>
      <c r="B2554" s="153">
        <f t="shared" si="371"/>
        <v>47465</v>
      </c>
      <c r="C2554" s="179" t="str">
        <f t="shared" si="367"/>
        <v>구간28</v>
      </c>
      <c r="D2554" s="152">
        <f t="shared" si="364"/>
        <v>92</v>
      </c>
      <c r="E2554" s="180">
        <f>COUNTIF($C$15:C2554,C2554)</f>
        <v>74</v>
      </c>
      <c r="F2554" s="181">
        <f t="shared" si="368"/>
        <v>0.24099473395383253</v>
      </c>
      <c r="G2554" s="181">
        <f t="shared" si="369"/>
        <v>1.8893142473681279E-3</v>
      </c>
      <c r="H2554" s="182">
        <f t="shared" si="365"/>
        <v>0.24288404820120066</v>
      </c>
    </row>
    <row r="2555" spans="1:8">
      <c r="A2555" s="152">
        <f t="shared" si="371"/>
        <v>2541</v>
      </c>
      <c r="B2555" s="153">
        <f t="shared" si="371"/>
        <v>47466</v>
      </c>
      <c r="C2555" s="179" t="str">
        <f t="shared" si="367"/>
        <v>구간28</v>
      </c>
      <c r="D2555" s="152">
        <f t="shared" si="364"/>
        <v>92</v>
      </c>
      <c r="E2555" s="180">
        <f>COUNTIF($C$15:C2555,C2555)</f>
        <v>75</v>
      </c>
      <c r="F2555" s="181">
        <f t="shared" si="368"/>
        <v>0.24099473395383253</v>
      </c>
      <c r="G2555" s="181">
        <f t="shared" si="369"/>
        <v>1.9148455209812107E-3</v>
      </c>
      <c r="H2555" s="182">
        <f t="shared" si="365"/>
        <v>0.24290957947481373</v>
      </c>
    </row>
    <row r="2556" spans="1:8">
      <c r="A2556" s="152">
        <f t="shared" si="371"/>
        <v>2542</v>
      </c>
      <c r="B2556" s="153">
        <f t="shared" si="371"/>
        <v>47467</v>
      </c>
      <c r="C2556" s="179" t="str">
        <f t="shared" si="367"/>
        <v>구간28</v>
      </c>
      <c r="D2556" s="152">
        <f t="shared" si="364"/>
        <v>92</v>
      </c>
      <c r="E2556" s="180">
        <f>COUNTIF($C$15:C2556,C2556)</f>
        <v>76</v>
      </c>
      <c r="F2556" s="181">
        <f t="shared" si="368"/>
        <v>0.24099473395383253</v>
      </c>
      <c r="G2556" s="181">
        <f t="shared" si="369"/>
        <v>1.9403767945942935E-3</v>
      </c>
      <c r="H2556" s="182">
        <f t="shared" si="365"/>
        <v>0.24293511074842683</v>
      </c>
    </row>
    <row r="2557" spans="1:8">
      <c r="A2557" s="152">
        <f t="shared" si="371"/>
        <v>2543</v>
      </c>
      <c r="B2557" s="153">
        <f t="shared" si="371"/>
        <v>47468</v>
      </c>
      <c r="C2557" s="179" t="str">
        <f t="shared" si="367"/>
        <v>구간28</v>
      </c>
      <c r="D2557" s="152">
        <f t="shared" si="364"/>
        <v>92</v>
      </c>
      <c r="E2557" s="180">
        <f>COUNTIF($C$15:C2557,C2557)</f>
        <v>77</v>
      </c>
      <c r="F2557" s="181">
        <f t="shared" si="368"/>
        <v>0.24099473395383253</v>
      </c>
      <c r="G2557" s="181">
        <f t="shared" si="369"/>
        <v>1.9659080682073765E-3</v>
      </c>
      <c r="H2557" s="182">
        <f t="shared" si="365"/>
        <v>0.2429606420220399</v>
      </c>
    </row>
    <row r="2558" spans="1:8">
      <c r="A2558" s="152">
        <f t="shared" si="371"/>
        <v>2544</v>
      </c>
      <c r="B2558" s="153">
        <f t="shared" si="371"/>
        <v>47469</v>
      </c>
      <c r="C2558" s="179" t="str">
        <f t="shared" si="367"/>
        <v>구간28</v>
      </c>
      <c r="D2558" s="152">
        <f t="shared" si="364"/>
        <v>92</v>
      </c>
      <c r="E2558" s="180">
        <f>COUNTIF($C$15:C2558,C2558)</f>
        <v>78</v>
      </c>
      <c r="F2558" s="181">
        <f t="shared" si="368"/>
        <v>0.24099473395383253</v>
      </c>
      <c r="G2558" s="181">
        <f t="shared" si="369"/>
        <v>1.9914393418204593E-3</v>
      </c>
      <c r="H2558" s="182">
        <f t="shared" si="365"/>
        <v>0.242986173295653</v>
      </c>
    </row>
    <row r="2559" spans="1:8">
      <c r="A2559" s="152">
        <f t="shared" si="371"/>
        <v>2545</v>
      </c>
      <c r="B2559" s="153">
        <f t="shared" si="371"/>
        <v>47470</v>
      </c>
      <c r="C2559" s="179" t="str">
        <f t="shared" si="367"/>
        <v>구간28</v>
      </c>
      <c r="D2559" s="152">
        <f t="shared" si="364"/>
        <v>92</v>
      </c>
      <c r="E2559" s="180">
        <f>COUNTIF($C$15:C2559,C2559)</f>
        <v>79</v>
      </c>
      <c r="F2559" s="181">
        <f t="shared" si="368"/>
        <v>0.24099473395383253</v>
      </c>
      <c r="G2559" s="181">
        <f t="shared" si="369"/>
        <v>2.0169706154335421E-3</v>
      </c>
      <c r="H2559" s="182">
        <f t="shared" si="365"/>
        <v>0.24301170456926607</v>
      </c>
    </row>
    <row r="2560" spans="1:8">
      <c r="A2560" s="152">
        <f t="shared" ref="A2560:B2575" si="372">A2559+1</f>
        <v>2546</v>
      </c>
      <c r="B2560" s="153">
        <f t="shared" si="372"/>
        <v>47471</v>
      </c>
      <c r="C2560" s="179" t="str">
        <f t="shared" si="367"/>
        <v>구간28</v>
      </c>
      <c r="D2560" s="152">
        <f t="shared" si="364"/>
        <v>92</v>
      </c>
      <c r="E2560" s="180">
        <f>COUNTIF($C$15:C2560,C2560)</f>
        <v>80</v>
      </c>
      <c r="F2560" s="181">
        <f t="shared" si="368"/>
        <v>0.24099473395383253</v>
      </c>
      <c r="G2560" s="181">
        <f t="shared" si="369"/>
        <v>2.0425018890466249E-3</v>
      </c>
      <c r="H2560" s="182">
        <f t="shared" si="365"/>
        <v>0.24303723584287915</v>
      </c>
    </row>
    <row r="2561" spans="1:8">
      <c r="A2561" s="152">
        <f t="shared" si="372"/>
        <v>2547</v>
      </c>
      <c r="B2561" s="153">
        <f t="shared" si="372"/>
        <v>47472</v>
      </c>
      <c r="C2561" s="179" t="str">
        <f t="shared" si="367"/>
        <v>구간28</v>
      </c>
      <c r="D2561" s="152">
        <f t="shared" si="364"/>
        <v>92</v>
      </c>
      <c r="E2561" s="180">
        <f>COUNTIF($C$15:C2561,C2561)</f>
        <v>81</v>
      </c>
      <c r="F2561" s="181">
        <f t="shared" si="368"/>
        <v>0.24099473395383253</v>
      </c>
      <c r="G2561" s="181">
        <f t="shared" si="369"/>
        <v>2.0680331626597077E-3</v>
      </c>
      <c r="H2561" s="182">
        <f t="shared" si="365"/>
        <v>0.24306276711649225</v>
      </c>
    </row>
    <row r="2562" spans="1:8">
      <c r="A2562" s="152">
        <f t="shared" si="372"/>
        <v>2548</v>
      </c>
      <c r="B2562" s="153">
        <f t="shared" si="372"/>
        <v>47473</v>
      </c>
      <c r="C2562" s="179" t="str">
        <f t="shared" si="367"/>
        <v>구간28</v>
      </c>
      <c r="D2562" s="152">
        <f t="shared" si="364"/>
        <v>92</v>
      </c>
      <c r="E2562" s="180">
        <f>COUNTIF($C$15:C2562,C2562)</f>
        <v>82</v>
      </c>
      <c r="F2562" s="181">
        <f t="shared" si="368"/>
        <v>0.24099473395383253</v>
      </c>
      <c r="G2562" s="181">
        <f t="shared" si="369"/>
        <v>2.0935644362727905E-3</v>
      </c>
      <c r="H2562" s="182">
        <f t="shared" si="365"/>
        <v>0.24308829839010532</v>
      </c>
    </row>
    <row r="2563" spans="1:8">
      <c r="A2563" s="152">
        <f t="shared" si="372"/>
        <v>2549</v>
      </c>
      <c r="B2563" s="153">
        <f t="shared" si="372"/>
        <v>47474</v>
      </c>
      <c r="C2563" s="179" t="str">
        <f t="shared" si="367"/>
        <v>구간28</v>
      </c>
      <c r="D2563" s="152">
        <f t="shared" si="364"/>
        <v>92</v>
      </c>
      <c r="E2563" s="180">
        <f>COUNTIF($C$15:C2563,C2563)</f>
        <v>83</v>
      </c>
      <c r="F2563" s="181">
        <f t="shared" si="368"/>
        <v>0.24099473395383253</v>
      </c>
      <c r="G2563" s="181">
        <f t="shared" si="369"/>
        <v>2.1190957098858733E-3</v>
      </c>
      <c r="H2563" s="182">
        <f t="shared" si="365"/>
        <v>0.24311382966371839</v>
      </c>
    </row>
    <row r="2564" spans="1:8">
      <c r="A2564" s="152">
        <f t="shared" si="372"/>
        <v>2550</v>
      </c>
      <c r="B2564" s="153">
        <f t="shared" si="372"/>
        <v>47475</v>
      </c>
      <c r="C2564" s="179" t="str">
        <f t="shared" si="367"/>
        <v>구간28</v>
      </c>
      <c r="D2564" s="152">
        <f t="shared" si="364"/>
        <v>92</v>
      </c>
      <c r="E2564" s="180">
        <f>COUNTIF($C$15:C2564,C2564)</f>
        <v>84</v>
      </c>
      <c r="F2564" s="181">
        <f t="shared" si="368"/>
        <v>0.24099473395383253</v>
      </c>
      <c r="G2564" s="181">
        <f t="shared" si="369"/>
        <v>2.1446269834989561E-3</v>
      </c>
      <c r="H2564" s="182">
        <f t="shared" si="365"/>
        <v>0.24313936093733149</v>
      </c>
    </row>
    <row r="2565" spans="1:8">
      <c r="A2565" s="152">
        <f t="shared" si="372"/>
        <v>2551</v>
      </c>
      <c r="B2565" s="153">
        <f t="shared" si="372"/>
        <v>47476</v>
      </c>
      <c r="C2565" s="179" t="str">
        <f t="shared" si="367"/>
        <v>구간28</v>
      </c>
      <c r="D2565" s="152">
        <f t="shared" si="364"/>
        <v>92</v>
      </c>
      <c r="E2565" s="180">
        <f>COUNTIF($C$15:C2565,C2565)</f>
        <v>85</v>
      </c>
      <c r="F2565" s="181">
        <f t="shared" si="368"/>
        <v>0.24099473395383253</v>
      </c>
      <c r="G2565" s="181">
        <f t="shared" si="369"/>
        <v>2.1701582571120388E-3</v>
      </c>
      <c r="H2565" s="182">
        <f t="shared" si="365"/>
        <v>0.24316489221094456</v>
      </c>
    </row>
    <row r="2566" spans="1:8">
      <c r="A2566" s="152">
        <f t="shared" si="372"/>
        <v>2552</v>
      </c>
      <c r="B2566" s="153">
        <f t="shared" si="372"/>
        <v>47477</v>
      </c>
      <c r="C2566" s="179" t="str">
        <f t="shared" si="367"/>
        <v>구간28</v>
      </c>
      <c r="D2566" s="152">
        <f t="shared" si="364"/>
        <v>92</v>
      </c>
      <c r="E2566" s="180">
        <f>COUNTIF($C$15:C2566,C2566)</f>
        <v>86</v>
      </c>
      <c r="F2566" s="181">
        <f t="shared" si="368"/>
        <v>0.24099473395383253</v>
      </c>
      <c r="G2566" s="181">
        <f t="shared" si="369"/>
        <v>2.1956895307251216E-3</v>
      </c>
      <c r="H2566" s="182">
        <f t="shared" si="365"/>
        <v>0.24319042348455766</v>
      </c>
    </row>
    <row r="2567" spans="1:8">
      <c r="A2567" s="152">
        <f t="shared" si="372"/>
        <v>2553</v>
      </c>
      <c r="B2567" s="153">
        <f t="shared" si="372"/>
        <v>47478</v>
      </c>
      <c r="C2567" s="179" t="str">
        <f t="shared" si="367"/>
        <v>구간28</v>
      </c>
      <c r="D2567" s="152">
        <f t="shared" si="364"/>
        <v>92</v>
      </c>
      <c r="E2567" s="180">
        <f>COUNTIF($C$15:C2567,C2567)</f>
        <v>87</v>
      </c>
      <c r="F2567" s="181">
        <f t="shared" si="368"/>
        <v>0.24099473395383253</v>
      </c>
      <c r="G2567" s="181">
        <f t="shared" si="369"/>
        <v>2.2212208043382044E-3</v>
      </c>
      <c r="H2567" s="182">
        <f t="shared" si="365"/>
        <v>0.24321595475817073</v>
      </c>
    </row>
    <row r="2568" spans="1:8">
      <c r="A2568" s="152">
        <f t="shared" si="372"/>
        <v>2554</v>
      </c>
      <c r="B2568" s="153">
        <f t="shared" si="372"/>
        <v>47479</v>
      </c>
      <c r="C2568" s="179" t="str">
        <f t="shared" si="367"/>
        <v>구간28</v>
      </c>
      <c r="D2568" s="152">
        <f t="shared" si="364"/>
        <v>92</v>
      </c>
      <c r="E2568" s="180">
        <f>COUNTIF($C$15:C2568,C2568)</f>
        <v>88</v>
      </c>
      <c r="F2568" s="181">
        <f t="shared" si="368"/>
        <v>0.24099473395383253</v>
      </c>
      <c r="G2568" s="181">
        <f t="shared" si="369"/>
        <v>2.2467520779512872E-3</v>
      </c>
      <c r="H2568" s="182">
        <f t="shared" si="365"/>
        <v>0.2432414860317838</v>
      </c>
    </row>
    <row r="2569" spans="1:8">
      <c r="A2569" s="152">
        <f t="shared" si="372"/>
        <v>2555</v>
      </c>
      <c r="B2569" s="153">
        <f t="shared" si="372"/>
        <v>47480</v>
      </c>
      <c r="C2569" s="179" t="str">
        <f t="shared" si="367"/>
        <v>구간28</v>
      </c>
      <c r="D2569" s="152">
        <f t="shared" si="364"/>
        <v>92</v>
      </c>
      <c r="E2569" s="180">
        <f>COUNTIF($C$15:C2569,C2569)</f>
        <v>89</v>
      </c>
      <c r="F2569" s="181">
        <f t="shared" si="368"/>
        <v>0.24099473395383253</v>
      </c>
      <c r="G2569" s="181">
        <f t="shared" si="369"/>
        <v>2.27228335156437E-3</v>
      </c>
      <c r="H2569" s="182">
        <f t="shared" si="365"/>
        <v>0.2432670173053969</v>
      </c>
    </row>
    <row r="2570" spans="1:8">
      <c r="A2570" s="152">
        <f t="shared" si="372"/>
        <v>2556</v>
      </c>
      <c r="B2570" s="153">
        <f t="shared" si="372"/>
        <v>47481</v>
      </c>
      <c r="C2570" s="179" t="str">
        <f t="shared" si="367"/>
        <v>구간28</v>
      </c>
      <c r="D2570" s="152">
        <f t="shared" si="364"/>
        <v>92</v>
      </c>
      <c r="E2570" s="180">
        <f>COUNTIF($C$15:C2570,C2570)</f>
        <v>90</v>
      </c>
      <c r="F2570" s="181">
        <f t="shared" si="368"/>
        <v>0.24099473395383253</v>
      </c>
      <c r="G2570" s="181">
        <f t="shared" si="369"/>
        <v>2.2978146251774528E-3</v>
      </c>
      <c r="H2570" s="182">
        <f t="shared" si="365"/>
        <v>0.24329254857900998</v>
      </c>
    </row>
    <row r="2571" spans="1:8">
      <c r="A2571" s="152">
        <f t="shared" si="372"/>
        <v>2557</v>
      </c>
      <c r="B2571" s="153">
        <f t="shared" si="372"/>
        <v>47482</v>
      </c>
      <c r="C2571" s="179" t="str">
        <f t="shared" si="367"/>
        <v>구간28</v>
      </c>
      <c r="D2571" s="152">
        <f t="shared" si="364"/>
        <v>92</v>
      </c>
      <c r="E2571" s="180">
        <f>COUNTIF($C$15:C2571,C2571)</f>
        <v>91</v>
      </c>
      <c r="F2571" s="181">
        <f t="shared" si="368"/>
        <v>0.24099473395383253</v>
      </c>
      <c r="G2571" s="181">
        <f t="shared" si="369"/>
        <v>2.3233458987905356E-3</v>
      </c>
      <c r="H2571" s="182">
        <f t="shared" si="365"/>
        <v>0.24331807985262308</v>
      </c>
    </row>
    <row r="2572" spans="1:8">
      <c r="A2572" s="152">
        <f t="shared" si="372"/>
        <v>2558</v>
      </c>
      <c r="B2572" s="153">
        <f t="shared" si="372"/>
        <v>47483</v>
      </c>
      <c r="C2572" s="179" t="str">
        <f t="shared" si="367"/>
        <v>구간28</v>
      </c>
      <c r="D2572" s="152">
        <f t="shared" si="364"/>
        <v>92</v>
      </c>
      <c r="E2572" s="180">
        <f>COUNTIF($C$15:C2572,C2572)</f>
        <v>92</v>
      </c>
      <c r="F2572" s="181">
        <f t="shared" si="368"/>
        <v>0.24099473395383253</v>
      </c>
      <c r="G2572" s="181">
        <f t="shared" si="369"/>
        <v>2.3488771724036184E-3</v>
      </c>
      <c r="H2572" s="182">
        <f t="shared" si="365"/>
        <v>0.24334361112623615</v>
      </c>
    </row>
    <row r="2573" spans="1:8">
      <c r="A2573" s="152">
        <f t="shared" si="372"/>
        <v>2559</v>
      </c>
      <c r="B2573" s="153">
        <f t="shared" si="372"/>
        <v>47484</v>
      </c>
      <c r="C2573" s="179" t="str">
        <f t="shared" si="367"/>
        <v>구간29</v>
      </c>
      <c r="D2573" s="152">
        <f t="shared" si="364"/>
        <v>90</v>
      </c>
      <c r="E2573" s="180">
        <f>COUNTIF($C$15:C2573,C2573)</f>
        <v>1</v>
      </c>
      <c r="F2573" s="181">
        <f t="shared" si="368"/>
        <v>0.24334361112623615</v>
      </c>
      <c r="G2573" s="181">
        <f t="shared" si="369"/>
        <v>1.0797916571705615E-5</v>
      </c>
      <c r="H2573" s="182">
        <f t="shared" si="365"/>
        <v>0.24335440904280786</v>
      </c>
    </row>
    <row r="2574" spans="1:8">
      <c r="A2574" s="152">
        <f t="shared" si="372"/>
        <v>2560</v>
      </c>
      <c r="B2574" s="153">
        <f t="shared" si="372"/>
        <v>47485</v>
      </c>
      <c r="C2574" s="179" t="str">
        <f t="shared" si="367"/>
        <v>구간29</v>
      </c>
      <c r="D2574" s="152">
        <f t="shared" si="364"/>
        <v>90</v>
      </c>
      <c r="E2574" s="180">
        <f>COUNTIF($C$15:C2574,C2574)</f>
        <v>2</v>
      </c>
      <c r="F2574" s="181">
        <f t="shared" si="368"/>
        <v>0.24334361112623615</v>
      </c>
      <c r="G2574" s="181">
        <f t="shared" si="369"/>
        <v>2.1595833143411231E-5</v>
      </c>
      <c r="H2574" s="182">
        <f t="shared" si="365"/>
        <v>0.24336520695937955</v>
      </c>
    </row>
    <row r="2575" spans="1:8">
      <c r="A2575" s="152">
        <f t="shared" si="372"/>
        <v>2561</v>
      </c>
      <c r="B2575" s="153">
        <f t="shared" si="372"/>
        <v>47486</v>
      </c>
      <c r="C2575" s="179" t="str">
        <f t="shared" si="367"/>
        <v>구간29</v>
      </c>
      <c r="D2575" s="152">
        <f t="shared" ref="D2575:D2638" si="373">COUNTIF($C$15:$C$49928,C2575)</f>
        <v>90</v>
      </c>
      <c r="E2575" s="180">
        <f>COUNTIF($C$15:C2575,C2575)</f>
        <v>3</v>
      </c>
      <c r="F2575" s="181">
        <f t="shared" si="368"/>
        <v>0.24334361112623615</v>
      </c>
      <c r="G2575" s="181">
        <f t="shared" si="369"/>
        <v>3.2393749715116844E-5</v>
      </c>
      <c r="H2575" s="182">
        <f t="shared" ref="H2575:H2638" si="374">F2575+G2575</f>
        <v>0.24337600487595126</v>
      </c>
    </row>
    <row r="2576" spans="1:8">
      <c r="A2576" s="152">
        <f t="shared" ref="A2576:B2591" si="375">A2575+1</f>
        <v>2562</v>
      </c>
      <c r="B2576" s="153">
        <f t="shared" si="375"/>
        <v>47487</v>
      </c>
      <c r="C2576" s="179" t="str">
        <f t="shared" ref="C2576:C2639" si="376">IF(IFERROR(HLOOKUP(B2576,$D$5:$BK$6,2,FALSE),"")="",C2577,HLOOKUP(B2576,$D$5:$BK$7,2,FALSE))</f>
        <v>구간29</v>
      </c>
      <c r="D2576" s="152">
        <f t="shared" si="373"/>
        <v>90</v>
      </c>
      <c r="E2576" s="180">
        <f>COUNTIF($C$15:C2576,C2576)</f>
        <v>4</v>
      </c>
      <c r="F2576" s="181">
        <f t="shared" ref="F2576:F2639" si="377">HLOOKUP($C2576,$D$6:$BK$11,6,FALSE)</f>
        <v>0.24334361112623615</v>
      </c>
      <c r="G2576" s="181">
        <f t="shared" ref="G2576:G2639" si="378">HLOOKUP($C2576,$D$6:$BK$11,5,FALSE)*(E2576)</f>
        <v>4.3191666286822461E-5</v>
      </c>
      <c r="H2576" s="182">
        <f t="shared" si="374"/>
        <v>0.24338680279252298</v>
      </c>
    </row>
    <row r="2577" spans="1:8">
      <c r="A2577" s="152">
        <f t="shared" si="375"/>
        <v>2563</v>
      </c>
      <c r="B2577" s="153">
        <f t="shared" si="375"/>
        <v>47488</v>
      </c>
      <c r="C2577" s="179" t="str">
        <f t="shared" si="376"/>
        <v>구간29</v>
      </c>
      <c r="D2577" s="152">
        <f t="shared" si="373"/>
        <v>90</v>
      </c>
      <c r="E2577" s="180">
        <f>COUNTIF($C$15:C2577,C2577)</f>
        <v>5</v>
      </c>
      <c r="F2577" s="181">
        <f t="shared" si="377"/>
        <v>0.24334361112623615</v>
      </c>
      <c r="G2577" s="181">
        <f t="shared" si="378"/>
        <v>5.3989582858528078E-5</v>
      </c>
      <c r="H2577" s="182">
        <f t="shared" si="374"/>
        <v>0.24339760070909466</v>
      </c>
    </row>
    <row r="2578" spans="1:8">
      <c r="A2578" s="152">
        <f t="shared" si="375"/>
        <v>2564</v>
      </c>
      <c r="B2578" s="153">
        <f t="shared" si="375"/>
        <v>47489</v>
      </c>
      <c r="C2578" s="179" t="str">
        <f t="shared" si="376"/>
        <v>구간29</v>
      </c>
      <c r="D2578" s="152">
        <f t="shared" si="373"/>
        <v>90</v>
      </c>
      <c r="E2578" s="180">
        <f>COUNTIF($C$15:C2578,C2578)</f>
        <v>6</v>
      </c>
      <c r="F2578" s="181">
        <f t="shared" si="377"/>
        <v>0.24334361112623615</v>
      </c>
      <c r="G2578" s="181">
        <f t="shared" si="378"/>
        <v>6.4787499430233689E-5</v>
      </c>
      <c r="H2578" s="182">
        <f t="shared" si="374"/>
        <v>0.24340839862566638</v>
      </c>
    </row>
    <row r="2579" spans="1:8">
      <c r="A2579" s="152">
        <f t="shared" si="375"/>
        <v>2565</v>
      </c>
      <c r="B2579" s="153">
        <f t="shared" si="375"/>
        <v>47490</v>
      </c>
      <c r="C2579" s="179" t="str">
        <f t="shared" si="376"/>
        <v>구간29</v>
      </c>
      <c r="D2579" s="152">
        <f t="shared" si="373"/>
        <v>90</v>
      </c>
      <c r="E2579" s="180">
        <f>COUNTIF($C$15:C2579,C2579)</f>
        <v>7</v>
      </c>
      <c r="F2579" s="181">
        <f t="shared" si="377"/>
        <v>0.24334361112623615</v>
      </c>
      <c r="G2579" s="181">
        <f t="shared" si="378"/>
        <v>7.5585416001939306E-5</v>
      </c>
      <c r="H2579" s="182">
        <f t="shared" si="374"/>
        <v>0.24341919654223809</v>
      </c>
    </row>
    <row r="2580" spans="1:8">
      <c r="A2580" s="152">
        <f t="shared" si="375"/>
        <v>2566</v>
      </c>
      <c r="B2580" s="153">
        <f t="shared" si="375"/>
        <v>47491</v>
      </c>
      <c r="C2580" s="179" t="str">
        <f t="shared" si="376"/>
        <v>구간29</v>
      </c>
      <c r="D2580" s="152">
        <f t="shared" si="373"/>
        <v>90</v>
      </c>
      <c r="E2580" s="180">
        <f>COUNTIF($C$15:C2580,C2580)</f>
        <v>8</v>
      </c>
      <c r="F2580" s="181">
        <f t="shared" si="377"/>
        <v>0.24334361112623615</v>
      </c>
      <c r="G2580" s="181">
        <f t="shared" si="378"/>
        <v>8.6383332573644923E-5</v>
      </c>
      <c r="H2580" s="182">
        <f t="shared" si="374"/>
        <v>0.24342999445880981</v>
      </c>
    </row>
    <row r="2581" spans="1:8">
      <c r="A2581" s="152">
        <f t="shared" si="375"/>
        <v>2567</v>
      </c>
      <c r="B2581" s="153">
        <f t="shared" si="375"/>
        <v>47492</v>
      </c>
      <c r="C2581" s="179" t="str">
        <f t="shared" si="376"/>
        <v>구간29</v>
      </c>
      <c r="D2581" s="152">
        <f t="shared" si="373"/>
        <v>90</v>
      </c>
      <c r="E2581" s="180">
        <f>COUNTIF($C$15:C2581,C2581)</f>
        <v>9</v>
      </c>
      <c r="F2581" s="181">
        <f t="shared" si="377"/>
        <v>0.24334361112623615</v>
      </c>
      <c r="G2581" s="181">
        <f t="shared" si="378"/>
        <v>9.718124914535054E-5</v>
      </c>
      <c r="H2581" s="182">
        <f t="shared" si="374"/>
        <v>0.24344079237538149</v>
      </c>
    </row>
    <row r="2582" spans="1:8">
      <c r="A2582" s="152">
        <f t="shared" si="375"/>
        <v>2568</v>
      </c>
      <c r="B2582" s="153">
        <f t="shared" si="375"/>
        <v>47493</v>
      </c>
      <c r="C2582" s="179" t="str">
        <f t="shared" si="376"/>
        <v>구간29</v>
      </c>
      <c r="D2582" s="152">
        <f t="shared" si="373"/>
        <v>90</v>
      </c>
      <c r="E2582" s="180">
        <f>COUNTIF($C$15:C2582,C2582)</f>
        <v>10</v>
      </c>
      <c r="F2582" s="181">
        <f t="shared" si="377"/>
        <v>0.24334361112623615</v>
      </c>
      <c r="G2582" s="181">
        <f t="shared" si="378"/>
        <v>1.0797916571705616E-4</v>
      </c>
      <c r="H2582" s="182">
        <f t="shared" si="374"/>
        <v>0.24345159029195321</v>
      </c>
    </row>
    <row r="2583" spans="1:8">
      <c r="A2583" s="152">
        <f t="shared" si="375"/>
        <v>2569</v>
      </c>
      <c r="B2583" s="153">
        <f t="shared" si="375"/>
        <v>47494</v>
      </c>
      <c r="C2583" s="179" t="str">
        <f t="shared" si="376"/>
        <v>구간29</v>
      </c>
      <c r="D2583" s="152">
        <f t="shared" si="373"/>
        <v>90</v>
      </c>
      <c r="E2583" s="180">
        <f>COUNTIF($C$15:C2583,C2583)</f>
        <v>11</v>
      </c>
      <c r="F2583" s="181">
        <f t="shared" si="377"/>
        <v>0.24334361112623615</v>
      </c>
      <c r="G2583" s="181">
        <f t="shared" si="378"/>
        <v>1.1877708228876177E-4</v>
      </c>
      <c r="H2583" s="182">
        <f t="shared" si="374"/>
        <v>0.24346238820852492</v>
      </c>
    </row>
    <row r="2584" spans="1:8">
      <c r="A2584" s="152">
        <f t="shared" si="375"/>
        <v>2570</v>
      </c>
      <c r="B2584" s="153">
        <f t="shared" si="375"/>
        <v>47495</v>
      </c>
      <c r="C2584" s="179" t="str">
        <f t="shared" si="376"/>
        <v>구간29</v>
      </c>
      <c r="D2584" s="152">
        <f t="shared" si="373"/>
        <v>90</v>
      </c>
      <c r="E2584" s="180">
        <f>COUNTIF($C$15:C2584,C2584)</f>
        <v>12</v>
      </c>
      <c r="F2584" s="181">
        <f t="shared" si="377"/>
        <v>0.24334361112623615</v>
      </c>
      <c r="G2584" s="181">
        <f t="shared" si="378"/>
        <v>1.2957499886046738E-4</v>
      </c>
      <c r="H2584" s="182">
        <f t="shared" si="374"/>
        <v>0.24347318612509661</v>
      </c>
    </row>
    <row r="2585" spans="1:8">
      <c r="A2585" s="152">
        <f t="shared" si="375"/>
        <v>2571</v>
      </c>
      <c r="B2585" s="153">
        <f t="shared" si="375"/>
        <v>47496</v>
      </c>
      <c r="C2585" s="179" t="str">
        <f t="shared" si="376"/>
        <v>구간29</v>
      </c>
      <c r="D2585" s="152">
        <f t="shared" si="373"/>
        <v>90</v>
      </c>
      <c r="E2585" s="180">
        <f>COUNTIF($C$15:C2585,C2585)</f>
        <v>13</v>
      </c>
      <c r="F2585" s="181">
        <f t="shared" si="377"/>
        <v>0.24334361112623615</v>
      </c>
      <c r="G2585" s="181">
        <f t="shared" si="378"/>
        <v>1.4037291543217301E-4</v>
      </c>
      <c r="H2585" s="182">
        <f t="shared" si="374"/>
        <v>0.24348398404166832</v>
      </c>
    </row>
    <row r="2586" spans="1:8">
      <c r="A2586" s="152">
        <f t="shared" si="375"/>
        <v>2572</v>
      </c>
      <c r="B2586" s="153">
        <f t="shared" si="375"/>
        <v>47497</v>
      </c>
      <c r="C2586" s="179" t="str">
        <f t="shared" si="376"/>
        <v>구간29</v>
      </c>
      <c r="D2586" s="152">
        <f t="shared" si="373"/>
        <v>90</v>
      </c>
      <c r="E2586" s="180">
        <f>COUNTIF($C$15:C2586,C2586)</f>
        <v>14</v>
      </c>
      <c r="F2586" s="181">
        <f t="shared" si="377"/>
        <v>0.24334361112623615</v>
      </c>
      <c r="G2586" s="181">
        <f t="shared" si="378"/>
        <v>1.5117083200387861E-4</v>
      </c>
      <c r="H2586" s="182">
        <f t="shared" si="374"/>
        <v>0.24349478195824004</v>
      </c>
    </row>
    <row r="2587" spans="1:8">
      <c r="A2587" s="152">
        <f t="shared" si="375"/>
        <v>2573</v>
      </c>
      <c r="B2587" s="153">
        <f t="shared" si="375"/>
        <v>47498</v>
      </c>
      <c r="C2587" s="179" t="str">
        <f t="shared" si="376"/>
        <v>구간29</v>
      </c>
      <c r="D2587" s="152">
        <f t="shared" si="373"/>
        <v>90</v>
      </c>
      <c r="E2587" s="180">
        <f>COUNTIF($C$15:C2587,C2587)</f>
        <v>15</v>
      </c>
      <c r="F2587" s="181">
        <f t="shared" si="377"/>
        <v>0.24334361112623615</v>
      </c>
      <c r="G2587" s="181">
        <f t="shared" si="378"/>
        <v>1.6196874857558424E-4</v>
      </c>
      <c r="H2587" s="182">
        <f t="shared" si="374"/>
        <v>0.24350557987481172</v>
      </c>
    </row>
    <row r="2588" spans="1:8">
      <c r="A2588" s="152">
        <f t="shared" si="375"/>
        <v>2574</v>
      </c>
      <c r="B2588" s="153">
        <f t="shared" si="375"/>
        <v>47499</v>
      </c>
      <c r="C2588" s="179" t="str">
        <f t="shared" si="376"/>
        <v>구간29</v>
      </c>
      <c r="D2588" s="152">
        <f t="shared" si="373"/>
        <v>90</v>
      </c>
      <c r="E2588" s="180">
        <f>COUNTIF($C$15:C2588,C2588)</f>
        <v>16</v>
      </c>
      <c r="F2588" s="181">
        <f t="shared" si="377"/>
        <v>0.24334361112623615</v>
      </c>
      <c r="G2588" s="181">
        <f t="shared" si="378"/>
        <v>1.7276666514728985E-4</v>
      </c>
      <c r="H2588" s="182">
        <f t="shared" si="374"/>
        <v>0.24351637779138344</v>
      </c>
    </row>
    <row r="2589" spans="1:8">
      <c r="A2589" s="152">
        <f t="shared" si="375"/>
        <v>2575</v>
      </c>
      <c r="B2589" s="153">
        <f t="shared" si="375"/>
        <v>47500</v>
      </c>
      <c r="C2589" s="179" t="str">
        <f t="shared" si="376"/>
        <v>구간29</v>
      </c>
      <c r="D2589" s="152">
        <f t="shared" si="373"/>
        <v>90</v>
      </c>
      <c r="E2589" s="180">
        <f>COUNTIF($C$15:C2589,C2589)</f>
        <v>17</v>
      </c>
      <c r="F2589" s="181">
        <f t="shared" si="377"/>
        <v>0.24334361112623615</v>
      </c>
      <c r="G2589" s="181">
        <f t="shared" si="378"/>
        <v>1.8356458171899545E-4</v>
      </c>
      <c r="H2589" s="182">
        <f t="shared" si="374"/>
        <v>0.24352717570795515</v>
      </c>
    </row>
    <row r="2590" spans="1:8">
      <c r="A2590" s="152">
        <f t="shared" si="375"/>
        <v>2576</v>
      </c>
      <c r="B2590" s="153">
        <f t="shared" si="375"/>
        <v>47501</v>
      </c>
      <c r="C2590" s="179" t="str">
        <f t="shared" si="376"/>
        <v>구간29</v>
      </c>
      <c r="D2590" s="152">
        <f t="shared" si="373"/>
        <v>90</v>
      </c>
      <c r="E2590" s="180">
        <f>COUNTIF($C$15:C2590,C2590)</f>
        <v>18</v>
      </c>
      <c r="F2590" s="181">
        <f t="shared" si="377"/>
        <v>0.24334361112623615</v>
      </c>
      <c r="G2590" s="181">
        <f t="shared" si="378"/>
        <v>1.9436249829070108E-4</v>
      </c>
      <c r="H2590" s="182">
        <f t="shared" si="374"/>
        <v>0.24353797362452684</v>
      </c>
    </row>
    <row r="2591" spans="1:8">
      <c r="A2591" s="152">
        <f t="shared" si="375"/>
        <v>2577</v>
      </c>
      <c r="B2591" s="153">
        <f t="shared" si="375"/>
        <v>47502</v>
      </c>
      <c r="C2591" s="179" t="str">
        <f t="shared" si="376"/>
        <v>구간29</v>
      </c>
      <c r="D2591" s="152">
        <f t="shared" si="373"/>
        <v>90</v>
      </c>
      <c r="E2591" s="180">
        <f>COUNTIF($C$15:C2591,C2591)</f>
        <v>19</v>
      </c>
      <c r="F2591" s="181">
        <f t="shared" si="377"/>
        <v>0.24334361112623615</v>
      </c>
      <c r="G2591" s="181">
        <f t="shared" si="378"/>
        <v>2.0516041486240668E-4</v>
      </c>
      <c r="H2591" s="182">
        <f t="shared" si="374"/>
        <v>0.24354877154109855</v>
      </c>
    </row>
    <row r="2592" spans="1:8">
      <c r="A2592" s="152">
        <f t="shared" ref="A2592:B2607" si="379">A2591+1</f>
        <v>2578</v>
      </c>
      <c r="B2592" s="153">
        <f t="shared" si="379"/>
        <v>47503</v>
      </c>
      <c r="C2592" s="179" t="str">
        <f t="shared" si="376"/>
        <v>구간29</v>
      </c>
      <c r="D2592" s="152">
        <f t="shared" si="373"/>
        <v>90</v>
      </c>
      <c r="E2592" s="180">
        <f>COUNTIF($C$15:C2592,C2592)</f>
        <v>20</v>
      </c>
      <c r="F2592" s="181">
        <f t="shared" si="377"/>
        <v>0.24334361112623615</v>
      </c>
      <c r="G2592" s="181">
        <f t="shared" si="378"/>
        <v>2.1595833143411231E-4</v>
      </c>
      <c r="H2592" s="182">
        <f t="shared" si="374"/>
        <v>0.24355956945767027</v>
      </c>
    </row>
    <row r="2593" spans="1:8">
      <c r="A2593" s="152">
        <f t="shared" si="379"/>
        <v>2579</v>
      </c>
      <c r="B2593" s="153">
        <f t="shared" si="379"/>
        <v>47504</v>
      </c>
      <c r="C2593" s="179" t="str">
        <f t="shared" si="376"/>
        <v>구간29</v>
      </c>
      <c r="D2593" s="152">
        <f t="shared" si="373"/>
        <v>90</v>
      </c>
      <c r="E2593" s="180">
        <f>COUNTIF($C$15:C2593,C2593)</f>
        <v>21</v>
      </c>
      <c r="F2593" s="181">
        <f t="shared" si="377"/>
        <v>0.24334361112623615</v>
      </c>
      <c r="G2593" s="181">
        <f t="shared" si="378"/>
        <v>2.2675624800581792E-4</v>
      </c>
      <c r="H2593" s="182">
        <f t="shared" si="374"/>
        <v>0.24357036737424195</v>
      </c>
    </row>
    <row r="2594" spans="1:8">
      <c r="A2594" s="152">
        <f t="shared" si="379"/>
        <v>2580</v>
      </c>
      <c r="B2594" s="153">
        <f t="shared" si="379"/>
        <v>47505</v>
      </c>
      <c r="C2594" s="179" t="str">
        <f t="shared" si="376"/>
        <v>구간29</v>
      </c>
      <c r="D2594" s="152">
        <f t="shared" si="373"/>
        <v>90</v>
      </c>
      <c r="E2594" s="180">
        <f>COUNTIF($C$15:C2594,C2594)</f>
        <v>22</v>
      </c>
      <c r="F2594" s="181">
        <f t="shared" si="377"/>
        <v>0.24334361112623615</v>
      </c>
      <c r="G2594" s="181">
        <f t="shared" si="378"/>
        <v>2.3755416457752355E-4</v>
      </c>
      <c r="H2594" s="182">
        <f t="shared" si="374"/>
        <v>0.24358116529081367</v>
      </c>
    </row>
    <row r="2595" spans="1:8">
      <c r="A2595" s="152">
        <f t="shared" si="379"/>
        <v>2581</v>
      </c>
      <c r="B2595" s="153">
        <f t="shared" si="379"/>
        <v>47506</v>
      </c>
      <c r="C2595" s="179" t="str">
        <f t="shared" si="376"/>
        <v>구간29</v>
      </c>
      <c r="D2595" s="152">
        <f t="shared" si="373"/>
        <v>90</v>
      </c>
      <c r="E2595" s="180">
        <f>COUNTIF($C$15:C2595,C2595)</f>
        <v>23</v>
      </c>
      <c r="F2595" s="181">
        <f t="shared" si="377"/>
        <v>0.24334361112623615</v>
      </c>
      <c r="G2595" s="181">
        <f t="shared" si="378"/>
        <v>2.4835208114922918E-4</v>
      </c>
      <c r="H2595" s="182">
        <f t="shared" si="374"/>
        <v>0.24359196320738538</v>
      </c>
    </row>
    <row r="2596" spans="1:8">
      <c r="A2596" s="152">
        <f t="shared" si="379"/>
        <v>2582</v>
      </c>
      <c r="B2596" s="153">
        <f t="shared" si="379"/>
        <v>47507</v>
      </c>
      <c r="C2596" s="179" t="str">
        <f t="shared" si="376"/>
        <v>구간29</v>
      </c>
      <c r="D2596" s="152">
        <f t="shared" si="373"/>
        <v>90</v>
      </c>
      <c r="E2596" s="180">
        <f>COUNTIF($C$15:C2596,C2596)</f>
        <v>24</v>
      </c>
      <c r="F2596" s="181">
        <f t="shared" si="377"/>
        <v>0.24334361112623615</v>
      </c>
      <c r="G2596" s="181">
        <f t="shared" si="378"/>
        <v>2.5914999772093476E-4</v>
      </c>
      <c r="H2596" s="182">
        <f t="shared" si="374"/>
        <v>0.2436027611239571</v>
      </c>
    </row>
    <row r="2597" spans="1:8">
      <c r="A2597" s="152">
        <f t="shared" si="379"/>
        <v>2583</v>
      </c>
      <c r="B2597" s="153">
        <f t="shared" si="379"/>
        <v>47508</v>
      </c>
      <c r="C2597" s="179" t="str">
        <f t="shared" si="376"/>
        <v>구간29</v>
      </c>
      <c r="D2597" s="152">
        <f t="shared" si="373"/>
        <v>90</v>
      </c>
      <c r="E2597" s="180">
        <f>COUNTIF($C$15:C2597,C2597)</f>
        <v>25</v>
      </c>
      <c r="F2597" s="181">
        <f t="shared" si="377"/>
        <v>0.24334361112623615</v>
      </c>
      <c r="G2597" s="181">
        <f t="shared" si="378"/>
        <v>2.6994791429264039E-4</v>
      </c>
      <c r="H2597" s="182">
        <f t="shared" si="374"/>
        <v>0.24361355904052878</v>
      </c>
    </row>
    <row r="2598" spans="1:8">
      <c r="A2598" s="152">
        <f t="shared" si="379"/>
        <v>2584</v>
      </c>
      <c r="B2598" s="153">
        <f t="shared" si="379"/>
        <v>47509</v>
      </c>
      <c r="C2598" s="179" t="str">
        <f t="shared" si="376"/>
        <v>구간29</v>
      </c>
      <c r="D2598" s="152">
        <f t="shared" si="373"/>
        <v>90</v>
      </c>
      <c r="E2598" s="180">
        <f>COUNTIF($C$15:C2598,C2598)</f>
        <v>26</v>
      </c>
      <c r="F2598" s="181">
        <f t="shared" si="377"/>
        <v>0.24334361112623615</v>
      </c>
      <c r="G2598" s="181">
        <f t="shared" si="378"/>
        <v>2.8074583086434602E-4</v>
      </c>
      <c r="H2598" s="182">
        <f t="shared" si="374"/>
        <v>0.2436243569571005</v>
      </c>
    </row>
    <row r="2599" spans="1:8">
      <c r="A2599" s="152">
        <f t="shared" si="379"/>
        <v>2585</v>
      </c>
      <c r="B2599" s="153">
        <f t="shared" si="379"/>
        <v>47510</v>
      </c>
      <c r="C2599" s="179" t="str">
        <f t="shared" si="376"/>
        <v>구간29</v>
      </c>
      <c r="D2599" s="152">
        <f t="shared" si="373"/>
        <v>90</v>
      </c>
      <c r="E2599" s="180">
        <f>COUNTIF($C$15:C2599,C2599)</f>
        <v>27</v>
      </c>
      <c r="F2599" s="181">
        <f t="shared" si="377"/>
        <v>0.24334361112623615</v>
      </c>
      <c r="G2599" s="181">
        <f t="shared" si="378"/>
        <v>2.9154374743605159E-4</v>
      </c>
      <c r="H2599" s="182">
        <f t="shared" si="374"/>
        <v>0.24363515487367221</v>
      </c>
    </row>
    <row r="2600" spans="1:8">
      <c r="A2600" s="152">
        <f t="shared" si="379"/>
        <v>2586</v>
      </c>
      <c r="B2600" s="153">
        <f t="shared" si="379"/>
        <v>47511</v>
      </c>
      <c r="C2600" s="179" t="str">
        <f t="shared" si="376"/>
        <v>구간29</v>
      </c>
      <c r="D2600" s="152">
        <f t="shared" si="373"/>
        <v>90</v>
      </c>
      <c r="E2600" s="180">
        <f>COUNTIF($C$15:C2600,C2600)</f>
        <v>28</v>
      </c>
      <c r="F2600" s="181">
        <f t="shared" si="377"/>
        <v>0.24334361112623615</v>
      </c>
      <c r="G2600" s="181">
        <f t="shared" si="378"/>
        <v>3.0234166400775722E-4</v>
      </c>
      <c r="H2600" s="182">
        <f t="shared" si="374"/>
        <v>0.2436459527902439</v>
      </c>
    </row>
    <row r="2601" spans="1:8">
      <c r="A2601" s="152">
        <f t="shared" si="379"/>
        <v>2587</v>
      </c>
      <c r="B2601" s="153">
        <f t="shared" si="379"/>
        <v>47512</v>
      </c>
      <c r="C2601" s="179" t="str">
        <f t="shared" si="376"/>
        <v>구간29</v>
      </c>
      <c r="D2601" s="152">
        <f t="shared" si="373"/>
        <v>90</v>
      </c>
      <c r="E2601" s="180">
        <f>COUNTIF($C$15:C2601,C2601)</f>
        <v>29</v>
      </c>
      <c r="F2601" s="181">
        <f t="shared" si="377"/>
        <v>0.24334361112623615</v>
      </c>
      <c r="G2601" s="181">
        <f t="shared" si="378"/>
        <v>3.1313958057946285E-4</v>
      </c>
      <c r="H2601" s="182">
        <f t="shared" si="374"/>
        <v>0.24365675070681561</v>
      </c>
    </row>
    <row r="2602" spans="1:8">
      <c r="A2602" s="152">
        <f t="shared" si="379"/>
        <v>2588</v>
      </c>
      <c r="B2602" s="153">
        <f t="shared" si="379"/>
        <v>47513</v>
      </c>
      <c r="C2602" s="179" t="str">
        <f t="shared" si="376"/>
        <v>구간29</v>
      </c>
      <c r="D2602" s="152">
        <f t="shared" si="373"/>
        <v>90</v>
      </c>
      <c r="E2602" s="180">
        <f>COUNTIF($C$15:C2602,C2602)</f>
        <v>30</v>
      </c>
      <c r="F2602" s="181">
        <f t="shared" si="377"/>
        <v>0.24334361112623615</v>
      </c>
      <c r="G2602" s="181">
        <f t="shared" si="378"/>
        <v>3.2393749715116848E-4</v>
      </c>
      <c r="H2602" s="182">
        <f t="shared" si="374"/>
        <v>0.24366754862338733</v>
      </c>
    </row>
    <row r="2603" spans="1:8">
      <c r="A2603" s="152">
        <f t="shared" si="379"/>
        <v>2589</v>
      </c>
      <c r="B2603" s="153">
        <f t="shared" si="379"/>
        <v>47514</v>
      </c>
      <c r="C2603" s="179" t="str">
        <f t="shared" si="376"/>
        <v>구간29</v>
      </c>
      <c r="D2603" s="152">
        <f t="shared" si="373"/>
        <v>90</v>
      </c>
      <c r="E2603" s="180">
        <f>COUNTIF($C$15:C2603,C2603)</f>
        <v>31</v>
      </c>
      <c r="F2603" s="181">
        <f t="shared" si="377"/>
        <v>0.24334361112623615</v>
      </c>
      <c r="G2603" s="181">
        <f t="shared" si="378"/>
        <v>3.3473541372287406E-4</v>
      </c>
      <c r="H2603" s="182">
        <f t="shared" si="374"/>
        <v>0.24367834653995901</v>
      </c>
    </row>
    <row r="2604" spans="1:8">
      <c r="A2604" s="152">
        <f t="shared" si="379"/>
        <v>2590</v>
      </c>
      <c r="B2604" s="153">
        <f t="shared" si="379"/>
        <v>47515</v>
      </c>
      <c r="C2604" s="179" t="str">
        <f t="shared" si="376"/>
        <v>구간29</v>
      </c>
      <c r="D2604" s="152">
        <f t="shared" si="373"/>
        <v>90</v>
      </c>
      <c r="E2604" s="180">
        <f>COUNTIF($C$15:C2604,C2604)</f>
        <v>32</v>
      </c>
      <c r="F2604" s="181">
        <f t="shared" si="377"/>
        <v>0.24334361112623615</v>
      </c>
      <c r="G2604" s="181">
        <f t="shared" si="378"/>
        <v>3.4553333029457969E-4</v>
      </c>
      <c r="H2604" s="182">
        <f t="shared" si="374"/>
        <v>0.24368914445653073</v>
      </c>
    </row>
    <row r="2605" spans="1:8">
      <c r="A2605" s="152">
        <f t="shared" si="379"/>
        <v>2591</v>
      </c>
      <c r="B2605" s="153">
        <f t="shared" si="379"/>
        <v>47516</v>
      </c>
      <c r="C2605" s="179" t="str">
        <f t="shared" si="376"/>
        <v>구간29</v>
      </c>
      <c r="D2605" s="152">
        <f t="shared" si="373"/>
        <v>90</v>
      </c>
      <c r="E2605" s="180">
        <f>COUNTIF($C$15:C2605,C2605)</f>
        <v>33</v>
      </c>
      <c r="F2605" s="181">
        <f t="shared" si="377"/>
        <v>0.24334361112623615</v>
      </c>
      <c r="G2605" s="181">
        <f t="shared" si="378"/>
        <v>3.5633124686628532E-4</v>
      </c>
      <c r="H2605" s="182">
        <f t="shared" si="374"/>
        <v>0.24369994237310244</v>
      </c>
    </row>
    <row r="2606" spans="1:8">
      <c r="A2606" s="152">
        <f t="shared" si="379"/>
        <v>2592</v>
      </c>
      <c r="B2606" s="153">
        <f t="shared" si="379"/>
        <v>47517</v>
      </c>
      <c r="C2606" s="179" t="str">
        <f t="shared" si="376"/>
        <v>구간29</v>
      </c>
      <c r="D2606" s="152">
        <f t="shared" si="373"/>
        <v>90</v>
      </c>
      <c r="E2606" s="180">
        <f>COUNTIF($C$15:C2606,C2606)</f>
        <v>34</v>
      </c>
      <c r="F2606" s="181">
        <f t="shared" si="377"/>
        <v>0.24334361112623615</v>
      </c>
      <c r="G2606" s="181">
        <f t="shared" si="378"/>
        <v>3.671291634379909E-4</v>
      </c>
      <c r="H2606" s="182">
        <f t="shared" si="374"/>
        <v>0.24371074028967413</v>
      </c>
    </row>
    <row r="2607" spans="1:8">
      <c r="A2607" s="152">
        <f t="shared" si="379"/>
        <v>2593</v>
      </c>
      <c r="B2607" s="153">
        <f t="shared" si="379"/>
        <v>47518</v>
      </c>
      <c r="C2607" s="179" t="str">
        <f t="shared" si="376"/>
        <v>구간29</v>
      </c>
      <c r="D2607" s="152">
        <f t="shared" si="373"/>
        <v>90</v>
      </c>
      <c r="E2607" s="180">
        <f>COUNTIF($C$15:C2607,C2607)</f>
        <v>35</v>
      </c>
      <c r="F2607" s="181">
        <f t="shared" si="377"/>
        <v>0.24334361112623615</v>
      </c>
      <c r="G2607" s="181">
        <f t="shared" si="378"/>
        <v>3.7792708000969653E-4</v>
      </c>
      <c r="H2607" s="182">
        <f t="shared" si="374"/>
        <v>0.24372153820624584</v>
      </c>
    </row>
    <row r="2608" spans="1:8">
      <c r="A2608" s="152">
        <f t="shared" ref="A2608:B2623" si="380">A2607+1</f>
        <v>2594</v>
      </c>
      <c r="B2608" s="153">
        <f t="shared" si="380"/>
        <v>47519</v>
      </c>
      <c r="C2608" s="179" t="str">
        <f t="shared" si="376"/>
        <v>구간29</v>
      </c>
      <c r="D2608" s="152">
        <f t="shared" si="373"/>
        <v>90</v>
      </c>
      <c r="E2608" s="180">
        <f>COUNTIF($C$15:C2608,C2608)</f>
        <v>36</v>
      </c>
      <c r="F2608" s="181">
        <f t="shared" si="377"/>
        <v>0.24334361112623615</v>
      </c>
      <c r="G2608" s="181">
        <f t="shared" si="378"/>
        <v>3.8872499658140216E-4</v>
      </c>
      <c r="H2608" s="182">
        <f t="shared" si="374"/>
        <v>0.24373233612281756</v>
      </c>
    </row>
    <row r="2609" spans="1:8">
      <c r="A2609" s="152">
        <f t="shared" si="380"/>
        <v>2595</v>
      </c>
      <c r="B2609" s="153">
        <f t="shared" si="380"/>
        <v>47520</v>
      </c>
      <c r="C2609" s="179" t="str">
        <f t="shared" si="376"/>
        <v>구간29</v>
      </c>
      <c r="D2609" s="152">
        <f t="shared" si="373"/>
        <v>90</v>
      </c>
      <c r="E2609" s="180">
        <f>COUNTIF($C$15:C2609,C2609)</f>
        <v>37</v>
      </c>
      <c r="F2609" s="181">
        <f t="shared" si="377"/>
        <v>0.24334361112623615</v>
      </c>
      <c r="G2609" s="181">
        <f t="shared" si="378"/>
        <v>3.9952291315310779E-4</v>
      </c>
      <c r="H2609" s="182">
        <f t="shared" si="374"/>
        <v>0.24374313403938924</v>
      </c>
    </row>
    <row r="2610" spans="1:8">
      <c r="A2610" s="152">
        <f t="shared" si="380"/>
        <v>2596</v>
      </c>
      <c r="B2610" s="153">
        <f t="shared" si="380"/>
        <v>47521</v>
      </c>
      <c r="C2610" s="179" t="str">
        <f t="shared" si="376"/>
        <v>구간29</v>
      </c>
      <c r="D2610" s="152">
        <f t="shared" si="373"/>
        <v>90</v>
      </c>
      <c r="E2610" s="180">
        <f>COUNTIF($C$15:C2610,C2610)</f>
        <v>38</v>
      </c>
      <c r="F2610" s="181">
        <f t="shared" si="377"/>
        <v>0.24334361112623615</v>
      </c>
      <c r="G2610" s="181">
        <f t="shared" si="378"/>
        <v>4.1032082972481337E-4</v>
      </c>
      <c r="H2610" s="182">
        <f t="shared" si="374"/>
        <v>0.24375393195596096</v>
      </c>
    </row>
    <row r="2611" spans="1:8">
      <c r="A2611" s="152">
        <f t="shared" si="380"/>
        <v>2597</v>
      </c>
      <c r="B2611" s="153">
        <f t="shared" si="380"/>
        <v>47522</v>
      </c>
      <c r="C2611" s="179" t="str">
        <f t="shared" si="376"/>
        <v>구간29</v>
      </c>
      <c r="D2611" s="152">
        <f t="shared" si="373"/>
        <v>90</v>
      </c>
      <c r="E2611" s="180">
        <f>COUNTIF($C$15:C2611,C2611)</f>
        <v>39</v>
      </c>
      <c r="F2611" s="181">
        <f t="shared" si="377"/>
        <v>0.24334361112623615</v>
      </c>
      <c r="G2611" s="181">
        <f t="shared" si="378"/>
        <v>4.21118746296519E-4</v>
      </c>
      <c r="H2611" s="182">
        <f t="shared" si="374"/>
        <v>0.24376472987253267</v>
      </c>
    </row>
    <row r="2612" spans="1:8">
      <c r="A2612" s="152">
        <f t="shared" si="380"/>
        <v>2598</v>
      </c>
      <c r="B2612" s="153">
        <f t="shared" si="380"/>
        <v>47523</v>
      </c>
      <c r="C2612" s="179" t="str">
        <f t="shared" si="376"/>
        <v>구간29</v>
      </c>
      <c r="D2612" s="152">
        <f t="shared" si="373"/>
        <v>90</v>
      </c>
      <c r="E2612" s="180">
        <f>COUNTIF($C$15:C2612,C2612)</f>
        <v>40</v>
      </c>
      <c r="F2612" s="181">
        <f t="shared" si="377"/>
        <v>0.24334361112623615</v>
      </c>
      <c r="G2612" s="181">
        <f t="shared" si="378"/>
        <v>4.3191666286822463E-4</v>
      </c>
      <c r="H2612" s="182">
        <f t="shared" si="374"/>
        <v>0.24377552778910438</v>
      </c>
    </row>
    <row r="2613" spans="1:8">
      <c r="A2613" s="152">
        <f t="shared" si="380"/>
        <v>2599</v>
      </c>
      <c r="B2613" s="153">
        <f t="shared" si="380"/>
        <v>47524</v>
      </c>
      <c r="C2613" s="179" t="str">
        <f t="shared" si="376"/>
        <v>구간29</v>
      </c>
      <c r="D2613" s="152">
        <f t="shared" si="373"/>
        <v>90</v>
      </c>
      <c r="E2613" s="180">
        <f>COUNTIF($C$15:C2613,C2613)</f>
        <v>41</v>
      </c>
      <c r="F2613" s="181">
        <f t="shared" si="377"/>
        <v>0.24334361112623615</v>
      </c>
      <c r="G2613" s="181">
        <f t="shared" si="378"/>
        <v>4.427145794399302E-4</v>
      </c>
      <c r="H2613" s="182">
        <f t="shared" si="374"/>
        <v>0.24378632570567607</v>
      </c>
    </row>
    <row r="2614" spans="1:8">
      <c r="A2614" s="152">
        <f t="shared" si="380"/>
        <v>2600</v>
      </c>
      <c r="B2614" s="153">
        <f t="shared" si="380"/>
        <v>47525</v>
      </c>
      <c r="C2614" s="179" t="str">
        <f t="shared" si="376"/>
        <v>구간29</v>
      </c>
      <c r="D2614" s="152">
        <f t="shared" si="373"/>
        <v>90</v>
      </c>
      <c r="E2614" s="180">
        <f>COUNTIF($C$15:C2614,C2614)</f>
        <v>42</v>
      </c>
      <c r="F2614" s="181">
        <f t="shared" si="377"/>
        <v>0.24334361112623615</v>
      </c>
      <c r="G2614" s="181">
        <f t="shared" si="378"/>
        <v>4.5351249601163583E-4</v>
      </c>
      <c r="H2614" s="182">
        <f t="shared" si="374"/>
        <v>0.24379712362224779</v>
      </c>
    </row>
    <row r="2615" spans="1:8">
      <c r="A2615" s="152">
        <f t="shared" si="380"/>
        <v>2601</v>
      </c>
      <c r="B2615" s="153">
        <f t="shared" si="380"/>
        <v>47526</v>
      </c>
      <c r="C2615" s="179" t="str">
        <f t="shared" si="376"/>
        <v>구간29</v>
      </c>
      <c r="D2615" s="152">
        <f t="shared" si="373"/>
        <v>90</v>
      </c>
      <c r="E2615" s="180">
        <f>COUNTIF($C$15:C2615,C2615)</f>
        <v>43</v>
      </c>
      <c r="F2615" s="181">
        <f t="shared" si="377"/>
        <v>0.24334361112623615</v>
      </c>
      <c r="G2615" s="181">
        <f t="shared" si="378"/>
        <v>4.6431041258334147E-4</v>
      </c>
      <c r="H2615" s="182">
        <f t="shared" si="374"/>
        <v>0.2438079215388195</v>
      </c>
    </row>
    <row r="2616" spans="1:8">
      <c r="A2616" s="152">
        <f t="shared" si="380"/>
        <v>2602</v>
      </c>
      <c r="B2616" s="153">
        <f t="shared" si="380"/>
        <v>47527</v>
      </c>
      <c r="C2616" s="179" t="str">
        <f t="shared" si="376"/>
        <v>구간29</v>
      </c>
      <c r="D2616" s="152">
        <f t="shared" si="373"/>
        <v>90</v>
      </c>
      <c r="E2616" s="180">
        <f>COUNTIF($C$15:C2616,C2616)</f>
        <v>44</v>
      </c>
      <c r="F2616" s="181">
        <f t="shared" si="377"/>
        <v>0.24334361112623615</v>
      </c>
      <c r="G2616" s="181">
        <f t="shared" si="378"/>
        <v>4.751083291550471E-4</v>
      </c>
      <c r="H2616" s="182">
        <f t="shared" si="374"/>
        <v>0.24381871945539119</v>
      </c>
    </row>
    <row r="2617" spans="1:8">
      <c r="A2617" s="152">
        <f t="shared" si="380"/>
        <v>2603</v>
      </c>
      <c r="B2617" s="153">
        <f t="shared" si="380"/>
        <v>47528</v>
      </c>
      <c r="C2617" s="179" t="str">
        <f t="shared" si="376"/>
        <v>구간29</v>
      </c>
      <c r="D2617" s="152">
        <f t="shared" si="373"/>
        <v>90</v>
      </c>
      <c r="E2617" s="180">
        <f>COUNTIF($C$15:C2617,C2617)</f>
        <v>45</v>
      </c>
      <c r="F2617" s="181">
        <f t="shared" si="377"/>
        <v>0.24334361112623615</v>
      </c>
      <c r="G2617" s="181">
        <f t="shared" si="378"/>
        <v>4.8590624572675267E-4</v>
      </c>
      <c r="H2617" s="182">
        <f t="shared" si="374"/>
        <v>0.2438295173719629</v>
      </c>
    </row>
    <row r="2618" spans="1:8">
      <c r="A2618" s="152">
        <f t="shared" si="380"/>
        <v>2604</v>
      </c>
      <c r="B2618" s="153">
        <f t="shared" si="380"/>
        <v>47529</v>
      </c>
      <c r="C2618" s="179" t="str">
        <f t="shared" si="376"/>
        <v>구간29</v>
      </c>
      <c r="D2618" s="152">
        <f t="shared" si="373"/>
        <v>90</v>
      </c>
      <c r="E2618" s="180">
        <f>COUNTIF($C$15:C2618,C2618)</f>
        <v>46</v>
      </c>
      <c r="F2618" s="181">
        <f t="shared" si="377"/>
        <v>0.24334361112623615</v>
      </c>
      <c r="G2618" s="181">
        <f t="shared" si="378"/>
        <v>4.9670416229845836E-4</v>
      </c>
      <c r="H2618" s="182">
        <f t="shared" si="374"/>
        <v>0.24384031528853461</v>
      </c>
    </row>
    <row r="2619" spans="1:8">
      <c r="A2619" s="152">
        <f t="shared" si="380"/>
        <v>2605</v>
      </c>
      <c r="B2619" s="153">
        <f t="shared" si="380"/>
        <v>47530</v>
      </c>
      <c r="C2619" s="179" t="str">
        <f t="shared" si="376"/>
        <v>구간29</v>
      </c>
      <c r="D2619" s="152">
        <f t="shared" si="373"/>
        <v>90</v>
      </c>
      <c r="E2619" s="180">
        <f>COUNTIF($C$15:C2619,C2619)</f>
        <v>47</v>
      </c>
      <c r="F2619" s="181">
        <f t="shared" si="377"/>
        <v>0.24334361112623615</v>
      </c>
      <c r="G2619" s="181">
        <f t="shared" si="378"/>
        <v>5.0750207887016393E-4</v>
      </c>
      <c r="H2619" s="182">
        <f t="shared" si="374"/>
        <v>0.2438511132051063</v>
      </c>
    </row>
    <row r="2620" spans="1:8">
      <c r="A2620" s="152">
        <f t="shared" si="380"/>
        <v>2606</v>
      </c>
      <c r="B2620" s="153">
        <f t="shared" si="380"/>
        <v>47531</v>
      </c>
      <c r="C2620" s="179" t="str">
        <f t="shared" si="376"/>
        <v>구간29</v>
      </c>
      <c r="D2620" s="152">
        <f t="shared" si="373"/>
        <v>90</v>
      </c>
      <c r="E2620" s="180">
        <f>COUNTIF($C$15:C2620,C2620)</f>
        <v>48</v>
      </c>
      <c r="F2620" s="181">
        <f t="shared" si="377"/>
        <v>0.24334361112623615</v>
      </c>
      <c r="G2620" s="181">
        <f t="shared" si="378"/>
        <v>5.1829999544186951E-4</v>
      </c>
      <c r="H2620" s="182">
        <f t="shared" si="374"/>
        <v>0.24386191112167802</v>
      </c>
    </row>
    <row r="2621" spans="1:8">
      <c r="A2621" s="152">
        <f t="shared" si="380"/>
        <v>2607</v>
      </c>
      <c r="B2621" s="153">
        <f t="shared" si="380"/>
        <v>47532</v>
      </c>
      <c r="C2621" s="179" t="str">
        <f t="shared" si="376"/>
        <v>구간29</v>
      </c>
      <c r="D2621" s="152">
        <f t="shared" si="373"/>
        <v>90</v>
      </c>
      <c r="E2621" s="180">
        <f>COUNTIF($C$15:C2621,C2621)</f>
        <v>49</v>
      </c>
      <c r="F2621" s="181">
        <f t="shared" si="377"/>
        <v>0.24334361112623615</v>
      </c>
      <c r="G2621" s="181">
        <f t="shared" si="378"/>
        <v>5.2909791201357519E-4</v>
      </c>
      <c r="H2621" s="182">
        <f t="shared" si="374"/>
        <v>0.24387270903824973</v>
      </c>
    </row>
    <row r="2622" spans="1:8">
      <c r="A2622" s="152">
        <f t="shared" si="380"/>
        <v>2608</v>
      </c>
      <c r="B2622" s="153">
        <f t="shared" si="380"/>
        <v>47533</v>
      </c>
      <c r="C2622" s="179" t="str">
        <f t="shared" si="376"/>
        <v>구간29</v>
      </c>
      <c r="D2622" s="152">
        <f t="shared" si="373"/>
        <v>90</v>
      </c>
      <c r="E2622" s="180">
        <f>COUNTIF($C$15:C2622,C2622)</f>
        <v>50</v>
      </c>
      <c r="F2622" s="181">
        <f t="shared" si="377"/>
        <v>0.24334361112623615</v>
      </c>
      <c r="G2622" s="181">
        <f t="shared" si="378"/>
        <v>5.3989582858528077E-4</v>
      </c>
      <c r="H2622" s="182">
        <f t="shared" si="374"/>
        <v>0.24388350695482142</v>
      </c>
    </row>
    <row r="2623" spans="1:8">
      <c r="A2623" s="152">
        <f t="shared" si="380"/>
        <v>2609</v>
      </c>
      <c r="B2623" s="153">
        <f t="shared" si="380"/>
        <v>47534</v>
      </c>
      <c r="C2623" s="179" t="str">
        <f t="shared" si="376"/>
        <v>구간29</v>
      </c>
      <c r="D2623" s="152">
        <f t="shared" si="373"/>
        <v>90</v>
      </c>
      <c r="E2623" s="180">
        <f>COUNTIF($C$15:C2623,C2623)</f>
        <v>51</v>
      </c>
      <c r="F2623" s="181">
        <f t="shared" si="377"/>
        <v>0.24334361112623615</v>
      </c>
      <c r="G2623" s="181">
        <f t="shared" si="378"/>
        <v>5.5069374515698635E-4</v>
      </c>
      <c r="H2623" s="182">
        <f t="shared" si="374"/>
        <v>0.24389430487139313</v>
      </c>
    </row>
    <row r="2624" spans="1:8">
      <c r="A2624" s="152">
        <f t="shared" ref="A2624:B2639" si="381">A2623+1</f>
        <v>2610</v>
      </c>
      <c r="B2624" s="153">
        <f t="shared" si="381"/>
        <v>47535</v>
      </c>
      <c r="C2624" s="179" t="str">
        <f t="shared" si="376"/>
        <v>구간29</v>
      </c>
      <c r="D2624" s="152">
        <f t="shared" si="373"/>
        <v>90</v>
      </c>
      <c r="E2624" s="180">
        <f>COUNTIF($C$15:C2624,C2624)</f>
        <v>52</v>
      </c>
      <c r="F2624" s="181">
        <f t="shared" si="377"/>
        <v>0.24334361112623615</v>
      </c>
      <c r="G2624" s="181">
        <f t="shared" si="378"/>
        <v>5.6149166172869203E-4</v>
      </c>
      <c r="H2624" s="182">
        <f t="shared" si="374"/>
        <v>0.24390510278796484</v>
      </c>
    </row>
    <row r="2625" spans="1:8">
      <c r="A2625" s="152">
        <f t="shared" si="381"/>
        <v>2611</v>
      </c>
      <c r="B2625" s="153">
        <f t="shared" si="381"/>
        <v>47536</v>
      </c>
      <c r="C2625" s="179" t="str">
        <f t="shared" si="376"/>
        <v>구간29</v>
      </c>
      <c r="D2625" s="152">
        <f t="shared" si="373"/>
        <v>90</v>
      </c>
      <c r="E2625" s="180">
        <f>COUNTIF($C$15:C2625,C2625)</f>
        <v>53</v>
      </c>
      <c r="F2625" s="181">
        <f t="shared" si="377"/>
        <v>0.24334361112623615</v>
      </c>
      <c r="G2625" s="181">
        <f t="shared" si="378"/>
        <v>5.7228957830039761E-4</v>
      </c>
      <c r="H2625" s="182">
        <f t="shared" si="374"/>
        <v>0.24391590070453656</v>
      </c>
    </row>
    <row r="2626" spans="1:8">
      <c r="A2626" s="152">
        <f t="shared" si="381"/>
        <v>2612</v>
      </c>
      <c r="B2626" s="153">
        <f t="shared" si="381"/>
        <v>47537</v>
      </c>
      <c r="C2626" s="179" t="str">
        <f t="shared" si="376"/>
        <v>구간29</v>
      </c>
      <c r="D2626" s="152">
        <f t="shared" si="373"/>
        <v>90</v>
      </c>
      <c r="E2626" s="180">
        <f>COUNTIF($C$15:C2626,C2626)</f>
        <v>54</v>
      </c>
      <c r="F2626" s="181">
        <f t="shared" si="377"/>
        <v>0.24334361112623615</v>
      </c>
      <c r="G2626" s="181">
        <f t="shared" si="378"/>
        <v>5.8308749487210319E-4</v>
      </c>
      <c r="H2626" s="182">
        <f t="shared" si="374"/>
        <v>0.24392669862110825</v>
      </c>
    </row>
    <row r="2627" spans="1:8">
      <c r="A2627" s="152">
        <f t="shared" si="381"/>
        <v>2613</v>
      </c>
      <c r="B2627" s="153">
        <f t="shared" si="381"/>
        <v>47538</v>
      </c>
      <c r="C2627" s="179" t="str">
        <f t="shared" si="376"/>
        <v>구간29</v>
      </c>
      <c r="D2627" s="152">
        <f t="shared" si="373"/>
        <v>90</v>
      </c>
      <c r="E2627" s="180">
        <f>COUNTIF($C$15:C2627,C2627)</f>
        <v>55</v>
      </c>
      <c r="F2627" s="181">
        <f t="shared" si="377"/>
        <v>0.24334361112623615</v>
      </c>
      <c r="G2627" s="181">
        <f t="shared" si="378"/>
        <v>5.9388541144380887E-4</v>
      </c>
      <c r="H2627" s="182">
        <f t="shared" si="374"/>
        <v>0.24393749653767996</v>
      </c>
    </row>
    <row r="2628" spans="1:8">
      <c r="A2628" s="152">
        <f t="shared" si="381"/>
        <v>2614</v>
      </c>
      <c r="B2628" s="153">
        <f t="shared" si="381"/>
        <v>47539</v>
      </c>
      <c r="C2628" s="179" t="str">
        <f t="shared" si="376"/>
        <v>구간29</v>
      </c>
      <c r="D2628" s="152">
        <f t="shared" si="373"/>
        <v>90</v>
      </c>
      <c r="E2628" s="180">
        <f>COUNTIF($C$15:C2628,C2628)</f>
        <v>56</v>
      </c>
      <c r="F2628" s="181">
        <f t="shared" si="377"/>
        <v>0.24334361112623615</v>
      </c>
      <c r="G2628" s="181">
        <f t="shared" si="378"/>
        <v>6.0468332801551445E-4</v>
      </c>
      <c r="H2628" s="182">
        <f t="shared" si="374"/>
        <v>0.24394829445425167</v>
      </c>
    </row>
    <row r="2629" spans="1:8">
      <c r="A2629" s="152">
        <f t="shared" si="381"/>
        <v>2615</v>
      </c>
      <c r="B2629" s="153">
        <f t="shared" si="381"/>
        <v>47540</v>
      </c>
      <c r="C2629" s="179" t="str">
        <f t="shared" si="376"/>
        <v>구간29</v>
      </c>
      <c r="D2629" s="152">
        <f t="shared" si="373"/>
        <v>90</v>
      </c>
      <c r="E2629" s="180">
        <f>COUNTIF($C$15:C2629,C2629)</f>
        <v>57</v>
      </c>
      <c r="F2629" s="181">
        <f t="shared" si="377"/>
        <v>0.24334361112623615</v>
      </c>
      <c r="G2629" s="181">
        <f t="shared" si="378"/>
        <v>6.1548124458722002E-4</v>
      </c>
      <c r="H2629" s="182">
        <f t="shared" si="374"/>
        <v>0.24395909237082336</v>
      </c>
    </row>
    <row r="2630" spans="1:8">
      <c r="A2630" s="152">
        <f t="shared" si="381"/>
        <v>2616</v>
      </c>
      <c r="B2630" s="153">
        <f t="shared" si="381"/>
        <v>47541</v>
      </c>
      <c r="C2630" s="179" t="str">
        <f t="shared" si="376"/>
        <v>구간29</v>
      </c>
      <c r="D2630" s="152">
        <f t="shared" si="373"/>
        <v>90</v>
      </c>
      <c r="E2630" s="180">
        <f>COUNTIF($C$15:C2630,C2630)</f>
        <v>58</v>
      </c>
      <c r="F2630" s="181">
        <f t="shared" si="377"/>
        <v>0.24334361112623615</v>
      </c>
      <c r="G2630" s="181">
        <f t="shared" si="378"/>
        <v>6.2627916115892571E-4</v>
      </c>
      <c r="H2630" s="182">
        <f t="shared" si="374"/>
        <v>0.24396989028739507</v>
      </c>
    </row>
    <row r="2631" spans="1:8">
      <c r="A2631" s="152">
        <f t="shared" si="381"/>
        <v>2617</v>
      </c>
      <c r="B2631" s="153">
        <f t="shared" si="381"/>
        <v>47542</v>
      </c>
      <c r="C2631" s="179" t="str">
        <f t="shared" si="376"/>
        <v>구간29</v>
      </c>
      <c r="D2631" s="152">
        <f t="shared" si="373"/>
        <v>90</v>
      </c>
      <c r="E2631" s="180">
        <f>COUNTIF($C$15:C2631,C2631)</f>
        <v>59</v>
      </c>
      <c r="F2631" s="181">
        <f t="shared" si="377"/>
        <v>0.24334361112623615</v>
      </c>
      <c r="G2631" s="181">
        <f t="shared" si="378"/>
        <v>6.3707707773063128E-4</v>
      </c>
      <c r="H2631" s="182">
        <f t="shared" si="374"/>
        <v>0.24398068820396679</v>
      </c>
    </row>
    <row r="2632" spans="1:8">
      <c r="A2632" s="152">
        <f t="shared" si="381"/>
        <v>2618</v>
      </c>
      <c r="B2632" s="153">
        <f t="shared" si="381"/>
        <v>47543</v>
      </c>
      <c r="C2632" s="179" t="str">
        <f t="shared" si="376"/>
        <v>구간29</v>
      </c>
      <c r="D2632" s="152">
        <f t="shared" si="373"/>
        <v>90</v>
      </c>
      <c r="E2632" s="180">
        <f>COUNTIF($C$15:C2632,C2632)</f>
        <v>60</v>
      </c>
      <c r="F2632" s="181">
        <f t="shared" si="377"/>
        <v>0.24334361112623615</v>
      </c>
      <c r="G2632" s="181">
        <f t="shared" si="378"/>
        <v>6.4787499430233697E-4</v>
      </c>
      <c r="H2632" s="182">
        <f t="shared" si="374"/>
        <v>0.24399148612053848</v>
      </c>
    </row>
    <row r="2633" spans="1:8">
      <c r="A2633" s="152">
        <f t="shared" si="381"/>
        <v>2619</v>
      </c>
      <c r="B2633" s="153">
        <f t="shared" si="381"/>
        <v>47544</v>
      </c>
      <c r="C2633" s="179" t="str">
        <f t="shared" si="376"/>
        <v>구간29</v>
      </c>
      <c r="D2633" s="152">
        <f t="shared" si="373"/>
        <v>90</v>
      </c>
      <c r="E2633" s="180">
        <f>COUNTIF($C$15:C2633,C2633)</f>
        <v>61</v>
      </c>
      <c r="F2633" s="181">
        <f t="shared" si="377"/>
        <v>0.24334361112623615</v>
      </c>
      <c r="G2633" s="181">
        <f t="shared" si="378"/>
        <v>6.5867291087404255E-4</v>
      </c>
      <c r="H2633" s="182">
        <f t="shared" si="374"/>
        <v>0.24400228403711019</v>
      </c>
    </row>
    <row r="2634" spans="1:8">
      <c r="A2634" s="152">
        <f t="shared" si="381"/>
        <v>2620</v>
      </c>
      <c r="B2634" s="153">
        <f t="shared" si="381"/>
        <v>47545</v>
      </c>
      <c r="C2634" s="179" t="str">
        <f t="shared" si="376"/>
        <v>구간29</v>
      </c>
      <c r="D2634" s="152">
        <f t="shared" si="373"/>
        <v>90</v>
      </c>
      <c r="E2634" s="180">
        <f>COUNTIF($C$15:C2634,C2634)</f>
        <v>62</v>
      </c>
      <c r="F2634" s="181">
        <f t="shared" si="377"/>
        <v>0.24334361112623615</v>
      </c>
      <c r="G2634" s="181">
        <f t="shared" si="378"/>
        <v>6.6947082744574812E-4</v>
      </c>
      <c r="H2634" s="182">
        <f t="shared" si="374"/>
        <v>0.2440130819536819</v>
      </c>
    </row>
    <row r="2635" spans="1:8">
      <c r="A2635" s="152">
        <f t="shared" si="381"/>
        <v>2621</v>
      </c>
      <c r="B2635" s="153">
        <f t="shared" si="381"/>
        <v>47546</v>
      </c>
      <c r="C2635" s="179" t="str">
        <f t="shared" si="376"/>
        <v>구간29</v>
      </c>
      <c r="D2635" s="152">
        <f t="shared" si="373"/>
        <v>90</v>
      </c>
      <c r="E2635" s="180">
        <f>COUNTIF($C$15:C2635,C2635)</f>
        <v>63</v>
      </c>
      <c r="F2635" s="181">
        <f t="shared" si="377"/>
        <v>0.24334361112623615</v>
      </c>
      <c r="G2635" s="181">
        <f t="shared" si="378"/>
        <v>6.8026874401745381E-4</v>
      </c>
      <c r="H2635" s="182">
        <f t="shared" si="374"/>
        <v>0.24402387987025359</v>
      </c>
    </row>
    <row r="2636" spans="1:8">
      <c r="A2636" s="152">
        <f t="shared" si="381"/>
        <v>2622</v>
      </c>
      <c r="B2636" s="153">
        <f t="shared" si="381"/>
        <v>47547</v>
      </c>
      <c r="C2636" s="179" t="str">
        <f t="shared" si="376"/>
        <v>구간29</v>
      </c>
      <c r="D2636" s="152">
        <f t="shared" si="373"/>
        <v>90</v>
      </c>
      <c r="E2636" s="180">
        <f>COUNTIF($C$15:C2636,C2636)</f>
        <v>64</v>
      </c>
      <c r="F2636" s="181">
        <f t="shared" si="377"/>
        <v>0.24334361112623615</v>
      </c>
      <c r="G2636" s="181">
        <f t="shared" si="378"/>
        <v>6.9106666058915938E-4</v>
      </c>
      <c r="H2636" s="182">
        <f t="shared" si="374"/>
        <v>0.2440346777868253</v>
      </c>
    </row>
    <row r="2637" spans="1:8">
      <c r="A2637" s="152">
        <f t="shared" si="381"/>
        <v>2623</v>
      </c>
      <c r="B2637" s="153">
        <f t="shared" si="381"/>
        <v>47548</v>
      </c>
      <c r="C2637" s="179" t="str">
        <f t="shared" si="376"/>
        <v>구간29</v>
      </c>
      <c r="D2637" s="152">
        <f t="shared" si="373"/>
        <v>90</v>
      </c>
      <c r="E2637" s="180">
        <f>COUNTIF($C$15:C2637,C2637)</f>
        <v>65</v>
      </c>
      <c r="F2637" s="181">
        <f t="shared" si="377"/>
        <v>0.24334361112623615</v>
      </c>
      <c r="G2637" s="181">
        <f t="shared" si="378"/>
        <v>7.0186457716086496E-4</v>
      </c>
      <c r="H2637" s="182">
        <f t="shared" si="374"/>
        <v>0.24404547570339702</v>
      </c>
    </row>
    <row r="2638" spans="1:8">
      <c r="A2638" s="152">
        <f t="shared" si="381"/>
        <v>2624</v>
      </c>
      <c r="B2638" s="153">
        <f t="shared" si="381"/>
        <v>47549</v>
      </c>
      <c r="C2638" s="179" t="str">
        <f t="shared" si="376"/>
        <v>구간29</v>
      </c>
      <c r="D2638" s="152">
        <f t="shared" si="373"/>
        <v>90</v>
      </c>
      <c r="E2638" s="180">
        <f>COUNTIF($C$15:C2638,C2638)</f>
        <v>66</v>
      </c>
      <c r="F2638" s="181">
        <f t="shared" si="377"/>
        <v>0.24334361112623615</v>
      </c>
      <c r="G2638" s="181">
        <f t="shared" si="378"/>
        <v>7.1266249373257064E-4</v>
      </c>
      <c r="H2638" s="182">
        <f t="shared" si="374"/>
        <v>0.24405627361996871</v>
      </c>
    </row>
    <row r="2639" spans="1:8">
      <c r="A2639" s="152">
        <f t="shared" si="381"/>
        <v>2625</v>
      </c>
      <c r="B2639" s="153">
        <f t="shared" si="381"/>
        <v>47550</v>
      </c>
      <c r="C2639" s="179" t="str">
        <f t="shared" si="376"/>
        <v>구간29</v>
      </c>
      <c r="D2639" s="152">
        <f t="shared" ref="D2639:D2702" si="382">COUNTIF($C$15:$C$49928,C2639)</f>
        <v>90</v>
      </c>
      <c r="E2639" s="180">
        <f>COUNTIF($C$15:C2639,C2639)</f>
        <v>67</v>
      </c>
      <c r="F2639" s="181">
        <f t="shared" si="377"/>
        <v>0.24334361112623615</v>
      </c>
      <c r="G2639" s="181">
        <f t="shared" si="378"/>
        <v>7.2346041030427622E-4</v>
      </c>
      <c r="H2639" s="182">
        <f t="shared" ref="H2639:H2702" si="383">F2639+G2639</f>
        <v>0.24406707153654042</v>
      </c>
    </row>
    <row r="2640" spans="1:8">
      <c r="A2640" s="152">
        <f t="shared" ref="A2640:B2655" si="384">A2639+1</f>
        <v>2626</v>
      </c>
      <c r="B2640" s="153">
        <f t="shared" si="384"/>
        <v>47551</v>
      </c>
      <c r="C2640" s="179" t="str">
        <f t="shared" ref="C2640:C2703" si="385">IF(IFERROR(HLOOKUP(B2640,$D$5:$BK$6,2,FALSE),"")="",C2641,HLOOKUP(B2640,$D$5:$BK$7,2,FALSE))</f>
        <v>구간29</v>
      </c>
      <c r="D2640" s="152">
        <f t="shared" si="382"/>
        <v>90</v>
      </c>
      <c r="E2640" s="180">
        <f>COUNTIF($C$15:C2640,C2640)</f>
        <v>68</v>
      </c>
      <c r="F2640" s="181">
        <f t="shared" ref="F2640:F2703" si="386">HLOOKUP($C2640,$D$6:$BK$11,6,FALSE)</f>
        <v>0.24334361112623615</v>
      </c>
      <c r="G2640" s="181">
        <f t="shared" ref="G2640:G2703" si="387">HLOOKUP($C2640,$D$6:$BK$11,5,FALSE)*(E2640)</f>
        <v>7.342583268759818E-4</v>
      </c>
      <c r="H2640" s="182">
        <f t="shared" si="383"/>
        <v>0.24407786945311213</v>
      </c>
    </row>
    <row r="2641" spans="1:8">
      <c r="A2641" s="152">
        <f t="shared" si="384"/>
        <v>2627</v>
      </c>
      <c r="B2641" s="153">
        <f t="shared" si="384"/>
        <v>47552</v>
      </c>
      <c r="C2641" s="179" t="str">
        <f t="shared" si="385"/>
        <v>구간29</v>
      </c>
      <c r="D2641" s="152">
        <f t="shared" si="382"/>
        <v>90</v>
      </c>
      <c r="E2641" s="180">
        <f>COUNTIF($C$15:C2641,C2641)</f>
        <v>69</v>
      </c>
      <c r="F2641" s="181">
        <f t="shared" si="386"/>
        <v>0.24334361112623615</v>
      </c>
      <c r="G2641" s="181">
        <f t="shared" si="387"/>
        <v>7.4505624344768748E-4</v>
      </c>
      <c r="H2641" s="182">
        <f t="shared" si="383"/>
        <v>0.24408866736968385</v>
      </c>
    </row>
    <row r="2642" spans="1:8">
      <c r="A2642" s="152">
        <f t="shared" si="384"/>
        <v>2628</v>
      </c>
      <c r="B2642" s="153">
        <f t="shared" si="384"/>
        <v>47553</v>
      </c>
      <c r="C2642" s="179" t="str">
        <f t="shared" si="385"/>
        <v>구간29</v>
      </c>
      <c r="D2642" s="152">
        <f t="shared" si="382"/>
        <v>90</v>
      </c>
      <c r="E2642" s="180">
        <f>COUNTIF($C$15:C2642,C2642)</f>
        <v>70</v>
      </c>
      <c r="F2642" s="181">
        <f t="shared" si="386"/>
        <v>0.24334361112623615</v>
      </c>
      <c r="G2642" s="181">
        <f t="shared" si="387"/>
        <v>7.5585416001939306E-4</v>
      </c>
      <c r="H2642" s="182">
        <f t="shared" si="383"/>
        <v>0.24409946528625553</v>
      </c>
    </row>
    <row r="2643" spans="1:8">
      <c r="A2643" s="152">
        <f t="shared" si="384"/>
        <v>2629</v>
      </c>
      <c r="B2643" s="153">
        <f t="shared" si="384"/>
        <v>47554</v>
      </c>
      <c r="C2643" s="179" t="str">
        <f t="shared" si="385"/>
        <v>구간29</v>
      </c>
      <c r="D2643" s="152">
        <f t="shared" si="382"/>
        <v>90</v>
      </c>
      <c r="E2643" s="180">
        <f>COUNTIF($C$15:C2643,C2643)</f>
        <v>71</v>
      </c>
      <c r="F2643" s="181">
        <f t="shared" si="386"/>
        <v>0.24334361112623615</v>
      </c>
      <c r="G2643" s="181">
        <f t="shared" si="387"/>
        <v>7.6665207659109874E-4</v>
      </c>
      <c r="H2643" s="182">
        <f t="shared" si="383"/>
        <v>0.24411026320282725</v>
      </c>
    </row>
    <row r="2644" spans="1:8">
      <c r="A2644" s="152">
        <f t="shared" si="384"/>
        <v>2630</v>
      </c>
      <c r="B2644" s="153">
        <f t="shared" si="384"/>
        <v>47555</v>
      </c>
      <c r="C2644" s="179" t="str">
        <f t="shared" si="385"/>
        <v>구간29</v>
      </c>
      <c r="D2644" s="152">
        <f t="shared" si="382"/>
        <v>90</v>
      </c>
      <c r="E2644" s="180">
        <f>COUNTIF($C$15:C2644,C2644)</f>
        <v>72</v>
      </c>
      <c r="F2644" s="181">
        <f t="shared" si="386"/>
        <v>0.24334361112623615</v>
      </c>
      <c r="G2644" s="181">
        <f t="shared" si="387"/>
        <v>7.7744999316280432E-4</v>
      </c>
      <c r="H2644" s="182">
        <f t="shared" si="383"/>
        <v>0.24412106111939896</v>
      </c>
    </row>
    <row r="2645" spans="1:8">
      <c r="A2645" s="152">
        <f t="shared" si="384"/>
        <v>2631</v>
      </c>
      <c r="B2645" s="153">
        <f t="shared" si="384"/>
        <v>47556</v>
      </c>
      <c r="C2645" s="179" t="str">
        <f t="shared" si="385"/>
        <v>구간29</v>
      </c>
      <c r="D2645" s="152">
        <f t="shared" si="382"/>
        <v>90</v>
      </c>
      <c r="E2645" s="180">
        <f>COUNTIF($C$15:C2645,C2645)</f>
        <v>73</v>
      </c>
      <c r="F2645" s="181">
        <f t="shared" si="386"/>
        <v>0.24334361112623615</v>
      </c>
      <c r="G2645" s="181">
        <f t="shared" si="387"/>
        <v>7.882479097345099E-4</v>
      </c>
      <c r="H2645" s="182">
        <f t="shared" si="383"/>
        <v>0.24413185903597065</v>
      </c>
    </row>
    <row r="2646" spans="1:8">
      <c r="A2646" s="152">
        <f t="shared" si="384"/>
        <v>2632</v>
      </c>
      <c r="B2646" s="153">
        <f t="shared" si="384"/>
        <v>47557</v>
      </c>
      <c r="C2646" s="179" t="str">
        <f t="shared" si="385"/>
        <v>구간29</v>
      </c>
      <c r="D2646" s="152">
        <f t="shared" si="382"/>
        <v>90</v>
      </c>
      <c r="E2646" s="180">
        <f>COUNTIF($C$15:C2646,C2646)</f>
        <v>74</v>
      </c>
      <c r="F2646" s="181">
        <f t="shared" si="386"/>
        <v>0.24334361112623615</v>
      </c>
      <c r="G2646" s="181">
        <f t="shared" si="387"/>
        <v>7.9904582630621558E-4</v>
      </c>
      <c r="H2646" s="182">
        <f t="shared" si="383"/>
        <v>0.24414265695254236</v>
      </c>
    </row>
    <row r="2647" spans="1:8">
      <c r="A2647" s="152">
        <f t="shared" si="384"/>
        <v>2633</v>
      </c>
      <c r="B2647" s="153">
        <f t="shared" si="384"/>
        <v>47558</v>
      </c>
      <c r="C2647" s="179" t="str">
        <f t="shared" si="385"/>
        <v>구간29</v>
      </c>
      <c r="D2647" s="152">
        <f t="shared" si="382"/>
        <v>90</v>
      </c>
      <c r="E2647" s="180">
        <f>COUNTIF($C$15:C2647,C2647)</f>
        <v>75</v>
      </c>
      <c r="F2647" s="181">
        <f t="shared" si="386"/>
        <v>0.24334361112623615</v>
      </c>
      <c r="G2647" s="181">
        <f t="shared" si="387"/>
        <v>8.0984374287792116E-4</v>
      </c>
      <c r="H2647" s="182">
        <f t="shared" si="383"/>
        <v>0.24415345486911408</v>
      </c>
    </row>
    <row r="2648" spans="1:8">
      <c r="A2648" s="152">
        <f t="shared" si="384"/>
        <v>2634</v>
      </c>
      <c r="B2648" s="153">
        <f t="shared" si="384"/>
        <v>47559</v>
      </c>
      <c r="C2648" s="179" t="str">
        <f t="shared" si="385"/>
        <v>구간29</v>
      </c>
      <c r="D2648" s="152">
        <f t="shared" si="382"/>
        <v>90</v>
      </c>
      <c r="E2648" s="180">
        <f>COUNTIF($C$15:C2648,C2648)</f>
        <v>76</v>
      </c>
      <c r="F2648" s="181">
        <f t="shared" si="386"/>
        <v>0.24334361112623615</v>
      </c>
      <c r="G2648" s="181">
        <f t="shared" si="387"/>
        <v>8.2064165944962673E-4</v>
      </c>
      <c r="H2648" s="182">
        <f t="shared" si="383"/>
        <v>0.24416425278568576</v>
      </c>
    </row>
    <row r="2649" spans="1:8">
      <c r="A2649" s="152">
        <f t="shared" si="384"/>
        <v>2635</v>
      </c>
      <c r="B2649" s="153">
        <f t="shared" si="384"/>
        <v>47560</v>
      </c>
      <c r="C2649" s="179" t="str">
        <f t="shared" si="385"/>
        <v>구간29</v>
      </c>
      <c r="D2649" s="152">
        <f t="shared" si="382"/>
        <v>90</v>
      </c>
      <c r="E2649" s="180">
        <f>COUNTIF($C$15:C2649,C2649)</f>
        <v>77</v>
      </c>
      <c r="F2649" s="181">
        <f t="shared" si="386"/>
        <v>0.24334361112623615</v>
      </c>
      <c r="G2649" s="181">
        <f t="shared" si="387"/>
        <v>8.3143957602133242E-4</v>
      </c>
      <c r="H2649" s="182">
        <f t="shared" si="383"/>
        <v>0.24417505070225748</v>
      </c>
    </row>
    <row r="2650" spans="1:8">
      <c r="A2650" s="152">
        <f t="shared" si="384"/>
        <v>2636</v>
      </c>
      <c r="B2650" s="153">
        <f t="shared" si="384"/>
        <v>47561</v>
      </c>
      <c r="C2650" s="179" t="str">
        <f t="shared" si="385"/>
        <v>구간29</v>
      </c>
      <c r="D2650" s="152">
        <f t="shared" si="382"/>
        <v>90</v>
      </c>
      <c r="E2650" s="180">
        <f>COUNTIF($C$15:C2650,C2650)</f>
        <v>78</v>
      </c>
      <c r="F2650" s="181">
        <f t="shared" si="386"/>
        <v>0.24334361112623615</v>
      </c>
      <c r="G2650" s="181">
        <f t="shared" si="387"/>
        <v>8.4223749259303799E-4</v>
      </c>
      <c r="H2650" s="182">
        <f t="shared" si="383"/>
        <v>0.24418584861882919</v>
      </c>
    </row>
    <row r="2651" spans="1:8">
      <c r="A2651" s="152">
        <f t="shared" si="384"/>
        <v>2637</v>
      </c>
      <c r="B2651" s="153">
        <f t="shared" si="384"/>
        <v>47562</v>
      </c>
      <c r="C2651" s="179" t="str">
        <f t="shared" si="385"/>
        <v>구간29</v>
      </c>
      <c r="D2651" s="152">
        <f t="shared" si="382"/>
        <v>90</v>
      </c>
      <c r="E2651" s="180">
        <f>COUNTIF($C$15:C2651,C2651)</f>
        <v>79</v>
      </c>
      <c r="F2651" s="181">
        <f t="shared" si="386"/>
        <v>0.24334361112623615</v>
      </c>
      <c r="G2651" s="181">
        <f t="shared" si="387"/>
        <v>8.5303540916474357E-4</v>
      </c>
      <c r="H2651" s="182">
        <f t="shared" si="383"/>
        <v>0.24419664653540088</v>
      </c>
    </row>
    <row r="2652" spans="1:8">
      <c r="A2652" s="152">
        <f t="shared" si="384"/>
        <v>2638</v>
      </c>
      <c r="B2652" s="153">
        <f t="shared" si="384"/>
        <v>47563</v>
      </c>
      <c r="C2652" s="179" t="str">
        <f t="shared" si="385"/>
        <v>구간29</v>
      </c>
      <c r="D2652" s="152">
        <f t="shared" si="382"/>
        <v>90</v>
      </c>
      <c r="E2652" s="180">
        <f>COUNTIF($C$15:C2652,C2652)</f>
        <v>80</v>
      </c>
      <c r="F2652" s="181">
        <f t="shared" si="386"/>
        <v>0.24334361112623615</v>
      </c>
      <c r="G2652" s="181">
        <f t="shared" si="387"/>
        <v>8.6383332573644926E-4</v>
      </c>
      <c r="H2652" s="182">
        <f t="shared" si="383"/>
        <v>0.24420744445197259</v>
      </c>
    </row>
    <row r="2653" spans="1:8">
      <c r="A2653" s="152">
        <f t="shared" si="384"/>
        <v>2639</v>
      </c>
      <c r="B2653" s="153">
        <f t="shared" si="384"/>
        <v>47564</v>
      </c>
      <c r="C2653" s="179" t="str">
        <f t="shared" si="385"/>
        <v>구간29</v>
      </c>
      <c r="D2653" s="152">
        <f t="shared" si="382"/>
        <v>90</v>
      </c>
      <c r="E2653" s="180">
        <f>COUNTIF($C$15:C2653,C2653)</f>
        <v>81</v>
      </c>
      <c r="F2653" s="181">
        <f t="shared" si="386"/>
        <v>0.24334361112623615</v>
      </c>
      <c r="G2653" s="181">
        <f t="shared" si="387"/>
        <v>8.7463124230815483E-4</v>
      </c>
      <c r="H2653" s="182">
        <f t="shared" si="383"/>
        <v>0.24421824236854431</v>
      </c>
    </row>
    <row r="2654" spans="1:8">
      <c r="A2654" s="152">
        <f t="shared" si="384"/>
        <v>2640</v>
      </c>
      <c r="B2654" s="153">
        <f t="shared" si="384"/>
        <v>47565</v>
      </c>
      <c r="C2654" s="179" t="str">
        <f t="shared" si="385"/>
        <v>구간29</v>
      </c>
      <c r="D2654" s="152">
        <f t="shared" si="382"/>
        <v>90</v>
      </c>
      <c r="E2654" s="180">
        <f>COUNTIF($C$15:C2654,C2654)</f>
        <v>82</v>
      </c>
      <c r="F2654" s="181">
        <f t="shared" si="386"/>
        <v>0.24334361112623615</v>
      </c>
      <c r="G2654" s="181">
        <f t="shared" si="387"/>
        <v>8.8542915887986041E-4</v>
      </c>
      <c r="H2654" s="182">
        <f t="shared" si="383"/>
        <v>0.24422904028511599</v>
      </c>
    </row>
    <row r="2655" spans="1:8">
      <c r="A2655" s="152">
        <f t="shared" si="384"/>
        <v>2641</v>
      </c>
      <c r="B2655" s="153">
        <f t="shared" si="384"/>
        <v>47566</v>
      </c>
      <c r="C2655" s="179" t="str">
        <f t="shared" si="385"/>
        <v>구간29</v>
      </c>
      <c r="D2655" s="152">
        <f t="shared" si="382"/>
        <v>90</v>
      </c>
      <c r="E2655" s="180">
        <f>COUNTIF($C$15:C2655,C2655)</f>
        <v>83</v>
      </c>
      <c r="F2655" s="181">
        <f t="shared" si="386"/>
        <v>0.24334361112623615</v>
      </c>
      <c r="G2655" s="181">
        <f t="shared" si="387"/>
        <v>8.9622707545156609E-4</v>
      </c>
      <c r="H2655" s="182">
        <f t="shared" si="383"/>
        <v>0.24423983820168771</v>
      </c>
    </row>
    <row r="2656" spans="1:8">
      <c r="A2656" s="152">
        <f t="shared" ref="A2656:B2671" si="388">A2655+1</f>
        <v>2642</v>
      </c>
      <c r="B2656" s="153">
        <f t="shared" si="388"/>
        <v>47567</v>
      </c>
      <c r="C2656" s="179" t="str">
        <f t="shared" si="385"/>
        <v>구간29</v>
      </c>
      <c r="D2656" s="152">
        <f t="shared" si="382"/>
        <v>90</v>
      </c>
      <c r="E2656" s="180">
        <f>COUNTIF($C$15:C2656,C2656)</f>
        <v>84</v>
      </c>
      <c r="F2656" s="181">
        <f t="shared" si="386"/>
        <v>0.24334361112623615</v>
      </c>
      <c r="G2656" s="181">
        <f t="shared" si="387"/>
        <v>9.0702499202327167E-4</v>
      </c>
      <c r="H2656" s="182">
        <f t="shared" si="383"/>
        <v>0.24425063611825942</v>
      </c>
    </row>
    <row r="2657" spans="1:8">
      <c r="A2657" s="152">
        <f t="shared" si="388"/>
        <v>2643</v>
      </c>
      <c r="B2657" s="153">
        <f t="shared" si="388"/>
        <v>47568</v>
      </c>
      <c r="C2657" s="179" t="str">
        <f t="shared" si="385"/>
        <v>구간29</v>
      </c>
      <c r="D2657" s="152">
        <f t="shared" si="382"/>
        <v>90</v>
      </c>
      <c r="E2657" s="180">
        <f>COUNTIF($C$15:C2657,C2657)</f>
        <v>85</v>
      </c>
      <c r="F2657" s="181">
        <f t="shared" si="386"/>
        <v>0.24334361112623615</v>
      </c>
      <c r="G2657" s="181">
        <f t="shared" si="387"/>
        <v>9.1782290859497735E-4</v>
      </c>
      <c r="H2657" s="182">
        <f t="shared" si="383"/>
        <v>0.24426143403483114</v>
      </c>
    </row>
    <row r="2658" spans="1:8">
      <c r="A2658" s="152">
        <f t="shared" si="388"/>
        <v>2644</v>
      </c>
      <c r="B2658" s="153">
        <f t="shared" si="388"/>
        <v>47569</v>
      </c>
      <c r="C2658" s="179" t="str">
        <f t="shared" si="385"/>
        <v>구간29</v>
      </c>
      <c r="D2658" s="152">
        <f t="shared" si="382"/>
        <v>90</v>
      </c>
      <c r="E2658" s="180">
        <f>COUNTIF($C$15:C2658,C2658)</f>
        <v>86</v>
      </c>
      <c r="F2658" s="181">
        <f t="shared" si="386"/>
        <v>0.24334361112623615</v>
      </c>
      <c r="G2658" s="181">
        <f t="shared" si="387"/>
        <v>9.2862082516668293E-4</v>
      </c>
      <c r="H2658" s="182">
        <f t="shared" si="383"/>
        <v>0.24427223195140282</v>
      </c>
    </row>
    <row r="2659" spans="1:8">
      <c r="A2659" s="152">
        <f t="shared" si="388"/>
        <v>2645</v>
      </c>
      <c r="B2659" s="153">
        <f t="shared" si="388"/>
        <v>47570</v>
      </c>
      <c r="C2659" s="179" t="str">
        <f t="shared" si="385"/>
        <v>구간29</v>
      </c>
      <c r="D2659" s="152">
        <f t="shared" si="382"/>
        <v>90</v>
      </c>
      <c r="E2659" s="180">
        <f>COUNTIF($C$15:C2659,C2659)</f>
        <v>87</v>
      </c>
      <c r="F2659" s="181">
        <f t="shared" si="386"/>
        <v>0.24334361112623615</v>
      </c>
      <c r="G2659" s="181">
        <f t="shared" si="387"/>
        <v>9.3941874173838851E-4</v>
      </c>
      <c r="H2659" s="182">
        <f t="shared" si="383"/>
        <v>0.24428302986797454</v>
      </c>
    </row>
    <row r="2660" spans="1:8">
      <c r="A2660" s="152">
        <f t="shared" si="388"/>
        <v>2646</v>
      </c>
      <c r="B2660" s="153">
        <f t="shared" si="388"/>
        <v>47571</v>
      </c>
      <c r="C2660" s="179" t="str">
        <f t="shared" si="385"/>
        <v>구간29</v>
      </c>
      <c r="D2660" s="152">
        <f t="shared" si="382"/>
        <v>90</v>
      </c>
      <c r="E2660" s="180">
        <f>COUNTIF($C$15:C2660,C2660)</f>
        <v>88</v>
      </c>
      <c r="F2660" s="181">
        <f t="shared" si="386"/>
        <v>0.24334361112623615</v>
      </c>
      <c r="G2660" s="181">
        <f t="shared" si="387"/>
        <v>9.5021665831009419E-4</v>
      </c>
      <c r="H2660" s="182">
        <f t="shared" si="383"/>
        <v>0.24429382778454625</v>
      </c>
    </row>
    <row r="2661" spans="1:8">
      <c r="A2661" s="152">
        <f t="shared" si="388"/>
        <v>2647</v>
      </c>
      <c r="B2661" s="153">
        <f t="shared" si="388"/>
        <v>47572</v>
      </c>
      <c r="C2661" s="179" t="str">
        <f t="shared" si="385"/>
        <v>구간29</v>
      </c>
      <c r="D2661" s="152">
        <f t="shared" si="382"/>
        <v>90</v>
      </c>
      <c r="E2661" s="180">
        <f>COUNTIF($C$15:C2661,C2661)</f>
        <v>89</v>
      </c>
      <c r="F2661" s="181">
        <f t="shared" si="386"/>
        <v>0.24334361112623615</v>
      </c>
      <c r="G2661" s="181">
        <f t="shared" si="387"/>
        <v>9.6101457488179977E-4</v>
      </c>
      <c r="H2661" s="182">
        <f t="shared" si="383"/>
        <v>0.24430462570111794</v>
      </c>
    </row>
    <row r="2662" spans="1:8">
      <c r="A2662" s="152">
        <f t="shared" si="388"/>
        <v>2648</v>
      </c>
      <c r="B2662" s="153">
        <f t="shared" si="388"/>
        <v>47573</v>
      </c>
      <c r="C2662" s="179" t="str">
        <f t="shared" si="385"/>
        <v>구간29</v>
      </c>
      <c r="D2662" s="152">
        <f t="shared" si="382"/>
        <v>90</v>
      </c>
      <c r="E2662" s="180">
        <f>COUNTIF($C$15:C2662,C2662)</f>
        <v>90</v>
      </c>
      <c r="F2662" s="181">
        <f t="shared" si="386"/>
        <v>0.24334361112623615</v>
      </c>
      <c r="G2662" s="181">
        <f t="shared" si="387"/>
        <v>9.7181249145350534E-4</v>
      </c>
      <c r="H2662" s="182">
        <f t="shared" si="383"/>
        <v>0.24431542361768965</v>
      </c>
    </row>
    <row r="2663" spans="1:8">
      <c r="A2663" s="152">
        <f t="shared" si="388"/>
        <v>2649</v>
      </c>
      <c r="B2663" s="153">
        <f t="shared" si="388"/>
        <v>47574</v>
      </c>
      <c r="C2663" s="179" t="str">
        <f t="shared" si="385"/>
        <v>구간30</v>
      </c>
      <c r="D2663" s="152">
        <f t="shared" si="382"/>
        <v>91</v>
      </c>
      <c r="E2663" s="180">
        <f>COUNTIF($C$15:C2663,C2663)</f>
        <v>1</v>
      </c>
      <c r="F2663" s="181">
        <f t="shared" si="386"/>
        <v>0.24431542361768965</v>
      </c>
      <c r="G2663" s="181">
        <f t="shared" si="387"/>
        <v>1.1525145992250055E-5</v>
      </c>
      <c r="H2663" s="182">
        <f t="shared" si="383"/>
        <v>0.24432694876368191</v>
      </c>
    </row>
    <row r="2664" spans="1:8">
      <c r="A2664" s="152">
        <f t="shared" si="388"/>
        <v>2650</v>
      </c>
      <c r="B2664" s="153">
        <f t="shared" si="388"/>
        <v>47575</v>
      </c>
      <c r="C2664" s="179" t="str">
        <f t="shared" si="385"/>
        <v>구간30</v>
      </c>
      <c r="D2664" s="152">
        <f t="shared" si="382"/>
        <v>91</v>
      </c>
      <c r="E2664" s="180">
        <f>COUNTIF($C$15:C2664,C2664)</f>
        <v>2</v>
      </c>
      <c r="F2664" s="181">
        <f t="shared" si="386"/>
        <v>0.24431542361768965</v>
      </c>
      <c r="G2664" s="181">
        <f t="shared" si="387"/>
        <v>2.305029198450011E-5</v>
      </c>
      <c r="H2664" s="182">
        <f t="shared" si="383"/>
        <v>0.24433847390967414</v>
      </c>
    </row>
    <row r="2665" spans="1:8">
      <c r="A2665" s="152">
        <f t="shared" si="388"/>
        <v>2651</v>
      </c>
      <c r="B2665" s="153">
        <f t="shared" si="388"/>
        <v>47576</v>
      </c>
      <c r="C2665" s="179" t="str">
        <f t="shared" si="385"/>
        <v>구간30</v>
      </c>
      <c r="D2665" s="152">
        <f t="shared" si="382"/>
        <v>91</v>
      </c>
      <c r="E2665" s="180">
        <f>COUNTIF($C$15:C2665,C2665)</f>
        <v>3</v>
      </c>
      <c r="F2665" s="181">
        <f t="shared" si="386"/>
        <v>0.24431542361768965</v>
      </c>
      <c r="G2665" s="181">
        <f t="shared" si="387"/>
        <v>3.4575437976750164E-5</v>
      </c>
      <c r="H2665" s="182">
        <f t="shared" si="383"/>
        <v>0.2443499990556664</v>
      </c>
    </row>
    <row r="2666" spans="1:8">
      <c r="A2666" s="152">
        <f t="shared" si="388"/>
        <v>2652</v>
      </c>
      <c r="B2666" s="153">
        <f t="shared" si="388"/>
        <v>47577</v>
      </c>
      <c r="C2666" s="179" t="str">
        <f t="shared" si="385"/>
        <v>구간30</v>
      </c>
      <c r="D2666" s="152">
        <f t="shared" si="382"/>
        <v>91</v>
      </c>
      <c r="E2666" s="180">
        <f>COUNTIF($C$15:C2666,C2666)</f>
        <v>4</v>
      </c>
      <c r="F2666" s="181">
        <f t="shared" si="386"/>
        <v>0.24431542361768965</v>
      </c>
      <c r="G2666" s="181">
        <f t="shared" si="387"/>
        <v>4.610058396900022E-5</v>
      </c>
      <c r="H2666" s="182">
        <f t="shared" si="383"/>
        <v>0.24436152420165866</v>
      </c>
    </row>
    <row r="2667" spans="1:8">
      <c r="A2667" s="152">
        <f t="shared" si="388"/>
        <v>2653</v>
      </c>
      <c r="B2667" s="153">
        <f t="shared" si="388"/>
        <v>47578</v>
      </c>
      <c r="C2667" s="179" t="str">
        <f t="shared" si="385"/>
        <v>구간30</v>
      </c>
      <c r="D2667" s="152">
        <f t="shared" si="382"/>
        <v>91</v>
      </c>
      <c r="E2667" s="180">
        <f>COUNTIF($C$15:C2667,C2667)</f>
        <v>5</v>
      </c>
      <c r="F2667" s="181">
        <f t="shared" si="386"/>
        <v>0.24431542361768965</v>
      </c>
      <c r="G2667" s="181">
        <f t="shared" si="387"/>
        <v>5.7625729961250277E-5</v>
      </c>
      <c r="H2667" s="182">
        <f t="shared" si="383"/>
        <v>0.24437304934765092</v>
      </c>
    </row>
    <row r="2668" spans="1:8">
      <c r="A2668" s="152">
        <f t="shared" si="388"/>
        <v>2654</v>
      </c>
      <c r="B2668" s="153">
        <f t="shared" si="388"/>
        <v>47579</v>
      </c>
      <c r="C2668" s="179" t="str">
        <f t="shared" si="385"/>
        <v>구간30</v>
      </c>
      <c r="D2668" s="152">
        <f t="shared" si="382"/>
        <v>91</v>
      </c>
      <c r="E2668" s="180">
        <f>COUNTIF($C$15:C2668,C2668)</f>
        <v>6</v>
      </c>
      <c r="F2668" s="181">
        <f t="shared" si="386"/>
        <v>0.24431542361768965</v>
      </c>
      <c r="G2668" s="181">
        <f t="shared" si="387"/>
        <v>6.9150875953500327E-5</v>
      </c>
      <c r="H2668" s="182">
        <f t="shared" si="383"/>
        <v>0.24438457449364315</v>
      </c>
    </row>
    <row r="2669" spans="1:8">
      <c r="A2669" s="152">
        <f t="shared" si="388"/>
        <v>2655</v>
      </c>
      <c r="B2669" s="153">
        <f t="shared" si="388"/>
        <v>47580</v>
      </c>
      <c r="C2669" s="179" t="str">
        <f t="shared" si="385"/>
        <v>구간30</v>
      </c>
      <c r="D2669" s="152">
        <f t="shared" si="382"/>
        <v>91</v>
      </c>
      <c r="E2669" s="180">
        <f>COUNTIF($C$15:C2669,C2669)</f>
        <v>7</v>
      </c>
      <c r="F2669" s="181">
        <f t="shared" si="386"/>
        <v>0.24431542361768965</v>
      </c>
      <c r="G2669" s="181">
        <f t="shared" si="387"/>
        <v>8.0676021945750391E-5</v>
      </c>
      <c r="H2669" s="182">
        <f t="shared" si="383"/>
        <v>0.24439609963963541</v>
      </c>
    </row>
    <row r="2670" spans="1:8">
      <c r="A2670" s="152">
        <f t="shared" si="388"/>
        <v>2656</v>
      </c>
      <c r="B2670" s="153">
        <f t="shared" si="388"/>
        <v>47581</v>
      </c>
      <c r="C2670" s="179" t="str">
        <f t="shared" si="385"/>
        <v>구간30</v>
      </c>
      <c r="D2670" s="152">
        <f t="shared" si="382"/>
        <v>91</v>
      </c>
      <c r="E2670" s="180">
        <f>COUNTIF($C$15:C2670,C2670)</f>
        <v>8</v>
      </c>
      <c r="F2670" s="181">
        <f t="shared" si="386"/>
        <v>0.24431542361768965</v>
      </c>
      <c r="G2670" s="181">
        <f t="shared" si="387"/>
        <v>9.2201167938000441E-5</v>
      </c>
      <c r="H2670" s="182">
        <f t="shared" si="383"/>
        <v>0.24440762478562766</v>
      </c>
    </row>
    <row r="2671" spans="1:8">
      <c r="A2671" s="152">
        <f t="shared" si="388"/>
        <v>2657</v>
      </c>
      <c r="B2671" s="153">
        <f t="shared" si="388"/>
        <v>47582</v>
      </c>
      <c r="C2671" s="179" t="str">
        <f t="shared" si="385"/>
        <v>구간30</v>
      </c>
      <c r="D2671" s="152">
        <f t="shared" si="382"/>
        <v>91</v>
      </c>
      <c r="E2671" s="180">
        <f>COUNTIF($C$15:C2671,C2671)</f>
        <v>9</v>
      </c>
      <c r="F2671" s="181">
        <f t="shared" si="386"/>
        <v>0.24431542361768965</v>
      </c>
      <c r="G2671" s="181">
        <f t="shared" si="387"/>
        <v>1.0372631393025049E-4</v>
      </c>
      <c r="H2671" s="182">
        <f t="shared" si="383"/>
        <v>0.24441914993161989</v>
      </c>
    </row>
    <row r="2672" spans="1:8">
      <c r="A2672" s="152">
        <f t="shared" ref="A2672:B2687" si="389">A2671+1</f>
        <v>2658</v>
      </c>
      <c r="B2672" s="153">
        <f t="shared" si="389"/>
        <v>47583</v>
      </c>
      <c r="C2672" s="179" t="str">
        <f t="shared" si="385"/>
        <v>구간30</v>
      </c>
      <c r="D2672" s="152">
        <f t="shared" si="382"/>
        <v>91</v>
      </c>
      <c r="E2672" s="180">
        <f>COUNTIF($C$15:C2672,C2672)</f>
        <v>10</v>
      </c>
      <c r="F2672" s="181">
        <f t="shared" si="386"/>
        <v>0.24431542361768965</v>
      </c>
      <c r="G2672" s="181">
        <f t="shared" si="387"/>
        <v>1.1525145992250055E-4</v>
      </c>
      <c r="H2672" s="182">
        <f t="shared" si="383"/>
        <v>0.24443067507761215</v>
      </c>
    </row>
    <row r="2673" spans="1:8">
      <c r="A2673" s="152">
        <f t="shared" si="389"/>
        <v>2659</v>
      </c>
      <c r="B2673" s="153">
        <f t="shared" si="389"/>
        <v>47584</v>
      </c>
      <c r="C2673" s="179" t="str">
        <f t="shared" si="385"/>
        <v>구간30</v>
      </c>
      <c r="D2673" s="152">
        <f t="shared" si="382"/>
        <v>91</v>
      </c>
      <c r="E2673" s="180">
        <f>COUNTIF($C$15:C2673,C2673)</f>
        <v>11</v>
      </c>
      <c r="F2673" s="181">
        <f t="shared" si="386"/>
        <v>0.24431542361768965</v>
      </c>
      <c r="G2673" s="181">
        <f t="shared" si="387"/>
        <v>1.267766059147506E-4</v>
      </c>
      <c r="H2673" s="182">
        <f t="shared" si="383"/>
        <v>0.24444220022360441</v>
      </c>
    </row>
    <row r="2674" spans="1:8">
      <c r="A2674" s="152">
        <f t="shared" si="389"/>
        <v>2660</v>
      </c>
      <c r="B2674" s="153">
        <f t="shared" si="389"/>
        <v>47585</v>
      </c>
      <c r="C2674" s="179" t="str">
        <f t="shared" si="385"/>
        <v>구간30</v>
      </c>
      <c r="D2674" s="152">
        <f t="shared" si="382"/>
        <v>91</v>
      </c>
      <c r="E2674" s="180">
        <f>COUNTIF($C$15:C2674,C2674)</f>
        <v>12</v>
      </c>
      <c r="F2674" s="181">
        <f t="shared" si="386"/>
        <v>0.24431542361768965</v>
      </c>
      <c r="G2674" s="181">
        <f t="shared" si="387"/>
        <v>1.3830175190700065E-4</v>
      </c>
      <c r="H2674" s="182">
        <f t="shared" si="383"/>
        <v>0.24445372536959664</v>
      </c>
    </row>
    <row r="2675" spans="1:8">
      <c r="A2675" s="152">
        <f t="shared" si="389"/>
        <v>2661</v>
      </c>
      <c r="B2675" s="153">
        <f t="shared" si="389"/>
        <v>47586</v>
      </c>
      <c r="C2675" s="179" t="str">
        <f t="shared" si="385"/>
        <v>구간30</v>
      </c>
      <c r="D2675" s="152">
        <f t="shared" si="382"/>
        <v>91</v>
      </c>
      <c r="E2675" s="180">
        <f>COUNTIF($C$15:C2675,C2675)</f>
        <v>13</v>
      </c>
      <c r="F2675" s="181">
        <f t="shared" si="386"/>
        <v>0.24431542361768965</v>
      </c>
      <c r="G2675" s="181">
        <f t="shared" si="387"/>
        <v>1.498268978992507E-4</v>
      </c>
      <c r="H2675" s="182">
        <f t="shared" si="383"/>
        <v>0.2444652505155889</v>
      </c>
    </row>
    <row r="2676" spans="1:8">
      <c r="A2676" s="152">
        <f t="shared" si="389"/>
        <v>2662</v>
      </c>
      <c r="B2676" s="153">
        <f t="shared" si="389"/>
        <v>47587</v>
      </c>
      <c r="C2676" s="179" t="str">
        <f t="shared" si="385"/>
        <v>구간30</v>
      </c>
      <c r="D2676" s="152">
        <f t="shared" si="382"/>
        <v>91</v>
      </c>
      <c r="E2676" s="180">
        <f>COUNTIF($C$15:C2676,C2676)</f>
        <v>14</v>
      </c>
      <c r="F2676" s="181">
        <f t="shared" si="386"/>
        <v>0.24431542361768965</v>
      </c>
      <c r="G2676" s="181">
        <f t="shared" si="387"/>
        <v>1.6135204389150078E-4</v>
      </c>
      <c r="H2676" s="182">
        <f t="shared" si="383"/>
        <v>0.24447677566158116</v>
      </c>
    </row>
    <row r="2677" spans="1:8">
      <c r="A2677" s="152">
        <f t="shared" si="389"/>
        <v>2663</v>
      </c>
      <c r="B2677" s="153">
        <f t="shared" si="389"/>
        <v>47588</v>
      </c>
      <c r="C2677" s="179" t="str">
        <f t="shared" si="385"/>
        <v>구간30</v>
      </c>
      <c r="D2677" s="152">
        <f t="shared" si="382"/>
        <v>91</v>
      </c>
      <c r="E2677" s="180">
        <f>COUNTIF($C$15:C2677,C2677)</f>
        <v>15</v>
      </c>
      <c r="F2677" s="181">
        <f t="shared" si="386"/>
        <v>0.24431542361768965</v>
      </c>
      <c r="G2677" s="181">
        <f t="shared" si="387"/>
        <v>1.7287718988375083E-4</v>
      </c>
      <c r="H2677" s="182">
        <f t="shared" si="383"/>
        <v>0.24448830080757342</v>
      </c>
    </row>
    <row r="2678" spans="1:8">
      <c r="A2678" s="152">
        <f t="shared" si="389"/>
        <v>2664</v>
      </c>
      <c r="B2678" s="153">
        <f t="shared" si="389"/>
        <v>47589</v>
      </c>
      <c r="C2678" s="179" t="str">
        <f t="shared" si="385"/>
        <v>구간30</v>
      </c>
      <c r="D2678" s="152">
        <f t="shared" si="382"/>
        <v>91</v>
      </c>
      <c r="E2678" s="180">
        <f>COUNTIF($C$15:C2678,C2678)</f>
        <v>16</v>
      </c>
      <c r="F2678" s="181">
        <f t="shared" si="386"/>
        <v>0.24431542361768965</v>
      </c>
      <c r="G2678" s="181">
        <f t="shared" si="387"/>
        <v>1.8440233587600088E-4</v>
      </c>
      <c r="H2678" s="182">
        <f t="shared" si="383"/>
        <v>0.24449982595356565</v>
      </c>
    </row>
    <row r="2679" spans="1:8">
      <c r="A2679" s="152">
        <f t="shared" si="389"/>
        <v>2665</v>
      </c>
      <c r="B2679" s="153">
        <f t="shared" si="389"/>
        <v>47590</v>
      </c>
      <c r="C2679" s="179" t="str">
        <f t="shared" si="385"/>
        <v>구간30</v>
      </c>
      <c r="D2679" s="152">
        <f t="shared" si="382"/>
        <v>91</v>
      </c>
      <c r="E2679" s="180">
        <f>COUNTIF($C$15:C2679,C2679)</f>
        <v>17</v>
      </c>
      <c r="F2679" s="181">
        <f t="shared" si="386"/>
        <v>0.24431542361768965</v>
      </c>
      <c r="G2679" s="181">
        <f t="shared" si="387"/>
        <v>1.9592748186825093E-4</v>
      </c>
      <c r="H2679" s="182">
        <f t="shared" si="383"/>
        <v>0.24451135109955791</v>
      </c>
    </row>
    <row r="2680" spans="1:8">
      <c r="A2680" s="152">
        <f t="shared" si="389"/>
        <v>2666</v>
      </c>
      <c r="B2680" s="153">
        <f t="shared" si="389"/>
        <v>47591</v>
      </c>
      <c r="C2680" s="179" t="str">
        <f t="shared" si="385"/>
        <v>구간30</v>
      </c>
      <c r="D2680" s="152">
        <f t="shared" si="382"/>
        <v>91</v>
      </c>
      <c r="E2680" s="180">
        <f>COUNTIF($C$15:C2680,C2680)</f>
        <v>18</v>
      </c>
      <c r="F2680" s="181">
        <f t="shared" si="386"/>
        <v>0.24431542361768965</v>
      </c>
      <c r="G2680" s="181">
        <f t="shared" si="387"/>
        <v>2.0745262786050098E-4</v>
      </c>
      <c r="H2680" s="182">
        <f t="shared" si="383"/>
        <v>0.24452287624555016</v>
      </c>
    </row>
    <row r="2681" spans="1:8">
      <c r="A2681" s="152">
        <f t="shared" si="389"/>
        <v>2667</v>
      </c>
      <c r="B2681" s="153">
        <f t="shared" si="389"/>
        <v>47592</v>
      </c>
      <c r="C2681" s="179" t="str">
        <f t="shared" si="385"/>
        <v>구간30</v>
      </c>
      <c r="D2681" s="152">
        <f t="shared" si="382"/>
        <v>91</v>
      </c>
      <c r="E2681" s="180">
        <f>COUNTIF($C$15:C2681,C2681)</f>
        <v>19</v>
      </c>
      <c r="F2681" s="181">
        <f t="shared" si="386"/>
        <v>0.24431542361768965</v>
      </c>
      <c r="G2681" s="181">
        <f t="shared" si="387"/>
        <v>2.1897777385275106E-4</v>
      </c>
      <c r="H2681" s="182">
        <f t="shared" si="383"/>
        <v>0.24453440139154239</v>
      </c>
    </row>
    <row r="2682" spans="1:8">
      <c r="A2682" s="152">
        <f t="shared" si="389"/>
        <v>2668</v>
      </c>
      <c r="B2682" s="153">
        <f t="shared" si="389"/>
        <v>47593</v>
      </c>
      <c r="C2682" s="179" t="str">
        <f t="shared" si="385"/>
        <v>구간30</v>
      </c>
      <c r="D2682" s="152">
        <f t="shared" si="382"/>
        <v>91</v>
      </c>
      <c r="E2682" s="180">
        <f>COUNTIF($C$15:C2682,C2682)</f>
        <v>20</v>
      </c>
      <c r="F2682" s="181">
        <f t="shared" si="386"/>
        <v>0.24431542361768965</v>
      </c>
      <c r="G2682" s="181">
        <f t="shared" si="387"/>
        <v>2.3050291984500111E-4</v>
      </c>
      <c r="H2682" s="182">
        <f t="shared" si="383"/>
        <v>0.24454592653753465</v>
      </c>
    </row>
    <row r="2683" spans="1:8">
      <c r="A2683" s="152">
        <f t="shared" si="389"/>
        <v>2669</v>
      </c>
      <c r="B2683" s="153">
        <f t="shared" si="389"/>
        <v>47594</v>
      </c>
      <c r="C2683" s="179" t="str">
        <f t="shared" si="385"/>
        <v>구간30</v>
      </c>
      <c r="D2683" s="152">
        <f t="shared" si="382"/>
        <v>91</v>
      </c>
      <c r="E2683" s="180">
        <f>COUNTIF($C$15:C2683,C2683)</f>
        <v>21</v>
      </c>
      <c r="F2683" s="181">
        <f t="shared" si="386"/>
        <v>0.24431542361768965</v>
      </c>
      <c r="G2683" s="181">
        <f t="shared" si="387"/>
        <v>2.4202806583725116E-4</v>
      </c>
      <c r="H2683" s="182">
        <f t="shared" si="383"/>
        <v>0.24455745168352691</v>
      </c>
    </row>
    <row r="2684" spans="1:8">
      <c r="A2684" s="152">
        <f t="shared" si="389"/>
        <v>2670</v>
      </c>
      <c r="B2684" s="153">
        <f t="shared" si="389"/>
        <v>47595</v>
      </c>
      <c r="C2684" s="179" t="str">
        <f t="shared" si="385"/>
        <v>구간30</v>
      </c>
      <c r="D2684" s="152">
        <f t="shared" si="382"/>
        <v>91</v>
      </c>
      <c r="E2684" s="180">
        <f>COUNTIF($C$15:C2684,C2684)</f>
        <v>22</v>
      </c>
      <c r="F2684" s="181">
        <f t="shared" si="386"/>
        <v>0.24431542361768965</v>
      </c>
      <c r="G2684" s="181">
        <f t="shared" si="387"/>
        <v>2.5355321182950121E-4</v>
      </c>
      <c r="H2684" s="182">
        <f t="shared" si="383"/>
        <v>0.24456897682951914</v>
      </c>
    </row>
    <row r="2685" spans="1:8">
      <c r="A2685" s="152">
        <f t="shared" si="389"/>
        <v>2671</v>
      </c>
      <c r="B2685" s="153">
        <f t="shared" si="389"/>
        <v>47596</v>
      </c>
      <c r="C2685" s="179" t="str">
        <f t="shared" si="385"/>
        <v>구간30</v>
      </c>
      <c r="D2685" s="152">
        <f t="shared" si="382"/>
        <v>91</v>
      </c>
      <c r="E2685" s="180">
        <f>COUNTIF($C$15:C2685,C2685)</f>
        <v>23</v>
      </c>
      <c r="F2685" s="181">
        <f t="shared" si="386"/>
        <v>0.24431542361768965</v>
      </c>
      <c r="G2685" s="181">
        <f t="shared" si="387"/>
        <v>2.6507835782175126E-4</v>
      </c>
      <c r="H2685" s="182">
        <f t="shared" si="383"/>
        <v>0.2445805019755114</v>
      </c>
    </row>
    <row r="2686" spans="1:8">
      <c r="A2686" s="152">
        <f t="shared" si="389"/>
        <v>2672</v>
      </c>
      <c r="B2686" s="153">
        <f t="shared" si="389"/>
        <v>47597</v>
      </c>
      <c r="C2686" s="179" t="str">
        <f t="shared" si="385"/>
        <v>구간30</v>
      </c>
      <c r="D2686" s="152">
        <f t="shared" si="382"/>
        <v>91</v>
      </c>
      <c r="E2686" s="180">
        <f>COUNTIF($C$15:C2686,C2686)</f>
        <v>24</v>
      </c>
      <c r="F2686" s="181">
        <f t="shared" si="386"/>
        <v>0.24431542361768965</v>
      </c>
      <c r="G2686" s="181">
        <f t="shared" si="387"/>
        <v>2.7660350381400131E-4</v>
      </c>
      <c r="H2686" s="182">
        <f t="shared" si="383"/>
        <v>0.24459202712150366</v>
      </c>
    </row>
    <row r="2687" spans="1:8">
      <c r="A2687" s="152">
        <f t="shared" si="389"/>
        <v>2673</v>
      </c>
      <c r="B2687" s="153">
        <f t="shared" si="389"/>
        <v>47598</v>
      </c>
      <c r="C2687" s="179" t="str">
        <f t="shared" si="385"/>
        <v>구간30</v>
      </c>
      <c r="D2687" s="152">
        <f t="shared" si="382"/>
        <v>91</v>
      </c>
      <c r="E2687" s="180">
        <f>COUNTIF($C$15:C2687,C2687)</f>
        <v>25</v>
      </c>
      <c r="F2687" s="181">
        <f t="shared" si="386"/>
        <v>0.24431542361768965</v>
      </c>
      <c r="G2687" s="181">
        <f t="shared" si="387"/>
        <v>2.8812864980625136E-4</v>
      </c>
      <c r="H2687" s="182">
        <f t="shared" si="383"/>
        <v>0.24460355226749592</v>
      </c>
    </row>
    <row r="2688" spans="1:8">
      <c r="A2688" s="152">
        <f t="shared" ref="A2688:B2703" si="390">A2687+1</f>
        <v>2674</v>
      </c>
      <c r="B2688" s="153">
        <f t="shared" si="390"/>
        <v>47599</v>
      </c>
      <c r="C2688" s="179" t="str">
        <f t="shared" si="385"/>
        <v>구간30</v>
      </c>
      <c r="D2688" s="152">
        <f t="shared" si="382"/>
        <v>91</v>
      </c>
      <c r="E2688" s="180">
        <f>COUNTIF($C$15:C2688,C2688)</f>
        <v>26</v>
      </c>
      <c r="F2688" s="181">
        <f t="shared" si="386"/>
        <v>0.24431542361768965</v>
      </c>
      <c r="G2688" s="181">
        <f t="shared" si="387"/>
        <v>2.9965379579850141E-4</v>
      </c>
      <c r="H2688" s="182">
        <f t="shared" si="383"/>
        <v>0.24461507741348815</v>
      </c>
    </row>
    <row r="2689" spans="1:8">
      <c r="A2689" s="152">
        <f t="shared" si="390"/>
        <v>2675</v>
      </c>
      <c r="B2689" s="153">
        <f t="shared" si="390"/>
        <v>47600</v>
      </c>
      <c r="C2689" s="179" t="str">
        <f t="shared" si="385"/>
        <v>구간30</v>
      </c>
      <c r="D2689" s="152">
        <f t="shared" si="382"/>
        <v>91</v>
      </c>
      <c r="E2689" s="180">
        <f>COUNTIF($C$15:C2689,C2689)</f>
        <v>27</v>
      </c>
      <c r="F2689" s="181">
        <f t="shared" si="386"/>
        <v>0.24431542361768965</v>
      </c>
      <c r="G2689" s="181">
        <f t="shared" si="387"/>
        <v>3.1117894179075151E-4</v>
      </c>
      <c r="H2689" s="182">
        <f t="shared" si="383"/>
        <v>0.2446266025594804</v>
      </c>
    </row>
    <row r="2690" spans="1:8">
      <c r="A2690" s="152">
        <f t="shared" si="390"/>
        <v>2676</v>
      </c>
      <c r="B2690" s="153">
        <f t="shared" si="390"/>
        <v>47601</v>
      </c>
      <c r="C2690" s="179" t="str">
        <f t="shared" si="385"/>
        <v>구간30</v>
      </c>
      <c r="D2690" s="152">
        <f t="shared" si="382"/>
        <v>91</v>
      </c>
      <c r="E2690" s="180">
        <f>COUNTIF($C$15:C2690,C2690)</f>
        <v>28</v>
      </c>
      <c r="F2690" s="181">
        <f t="shared" si="386"/>
        <v>0.24431542361768965</v>
      </c>
      <c r="G2690" s="181">
        <f t="shared" si="387"/>
        <v>3.2270408778300156E-4</v>
      </c>
      <c r="H2690" s="182">
        <f t="shared" si="383"/>
        <v>0.24463812770547266</v>
      </c>
    </row>
    <row r="2691" spans="1:8">
      <c r="A2691" s="152">
        <f t="shared" si="390"/>
        <v>2677</v>
      </c>
      <c r="B2691" s="153">
        <f t="shared" si="390"/>
        <v>47602</v>
      </c>
      <c r="C2691" s="179" t="str">
        <f t="shared" si="385"/>
        <v>구간30</v>
      </c>
      <c r="D2691" s="152">
        <f t="shared" si="382"/>
        <v>91</v>
      </c>
      <c r="E2691" s="180">
        <f>COUNTIF($C$15:C2691,C2691)</f>
        <v>29</v>
      </c>
      <c r="F2691" s="181">
        <f t="shared" si="386"/>
        <v>0.24431542361768965</v>
      </c>
      <c r="G2691" s="181">
        <f t="shared" si="387"/>
        <v>3.3422923377525161E-4</v>
      </c>
      <c r="H2691" s="182">
        <f t="shared" si="383"/>
        <v>0.24464965285146489</v>
      </c>
    </row>
    <row r="2692" spans="1:8">
      <c r="A2692" s="152">
        <f t="shared" si="390"/>
        <v>2678</v>
      </c>
      <c r="B2692" s="153">
        <f t="shared" si="390"/>
        <v>47603</v>
      </c>
      <c r="C2692" s="179" t="str">
        <f t="shared" si="385"/>
        <v>구간30</v>
      </c>
      <c r="D2692" s="152">
        <f t="shared" si="382"/>
        <v>91</v>
      </c>
      <c r="E2692" s="180">
        <f>COUNTIF($C$15:C2692,C2692)</f>
        <v>30</v>
      </c>
      <c r="F2692" s="181">
        <f t="shared" si="386"/>
        <v>0.24431542361768965</v>
      </c>
      <c r="G2692" s="181">
        <f t="shared" si="387"/>
        <v>3.4575437976750166E-4</v>
      </c>
      <c r="H2692" s="182">
        <f t="shared" si="383"/>
        <v>0.24466117799745715</v>
      </c>
    </row>
    <row r="2693" spans="1:8">
      <c r="A2693" s="152">
        <f t="shared" si="390"/>
        <v>2679</v>
      </c>
      <c r="B2693" s="153">
        <f t="shared" si="390"/>
        <v>47604</v>
      </c>
      <c r="C2693" s="179" t="str">
        <f t="shared" si="385"/>
        <v>구간30</v>
      </c>
      <c r="D2693" s="152">
        <f t="shared" si="382"/>
        <v>91</v>
      </c>
      <c r="E2693" s="180">
        <f>COUNTIF($C$15:C2693,C2693)</f>
        <v>31</v>
      </c>
      <c r="F2693" s="181">
        <f t="shared" si="386"/>
        <v>0.24431542361768965</v>
      </c>
      <c r="G2693" s="181">
        <f t="shared" si="387"/>
        <v>3.5727952575975171E-4</v>
      </c>
      <c r="H2693" s="182">
        <f t="shared" si="383"/>
        <v>0.24467270314344941</v>
      </c>
    </row>
    <row r="2694" spans="1:8">
      <c r="A2694" s="152">
        <f t="shared" si="390"/>
        <v>2680</v>
      </c>
      <c r="B2694" s="153">
        <f t="shared" si="390"/>
        <v>47605</v>
      </c>
      <c r="C2694" s="179" t="str">
        <f t="shared" si="385"/>
        <v>구간30</v>
      </c>
      <c r="D2694" s="152">
        <f t="shared" si="382"/>
        <v>91</v>
      </c>
      <c r="E2694" s="180">
        <f>COUNTIF($C$15:C2694,C2694)</f>
        <v>32</v>
      </c>
      <c r="F2694" s="181">
        <f t="shared" si="386"/>
        <v>0.24431542361768965</v>
      </c>
      <c r="G2694" s="181">
        <f t="shared" si="387"/>
        <v>3.6880467175200176E-4</v>
      </c>
      <c r="H2694" s="182">
        <f t="shared" si="383"/>
        <v>0.24468422828944167</v>
      </c>
    </row>
    <row r="2695" spans="1:8">
      <c r="A2695" s="152">
        <f t="shared" si="390"/>
        <v>2681</v>
      </c>
      <c r="B2695" s="153">
        <f t="shared" si="390"/>
        <v>47606</v>
      </c>
      <c r="C2695" s="179" t="str">
        <f t="shared" si="385"/>
        <v>구간30</v>
      </c>
      <c r="D2695" s="152">
        <f t="shared" si="382"/>
        <v>91</v>
      </c>
      <c r="E2695" s="180">
        <f>COUNTIF($C$15:C2695,C2695)</f>
        <v>33</v>
      </c>
      <c r="F2695" s="181">
        <f t="shared" si="386"/>
        <v>0.24431542361768965</v>
      </c>
      <c r="G2695" s="181">
        <f t="shared" si="387"/>
        <v>3.8032981774425181E-4</v>
      </c>
      <c r="H2695" s="182">
        <f t="shared" si="383"/>
        <v>0.2446957534354339</v>
      </c>
    </row>
    <row r="2696" spans="1:8">
      <c r="A2696" s="152">
        <f t="shared" si="390"/>
        <v>2682</v>
      </c>
      <c r="B2696" s="153">
        <f t="shared" si="390"/>
        <v>47607</v>
      </c>
      <c r="C2696" s="179" t="str">
        <f t="shared" si="385"/>
        <v>구간30</v>
      </c>
      <c r="D2696" s="152">
        <f t="shared" si="382"/>
        <v>91</v>
      </c>
      <c r="E2696" s="180">
        <f>COUNTIF($C$15:C2696,C2696)</f>
        <v>34</v>
      </c>
      <c r="F2696" s="181">
        <f t="shared" si="386"/>
        <v>0.24431542361768965</v>
      </c>
      <c r="G2696" s="181">
        <f t="shared" si="387"/>
        <v>3.9185496373650186E-4</v>
      </c>
      <c r="H2696" s="182">
        <f t="shared" si="383"/>
        <v>0.24470727858142616</v>
      </c>
    </row>
    <row r="2697" spans="1:8">
      <c r="A2697" s="152">
        <f t="shared" si="390"/>
        <v>2683</v>
      </c>
      <c r="B2697" s="153">
        <f t="shared" si="390"/>
        <v>47608</v>
      </c>
      <c r="C2697" s="179" t="str">
        <f t="shared" si="385"/>
        <v>구간30</v>
      </c>
      <c r="D2697" s="152">
        <f t="shared" si="382"/>
        <v>91</v>
      </c>
      <c r="E2697" s="180">
        <f>COUNTIF($C$15:C2697,C2697)</f>
        <v>35</v>
      </c>
      <c r="F2697" s="181">
        <f t="shared" si="386"/>
        <v>0.24431542361768965</v>
      </c>
      <c r="G2697" s="181">
        <f t="shared" si="387"/>
        <v>4.0338010972875191E-4</v>
      </c>
      <c r="H2697" s="182">
        <f t="shared" si="383"/>
        <v>0.24471880372741842</v>
      </c>
    </row>
    <row r="2698" spans="1:8">
      <c r="A2698" s="152">
        <f t="shared" si="390"/>
        <v>2684</v>
      </c>
      <c r="B2698" s="153">
        <f t="shared" si="390"/>
        <v>47609</v>
      </c>
      <c r="C2698" s="179" t="str">
        <f t="shared" si="385"/>
        <v>구간30</v>
      </c>
      <c r="D2698" s="152">
        <f t="shared" si="382"/>
        <v>91</v>
      </c>
      <c r="E2698" s="180">
        <f>COUNTIF($C$15:C2698,C2698)</f>
        <v>36</v>
      </c>
      <c r="F2698" s="181">
        <f t="shared" si="386"/>
        <v>0.24431542361768965</v>
      </c>
      <c r="G2698" s="181">
        <f t="shared" si="387"/>
        <v>4.1490525572100196E-4</v>
      </c>
      <c r="H2698" s="182">
        <f t="shared" si="383"/>
        <v>0.24473032887341065</v>
      </c>
    </row>
    <row r="2699" spans="1:8">
      <c r="A2699" s="152">
        <f t="shared" si="390"/>
        <v>2685</v>
      </c>
      <c r="B2699" s="153">
        <f t="shared" si="390"/>
        <v>47610</v>
      </c>
      <c r="C2699" s="179" t="str">
        <f t="shared" si="385"/>
        <v>구간30</v>
      </c>
      <c r="D2699" s="152">
        <f t="shared" si="382"/>
        <v>91</v>
      </c>
      <c r="E2699" s="180">
        <f>COUNTIF($C$15:C2699,C2699)</f>
        <v>37</v>
      </c>
      <c r="F2699" s="181">
        <f t="shared" si="386"/>
        <v>0.24431542361768965</v>
      </c>
      <c r="G2699" s="181">
        <f t="shared" si="387"/>
        <v>4.2643040171325201E-4</v>
      </c>
      <c r="H2699" s="182">
        <f t="shared" si="383"/>
        <v>0.2447418540194029</v>
      </c>
    </row>
    <row r="2700" spans="1:8">
      <c r="A2700" s="152">
        <f t="shared" si="390"/>
        <v>2686</v>
      </c>
      <c r="B2700" s="153">
        <f t="shared" si="390"/>
        <v>47611</v>
      </c>
      <c r="C2700" s="179" t="str">
        <f t="shared" si="385"/>
        <v>구간30</v>
      </c>
      <c r="D2700" s="152">
        <f t="shared" si="382"/>
        <v>91</v>
      </c>
      <c r="E2700" s="180">
        <f>COUNTIF($C$15:C2700,C2700)</f>
        <v>38</v>
      </c>
      <c r="F2700" s="181">
        <f t="shared" si="386"/>
        <v>0.24431542361768965</v>
      </c>
      <c r="G2700" s="181">
        <f t="shared" si="387"/>
        <v>4.3795554770550212E-4</v>
      </c>
      <c r="H2700" s="182">
        <f t="shared" si="383"/>
        <v>0.24475337916539516</v>
      </c>
    </row>
    <row r="2701" spans="1:8">
      <c r="A2701" s="152">
        <f t="shared" si="390"/>
        <v>2687</v>
      </c>
      <c r="B2701" s="153">
        <f t="shared" si="390"/>
        <v>47612</v>
      </c>
      <c r="C2701" s="179" t="str">
        <f t="shared" si="385"/>
        <v>구간30</v>
      </c>
      <c r="D2701" s="152">
        <f t="shared" si="382"/>
        <v>91</v>
      </c>
      <c r="E2701" s="180">
        <f>COUNTIF($C$15:C2701,C2701)</f>
        <v>39</v>
      </c>
      <c r="F2701" s="181">
        <f t="shared" si="386"/>
        <v>0.24431542361768965</v>
      </c>
      <c r="G2701" s="181">
        <f t="shared" si="387"/>
        <v>4.4948069369775217E-4</v>
      </c>
      <c r="H2701" s="182">
        <f t="shared" si="383"/>
        <v>0.24476490431138739</v>
      </c>
    </row>
    <row r="2702" spans="1:8">
      <c r="A2702" s="152">
        <f t="shared" si="390"/>
        <v>2688</v>
      </c>
      <c r="B2702" s="153">
        <f t="shared" si="390"/>
        <v>47613</v>
      </c>
      <c r="C2702" s="179" t="str">
        <f t="shared" si="385"/>
        <v>구간30</v>
      </c>
      <c r="D2702" s="152">
        <f t="shared" si="382"/>
        <v>91</v>
      </c>
      <c r="E2702" s="180">
        <f>COUNTIF($C$15:C2702,C2702)</f>
        <v>40</v>
      </c>
      <c r="F2702" s="181">
        <f t="shared" si="386"/>
        <v>0.24431542361768965</v>
      </c>
      <c r="G2702" s="181">
        <f t="shared" si="387"/>
        <v>4.6100583969000222E-4</v>
      </c>
      <c r="H2702" s="182">
        <f t="shared" si="383"/>
        <v>0.24477642945737965</v>
      </c>
    </row>
    <row r="2703" spans="1:8">
      <c r="A2703" s="152">
        <f t="shared" si="390"/>
        <v>2689</v>
      </c>
      <c r="B2703" s="153">
        <f t="shared" si="390"/>
        <v>47614</v>
      </c>
      <c r="C2703" s="179" t="str">
        <f t="shared" si="385"/>
        <v>구간30</v>
      </c>
      <c r="D2703" s="152">
        <f t="shared" ref="D2703:D2766" si="391">COUNTIF($C$15:$C$49928,C2703)</f>
        <v>91</v>
      </c>
      <c r="E2703" s="180">
        <f>COUNTIF($C$15:C2703,C2703)</f>
        <v>41</v>
      </c>
      <c r="F2703" s="181">
        <f t="shared" si="386"/>
        <v>0.24431542361768965</v>
      </c>
      <c r="G2703" s="181">
        <f t="shared" si="387"/>
        <v>4.7253098568225227E-4</v>
      </c>
      <c r="H2703" s="182">
        <f t="shared" ref="H2703:H2766" si="392">F2703+G2703</f>
        <v>0.24478795460337191</v>
      </c>
    </row>
    <row r="2704" spans="1:8">
      <c r="A2704" s="152">
        <f t="shared" ref="A2704:B2719" si="393">A2703+1</f>
        <v>2690</v>
      </c>
      <c r="B2704" s="153">
        <f t="shared" si="393"/>
        <v>47615</v>
      </c>
      <c r="C2704" s="179" t="str">
        <f t="shared" ref="C2704:C2767" si="394">IF(IFERROR(HLOOKUP(B2704,$D$5:$BK$6,2,FALSE),"")="",C2705,HLOOKUP(B2704,$D$5:$BK$7,2,FALSE))</f>
        <v>구간30</v>
      </c>
      <c r="D2704" s="152">
        <f t="shared" si="391"/>
        <v>91</v>
      </c>
      <c r="E2704" s="180">
        <f>COUNTIF($C$15:C2704,C2704)</f>
        <v>42</v>
      </c>
      <c r="F2704" s="181">
        <f t="shared" ref="F2704:F2767" si="395">HLOOKUP($C2704,$D$6:$BK$11,6,FALSE)</f>
        <v>0.24431542361768965</v>
      </c>
      <c r="G2704" s="181">
        <f t="shared" ref="G2704:G2767" si="396">HLOOKUP($C2704,$D$6:$BK$11,5,FALSE)*(E2704)</f>
        <v>4.8405613167450232E-4</v>
      </c>
      <c r="H2704" s="182">
        <f t="shared" si="392"/>
        <v>0.24479947974936417</v>
      </c>
    </row>
    <row r="2705" spans="1:8">
      <c r="A2705" s="152">
        <f t="shared" si="393"/>
        <v>2691</v>
      </c>
      <c r="B2705" s="153">
        <f t="shared" si="393"/>
        <v>47616</v>
      </c>
      <c r="C2705" s="179" t="str">
        <f t="shared" si="394"/>
        <v>구간30</v>
      </c>
      <c r="D2705" s="152">
        <f t="shared" si="391"/>
        <v>91</v>
      </c>
      <c r="E2705" s="180">
        <f>COUNTIF($C$15:C2705,C2705)</f>
        <v>43</v>
      </c>
      <c r="F2705" s="181">
        <f t="shared" si="395"/>
        <v>0.24431542361768965</v>
      </c>
      <c r="G2705" s="181">
        <f t="shared" si="396"/>
        <v>4.9558127766675237E-4</v>
      </c>
      <c r="H2705" s="182">
        <f t="shared" si="392"/>
        <v>0.2448110048953564</v>
      </c>
    </row>
    <row r="2706" spans="1:8">
      <c r="A2706" s="152">
        <f t="shared" si="393"/>
        <v>2692</v>
      </c>
      <c r="B2706" s="153">
        <f t="shared" si="393"/>
        <v>47617</v>
      </c>
      <c r="C2706" s="179" t="str">
        <f t="shared" si="394"/>
        <v>구간30</v>
      </c>
      <c r="D2706" s="152">
        <f t="shared" si="391"/>
        <v>91</v>
      </c>
      <c r="E2706" s="180">
        <f>COUNTIF($C$15:C2706,C2706)</f>
        <v>44</v>
      </c>
      <c r="F2706" s="181">
        <f t="shared" si="395"/>
        <v>0.24431542361768965</v>
      </c>
      <c r="G2706" s="181">
        <f t="shared" si="396"/>
        <v>5.0710642365900242E-4</v>
      </c>
      <c r="H2706" s="182">
        <f t="shared" si="392"/>
        <v>0.24482253004134866</v>
      </c>
    </row>
    <row r="2707" spans="1:8">
      <c r="A2707" s="152">
        <f t="shared" si="393"/>
        <v>2693</v>
      </c>
      <c r="B2707" s="153">
        <f t="shared" si="393"/>
        <v>47618</v>
      </c>
      <c r="C2707" s="179" t="str">
        <f t="shared" si="394"/>
        <v>구간30</v>
      </c>
      <c r="D2707" s="152">
        <f t="shared" si="391"/>
        <v>91</v>
      </c>
      <c r="E2707" s="180">
        <f>COUNTIF($C$15:C2707,C2707)</f>
        <v>45</v>
      </c>
      <c r="F2707" s="181">
        <f t="shared" si="395"/>
        <v>0.24431542361768965</v>
      </c>
      <c r="G2707" s="181">
        <f t="shared" si="396"/>
        <v>5.1863156965125247E-4</v>
      </c>
      <c r="H2707" s="182">
        <f t="shared" si="392"/>
        <v>0.24483405518734092</v>
      </c>
    </row>
    <row r="2708" spans="1:8">
      <c r="A2708" s="152">
        <f t="shared" si="393"/>
        <v>2694</v>
      </c>
      <c r="B2708" s="153">
        <f t="shared" si="393"/>
        <v>47619</v>
      </c>
      <c r="C2708" s="179" t="str">
        <f t="shared" si="394"/>
        <v>구간30</v>
      </c>
      <c r="D2708" s="152">
        <f t="shared" si="391"/>
        <v>91</v>
      </c>
      <c r="E2708" s="180">
        <f>COUNTIF($C$15:C2708,C2708)</f>
        <v>46</v>
      </c>
      <c r="F2708" s="181">
        <f t="shared" si="395"/>
        <v>0.24431542361768965</v>
      </c>
      <c r="G2708" s="181">
        <f t="shared" si="396"/>
        <v>5.3015671564350252E-4</v>
      </c>
      <c r="H2708" s="182">
        <f t="shared" si="392"/>
        <v>0.24484558033333315</v>
      </c>
    </row>
    <row r="2709" spans="1:8">
      <c r="A2709" s="152">
        <f t="shared" si="393"/>
        <v>2695</v>
      </c>
      <c r="B2709" s="153">
        <f t="shared" si="393"/>
        <v>47620</v>
      </c>
      <c r="C2709" s="179" t="str">
        <f t="shared" si="394"/>
        <v>구간30</v>
      </c>
      <c r="D2709" s="152">
        <f t="shared" si="391"/>
        <v>91</v>
      </c>
      <c r="E2709" s="180">
        <f>COUNTIF($C$15:C2709,C2709)</f>
        <v>47</v>
      </c>
      <c r="F2709" s="181">
        <f t="shared" si="395"/>
        <v>0.24431542361768965</v>
      </c>
      <c r="G2709" s="181">
        <f t="shared" si="396"/>
        <v>5.4168186163575257E-4</v>
      </c>
      <c r="H2709" s="182">
        <f t="shared" si="392"/>
        <v>0.2448571054793254</v>
      </c>
    </row>
    <row r="2710" spans="1:8">
      <c r="A2710" s="152">
        <f t="shared" si="393"/>
        <v>2696</v>
      </c>
      <c r="B2710" s="153">
        <f t="shared" si="393"/>
        <v>47621</v>
      </c>
      <c r="C2710" s="179" t="str">
        <f t="shared" si="394"/>
        <v>구간30</v>
      </c>
      <c r="D2710" s="152">
        <f t="shared" si="391"/>
        <v>91</v>
      </c>
      <c r="E2710" s="180">
        <f>COUNTIF($C$15:C2710,C2710)</f>
        <v>48</v>
      </c>
      <c r="F2710" s="181">
        <f t="shared" si="395"/>
        <v>0.24431542361768965</v>
      </c>
      <c r="G2710" s="181">
        <f t="shared" si="396"/>
        <v>5.5320700762800262E-4</v>
      </c>
      <c r="H2710" s="182">
        <f t="shared" si="392"/>
        <v>0.24486863062531766</v>
      </c>
    </row>
    <row r="2711" spans="1:8">
      <c r="A2711" s="152">
        <f t="shared" si="393"/>
        <v>2697</v>
      </c>
      <c r="B2711" s="153">
        <f t="shared" si="393"/>
        <v>47622</v>
      </c>
      <c r="C2711" s="179" t="str">
        <f t="shared" si="394"/>
        <v>구간30</v>
      </c>
      <c r="D2711" s="152">
        <f t="shared" si="391"/>
        <v>91</v>
      </c>
      <c r="E2711" s="180">
        <f>COUNTIF($C$15:C2711,C2711)</f>
        <v>49</v>
      </c>
      <c r="F2711" s="181">
        <f t="shared" si="395"/>
        <v>0.24431542361768965</v>
      </c>
      <c r="G2711" s="181">
        <f t="shared" si="396"/>
        <v>5.6473215362025267E-4</v>
      </c>
      <c r="H2711" s="182">
        <f t="shared" si="392"/>
        <v>0.24488015577130989</v>
      </c>
    </row>
    <row r="2712" spans="1:8">
      <c r="A2712" s="152">
        <f t="shared" si="393"/>
        <v>2698</v>
      </c>
      <c r="B2712" s="153">
        <f t="shared" si="393"/>
        <v>47623</v>
      </c>
      <c r="C2712" s="179" t="str">
        <f t="shared" si="394"/>
        <v>구간30</v>
      </c>
      <c r="D2712" s="152">
        <f t="shared" si="391"/>
        <v>91</v>
      </c>
      <c r="E2712" s="180">
        <f>COUNTIF($C$15:C2712,C2712)</f>
        <v>50</v>
      </c>
      <c r="F2712" s="181">
        <f t="shared" si="395"/>
        <v>0.24431542361768965</v>
      </c>
      <c r="G2712" s="181">
        <f t="shared" si="396"/>
        <v>5.7625729961250272E-4</v>
      </c>
      <c r="H2712" s="182">
        <f t="shared" si="392"/>
        <v>0.24489168091730215</v>
      </c>
    </row>
    <row r="2713" spans="1:8">
      <c r="A2713" s="152">
        <f t="shared" si="393"/>
        <v>2699</v>
      </c>
      <c r="B2713" s="153">
        <f t="shared" si="393"/>
        <v>47624</v>
      </c>
      <c r="C2713" s="179" t="str">
        <f t="shared" si="394"/>
        <v>구간30</v>
      </c>
      <c r="D2713" s="152">
        <f t="shared" si="391"/>
        <v>91</v>
      </c>
      <c r="E2713" s="180">
        <f>COUNTIF($C$15:C2713,C2713)</f>
        <v>51</v>
      </c>
      <c r="F2713" s="181">
        <f t="shared" si="395"/>
        <v>0.24431542361768965</v>
      </c>
      <c r="G2713" s="181">
        <f t="shared" si="396"/>
        <v>5.8778244560475277E-4</v>
      </c>
      <c r="H2713" s="182">
        <f t="shared" si="392"/>
        <v>0.24490320606329441</v>
      </c>
    </row>
    <row r="2714" spans="1:8">
      <c r="A2714" s="152">
        <f t="shared" si="393"/>
        <v>2700</v>
      </c>
      <c r="B2714" s="153">
        <f t="shared" si="393"/>
        <v>47625</v>
      </c>
      <c r="C2714" s="179" t="str">
        <f t="shared" si="394"/>
        <v>구간30</v>
      </c>
      <c r="D2714" s="152">
        <f t="shared" si="391"/>
        <v>91</v>
      </c>
      <c r="E2714" s="180">
        <f>COUNTIF($C$15:C2714,C2714)</f>
        <v>52</v>
      </c>
      <c r="F2714" s="181">
        <f t="shared" si="395"/>
        <v>0.24431542361768965</v>
      </c>
      <c r="G2714" s="181">
        <f t="shared" si="396"/>
        <v>5.9930759159700282E-4</v>
      </c>
      <c r="H2714" s="182">
        <f t="shared" si="392"/>
        <v>0.24491473120928667</v>
      </c>
    </row>
    <row r="2715" spans="1:8">
      <c r="A2715" s="152">
        <f t="shared" si="393"/>
        <v>2701</v>
      </c>
      <c r="B2715" s="153">
        <f t="shared" si="393"/>
        <v>47626</v>
      </c>
      <c r="C2715" s="179" t="str">
        <f t="shared" si="394"/>
        <v>구간30</v>
      </c>
      <c r="D2715" s="152">
        <f t="shared" si="391"/>
        <v>91</v>
      </c>
      <c r="E2715" s="180">
        <f>COUNTIF($C$15:C2715,C2715)</f>
        <v>53</v>
      </c>
      <c r="F2715" s="181">
        <f t="shared" si="395"/>
        <v>0.24431542361768965</v>
      </c>
      <c r="G2715" s="181">
        <f t="shared" si="396"/>
        <v>6.1083273758925287E-4</v>
      </c>
      <c r="H2715" s="182">
        <f t="shared" si="392"/>
        <v>0.2449262563552789</v>
      </c>
    </row>
    <row r="2716" spans="1:8">
      <c r="A2716" s="152">
        <f t="shared" si="393"/>
        <v>2702</v>
      </c>
      <c r="B2716" s="153">
        <f t="shared" si="393"/>
        <v>47627</v>
      </c>
      <c r="C2716" s="179" t="str">
        <f t="shared" si="394"/>
        <v>구간30</v>
      </c>
      <c r="D2716" s="152">
        <f t="shared" si="391"/>
        <v>91</v>
      </c>
      <c r="E2716" s="180">
        <f>COUNTIF($C$15:C2716,C2716)</f>
        <v>54</v>
      </c>
      <c r="F2716" s="181">
        <f t="shared" si="395"/>
        <v>0.24431542361768965</v>
      </c>
      <c r="G2716" s="181">
        <f t="shared" si="396"/>
        <v>6.2235788358150303E-4</v>
      </c>
      <c r="H2716" s="182">
        <f t="shared" si="392"/>
        <v>0.24493778150127116</v>
      </c>
    </row>
    <row r="2717" spans="1:8">
      <c r="A2717" s="152">
        <f t="shared" si="393"/>
        <v>2703</v>
      </c>
      <c r="B2717" s="153">
        <f t="shared" si="393"/>
        <v>47628</v>
      </c>
      <c r="C2717" s="179" t="str">
        <f t="shared" si="394"/>
        <v>구간30</v>
      </c>
      <c r="D2717" s="152">
        <f t="shared" si="391"/>
        <v>91</v>
      </c>
      <c r="E2717" s="180">
        <f>COUNTIF($C$15:C2717,C2717)</f>
        <v>55</v>
      </c>
      <c r="F2717" s="181">
        <f t="shared" si="395"/>
        <v>0.24431542361768965</v>
      </c>
      <c r="G2717" s="181">
        <f t="shared" si="396"/>
        <v>6.3388302957375308E-4</v>
      </c>
      <c r="H2717" s="182">
        <f t="shared" si="392"/>
        <v>0.24494930664726342</v>
      </c>
    </row>
    <row r="2718" spans="1:8">
      <c r="A2718" s="152">
        <f t="shared" si="393"/>
        <v>2704</v>
      </c>
      <c r="B2718" s="153">
        <f t="shared" si="393"/>
        <v>47629</v>
      </c>
      <c r="C2718" s="179" t="str">
        <f t="shared" si="394"/>
        <v>구간30</v>
      </c>
      <c r="D2718" s="152">
        <f t="shared" si="391"/>
        <v>91</v>
      </c>
      <c r="E2718" s="180">
        <f>COUNTIF($C$15:C2718,C2718)</f>
        <v>56</v>
      </c>
      <c r="F2718" s="181">
        <f t="shared" si="395"/>
        <v>0.24431542361768965</v>
      </c>
      <c r="G2718" s="181">
        <f t="shared" si="396"/>
        <v>6.4540817556600313E-4</v>
      </c>
      <c r="H2718" s="182">
        <f t="shared" si="392"/>
        <v>0.24496083179325565</v>
      </c>
    </row>
    <row r="2719" spans="1:8">
      <c r="A2719" s="152">
        <f t="shared" si="393"/>
        <v>2705</v>
      </c>
      <c r="B2719" s="153">
        <f t="shared" si="393"/>
        <v>47630</v>
      </c>
      <c r="C2719" s="179" t="str">
        <f t="shared" si="394"/>
        <v>구간30</v>
      </c>
      <c r="D2719" s="152">
        <f t="shared" si="391"/>
        <v>91</v>
      </c>
      <c r="E2719" s="180">
        <f>COUNTIF($C$15:C2719,C2719)</f>
        <v>57</v>
      </c>
      <c r="F2719" s="181">
        <f t="shared" si="395"/>
        <v>0.24431542361768965</v>
      </c>
      <c r="G2719" s="181">
        <f t="shared" si="396"/>
        <v>6.5693332155825318E-4</v>
      </c>
      <c r="H2719" s="182">
        <f t="shared" si="392"/>
        <v>0.2449723569392479</v>
      </c>
    </row>
    <row r="2720" spans="1:8">
      <c r="A2720" s="152">
        <f t="shared" ref="A2720:B2735" si="397">A2719+1</f>
        <v>2706</v>
      </c>
      <c r="B2720" s="153">
        <f t="shared" si="397"/>
        <v>47631</v>
      </c>
      <c r="C2720" s="179" t="str">
        <f t="shared" si="394"/>
        <v>구간30</v>
      </c>
      <c r="D2720" s="152">
        <f t="shared" si="391"/>
        <v>91</v>
      </c>
      <c r="E2720" s="180">
        <f>COUNTIF($C$15:C2720,C2720)</f>
        <v>58</v>
      </c>
      <c r="F2720" s="181">
        <f t="shared" si="395"/>
        <v>0.24431542361768965</v>
      </c>
      <c r="G2720" s="181">
        <f t="shared" si="396"/>
        <v>6.6845846755050323E-4</v>
      </c>
      <c r="H2720" s="182">
        <f t="shared" si="392"/>
        <v>0.24498388208524016</v>
      </c>
    </row>
    <row r="2721" spans="1:8">
      <c r="A2721" s="152">
        <f t="shared" si="397"/>
        <v>2707</v>
      </c>
      <c r="B2721" s="153">
        <f t="shared" si="397"/>
        <v>47632</v>
      </c>
      <c r="C2721" s="179" t="str">
        <f t="shared" si="394"/>
        <v>구간30</v>
      </c>
      <c r="D2721" s="152">
        <f t="shared" si="391"/>
        <v>91</v>
      </c>
      <c r="E2721" s="180">
        <f>COUNTIF($C$15:C2721,C2721)</f>
        <v>59</v>
      </c>
      <c r="F2721" s="181">
        <f t="shared" si="395"/>
        <v>0.24431542361768965</v>
      </c>
      <c r="G2721" s="181">
        <f t="shared" si="396"/>
        <v>6.7998361354275328E-4</v>
      </c>
      <c r="H2721" s="182">
        <f t="shared" si="392"/>
        <v>0.24499540723123239</v>
      </c>
    </row>
    <row r="2722" spans="1:8">
      <c r="A2722" s="152">
        <f t="shared" si="397"/>
        <v>2708</v>
      </c>
      <c r="B2722" s="153">
        <f t="shared" si="397"/>
        <v>47633</v>
      </c>
      <c r="C2722" s="179" t="str">
        <f t="shared" si="394"/>
        <v>구간30</v>
      </c>
      <c r="D2722" s="152">
        <f t="shared" si="391"/>
        <v>91</v>
      </c>
      <c r="E2722" s="180">
        <f>COUNTIF($C$15:C2722,C2722)</f>
        <v>60</v>
      </c>
      <c r="F2722" s="181">
        <f t="shared" si="395"/>
        <v>0.24431542361768965</v>
      </c>
      <c r="G2722" s="181">
        <f t="shared" si="396"/>
        <v>6.9150875953500333E-4</v>
      </c>
      <c r="H2722" s="182">
        <f t="shared" si="392"/>
        <v>0.24500693237722465</v>
      </c>
    </row>
    <row r="2723" spans="1:8">
      <c r="A2723" s="152">
        <f t="shared" si="397"/>
        <v>2709</v>
      </c>
      <c r="B2723" s="153">
        <f t="shared" si="397"/>
        <v>47634</v>
      </c>
      <c r="C2723" s="179" t="str">
        <f t="shared" si="394"/>
        <v>구간30</v>
      </c>
      <c r="D2723" s="152">
        <f t="shared" si="391"/>
        <v>91</v>
      </c>
      <c r="E2723" s="180">
        <f>COUNTIF($C$15:C2723,C2723)</f>
        <v>61</v>
      </c>
      <c r="F2723" s="181">
        <f t="shared" si="395"/>
        <v>0.24431542361768965</v>
      </c>
      <c r="G2723" s="181">
        <f t="shared" si="396"/>
        <v>7.0303390552725338E-4</v>
      </c>
      <c r="H2723" s="182">
        <f t="shared" si="392"/>
        <v>0.24501845752321691</v>
      </c>
    </row>
    <row r="2724" spans="1:8">
      <c r="A2724" s="152">
        <f t="shared" si="397"/>
        <v>2710</v>
      </c>
      <c r="B2724" s="153">
        <f t="shared" si="397"/>
        <v>47635</v>
      </c>
      <c r="C2724" s="179" t="str">
        <f t="shared" si="394"/>
        <v>구간30</v>
      </c>
      <c r="D2724" s="152">
        <f t="shared" si="391"/>
        <v>91</v>
      </c>
      <c r="E2724" s="180">
        <f>COUNTIF($C$15:C2724,C2724)</f>
        <v>62</v>
      </c>
      <c r="F2724" s="181">
        <f t="shared" si="395"/>
        <v>0.24431542361768965</v>
      </c>
      <c r="G2724" s="181">
        <f t="shared" si="396"/>
        <v>7.1455905151950343E-4</v>
      </c>
      <c r="H2724" s="182">
        <f t="shared" si="392"/>
        <v>0.24502998266920917</v>
      </c>
    </row>
    <row r="2725" spans="1:8">
      <c r="A2725" s="152">
        <f t="shared" si="397"/>
        <v>2711</v>
      </c>
      <c r="B2725" s="153">
        <f t="shared" si="397"/>
        <v>47636</v>
      </c>
      <c r="C2725" s="179" t="str">
        <f t="shared" si="394"/>
        <v>구간30</v>
      </c>
      <c r="D2725" s="152">
        <f t="shared" si="391"/>
        <v>91</v>
      </c>
      <c r="E2725" s="180">
        <f>COUNTIF($C$15:C2725,C2725)</f>
        <v>63</v>
      </c>
      <c r="F2725" s="181">
        <f t="shared" si="395"/>
        <v>0.24431542361768965</v>
      </c>
      <c r="G2725" s="181">
        <f t="shared" si="396"/>
        <v>7.2608419751175348E-4</v>
      </c>
      <c r="H2725" s="182">
        <f t="shared" si="392"/>
        <v>0.2450415078152014</v>
      </c>
    </row>
    <row r="2726" spans="1:8">
      <c r="A2726" s="152">
        <f t="shared" si="397"/>
        <v>2712</v>
      </c>
      <c r="B2726" s="153">
        <f t="shared" si="397"/>
        <v>47637</v>
      </c>
      <c r="C2726" s="179" t="str">
        <f t="shared" si="394"/>
        <v>구간30</v>
      </c>
      <c r="D2726" s="152">
        <f t="shared" si="391"/>
        <v>91</v>
      </c>
      <c r="E2726" s="180">
        <f>COUNTIF($C$15:C2726,C2726)</f>
        <v>64</v>
      </c>
      <c r="F2726" s="181">
        <f t="shared" si="395"/>
        <v>0.24431542361768965</v>
      </c>
      <c r="G2726" s="181">
        <f t="shared" si="396"/>
        <v>7.3760934350400353E-4</v>
      </c>
      <c r="H2726" s="182">
        <f t="shared" si="392"/>
        <v>0.24505303296119366</v>
      </c>
    </row>
    <row r="2727" spans="1:8">
      <c r="A2727" s="152">
        <f t="shared" si="397"/>
        <v>2713</v>
      </c>
      <c r="B2727" s="153">
        <f t="shared" si="397"/>
        <v>47638</v>
      </c>
      <c r="C2727" s="179" t="str">
        <f t="shared" si="394"/>
        <v>구간30</v>
      </c>
      <c r="D2727" s="152">
        <f t="shared" si="391"/>
        <v>91</v>
      </c>
      <c r="E2727" s="180">
        <f>COUNTIF($C$15:C2727,C2727)</f>
        <v>65</v>
      </c>
      <c r="F2727" s="181">
        <f t="shared" si="395"/>
        <v>0.24431542361768965</v>
      </c>
      <c r="G2727" s="181">
        <f t="shared" si="396"/>
        <v>7.4913448949625358E-4</v>
      </c>
      <c r="H2727" s="182">
        <f t="shared" si="392"/>
        <v>0.24506455810718591</v>
      </c>
    </row>
    <row r="2728" spans="1:8">
      <c r="A2728" s="152">
        <f t="shared" si="397"/>
        <v>2714</v>
      </c>
      <c r="B2728" s="153">
        <f t="shared" si="397"/>
        <v>47639</v>
      </c>
      <c r="C2728" s="179" t="str">
        <f t="shared" si="394"/>
        <v>구간30</v>
      </c>
      <c r="D2728" s="152">
        <f t="shared" si="391"/>
        <v>91</v>
      </c>
      <c r="E2728" s="180">
        <f>COUNTIF($C$15:C2728,C2728)</f>
        <v>66</v>
      </c>
      <c r="F2728" s="181">
        <f t="shared" si="395"/>
        <v>0.24431542361768965</v>
      </c>
      <c r="G2728" s="181">
        <f t="shared" si="396"/>
        <v>7.6065963548850363E-4</v>
      </c>
      <c r="H2728" s="182">
        <f t="shared" si="392"/>
        <v>0.24507608325317815</v>
      </c>
    </row>
    <row r="2729" spans="1:8">
      <c r="A2729" s="152">
        <f t="shared" si="397"/>
        <v>2715</v>
      </c>
      <c r="B2729" s="153">
        <f t="shared" si="397"/>
        <v>47640</v>
      </c>
      <c r="C2729" s="179" t="str">
        <f t="shared" si="394"/>
        <v>구간30</v>
      </c>
      <c r="D2729" s="152">
        <f t="shared" si="391"/>
        <v>91</v>
      </c>
      <c r="E2729" s="180">
        <f>COUNTIF($C$15:C2729,C2729)</f>
        <v>67</v>
      </c>
      <c r="F2729" s="181">
        <f t="shared" si="395"/>
        <v>0.24431542361768965</v>
      </c>
      <c r="G2729" s="181">
        <f t="shared" si="396"/>
        <v>7.7218478148075368E-4</v>
      </c>
      <c r="H2729" s="182">
        <f t="shared" si="392"/>
        <v>0.2450876083991704</v>
      </c>
    </row>
    <row r="2730" spans="1:8">
      <c r="A2730" s="152">
        <f t="shared" si="397"/>
        <v>2716</v>
      </c>
      <c r="B2730" s="153">
        <f t="shared" si="397"/>
        <v>47641</v>
      </c>
      <c r="C2730" s="179" t="str">
        <f t="shared" si="394"/>
        <v>구간30</v>
      </c>
      <c r="D2730" s="152">
        <f t="shared" si="391"/>
        <v>91</v>
      </c>
      <c r="E2730" s="180">
        <f>COUNTIF($C$15:C2730,C2730)</f>
        <v>68</v>
      </c>
      <c r="F2730" s="181">
        <f t="shared" si="395"/>
        <v>0.24431542361768965</v>
      </c>
      <c r="G2730" s="181">
        <f t="shared" si="396"/>
        <v>7.8370992747300373E-4</v>
      </c>
      <c r="H2730" s="182">
        <f t="shared" si="392"/>
        <v>0.24509913354516266</v>
      </c>
    </row>
    <row r="2731" spans="1:8">
      <c r="A2731" s="152">
        <f t="shared" si="397"/>
        <v>2717</v>
      </c>
      <c r="B2731" s="153">
        <f t="shared" si="397"/>
        <v>47642</v>
      </c>
      <c r="C2731" s="179" t="str">
        <f t="shared" si="394"/>
        <v>구간30</v>
      </c>
      <c r="D2731" s="152">
        <f t="shared" si="391"/>
        <v>91</v>
      </c>
      <c r="E2731" s="180">
        <f>COUNTIF($C$15:C2731,C2731)</f>
        <v>69</v>
      </c>
      <c r="F2731" s="181">
        <f t="shared" si="395"/>
        <v>0.24431542361768965</v>
      </c>
      <c r="G2731" s="181">
        <f t="shared" si="396"/>
        <v>7.9523507346525378E-4</v>
      </c>
      <c r="H2731" s="182">
        <f t="shared" si="392"/>
        <v>0.24511065869115492</v>
      </c>
    </row>
    <row r="2732" spans="1:8">
      <c r="A2732" s="152">
        <f t="shared" si="397"/>
        <v>2718</v>
      </c>
      <c r="B2732" s="153">
        <f t="shared" si="397"/>
        <v>47643</v>
      </c>
      <c r="C2732" s="179" t="str">
        <f t="shared" si="394"/>
        <v>구간30</v>
      </c>
      <c r="D2732" s="152">
        <f t="shared" si="391"/>
        <v>91</v>
      </c>
      <c r="E2732" s="180">
        <f>COUNTIF($C$15:C2732,C2732)</f>
        <v>70</v>
      </c>
      <c r="F2732" s="181">
        <f t="shared" si="395"/>
        <v>0.24431542361768965</v>
      </c>
      <c r="G2732" s="181">
        <f t="shared" si="396"/>
        <v>8.0676021945750383E-4</v>
      </c>
      <c r="H2732" s="182">
        <f t="shared" si="392"/>
        <v>0.24512218383714715</v>
      </c>
    </row>
    <row r="2733" spans="1:8">
      <c r="A2733" s="152">
        <f t="shared" si="397"/>
        <v>2719</v>
      </c>
      <c r="B2733" s="153">
        <f t="shared" si="397"/>
        <v>47644</v>
      </c>
      <c r="C2733" s="179" t="str">
        <f t="shared" si="394"/>
        <v>구간30</v>
      </c>
      <c r="D2733" s="152">
        <f t="shared" si="391"/>
        <v>91</v>
      </c>
      <c r="E2733" s="180">
        <f>COUNTIF($C$15:C2733,C2733)</f>
        <v>71</v>
      </c>
      <c r="F2733" s="181">
        <f t="shared" si="395"/>
        <v>0.24431542361768965</v>
      </c>
      <c r="G2733" s="181">
        <f t="shared" si="396"/>
        <v>8.1828536544975388E-4</v>
      </c>
      <c r="H2733" s="182">
        <f t="shared" si="392"/>
        <v>0.24513370898313941</v>
      </c>
    </row>
    <row r="2734" spans="1:8">
      <c r="A2734" s="152">
        <f t="shared" si="397"/>
        <v>2720</v>
      </c>
      <c r="B2734" s="153">
        <f t="shared" si="397"/>
        <v>47645</v>
      </c>
      <c r="C2734" s="179" t="str">
        <f t="shared" si="394"/>
        <v>구간30</v>
      </c>
      <c r="D2734" s="152">
        <f t="shared" si="391"/>
        <v>91</v>
      </c>
      <c r="E2734" s="180">
        <f>COUNTIF($C$15:C2734,C2734)</f>
        <v>72</v>
      </c>
      <c r="F2734" s="181">
        <f t="shared" si="395"/>
        <v>0.24431542361768965</v>
      </c>
      <c r="G2734" s="181">
        <f t="shared" si="396"/>
        <v>8.2981051144200393E-4</v>
      </c>
      <c r="H2734" s="182">
        <f t="shared" si="392"/>
        <v>0.24514523412913167</v>
      </c>
    </row>
    <row r="2735" spans="1:8">
      <c r="A2735" s="152">
        <f t="shared" si="397"/>
        <v>2721</v>
      </c>
      <c r="B2735" s="153">
        <f t="shared" si="397"/>
        <v>47646</v>
      </c>
      <c r="C2735" s="179" t="str">
        <f t="shared" si="394"/>
        <v>구간30</v>
      </c>
      <c r="D2735" s="152">
        <f t="shared" si="391"/>
        <v>91</v>
      </c>
      <c r="E2735" s="180">
        <f>COUNTIF($C$15:C2735,C2735)</f>
        <v>73</v>
      </c>
      <c r="F2735" s="181">
        <f t="shared" si="395"/>
        <v>0.24431542361768965</v>
      </c>
      <c r="G2735" s="181">
        <f t="shared" si="396"/>
        <v>8.4133565743425398E-4</v>
      </c>
      <c r="H2735" s="182">
        <f t="shared" si="392"/>
        <v>0.2451567592751239</v>
      </c>
    </row>
    <row r="2736" spans="1:8">
      <c r="A2736" s="152">
        <f t="shared" ref="A2736:B2751" si="398">A2735+1</f>
        <v>2722</v>
      </c>
      <c r="B2736" s="153">
        <f t="shared" si="398"/>
        <v>47647</v>
      </c>
      <c r="C2736" s="179" t="str">
        <f t="shared" si="394"/>
        <v>구간30</v>
      </c>
      <c r="D2736" s="152">
        <f t="shared" si="391"/>
        <v>91</v>
      </c>
      <c r="E2736" s="180">
        <f>COUNTIF($C$15:C2736,C2736)</f>
        <v>74</v>
      </c>
      <c r="F2736" s="181">
        <f t="shared" si="395"/>
        <v>0.24431542361768965</v>
      </c>
      <c r="G2736" s="181">
        <f t="shared" si="396"/>
        <v>8.5286080342650403E-4</v>
      </c>
      <c r="H2736" s="182">
        <f t="shared" si="392"/>
        <v>0.24516828442111616</v>
      </c>
    </row>
    <row r="2737" spans="1:8">
      <c r="A2737" s="152">
        <f t="shared" si="398"/>
        <v>2723</v>
      </c>
      <c r="B2737" s="153">
        <f t="shared" si="398"/>
        <v>47648</v>
      </c>
      <c r="C2737" s="179" t="str">
        <f t="shared" si="394"/>
        <v>구간30</v>
      </c>
      <c r="D2737" s="152">
        <f t="shared" si="391"/>
        <v>91</v>
      </c>
      <c r="E2737" s="180">
        <f>COUNTIF($C$15:C2737,C2737)</f>
        <v>75</v>
      </c>
      <c r="F2737" s="181">
        <f t="shared" si="395"/>
        <v>0.24431542361768965</v>
      </c>
      <c r="G2737" s="181">
        <f t="shared" si="396"/>
        <v>8.6438594941875418E-4</v>
      </c>
      <c r="H2737" s="182">
        <f t="shared" si="392"/>
        <v>0.24517980956710841</v>
      </c>
    </row>
    <row r="2738" spans="1:8">
      <c r="A2738" s="152">
        <f t="shared" si="398"/>
        <v>2724</v>
      </c>
      <c r="B2738" s="153">
        <f t="shared" si="398"/>
        <v>47649</v>
      </c>
      <c r="C2738" s="179" t="str">
        <f t="shared" si="394"/>
        <v>구간30</v>
      </c>
      <c r="D2738" s="152">
        <f t="shared" si="391"/>
        <v>91</v>
      </c>
      <c r="E2738" s="180">
        <f>COUNTIF($C$15:C2738,C2738)</f>
        <v>76</v>
      </c>
      <c r="F2738" s="181">
        <f t="shared" si="395"/>
        <v>0.24431542361768965</v>
      </c>
      <c r="G2738" s="181">
        <f t="shared" si="396"/>
        <v>8.7591109541100423E-4</v>
      </c>
      <c r="H2738" s="182">
        <f t="shared" si="392"/>
        <v>0.24519133471310064</v>
      </c>
    </row>
    <row r="2739" spans="1:8">
      <c r="A2739" s="152">
        <f t="shared" si="398"/>
        <v>2725</v>
      </c>
      <c r="B2739" s="153">
        <f t="shared" si="398"/>
        <v>47650</v>
      </c>
      <c r="C2739" s="179" t="str">
        <f t="shared" si="394"/>
        <v>구간30</v>
      </c>
      <c r="D2739" s="152">
        <f t="shared" si="391"/>
        <v>91</v>
      </c>
      <c r="E2739" s="180">
        <f>COUNTIF($C$15:C2739,C2739)</f>
        <v>77</v>
      </c>
      <c r="F2739" s="181">
        <f t="shared" si="395"/>
        <v>0.24431542361768965</v>
      </c>
      <c r="G2739" s="181">
        <f t="shared" si="396"/>
        <v>8.8743624140325428E-4</v>
      </c>
      <c r="H2739" s="182">
        <f t="shared" si="392"/>
        <v>0.2452028598590929</v>
      </c>
    </row>
    <row r="2740" spans="1:8">
      <c r="A2740" s="152">
        <f t="shared" si="398"/>
        <v>2726</v>
      </c>
      <c r="B2740" s="153">
        <f t="shared" si="398"/>
        <v>47651</v>
      </c>
      <c r="C2740" s="179" t="str">
        <f t="shared" si="394"/>
        <v>구간30</v>
      </c>
      <c r="D2740" s="152">
        <f t="shared" si="391"/>
        <v>91</v>
      </c>
      <c r="E2740" s="180">
        <f>COUNTIF($C$15:C2740,C2740)</f>
        <v>78</v>
      </c>
      <c r="F2740" s="181">
        <f t="shared" si="395"/>
        <v>0.24431542361768965</v>
      </c>
      <c r="G2740" s="181">
        <f t="shared" si="396"/>
        <v>8.9896138739550433E-4</v>
      </c>
      <c r="H2740" s="182">
        <f t="shared" si="392"/>
        <v>0.24521438500508516</v>
      </c>
    </row>
    <row r="2741" spans="1:8">
      <c r="A2741" s="152">
        <f t="shared" si="398"/>
        <v>2727</v>
      </c>
      <c r="B2741" s="153">
        <f t="shared" si="398"/>
        <v>47652</v>
      </c>
      <c r="C2741" s="179" t="str">
        <f t="shared" si="394"/>
        <v>구간30</v>
      </c>
      <c r="D2741" s="152">
        <f t="shared" si="391"/>
        <v>91</v>
      </c>
      <c r="E2741" s="180">
        <f>COUNTIF($C$15:C2741,C2741)</f>
        <v>79</v>
      </c>
      <c r="F2741" s="181">
        <f t="shared" si="395"/>
        <v>0.24431542361768965</v>
      </c>
      <c r="G2741" s="181">
        <f t="shared" si="396"/>
        <v>9.1048653338775438E-4</v>
      </c>
      <c r="H2741" s="182">
        <f t="shared" si="392"/>
        <v>0.24522591015107742</v>
      </c>
    </row>
    <row r="2742" spans="1:8">
      <c r="A2742" s="152">
        <f t="shared" si="398"/>
        <v>2728</v>
      </c>
      <c r="B2742" s="153">
        <f t="shared" si="398"/>
        <v>47653</v>
      </c>
      <c r="C2742" s="179" t="str">
        <f t="shared" si="394"/>
        <v>구간30</v>
      </c>
      <c r="D2742" s="152">
        <f t="shared" si="391"/>
        <v>91</v>
      </c>
      <c r="E2742" s="180">
        <f>COUNTIF($C$15:C2742,C2742)</f>
        <v>80</v>
      </c>
      <c r="F2742" s="181">
        <f t="shared" si="395"/>
        <v>0.24431542361768965</v>
      </c>
      <c r="G2742" s="181">
        <f t="shared" si="396"/>
        <v>9.2201167938000443E-4</v>
      </c>
      <c r="H2742" s="182">
        <f t="shared" si="392"/>
        <v>0.24523743529706965</v>
      </c>
    </row>
    <row r="2743" spans="1:8">
      <c r="A2743" s="152">
        <f t="shared" si="398"/>
        <v>2729</v>
      </c>
      <c r="B2743" s="153">
        <f t="shared" si="398"/>
        <v>47654</v>
      </c>
      <c r="C2743" s="179" t="str">
        <f t="shared" si="394"/>
        <v>구간30</v>
      </c>
      <c r="D2743" s="152">
        <f t="shared" si="391"/>
        <v>91</v>
      </c>
      <c r="E2743" s="180">
        <f>COUNTIF($C$15:C2743,C2743)</f>
        <v>81</v>
      </c>
      <c r="F2743" s="181">
        <f t="shared" si="395"/>
        <v>0.24431542361768965</v>
      </c>
      <c r="G2743" s="181">
        <f t="shared" si="396"/>
        <v>9.3353682537225448E-4</v>
      </c>
      <c r="H2743" s="182">
        <f t="shared" si="392"/>
        <v>0.24524896044306191</v>
      </c>
    </row>
    <row r="2744" spans="1:8">
      <c r="A2744" s="152">
        <f t="shared" si="398"/>
        <v>2730</v>
      </c>
      <c r="B2744" s="153">
        <f t="shared" si="398"/>
        <v>47655</v>
      </c>
      <c r="C2744" s="179" t="str">
        <f t="shared" si="394"/>
        <v>구간30</v>
      </c>
      <c r="D2744" s="152">
        <f t="shared" si="391"/>
        <v>91</v>
      </c>
      <c r="E2744" s="180">
        <f>COUNTIF($C$15:C2744,C2744)</f>
        <v>82</v>
      </c>
      <c r="F2744" s="181">
        <f t="shared" si="395"/>
        <v>0.24431542361768965</v>
      </c>
      <c r="G2744" s="181">
        <f t="shared" si="396"/>
        <v>9.4506197136450453E-4</v>
      </c>
      <c r="H2744" s="182">
        <f t="shared" si="392"/>
        <v>0.24526048558905417</v>
      </c>
    </row>
    <row r="2745" spans="1:8">
      <c r="A2745" s="152">
        <f t="shared" si="398"/>
        <v>2731</v>
      </c>
      <c r="B2745" s="153">
        <f t="shared" si="398"/>
        <v>47656</v>
      </c>
      <c r="C2745" s="179" t="str">
        <f t="shared" si="394"/>
        <v>구간30</v>
      </c>
      <c r="D2745" s="152">
        <f t="shared" si="391"/>
        <v>91</v>
      </c>
      <c r="E2745" s="180">
        <f>COUNTIF($C$15:C2745,C2745)</f>
        <v>83</v>
      </c>
      <c r="F2745" s="181">
        <f t="shared" si="395"/>
        <v>0.24431542361768965</v>
      </c>
      <c r="G2745" s="181">
        <f t="shared" si="396"/>
        <v>9.5658711735675458E-4</v>
      </c>
      <c r="H2745" s="182">
        <f t="shared" si="392"/>
        <v>0.2452720107350464</v>
      </c>
    </row>
    <row r="2746" spans="1:8">
      <c r="A2746" s="152">
        <f t="shared" si="398"/>
        <v>2732</v>
      </c>
      <c r="B2746" s="153">
        <f t="shared" si="398"/>
        <v>47657</v>
      </c>
      <c r="C2746" s="179" t="str">
        <f t="shared" si="394"/>
        <v>구간30</v>
      </c>
      <c r="D2746" s="152">
        <f t="shared" si="391"/>
        <v>91</v>
      </c>
      <c r="E2746" s="180">
        <f>COUNTIF($C$15:C2746,C2746)</f>
        <v>84</v>
      </c>
      <c r="F2746" s="181">
        <f t="shared" si="395"/>
        <v>0.24431542361768965</v>
      </c>
      <c r="G2746" s="181">
        <f t="shared" si="396"/>
        <v>9.6811226334900463E-4</v>
      </c>
      <c r="H2746" s="182">
        <f t="shared" si="392"/>
        <v>0.24528353588103866</v>
      </c>
    </row>
    <row r="2747" spans="1:8">
      <c r="A2747" s="152">
        <f t="shared" si="398"/>
        <v>2733</v>
      </c>
      <c r="B2747" s="153">
        <f t="shared" si="398"/>
        <v>47658</v>
      </c>
      <c r="C2747" s="179" t="str">
        <f t="shared" si="394"/>
        <v>구간30</v>
      </c>
      <c r="D2747" s="152">
        <f t="shared" si="391"/>
        <v>91</v>
      </c>
      <c r="E2747" s="180">
        <f>COUNTIF($C$15:C2747,C2747)</f>
        <v>85</v>
      </c>
      <c r="F2747" s="181">
        <f t="shared" si="395"/>
        <v>0.24431542361768965</v>
      </c>
      <c r="G2747" s="181">
        <f t="shared" si="396"/>
        <v>9.7963740934125468E-4</v>
      </c>
      <c r="H2747" s="182">
        <f t="shared" si="392"/>
        <v>0.24529506102703091</v>
      </c>
    </row>
    <row r="2748" spans="1:8">
      <c r="A2748" s="152">
        <f t="shared" si="398"/>
        <v>2734</v>
      </c>
      <c r="B2748" s="153">
        <f t="shared" si="398"/>
        <v>47659</v>
      </c>
      <c r="C2748" s="179" t="str">
        <f t="shared" si="394"/>
        <v>구간30</v>
      </c>
      <c r="D2748" s="152">
        <f t="shared" si="391"/>
        <v>91</v>
      </c>
      <c r="E2748" s="180">
        <f>COUNTIF($C$15:C2748,C2748)</f>
        <v>86</v>
      </c>
      <c r="F2748" s="181">
        <f t="shared" si="395"/>
        <v>0.24431542361768965</v>
      </c>
      <c r="G2748" s="181">
        <f t="shared" si="396"/>
        <v>9.9116255533350473E-4</v>
      </c>
      <c r="H2748" s="182">
        <f t="shared" si="392"/>
        <v>0.24530658617302314</v>
      </c>
    </row>
    <row r="2749" spans="1:8">
      <c r="A2749" s="152">
        <f t="shared" si="398"/>
        <v>2735</v>
      </c>
      <c r="B2749" s="153">
        <f t="shared" si="398"/>
        <v>47660</v>
      </c>
      <c r="C2749" s="179" t="str">
        <f t="shared" si="394"/>
        <v>구간30</v>
      </c>
      <c r="D2749" s="152">
        <f t="shared" si="391"/>
        <v>91</v>
      </c>
      <c r="E2749" s="180">
        <f>COUNTIF($C$15:C2749,C2749)</f>
        <v>87</v>
      </c>
      <c r="F2749" s="181">
        <f t="shared" si="395"/>
        <v>0.24431542361768965</v>
      </c>
      <c r="G2749" s="181">
        <f t="shared" si="396"/>
        <v>1.0026877013257548E-3</v>
      </c>
      <c r="H2749" s="182">
        <f t="shared" si="392"/>
        <v>0.2453181113190154</v>
      </c>
    </row>
    <row r="2750" spans="1:8">
      <c r="A2750" s="152">
        <f t="shared" si="398"/>
        <v>2736</v>
      </c>
      <c r="B2750" s="153">
        <f t="shared" si="398"/>
        <v>47661</v>
      </c>
      <c r="C2750" s="179" t="str">
        <f t="shared" si="394"/>
        <v>구간30</v>
      </c>
      <c r="D2750" s="152">
        <f t="shared" si="391"/>
        <v>91</v>
      </c>
      <c r="E2750" s="180">
        <f>COUNTIF($C$15:C2750,C2750)</f>
        <v>88</v>
      </c>
      <c r="F2750" s="181">
        <f t="shared" si="395"/>
        <v>0.24431542361768965</v>
      </c>
      <c r="G2750" s="181">
        <f t="shared" si="396"/>
        <v>1.0142128473180048E-3</v>
      </c>
      <c r="H2750" s="182">
        <f t="shared" si="392"/>
        <v>0.24532963646500766</v>
      </c>
    </row>
    <row r="2751" spans="1:8">
      <c r="A2751" s="152">
        <f t="shared" si="398"/>
        <v>2737</v>
      </c>
      <c r="B2751" s="153">
        <f t="shared" si="398"/>
        <v>47662</v>
      </c>
      <c r="C2751" s="179" t="str">
        <f t="shared" si="394"/>
        <v>구간30</v>
      </c>
      <c r="D2751" s="152">
        <f t="shared" si="391"/>
        <v>91</v>
      </c>
      <c r="E2751" s="180">
        <f>COUNTIF($C$15:C2751,C2751)</f>
        <v>89</v>
      </c>
      <c r="F2751" s="181">
        <f t="shared" si="395"/>
        <v>0.24431542361768965</v>
      </c>
      <c r="G2751" s="181">
        <f t="shared" si="396"/>
        <v>1.0257379933102549E-3</v>
      </c>
      <c r="H2751" s="182">
        <f t="shared" si="392"/>
        <v>0.24534116161099992</v>
      </c>
    </row>
    <row r="2752" spans="1:8">
      <c r="A2752" s="152">
        <f t="shared" ref="A2752:B2767" si="399">A2751+1</f>
        <v>2738</v>
      </c>
      <c r="B2752" s="153">
        <f t="shared" si="399"/>
        <v>47663</v>
      </c>
      <c r="C2752" s="179" t="str">
        <f t="shared" si="394"/>
        <v>구간30</v>
      </c>
      <c r="D2752" s="152">
        <f t="shared" si="391"/>
        <v>91</v>
      </c>
      <c r="E2752" s="180">
        <f>COUNTIF($C$15:C2752,C2752)</f>
        <v>90</v>
      </c>
      <c r="F2752" s="181">
        <f t="shared" si="395"/>
        <v>0.24431542361768965</v>
      </c>
      <c r="G2752" s="181">
        <f t="shared" si="396"/>
        <v>1.0372631393025049E-3</v>
      </c>
      <c r="H2752" s="182">
        <f t="shared" si="392"/>
        <v>0.24535268675699215</v>
      </c>
    </row>
    <row r="2753" spans="1:8">
      <c r="A2753" s="152">
        <f t="shared" si="399"/>
        <v>2739</v>
      </c>
      <c r="B2753" s="153">
        <f t="shared" si="399"/>
        <v>47664</v>
      </c>
      <c r="C2753" s="179" t="str">
        <f t="shared" si="394"/>
        <v>구간30</v>
      </c>
      <c r="D2753" s="152">
        <f t="shared" si="391"/>
        <v>91</v>
      </c>
      <c r="E2753" s="180">
        <f>COUNTIF($C$15:C2753,C2753)</f>
        <v>91</v>
      </c>
      <c r="F2753" s="181">
        <f t="shared" si="395"/>
        <v>0.24431542361768965</v>
      </c>
      <c r="G2753" s="181">
        <f t="shared" si="396"/>
        <v>1.048788285294755E-3</v>
      </c>
      <c r="H2753" s="182">
        <f t="shared" si="392"/>
        <v>0.24536421190298441</v>
      </c>
    </row>
    <row r="2754" spans="1:8">
      <c r="A2754" s="152">
        <f t="shared" si="399"/>
        <v>2740</v>
      </c>
      <c r="B2754" s="153">
        <f t="shared" si="399"/>
        <v>47665</v>
      </c>
      <c r="C2754" s="179" t="str">
        <f t="shared" si="394"/>
        <v>구간31</v>
      </c>
      <c r="D2754" s="152">
        <f t="shared" si="391"/>
        <v>92</v>
      </c>
      <c r="E2754" s="180">
        <f>COUNTIF($C$15:C2754,C2754)</f>
        <v>1</v>
      </c>
      <c r="F2754" s="181">
        <f t="shared" si="395"/>
        <v>0.24536421190298441</v>
      </c>
      <c r="G2754" s="181">
        <f t="shared" si="396"/>
        <v>1.2263665387964814E-5</v>
      </c>
      <c r="H2754" s="182">
        <f t="shared" si="392"/>
        <v>0.24537647556837236</v>
      </c>
    </row>
    <row r="2755" spans="1:8">
      <c r="A2755" s="152">
        <f t="shared" si="399"/>
        <v>2741</v>
      </c>
      <c r="B2755" s="153">
        <f t="shared" si="399"/>
        <v>47666</v>
      </c>
      <c r="C2755" s="179" t="str">
        <f t="shared" si="394"/>
        <v>구간31</v>
      </c>
      <c r="D2755" s="152">
        <f t="shared" si="391"/>
        <v>92</v>
      </c>
      <c r="E2755" s="180">
        <f>COUNTIF($C$15:C2755,C2755)</f>
        <v>2</v>
      </c>
      <c r="F2755" s="181">
        <f t="shared" si="395"/>
        <v>0.24536421190298441</v>
      </c>
      <c r="G2755" s="181">
        <f t="shared" si="396"/>
        <v>2.4527330775929627E-5</v>
      </c>
      <c r="H2755" s="182">
        <f t="shared" si="392"/>
        <v>0.24538873923376034</v>
      </c>
    </row>
    <row r="2756" spans="1:8">
      <c r="A2756" s="152">
        <f t="shared" si="399"/>
        <v>2742</v>
      </c>
      <c r="B2756" s="153">
        <f t="shared" si="399"/>
        <v>47667</v>
      </c>
      <c r="C2756" s="179" t="str">
        <f t="shared" si="394"/>
        <v>구간31</v>
      </c>
      <c r="D2756" s="152">
        <f t="shared" si="391"/>
        <v>92</v>
      </c>
      <c r="E2756" s="180">
        <f>COUNTIF($C$15:C2756,C2756)</f>
        <v>3</v>
      </c>
      <c r="F2756" s="181">
        <f t="shared" si="395"/>
        <v>0.24536421190298441</v>
      </c>
      <c r="G2756" s="181">
        <f t="shared" si="396"/>
        <v>3.6790996163894441E-5</v>
      </c>
      <c r="H2756" s="182">
        <f t="shared" si="392"/>
        <v>0.24540100289914829</v>
      </c>
    </row>
    <row r="2757" spans="1:8">
      <c r="A2757" s="152">
        <f t="shared" si="399"/>
        <v>2743</v>
      </c>
      <c r="B2757" s="153">
        <f t="shared" si="399"/>
        <v>47668</v>
      </c>
      <c r="C2757" s="179" t="str">
        <f t="shared" si="394"/>
        <v>구간31</v>
      </c>
      <c r="D2757" s="152">
        <f t="shared" si="391"/>
        <v>92</v>
      </c>
      <c r="E2757" s="180">
        <f>COUNTIF($C$15:C2757,C2757)</f>
        <v>4</v>
      </c>
      <c r="F2757" s="181">
        <f t="shared" si="395"/>
        <v>0.24536421190298441</v>
      </c>
      <c r="G2757" s="181">
        <f t="shared" si="396"/>
        <v>4.9054661551859255E-5</v>
      </c>
      <c r="H2757" s="182">
        <f t="shared" si="392"/>
        <v>0.24541326656453627</v>
      </c>
    </row>
    <row r="2758" spans="1:8">
      <c r="A2758" s="152">
        <f t="shared" si="399"/>
        <v>2744</v>
      </c>
      <c r="B2758" s="153">
        <f t="shared" si="399"/>
        <v>47669</v>
      </c>
      <c r="C2758" s="179" t="str">
        <f t="shared" si="394"/>
        <v>구간31</v>
      </c>
      <c r="D2758" s="152">
        <f t="shared" si="391"/>
        <v>92</v>
      </c>
      <c r="E2758" s="180">
        <f>COUNTIF($C$15:C2758,C2758)</f>
        <v>5</v>
      </c>
      <c r="F2758" s="181">
        <f t="shared" si="395"/>
        <v>0.24536421190298441</v>
      </c>
      <c r="G2758" s="181">
        <f t="shared" si="396"/>
        <v>6.1318326939824075E-5</v>
      </c>
      <c r="H2758" s="182">
        <f t="shared" si="392"/>
        <v>0.24542553022992422</v>
      </c>
    </row>
    <row r="2759" spans="1:8">
      <c r="A2759" s="152">
        <f t="shared" si="399"/>
        <v>2745</v>
      </c>
      <c r="B2759" s="153">
        <f t="shared" si="399"/>
        <v>47670</v>
      </c>
      <c r="C2759" s="179" t="str">
        <f t="shared" si="394"/>
        <v>구간31</v>
      </c>
      <c r="D2759" s="152">
        <f t="shared" si="391"/>
        <v>92</v>
      </c>
      <c r="E2759" s="180">
        <f>COUNTIF($C$15:C2759,C2759)</f>
        <v>6</v>
      </c>
      <c r="F2759" s="181">
        <f t="shared" si="395"/>
        <v>0.24536421190298441</v>
      </c>
      <c r="G2759" s="181">
        <f t="shared" si="396"/>
        <v>7.3581992327788882E-5</v>
      </c>
      <c r="H2759" s="182">
        <f t="shared" si="392"/>
        <v>0.2454377938953122</v>
      </c>
    </row>
    <row r="2760" spans="1:8">
      <c r="A2760" s="152">
        <f t="shared" si="399"/>
        <v>2746</v>
      </c>
      <c r="B2760" s="153">
        <f t="shared" si="399"/>
        <v>47671</v>
      </c>
      <c r="C2760" s="179" t="str">
        <f t="shared" si="394"/>
        <v>구간31</v>
      </c>
      <c r="D2760" s="152">
        <f t="shared" si="391"/>
        <v>92</v>
      </c>
      <c r="E2760" s="180">
        <f>COUNTIF($C$15:C2760,C2760)</f>
        <v>7</v>
      </c>
      <c r="F2760" s="181">
        <f t="shared" si="395"/>
        <v>0.24536421190298441</v>
      </c>
      <c r="G2760" s="181">
        <f t="shared" si="396"/>
        <v>8.5845657715753689E-5</v>
      </c>
      <c r="H2760" s="182">
        <f t="shared" si="392"/>
        <v>0.24545005756070015</v>
      </c>
    </row>
    <row r="2761" spans="1:8">
      <c r="A2761" s="152">
        <f t="shared" si="399"/>
        <v>2747</v>
      </c>
      <c r="B2761" s="153">
        <f t="shared" si="399"/>
        <v>47672</v>
      </c>
      <c r="C2761" s="179" t="str">
        <f t="shared" si="394"/>
        <v>구간31</v>
      </c>
      <c r="D2761" s="152">
        <f t="shared" si="391"/>
        <v>92</v>
      </c>
      <c r="E2761" s="180">
        <f>COUNTIF($C$15:C2761,C2761)</f>
        <v>8</v>
      </c>
      <c r="F2761" s="181">
        <f t="shared" si="395"/>
        <v>0.24536421190298441</v>
      </c>
      <c r="G2761" s="181">
        <f t="shared" si="396"/>
        <v>9.8109323103718509E-5</v>
      </c>
      <c r="H2761" s="182">
        <f t="shared" si="392"/>
        <v>0.24546232122608813</v>
      </c>
    </row>
    <row r="2762" spans="1:8">
      <c r="A2762" s="152">
        <f t="shared" si="399"/>
        <v>2748</v>
      </c>
      <c r="B2762" s="153">
        <f t="shared" si="399"/>
        <v>47673</v>
      </c>
      <c r="C2762" s="179" t="str">
        <f t="shared" si="394"/>
        <v>구간31</v>
      </c>
      <c r="D2762" s="152">
        <f t="shared" si="391"/>
        <v>92</v>
      </c>
      <c r="E2762" s="180">
        <f>COUNTIF($C$15:C2762,C2762)</f>
        <v>9</v>
      </c>
      <c r="F2762" s="181">
        <f t="shared" si="395"/>
        <v>0.24536421190298441</v>
      </c>
      <c r="G2762" s="181">
        <f t="shared" si="396"/>
        <v>1.1037298849168333E-4</v>
      </c>
      <c r="H2762" s="182">
        <f t="shared" si="392"/>
        <v>0.24547458489147608</v>
      </c>
    </row>
    <row r="2763" spans="1:8">
      <c r="A2763" s="152">
        <f t="shared" si="399"/>
        <v>2749</v>
      </c>
      <c r="B2763" s="153">
        <f t="shared" si="399"/>
        <v>47674</v>
      </c>
      <c r="C2763" s="179" t="str">
        <f t="shared" si="394"/>
        <v>구간31</v>
      </c>
      <c r="D2763" s="152">
        <f t="shared" si="391"/>
        <v>92</v>
      </c>
      <c r="E2763" s="180">
        <f>COUNTIF($C$15:C2763,C2763)</f>
        <v>10</v>
      </c>
      <c r="F2763" s="181">
        <f t="shared" si="395"/>
        <v>0.24536421190298441</v>
      </c>
      <c r="G2763" s="181">
        <f t="shared" si="396"/>
        <v>1.2263665387964815E-4</v>
      </c>
      <c r="H2763" s="182">
        <f t="shared" si="392"/>
        <v>0.24548684855686406</v>
      </c>
    </row>
    <row r="2764" spans="1:8">
      <c r="A2764" s="152">
        <f t="shared" si="399"/>
        <v>2750</v>
      </c>
      <c r="B2764" s="153">
        <f t="shared" si="399"/>
        <v>47675</v>
      </c>
      <c r="C2764" s="179" t="str">
        <f t="shared" si="394"/>
        <v>구간31</v>
      </c>
      <c r="D2764" s="152">
        <f t="shared" si="391"/>
        <v>92</v>
      </c>
      <c r="E2764" s="180">
        <f>COUNTIF($C$15:C2764,C2764)</f>
        <v>11</v>
      </c>
      <c r="F2764" s="181">
        <f t="shared" si="395"/>
        <v>0.24536421190298441</v>
      </c>
      <c r="G2764" s="181">
        <f t="shared" si="396"/>
        <v>1.3490031926761294E-4</v>
      </c>
      <c r="H2764" s="182">
        <f t="shared" si="392"/>
        <v>0.24549911222225201</v>
      </c>
    </row>
    <row r="2765" spans="1:8">
      <c r="A2765" s="152">
        <f t="shared" si="399"/>
        <v>2751</v>
      </c>
      <c r="B2765" s="153">
        <f t="shared" si="399"/>
        <v>47676</v>
      </c>
      <c r="C2765" s="179" t="str">
        <f t="shared" si="394"/>
        <v>구간31</v>
      </c>
      <c r="D2765" s="152">
        <f t="shared" si="391"/>
        <v>92</v>
      </c>
      <c r="E2765" s="180">
        <f>COUNTIF($C$15:C2765,C2765)</f>
        <v>12</v>
      </c>
      <c r="F2765" s="181">
        <f t="shared" si="395"/>
        <v>0.24536421190298441</v>
      </c>
      <c r="G2765" s="181">
        <f t="shared" si="396"/>
        <v>1.4716398465557776E-4</v>
      </c>
      <c r="H2765" s="182">
        <f t="shared" si="392"/>
        <v>0.24551137588763999</v>
      </c>
    </row>
    <row r="2766" spans="1:8">
      <c r="A2766" s="152">
        <f t="shared" si="399"/>
        <v>2752</v>
      </c>
      <c r="B2766" s="153">
        <f t="shared" si="399"/>
        <v>47677</v>
      </c>
      <c r="C2766" s="179" t="str">
        <f t="shared" si="394"/>
        <v>구간31</v>
      </c>
      <c r="D2766" s="152">
        <f t="shared" si="391"/>
        <v>92</v>
      </c>
      <c r="E2766" s="180">
        <f>COUNTIF($C$15:C2766,C2766)</f>
        <v>13</v>
      </c>
      <c r="F2766" s="181">
        <f t="shared" si="395"/>
        <v>0.24536421190298441</v>
      </c>
      <c r="G2766" s="181">
        <f t="shared" si="396"/>
        <v>1.5942765004354258E-4</v>
      </c>
      <c r="H2766" s="182">
        <f t="shared" si="392"/>
        <v>0.24552363955302794</v>
      </c>
    </row>
    <row r="2767" spans="1:8">
      <c r="A2767" s="152">
        <f t="shared" si="399"/>
        <v>2753</v>
      </c>
      <c r="B2767" s="153">
        <f t="shared" si="399"/>
        <v>47678</v>
      </c>
      <c r="C2767" s="179" t="str">
        <f t="shared" si="394"/>
        <v>구간31</v>
      </c>
      <c r="D2767" s="152">
        <f t="shared" ref="D2767:D2830" si="400">COUNTIF($C$15:$C$49928,C2767)</f>
        <v>92</v>
      </c>
      <c r="E2767" s="180">
        <f>COUNTIF($C$15:C2767,C2767)</f>
        <v>14</v>
      </c>
      <c r="F2767" s="181">
        <f t="shared" si="395"/>
        <v>0.24536421190298441</v>
      </c>
      <c r="G2767" s="181">
        <f t="shared" si="396"/>
        <v>1.7169131543150738E-4</v>
      </c>
      <c r="H2767" s="182">
        <f t="shared" ref="H2767:H2830" si="401">F2767+G2767</f>
        <v>0.24553590321841592</v>
      </c>
    </row>
    <row r="2768" spans="1:8">
      <c r="A2768" s="152">
        <f t="shared" ref="A2768:B2783" si="402">A2767+1</f>
        <v>2754</v>
      </c>
      <c r="B2768" s="153">
        <f t="shared" si="402"/>
        <v>47679</v>
      </c>
      <c r="C2768" s="179" t="str">
        <f t="shared" ref="C2768:C2831" si="403">IF(IFERROR(HLOOKUP(B2768,$D$5:$BK$6,2,FALSE),"")="",C2769,HLOOKUP(B2768,$D$5:$BK$7,2,FALSE))</f>
        <v>구간31</v>
      </c>
      <c r="D2768" s="152">
        <f t="shared" si="400"/>
        <v>92</v>
      </c>
      <c r="E2768" s="180">
        <f>COUNTIF($C$15:C2768,C2768)</f>
        <v>15</v>
      </c>
      <c r="F2768" s="181">
        <f t="shared" ref="F2768:F2831" si="404">HLOOKUP($C2768,$D$6:$BK$11,6,FALSE)</f>
        <v>0.24536421190298441</v>
      </c>
      <c r="G2768" s="181">
        <f t="shared" ref="G2768:G2831" si="405">HLOOKUP($C2768,$D$6:$BK$11,5,FALSE)*(E2768)</f>
        <v>1.839549808194722E-4</v>
      </c>
      <c r="H2768" s="182">
        <f t="shared" si="401"/>
        <v>0.24554816688380388</v>
      </c>
    </row>
    <row r="2769" spans="1:8">
      <c r="A2769" s="152">
        <f t="shared" si="402"/>
        <v>2755</v>
      </c>
      <c r="B2769" s="153">
        <f t="shared" si="402"/>
        <v>47680</v>
      </c>
      <c r="C2769" s="179" t="str">
        <f t="shared" si="403"/>
        <v>구간31</v>
      </c>
      <c r="D2769" s="152">
        <f t="shared" si="400"/>
        <v>92</v>
      </c>
      <c r="E2769" s="180">
        <f>COUNTIF($C$15:C2769,C2769)</f>
        <v>16</v>
      </c>
      <c r="F2769" s="181">
        <f t="shared" si="404"/>
        <v>0.24536421190298441</v>
      </c>
      <c r="G2769" s="181">
        <f t="shared" si="405"/>
        <v>1.9621864620743702E-4</v>
      </c>
      <c r="H2769" s="182">
        <f t="shared" si="401"/>
        <v>0.24556043054919185</v>
      </c>
    </row>
    <row r="2770" spans="1:8">
      <c r="A2770" s="152">
        <f t="shared" si="402"/>
        <v>2756</v>
      </c>
      <c r="B2770" s="153">
        <f t="shared" si="402"/>
        <v>47681</v>
      </c>
      <c r="C2770" s="179" t="str">
        <f t="shared" si="403"/>
        <v>구간31</v>
      </c>
      <c r="D2770" s="152">
        <f t="shared" si="400"/>
        <v>92</v>
      </c>
      <c r="E2770" s="180">
        <f>COUNTIF($C$15:C2770,C2770)</f>
        <v>17</v>
      </c>
      <c r="F2770" s="181">
        <f t="shared" si="404"/>
        <v>0.24536421190298441</v>
      </c>
      <c r="G2770" s="181">
        <f t="shared" si="405"/>
        <v>2.0848231159540184E-4</v>
      </c>
      <c r="H2770" s="182">
        <f t="shared" si="401"/>
        <v>0.24557269421457981</v>
      </c>
    </row>
    <row r="2771" spans="1:8">
      <c r="A2771" s="152">
        <f t="shared" si="402"/>
        <v>2757</v>
      </c>
      <c r="B2771" s="153">
        <f t="shared" si="402"/>
        <v>47682</v>
      </c>
      <c r="C2771" s="179" t="str">
        <f t="shared" si="403"/>
        <v>구간31</v>
      </c>
      <c r="D2771" s="152">
        <f t="shared" si="400"/>
        <v>92</v>
      </c>
      <c r="E2771" s="180">
        <f>COUNTIF($C$15:C2771,C2771)</f>
        <v>18</v>
      </c>
      <c r="F2771" s="181">
        <f t="shared" si="404"/>
        <v>0.24536421190298441</v>
      </c>
      <c r="G2771" s="181">
        <f t="shared" si="405"/>
        <v>2.2074597698336666E-4</v>
      </c>
      <c r="H2771" s="182">
        <f t="shared" si="401"/>
        <v>0.24558495787996779</v>
      </c>
    </row>
    <row r="2772" spans="1:8">
      <c r="A2772" s="152">
        <f t="shared" si="402"/>
        <v>2758</v>
      </c>
      <c r="B2772" s="153">
        <f t="shared" si="402"/>
        <v>47683</v>
      </c>
      <c r="C2772" s="179" t="str">
        <f t="shared" si="403"/>
        <v>구간31</v>
      </c>
      <c r="D2772" s="152">
        <f t="shared" si="400"/>
        <v>92</v>
      </c>
      <c r="E2772" s="180">
        <f>COUNTIF($C$15:C2772,C2772)</f>
        <v>19</v>
      </c>
      <c r="F2772" s="181">
        <f t="shared" si="404"/>
        <v>0.24536421190298441</v>
      </c>
      <c r="G2772" s="181">
        <f t="shared" si="405"/>
        <v>2.3300964237133145E-4</v>
      </c>
      <c r="H2772" s="182">
        <f t="shared" si="401"/>
        <v>0.24559722154535574</v>
      </c>
    </row>
    <row r="2773" spans="1:8">
      <c r="A2773" s="152">
        <f t="shared" si="402"/>
        <v>2759</v>
      </c>
      <c r="B2773" s="153">
        <f t="shared" si="402"/>
        <v>47684</v>
      </c>
      <c r="C2773" s="179" t="str">
        <f t="shared" si="403"/>
        <v>구간31</v>
      </c>
      <c r="D2773" s="152">
        <f t="shared" si="400"/>
        <v>92</v>
      </c>
      <c r="E2773" s="180">
        <f>COUNTIF($C$15:C2773,C2773)</f>
        <v>20</v>
      </c>
      <c r="F2773" s="181">
        <f t="shared" si="404"/>
        <v>0.24536421190298441</v>
      </c>
      <c r="G2773" s="181">
        <f t="shared" si="405"/>
        <v>2.452733077592963E-4</v>
      </c>
      <c r="H2773" s="182">
        <f t="shared" si="401"/>
        <v>0.24560948521074372</v>
      </c>
    </row>
    <row r="2774" spans="1:8">
      <c r="A2774" s="152">
        <f t="shared" si="402"/>
        <v>2760</v>
      </c>
      <c r="B2774" s="153">
        <f t="shared" si="402"/>
        <v>47685</v>
      </c>
      <c r="C2774" s="179" t="str">
        <f t="shared" si="403"/>
        <v>구간31</v>
      </c>
      <c r="D2774" s="152">
        <f t="shared" si="400"/>
        <v>92</v>
      </c>
      <c r="E2774" s="180">
        <f>COUNTIF($C$15:C2774,C2774)</f>
        <v>21</v>
      </c>
      <c r="F2774" s="181">
        <f t="shared" si="404"/>
        <v>0.24536421190298441</v>
      </c>
      <c r="G2774" s="181">
        <f t="shared" si="405"/>
        <v>2.5753697314726107E-4</v>
      </c>
      <c r="H2774" s="182">
        <f t="shared" si="401"/>
        <v>0.24562174887613167</v>
      </c>
    </row>
    <row r="2775" spans="1:8">
      <c r="A2775" s="152">
        <f t="shared" si="402"/>
        <v>2761</v>
      </c>
      <c r="B2775" s="153">
        <f t="shared" si="402"/>
        <v>47686</v>
      </c>
      <c r="C2775" s="179" t="str">
        <f t="shared" si="403"/>
        <v>구간31</v>
      </c>
      <c r="D2775" s="152">
        <f t="shared" si="400"/>
        <v>92</v>
      </c>
      <c r="E2775" s="180">
        <f>COUNTIF($C$15:C2775,C2775)</f>
        <v>22</v>
      </c>
      <c r="F2775" s="181">
        <f t="shared" si="404"/>
        <v>0.24536421190298441</v>
      </c>
      <c r="G2775" s="181">
        <f t="shared" si="405"/>
        <v>2.6980063853522589E-4</v>
      </c>
      <c r="H2775" s="182">
        <f t="shared" si="401"/>
        <v>0.24563401254151965</v>
      </c>
    </row>
    <row r="2776" spans="1:8">
      <c r="A2776" s="152">
        <f t="shared" si="402"/>
        <v>2762</v>
      </c>
      <c r="B2776" s="153">
        <f t="shared" si="402"/>
        <v>47687</v>
      </c>
      <c r="C2776" s="179" t="str">
        <f t="shared" si="403"/>
        <v>구간31</v>
      </c>
      <c r="D2776" s="152">
        <f t="shared" si="400"/>
        <v>92</v>
      </c>
      <c r="E2776" s="180">
        <f>COUNTIF($C$15:C2776,C2776)</f>
        <v>23</v>
      </c>
      <c r="F2776" s="181">
        <f t="shared" si="404"/>
        <v>0.24536421190298441</v>
      </c>
      <c r="G2776" s="181">
        <f t="shared" si="405"/>
        <v>2.8206430392319071E-4</v>
      </c>
      <c r="H2776" s="182">
        <f t="shared" si="401"/>
        <v>0.2456462762069076</v>
      </c>
    </row>
    <row r="2777" spans="1:8">
      <c r="A2777" s="152">
        <f t="shared" si="402"/>
        <v>2763</v>
      </c>
      <c r="B2777" s="153">
        <f t="shared" si="402"/>
        <v>47688</v>
      </c>
      <c r="C2777" s="179" t="str">
        <f t="shared" si="403"/>
        <v>구간31</v>
      </c>
      <c r="D2777" s="152">
        <f t="shared" si="400"/>
        <v>92</v>
      </c>
      <c r="E2777" s="180">
        <f>COUNTIF($C$15:C2777,C2777)</f>
        <v>24</v>
      </c>
      <c r="F2777" s="181">
        <f t="shared" si="404"/>
        <v>0.24536421190298441</v>
      </c>
      <c r="G2777" s="181">
        <f t="shared" si="405"/>
        <v>2.9432796931115553E-4</v>
      </c>
      <c r="H2777" s="182">
        <f t="shared" si="401"/>
        <v>0.24565853987229555</v>
      </c>
    </row>
    <row r="2778" spans="1:8">
      <c r="A2778" s="152">
        <f t="shared" si="402"/>
        <v>2764</v>
      </c>
      <c r="B2778" s="153">
        <f t="shared" si="402"/>
        <v>47689</v>
      </c>
      <c r="C2778" s="179" t="str">
        <f t="shared" si="403"/>
        <v>구간31</v>
      </c>
      <c r="D2778" s="152">
        <f t="shared" si="400"/>
        <v>92</v>
      </c>
      <c r="E2778" s="180">
        <f>COUNTIF($C$15:C2778,C2778)</f>
        <v>25</v>
      </c>
      <c r="F2778" s="181">
        <f t="shared" si="404"/>
        <v>0.24536421190298441</v>
      </c>
      <c r="G2778" s="181">
        <f t="shared" si="405"/>
        <v>3.0659163469912035E-4</v>
      </c>
      <c r="H2778" s="182">
        <f t="shared" si="401"/>
        <v>0.24567080353768353</v>
      </c>
    </row>
    <row r="2779" spans="1:8">
      <c r="A2779" s="152">
        <f t="shared" si="402"/>
        <v>2765</v>
      </c>
      <c r="B2779" s="153">
        <f t="shared" si="402"/>
        <v>47690</v>
      </c>
      <c r="C2779" s="179" t="str">
        <f t="shared" si="403"/>
        <v>구간31</v>
      </c>
      <c r="D2779" s="152">
        <f t="shared" si="400"/>
        <v>92</v>
      </c>
      <c r="E2779" s="180">
        <f>COUNTIF($C$15:C2779,C2779)</f>
        <v>26</v>
      </c>
      <c r="F2779" s="181">
        <f t="shared" si="404"/>
        <v>0.24536421190298441</v>
      </c>
      <c r="G2779" s="181">
        <f t="shared" si="405"/>
        <v>3.1885530008708517E-4</v>
      </c>
      <c r="H2779" s="182">
        <f t="shared" si="401"/>
        <v>0.24568306720307148</v>
      </c>
    </row>
    <row r="2780" spans="1:8">
      <c r="A2780" s="152">
        <f t="shared" si="402"/>
        <v>2766</v>
      </c>
      <c r="B2780" s="153">
        <f t="shared" si="402"/>
        <v>47691</v>
      </c>
      <c r="C2780" s="179" t="str">
        <f t="shared" si="403"/>
        <v>구간31</v>
      </c>
      <c r="D2780" s="152">
        <f t="shared" si="400"/>
        <v>92</v>
      </c>
      <c r="E2780" s="180">
        <f>COUNTIF($C$15:C2780,C2780)</f>
        <v>27</v>
      </c>
      <c r="F2780" s="181">
        <f t="shared" si="404"/>
        <v>0.24536421190298441</v>
      </c>
      <c r="G2780" s="181">
        <f t="shared" si="405"/>
        <v>3.3111896547504999E-4</v>
      </c>
      <c r="H2780" s="182">
        <f t="shared" si="401"/>
        <v>0.24569533086845946</v>
      </c>
    </row>
    <row r="2781" spans="1:8">
      <c r="A2781" s="152">
        <f t="shared" si="402"/>
        <v>2767</v>
      </c>
      <c r="B2781" s="153">
        <f t="shared" si="402"/>
        <v>47692</v>
      </c>
      <c r="C2781" s="179" t="str">
        <f t="shared" si="403"/>
        <v>구간31</v>
      </c>
      <c r="D2781" s="152">
        <f t="shared" si="400"/>
        <v>92</v>
      </c>
      <c r="E2781" s="180">
        <f>COUNTIF($C$15:C2781,C2781)</f>
        <v>28</v>
      </c>
      <c r="F2781" s="181">
        <f t="shared" si="404"/>
        <v>0.24536421190298441</v>
      </c>
      <c r="G2781" s="181">
        <f t="shared" si="405"/>
        <v>3.4338263086301475E-4</v>
      </c>
      <c r="H2781" s="182">
        <f t="shared" si="401"/>
        <v>0.24570759453384741</v>
      </c>
    </row>
    <row r="2782" spans="1:8">
      <c r="A2782" s="152">
        <f t="shared" si="402"/>
        <v>2768</v>
      </c>
      <c r="B2782" s="153">
        <f t="shared" si="402"/>
        <v>47693</v>
      </c>
      <c r="C2782" s="179" t="str">
        <f t="shared" si="403"/>
        <v>구간31</v>
      </c>
      <c r="D2782" s="152">
        <f t="shared" si="400"/>
        <v>92</v>
      </c>
      <c r="E2782" s="180">
        <f>COUNTIF($C$15:C2782,C2782)</f>
        <v>29</v>
      </c>
      <c r="F2782" s="181">
        <f t="shared" si="404"/>
        <v>0.24536421190298441</v>
      </c>
      <c r="G2782" s="181">
        <f t="shared" si="405"/>
        <v>3.5564629625097958E-4</v>
      </c>
      <c r="H2782" s="182">
        <f t="shared" si="401"/>
        <v>0.24571985819923539</v>
      </c>
    </row>
    <row r="2783" spans="1:8">
      <c r="A2783" s="152">
        <f t="shared" si="402"/>
        <v>2769</v>
      </c>
      <c r="B2783" s="153">
        <f t="shared" si="402"/>
        <v>47694</v>
      </c>
      <c r="C2783" s="179" t="str">
        <f t="shared" si="403"/>
        <v>구간31</v>
      </c>
      <c r="D2783" s="152">
        <f t="shared" si="400"/>
        <v>92</v>
      </c>
      <c r="E2783" s="180">
        <f>COUNTIF($C$15:C2783,C2783)</f>
        <v>30</v>
      </c>
      <c r="F2783" s="181">
        <f t="shared" si="404"/>
        <v>0.24536421190298441</v>
      </c>
      <c r="G2783" s="181">
        <f t="shared" si="405"/>
        <v>3.679099616389444E-4</v>
      </c>
      <c r="H2783" s="182">
        <f t="shared" si="401"/>
        <v>0.24573212186462334</v>
      </c>
    </row>
    <row r="2784" spans="1:8">
      <c r="A2784" s="152">
        <f t="shared" ref="A2784:B2799" si="406">A2783+1</f>
        <v>2770</v>
      </c>
      <c r="B2784" s="153">
        <f t="shared" si="406"/>
        <v>47695</v>
      </c>
      <c r="C2784" s="179" t="str">
        <f t="shared" si="403"/>
        <v>구간31</v>
      </c>
      <c r="D2784" s="152">
        <f t="shared" si="400"/>
        <v>92</v>
      </c>
      <c r="E2784" s="180">
        <f>COUNTIF($C$15:C2784,C2784)</f>
        <v>31</v>
      </c>
      <c r="F2784" s="181">
        <f t="shared" si="404"/>
        <v>0.24536421190298441</v>
      </c>
      <c r="G2784" s="181">
        <f t="shared" si="405"/>
        <v>3.8017362702690922E-4</v>
      </c>
      <c r="H2784" s="182">
        <f t="shared" si="401"/>
        <v>0.24574438553001132</v>
      </c>
    </row>
    <row r="2785" spans="1:8">
      <c r="A2785" s="152">
        <f t="shared" si="406"/>
        <v>2771</v>
      </c>
      <c r="B2785" s="153">
        <f t="shared" si="406"/>
        <v>47696</v>
      </c>
      <c r="C2785" s="179" t="str">
        <f t="shared" si="403"/>
        <v>구간31</v>
      </c>
      <c r="D2785" s="152">
        <f t="shared" si="400"/>
        <v>92</v>
      </c>
      <c r="E2785" s="180">
        <f>COUNTIF($C$15:C2785,C2785)</f>
        <v>32</v>
      </c>
      <c r="F2785" s="181">
        <f t="shared" si="404"/>
        <v>0.24536421190298441</v>
      </c>
      <c r="G2785" s="181">
        <f t="shared" si="405"/>
        <v>3.9243729241487404E-4</v>
      </c>
      <c r="H2785" s="182">
        <f t="shared" si="401"/>
        <v>0.24575664919539927</v>
      </c>
    </row>
    <row r="2786" spans="1:8">
      <c r="A2786" s="152">
        <f t="shared" si="406"/>
        <v>2772</v>
      </c>
      <c r="B2786" s="153">
        <f t="shared" si="406"/>
        <v>47697</v>
      </c>
      <c r="C2786" s="179" t="str">
        <f t="shared" si="403"/>
        <v>구간31</v>
      </c>
      <c r="D2786" s="152">
        <f t="shared" si="400"/>
        <v>92</v>
      </c>
      <c r="E2786" s="180">
        <f>COUNTIF($C$15:C2786,C2786)</f>
        <v>33</v>
      </c>
      <c r="F2786" s="181">
        <f t="shared" si="404"/>
        <v>0.24536421190298441</v>
      </c>
      <c r="G2786" s="181">
        <f t="shared" si="405"/>
        <v>4.0470095780283886E-4</v>
      </c>
      <c r="H2786" s="182">
        <f t="shared" si="401"/>
        <v>0.24576891286078725</v>
      </c>
    </row>
    <row r="2787" spans="1:8">
      <c r="A2787" s="152">
        <f t="shared" si="406"/>
        <v>2773</v>
      </c>
      <c r="B2787" s="153">
        <f t="shared" si="406"/>
        <v>47698</v>
      </c>
      <c r="C2787" s="179" t="str">
        <f t="shared" si="403"/>
        <v>구간31</v>
      </c>
      <c r="D2787" s="152">
        <f t="shared" si="400"/>
        <v>92</v>
      </c>
      <c r="E2787" s="180">
        <f>COUNTIF($C$15:C2787,C2787)</f>
        <v>34</v>
      </c>
      <c r="F2787" s="181">
        <f t="shared" si="404"/>
        <v>0.24536421190298441</v>
      </c>
      <c r="G2787" s="181">
        <f t="shared" si="405"/>
        <v>4.1696462319080368E-4</v>
      </c>
      <c r="H2787" s="182">
        <f t="shared" si="401"/>
        <v>0.2457811765261752</v>
      </c>
    </row>
    <row r="2788" spans="1:8">
      <c r="A2788" s="152">
        <f t="shared" si="406"/>
        <v>2774</v>
      </c>
      <c r="B2788" s="153">
        <f t="shared" si="406"/>
        <v>47699</v>
      </c>
      <c r="C2788" s="179" t="str">
        <f t="shared" si="403"/>
        <v>구간31</v>
      </c>
      <c r="D2788" s="152">
        <f t="shared" si="400"/>
        <v>92</v>
      </c>
      <c r="E2788" s="180">
        <f>COUNTIF($C$15:C2788,C2788)</f>
        <v>35</v>
      </c>
      <c r="F2788" s="181">
        <f t="shared" si="404"/>
        <v>0.24536421190298441</v>
      </c>
      <c r="G2788" s="181">
        <f t="shared" si="405"/>
        <v>4.292282885787685E-4</v>
      </c>
      <c r="H2788" s="182">
        <f t="shared" si="401"/>
        <v>0.24579344019156318</v>
      </c>
    </row>
    <row r="2789" spans="1:8">
      <c r="A2789" s="152">
        <f t="shared" si="406"/>
        <v>2775</v>
      </c>
      <c r="B2789" s="153">
        <f t="shared" si="406"/>
        <v>47700</v>
      </c>
      <c r="C2789" s="179" t="str">
        <f t="shared" si="403"/>
        <v>구간31</v>
      </c>
      <c r="D2789" s="152">
        <f t="shared" si="400"/>
        <v>92</v>
      </c>
      <c r="E2789" s="180">
        <f>COUNTIF($C$15:C2789,C2789)</f>
        <v>36</v>
      </c>
      <c r="F2789" s="181">
        <f t="shared" si="404"/>
        <v>0.24536421190298441</v>
      </c>
      <c r="G2789" s="181">
        <f t="shared" si="405"/>
        <v>4.4149195396673332E-4</v>
      </c>
      <c r="H2789" s="182">
        <f t="shared" si="401"/>
        <v>0.24580570385695114</v>
      </c>
    </row>
    <row r="2790" spans="1:8">
      <c r="A2790" s="152">
        <f t="shared" si="406"/>
        <v>2776</v>
      </c>
      <c r="B2790" s="153">
        <f t="shared" si="406"/>
        <v>47701</v>
      </c>
      <c r="C2790" s="179" t="str">
        <f t="shared" si="403"/>
        <v>구간31</v>
      </c>
      <c r="D2790" s="152">
        <f t="shared" si="400"/>
        <v>92</v>
      </c>
      <c r="E2790" s="180">
        <f>COUNTIF($C$15:C2790,C2790)</f>
        <v>37</v>
      </c>
      <c r="F2790" s="181">
        <f t="shared" si="404"/>
        <v>0.24536421190298441</v>
      </c>
      <c r="G2790" s="181">
        <f t="shared" si="405"/>
        <v>4.5375561935469808E-4</v>
      </c>
      <c r="H2790" s="182">
        <f t="shared" si="401"/>
        <v>0.24581796752233911</v>
      </c>
    </row>
    <row r="2791" spans="1:8">
      <c r="A2791" s="152">
        <f t="shared" si="406"/>
        <v>2777</v>
      </c>
      <c r="B2791" s="153">
        <f t="shared" si="406"/>
        <v>47702</v>
      </c>
      <c r="C2791" s="179" t="str">
        <f t="shared" si="403"/>
        <v>구간31</v>
      </c>
      <c r="D2791" s="152">
        <f t="shared" si="400"/>
        <v>92</v>
      </c>
      <c r="E2791" s="180">
        <f>COUNTIF($C$15:C2791,C2791)</f>
        <v>38</v>
      </c>
      <c r="F2791" s="181">
        <f t="shared" si="404"/>
        <v>0.24536421190298441</v>
      </c>
      <c r="G2791" s="181">
        <f t="shared" si="405"/>
        <v>4.660192847426629E-4</v>
      </c>
      <c r="H2791" s="182">
        <f t="shared" si="401"/>
        <v>0.24583023118772707</v>
      </c>
    </row>
    <row r="2792" spans="1:8">
      <c r="A2792" s="152">
        <f t="shared" si="406"/>
        <v>2778</v>
      </c>
      <c r="B2792" s="153">
        <f t="shared" si="406"/>
        <v>47703</v>
      </c>
      <c r="C2792" s="179" t="str">
        <f t="shared" si="403"/>
        <v>구간31</v>
      </c>
      <c r="D2792" s="152">
        <f t="shared" si="400"/>
        <v>92</v>
      </c>
      <c r="E2792" s="180">
        <f>COUNTIF($C$15:C2792,C2792)</f>
        <v>39</v>
      </c>
      <c r="F2792" s="181">
        <f t="shared" si="404"/>
        <v>0.24536421190298441</v>
      </c>
      <c r="G2792" s="181">
        <f t="shared" si="405"/>
        <v>4.7828295013062772E-4</v>
      </c>
      <c r="H2792" s="182">
        <f t="shared" si="401"/>
        <v>0.24584249485311505</v>
      </c>
    </row>
    <row r="2793" spans="1:8">
      <c r="A2793" s="152">
        <f t="shared" si="406"/>
        <v>2779</v>
      </c>
      <c r="B2793" s="153">
        <f t="shared" si="406"/>
        <v>47704</v>
      </c>
      <c r="C2793" s="179" t="str">
        <f t="shared" si="403"/>
        <v>구간31</v>
      </c>
      <c r="D2793" s="152">
        <f t="shared" si="400"/>
        <v>92</v>
      </c>
      <c r="E2793" s="180">
        <f>COUNTIF($C$15:C2793,C2793)</f>
        <v>40</v>
      </c>
      <c r="F2793" s="181">
        <f t="shared" si="404"/>
        <v>0.24536421190298441</v>
      </c>
      <c r="G2793" s="181">
        <f t="shared" si="405"/>
        <v>4.905466155185926E-4</v>
      </c>
      <c r="H2793" s="182">
        <f t="shared" si="401"/>
        <v>0.245854758518503</v>
      </c>
    </row>
    <row r="2794" spans="1:8">
      <c r="A2794" s="152">
        <f t="shared" si="406"/>
        <v>2780</v>
      </c>
      <c r="B2794" s="153">
        <f t="shared" si="406"/>
        <v>47705</v>
      </c>
      <c r="C2794" s="179" t="str">
        <f t="shared" si="403"/>
        <v>구간31</v>
      </c>
      <c r="D2794" s="152">
        <f t="shared" si="400"/>
        <v>92</v>
      </c>
      <c r="E2794" s="180">
        <f>COUNTIF($C$15:C2794,C2794)</f>
        <v>41</v>
      </c>
      <c r="F2794" s="181">
        <f t="shared" si="404"/>
        <v>0.24536421190298441</v>
      </c>
      <c r="G2794" s="181">
        <f t="shared" si="405"/>
        <v>5.0281028090655737E-4</v>
      </c>
      <c r="H2794" s="182">
        <f t="shared" si="401"/>
        <v>0.24586702218389098</v>
      </c>
    </row>
    <row r="2795" spans="1:8">
      <c r="A2795" s="152">
        <f t="shared" si="406"/>
        <v>2781</v>
      </c>
      <c r="B2795" s="153">
        <f t="shared" si="406"/>
        <v>47706</v>
      </c>
      <c r="C2795" s="179" t="str">
        <f t="shared" si="403"/>
        <v>구간31</v>
      </c>
      <c r="D2795" s="152">
        <f t="shared" si="400"/>
        <v>92</v>
      </c>
      <c r="E2795" s="180">
        <f>COUNTIF($C$15:C2795,C2795)</f>
        <v>42</v>
      </c>
      <c r="F2795" s="181">
        <f t="shared" si="404"/>
        <v>0.24536421190298441</v>
      </c>
      <c r="G2795" s="181">
        <f t="shared" si="405"/>
        <v>5.1507394629452213E-4</v>
      </c>
      <c r="H2795" s="182">
        <f t="shared" si="401"/>
        <v>0.24587928584927893</v>
      </c>
    </row>
    <row r="2796" spans="1:8">
      <c r="A2796" s="152">
        <f t="shared" si="406"/>
        <v>2782</v>
      </c>
      <c r="B2796" s="153">
        <f t="shared" si="406"/>
        <v>47707</v>
      </c>
      <c r="C2796" s="179" t="str">
        <f t="shared" si="403"/>
        <v>구간31</v>
      </c>
      <c r="D2796" s="152">
        <f t="shared" si="400"/>
        <v>92</v>
      </c>
      <c r="E2796" s="180">
        <f>COUNTIF($C$15:C2796,C2796)</f>
        <v>43</v>
      </c>
      <c r="F2796" s="181">
        <f t="shared" si="404"/>
        <v>0.24536421190298441</v>
      </c>
      <c r="G2796" s="181">
        <f t="shared" si="405"/>
        <v>5.2733761168248701E-4</v>
      </c>
      <c r="H2796" s="182">
        <f t="shared" si="401"/>
        <v>0.24589154951466691</v>
      </c>
    </row>
    <row r="2797" spans="1:8">
      <c r="A2797" s="152">
        <f t="shared" si="406"/>
        <v>2783</v>
      </c>
      <c r="B2797" s="153">
        <f t="shared" si="406"/>
        <v>47708</v>
      </c>
      <c r="C2797" s="179" t="str">
        <f t="shared" si="403"/>
        <v>구간31</v>
      </c>
      <c r="D2797" s="152">
        <f t="shared" si="400"/>
        <v>92</v>
      </c>
      <c r="E2797" s="180">
        <f>COUNTIF($C$15:C2797,C2797)</f>
        <v>44</v>
      </c>
      <c r="F2797" s="181">
        <f t="shared" si="404"/>
        <v>0.24536421190298441</v>
      </c>
      <c r="G2797" s="181">
        <f t="shared" si="405"/>
        <v>5.3960127707045177E-4</v>
      </c>
      <c r="H2797" s="182">
        <f t="shared" si="401"/>
        <v>0.24590381318005486</v>
      </c>
    </row>
    <row r="2798" spans="1:8">
      <c r="A2798" s="152">
        <f t="shared" si="406"/>
        <v>2784</v>
      </c>
      <c r="B2798" s="153">
        <f t="shared" si="406"/>
        <v>47709</v>
      </c>
      <c r="C2798" s="179" t="str">
        <f t="shared" si="403"/>
        <v>구간31</v>
      </c>
      <c r="D2798" s="152">
        <f t="shared" si="400"/>
        <v>92</v>
      </c>
      <c r="E2798" s="180">
        <f>COUNTIF($C$15:C2798,C2798)</f>
        <v>45</v>
      </c>
      <c r="F2798" s="181">
        <f t="shared" si="404"/>
        <v>0.24536421190298441</v>
      </c>
      <c r="G2798" s="181">
        <f t="shared" si="405"/>
        <v>5.5186494245841665E-4</v>
      </c>
      <c r="H2798" s="182">
        <f t="shared" si="401"/>
        <v>0.24591607684544284</v>
      </c>
    </row>
    <row r="2799" spans="1:8">
      <c r="A2799" s="152">
        <f t="shared" si="406"/>
        <v>2785</v>
      </c>
      <c r="B2799" s="153">
        <f t="shared" si="406"/>
        <v>47710</v>
      </c>
      <c r="C2799" s="179" t="str">
        <f t="shared" si="403"/>
        <v>구간31</v>
      </c>
      <c r="D2799" s="152">
        <f t="shared" si="400"/>
        <v>92</v>
      </c>
      <c r="E2799" s="180">
        <f>COUNTIF($C$15:C2799,C2799)</f>
        <v>46</v>
      </c>
      <c r="F2799" s="181">
        <f t="shared" si="404"/>
        <v>0.24536421190298441</v>
      </c>
      <c r="G2799" s="181">
        <f t="shared" si="405"/>
        <v>5.6412860784638141E-4</v>
      </c>
      <c r="H2799" s="182">
        <f t="shared" si="401"/>
        <v>0.24592834051083079</v>
      </c>
    </row>
    <row r="2800" spans="1:8">
      <c r="A2800" s="152">
        <f t="shared" ref="A2800:B2815" si="407">A2799+1</f>
        <v>2786</v>
      </c>
      <c r="B2800" s="153">
        <f t="shared" si="407"/>
        <v>47711</v>
      </c>
      <c r="C2800" s="179" t="str">
        <f t="shared" si="403"/>
        <v>구간31</v>
      </c>
      <c r="D2800" s="152">
        <f t="shared" si="400"/>
        <v>92</v>
      </c>
      <c r="E2800" s="180">
        <f>COUNTIF($C$15:C2800,C2800)</f>
        <v>47</v>
      </c>
      <c r="F2800" s="181">
        <f t="shared" si="404"/>
        <v>0.24536421190298441</v>
      </c>
      <c r="G2800" s="181">
        <f t="shared" si="405"/>
        <v>5.7639227323434629E-4</v>
      </c>
      <c r="H2800" s="182">
        <f t="shared" si="401"/>
        <v>0.24594060417621874</v>
      </c>
    </row>
    <row r="2801" spans="1:8">
      <c r="A2801" s="152">
        <f t="shared" si="407"/>
        <v>2787</v>
      </c>
      <c r="B2801" s="153">
        <f t="shared" si="407"/>
        <v>47712</v>
      </c>
      <c r="C2801" s="179" t="str">
        <f t="shared" si="403"/>
        <v>구간31</v>
      </c>
      <c r="D2801" s="152">
        <f t="shared" si="400"/>
        <v>92</v>
      </c>
      <c r="E2801" s="180">
        <f>COUNTIF($C$15:C2801,C2801)</f>
        <v>48</v>
      </c>
      <c r="F2801" s="181">
        <f t="shared" si="404"/>
        <v>0.24536421190298441</v>
      </c>
      <c r="G2801" s="181">
        <f t="shared" si="405"/>
        <v>5.8865593862231105E-4</v>
      </c>
      <c r="H2801" s="182">
        <f t="shared" si="401"/>
        <v>0.24595286784160672</v>
      </c>
    </row>
    <row r="2802" spans="1:8">
      <c r="A2802" s="152">
        <f t="shared" si="407"/>
        <v>2788</v>
      </c>
      <c r="B2802" s="153">
        <f t="shared" si="407"/>
        <v>47713</v>
      </c>
      <c r="C2802" s="179" t="str">
        <f t="shared" si="403"/>
        <v>구간31</v>
      </c>
      <c r="D2802" s="152">
        <f t="shared" si="400"/>
        <v>92</v>
      </c>
      <c r="E2802" s="180">
        <f>COUNTIF($C$15:C2802,C2802)</f>
        <v>49</v>
      </c>
      <c r="F2802" s="181">
        <f t="shared" si="404"/>
        <v>0.24536421190298441</v>
      </c>
      <c r="G2802" s="181">
        <f t="shared" si="405"/>
        <v>6.0091960401027582E-4</v>
      </c>
      <c r="H2802" s="182">
        <f t="shared" si="401"/>
        <v>0.24596513150699467</v>
      </c>
    </row>
    <row r="2803" spans="1:8">
      <c r="A2803" s="152">
        <f t="shared" si="407"/>
        <v>2789</v>
      </c>
      <c r="B2803" s="153">
        <f t="shared" si="407"/>
        <v>47714</v>
      </c>
      <c r="C2803" s="179" t="str">
        <f t="shared" si="403"/>
        <v>구간31</v>
      </c>
      <c r="D2803" s="152">
        <f t="shared" si="400"/>
        <v>92</v>
      </c>
      <c r="E2803" s="180">
        <f>COUNTIF($C$15:C2803,C2803)</f>
        <v>50</v>
      </c>
      <c r="F2803" s="181">
        <f t="shared" si="404"/>
        <v>0.24536421190298441</v>
      </c>
      <c r="G2803" s="181">
        <f t="shared" si="405"/>
        <v>6.131832693982407E-4</v>
      </c>
      <c r="H2803" s="182">
        <f t="shared" si="401"/>
        <v>0.24597739517238265</v>
      </c>
    </row>
    <row r="2804" spans="1:8">
      <c r="A2804" s="152">
        <f t="shared" si="407"/>
        <v>2790</v>
      </c>
      <c r="B2804" s="153">
        <f t="shared" si="407"/>
        <v>47715</v>
      </c>
      <c r="C2804" s="179" t="str">
        <f t="shared" si="403"/>
        <v>구간31</v>
      </c>
      <c r="D2804" s="152">
        <f t="shared" si="400"/>
        <v>92</v>
      </c>
      <c r="E2804" s="180">
        <f>COUNTIF($C$15:C2804,C2804)</f>
        <v>51</v>
      </c>
      <c r="F2804" s="181">
        <f t="shared" si="404"/>
        <v>0.24536421190298441</v>
      </c>
      <c r="G2804" s="181">
        <f t="shared" si="405"/>
        <v>6.2544693478620546E-4</v>
      </c>
      <c r="H2804" s="182">
        <f t="shared" si="401"/>
        <v>0.2459896588377706</v>
      </c>
    </row>
    <row r="2805" spans="1:8">
      <c r="A2805" s="152">
        <f t="shared" si="407"/>
        <v>2791</v>
      </c>
      <c r="B2805" s="153">
        <f t="shared" si="407"/>
        <v>47716</v>
      </c>
      <c r="C2805" s="179" t="str">
        <f t="shared" si="403"/>
        <v>구간31</v>
      </c>
      <c r="D2805" s="152">
        <f t="shared" si="400"/>
        <v>92</v>
      </c>
      <c r="E2805" s="180">
        <f>COUNTIF($C$15:C2805,C2805)</f>
        <v>52</v>
      </c>
      <c r="F2805" s="181">
        <f t="shared" si="404"/>
        <v>0.24536421190298441</v>
      </c>
      <c r="G2805" s="181">
        <f t="shared" si="405"/>
        <v>6.3771060017417034E-4</v>
      </c>
      <c r="H2805" s="182">
        <f t="shared" si="401"/>
        <v>0.24600192250315858</v>
      </c>
    </row>
    <row r="2806" spans="1:8">
      <c r="A2806" s="152">
        <f t="shared" si="407"/>
        <v>2792</v>
      </c>
      <c r="B2806" s="153">
        <f t="shared" si="407"/>
        <v>47717</v>
      </c>
      <c r="C2806" s="179" t="str">
        <f t="shared" si="403"/>
        <v>구간31</v>
      </c>
      <c r="D2806" s="152">
        <f t="shared" si="400"/>
        <v>92</v>
      </c>
      <c r="E2806" s="180">
        <f>COUNTIF($C$15:C2806,C2806)</f>
        <v>53</v>
      </c>
      <c r="F2806" s="181">
        <f t="shared" si="404"/>
        <v>0.24536421190298441</v>
      </c>
      <c r="G2806" s="181">
        <f t="shared" si="405"/>
        <v>6.499742655621351E-4</v>
      </c>
      <c r="H2806" s="182">
        <f t="shared" si="401"/>
        <v>0.24601418616854653</v>
      </c>
    </row>
    <row r="2807" spans="1:8">
      <c r="A2807" s="152">
        <f t="shared" si="407"/>
        <v>2793</v>
      </c>
      <c r="B2807" s="153">
        <f t="shared" si="407"/>
        <v>47718</v>
      </c>
      <c r="C2807" s="179" t="str">
        <f t="shared" si="403"/>
        <v>구간31</v>
      </c>
      <c r="D2807" s="152">
        <f t="shared" si="400"/>
        <v>92</v>
      </c>
      <c r="E2807" s="180">
        <f>COUNTIF($C$15:C2807,C2807)</f>
        <v>54</v>
      </c>
      <c r="F2807" s="181">
        <f t="shared" si="404"/>
        <v>0.24536421190298441</v>
      </c>
      <c r="G2807" s="181">
        <f t="shared" si="405"/>
        <v>6.6223793095009998E-4</v>
      </c>
      <c r="H2807" s="182">
        <f t="shared" si="401"/>
        <v>0.24602644983393451</v>
      </c>
    </row>
    <row r="2808" spans="1:8">
      <c r="A2808" s="152">
        <f t="shared" si="407"/>
        <v>2794</v>
      </c>
      <c r="B2808" s="153">
        <f t="shared" si="407"/>
        <v>47719</v>
      </c>
      <c r="C2808" s="179" t="str">
        <f t="shared" si="403"/>
        <v>구간31</v>
      </c>
      <c r="D2808" s="152">
        <f t="shared" si="400"/>
        <v>92</v>
      </c>
      <c r="E2808" s="180">
        <f>COUNTIF($C$15:C2808,C2808)</f>
        <v>55</v>
      </c>
      <c r="F2808" s="181">
        <f t="shared" si="404"/>
        <v>0.24536421190298441</v>
      </c>
      <c r="G2808" s="181">
        <f t="shared" si="405"/>
        <v>6.7450159633806474E-4</v>
      </c>
      <c r="H2808" s="182">
        <f t="shared" si="401"/>
        <v>0.24603871349932246</v>
      </c>
    </row>
    <row r="2809" spans="1:8">
      <c r="A2809" s="152">
        <f t="shared" si="407"/>
        <v>2795</v>
      </c>
      <c r="B2809" s="153">
        <f t="shared" si="407"/>
        <v>47720</v>
      </c>
      <c r="C2809" s="179" t="str">
        <f t="shared" si="403"/>
        <v>구간31</v>
      </c>
      <c r="D2809" s="152">
        <f t="shared" si="400"/>
        <v>92</v>
      </c>
      <c r="E2809" s="180">
        <f>COUNTIF($C$15:C2809,C2809)</f>
        <v>56</v>
      </c>
      <c r="F2809" s="181">
        <f t="shared" si="404"/>
        <v>0.24536421190298441</v>
      </c>
      <c r="G2809" s="181">
        <f t="shared" si="405"/>
        <v>6.8676526172602951E-4</v>
      </c>
      <c r="H2809" s="182">
        <f t="shared" si="401"/>
        <v>0.24605097716471044</v>
      </c>
    </row>
    <row r="2810" spans="1:8">
      <c r="A2810" s="152">
        <f t="shared" si="407"/>
        <v>2796</v>
      </c>
      <c r="B2810" s="153">
        <f t="shared" si="407"/>
        <v>47721</v>
      </c>
      <c r="C2810" s="179" t="str">
        <f t="shared" si="403"/>
        <v>구간31</v>
      </c>
      <c r="D2810" s="152">
        <f t="shared" si="400"/>
        <v>92</v>
      </c>
      <c r="E2810" s="180">
        <f>COUNTIF($C$15:C2810,C2810)</f>
        <v>57</v>
      </c>
      <c r="F2810" s="181">
        <f t="shared" si="404"/>
        <v>0.24536421190298441</v>
      </c>
      <c r="G2810" s="181">
        <f t="shared" si="405"/>
        <v>6.9902892711399438E-4</v>
      </c>
      <c r="H2810" s="182">
        <f t="shared" si="401"/>
        <v>0.2460632408300984</v>
      </c>
    </row>
    <row r="2811" spans="1:8">
      <c r="A2811" s="152">
        <f t="shared" si="407"/>
        <v>2797</v>
      </c>
      <c r="B2811" s="153">
        <f t="shared" si="407"/>
        <v>47722</v>
      </c>
      <c r="C2811" s="179" t="str">
        <f t="shared" si="403"/>
        <v>구간31</v>
      </c>
      <c r="D2811" s="152">
        <f t="shared" si="400"/>
        <v>92</v>
      </c>
      <c r="E2811" s="180">
        <f>COUNTIF($C$15:C2811,C2811)</f>
        <v>58</v>
      </c>
      <c r="F2811" s="181">
        <f t="shared" si="404"/>
        <v>0.24536421190298441</v>
      </c>
      <c r="G2811" s="181">
        <f t="shared" si="405"/>
        <v>7.1129259250195915E-4</v>
      </c>
      <c r="H2811" s="182">
        <f t="shared" si="401"/>
        <v>0.24607550449548637</v>
      </c>
    </row>
    <row r="2812" spans="1:8">
      <c r="A2812" s="152">
        <f t="shared" si="407"/>
        <v>2798</v>
      </c>
      <c r="B2812" s="153">
        <f t="shared" si="407"/>
        <v>47723</v>
      </c>
      <c r="C2812" s="179" t="str">
        <f t="shared" si="403"/>
        <v>구간31</v>
      </c>
      <c r="D2812" s="152">
        <f t="shared" si="400"/>
        <v>92</v>
      </c>
      <c r="E2812" s="180">
        <f>COUNTIF($C$15:C2812,C2812)</f>
        <v>59</v>
      </c>
      <c r="F2812" s="181">
        <f t="shared" si="404"/>
        <v>0.24536421190298441</v>
      </c>
      <c r="G2812" s="181">
        <f t="shared" si="405"/>
        <v>7.2355625788992402E-4</v>
      </c>
      <c r="H2812" s="182">
        <f t="shared" si="401"/>
        <v>0.24608776816087433</v>
      </c>
    </row>
    <row r="2813" spans="1:8">
      <c r="A2813" s="152">
        <f t="shared" si="407"/>
        <v>2799</v>
      </c>
      <c r="B2813" s="153">
        <f t="shared" si="407"/>
        <v>47724</v>
      </c>
      <c r="C2813" s="179" t="str">
        <f t="shared" si="403"/>
        <v>구간31</v>
      </c>
      <c r="D2813" s="152">
        <f t="shared" si="400"/>
        <v>92</v>
      </c>
      <c r="E2813" s="180">
        <f>COUNTIF($C$15:C2813,C2813)</f>
        <v>60</v>
      </c>
      <c r="F2813" s="181">
        <f t="shared" si="404"/>
        <v>0.24536421190298441</v>
      </c>
      <c r="G2813" s="181">
        <f t="shared" si="405"/>
        <v>7.3581992327788879E-4</v>
      </c>
      <c r="H2813" s="182">
        <f t="shared" si="401"/>
        <v>0.24610003182626231</v>
      </c>
    </row>
    <row r="2814" spans="1:8">
      <c r="A2814" s="152">
        <f t="shared" si="407"/>
        <v>2800</v>
      </c>
      <c r="B2814" s="153">
        <f t="shared" si="407"/>
        <v>47725</v>
      </c>
      <c r="C2814" s="179" t="str">
        <f t="shared" si="403"/>
        <v>구간31</v>
      </c>
      <c r="D2814" s="152">
        <f t="shared" si="400"/>
        <v>92</v>
      </c>
      <c r="E2814" s="180">
        <f>COUNTIF($C$15:C2814,C2814)</f>
        <v>61</v>
      </c>
      <c r="F2814" s="181">
        <f t="shared" si="404"/>
        <v>0.24536421190298441</v>
      </c>
      <c r="G2814" s="181">
        <f t="shared" si="405"/>
        <v>7.4808358866585367E-4</v>
      </c>
      <c r="H2814" s="182">
        <f t="shared" si="401"/>
        <v>0.24611229549165026</v>
      </c>
    </row>
    <row r="2815" spans="1:8">
      <c r="A2815" s="152">
        <f t="shared" si="407"/>
        <v>2801</v>
      </c>
      <c r="B2815" s="153">
        <f t="shared" si="407"/>
        <v>47726</v>
      </c>
      <c r="C2815" s="179" t="str">
        <f t="shared" si="403"/>
        <v>구간31</v>
      </c>
      <c r="D2815" s="152">
        <f t="shared" si="400"/>
        <v>92</v>
      </c>
      <c r="E2815" s="180">
        <f>COUNTIF($C$15:C2815,C2815)</f>
        <v>62</v>
      </c>
      <c r="F2815" s="181">
        <f t="shared" si="404"/>
        <v>0.24536421190298441</v>
      </c>
      <c r="G2815" s="181">
        <f t="shared" si="405"/>
        <v>7.6034725405381843E-4</v>
      </c>
      <c r="H2815" s="182">
        <f t="shared" si="401"/>
        <v>0.24612455915703824</v>
      </c>
    </row>
    <row r="2816" spans="1:8">
      <c r="A2816" s="152">
        <f t="shared" ref="A2816:B2831" si="408">A2815+1</f>
        <v>2802</v>
      </c>
      <c r="B2816" s="153">
        <f t="shared" si="408"/>
        <v>47727</v>
      </c>
      <c r="C2816" s="179" t="str">
        <f t="shared" si="403"/>
        <v>구간31</v>
      </c>
      <c r="D2816" s="152">
        <f t="shared" si="400"/>
        <v>92</v>
      </c>
      <c r="E2816" s="180">
        <f>COUNTIF($C$15:C2816,C2816)</f>
        <v>63</v>
      </c>
      <c r="F2816" s="181">
        <f t="shared" si="404"/>
        <v>0.24536421190298441</v>
      </c>
      <c r="G2816" s="181">
        <f t="shared" si="405"/>
        <v>7.7261091944178331E-4</v>
      </c>
      <c r="H2816" s="182">
        <f t="shared" si="401"/>
        <v>0.24613682282242619</v>
      </c>
    </row>
    <row r="2817" spans="1:8">
      <c r="A2817" s="152">
        <f t="shared" si="408"/>
        <v>2803</v>
      </c>
      <c r="B2817" s="153">
        <f t="shared" si="408"/>
        <v>47728</v>
      </c>
      <c r="C2817" s="179" t="str">
        <f t="shared" si="403"/>
        <v>구간31</v>
      </c>
      <c r="D2817" s="152">
        <f t="shared" si="400"/>
        <v>92</v>
      </c>
      <c r="E2817" s="180">
        <f>COUNTIF($C$15:C2817,C2817)</f>
        <v>64</v>
      </c>
      <c r="F2817" s="181">
        <f t="shared" si="404"/>
        <v>0.24536421190298441</v>
      </c>
      <c r="G2817" s="181">
        <f t="shared" si="405"/>
        <v>7.8487458482974807E-4</v>
      </c>
      <c r="H2817" s="182">
        <f t="shared" si="401"/>
        <v>0.24614908648781417</v>
      </c>
    </row>
    <row r="2818" spans="1:8">
      <c r="A2818" s="152">
        <f t="shared" si="408"/>
        <v>2804</v>
      </c>
      <c r="B2818" s="153">
        <f t="shared" si="408"/>
        <v>47729</v>
      </c>
      <c r="C2818" s="179" t="str">
        <f t="shared" si="403"/>
        <v>구간31</v>
      </c>
      <c r="D2818" s="152">
        <f t="shared" si="400"/>
        <v>92</v>
      </c>
      <c r="E2818" s="180">
        <f>COUNTIF($C$15:C2818,C2818)</f>
        <v>65</v>
      </c>
      <c r="F2818" s="181">
        <f t="shared" si="404"/>
        <v>0.24536421190298441</v>
      </c>
      <c r="G2818" s="181">
        <f t="shared" si="405"/>
        <v>7.9713825021771284E-4</v>
      </c>
      <c r="H2818" s="182">
        <f t="shared" si="401"/>
        <v>0.24616135015320212</v>
      </c>
    </row>
    <row r="2819" spans="1:8">
      <c r="A2819" s="152">
        <f t="shared" si="408"/>
        <v>2805</v>
      </c>
      <c r="B2819" s="153">
        <f t="shared" si="408"/>
        <v>47730</v>
      </c>
      <c r="C2819" s="179" t="str">
        <f t="shared" si="403"/>
        <v>구간31</v>
      </c>
      <c r="D2819" s="152">
        <f t="shared" si="400"/>
        <v>92</v>
      </c>
      <c r="E2819" s="180">
        <f>COUNTIF($C$15:C2819,C2819)</f>
        <v>66</v>
      </c>
      <c r="F2819" s="181">
        <f t="shared" si="404"/>
        <v>0.24536421190298441</v>
      </c>
      <c r="G2819" s="181">
        <f t="shared" si="405"/>
        <v>8.0940191560567771E-4</v>
      </c>
      <c r="H2819" s="182">
        <f t="shared" si="401"/>
        <v>0.2461736138185901</v>
      </c>
    </row>
    <row r="2820" spans="1:8">
      <c r="A2820" s="152">
        <f t="shared" si="408"/>
        <v>2806</v>
      </c>
      <c r="B2820" s="153">
        <f t="shared" si="408"/>
        <v>47731</v>
      </c>
      <c r="C2820" s="179" t="str">
        <f t="shared" si="403"/>
        <v>구간31</v>
      </c>
      <c r="D2820" s="152">
        <f t="shared" si="400"/>
        <v>92</v>
      </c>
      <c r="E2820" s="180">
        <f>COUNTIF($C$15:C2820,C2820)</f>
        <v>67</v>
      </c>
      <c r="F2820" s="181">
        <f t="shared" si="404"/>
        <v>0.24536421190298441</v>
      </c>
      <c r="G2820" s="181">
        <f t="shared" si="405"/>
        <v>8.2166558099364248E-4</v>
      </c>
      <c r="H2820" s="182">
        <f t="shared" si="401"/>
        <v>0.24618587748397805</v>
      </c>
    </row>
    <row r="2821" spans="1:8">
      <c r="A2821" s="152">
        <f t="shared" si="408"/>
        <v>2807</v>
      </c>
      <c r="B2821" s="153">
        <f t="shared" si="408"/>
        <v>47732</v>
      </c>
      <c r="C2821" s="179" t="str">
        <f t="shared" si="403"/>
        <v>구간31</v>
      </c>
      <c r="D2821" s="152">
        <f t="shared" si="400"/>
        <v>92</v>
      </c>
      <c r="E2821" s="180">
        <f>COUNTIF($C$15:C2821,C2821)</f>
        <v>68</v>
      </c>
      <c r="F2821" s="181">
        <f t="shared" si="404"/>
        <v>0.24536421190298441</v>
      </c>
      <c r="G2821" s="181">
        <f t="shared" si="405"/>
        <v>8.3392924638160735E-4</v>
      </c>
      <c r="H2821" s="182">
        <f t="shared" si="401"/>
        <v>0.24619814114936603</v>
      </c>
    </row>
    <row r="2822" spans="1:8">
      <c r="A2822" s="152">
        <f t="shared" si="408"/>
        <v>2808</v>
      </c>
      <c r="B2822" s="153">
        <f t="shared" si="408"/>
        <v>47733</v>
      </c>
      <c r="C2822" s="179" t="str">
        <f t="shared" si="403"/>
        <v>구간31</v>
      </c>
      <c r="D2822" s="152">
        <f t="shared" si="400"/>
        <v>92</v>
      </c>
      <c r="E2822" s="180">
        <f>COUNTIF($C$15:C2822,C2822)</f>
        <v>69</v>
      </c>
      <c r="F2822" s="181">
        <f t="shared" si="404"/>
        <v>0.24536421190298441</v>
      </c>
      <c r="G2822" s="181">
        <f t="shared" si="405"/>
        <v>8.4619291176957212E-4</v>
      </c>
      <c r="H2822" s="182">
        <f t="shared" si="401"/>
        <v>0.24621040481475398</v>
      </c>
    </row>
    <row r="2823" spans="1:8">
      <c r="A2823" s="152">
        <f t="shared" si="408"/>
        <v>2809</v>
      </c>
      <c r="B2823" s="153">
        <f t="shared" si="408"/>
        <v>47734</v>
      </c>
      <c r="C2823" s="179" t="str">
        <f t="shared" si="403"/>
        <v>구간31</v>
      </c>
      <c r="D2823" s="152">
        <f t="shared" si="400"/>
        <v>92</v>
      </c>
      <c r="E2823" s="180">
        <f>COUNTIF($C$15:C2823,C2823)</f>
        <v>70</v>
      </c>
      <c r="F2823" s="181">
        <f t="shared" si="404"/>
        <v>0.24536421190298441</v>
      </c>
      <c r="G2823" s="181">
        <f t="shared" si="405"/>
        <v>8.5845657715753699E-4</v>
      </c>
      <c r="H2823" s="182">
        <f t="shared" si="401"/>
        <v>0.24622266848014193</v>
      </c>
    </row>
    <row r="2824" spans="1:8">
      <c r="A2824" s="152">
        <f t="shared" si="408"/>
        <v>2810</v>
      </c>
      <c r="B2824" s="153">
        <f t="shared" si="408"/>
        <v>47735</v>
      </c>
      <c r="C2824" s="179" t="str">
        <f t="shared" si="403"/>
        <v>구간31</v>
      </c>
      <c r="D2824" s="152">
        <f t="shared" si="400"/>
        <v>92</v>
      </c>
      <c r="E2824" s="180">
        <f>COUNTIF($C$15:C2824,C2824)</f>
        <v>71</v>
      </c>
      <c r="F2824" s="181">
        <f t="shared" si="404"/>
        <v>0.24536421190298441</v>
      </c>
      <c r="G2824" s="181">
        <f t="shared" si="405"/>
        <v>8.7072024254550176E-4</v>
      </c>
      <c r="H2824" s="182">
        <f t="shared" si="401"/>
        <v>0.24623493214552991</v>
      </c>
    </row>
    <row r="2825" spans="1:8">
      <c r="A2825" s="152">
        <f t="shared" si="408"/>
        <v>2811</v>
      </c>
      <c r="B2825" s="153">
        <f t="shared" si="408"/>
        <v>47736</v>
      </c>
      <c r="C2825" s="179" t="str">
        <f t="shared" si="403"/>
        <v>구간31</v>
      </c>
      <c r="D2825" s="152">
        <f t="shared" si="400"/>
        <v>92</v>
      </c>
      <c r="E2825" s="180">
        <f>COUNTIF($C$15:C2825,C2825)</f>
        <v>72</v>
      </c>
      <c r="F2825" s="181">
        <f t="shared" si="404"/>
        <v>0.24536421190298441</v>
      </c>
      <c r="G2825" s="181">
        <f t="shared" si="405"/>
        <v>8.8298390793346664E-4</v>
      </c>
      <c r="H2825" s="182">
        <f t="shared" si="401"/>
        <v>0.24624719581091786</v>
      </c>
    </row>
    <row r="2826" spans="1:8">
      <c r="A2826" s="152">
        <f t="shared" si="408"/>
        <v>2812</v>
      </c>
      <c r="B2826" s="153">
        <f t="shared" si="408"/>
        <v>47737</v>
      </c>
      <c r="C2826" s="179" t="str">
        <f t="shared" si="403"/>
        <v>구간31</v>
      </c>
      <c r="D2826" s="152">
        <f t="shared" si="400"/>
        <v>92</v>
      </c>
      <c r="E2826" s="180">
        <f>COUNTIF($C$15:C2826,C2826)</f>
        <v>73</v>
      </c>
      <c r="F2826" s="181">
        <f t="shared" si="404"/>
        <v>0.24536421190298441</v>
      </c>
      <c r="G2826" s="181">
        <f t="shared" si="405"/>
        <v>8.952475733214314E-4</v>
      </c>
      <c r="H2826" s="182">
        <f t="shared" si="401"/>
        <v>0.24625945947630584</v>
      </c>
    </row>
    <row r="2827" spans="1:8">
      <c r="A2827" s="152">
        <f t="shared" si="408"/>
        <v>2813</v>
      </c>
      <c r="B2827" s="153">
        <f t="shared" si="408"/>
        <v>47738</v>
      </c>
      <c r="C2827" s="179" t="str">
        <f t="shared" si="403"/>
        <v>구간31</v>
      </c>
      <c r="D2827" s="152">
        <f t="shared" si="400"/>
        <v>92</v>
      </c>
      <c r="E2827" s="180">
        <f>COUNTIF($C$15:C2827,C2827)</f>
        <v>74</v>
      </c>
      <c r="F2827" s="181">
        <f t="shared" si="404"/>
        <v>0.24536421190298441</v>
      </c>
      <c r="G2827" s="181">
        <f t="shared" si="405"/>
        <v>9.0751123870939617E-4</v>
      </c>
      <c r="H2827" s="182">
        <f t="shared" si="401"/>
        <v>0.24627172314169379</v>
      </c>
    </row>
    <row r="2828" spans="1:8">
      <c r="A2828" s="152">
        <f t="shared" si="408"/>
        <v>2814</v>
      </c>
      <c r="B2828" s="153">
        <f t="shared" si="408"/>
        <v>47739</v>
      </c>
      <c r="C2828" s="179" t="str">
        <f t="shared" si="403"/>
        <v>구간31</v>
      </c>
      <c r="D2828" s="152">
        <f t="shared" si="400"/>
        <v>92</v>
      </c>
      <c r="E2828" s="180">
        <f>COUNTIF($C$15:C2828,C2828)</f>
        <v>75</v>
      </c>
      <c r="F2828" s="181">
        <f t="shared" si="404"/>
        <v>0.24536421190298441</v>
      </c>
      <c r="G2828" s="181">
        <f t="shared" si="405"/>
        <v>9.1977490409736104E-4</v>
      </c>
      <c r="H2828" s="182">
        <f t="shared" si="401"/>
        <v>0.24628398680708177</v>
      </c>
    </row>
    <row r="2829" spans="1:8">
      <c r="A2829" s="152">
        <f t="shared" si="408"/>
        <v>2815</v>
      </c>
      <c r="B2829" s="153">
        <f t="shared" si="408"/>
        <v>47740</v>
      </c>
      <c r="C2829" s="179" t="str">
        <f t="shared" si="403"/>
        <v>구간31</v>
      </c>
      <c r="D2829" s="152">
        <f t="shared" si="400"/>
        <v>92</v>
      </c>
      <c r="E2829" s="180">
        <f>COUNTIF($C$15:C2829,C2829)</f>
        <v>76</v>
      </c>
      <c r="F2829" s="181">
        <f t="shared" si="404"/>
        <v>0.24536421190298441</v>
      </c>
      <c r="G2829" s="181">
        <f t="shared" si="405"/>
        <v>9.3203856948532581E-4</v>
      </c>
      <c r="H2829" s="182">
        <f t="shared" si="401"/>
        <v>0.24629625047246972</v>
      </c>
    </row>
    <row r="2830" spans="1:8">
      <c r="A2830" s="152">
        <f t="shared" si="408"/>
        <v>2816</v>
      </c>
      <c r="B2830" s="153">
        <f t="shared" si="408"/>
        <v>47741</v>
      </c>
      <c r="C2830" s="179" t="str">
        <f t="shared" si="403"/>
        <v>구간31</v>
      </c>
      <c r="D2830" s="152">
        <f t="shared" si="400"/>
        <v>92</v>
      </c>
      <c r="E2830" s="180">
        <f>COUNTIF($C$15:C2830,C2830)</f>
        <v>77</v>
      </c>
      <c r="F2830" s="181">
        <f t="shared" si="404"/>
        <v>0.24536421190298441</v>
      </c>
      <c r="G2830" s="181">
        <f t="shared" si="405"/>
        <v>9.4430223487329068E-4</v>
      </c>
      <c r="H2830" s="182">
        <f t="shared" si="401"/>
        <v>0.2463085141378577</v>
      </c>
    </row>
    <row r="2831" spans="1:8">
      <c r="A2831" s="152">
        <f t="shared" si="408"/>
        <v>2817</v>
      </c>
      <c r="B2831" s="153">
        <f t="shared" si="408"/>
        <v>47742</v>
      </c>
      <c r="C2831" s="179" t="str">
        <f t="shared" si="403"/>
        <v>구간31</v>
      </c>
      <c r="D2831" s="152">
        <f t="shared" ref="D2831:D2894" si="409">COUNTIF($C$15:$C$49928,C2831)</f>
        <v>92</v>
      </c>
      <c r="E2831" s="180">
        <f>COUNTIF($C$15:C2831,C2831)</f>
        <v>78</v>
      </c>
      <c r="F2831" s="181">
        <f t="shared" si="404"/>
        <v>0.24536421190298441</v>
      </c>
      <c r="G2831" s="181">
        <f t="shared" si="405"/>
        <v>9.5656590026125545E-4</v>
      </c>
      <c r="H2831" s="182">
        <f t="shared" ref="H2831:H2894" si="410">F2831+G2831</f>
        <v>0.24632077780324566</v>
      </c>
    </row>
    <row r="2832" spans="1:8">
      <c r="A2832" s="152">
        <f t="shared" ref="A2832:B2847" si="411">A2831+1</f>
        <v>2818</v>
      </c>
      <c r="B2832" s="153">
        <f t="shared" si="411"/>
        <v>47743</v>
      </c>
      <c r="C2832" s="179" t="str">
        <f t="shared" ref="C2832:C2895" si="412">IF(IFERROR(HLOOKUP(B2832,$D$5:$BK$6,2,FALSE),"")="",C2833,HLOOKUP(B2832,$D$5:$BK$7,2,FALSE))</f>
        <v>구간31</v>
      </c>
      <c r="D2832" s="152">
        <f t="shared" si="409"/>
        <v>92</v>
      </c>
      <c r="E2832" s="180">
        <f>COUNTIF($C$15:C2832,C2832)</f>
        <v>79</v>
      </c>
      <c r="F2832" s="181">
        <f t="shared" ref="F2832:F2895" si="413">HLOOKUP($C2832,$D$6:$BK$11,6,FALSE)</f>
        <v>0.24536421190298441</v>
      </c>
      <c r="G2832" s="181">
        <f t="shared" ref="G2832:G2895" si="414">HLOOKUP($C2832,$D$6:$BK$11,5,FALSE)*(E2832)</f>
        <v>9.6882956564922032E-4</v>
      </c>
      <c r="H2832" s="182">
        <f t="shared" si="410"/>
        <v>0.24633304146863363</v>
      </c>
    </row>
    <row r="2833" spans="1:8">
      <c r="A2833" s="152">
        <f t="shared" si="411"/>
        <v>2819</v>
      </c>
      <c r="B2833" s="153">
        <f t="shared" si="411"/>
        <v>47744</v>
      </c>
      <c r="C2833" s="179" t="str">
        <f t="shared" si="412"/>
        <v>구간31</v>
      </c>
      <c r="D2833" s="152">
        <f t="shared" si="409"/>
        <v>92</v>
      </c>
      <c r="E2833" s="180">
        <f>COUNTIF($C$15:C2833,C2833)</f>
        <v>80</v>
      </c>
      <c r="F2833" s="181">
        <f t="shared" si="413"/>
        <v>0.24536421190298441</v>
      </c>
      <c r="G2833" s="181">
        <f t="shared" si="414"/>
        <v>9.810932310371852E-4</v>
      </c>
      <c r="H2833" s="182">
        <f t="shared" si="410"/>
        <v>0.24634530513402159</v>
      </c>
    </row>
    <row r="2834" spans="1:8">
      <c r="A2834" s="152">
        <f t="shared" si="411"/>
        <v>2820</v>
      </c>
      <c r="B2834" s="153">
        <f t="shared" si="411"/>
        <v>47745</v>
      </c>
      <c r="C2834" s="179" t="str">
        <f t="shared" si="412"/>
        <v>구간31</v>
      </c>
      <c r="D2834" s="152">
        <f t="shared" si="409"/>
        <v>92</v>
      </c>
      <c r="E2834" s="180">
        <f>COUNTIF($C$15:C2834,C2834)</f>
        <v>81</v>
      </c>
      <c r="F2834" s="181">
        <f t="shared" si="413"/>
        <v>0.24536421190298441</v>
      </c>
      <c r="G2834" s="181">
        <f t="shared" si="414"/>
        <v>9.9335689642514997E-4</v>
      </c>
      <c r="H2834" s="182">
        <f t="shared" si="410"/>
        <v>0.24635756879940957</v>
      </c>
    </row>
    <row r="2835" spans="1:8">
      <c r="A2835" s="152">
        <f t="shared" si="411"/>
        <v>2821</v>
      </c>
      <c r="B2835" s="153">
        <f t="shared" si="411"/>
        <v>47746</v>
      </c>
      <c r="C2835" s="179" t="str">
        <f t="shared" si="412"/>
        <v>구간31</v>
      </c>
      <c r="D2835" s="152">
        <f t="shared" si="409"/>
        <v>92</v>
      </c>
      <c r="E2835" s="180">
        <f>COUNTIF($C$15:C2835,C2835)</f>
        <v>82</v>
      </c>
      <c r="F2835" s="181">
        <f t="shared" si="413"/>
        <v>0.24536421190298441</v>
      </c>
      <c r="G2835" s="181">
        <f t="shared" si="414"/>
        <v>1.0056205618131147E-3</v>
      </c>
      <c r="H2835" s="182">
        <f t="shared" si="410"/>
        <v>0.24636983246479752</v>
      </c>
    </row>
    <row r="2836" spans="1:8">
      <c r="A2836" s="152">
        <f t="shared" si="411"/>
        <v>2822</v>
      </c>
      <c r="B2836" s="153">
        <f t="shared" si="411"/>
        <v>47747</v>
      </c>
      <c r="C2836" s="179" t="str">
        <f t="shared" si="412"/>
        <v>구간31</v>
      </c>
      <c r="D2836" s="152">
        <f t="shared" si="409"/>
        <v>92</v>
      </c>
      <c r="E2836" s="180">
        <f>COUNTIF($C$15:C2836,C2836)</f>
        <v>83</v>
      </c>
      <c r="F2836" s="181">
        <f t="shared" si="413"/>
        <v>0.24536421190298441</v>
      </c>
      <c r="G2836" s="181">
        <f t="shared" si="414"/>
        <v>1.0178842272010795E-3</v>
      </c>
      <c r="H2836" s="182">
        <f t="shared" si="410"/>
        <v>0.2463820961301855</v>
      </c>
    </row>
    <row r="2837" spans="1:8">
      <c r="A2837" s="152">
        <f t="shared" si="411"/>
        <v>2823</v>
      </c>
      <c r="B2837" s="153">
        <f t="shared" si="411"/>
        <v>47748</v>
      </c>
      <c r="C2837" s="179" t="str">
        <f t="shared" si="412"/>
        <v>구간31</v>
      </c>
      <c r="D2837" s="152">
        <f t="shared" si="409"/>
        <v>92</v>
      </c>
      <c r="E2837" s="180">
        <f>COUNTIF($C$15:C2837,C2837)</f>
        <v>84</v>
      </c>
      <c r="F2837" s="181">
        <f t="shared" si="413"/>
        <v>0.24536421190298441</v>
      </c>
      <c r="G2837" s="181">
        <f t="shared" si="414"/>
        <v>1.0301478925890443E-3</v>
      </c>
      <c r="H2837" s="182">
        <f t="shared" si="410"/>
        <v>0.24639435979557345</v>
      </c>
    </row>
    <row r="2838" spans="1:8">
      <c r="A2838" s="152">
        <f t="shared" si="411"/>
        <v>2824</v>
      </c>
      <c r="B2838" s="153">
        <f t="shared" si="411"/>
        <v>47749</v>
      </c>
      <c r="C2838" s="179" t="str">
        <f t="shared" si="412"/>
        <v>구간31</v>
      </c>
      <c r="D2838" s="152">
        <f t="shared" si="409"/>
        <v>92</v>
      </c>
      <c r="E2838" s="180">
        <f>COUNTIF($C$15:C2838,C2838)</f>
        <v>85</v>
      </c>
      <c r="F2838" s="181">
        <f t="shared" si="413"/>
        <v>0.24536421190298441</v>
      </c>
      <c r="G2838" s="181">
        <f t="shared" si="414"/>
        <v>1.0424115579770092E-3</v>
      </c>
      <c r="H2838" s="182">
        <f t="shared" si="410"/>
        <v>0.24640662346096143</v>
      </c>
    </row>
    <row r="2839" spans="1:8">
      <c r="A2839" s="152">
        <f t="shared" si="411"/>
        <v>2825</v>
      </c>
      <c r="B2839" s="153">
        <f t="shared" si="411"/>
        <v>47750</v>
      </c>
      <c r="C2839" s="179" t="str">
        <f t="shared" si="412"/>
        <v>구간31</v>
      </c>
      <c r="D2839" s="152">
        <f t="shared" si="409"/>
        <v>92</v>
      </c>
      <c r="E2839" s="180">
        <f>COUNTIF($C$15:C2839,C2839)</f>
        <v>86</v>
      </c>
      <c r="F2839" s="181">
        <f t="shared" si="413"/>
        <v>0.24536421190298441</v>
      </c>
      <c r="G2839" s="181">
        <f t="shared" si="414"/>
        <v>1.054675223364974E-3</v>
      </c>
      <c r="H2839" s="182">
        <f t="shared" si="410"/>
        <v>0.24641888712634938</v>
      </c>
    </row>
    <row r="2840" spans="1:8">
      <c r="A2840" s="152">
        <f t="shared" si="411"/>
        <v>2826</v>
      </c>
      <c r="B2840" s="153">
        <f t="shared" si="411"/>
        <v>47751</v>
      </c>
      <c r="C2840" s="179" t="str">
        <f t="shared" si="412"/>
        <v>구간31</v>
      </c>
      <c r="D2840" s="152">
        <f t="shared" si="409"/>
        <v>92</v>
      </c>
      <c r="E2840" s="180">
        <f>COUNTIF($C$15:C2840,C2840)</f>
        <v>87</v>
      </c>
      <c r="F2840" s="181">
        <f t="shared" si="413"/>
        <v>0.24536421190298441</v>
      </c>
      <c r="G2840" s="181">
        <f t="shared" si="414"/>
        <v>1.0669388887529388E-3</v>
      </c>
      <c r="H2840" s="182">
        <f t="shared" si="410"/>
        <v>0.24643115079173736</v>
      </c>
    </row>
    <row r="2841" spans="1:8">
      <c r="A2841" s="152">
        <f t="shared" si="411"/>
        <v>2827</v>
      </c>
      <c r="B2841" s="153">
        <f t="shared" si="411"/>
        <v>47752</v>
      </c>
      <c r="C2841" s="179" t="str">
        <f t="shared" si="412"/>
        <v>구간31</v>
      </c>
      <c r="D2841" s="152">
        <f t="shared" si="409"/>
        <v>92</v>
      </c>
      <c r="E2841" s="180">
        <f>COUNTIF($C$15:C2841,C2841)</f>
        <v>88</v>
      </c>
      <c r="F2841" s="181">
        <f t="shared" si="413"/>
        <v>0.24536421190298441</v>
      </c>
      <c r="G2841" s="181">
        <f t="shared" si="414"/>
        <v>1.0792025541409035E-3</v>
      </c>
      <c r="H2841" s="182">
        <f t="shared" si="410"/>
        <v>0.24644341445712531</v>
      </c>
    </row>
    <row r="2842" spans="1:8">
      <c r="A2842" s="152">
        <f t="shared" si="411"/>
        <v>2828</v>
      </c>
      <c r="B2842" s="153">
        <f t="shared" si="411"/>
        <v>47753</v>
      </c>
      <c r="C2842" s="179" t="str">
        <f t="shared" si="412"/>
        <v>구간31</v>
      </c>
      <c r="D2842" s="152">
        <f t="shared" si="409"/>
        <v>92</v>
      </c>
      <c r="E2842" s="180">
        <f>COUNTIF($C$15:C2842,C2842)</f>
        <v>89</v>
      </c>
      <c r="F2842" s="181">
        <f t="shared" si="413"/>
        <v>0.24536421190298441</v>
      </c>
      <c r="G2842" s="181">
        <f t="shared" si="414"/>
        <v>1.0914662195288683E-3</v>
      </c>
      <c r="H2842" s="182">
        <f t="shared" si="410"/>
        <v>0.24645567812251329</v>
      </c>
    </row>
    <row r="2843" spans="1:8">
      <c r="A2843" s="152">
        <f t="shared" si="411"/>
        <v>2829</v>
      </c>
      <c r="B2843" s="153">
        <f t="shared" si="411"/>
        <v>47754</v>
      </c>
      <c r="C2843" s="179" t="str">
        <f t="shared" si="412"/>
        <v>구간31</v>
      </c>
      <c r="D2843" s="152">
        <f t="shared" si="409"/>
        <v>92</v>
      </c>
      <c r="E2843" s="180">
        <f>COUNTIF($C$15:C2843,C2843)</f>
        <v>90</v>
      </c>
      <c r="F2843" s="181">
        <f t="shared" si="413"/>
        <v>0.24536421190298441</v>
      </c>
      <c r="G2843" s="181">
        <f t="shared" si="414"/>
        <v>1.1037298849168333E-3</v>
      </c>
      <c r="H2843" s="182">
        <f t="shared" si="410"/>
        <v>0.24646794178790124</v>
      </c>
    </row>
    <row r="2844" spans="1:8">
      <c r="A2844" s="152">
        <f t="shared" si="411"/>
        <v>2830</v>
      </c>
      <c r="B2844" s="153">
        <f t="shared" si="411"/>
        <v>47755</v>
      </c>
      <c r="C2844" s="179" t="str">
        <f t="shared" si="412"/>
        <v>구간31</v>
      </c>
      <c r="D2844" s="152">
        <f t="shared" si="409"/>
        <v>92</v>
      </c>
      <c r="E2844" s="180">
        <f>COUNTIF($C$15:C2844,C2844)</f>
        <v>91</v>
      </c>
      <c r="F2844" s="181">
        <f t="shared" si="413"/>
        <v>0.24536421190298441</v>
      </c>
      <c r="G2844" s="181">
        <f t="shared" si="414"/>
        <v>1.1159935503047981E-3</v>
      </c>
      <c r="H2844" s="182">
        <f t="shared" si="410"/>
        <v>0.24648020545328922</v>
      </c>
    </row>
    <row r="2845" spans="1:8">
      <c r="A2845" s="152">
        <f t="shared" si="411"/>
        <v>2831</v>
      </c>
      <c r="B2845" s="153">
        <f t="shared" si="411"/>
        <v>47756</v>
      </c>
      <c r="C2845" s="179" t="str">
        <f t="shared" si="412"/>
        <v>구간31</v>
      </c>
      <c r="D2845" s="152">
        <f t="shared" si="409"/>
        <v>92</v>
      </c>
      <c r="E2845" s="180">
        <f>COUNTIF($C$15:C2845,C2845)</f>
        <v>92</v>
      </c>
      <c r="F2845" s="181">
        <f t="shared" si="413"/>
        <v>0.24536421190298441</v>
      </c>
      <c r="G2845" s="181">
        <f t="shared" si="414"/>
        <v>1.1282572156927628E-3</v>
      </c>
      <c r="H2845" s="182">
        <f t="shared" si="410"/>
        <v>0.24649246911867717</v>
      </c>
    </row>
    <row r="2846" spans="1:8">
      <c r="A2846" s="152">
        <f t="shared" si="411"/>
        <v>2832</v>
      </c>
      <c r="B2846" s="153">
        <f t="shared" si="411"/>
        <v>47757</v>
      </c>
      <c r="C2846" s="179" t="str">
        <f t="shared" si="412"/>
        <v>구간32</v>
      </c>
      <c r="D2846" s="152">
        <f t="shared" si="409"/>
        <v>92</v>
      </c>
      <c r="E2846" s="180">
        <f>COUNTIF($C$15:C2846,C2846)</f>
        <v>1</v>
      </c>
      <c r="F2846" s="181">
        <f t="shared" si="413"/>
        <v>0.24649246911867717</v>
      </c>
      <c r="G2846" s="181">
        <f t="shared" si="414"/>
        <v>1.3162915646994353E-5</v>
      </c>
      <c r="H2846" s="182">
        <f t="shared" si="410"/>
        <v>0.24650563203432416</v>
      </c>
    </row>
    <row r="2847" spans="1:8">
      <c r="A2847" s="152">
        <f t="shared" si="411"/>
        <v>2833</v>
      </c>
      <c r="B2847" s="153">
        <f t="shared" si="411"/>
        <v>47758</v>
      </c>
      <c r="C2847" s="179" t="str">
        <f t="shared" si="412"/>
        <v>구간32</v>
      </c>
      <c r="D2847" s="152">
        <f t="shared" si="409"/>
        <v>92</v>
      </c>
      <c r="E2847" s="180">
        <f>COUNTIF($C$15:C2847,C2847)</f>
        <v>2</v>
      </c>
      <c r="F2847" s="181">
        <f t="shared" si="413"/>
        <v>0.24649246911867717</v>
      </c>
      <c r="G2847" s="181">
        <f t="shared" si="414"/>
        <v>2.6325831293988706E-5</v>
      </c>
      <c r="H2847" s="182">
        <f t="shared" si="410"/>
        <v>0.24651879494997117</v>
      </c>
    </row>
    <row r="2848" spans="1:8">
      <c r="A2848" s="152">
        <f t="shared" ref="A2848:B2863" si="415">A2847+1</f>
        <v>2834</v>
      </c>
      <c r="B2848" s="153">
        <f t="shared" si="415"/>
        <v>47759</v>
      </c>
      <c r="C2848" s="179" t="str">
        <f t="shared" si="412"/>
        <v>구간32</v>
      </c>
      <c r="D2848" s="152">
        <f t="shared" si="409"/>
        <v>92</v>
      </c>
      <c r="E2848" s="180">
        <f>COUNTIF($C$15:C2848,C2848)</f>
        <v>3</v>
      </c>
      <c r="F2848" s="181">
        <f t="shared" si="413"/>
        <v>0.24649246911867717</v>
      </c>
      <c r="G2848" s="181">
        <f t="shared" si="414"/>
        <v>3.9488746940983063E-5</v>
      </c>
      <c r="H2848" s="182">
        <f t="shared" si="410"/>
        <v>0.24653195786561816</v>
      </c>
    </row>
    <row r="2849" spans="1:8">
      <c r="A2849" s="152">
        <f t="shared" si="415"/>
        <v>2835</v>
      </c>
      <c r="B2849" s="153">
        <f t="shared" si="415"/>
        <v>47760</v>
      </c>
      <c r="C2849" s="179" t="str">
        <f t="shared" si="412"/>
        <v>구간32</v>
      </c>
      <c r="D2849" s="152">
        <f t="shared" si="409"/>
        <v>92</v>
      </c>
      <c r="E2849" s="180">
        <f>COUNTIF($C$15:C2849,C2849)</f>
        <v>4</v>
      </c>
      <c r="F2849" s="181">
        <f t="shared" si="413"/>
        <v>0.24649246911867717</v>
      </c>
      <c r="G2849" s="181">
        <f t="shared" si="414"/>
        <v>5.2651662587977413E-5</v>
      </c>
      <c r="H2849" s="182">
        <f t="shared" si="410"/>
        <v>0.24654512078126514</v>
      </c>
    </row>
    <row r="2850" spans="1:8">
      <c r="A2850" s="152">
        <f t="shared" si="415"/>
        <v>2836</v>
      </c>
      <c r="B2850" s="153">
        <f t="shared" si="415"/>
        <v>47761</v>
      </c>
      <c r="C2850" s="179" t="str">
        <f t="shared" si="412"/>
        <v>구간32</v>
      </c>
      <c r="D2850" s="152">
        <f t="shared" si="409"/>
        <v>92</v>
      </c>
      <c r="E2850" s="180">
        <f>COUNTIF($C$15:C2850,C2850)</f>
        <v>5</v>
      </c>
      <c r="F2850" s="181">
        <f t="shared" si="413"/>
        <v>0.24649246911867717</v>
      </c>
      <c r="G2850" s="181">
        <f t="shared" si="414"/>
        <v>6.5814578234971762E-5</v>
      </c>
      <c r="H2850" s="182">
        <f t="shared" si="410"/>
        <v>0.24655828369691216</v>
      </c>
    </row>
    <row r="2851" spans="1:8">
      <c r="A2851" s="152">
        <f t="shared" si="415"/>
        <v>2837</v>
      </c>
      <c r="B2851" s="153">
        <f t="shared" si="415"/>
        <v>47762</v>
      </c>
      <c r="C2851" s="179" t="str">
        <f t="shared" si="412"/>
        <v>구간32</v>
      </c>
      <c r="D2851" s="152">
        <f t="shared" si="409"/>
        <v>92</v>
      </c>
      <c r="E2851" s="180">
        <f>COUNTIF($C$15:C2851,C2851)</f>
        <v>6</v>
      </c>
      <c r="F2851" s="181">
        <f t="shared" si="413"/>
        <v>0.24649246911867717</v>
      </c>
      <c r="G2851" s="181">
        <f t="shared" si="414"/>
        <v>7.8977493881966126E-5</v>
      </c>
      <c r="H2851" s="182">
        <f t="shared" si="410"/>
        <v>0.24657144661255914</v>
      </c>
    </row>
    <row r="2852" spans="1:8">
      <c r="A2852" s="152">
        <f t="shared" si="415"/>
        <v>2838</v>
      </c>
      <c r="B2852" s="153">
        <f t="shared" si="415"/>
        <v>47763</v>
      </c>
      <c r="C2852" s="179" t="str">
        <f t="shared" si="412"/>
        <v>구간32</v>
      </c>
      <c r="D2852" s="152">
        <f t="shared" si="409"/>
        <v>92</v>
      </c>
      <c r="E2852" s="180">
        <f>COUNTIF($C$15:C2852,C2852)</f>
        <v>7</v>
      </c>
      <c r="F2852" s="181">
        <f t="shared" si="413"/>
        <v>0.24649246911867717</v>
      </c>
      <c r="G2852" s="181">
        <f t="shared" si="414"/>
        <v>9.2140409528960476E-5</v>
      </c>
      <c r="H2852" s="182">
        <f t="shared" si="410"/>
        <v>0.24658460952820613</v>
      </c>
    </row>
    <row r="2853" spans="1:8">
      <c r="A2853" s="152">
        <f t="shared" si="415"/>
        <v>2839</v>
      </c>
      <c r="B2853" s="153">
        <f t="shared" si="415"/>
        <v>47764</v>
      </c>
      <c r="C2853" s="179" t="str">
        <f t="shared" si="412"/>
        <v>구간32</v>
      </c>
      <c r="D2853" s="152">
        <f t="shared" si="409"/>
        <v>92</v>
      </c>
      <c r="E2853" s="180">
        <f>COUNTIF($C$15:C2853,C2853)</f>
        <v>8</v>
      </c>
      <c r="F2853" s="181">
        <f t="shared" si="413"/>
        <v>0.24649246911867717</v>
      </c>
      <c r="G2853" s="181">
        <f t="shared" si="414"/>
        <v>1.0530332517595483E-4</v>
      </c>
      <c r="H2853" s="182">
        <f t="shared" si="410"/>
        <v>0.24659777244385311</v>
      </c>
    </row>
    <row r="2854" spans="1:8">
      <c r="A2854" s="152">
        <f t="shared" si="415"/>
        <v>2840</v>
      </c>
      <c r="B2854" s="153">
        <f t="shared" si="415"/>
        <v>47765</v>
      </c>
      <c r="C2854" s="179" t="str">
        <f t="shared" si="412"/>
        <v>구간32</v>
      </c>
      <c r="D2854" s="152">
        <f t="shared" si="409"/>
        <v>92</v>
      </c>
      <c r="E2854" s="180">
        <f>COUNTIF($C$15:C2854,C2854)</f>
        <v>9</v>
      </c>
      <c r="F2854" s="181">
        <f t="shared" si="413"/>
        <v>0.24649246911867717</v>
      </c>
      <c r="G2854" s="181">
        <f t="shared" si="414"/>
        <v>1.1846624082294918E-4</v>
      </c>
      <c r="H2854" s="182">
        <f t="shared" si="410"/>
        <v>0.24661093535950013</v>
      </c>
    </row>
    <row r="2855" spans="1:8">
      <c r="A2855" s="152">
        <f t="shared" si="415"/>
        <v>2841</v>
      </c>
      <c r="B2855" s="153">
        <f t="shared" si="415"/>
        <v>47766</v>
      </c>
      <c r="C2855" s="179" t="str">
        <f t="shared" si="412"/>
        <v>구간32</v>
      </c>
      <c r="D2855" s="152">
        <f t="shared" si="409"/>
        <v>92</v>
      </c>
      <c r="E2855" s="180">
        <f>COUNTIF($C$15:C2855,C2855)</f>
        <v>10</v>
      </c>
      <c r="F2855" s="181">
        <f t="shared" si="413"/>
        <v>0.24649246911867717</v>
      </c>
      <c r="G2855" s="181">
        <f t="shared" si="414"/>
        <v>1.3162915646994352E-4</v>
      </c>
      <c r="H2855" s="182">
        <f t="shared" si="410"/>
        <v>0.24662409827514711</v>
      </c>
    </row>
    <row r="2856" spans="1:8">
      <c r="A2856" s="152">
        <f t="shared" si="415"/>
        <v>2842</v>
      </c>
      <c r="B2856" s="153">
        <f t="shared" si="415"/>
        <v>47767</v>
      </c>
      <c r="C2856" s="179" t="str">
        <f t="shared" si="412"/>
        <v>구간32</v>
      </c>
      <c r="D2856" s="152">
        <f t="shared" si="409"/>
        <v>92</v>
      </c>
      <c r="E2856" s="180">
        <f>COUNTIF($C$15:C2856,C2856)</f>
        <v>11</v>
      </c>
      <c r="F2856" s="181">
        <f t="shared" si="413"/>
        <v>0.24649246911867717</v>
      </c>
      <c r="G2856" s="181">
        <f t="shared" si="414"/>
        <v>1.4479207211693789E-4</v>
      </c>
      <c r="H2856" s="182">
        <f t="shared" si="410"/>
        <v>0.2466372611907941</v>
      </c>
    </row>
    <row r="2857" spans="1:8">
      <c r="A2857" s="152">
        <f t="shared" si="415"/>
        <v>2843</v>
      </c>
      <c r="B2857" s="153">
        <f t="shared" si="415"/>
        <v>47768</v>
      </c>
      <c r="C2857" s="179" t="str">
        <f t="shared" si="412"/>
        <v>구간32</v>
      </c>
      <c r="D2857" s="152">
        <f t="shared" si="409"/>
        <v>92</v>
      </c>
      <c r="E2857" s="180">
        <f>COUNTIF($C$15:C2857,C2857)</f>
        <v>12</v>
      </c>
      <c r="F2857" s="181">
        <f t="shared" si="413"/>
        <v>0.24649246911867717</v>
      </c>
      <c r="G2857" s="181">
        <f t="shared" si="414"/>
        <v>1.5795498776393225E-4</v>
      </c>
      <c r="H2857" s="182">
        <f t="shared" si="410"/>
        <v>0.24665042410644111</v>
      </c>
    </row>
    <row r="2858" spans="1:8">
      <c r="A2858" s="152">
        <f t="shared" si="415"/>
        <v>2844</v>
      </c>
      <c r="B2858" s="153">
        <f t="shared" si="415"/>
        <v>47769</v>
      </c>
      <c r="C2858" s="179" t="str">
        <f t="shared" si="412"/>
        <v>구간32</v>
      </c>
      <c r="D2858" s="152">
        <f t="shared" si="409"/>
        <v>92</v>
      </c>
      <c r="E2858" s="180">
        <f>COUNTIF($C$15:C2858,C2858)</f>
        <v>13</v>
      </c>
      <c r="F2858" s="181">
        <f t="shared" si="413"/>
        <v>0.24649246911867717</v>
      </c>
      <c r="G2858" s="181">
        <f t="shared" si="414"/>
        <v>1.7111790341092659E-4</v>
      </c>
      <c r="H2858" s="182">
        <f t="shared" si="410"/>
        <v>0.2466635870220881</v>
      </c>
    </row>
    <row r="2859" spans="1:8">
      <c r="A2859" s="152">
        <f t="shared" si="415"/>
        <v>2845</v>
      </c>
      <c r="B2859" s="153">
        <f t="shared" si="415"/>
        <v>47770</v>
      </c>
      <c r="C2859" s="179" t="str">
        <f t="shared" si="412"/>
        <v>구간32</v>
      </c>
      <c r="D2859" s="152">
        <f t="shared" si="409"/>
        <v>92</v>
      </c>
      <c r="E2859" s="180">
        <f>COUNTIF($C$15:C2859,C2859)</f>
        <v>14</v>
      </c>
      <c r="F2859" s="181">
        <f t="shared" si="413"/>
        <v>0.24649246911867717</v>
      </c>
      <c r="G2859" s="181">
        <f t="shared" si="414"/>
        <v>1.8428081905792095E-4</v>
      </c>
      <c r="H2859" s="182">
        <f t="shared" si="410"/>
        <v>0.24667674993773508</v>
      </c>
    </row>
    <row r="2860" spans="1:8">
      <c r="A2860" s="152">
        <f t="shared" si="415"/>
        <v>2846</v>
      </c>
      <c r="B2860" s="153">
        <f t="shared" si="415"/>
        <v>47771</v>
      </c>
      <c r="C2860" s="179" t="str">
        <f t="shared" si="412"/>
        <v>구간32</v>
      </c>
      <c r="D2860" s="152">
        <f t="shared" si="409"/>
        <v>92</v>
      </c>
      <c r="E2860" s="180">
        <f>COUNTIF($C$15:C2860,C2860)</f>
        <v>15</v>
      </c>
      <c r="F2860" s="181">
        <f t="shared" si="413"/>
        <v>0.24649246911867717</v>
      </c>
      <c r="G2860" s="181">
        <f t="shared" si="414"/>
        <v>1.9744373470491529E-4</v>
      </c>
      <c r="H2860" s="182">
        <f t="shared" si="410"/>
        <v>0.2466899128533821</v>
      </c>
    </row>
    <row r="2861" spans="1:8">
      <c r="A2861" s="152">
        <f t="shared" si="415"/>
        <v>2847</v>
      </c>
      <c r="B2861" s="153">
        <f t="shared" si="415"/>
        <v>47772</v>
      </c>
      <c r="C2861" s="179" t="str">
        <f t="shared" si="412"/>
        <v>구간32</v>
      </c>
      <c r="D2861" s="152">
        <f t="shared" si="409"/>
        <v>92</v>
      </c>
      <c r="E2861" s="180">
        <f>COUNTIF($C$15:C2861,C2861)</f>
        <v>16</v>
      </c>
      <c r="F2861" s="181">
        <f t="shared" si="413"/>
        <v>0.24649246911867717</v>
      </c>
      <c r="G2861" s="181">
        <f t="shared" si="414"/>
        <v>2.1060665035190965E-4</v>
      </c>
      <c r="H2861" s="182">
        <f t="shared" si="410"/>
        <v>0.24670307576902908</v>
      </c>
    </row>
    <row r="2862" spans="1:8">
      <c r="A2862" s="152">
        <f t="shared" si="415"/>
        <v>2848</v>
      </c>
      <c r="B2862" s="153">
        <f t="shared" si="415"/>
        <v>47773</v>
      </c>
      <c r="C2862" s="179" t="str">
        <f t="shared" si="412"/>
        <v>구간32</v>
      </c>
      <c r="D2862" s="152">
        <f t="shared" si="409"/>
        <v>92</v>
      </c>
      <c r="E2862" s="180">
        <f>COUNTIF($C$15:C2862,C2862)</f>
        <v>17</v>
      </c>
      <c r="F2862" s="181">
        <f t="shared" si="413"/>
        <v>0.24649246911867717</v>
      </c>
      <c r="G2862" s="181">
        <f t="shared" si="414"/>
        <v>2.2376956599890401E-4</v>
      </c>
      <c r="H2862" s="182">
        <f t="shared" si="410"/>
        <v>0.24671623868467607</v>
      </c>
    </row>
    <row r="2863" spans="1:8">
      <c r="A2863" s="152">
        <f t="shared" si="415"/>
        <v>2849</v>
      </c>
      <c r="B2863" s="153">
        <f t="shared" si="415"/>
        <v>47774</v>
      </c>
      <c r="C2863" s="179" t="str">
        <f t="shared" si="412"/>
        <v>구간32</v>
      </c>
      <c r="D2863" s="152">
        <f t="shared" si="409"/>
        <v>92</v>
      </c>
      <c r="E2863" s="180">
        <f>COUNTIF($C$15:C2863,C2863)</f>
        <v>18</v>
      </c>
      <c r="F2863" s="181">
        <f t="shared" si="413"/>
        <v>0.24649246911867717</v>
      </c>
      <c r="G2863" s="181">
        <f t="shared" si="414"/>
        <v>2.3693248164589835E-4</v>
      </c>
      <c r="H2863" s="182">
        <f t="shared" si="410"/>
        <v>0.24672940160032306</v>
      </c>
    </row>
    <row r="2864" spans="1:8">
      <c r="A2864" s="152">
        <f t="shared" ref="A2864:B2879" si="416">A2863+1</f>
        <v>2850</v>
      </c>
      <c r="B2864" s="153">
        <f t="shared" si="416"/>
        <v>47775</v>
      </c>
      <c r="C2864" s="179" t="str">
        <f t="shared" si="412"/>
        <v>구간32</v>
      </c>
      <c r="D2864" s="152">
        <f t="shared" si="409"/>
        <v>92</v>
      </c>
      <c r="E2864" s="180">
        <f>COUNTIF($C$15:C2864,C2864)</f>
        <v>19</v>
      </c>
      <c r="F2864" s="181">
        <f t="shared" si="413"/>
        <v>0.24649246911867717</v>
      </c>
      <c r="G2864" s="181">
        <f t="shared" si="414"/>
        <v>2.5009539729289269E-4</v>
      </c>
      <c r="H2864" s="182">
        <f t="shared" si="410"/>
        <v>0.24674256451597007</v>
      </c>
    </row>
    <row r="2865" spans="1:8">
      <c r="A2865" s="152">
        <f t="shared" si="416"/>
        <v>2851</v>
      </c>
      <c r="B2865" s="153">
        <f t="shared" si="416"/>
        <v>47776</v>
      </c>
      <c r="C2865" s="179" t="str">
        <f t="shared" si="412"/>
        <v>구간32</v>
      </c>
      <c r="D2865" s="152">
        <f t="shared" si="409"/>
        <v>92</v>
      </c>
      <c r="E2865" s="180">
        <f>COUNTIF($C$15:C2865,C2865)</f>
        <v>20</v>
      </c>
      <c r="F2865" s="181">
        <f t="shared" si="413"/>
        <v>0.24649246911867717</v>
      </c>
      <c r="G2865" s="181">
        <f t="shared" si="414"/>
        <v>2.6325831293988705E-4</v>
      </c>
      <c r="H2865" s="182">
        <f t="shared" si="410"/>
        <v>0.24675572743161706</v>
      </c>
    </row>
    <row r="2866" spans="1:8">
      <c r="A2866" s="152">
        <f t="shared" si="416"/>
        <v>2852</v>
      </c>
      <c r="B2866" s="153">
        <f t="shared" si="416"/>
        <v>47777</v>
      </c>
      <c r="C2866" s="179" t="str">
        <f t="shared" si="412"/>
        <v>구간32</v>
      </c>
      <c r="D2866" s="152">
        <f t="shared" si="409"/>
        <v>92</v>
      </c>
      <c r="E2866" s="180">
        <f>COUNTIF($C$15:C2866,C2866)</f>
        <v>21</v>
      </c>
      <c r="F2866" s="181">
        <f t="shared" si="413"/>
        <v>0.24649246911867717</v>
      </c>
      <c r="G2866" s="181">
        <f t="shared" si="414"/>
        <v>2.7642122858688141E-4</v>
      </c>
      <c r="H2866" s="182">
        <f t="shared" si="410"/>
        <v>0.24676889034726404</v>
      </c>
    </row>
    <row r="2867" spans="1:8">
      <c r="A2867" s="152">
        <f t="shared" si="416"/>
        <v>2853</v>
      </c>
      <c r="B2867" s="153">
        <f t="shared" si="416"/>
        <v>47778</v>
      </c>
      <c r="C2867" s="179" t="str">
        <f t="shared" si="412"/>
        <v>구간32</v>
      </c>
      <c r="D2867" s="152">
        <f t="shared" si="409"/>
        <v>92</v>
      </c>
      <c r="E2867" s="180">
        <f>COUNTIF($C$15:C2867,C2867)</f>
        <v>22</v>
      </c>
      <c r="F2867" s="181">
        <f t="shared" si="413"/>
        <v>0.24649246911867717</v>
      </c>
      <c r="G2867" s="181">
        <f t="shared" si="414"/>
        <v>2.8958414423387578E-4</v>
      </c>
      <c r="H2867" s="182">
        <f t="shared" si="410"/>
        <v>0.24678205326291106</v>
      </c>
    </row>
    <row r="2868" spans="1:8">
      <c r="A2868" s="152">
        <f t="shared" si="416"/>
        <v>2854</v>
      </c>
      <c r="B2868" s="153">
        <f t="shared" si="416"/>
        <v>47779</v>
      </c>
      <c r="C2868" s="179" t="str">
        <f t="shared" si="412"/>
        <v>구간32</v>
      </c>
      <c r="D2868" s="152">
        <f t="shared" si="409"/>
        <v>92</v>
      </c>
      <c r="E2868" s="180">
        <f>COUNTIF($C$15:C2868,C2868)</f>
        <v>23</v>
      </c>
      <c r="F2868" s="181">
        <f t="shared" si="413"/>
        <v>0.24649246911867717</v>
      </c>
      <c r="G2868" s="181">
        <f t="shared" si="414"/>
        <v>3.0274705988087014E-4</v>
      </c>
      <c r="H2868" s="182">
        <f t="shared" si="410"/>
        <v>0.24679521617855804</v>
      </c>
    </row>
    <row r="2869" spans="1:8">
      <c r="A2869" s="152">
        <f t="shared" si="416"/>
        <v>2855</v>
      </c>
      <c r="B2869" s="153">
        <f t="shared" si="416"/>
        <v>47780</v>
      </c>
      <c r="C2869" s="179" t="str">
        <f t="shared" si="412"/>
        <v>구간32</v>
      </c>
      <c r="D2869" s="152">
        <f t="shared" si="409"/>
        <v>92</v>
      </c>
      <c r="E2869" s="180">
        <f>COUNTIF($C$15:C2869,C2869)</f>
        <v>24</v>
      </c>
      <c r="F2869" s="181">
        <f t="shared" si="413"/>
        <v>0.24649246911867717</v>
      </c>
      <c r="G2869" s="181">
        <f t="shared" si="414"/>
        <v>3.159099755278645E-4</v>
      </c>
      <c r="H2869" s="182">
        <f t="shared" si="410"/>
        <v>0.24680837909420503</v>
      </c>
    </row>
    <row r="2870" spans="1:8">
      <c r="A2870" s="152">
        <f t="shared" si="416"/>
        <v>2856</v>
      </c>
      <c r="B2870" s="153">
        <f t="shared" si="416"/>
        <v>47781</v>
      </c>
      <c r="C2870" s="179" t="str">
        <f t="shared" si="412"/>
        <v>구간32</v>
      </c>
      <c r="D2870" s="152">
        <f t="shared" si="409"/>
        <v>92</v>
      </c>
      <c r="E2870" s="180">
        <f>COUNTIF($C$15:C2870,C2870)</f>
        <v>25</v>
      </c>
      <c r="F2870" s="181">
        <f t="shared" si="413"/>
        <v>0.24649246911867717</v>
      </c>
      <c r="G2870" s="181">
        <f t="shared" si="414"/>
        <v>3.2907289117485881E-4</v>
      </c>
      <c r="H2870" s="182">
        <f t="shared" si="410"/>
        <v>0.24682154200985204</v>
      </c>
    </row>
    <row r="2871" spans="1:8">
      <c r="A2871" s="152">
        <f t="shared" si="416"/>
        <v>2857</v>
      </c>
      <c r="B2871" s="153">
        <f t="shared" si="416"/>
        <v>47782</v>
      </c>
      <c r="C2871" s="179" t="str">
        <f t="shared" si="412"/>
        <v>구간32</v>
      </c>
      <c r="D2871" s="152">
        <f t="shared" si="409"/>
        <v>92</v>
      </c>
      <c r="E2871" s="180">
        <f>COUNTIF($C$15:C2871,C2871)</f>
        <v>26</v>
      </c>
      <c r="F2871" s="181">
        <f t="shared" si="413"/>
        <v>0.24649246911867717</v>
      </c>
      <c r="G2871" s="181">
        <f t="shared" si="414"/>
        <v>3.4223580682185318E-4</v>
      </c>
      <c r="H2871" s="182">
        <f t="shared" si="410"/>
        <v>0.24683470492549903</v>
      </c>
    </row>
    <row r="2872" spans="1:8">
      <c r="A2872" s="152">
        <f t="shared" si="416"/>
        <v>2858</v>
      </c>
      <c r="B2872" s="153">
        <f t="shared" si="416"/>
        <v>47783</v>
      </c>
      <c r="C2872" s="179" t="str">
        <f t="shared" si="412"/>
        <v>구간32</v>
      </c>
      <c r="D2872" s="152">
        <f t="shared" si="409"/>
        <v>92</v>
      </c>
      <c r="E2872" s="180">
        <f>COUNTIF($C$15:C2872,C2872)</f>
        <v>27</v>
      </c>
      <c r="F2872" s="181">
        <f t="shared" si="413"/>
        <v>0.24649246911867717</v>
      </c>
      <c r="G2872" s="181">
        <f t="shared" si="414"/>
        <v>3.5539872246884754E-4</v>
      </c>
      <c r="H2872" s="182">
        <f t="shared" si="410"/>
        <v>0.24684786784114601</v>
      </c>
    </row>
    <row r="2873" spans="1:8">
      <c r="A2873" s="152">
        <f t="shared" si="416"/>
        <v>2859</v>
      </c>
      <c r="B2873" s="153">
        <f t="shared" si="416"/>
        <v>47784</v>
      </c>
      <c r="C2873" s="179" t="str">
        <f t="shared" si="412"/>
        <v>구간32</v>
      </c>
      <c r="D2873" s="152">
        <f t="shared" si="409"/>
        <v>92</v>
      </c>
      <c r="E2873" s="180">
        <f>COUNTIF($C$15:C2873,C2873)</f>
        <v>28</v>
      </c>
      <c r="F2873" s="181">
        <f t="shared" si="413"/>
        <v>0.24649246911867717</v>
      </c>
      <c r="G2873" s="181">
        <f t="shared" si="414"/>
        <v>3.685616381158419E-4</v>
      </c>
      <c r="H2873" s="182">
        <f t="shared" si="410"/>
        <v>0.24686103075679303</v>
      </c>
    </row>
    <row r="2874" spans="1:8">
      <c r="A2874" s="152">
        <f t="shared" si="416"/>
        <v>2860</v>
      </c>
      <c r="B2874" s="153">
        <f t="shared" si="416"/>
        <v>47785</v>
      </c>
      <c r="C2874" s="179" t="str">
        <f t="shared" si="412"/>
        <v>구간32</v>
      </c>
      <c r="D2874" s="152">
        <f t="shared" si="409"/>
        <v>92</v>
      </c>
      <c r="E2874" s="180">
        <f>COUNTIF($C$15:C2874,C2874)</f>
        <v>29</v>
      </c>
      <c r="F2874" s="181">
        <f t="shared" si="413"/>
        <v>0.24649246911867717</v>
      </c>
      <c r="G2874" s="181">
        <f t="shared" si="414"/>
        <v>3.8172455376283627E-4</v>
      </c>
      <c r="H2874" s="182">
        <f t="shared" si="410"/>
        <v>0.24687419367244001</v>
      </c>
    </row>
    <row r="2875" spans="1:8">
      <c r="A2875" s="152">
        <f t="shared" si="416"/>
        <v>2861</v>
      </c>
      <c r="B2875" s="153">
        <f t="shared" si="416"/>
        <v>47786</v>
      </c>
      <c r="C2875" s="179" t="str">
        <f t="shared" si="412"/>
        <v>구간32</v>
      </c>
      <c r="D2875" s="152">
        <f t="shared" si="409"/>
        <v>92</v>
      </c>
      <c r="E2875" s="180">
        <f>COUNTIF($C$15:C2875,C2875)</f>
        <v>30</v>
      </c>
      <c r="F2875" s="181">
        <f t="shared" si="413"/>
        <v>0.24649246911867717</v>
      </c>
      <c r="G2875" s="181">
        <f t="shared" si="414"/>
        <v>3.9488746940983057E-4</v>
      </c>
      <c r="H2875" s="182">
        <f t="shared" si="410"/>
        <v>0.246887356588087</v>
      </c>
    </row>
    <row r="2876" spans="1:8">
      <c r="A2876" s="152">
        <f t="shared" si="416"/>
        <v>2862</v>
      </c>
      <c r="B2876" s="153">
        <f t="shared" si="416"/>
        <v>47787</v>
      </c>
      <c r="C2876" s="179" t="str">
        <f t="shared" si="412"/>
        <v>구간32</v>
      </c>
      <c r="D2876" s="152">
        <f t="shared" si="409"/>
        <v>92</v>
      </c>
      <c r="E2876" s="180">
        <f>COUNTIF($C$15:C2876,C2876)</f>
        <v>31</v>
      </c>
      <c r="F2876" s="181">
        <f t="shared" si="413"/>
        <v>0.24649246911867717</v>
      </c>
      <c r="G2876" s="181">
        <f t="shared" si="414"/>
        <v>4.0805038505682494E-4</v>
      </c>
      <c r="H2876" s="182">
        <f t="shared" si="410"/>
        <v>0.24690051950373398</v>
      </c>
    </row>
    <row r="2877" spans="1:8">
      <c r="A2877" s="152">
        <f t="shared" si="416"/>
        <v>2863</v>
      </c>
      <c r="B2877" s="153">
        <f t="shared" si="416"/>
        <v>47788</v>
      </c>
      <c r="C2877" s="179" t="str">
        <f t="shared" si="412"/>
        <v>구간32</v>
      </c>
      <c r="D2877" s="152">
        <f t="shared" si="409"/>
        <v>92</v>
      </c>
      <c r="E2877" s="180">
        <f>COUNTIF($C$15:C2877,C2877)</f>
        <v>32</v>
      </c>
      <c r="F2877" s="181">
        <f t="shared" si="413"/>
        <v>0.24649246911867717</v>
      </c>
      <c r="G2877" s="181">
        <f t="shared" si="414"/>
        <v>4.212133007038193E-4</v>
      </c>
      <c r="H2877" s="182">
        <f t="shared" si="410"/>
        <v>0.246913682419381</v>
      </c>
    </row>
    <row r="2878" spans="1:8">
      <c r="A2878" s="152">
        <f t="shared" si="416"/>
        <v>2864</v>
      </c>
      <c r="B2878" s="153">
        <f t="shared" si="416"/>
        <v>47789</v>
      </c>
      <c r="C2878" s="179" t="str">
        <f t="shared" si="412"/>
        <v>구간32</v>
      </c>
      <c r="D2878" s="152">
        <f t="shared" si="409"/>
        <v>92</v>
      </c>
      <c r="E2878" s="180">
        <f>COUNTIF($C$15:C2878,C2878)</f>
        <v>33</v>
      </c>
      <c r="F2878" s="181">
        <f t="shared" si="413"/>
        <v>0.24649246911867717</v>
      </c>
      <c r="G2878" s="181">
        <f t="shared" si="414"/>
        <v>4.3437621635081366E-4</v>
      </c>
      <c r="H2878" s="182">
        <f t="shared" si="410"/>
        <v>0.24692684533502798</v>
      </c>
    </row>
    <row r="2879" spans="1:8">
      <c r="A2879" s="152">
        <f t="shared" si="416"/>
        <v>2865</v>
      </c>
      <c r="B2879" s="153">
        <f t="shared" si="416"/>
        <v>47790</v>
      </c>
      <c r="C2879" s="179" t="str">
        <f t="shared" si="412"/>
        <v>구간32</v>
      </c>
      <c r="D2879" s="152">
        <f t="shared" si="409"/>
        <v>92</v>
      </c>
      <c r="E2879" s="180">
        <f>COUNTIF($C$15:C2879,C2879)</f>
        <v>34</v>
      </c>
      <c r="F2879" s="181">
        <f t="shared" si="413"/>
        <v>0.24649246911867717</v>
      </c>
      <c r="G2879" s="181">
        <f t="shared" si="414"/>
        <v>4.4753913199780803E-4</v>
      </c>
      <c r="H2879" s="182">
        <f t="shared" si="410"/>
        <v>0.24694000825067497</v>
      </c>
    </row>
    <row r="2880" spans="1:8">
      <c r="A2880" s="152">
        <f t="shared" ref="A2880:B2895" si="417">A2879+1</f>
        <v>2866</v>
      </c>
      <c r="B2880" s="153">
        <f t="shared" si="417"/>
        <v>47791</v>
      </c>
      <c r="C2880" s="179" t="str">
        <f t="shared" si="412"/>
        <v>구간32</v>
      </c>
      <c r="D2880" s="152">
        <f t="shared" si="409"/>
        <v>92</v>
      </c>
      <c r="E2880" s="180">
        <f>COUNTIF($C$15:C2880,C2880)</f>
        <v>35</v>
      </c>
      <c r="F2880" s="181">
        <f t="shared" si="413"/>
        <v>0.24649246911867717</v>
      </c>
      <c r="G2880" s="181">
        <f t="shared" si="414"/>
        <v>4.6070204764480234E-4</v>
      </c>
      <c r="H2880" s="182">
        <f t="shared" si="410"/>
        <v>0.24695317116632198</v>
      </c>
    </row>
    <row r="2881" spans="1:8">
      <c r="A2881" s="152">
        <f t="shared" si="417"/>
        <v>2867</v>
      </c>
      <c r="B2881" s="153">
        <f t="shared" si="417"/>
        <v>47792</v>
      </c>
      <c r="C2881" s="179" t="str">
        <f t="shared" si="412"/>
        <v>구간32</v>
      </c>
      <c r="D2881" s="152">
        <f t="shared" si="409"/>
        <v>92</v>
      </c>
      <c r="E2881" s="180">
        <f>COUNTIF($C$15:C2881,C2881)</f>
        <v>36</v>
      </c>
      <c r="F2881" s="181">
        <f t="shared" si="413"/>
        <v>0.24649246911867717</v>
      </c>
      <c r="G2881" s="181">
        <f t="shared" si="414"/>
        <v>4.738649632917967E-4</v>
      </c>
      <c r="H2881" s="182">
        <f t="shared" si="410"/>
        <v>0.24696633408196897</v>
      </c>
    </row>
    <row r="2882" spans="1:8">
      <c r="A2882" s="152">
        <f t="shared" si="417"/>
        <v>2868</v>
      </c>
      <c r="B2882" s="153">
        <f t="shared" si="417"/>
        <v>47793</v>
      </c>
      <c r="C2882" s="179" t="str">
        <f t="shared" si="412"/>
        <v>구간32</v>
      </c>
      <c r="D2882" s="152">
        <f t="shared" si="409"/>
        <v>92</v>
      </c>
      <c r="E2882" s="180">
        <f>COUNTIF($C$15:C2882,C2882)</f>
        <v>37</v>
      </c>
      <c r="F2882" s="181">
        <f t="shared" si="413"/>
        <v>0.24649246911867717</v>
      </c>
      <c r="G2882" s="181">
        <f t="shared" si="414"/>
        <v>4.8702787893879106E-4</v>
      </c>
      <c r="H2882" s="182">
        <f t="shared" si="410"/>
        <v>0.24697949699761595</v>
      </c>
    </row>
    <row r="2883" spans="1:8">
      <c r="A2883" s="152">
        <f t="shared" si="417"/>
        <v>2869</v>
      </c>
      <c r="B2883" s="153">
        <f t="shared" si="417"/>
        <v>47794</v>
      </c>
      <c r="C2883" s="179" t="str">
        <f t="shared" si="412"/>
        <v>구간32</v>
      </c>
      <c r="D2883" s="152">
        <f t="shared" si="409"/>
        <v>92</v>
      </c>
      <c r="E2883" s="180">
        <f>COUNTIF($C$15:C2883,C2883)</f>
        <v>38</v>
      </c>
      <c r="F2883" s="181">
        <f t="shared" si="413"/>
        <v>0.24649246911867717</v>
      </c>
      <c r="G2883" s="181">
        <f t="shared" si="414"/>
        <v>5.0019079458578537E-4</v>
      </c>
      <c r="H2883" s="182">
        <f t="shared" si="410"/>
        <v>0.24699265991326297</v>
      </c>
    </row>
    <row r="2884" spans="1:8">
      <c r="A2884" s="152">
        <f t="shared" si="417"/>
        <v>2870</v>
      </c>
      <c r="B2884" s="153">
        <f t="shared" si="417"/>
        <v>47795</v>
      </c>
      <c r="C2884" s="179" t="str">
        <f t="shared" si="412"/>
        <v>구간32</v>
      </c>
      <c r="D2884" s="152">
        <f t="shared" si="409"/>
        <v>92</v>
      </c>
      <c r="E2884" s="180">
        <f>COUNTIF($C$15:C2884,C2884)</f>
        <v>39</v>
      </c>
      <c r="F2884" s="181">
        <f t="shared" si="413"/>
        <v>0.24649246911867717</v>
      </c>
      <c r="G2884" s="181">
        <f t="shared" si="414"/>
        <v>5.1335371023277974E-4</v>
      </c>
      <c r="H2884" s="182">
        <f t="shared" si="410"/>
        <v>0.24700582282890995</v>
      </c>
    </row>
    <row r="2885" spans="1:8">
      <c r="A2885" s="152">
        <f t="shared" si="417"/>
        <v>2871</v>
      </c>
      <c r="B2885" s="153">
        <f t="shared" si="417"/>
        <v>47796</v>
      </c>
      <c r="C2885" s="179" t="str">
        <f t="shared" si="412"/>
        <v>구간32</v>
      </c>
      <c r="D2885" s="152">
        <f t="shared" si="409"/>
        <v>92</v>
      </c>
      <c r="E2885" s="180">
        <f>COUNTIF($C$15:C2885,C2885)</f>
        <v>40</v>
      </c>
      <c r="F2885" s="181">
        <f t="shared" si="413"/>
        <v>0.24649246911867717</v>
      </c>
      <c r="G2885" s="181">
        <f t="shared" si="414"/>
        <v>5.265166258797741E-4</v>
      </c>
      <c r="H2885" s="182">
        <f t="shared" si="410"/>
        <v>0.24701898574455694</v>
      </c>
    </row>
    <row r="2886" spans="1:8">
      <c r="A2886" s="152">
        <f t="shared" si="417"/>
        <v>2872</v>
      </c>
      <c r="B2886" s="153">
        <f t="shared" si="417"/>
        <v>47797</v>
      </c>
      <c r="C2886" s="179" t="str">
        <f t="shared" si="412"/>
        <v>구간32</v>
      </c>
      <c r="D2886" s="152">
        <f t="shared" si="409"/>
        <v>92</v>
      </c>
      <c r="E2886" s="180">
        <f>COUNTIF($C$15:C2886,C2886)</f>
        <v>41</v>
      </c>
      <c r="F2886" s="181">
        <f t="shared" si="413"/>
        <v>0.24649246911867717</v>
      </c>
      <c r="G2886" s="181">
        <f t="shared" si="414"/>
        <v>5.3967954152676846E-4</v>
      </c>
      <c r="H2886" s="182">
        <f t="shared" si="410"/>
        <v>0.24703214866020393</v>
      </c>
    </row>
    <row r="2887" spans="1:8">
      <c r="A2887" s="152">
        <f t="shared" si="417"/>
        <v>2873</v>
      </c>
      <c r="B2887" s="153">
        <f t="shared" si="417"/>
        <v>47798</v>
      </c>
      <c r="C2887" s="179" t="str">
        <f t="shared" si="412"/>
        <v>구간32</v>
      </c>
      <c r="D2887" s="152">
        <f t="shared" si="409"/>
        <v>92</v>
      </c>
      <c r="E2887" s="180">
        <f>COUNTIF($C$15:C2887,C2887)</f>
        <v>42</v>
      </c>
      <c r="F2887" s="181">
        <f t="shared" si="413"/>
        <v>0.24649246911867717</v>
      </c>
      <c r="G2887" s="181">
        <f t="shared" si="414"/>
        <v>5.5284245717376283E-4</v>
      </c>
      <c r="H2887" s="182">
        <f t="shared" si="410"/>
        <v>0.24704531157585094</v>
      </c>
    </row>
    <row r="2888" spans="1:8">
      <c r="A2888" s="152">
        <f t="shared" si="417"/>
        <v>2874</v>
      </c>
      <c r="B2888" s="153">
        <f t="shared" si="417"/>
        <v>47799</v>
      </c>
      <c r="C2888" s="179" t="str">
        <f t="shared" si="412"/>
        <v>구간32</v>
      </c>
      <c r="D2888" s="152">
        <f t="shared" si="409"/>
        <v>92</v>
      </c>
      <c r="E2888" s="180">
        <f>COUNTIF($C$15:C2888,C2888)</f>
        <v>43</v>
      </c>
      <c r="F2888" s="181">
        <f t="shared" si="413"/>
        <v>0.24649246911867717</v>
      </c>
      <c r="G2888" s="181">
        <f t="shared" si="414"/>
        <v>5.6600537282075719E-4</v>
      </c>
      <c r="H2888" s="182">
        <f t="shared" si="410"/>
        <v>0.24705847449149793</v>
      </c>
    </row>
    <row r="2889" spans="1:8">
      <c r="A2889" s="152">
        <f t="shared" si="417"/>
        <v>2875</v>
      </c>
      <c r="B2889" s="153">
        <f t="shared" si="417"/>
        <v>47800</v>
      </c>
      <c r="C2889" s="179" t="str">
        <f t="shared" si="412"/>
        <v>구간32</v>
      </c>
      <c r="D2889" s="152">
        <f t="shared" si="409"/>
        <v>92</v>
      </c>
      <c r="E2889" s="180">
        <f>COUNTIF($C$15:C2889,C2889)</f>
        <v>44</v>
      </c>
      <c r="F2889" s="181">
        <f t="shared" si="413"/>
        <v>0.24649246911867717</v>
      </c>
      <c r="G2889" s="181">
        <f t="shared" si="414"/>
        <v>5.7916828846775155E-4</v>
      </c>
      <c r="H2889" s="182">
        <f t="shared" si="410"/>
        <v>0.24707163740714491</v>
      </c>
    </row>
    <row r="2890" spans="1:8">
      <c r="A2890" s="152">
        <f t="shared" si="417"/>
        <v>2876</v>
      </c>
      <c r="B2890" s="153">
        <f t="shared" si="417"/>
        <v>47801</v>
      </c>
      <c r="C2890" s="179" t="str">
        <f t="shared" si="412"/>
        <v>구간32</v>
      </c>
      <c r="D2890" s="152">
        <f t="shared" si="409"/>
        <v>92</v>
      </c>
      <c r="E2890" s="180">
        <f>COUNTIF($C$15:C2890,C2890)</f>
        <v>45</v>
      </c>
      <c r="F2890" s="181">
        <f t="shared" si="413"/>
        <v>0.24649246911867717</v>
      </c>
      <c r="G2890" s="181">
        <f t="shared" si="414"/>
        <v>5.9233120411474592E-4</v>
      </c>
      <c r="H2890" s="182">
        <f t="shared" si="410"/>
        <v>0.24708480032279193</v>
      </c>
    </row>
    <row r="2891" spans="1:8">
      <c r="A2891" s="152">
        <f t="shared" si="417"/>
        <v>2877</v>
      </c>
      <c r="B2891" s="153">
        <f t="shared" si="417"/>
        <v>47802</v>
      </c>
      <c r="C2891" s="179" t="str">
        <f t="shared" si="412"/>
        <v>구간32</v>
      </c>
      <c r="D2891" s="152">
        <f t="shared" si="409"/>
        <v>92</v>
      </c>
      <c r="E2891" s="180">
        <f>COUNTIF($C$15:C2891,C2891)</f>
        <v>46</v>
      </c>
      <c r="F2891" s="181">
        <f t="shared" si="413"/>
        <v>0.24649246911867717</v>
      </c>
      <c r="G2891" s="181">
        <f t="shared" si="414"/>
        <v>6.0549411976174028E-4</v>
      </c>
      <c r="H2891" s="182">
        <f t="shared" si="410"/>
        <v>0.24709796323843891</v>
      </c>
    </row>
    <row r="2892" spans="1:8">
      <c r="A2892" s="152">
        <f t="shared" si="417"/>
        <v>2878</v>
      </c>
      <c r="B2892" s="153">
        <f t="shared" si="417"/>
        <v>47803</v>
      </c>
      <c r="C2892" s="179" t="str">
        <f t="shared" si="412"/>
        <v>구간32</v>
      </c>
      <c r="D2892" s="152">
        <f t="shared" si="409"/>
        <v>92</v>
      </c>
      <c r="E2892" s="180">
        <f>COUNTIF($C$15:C2892,C2892)</f>
        <v>47</v>
      </c>
      <c r="F2892" s="181">
        <f t="shared" si="413"/>
        <v>0.24649246911867717</v>
      </c>
      <c r="G2892" s="181">
        <f t="shared" si="414"/>
        <v>6.1865703540873464E-4</v>
      </c>
      <c r="H2892" s="182">
        <f t="shared" si="410"/>
        <v>0.2471111261540859</v>
      </c>
    </row>
    <row r="2893" spans="1:8">
      <c r="A2893" s="152">
        <f t="shared" si="417"/>
        <v>2879</v>
      </c>
      <c r="B2893" s="153">
        <f t="shared" si="417"/>
        <v>47804</v>
      </c>
      <c r="C2893" s="179" t="str">
        <f t="shared" si="412"/>
        <v>구간32</v>
      </c>
      <c r="D2893" s="152">
        <f t="shared" si="409"/>
        <v>92</v>
      </c>
      <c r="E2893" s="180">
        <f>COUNTIF($C$15:C2893,C2893)</f>
        <v>48</v>
      </c>
      <c r="F2893" s="181">
        <f t="shared" si="413"/>
        <v>0.24649246911867717</v>
      </c>
      <c r="G2893" s="181">
        <f t="shared" si="414"/>
        <v>6.3181995105572901E-4</v>
      </c>
      <c r="H2893" s="182">
        <f t="shared" si="410"/>
        <v>0.24712428906973291</v>
      </c>
    </row>
    <row r="2894" spans="1:8">
      <c r="A2894" s="152">
        <f t="shared" si="417"/>
        <v>2880</v>
      </c>
      <c r="B2894" s="153">
        <f t="shared" si="417"/>
        <v>47805</v>
      </c>
      <c r="C2894" s="179" t="str">
        <f t="shared" si="412"/>
        <v>구간32</v>
      </c>
      <c r="D2894" s="152">
        <f t="shared" si="409"/>
        <v>92</v>
      </c>
      <c r="E2894" s="180">
        <f>COUNTIF($C$15:C2894,C2894)</f>
        <v>49</v>
      </c>
      <c r="F2894" s="181">
        <f t="shared" si="413"/>
        <v>0.24649246911867717</v>
      </c>
      <c r="G2894" s="181">
        <f t="shared" si="414"/>
        <v>6.4498286670272326E-4</v>
      </c>
      <c r="H2894" s="182">
        <f t="shared" si="410"/>
        <v>0.2471374519853799</v>
      </c>
    </row>
    <row r="2895" spans="1:8">
      <c r="A2895" s="152">
        <f t="shared" si="417"/>
        <v>2881</v>
      </c>
      <c r="B2895" s="153">
        <f t="shared" si="417"/>
        <v>47806</v>
      </c>
      <c r="C2895" s="179" t="str">
        <f t="shared" si="412"/>
        <v>구간32</v>
      </c>
      <c r="D2895" s="152">
        <f t="shared" ref="D2895:D2958" si="418">COUNTIF($C$15:$C$49928,C2895)</f>
        <v>92</v>
      </c>
      <c r="E2895" s="180">
        <f>COUNTIF($C$15:C2895,C2895)</f>
        <v>50</v>
      </c>
      <c r="F2895" s="181">
        <f t="shared" si="413"/>
        <v>0.24649246911867717</v>
      </c>
      <c r="G2895" s="181">
        <f t="shared" si="414"/>
        <v>6.5814578234971762E-4</v>
      </c>
      <c r="H2895" s="182">
        <f t="shared" ref="H2895:H2958" si="419">F2895+G2895</f>
        <v>0.24715061490102688</v>
      </c>
    </row>
    <row r="2896" spans="1:8">
      <c r="A2896" s="152">
        <f t="shared" ref="A2896:B2911" si="420">A2895+1</f>
        <v>2882</v>
      </c>
      <c r="B2896" s="153">
        <f t="shared" si="420"/>
        <v>47807</v>
      </c>
      <c r="C2896" s="179" t="str">
        <f t="shared" ref="C2896:C2959" si="421">IF(IFERROR(HLOOKUP(B2896,$D$5:$BK$6,2,FALSE),"")="",C2897,HLOOKUP(B2896,$D$5:$BK$7,2,FALSE))</f>
        <v>구간32</v>
      </c>
      <c r="D2896" s="152">
        <f t="shared" si="418"/>
        <v>92</v>
      </c>
      <c r="E2896" s="180">
        <f>COUNTIF($C$15:C2896,C2896)</f>
        <v>51</v>
      </c>
      <c r="F2896" s="181">
        <f t="shared" ref="F2896:F2959" si="422">HLOOKUP($C2896,$D$6:$BK$11,6,FALSE)</f>
        <v>0.24649246911867717</v>
      </c>
      <c r="G2896" s="181">
        <f t="shared" ref="G2896:G2959" si="423">HLOOKUP($C2896,$D$6:$BK$11,5,FALSE)*(E2896)</f>
        <v>6.7130869799671199E-4</v>
      </c>
      <c r="H2896" s="182">
        <f t="shared" si="419"/>
        <v>0.2471637778166739</v>
      </c>
    </row>
    <row r="2897" spans="1:8">
      <c r="A2897" s="152">
        <f t="shared" si="420"/>
        <v>2883</v>
      </c>
      <c r="B2897" s="153">
        <f t="shared" si="420"/>
        <v>47808</v>
      </c>
      <c r="C2897" s="179" t="str">
        <f t="shared" si="421"/>
        <v>구간32</v>
      </c>
      <c r="D2897" s="152">
        <f t="shared" si="418"/>
        <v>92</v>
      </c>
      <c r="E2897" s="180">
        <f>COUNTIF($C$15:C2897,C2897)</f>
        <v>52</v>
      </c>
      <c r="F2897" s="181">
        <f t="shared" si="422"/>
        <v>0.24649246911867717</v>
      </c>
      <c r="G2897" s="181">
        <f t="shared" si="423"/>
        <v>6.8447161364370635E-4</v>
      </c>
      <c r="H2897" s="182">
        <f t="shared" si="419"/>
        <v>0.24717694073232088</v>
      </c>
    </row>
    <row r="2898" spans="1:8">
      <c r="A2898" s="152">
        <f t="shared" si="420"/>
        <v>2884</v>
      </c>
      <c r="B2898" s="153">
        <f t="shared" si="420"/>
        <v>47809</v>
      </c>
      <c r="C2898" s="179" t="str">
        <f t="shared" si="421"/>
        <v>구간32</v>
      </c>
      <c r="D2898" s="152">
        <f t="shared" si="418"/>
        <v>92</v>
      </c>
      <c r="E2898" s="180">
        <f>COUNTIF($C$15:C2898,C2898)</f>
        <v>53</v>
      </c>
      <c r="F2898" s="181">
        <f t="shared" si="422"/>
        <v>0.24649246911867717</v>
      </c>
      <c r="G2898" s="181">
        <f t="shared" si="423"/>
        <v>6.9763452929070071E-4</v>
      </c>
      <c r="H2898" s="182">
        <f t="shared" si="419"/>
        <v>0.24719010364796787</v>
      </c>
    </row>
    <row r="2899" spans="1:8">
      <c r="A2899" s="152">
        <f t="shared" si="420"/>
        <v>2885</v>
      </c>
      <c r="B2899" s="153">
        <f t="shared" si="420"/>
        <v>47810</v>
      </c>
      <c r="C2899" s="179" t="str">
        <f t="shared" si="421"/>
        <v>구간32</v>
      </c>
      <c r="D2899" s="152">
        <f t="shared" si="418"/>
        <v>92</v>
      </c>
      <c r="E2899" s="180">
        <f>COUNTIF($C$15:C2899,C2899)</f>
        <v>54</v>
      </c>
      <c r="F2899" s="181">
        <f t="shared" si="422"/>
        <v>0.24649246911867717</v>
      </c>
      <c r="G2899" s="181">
        <f t="shared" si="423"/>
        <v>7.1079744493769508E-4</v>
      </c>
      <c r="H2899" s="182">
        <f t="shared" si="419"/>
        <v>0.24720326656361485</v>
      </c>
    </row>
    <row r="2900" spans="1:8">
      <c r="A2900" s="152">
        <f t="shared" si="420"/>
        <v>2886</v>
      </c>
      <c r="B2900" s="153">
        <f t="shared" si="420"/>
        <v>47811</v>
      </c>
      <c r="C2900" s="179" t="str">
        <f t="shared" si="421"/>
        <v>구간32</v>
      </c>
      <c r="D2900" s="152">
        <f t="shared" si="418"/>
        <v>92</v>
      </c>
      <c r="E2900" s="180">
        <f>COUNTIF($C$15:C2900,C2900)</f>
        <v>55</v>
      </c>
      <c r="F2900" s="181">
        <f t="shared" si="422"/>
        <v>0.24649246911867717</v>
      </c>
      <c r="G2900" s="181">
        <f t="shared" si="423"/>
        <v>7.2396036058468944E-4</v>
      </c>
      <c r="H2900" s="182">
        <f t="shared" si="419"/>
        <v>0.24721642947926187</v>
      </c>
    </row>
    <row r="2901" spans="1:8">
      <c r="A2901" s="152">
        <f t="shared" si="420"/>
        <v>2887</v>
      </c>
      <c r="B2901" s="153">
        <f t="shared" si="420"/>
        <v>47812</v>
      </c>
      <c r="C2901" s="179" t="str">
        <f t="shared" si="421"/>
        <v>구간32</v>
      </c>
      <c r="D2901" s="152">
        <f t="shared" si="418"/>
        <v>92</v>
      </c>
      <c r="E2901" s="180">
        <f>COUNTIF($C$15:C2901,C2901)</f>
        <v>56</v>
      </c>
      <c r="F2901" s="181">
        <f t="shared" si="422"/>
        <v>0.24649246911867717</v>
      </c>
      <c r="G2901" s="181">
        <f t="shared" si="423"/>
        <v>7.371232762316838E-4</v>
      </c>
      <c r="H2901" s="182">
        <f t="shared" si="419"/>
        <v>0.24722959239490885</v>
      </c>
    </row>
    <row r="2902" spans="1:8">
      <c r="A2902" s="152">
        <f t="shared" si="420"/>
        <v>2888</v>
      </c>
      <c r="B2902" s="153">
        <f t="shared" si="420"/>
        <v>47813</v>
      </c>
      <c r="C2902" s="179" t="str">
        <f t="shared" si="421"/>
        <v>구간32</v>
      </c>
      <c r="D2902" s="152">
        <f t="shared" si="418"/>
        <v>92</v>
      </c>
      <c r="E2902" s="180">
        <f>COUNTIF($C$15:C2902,C2902)</f>
        <v>57</v>
      </c>
      <c r="F2902" s="181">
        <f t="shared" si="422"/>
        <v>0.24649246911867717</v>
      </c>
      <c r="G2902" s="181">
        <f t="shared" si="423"/>
        <v>7.5028619187867817E-4</v>
      </c>
      <c r="H2902" s="182">
        <f t="shared" si="419"/>
        <v>0.24724275531055584</v>
      </c>
    </row>
    <row r="2903" spans="1:8">
      <c r="A2903" s="152">
        <f t="shared" si="420"/>
        <v>2889</v>
      </c>
      <c r="B2903" s="153">
        <f t="shared" si="420"/>
        <v>47814</v>
      </c>
      <c r="C2903" s="179" t="str">
        <f t="shared" si="421"/>
        <v>구간32</v>
      </c>
      <c r="D2903" s="152">
        <f t="shared" si="418"/>
        <v>92</v>
      </c>
      <c r="E2903" s="180">
        <f>COUNTIF($C$15:C2903,C2903)</f>
        <v>58</v>
      </c>
      <c r="F2903" s="181">
        <f t="shared" si="422"/>
        <v>0.24649246911867717</v>
      </c>
      <c r="G2903" s="181">
        <f t="shared" si="423"/>
        <v>7.6344910752567253E-4</v>
      </c>
      <c r="H2903" s="182">
        <f t="shared" si="419"/>
        <v>0.24725591822620285</v>
      </c>
    </row>
    <row r="2904" spans="1:8">
      <c r="A2904" s="152">
        <f t="shared" si="420"/>
        <v>2890</v>
      </c>
      <c r="B2904" s="153">
        <f t="shared" si="420"/>
        <v>47815</v>
      </c>
      <c r="C2904" s="179" t="str">
        <f t="shared" si="421"/>
        <v>구간32</v>
      </c>
      <c r="D2904" s="152">
        <f t="shared" si="418"/>
        <v>92</v>
      </c>
      <c r="E2904" s="180">
        <f>COUNTIF($C$15:C2904,C2904)</f>
        <v>59</v>
      </c>
      <c r="F2904" s="181">
        <f t="shared" si="422"/>
        <v>0.24649246911867717</v>
      </c>
      <c r="G2904" s="181">
        <f t="shared" si="423"/>
        <v>7.7661202317266679E-4</v>
      </c>
      <c r="H2904" s="182">
        <f t="shared" si="419"/>
        <v>0.24726908114184984</v>
      </c>
    </row>
    <row r="2905" spans="1:8">
      <c r="A2905" s="152">
        <f t="shared" si="420"/>
        <v>2891</v>
      </c>
      <c r="B2905" s="153">
        <f t="shared" si="420"/>
        <v>47816</v>
      </c>
      <c r="C2905" s="179" t="str">
        <f t="shared" si="421"/>
        <v>구간32</v>
      </c>
      <c r="D2905" s="152">
        <f t="shared" si="418"/>
        <v>92</v>
      </c>
      <c r="E2905" s="180">
        <f>COUNTIF($C$15:C2905,C2905)</f>
        <v>60</v>
      </c>
      <c r="F2905" s="181">
        <f t="shared" si="422"/>
        <v>0.24649246911867717</v>
      </c>
      <c r="G2905" s="181">
        <f t="shared" si="423"/>
        <v>7.8977493881966115E-4</v>
      </c>
      <c r="H2905" s="182">
        <f t="shared" si="419"/>
        <v>0.24728224405749683</v>
      </c>
    </row>
    <row r="2906" spans="1:8">
      <c r="A2906" s="152">
        <f t="shared" si="420"/>
        <v>2892</v>
      </c>
      <c r="B2906" s="153">
        <f t="shared" si="420"/>
        <v>47817</v>
      </c>
      <c r="C2906" s="179" t="str">
        <f t="shared" si="421"/>
        <v>구간32</v>
      </c>
      <c r="D2906" s="152">
        <f t="shared" si="418"/>
        <v>92</v>
      </c>
      <c r="E2906" s="180">
        <f>COUNTIF($C$15:C2906,C2906)</f>
        <v>61</v>
      </c>
      <c r="F2906" s="181">
        <f t="shared" si="422"/>
        <v>0.24649246911867717</v>
      </c>
      <c r="G2906" s="181">
        <f t="shared" si="423"/>
        <v>8.0293785446665551E-4</v>
      </c>
      <c r="H2906" s="182">
        <f t="shared" si="419"/>
        <v>0.24729540697314384</v>
      </c>
    </row>
    <row r="2907" spans="1:8">
      <c r="A2907" s="152">
        <f t="shared" si="420"/>
        <v>2893</v>
      </c>
      <c r="B2907" s="153">
        <f t="shared" si="420"/>
        <v>47818</v>
      </c>
      <c r="C2907" s="179" t="str">
        <f t="shared" si="421"/>
        <v>구간32</v>
      </c>
      <c r="D2907" s="152">
        <f t="shared" si="418"/>
        <v>92</v>
      </c>
      <c r="E2907" s="180">
        <f>COUNTIF($C$15:C2907,C2907)</f>
        <v>62</v>
      </c>
      <c r="F2907" s="181">
        <f t="shared" si="422"/>
        <v>0.24649246911867717</v>
      </c>
      <c r="G2907" s="181">
        <f t="shared" si="423"/>
        <v>8.1610077011364988E-4</v>
      </c>
      <c r="H2907" s="182">
        <f t="shared" si="419"/>
        <v>0.24730856988879082</v>
      </c>
    </row>
    <row r="2908" spans="1:8">
      <c r="A2908" s="152">
        <f t="shared" si="420"/>
        <v>2894</v>
      </c>
      <c r="B2908" s="153">
        <f t="shared" si="420"/>
        <v>47819</v>
      </c>
      <c r="C2908" s="179" t="str">
        <f t="shared" si="421"/>
        <v>구간32</v>
      </c>
      <c r="D2908" s="152">
        <f t="shared" si="418"/>
        <v>92</v>
      </c>
      <c r="E2908" s="180">
        <f>COUNTIF($C$15:C2908,C2908)</f>
        <v>63</v>
      </c>
      <c r="F2908" s="181">
        <f t="shared" si="422"/>
        <v>0.24649246911867717</v>
      </c>
      <c r="G2908" s="181">
        <f t="shared" si="423"/>
        <v>8.2926368576064424E-4</v>
      </c>
      <c r="H2908" s="182">
        <f t="shared" si="419"/>
        <v>0.24732173280443781</v>
      </c>
    </row>
    <row r="2909" spans="1:8">
      <c r="A2909" s="152">
        <f t="shared" si="420"/>
        <v>2895</v>
      </c>
      <c r="B2909" s="153">
        <f t="shared" si="420"/>
        <v>47820</v>
      </c>
      <c r="C2909" s="179" t="str">
        <f t="shared" si="421"/>
        <v>구간32</v>
      </c>
      <c r="D2909" s="152">
        <f t="shared" si="418"/>
        <v>92</v>
      </c>
      <c r="E2909" s="180">
        <f>COUNTIF($C$15:C2909,C2909)</f>
        <v>64</v>
      </c>
      <c r="F2909" s="181">
        <f t="shared" si="422"/>
        <v>0.24649246911867717</v>
      </c>
      <c r="G2909" s="181">
        <f t="shared" si="423"/>
        <v>8.424266014076386E-4</v>
      </c>
      <c r="H2909" s="182">
        <f t="shared" si="419"/>
        <v>0.2473348957200848</v>
      </c>
    </row>
    <row r="2910" spans="1:8">
      <c r="A2910" s="152">
        <f t="shared" si="420"/>
        <v>2896</v>
      </c>
      <c r="B2910" s="153">
        <f t="shared" si="420"/>
        <v>47821</v>
      </c>
      <c r="C2910" s="179" t="str">
        <f t="shared" si="421"/>
        <v>구간32</v>
      </c>
      <c r="D2910" s="152">
        <f t="shared" si="418"/>
        <v>92</v>
      </c>
      <c r="E2910" s="180">
        <f>COUNTIF($C$15:C2910,C2910)</f>
        <v>65</v>
      </c>
      <c r="F2910" s="181">
        <f t="shared" si="422"/>
        <v>0.24649246911867717</v>
      </c>
      <c r="G2910" s="181">
        <f t="shared" si="423"/>
        <v>8.5558951705463297E-4</v>
      </c>
      <c r="H2910" s="182">
        <f t="shared" si="419"/>
        <v>0.24734805863573181</v>
      </c>
    </row>
    <row r="2911" spans="1:8">
      <c r="A2911" s="152">
        <f t="shared" si="420"/>
        <v>2897</v>
      </c>
      <c r="B2911" s="153">
        <f t="shared" si="420"/>
        <v>47822</v>
      </c>
      <c r="C2911" s="179" t="str">
        <f t="shared" si="421"/>
        <v>구간32</v>
      </c>
      <c r="D2911" s="152">
        <f t="shared" si="418"/>
        <v>92</v>
      </c>
      <c r="E2911" s="180">
        <f>COUNTIF($C$15:C2911,C2911)</f>
        <v>66</v>
      </c>
      <c r="F2911" s="181">
        <f t="shared" si="422"/>
        <v>0.24649246911867717</v>
      </c>
      <c r="G2911" s="181">
        <f t="shared" si="423"/>
        <v>8.6875243270162733E-4</v>
      </c>
      <c r="H2911" s="182">
        <f t="shared" si="419"/>
        <v>0.2473612215513788</v>
      </c>
    </row>
    <row r="2912" spans="1:8">
      <c r="A2912" s="152">
        <f t="shared" ref="A2912:B2927" si="424">A2911+1</f>
        <v>2898</v>
      </c>
      <c r="B2912" s="153">
        <f t="shared" si="424"/>
        <v>47823</v>
      </c>
      <c r="C2912" s="179" t="str">
        <f t="shared" si="421"/>
        <v>구간32</v>
      </c>
      <c r="D2912" s="152">
        <f t="shared" si="418"/>
        <v>92</v>
      </c>
      <c r="E2912" s="180">
        <f>COUNTIF($C$15:C2912,C2912)</f>
        <v>67</v>
      </c>
      <c r="F2912" s="181">
        <f t="shared" si="422"/>
        <v>0.24649246911867717</v>
      </c>
      <c r="G2912" s="181">
        <f t="shared" si="423"/>
        <v>8.8191534834862169E-4</v>
      </c>
      <c r="H2912" s="182">
        <f t="shared" si="419"/>
        <v>0.24737438446702578</v>
      </c>
    </row>
    <row r="2913" spans="1:8">
      <c r="A2913" s="152">
        <f t="shared" si="424"/>
        <v>2899</v>
      </c>
      <c r="B2913" s="153">
        <f t="shared" si="424"/>
        <v>47824</v>
      </c>
      <c r="C2913" s="179" t="str">
        <f t="shared" si="421"/>
        <v>구간32</v>
      </c>
      <c r="D2913" s="152">
        <f t="shared" si="418"/>
        <v>92</v>
      </c>
      <c r="E2913" s="180">
        <f>COUNTIF($C$15:C2913,C2913)</f>
        <v>68</v>
      </c>
      <c r="F2913" s="181">
        <f t="shared" si="422"/>
        <v>0.24649246911867717</v>
      </c>
      <c r="G2913" s="181">
        <f t="shared" si="423"/>
        <v>8.9507826399561606E-4</v>
      </c>
      <c r="H2913" s="182">
        <f t="shared" si="419"/>
        <v>0.2473875473826728</v>
      </c>
    </row>
    <row r="2914" spans="1:8">
      <c r="A2914" s="152">
        <f t="shared" si="424"/>
        <v>2900</v>
      </c>
      <c r="B2914" s="153">
        <f t="shared" si="424"/>
        <v>47825</v>
      </c>
      <c r="C2914" s="179" t="str">
        <f t="shared" si="421"/>
        <v>구간32</v>
      </c>
      <c r="D2914" s="152">
        <f t="shared" si="418"/>
        <v>92</v>
      </c>
      <c r="E2914" s="180">
        <f>COUNTIF($C$15:C2914,C2914)</f>
        <v>69</v>
      </c>
      <c r="F2914" s="181">
        <f t="shared" si="422"/>
        <v>0.24649246911867717</v>
      </c>
      <c r="G2914" s="181">
        <f t="shared" si="423"/>
        <v>9.0824117964261042E-4</v>
      </c>
      <c r="H2914" s="182">
        <f t="shared" si="419"/>
        <v>0.24740071029831978</v>
      </c>
    </row>
    <row r="2915" spans="1:8">
      <c r="A2915" s="152">
        <f t="shared" si="424"/>
        <v>2901</v>
      </c>
      <c r="B2915" s="153">
        <f t="shared" si="424"/>
        <v>47826</v>
      </c>
      <c r="C2915" s="179" t="str">
        <f t="shared" si="421"/>
        <v>구간32</v>
      </c>
      <c r="D2915" s="152">
        <f t="shared" si="418"/>
        <v>92</v>
      </c>
      <c r="E2915" s="180">
        <f>COUNTIF($C$15:C2915,C2915)</f>
        <v>70</v>
      </c>
      <c r="F2915" s="181">
        <f t="shared" si="422"/>
        <v>0.24649246911867717</v>
      </c>
      <c r="G2915" s="181">
        <f t="shared" si="423"/>
        <v>9.2140409528960467E-4</v>
      </c>
      <c r="H2915" s="182">
        <f t="shared" si="419"/>
        <v>0.24741387321396677</v>
      </c>
    </row>
    <row r="2916" spans="1:8">
      <c r="A2916" s="152">
        <f t="shared" si="424"/>
        <v>2902</v>
      </c>
      <c r="B2916" s="153">
        <f t="shared" si="424"/>
        <v>47827</v>
      </c>
      <c r="C2916" s="179" t="str">
        <f t="shared" si="421"/>
        <v>구간32</v>
      </c>
      <c r="D2916" s="152">
        <f t="shared" si="418"/>
        <v>92</v>
      </c>
      <c r="E2916" s="180">
        <f>COUNTIF($C$15:C2916,C2916)</f>
        <v>71</v>
      </c>
      <c r="F2916" s="181">
        <f t="shared" si="422"/>
        <v>0.24649246911867717</v>
      </c>
      <c r="G2916" s="181">
        <f t="shared" si="423"/>
        <v>9.3456701093659904E-4</v>
      </c>
      <c r="H2916" s="182">
        <f t="shared" si="419"/>
        <v>0.24742703612961378</v>
      </c>
    </row>
    <row r="2917" spans="1:8">
      <c r="A2917" s="152">
        <f t="shared" si="424"/>
        <v>2903</v>
      </c>
      <c r="B2917" s="153">
        <f t="shared" si="424"/>
        <v>47828</v>
      </c>
      <c r="C2917" s="179" t="str">
        <f t="shared" si="421"/>
        <v>구간32</v>
      </c>
      <c r="D2917" s="152">
        <f t="shared" si="418"/>
        <v>92</v>
      </c>
      <c r="E2917" s="180">
        <f>COUNTIF($C$15:C2917,C2917)</f>
        <v>72</v>
      </c>
      <c r="F2917" s="181">
        <f t="shared" si="422"/>
        <v>0.24649246911867717</v>
      </c>
      <c r="G2917" s="181">
        <f t="shared" si="423"/>
        <v>9.477299265835934E-4</v>
      </c>
      <c r="H2917" s="182">
        <f t="shared" si="419"/>
        <v>0.24744019904526077</v>
      </c>
    </row>
    <row r="2918" spans="1:8">
      <c r="A2918" s="152">
        <f t="shared" si="424"/>
        <v>2904</v>
      </c>
      <c r="B2918" s="153">
        <f t="shared" si="424"/>
        <v>47829</v>
      </c>
      <c r="C2918" s="179" t="str">
        <f t="shared" si="421"/>
        <v>구간32</v>
      </c>
      <c r="D2918" s="152">
        <f t="shared" si="418"/>
        <v>92</v>
      </c>
      <c r="E2918" s="180">
        <f>COUNTIF($C$15:C2918,C2918)</f>
        <v>73</v>
      </c>
      <c r="F2918" s="181">
        <f t="shared" si="422"/>
        <v>0.24649246911867717</v>
      </c>
      <c r="G2918" s="181">
        <f t="shared" si="423"/>
        <v>9.6089284223058776E-4</v>
      </c>
      <c r="H2918" s="182">
        <f t="shared" si="419"/>
        <v>0.24745336196090775</v>
      </c>
    </row>
    <row r="2919" spans="1:8">
      <c r="A2919" s="152">
        <f t="shared" si="424"/>
        <v>2905</v>
      </c>
      <c r="B2919" s="153">
        <f t="shared" si="424"/>
        <v>47830</v>
      </c>
      <c r="C2919" s="179" t="str">
        <f t="shared" si="421"/>
        <v>구간32</v>
      </c>
      <c r="D2919" s="152">
        <f t="shared" si="418"/>
        <v>92</v>
      </c>
      <c r="E2919" s="180">
        <f>COUNTIF($C$15:C2919,C2919)</f>
        <v>74</v>
      </c>
      <c r="F2919" s="181">
        <f t="shared" si="422"/>
        <v>0.24649246911867717</v>
      </c>
      <c r="G2919" s="181">
        <f t="shared" si="423"/>
        <v>9.7405575787758213E-4</v>
      </c>
      <c r="H2919" s="182">
        <f t="shared" si="419"/>
        <v>0.24746652487655477</v>
      </c>
    </row>
    <row r="2920" spans="1:8">
      <c r="A2920" s="152">
        <f t="shared" si="424"/>
        <v>2906</v>
      </c>
      <c r="B2920" s="153">
        <f t="shared" si="424"/>
        <v>47831</v>
      </c>
      <c r="C2920" s="179" t="str">
        <f t="shared" si="421"/>
        <v>구간32</v>
      </c>
      <c r="D2920" s="152">
        <f t="shared" si="418"/>
        <v>92</v>
      </c>
      <c r="E2920" s="180">
        <f>COUNTIF($C$15:C2920,C2920)</f>
        <v>75</v>
      </c>
      <c r="F2920" s="181">
        <f t="shared" si="422"/>
        <v>0.24649246911867717</v>
      </c>
      <c r="G2920" s="181">
        <f t="shared" si="423"/>
        <v>9.8721867352457638E-4</v>
      </c>
      <c r="H2920" s="182">
        <f t="shared" si="419"/>
        <v>0.24747968779220175</v>
      </c>
    </row>
    <row r="2921" spans="1:8">
      <c r="A2921" s="152">
        <f t="shared" si="424"/>
        <v>2907</v>
      </c>
      <c r="B2921" s="153">
        <f t="shared" si="424"/>
        <v>47832</v>
      </c>
      <c r="C2921" s="179" t="str">
        <f t="shared" si="421"/>
        <v>구간32</v>
      </c>
      <c r="D2921" s="152">
        <f t="shared" si="418"/>
        <v>92</v>
      </c>
      <c r="E2921" s="180">
        <f>COUNTIF($C$15:C2921,C2921)</f>
        <v>76</v>
      </c>
      <c r="F2921" s="181">
        <f t="shared" si="422"/>
        <v>0.24649246911867717</v>
      </c>
      <c r="G2921" s="181">
        <f t="shared" si="423"/>
        <v>1.0003815891715707E-3</v>
      </c>
      <c r="H2921" s="182">
        <f t="shared" si="419"/>
        <v>0.24749285070784874</v>
      </c>
    </row>
    <row r="2922" spans="1:8">
      <c r="A2922" s="152">
        <f t="shared" si="424"/>
        <v>2908</v>
      </c>
      <c r="B2922" s="153">
        <f t="shared" si="424"/>
        <v>47833</v>
      </c>
      <c r="C2922" s="179" t="str">
        <f t="shared" si="421"/>
        <v>구간32</v>
      </c>
      <c r="D2922" s="152">
        <f t="shared" si="418"/>
        <v>92</v>
      </c>
      <c r="E2922" s="180">
        <f>COUNTIF($C$15:C2922,C2922)</f>
        <v>77</v>
      </c>
      <c r="F2922" s="181">
        <f t="shared" si="422"/>
        <v>0.24649246911867717</v>
      </c>
      <c r="G2922" s="181">
        <f t="shared" si="423"/>
        <v>1.0135445048185651E-3</v>
      </c>
      <c r="H2922" s="182">
        <f t="shared" si="419"/>
        <v>0.24750601362349572</v>
      </c>
    </row>
    <row r="2923" spans="1:8">
      <c r="A2923" s="152">
        <f t="shared" si="424"/>
        <v>2909</v>
      </c>
      <c r="B2923" s="153">
        <f t="shared" si="424"/>
        <v>47834</v>
      </c>
      <c r="C2923" s="179" t="str">
        <f t="shared" si="421"/>
        <v>구간32</v>
      </c>
      <c r="D2923" s="152">
        <f t="shared" si="418"/>
        <v>92</v>
      </c>
      <c r="E2923" s="180">
        <f>COUNTIF($C$15:C2923,C2923)</f>
        <v>78</v>
      </c>
      <c r="F2923" s="181">
        <f t="shared" si="422"/>
        <v>0.24649246911867717</v>
      </c>
      <c r="G2923" s="181">
        <f t="shared" si="423"/>
        <v>1.0267074204655595E-3</v>
      </c>
      <c r="H2923" s="182">
        <f t="shared" si="419"/>
        <v>0.24751917653914274</v>
      </c>
    </row>
    <row r="2924" spans="1:8">
      <c r="A2924" s="152">
        <f t="shared" si="424"/>
        <v>2910</v>
      </c>
      <c r="B2924" s="153">
        <f t="shared" si="424"/>
        <v>47835</v>
      </c>
      <c r="C2924" s="179" t="str">
        <f t="shared" si="421"/>
        <v>구간32</v>
      </c>
      <c r="D2924" s="152">
        <f t="shared" si="418"/>
        <v>92</v>
      </c>
      <c r="E2924" s="180">
        <f>COUNTIF($C$15:C2924,C2924)</f>
        <v>79</v>
      </c>
      <c r="F2924" s="181">
        <f t="shared" si="422"/>
        <v>0.24649246911867717</v>
      </c>
      <c r="G2924" s="181">
        <f t="shared" si="423"/>
        <v>1.0398703361125538E-3</v>
      </c>
      <c r="H2924" s="182">
        <f t="shared" si="419"/>
        <v>0.24753233945478972</v>
      </c>
    </row>
    <row r="2925" spans="1:8">
      <c r="A2925" s="152">
        <f t="shared" si="424"/>
        <v>2911</v>
      </c>
      <c r="B2925" s="153">
        <f t="shared" si="424"/>
        <v>47836</v>
      </c>
      <c r="C2925" s="179" t="str">
        <f t="shared" si="421"/>
        <v>구간32</v>
      </c>
      <c r="D2925" s="152">
        <f t="shared" si="418"/>
        <v>92</v>
      </c>
      <c r="E2925" s="180">
        <f>COUNTIF($C$15:C2925,C2925)</f>
        <v>80</v>
      </c>
      <c r="F2925" s="181">
        <f t="shared" si="422"/>
        <v>0.24649246911867717</v>
      </c>
      <c r="G2925" s="181">
        <f t="shared" si="423"/>
        <v>1.0530332517595482E-3</v>
      </c>
      <c r="H2925" s="182">
        <f t="shared" si="419"/>
        <v>0.24754550237043671</v>
      </c>
    </row>
    <row r="2926" spans="1:8">
      <c r="A2926" s="152">
        <f t="shared" si="424"/>
        <v>2912</v>
      </c>
      <c r="B2926" s="153">
        <f t="shared" si="424"/>
        <v>47837</v>
      </c>
      <c r="C2926" s="179" t="str">
        <f t="shared" si="421"/>
        <v>구간32</v>
      </c>
      <c r="D2926" s="152">
        <f t="shared" si="418"/>
        <v>92</v>
      </c>
      <c r="E2926" s="180">
        <f>COUNTIF($C$15:C2926,C2926)</f>
        <v>81</v>
      </c>
      <c r="F2926" s="181">
        <f t="shared" si="422"/>
        <v>0.24649246911867717</v>
      </c>
      <c r="G2926" s="181">
        <f t="shared" si="423"/>
        <v>1.0661961674065426E-3</v>
      </c>
      <c r="H2926" s="182">
        <f t="shared" si="419"/>
        <v>0.24755866528608372</v>
      </c>
    </row>
    <row r="2927" spans="1:8">
      <c r="A2927" s="152">
        <f t="shared" si="424"/>
        <v>2913</v>
      </c>
      <c r="B2927" s="153">
        <f t="shared" si="424"/>
        <v>47838</v>
      </c>
      <c r="C2927" s="179" t="str">
        <f t="shared" si="421"/>
        <v>구간32</v>
      </c>
      <c r="D2927" s="152">
        <f t="shared" si="418"/>
        <v>92</v>
      </c>
      <c r="E2927" s="180">
        <f>COUNTIF($C$15:C2927,C2927)</f>
        <v>82</v>
      </c>
      <c r="F2927" s="181">
        <f t="shared" si="422"/>
        <v>0.24649246911867717</v>
      </c>
      <c r="G2927" s="181">
        <f t="shared" si="423"/>
        <v>1.0793590830535369E-3</v>
      </c>
      <c r="H2927" s="182">
        <f t="shared" si="419"/>
        <v>0.24757182820173071</v>
      </c>
    </row>
    <row r="2928" spans="1:8">
      <c r="A2928" s="152">
        <f t="shared" ref="A2928:B2943" si="425">A2927+1</f>
        <v>2914</v>
      </c>
      <c r="B2928" s="153">
        <f t="shared" si="425"/>
        <v>47839</v>
      </c>
      <c r="C2928" s="179" t="str">
        <f t="shared" si="421"/>
        <v>구간32</v>
      </c>
      <c r="D2928" s="152">
        <f t="shared" si="418"/>
        <v>92</v>
      </c>
      <c r="E2928" s="180">
        <f>COUNTIF($C$15:C2928,C2928)</f>
        <v>83</v>
      </c>
      <c r="F2928" s="181">
        <f t="shared" si="422"/>
        <v>0.24649246911867717</v>
      </c>
      <c r="G2928" s="181">
        <f t="shared" si="423"/>
        <v>1.0925219987005313E-3</v>
      </c>
      <c r="H2928" s="182">
        <f t="shared" si="419"/>
        <v>0.2475849911173777</v>
      </c>
    </row>
    <row r="2929" spans="1:8">
      <c r="A2929" s="152">
        <f t="shared" si="425"/>
        <v>2915</v>
      </c>
      <c r="B2929" s="153">
        <f t="shared" si="425"/>
        <v>47840</v>
      </c>
      <c r="C2929" s="179" t="str">
        <f t="shared" si="421"/>
        <v>구간32</v>
      </c>
      <c r="D2929" s="152">
        <f t="shared" si="418"/>
        <v>92</v>
      </c>
      <c r="E2929" s="180">
        <f>COUNTIF($C$15:C2929,C2929)</f>
        <v>84</v>
      </c>
      <c r="F2929" s="181">
        <f t="shared" si="422"/>
        <v>0.24649246911867717</v>
      </c>
      <c r="G2929" s="181">
        <f t="shared" si="423"/>
        <v>1.1056849143475257E-3</v>
      </c>
      <c r="H2929" s="182">
        <f t="shared" si="419"/>
        <v>0.24759815403302471</v>
      </c>
    </row>
    <row r="2930" spans="1:8">
      <c r="A2930" s="152">
        <f t="shared" si="425"/>
        <v>2916</v>
      </c>
      <c r="B2930" s="153">
        <f t="shared" si="425"/>
        <v>47841</v>
      </c>
      <c r="C2930" s="179" t="str">
        <f t="shared" si="421"/>
        <v>구간32</v>
      </c>
      <c r="D2930" s="152">
        <f t="shared" si="418"/>
        <v>92</v>
      </c>
      <c r="E2930" s="180">
        <f>COUNTIF($C$15:C2930,C2930)</f>
        <v>85</v>
      </c>
      <c r="F2930" s="181">
        <f t="shared" si="422"/>
        <v>0.24649246911867717</v>
      </c>
      <c r="G2930" s="181">
        <f t="shared" si="423"/>
        <v>1.11884782999452E-3</v>
      </c>
      <c r="H2930" s="182">
        <f t="shared" si="419"/>
        <v>0.24761131694867169</v>
      </c>
    </row>
    <row r="2931" spans="1:8">
      <c r="A2931" s="152">
        <f t="shared" si="425"/>
        <v>2917</v>
      </c>
      <c r="B2931" s="153">
        <f t="shared" si="425"/>
        <v>47842</v>
      </c>
      <c r="C2931" s="179" t="str">
        <f t="shared" si="421"/>
        <v>구간32</v>
      </c>
      <c r="D2931" s="152">
        <f t="shared" si="418"/>
        <v>92</v>
      </c>
      <c r="E2931" s="180">
        <f>COUNTIF($C$15:C2931,C2931)</f>
        <v>86</v>
      </c>
      <c r="F2931" s="181">
        <f t="shared" si="422"/>
        <v>0.24649246911867717</v>
      </c>
      <c r="G2931" s="181">
        <f t="shared" si="423"/>
        <v>1.1320107456415144E-3</v>
      </c>
      <c r="H2931" s="182">
        <f t="shared" si="419"/>
        <v>0.24762447986431868</v>
      </c>
    </row>
    <row r="2932" spans="1:8">
      <c r="A2932" s="152">
        <f t="shared" si="425"/>
        <v>2918</v>
      </c>
      <c r="B2932" s="153">
        <f t="shared" si="425"/>
        <v>47843</v>
      </c>
      <c r="C2932" s="179" t="str">
        <f t="shared" si="421"/>
        <v>구간32</v>
      </c>
      <c r="D2932" s="152">
        <f t="shared" si="418"/>
        <v>92</v>
      </c>
      <c r="E2932" s="180">
        <f>COUNTIF($C$15:C2932,C2932)</f>
        <v>87</v>
      </c>
      <c r="F2932" s="181">
        <f t="shared" si="422"/>
        <v>0.24649246911867717</v>
      </c>
      <c r="G2932" s="181">
        <f t="shared" si="423"/>
        <v>1.1451736612885087E-3</v>
      </c>
      <c r="H2932" s="182">
        <f t="shared" si="419"/>
        <v>0.24763764277996567</v>
      </c>
    </row>
    <row r="2933" spans="1:8">
      <c r="A2933" s="152">
        <f t="shared" si="425"/>
        <v>2919</v>
      </c>
      <c r="B2933" s="153">
        <f t="shared" si="425"/>
        <v>47844</v>
      </c>
      <c r="C2933" s="179" t="str">
        <f t="shared" si="421"/>
        <v>구간32</v>
      </c>
      <c r="D2933" s="152">
        <f t="shared" si="418"/>
        <v>92</v>
      </c>
      <c r="E2933" s="180">
        <f>COUNTIF($C$15:C2933,C2933)</f>
        <v>88</v>
      </c>
      <c r="F2933" s="181">
        <f t="shared" si="422"/>
        <v>0.24649246911867717</v>
      </c>
      <c r="G2933" s="181">
        <f t="shared" si="423"/>
        <v>1.1583365769355031E-3</v>
      </c>
      <c r="H2933" s="182">
        <f t="shared" si="419"/>
        <v>0.24765080569561268</v>
      </c>
    </row>
    <row r="2934" spans="1:8">
      <c r="A2934" s="152">
        <f t="shared" si="425"/>
        <v>2920</v>
      </c>
      <c r="B2934" s="153">
        <f t="shared" si="425"/>
        <v>47845</v>
      </c>
      <c r="C2934" s="179" t="str">
        <f t="shared" si="421"/>
        <v>구간32</v>
      </c>
      <c r="D2934" s="152">
        <f t="shared" si="418"/>
        <v>92</v>
      </c>
      <c r="E2934" s="180">
        <f>COUNTIF($C$15:C2934,C2934)</f>
        <v>89</v>
      </c>
      <c r="F2934" s="181">
        <f t="shared" si="422"/>
        <v>0.24649246911867717</v>
      </c>
      <c r="G2934" s="181">
        <f t="shared" si="423"/>
        <v>1.1714994925824975E-3</v>
      </c>
      <c r="H2934" s="182">
        <f t="shared" si="419"/>
        <v>0.24766396861125967</v>
      </c>
    </row>
    <row r="2935" spans="1:8">
      <c r="A2935" s="152">
        <f t="shared" si="425"/>
        <v>2921</v>
      </c>
      <c r="B2935" s="153">
        <f t="shared" si="425"/>
        <v>47846</v>
      </c>
      <c r="C2935" s="179" t="str">
        <f t="shared" si="421"/>
        <v>구간32</v>
      </c>
      <c r="D2935" s="152">
        <f t="shared" si="418"/>
        <v>92</v>
      </c>
      <c r="E2935" s="180">
        <f>COUNTIF($C$15:C2935,C2935)</f>
        <v>90</v>
      </c>
      <c r="F2935" s="181">
        <f t="shared" si="422"/>
        <v>0.24649246911867717</v>
      </c>
      <c r="G2935" s="181">
        <f t="shared" si="423"/>
        <v>1.1846624082294918E-3</v>
      </c>
      <c r="H2935" s="182">
        <f t="shared" si="419"/>
        <v>0.24767713152690665</v>
      </c>
    </row>
    <row r="2936" spans="1:8">
      <c r="A2936" s="152">
        <f t="shared" si="425"/>
        <v>2922</v>
      </c>
      <c r="B2936" s="153">
        <f t="shared" si="425"/>
        <v>47847</v>
      </c>
      <c r="C2936" s="179" t="str">
        <f t="shared" si="421"/>
        <v>구간32</v>
      </c>
      <c r="D2936" s="152">
        <f t="shared" si="418"/>
        <v>92</v>
      </c>
      <c r="E2936" s="180">
        <f>COUNTIF($C$15:C2936,C2936)</f>
        <v>91</v>
      </c>
      <c r="F2936" s="181">
        <f t="shared" si="422"/>
        <v>0.24649246911867717</v>
      </c>
      <c r="G2936" s="181">
        <f t="shared" si="423"/>
        <v>1.1978253238764862E-3</v>
      </c>
      <c r="H2936" s="182">
        <f t="shared" si="419"/>
        <v>0.24769029444255367</v>
      </c>
    </row>
    <row r="2937" spans="1:8">
      <c r="A2937" s="152">
        <f t="shared" si="425"/>
        <v>2923</v>
      </c>
      <c r="B2937" s="153">
        <f t="shared" si="425"/>
        <v>47848</v>
      </c>
      <c r="C2937" s="179" t="str">
        <f t="shared" si="421"/>
        <v>구간32</v>
      </c>
      <c r="D2937" s="152">
        <f t="shared" si="418"/>
        <v>92</v>
      </c>
      <c r="E2937" s="180">
        <f>COUNTIF($C$15:C2937,C2937)</f>
        <v>92</v>
      </c>
      <c r="F2937" s="181">
        <f t="shared" si="422"/>
        <v>0.24649246911867717</v>
      </c>
      <c r="G2937" s="181">
        <f t="shared" si="423"/>
        <v>1.2109882395234806E-3</v>
      </c>
      <c r="H2937" s="182">
        <f t="shared" si="419"/>
        <v>0.24770345735820065</v>
      </c>
    </row>
    <row r="2938" spans="1:8">
      <c r="A2938" s="152">
        <f t="shared" si="425"/>
        <v>2924</v>
      </c>
      <c r="B2938" s="153">
        <f t="shared" si="425"/>
        <v>47849</v>
      </c>
      <c r="C2938" s="179" t="str">
        <f t="shared" si="421"/>
        <v>구간33</v>
      </c>
      <c r="D2938" s="152">
        <f t="shared" si="418"/>
        <v>90</v>
      </c>
      <c r="E2938" s="180">
        <f>COUNTIF($C$15:C2938,C2938)</f>
        <v>1</v>
      </c>
      <c r="F2938" s="181">
        <f t="shared" si="422"/>
        <v>0.24770345735820065</v>
      </c>
      <c r="G2938" s="181">
        <f t="shared" si="423"/>
        <v>1.441989428191527E-5</v>
      </c>
      <c r="H2938" s="182">
        <f t="shared" si="419"/>
        <v>0.24771787725248257</v>
      </c>
    </row>
    <row r="2939" spans="1:8">
      <c r="A2939" s="152">
        <f t="shared" si="425"/>
        <v>2925</v>
      </c>
      <c r="B2939" s="153">
        <f t="shared" si="425"/>
        <v>47850</v>
      </c>
      <c r="C2939" s="179" t="str">
        <f t="shared" si="421"/>
        <v>구간33</v>
      </c>
      <c r="D2939" s="152">
        <f t="shared" si="418"/>
        <v>90</v>
      </c>
      <c r="E2939" s="180">
        <f>COUNTIF($C$15:C2939,C2939)</f>
        <v>2</v>
      </c>
      <c r="F2939" s="181">
        <f t="shared" si="422"/>
        <v>0.24770345735820065</v>
      </c>
      <c r="G2939" s="181">
        <f t="shared" si="423"/>
        <v>2.8839788563830539E-5</v>
      </c>
      <c r="H2939" s="182">
        <f t="shared" si="419"/>
        <v>0.24773229714676448</v>
      </c>
    </row>
    <row r="2940" spans="1:8">
      <c r="A2940" s="152">
        <f t="shared" si="425"/>
        <v>2926</v>
      </c>
      <c r="B2940" s="153">
        <f t="shared" si="425"/>
        <v>47851</v>
      </c>
      <c r="C2940" s="179" t="str">
        <f t="shared" si="421"/>
        <v>구간33</v>
      </c>
      <c r="D2940" s="152">
        <f t="shared" si="418"/>
        <v>90</v>
      </c>
      <c r="E2940" s="180">
        <f>COUNTIF($C$15:C2940,C2940)</f>
        <v>3</v>
      </c>
      <c r="F2940" s="181">
        <f t="shared" si="422"/>
        <v>0.24770345735820065</v>
      </c>
      <c r="G2940" s="181">
        <f t="shared" si="423"/>
        <v>4.3259682845745809E-5</v>
      </c>
      <c r="H2940" s="182">
        <f t="shared" si="419"/>
        <v>0.24774671704104639</v>
      </c>
    </row>
    <row r="2941" spans="1:8">
      <c r="A2941" s="152">
        <f t="shared" si="425"/>
        <v>2927</v>
      </c>
      <c r="B2941" s="153">
        <f t="shared" si="425"/>
        <v>47852</v>
      </c>
      <c r="C2941" s="179" t="str">
        <f t="shared" si="421"/>
        <v>구간33</v>
      </c>
      <c r="D2941" s="152">
        <f t="shared" si="418"/>
        <v>90</v>
      </c>
      <c r="E2941" s="180">
        <f>COUNTIF($C$15:C2941,C2941)</f>
        <v>4</v>
      </c>
      <c r="F2941" s="181">
        <f t="shared" si="422"/>
        <v>0.24770345735820065</v>
      </c>
      <c r="G2941" s="181">
        <f t="shared" si="423"/>
        <v>5.7679577127661078E-5</v>
      </c>
      <c r="H2941" s="182">
        <f t="shared" si="419"/>
        <v>0.24776113693532831</v>
      </c>
    </row>
    <row r="2942" spans="1:8">
      <c r="A2942" s="152">
        <f t="shared" si="425"/>
        <v>2928</v>
      </c>
      <c r="B2942" s="153">
        <f t="shared" si="425"/>
        <v>47853</v>
      </c>
      <c r="C2942" s="179" t="str">
        <f t="shared" si="421"/>
        <v>구간33</v>
      </c>
      <c r="D2942" s="152">
        <f t="shared" si="418"/>
        <v>90</v>
      </c>
      <c r="E2942" s="180">
        <f>COUNTIF($C$15:C2942,C2942)</f>
        <v>5</v>
      </c>
      <c r="F2942" s="181">
        <f t="shared" si="422"/>
        <v>0.24770345735820065</v>
      </c>
      <c r="G2942" s="181">
        <f t="shared" si="423"/>
        <v>7.2099471409576348E-5</v>
      </c>
      <c r="H2942" s="182">
        <f t="shared" si="419"/>
        <v>0.24777555682961022</v>
      </c>
    </row>
    <row r="2943" spans="1:8">
      <c r="A2943" s="152">
        <f t="shared" si="425"/>
        <v>2929</v>
      </c>
      <c r="B2943" s="153">
        <f t="shared" si="425"/>
        <v>47854</v>
      </c>
      <c r="C2943" s="179" t="str">
        <f t="shared" si="421"/>
        <v>구간33</v>
      </c>
      <c r="D2943" s="152">
        <f t="shared" si="418"/>
        <v>90</v>
      </c>
      <c r="E2943" s="180">
        <f>COUNTIF($C$15:C2943,C2943)</f>
        <v>6</v>
      </c>
      <c r="F2943" s="181">
        <f t="shared" si="422"/>
        <v>0.24770345735820065</v>
      </c>
      <c r="G2943" s="181">
        <f t="shared" si="423"/>
        <v>8.6519365691491618E-5</v>
      </c>
      <c r="H2943" s="182">
        <f t="shared" si="419"/>
        <v>0.24778997672389214</v>
      </c>
    </row>
    <row r="2944" spans="1:8">
      <c r="A2944" s="152">
        <f t="shared" ref="A2944:B2959" si="426">A2943+1</f>
        <v>2930</v>
      </c>
      <c r="B2944" s="153">
        <f t="shared" si="426"/>
        <v>47855</v>
      </c>
      <c r="C2944" s="179" t="str">
        <f t="shared" si="421"/>
        <v>구간33</v>
      </c>
      <c r="D2944" s="152">
        <f t="shared" si="418"/>
        <v>90</v>
      </c>
      <c r="E2944" s="180">
        <f>COUNTIF($C$15:C2944,C2944)</f>
        <v>7</v>
      </c>
      <c r="F2944" s="181">
        <f t="shared" si="422"/>
        <v>0.24770345735820065</v>
      </c>
      <c r="G2944" s="181">
        <f t="shared" si="423"/>
        <v>1.0093925997340689E-4</v>
      </c>
      <c r="H2944" s="182">
        <f t="shared" si="419"/>
        <v>0.24780439661817405</v>
      </c>
    </row>
    <row r="2945" spans="1:8">
      <c r="A2945" s="152">
        <f t="shared" si="426"/>
        <v>2931</v>
      </c>
      <c r="B2945" s="153">
        <f t="shared" si="426"/>
        <v>47856</v>
      </c>
      <c r="C2945" s="179" t="str">
        <f t="shared" si="421"/>
        <v>구간33</v>
      </c>
      <c r="D2945" s="152">
        <f t="shared" si="418"/>
        <v>90</v>
      </c>
      <c r="E2945" s="180">
        <f>COUNTIF($C$15:C2945,C2945)</f>
        <v>8</v>
      </c>
      <c r="F2945" s="181">
        <f t="shared" si="422"/>
        <v>0.24770345735820065</v>
      </c>
      <c r="G2945" s="181">
        <f t="shared" si="423"/>
        <v>1.1535915425532216E-4</v>
      </c>
      <c r="H2945" s="182">
        <f t="shared" si="419"/>
        <v>0.24781881651245596</v>
      </c>
    </row>
    <row r="2946" spans="1:8">
      <c r="A2946" s="152">
        <f t="shared" si="426"/>
        <v>2932</v>
      </c>
      <c r="B2946" s="153">
        <f t="shared" si="426"/>
        <v>47857</v>
      </c>
      <c r="C2946" s="179" t="str">
        <f t="shared" si="421"/>
        <v>구간33</v>
      </c>
      <c r="D2946" s="152">
        <f t="shared" si="418"/>
        <v>90</v>
      </c>
      <c r="E2946" s="180">
        <f>COUNTIF($C$15:C2946,C2946)</f>
        <v>9</v>
      </c>
      <c r="F2946" s="181">
        <f t="shared" si="422"/>
        <v>0.24770345735820065</v>
      </c>
      <c r="G2946" s="181">
        <f t="shared" si="423"/>
        <v>1.2977904853723744E-4</v>
      </c>
      <c r="H2946" s="182">
        <f t="shared" si="419"/>
        <v>0.24783323640673788</v>
      </c>
    </row>
    <row r="2947" spans="1:8">
      <c r="A2947" s="152">
        <f t="shared" si="426"/>
        <v>2933</v>
      </c>
      <c r="B2947" s="153">
        <f t="shared" si="426"/>
        <v>47858</v>
      </c>
      <c r="C2947" s="179" t="str">
        <f t="shared" si="421"/>
        <v>구간33</v>
      </c>
      <c r="D2947" s="152">
        <f t="shared" si="418"/>
        <v>90</v>
      </c>
      <c r="E2947" s="180">
        <f>COUNTIF($C$15:C2947,C2947)</f>
        <v>10</v>
      </c>
      <c r="F2947" s="181">
        <f t="shared" si="422"/>
        <v>0.24770345735820065</v>
      </c>
      <c r="G2947" s="181">
        <f t="shared" si="423"/>
        <v>1.441989428191527E-4</v>
      </c>
      <c r="H2947" s="182">
        <f t="shared" si="419"/>
        <v>0.24784765630101979</v>
      </c>
    </row>
    <row r="2948" spans="1:8">
      <c r="A2948" s="152">
        <f t="shared" si="426"/>
        <v>2934</v>
      </c>
      <c r="B2948" s="153">
        <f t="shared" si="426"/>
        <v>47859</v>
      </c>
      <c r="C2948" s="179" t="str">
        <f t="shared" si="421"/>
        <v>구간33</v>
      </c>
      <c r="D2948" s="152">
        <f t="shared" si="418"/>
        <v>90</v>
      </c>
      <c r="E2948" s="180">
        <f>COUNTIF($C$15:C2948,C2948)</f>
        <v>11</v>
      </c>
      <c r="F2948" s="181">
        <f t="shared" si="422"/>
        <v>0.24770345735820065</v>
      </c>
      <c r="G2948" s="181">
        <f t="shared" si="423"/>
        <v>1.5861883710106795E-4</v>
      </c>
      <c r="H2948" s="182">
        <f t="shared" si="419"/>
        <v>0.24786207619530171</v>
      </c>
    </row>
    <row r="2949" spans="1:8">
      <c r="A2949" s="152">
        <f t="shared" si="426"/>
        <v>2935</v>
      </c>
      <c r="B2949" s="153">
        <f t="shared" si="426"/>
        <v>47860</v>
      </c>
      <c r="C2949" s="179" t="str">
        <f t="shared" si="421"/>
        <v>구간33</v>
      </c>
      <c r="D2949" s="152">
        <f t="shared" si="418"/>
        <v>90</v>
      </c>
      <c r="E2949" s="180">
        <f>COUNTIF($C$15:C2949,C2949)</f>
        <v>12</v>
      </c>
      <c r="F2949" s="181">
        <f t="shared" si="422"/>
        <v>0.24770345735820065</v>
      </c>
      <c r="G2949" s="181">
        <f t="shared" si="423"/>
        <v>1.7303873138298324E-4</v>
      </c>
      <c r="H2949" s="182">
        <f t="shared" si="419"/>
        <v>0.24787649608958365</v>
      </c>
    </row>
    <row r="2950" spans="1:8">
      <c r="A2950" s="152">
        <f t="shared" si="426"/>
        <v>2936</v>
      </c>
      <c r="B2950" s="153">
        <f t="shared" si="426"/>
        <v>47861</v>
      </c>
      <c r="C2950" s="179" t="str">
        <f t="shared" si="421"/>
        <v>구간33</v>
      </c>
      <c r="D2950" s="152">
        <f t="shared" si="418"/>
        <v>90</v>
      </c>
      <c r="E2950" s="180">
        <f>COUNTIF($C$15:C2950,C2950)</f>
        <v>13</v>
      </c>
      <c r="F2950" s="181">
        <f t="shared" si="422"/>
        <v>0.24770345735820065</v>
      </c>
      <c r="G2950" s="181">
        <f t="shared" si="423"/>
        <v>1.8745862566489852E-4</v>
      </c>
      <c r="H2950" s="182">
        <f t="shared" si="419"/>
        <v>0.24789091598386556</v>
      </c>
    </row>
    <row r="2951" spans="1:8">
      <c r="A2951" s="152">
        <f t="shared" si="426"/>
        <v>2937</v>
      </c>
      <c r="B2951" s="153">
        <f t="shared" si="426"/>
        <v>47862</v>
      </c>
      <c r="C2951" s="179" t="str">
        <f t="shared" si="421"/>
        <v>구간33</v>
      </c>
      <c r="D2951" s="152">
        <f t="shared" si="418"/>
        <v>90</v>
      </c>
      <c r="E2951" s="180">
        <f>COUNTIF($C$15:C2951,C2951)</f>
        <v>14</v>
      </c>
      <c r="F2951" s="181">
        <f t="shared" si="422"/>
        <v>0.24770345735820065</v>
      </c>
      <c r="G2951" s="181">
        <f t="shared" si="423"/>
        <v>2.0187851994681377E-4</v>
      </c>
      <c r="H2951" s="182">
        <f t="shared" si="419"/>
        <v>0.24790533587814748</v>
      </c>
    </row>
    <row r="2952" spans="1:8">
      <c r="A2952" s="152">
        <f t="shared" si="426"/>
        <v>2938</v>
      </c>
      <c r="B2952" s="153">
        <f t="shared" si="426"/>
        <v>47863</v>
      </c>
      <c r="C2952" s="179" t="str">
        <f t="shared" si="421"/>
        <v>구간33</v>
      </c>
      <c r="D2952" s="152">
        <f t="shared" si="418"/>
        <v>90</v>
      </c>
      <c r="E2952" s="180">
        <f>COUNTIF($C$15:C2952,C2952)</f>
        <v>15</v>
      </c>
      <c r="F2952" s="181">
        <f t="shared" si="422"/>
        <v>0.24770345735820065</v>
      </c>
      <c r="G2952" s="181">
        <f t="shared" si="423"/>
        <v>2.1629841422872903E-4</v>
      </c>
      <c r="H2952" s="182">
        <f t="shared" si="419"/>
        <v>0.24791975577242939</v>
      </c>
    </row>
    <row r="2953" spans="1:8">
      <c r="A2953" s="152">
        <f t="shared" si="426"/>
        <v>2939</v>
      </c>
      <c r="B2953" s="153">
        <f t="shared" si="426"/>
        <v>47864</v>
      </c>
      <c r="C2953" s="179" t="str">
        <f t="shared" si="421"/>
        <v>구간33</v>
      </c>
      <c r="D2953" s="152">
        <f t="shared" si="418"/>
        <v>90</v>
      </c>
      <c r="E2953" s="180">
        <f>COUNTIF($C$15:C2953,C2953)</f>
        <v>16</v>
      </c>
      <c r="F2953" s="181">
        <f t="shared" si="422"/>
        <v>0.24770345735820065</v>
      </c>
      <c r="G2953" s="181">
        <f t="shared" si="423"/>
        <v>2.3071830851064431E-4</v>
      </c>
      <c r="H2953" s="182">
        <f t="shared" si="419"/>
        <v>0.2479341756667113</v>
      </c>
    </row>
    <row r="2954" spans="1:8">
      <c r="A2954" s="152">
        <f t="shared" si="426"/>
        <v>2940</v>
      </c>
      <c r="B2954" s="153">
        <f t="shared" si="426"/>
        <v>47865</v>
      </c>
      <c r="C2954" s="179" t="str">
        <f t="shared" si="421"/>
        <v>구간33</v>
      </c>
      <c r="D2954" s="152">
        <f t="shared" si="418"/>
        <v>90</v>
      </c>
      <c r="E2954" s="180">
        <f>COUNTIF($C$15:C2954,C2954)</f>
        <v>17</v>
      </c>
      <c r="F2954" s="181">
        <f t="shared" si="422"/>
        <v>0.24770345735820065</v>
      </c>
      <c r="G2954" s="181">
        <f t="shared" si="423"/>
        <v>2.451382027925596E-4</v>
      </c>
      <c r="H2954" s="182">
        <f t="shared" si="419"/>
        <v>0.24794859556099322</v>
      </c>
    </row>
    <row r="2955" spans="1:8">
      <c r="A2955" s="152">
        <f t="shared" si="426"/>
        <v>2941</v>
      </c>
      <c r="B2955" s="153">
        <f t="shared" si="426"/>
        <v>47866</v>
      </c>
      <c r="C2955" s="179" t="str">
        <f t="shared" si="421"/>
        <v>구간33</v>
      </c>
      <c r="D2955" s="152">
        <f t="shared" si="418"/>
        <v>90</v>
      </c>
      <c r="E2955" s="180">
        <f>COUNTIF($C$15:C2955,C2955)</f>
        <v>18</v>
      </c>
      <c r="F2955" s="181">
        <f t="shared" si="422"/>
        <v>0.24770345735820065</v>
      </c>
      <c r="G2955" s="181">
        <f t="shared" si="423"/>
        <v>2.5955809707447488E-4</v>
      </c>
      <c r="H2955" s="182">
        <f t="shared" si="419"/>
        <v>0.24796301545527513</v>
      </c>
    </row>
    <row r="2956" spans="1:8">
      <c r="A2956" s="152">
        <f t="shared" si="426"/>
        <v>2942</v>
      </c>
      <c r="B2956" s="153">
        <f t="shared" si="426"/>
        <v>47867</v>
      </c>
      <c r="C2956" s="179" t="str">
        <f t="shared" si="421"/>
        <v>구간33</v>
      </c>
      <c r="D2956" s="152">
        <f t="shared" si="418"/>
        <v>90</v>
      </c>
      <c r="E2956" s="180">
        <f>COUNTIF($C$15:C2956,C2956)</f>
        <v>19</v>
      </c>
      <c r="F2956" s="181">
        <f t="shared" si="422"/>
        <v>0.24770345735820065</v>
      </c>
      <c r="G2956" s="181">
        <f t="shared" si="423"/>
        <v>2.7397799135639011E-4</v>
      </c>
      <c r="H2956" s="182">
        <f t="shared" si="419"/>
        <v>0.24797743534955705</v>
      </c>
    </row>
    <row r="2957" spans="1:8">
      <c r="A2957" s="152">
        <f t="shared" si="426"/>
        <v>2943</v>
      </c>
      <c r="B2957" s="153">
        <f t="shared" si="426"/>
        <v>47868</v>
      </c>
      <c r="C2957" s="179" t="str">
        <f t="shared" si="421"/>
        <v>구간33</v>
      </c>
      <c r="D2957" s="152">
        <f t="shared" si="418"/>
        <v>90</v>
      </c>
      <c r="E2957" s="180">
        <f>COUNTIF($C$15:C2957,C2957)</f>
        <v>20</v>
      </c>
      <c r="F2957" s="181">
        <f t="shared" si="422"/>
        <v>0.24770345735820065</v>
      </c>
      <c r="G2957" s="181">
        <f t="shared" si="423"/>
        <v>2.8839788563830539E-4</v>
      </c>
      <c r="H2957" s="182">
        <f t="shared" si="419"/>
        <v>0.24799185524383896</v>
      </c>
    </row>
    <row r="2958" spans="1:8">
      <c r="A2958" s="152">
        <f t="shared" si="426"/>
        <v>2944</v>
      </c>
      <c r="B2958" s="153">
        <f t="shared" si="426"/>
        <v>47869</v>
      </c>
      <c r="C2958" s="179" t="str">
        <f t="shared" si="421"/>
        <v>구간33</v>
      </c>
      <c r="D2958" s="152">
        <f t="shared" si="418"/>
        <v>90</v>
      </c>
      <c r="E2958" s="180">
        <f>COUNTIF($C$15:C2958,C2958)</f>
        <v>21</v>
      </c>
      <c r="F2958" s="181">
        <f t="shared" si="422"/>
        <v>0.24770345735820065</v>
      </c>
      <c r="G2958" s="181">
        <f t="shared" si="423"/>
        <v>3.0281777992022068E-4</v>
      </c>
      <c r="H2958" s="182">
        <f t="shared" si="419"/>
        <v>0.24800627513812087</v>
      </c>
    </row>
    <row r="2959" spans="1:8">
      <c r="A2959" s="152">
        <f t="shared" si="426"/>
        <v>2945</v>
      </c>
      <c r="B2959" s="153">
        <f t="shared" si="426"/>
        <v>47870</v>
      </c>
      <c r="C2959" s="179" t="str">
        <f t="shared" si="421"/>
        <v>구간33</v>
      </c>
      <c r="D2959" s="152">
        <f t="shared" ref="D2959:D3022" si="427">COUNTIF($C$15:$C$49928,C2959)</f>
        <v>90</v>
      </c>
      <c r="E2959" s="180">
        <f>COUNTIF($C$15:C2959,C2959)</f>
        <v>22</v>
      </c>
      <c r="F2959" s="181">
        <f t="shared" si="422"/>
        <v>0.24770345735820065</v>
      </c>
      <c r="G2959" s="181">
        <f t="shared" si="423"/>
        <v>3.172376742021359E-4</v>
      </c>
      <c r="H2959" s="182">
        <f t="shared" ref="H2959:H3022" si="428">F2959+G2959</f>
        <v>0.24802069503240279</v>
      </c>
    </row>
    <row r="2960" spans="1:8">
      <c r="A2960" s="152">
        <f t="shared" ref="A2960:B2975" si="429">A2959+1</f>
        <v>2946</v>
      </c>
      <c r="B2960" s="153">
        <f t="shared" si="429"/>
        <v>47871</v>
      </c>
      <c r="C2960" s="179" t="str">
        <f t="shared" ref="C2960:C3023" si="430">IF(IFERROR(HLOOKUP(B2960,$D$5:$BK$6,2,FALSE),"")="",C2961,HLOOKUP(B2960,$D$5:$BK$7,2,FALSE))</f>
        <v>구간33</v>
      </c>
      <c r="D2960" s="152">
        <f t="shared" si="427"/>
        <v>90</v>
      </c>
      <c r="E2960" s="180">
        <f>COUNTIF($C$15:C2960,C2960)</f>
        <v>23</v>
      </c>
      <c r="F2960" s="181">
        <f t="shared" ref="F2960:F3023" si="431">HLOOKUP($C2960,$D$6:$BK$11,6,FALSE)</f>
        <v>0.24770345735820065</v>
      </c>
      <c r="G2960" s="181">
        <f t="shared" ref="G2960:G3023" si="432">HLOOKUP($C2960,$D$6:$BK$11,5,FALSE)*(E2960)</f>
        <v>3.3165756848405119E-4</v>
      </c>
      <c r="H2960" s="182">
        <f t="shared" si="428"/>
        <v>0.2480351149266847</v>
      </c>
    </row>
    <row r="2961" spans="1:8">
      <c r="A2961" s="152">
        <f t="shared" si="429"/>
        <v>2947</v>
      </c>
      <c r="B2961" s="153">
        <f t="shared" si="429"/>
        <v>47872</v>
      </c>
      <c r="C2961" s="179" t="str">
        <f t="shared" si="430"/>
        <v>구간33</v>
      </c>
      <c r="D2961" s="152">
        <f t="shared" si="427"/>
        <v>90</v>
      </c>
      <c r="E2961" s="180">
        <f>COUNTIF($C$15:C2961,C2961)</f>
        <v>24</v>
      </c>
      <c r="F2961" s="181">
        <f t="shared" si="431"/>
        <v>0.24770345735820065</v>
      </c>
      <c r="G2961" s="181">
        <f t="shared" si="432"/>
        <v>3.4607746276596647E-4</v>
      </c>
      <c r="H2961" s="182">
        <f t="shared" si="428"/>
        <v>0.24804953482096662</v>
      </c>
    </row>
    <row r="2962" spans="1:8">
      <c r="A2962" s="152">
        <f t="shared" si="429"/>
        <v>2948</v>
      </c>
      <c r="B2962" s="153">
        <f t="shared" si="429"/>
        <v>47873</v>
      </c>
      <c r="C2962" s="179" t="str">
        <f t="shared" si="430"/>
        <v>구간33</v>
      </c>
      <c r="D2962" s="152">
        <f t="shared" si="427"/>
        <v>90</v>
      </c>
      <c r="E2962" s="180">
        <f>COUNTIF($C$15:C2962,C2962)</f>
        <v>25</v>
      </c>
      <c r="F2962" s="181">
        <f t="shared" si="431"/>
        <v>0.24770345735820065</v>
      </c>
      <c r="G2962" s="181">
        <f t="shared" si="432"/>
        <v>3.6049735704788175E-4</v>
      </c>
      <c r="H2962" s="182">
        <f t="shared" si="428"/>
        <v>0.24806395471524853</v>
      </c>
    </row>
    <row r="2963" spans="1:8">
      <c r="A2963" s="152">
        <f t="shared" si="429"/>
        <v>2949</v>
      </c>
      <c r="B2963" s="153">
        <f t="shared" si="429"/>
        <v>47874</v>
      </c>
      <c r="C2963" s="179" t="str">
        <f t="shared" si="430"/>
        <v>구간33</v>
      </c>
      <c r="D2963" s="152">
        <f t="shared" si="427"/>
        <v>90</v>
      </c>
      <c r="E2963" s="180">
        <f>COUNTIF($C$15:C2963,C2963)</f>
        <v>26</v>
      </c>
      <c r="F2963" s="181">
        <f t="shared" si="431"/>
        <v>0.24770345735820065</v>
      </c>
      <c r="G2963" s="181">
        <f t="shared" si="432"/>
        <v>3.7491725132979704E-4</v>
      </c>
      <c r="H2963" s="182">
        <f t="shared" si="428"/>
        <v>0.24807837460953044</v>
      </c>
    </row>
    <row r="2964" spans="1:8">
      <c r="A2964" s="152">
        <f t="shared" si="429"/>
        <v>2950</v>
      </c>
      <c r="B2964" s="153">
        <f t="shared" si="429"/>
        <v>47875</v>
      </c>
      <c r="C2964" s="179" t="str">
        <f t="shared" si="430"/>
        <v>구간33</v>
      </c>
      <c r="D2964" s="152">
        <f t="shared" si="427"/>
        <v>90</v>
      </c>
      <c r="E2964" s="180">
        <f>COUNTIF($C$15:C2964,C2964)</f>
        <v>27</v>
      </c>
      <c r="F2964" s="181">
        <f t="shared" si="431"/>
        <v>0.24770345735820065</v>
      </c>
      <c r="G2964" s="181">
        <f t="shared" si="432"/>
        <v>3.8933714561171227E-4</v>
      </c>
      <c r="H2964" s="182">
        <f t="shared" si="428"/>
        <v>0.24809279450381236</v>
      </c>
    </row>
    <row r="2965" spans="1:8">
      <c r="A2965" s="152">
        <f t="shared" si="429"/>
        <v>2951</v>
      </c>
      <c r="B2965" s="153">
        <f t="shared" si="429"/>
        <v>47876</v>
      </c>
      <c r="C2965" s="179" t="str">
        <f t="shared" si="430"/>
        <v>구간33</v>
      </c>
      <c r="D2965" s="152">
        <f t="shared" si="427"/>
        <v>90</v>
      </c>
      <c r="E2965" s="180">
        <f>COUNTIF($C$15:C2965,C2965)</f>
        <v>28</v>
      </c>
      <c r="F2965" s="181">
        <f t="shared" si="431"/>
        <v>0.24770345735820065</v>
      </c>
      <c r="G2965" s="181">
        <f t="shared" si="432"/>
        <v>4.0375703989362755E-4</v>
      </c>
      <c r="H2965" s="182">
        <f t="shared" si="428"/>
        <v>0.24810721439809427</v>
      </c>
    </row>
    <row r="2966" spans="1:8">
      <c r="A2966" s="152">
        <f t="shared" si="429"/>
        <v>2952</v>
      </c>
      <c r="B2966" s="153">
        <f t="shared" si="429"/>
        <v>47877</v>
      </c>
      <c r="C2966" s="179" t="str">
        <f t="shared" si="430"/>
        <v>구간33</v>
      </c>
      <c r="D2966" s="152">
        <f t="shared" si="427"/>
        <v>90</v>
      </c>
      <c r="E2966" s="180">
        <f>COUNTIF($C$15:C2966,C2966)</f>
        <v>29</v>
      </c>
      <c r="F2966" s="181">
        <f t="shared" si="431"/>
        <v>0.24770345735820065</v>
      </c>
      <c r="G2966" s="181">
        <f t="shared" si="432"/>
        <v>4.1817693417554283E-4</v>
      </c>
      <c r="H2966" s="182">
        <f t="shared" si="428"/>
        <v>0.24812163429237619</v>
      </c>
    </row>
    <row r="2967" spans="1:8">
      <c r="A2967" s="152">
        <f t="shared" si="429"/>
        <v>2953</v>
      </c>
      <c r="B2967" s="153">
        <f t="shared" si="429"/>
        <v>47878</v>
      </c>
      <c r="C2967" s="179" t="str">
        <f t="shared" si="430"/>
        <v>구간33</v>
      </c>
      <c r="D2967" s="152">
        <f t="shared" si="427"/>
        <v>90</v>
      </c>
      <c r="E2967" s="180">
        <f>COUNTIF($C$15:C2967,C2967)</f>
        <v>30</v>
      </c>
      <c r="F2967" s="181">
        <f t="shared" si="431"/>
        <v>0.24770345735820065</v>
      </c>
      <c r="G2967" s="181">
        <f t="shared" si="432"/>
        <v>4.3259682845745806E-4</v>
      </c>
      <c r="H2967" s="182">
        <f t="shared" si="428"/>
        <v>0.2481360541866581</v>
      </c>
    </row>
    <row r="2968" spans="1:8">
      <c r="A2968" s="152">
        <f t="shared" si="429"/>
        <v>2954</v>
      </c>
      <c r="B2968" s="153">
        <f t="shared" si="429"/>
        <v>47879</v>
      </c>
      <c r="C2968" s="179" t="str">
        <f t="shared" si="430"/>
        <v>구간33</v>
      </c>
      <c r="D2968" s="152">
        <f t="shared" si="427"/>
        <v>90</v>
      </c>
      <c r="E2968" s="180">
        <f>COUNTIF($C$15:C2968,C2968)</f>
        <v>31</v>
      </c>
      <c r="F2968" s="181">
        <f t="shared" si="431"/>
        <v>0.24770345735820065</v>
      </c>
      <c r="G2968" s="181">
        <f t="shared" si="432"/>
        <v>4.4701672273937334E-4</v>
      </c>
      <c r="H2968" s="182">
        <f t="shared" si="428"/>
        <v>0.24815047408094001</v>
      </c>
    </row>
    <row r="2969" spans="1:8">
      <c r="A2969" s="152">
        <f t="shared" si="429"/>
        <v>2955</v>
      </c>
      <c r="B2969" s="153">
        <f t="shared" si="429"/>
        <v>47880</v>
      </c>
      <c r="C2969" s="179" t="str">
        <f t="shared" si="430"/>
        <v>구간33</v>
      </c>
      <c r="D2969" s="152">
        <f t="shared" si="427"/>
        <v>90</v>
      </c>
      <c r="E2969" s="180">
        <f>COUNTIF($C$15:C2969,C2969)</f>
        <v>32</v>
      </c>
      <c r="F2969" s="181">
        <f t="shared" si="431"/>
        <v>0.24770345735820065</v>
      </c>
      <c r="G2969" s="181">
        <f t="shared" si="432"/>
        <v>4.6143661702128863E-4</v>
      </c>
      <c r="H2969" s="182">
        <f t="shared" si="428"/>
        <v>0.24816489397522193</v>
      </c>
    </row>
    <row r="2970" spans="1:8">
      <c r="A2970" s="152">
        <f t="shared" si="429"/>
        <v>2956</v>
      </c>
      <c r="B2970" s="153">
        <f t="shared" si="429"/>
        <v>47881</v>
      </c>
      <c r="C2970" s="179" t="str">
        <f t="shared" si="430"/>
        <v>구간33</v>
      </c>
      <c r="D2970" s="152">
        <f t="shared" si="427"/>
        <v>90</v>
      </c>
      <c r="E2970" s="180">
        <f>COUNTIF($C$15:C2970,C2970)</f>
        <v>33</v>
      </c>
      <c r="F2970" s="181">
        <f t="shared" si="431"/>
        <v>0.24770345735820065</v>
      </c>
      <c r="G2970" s="181">
        <f t="shared" si="432"/>
        <v>4.7585651130320391E-4</v>
      </c>
      <c r="H2970" s="182">
        <f t="shared" si="428"/>
        <v>0.24817931386950384</v>
      </c>
    </row>
    <row r="2971" spans="1:8">
      <c r="A2971" s="152">
        <f t="shared" si="429"/>
        <v>2957</v>
      </c>
      <c r="B2971" s="153">
        <f t="shared" si="429"/>
        <v>47882</v>
      </c>
      <c r="C2971" s="179" t="str">
        <f t="shared" si="430"/>
        <v>구간33</v>
      </c>
      <c r="D2971" s="152">
        <f t="shared" si="427"/>
        <v>90</v>
      </c>
      <c r="E2971" s="180">
        <f>COUNTIF($C$15:C2971,C2971)</f>
        <v>34</v>
      </c>
      <c r="F2971" s="181">
        <f t="shared" si="431"/>
        <v>0.24770345735820065</v>
      </c>
      <c r="G2971" s="181">
        <f t="shared" si="432"/>
        <v>4.9027640558511919E-4</v>
      </c>
      <c r="H2971" s="182">
        <f t="shared" si="428"/>
        <v>0.24819373376378578</v>
      </c>
    </row>
    <row r="2972" spans="1:8">
      <c r="A2972" s="152">
        <f t="shared" si="429"/>
        <v>2958</v>
      </c>
      <c r="B2972" s="153">
        <f t="shared" si="429"/>
        <v>47883</v>
      </c>
      <c r="C2972" s="179" t="str">
        <f t="shared" si="430"/>
        <v>구간33</v>
      </c>
      <c r="D2972" s="152">
        <f t="shared" si="427"/>
        <v>90</v>
      </c>
      <c r="E2972" s="180">
        <f>COUNTIF($C$15:C2972,C2972)</f>
        <v>35</v>
      </c>
      <c r="F2972" s="181">
        <f t="shared" si="431"/>
        <v>0.24770345735820065</v>
      </c>
      <c r="G2972" s="181">
        <f t="shared" si="432"/>
        <v>5.0469629986703442E-4</v>
      </c>
      <c r="H2972" s="182">
        <f t="shared" si="428"/>
        <v>0.2482081536580677</v>
      </c>
    </row>
    <row r="2973" spans="1:8">
      <c r="A2973" s="152">
        <f t="shared" si="429"/>
        <v>2959</v>
      </c>
      <c r="B2973" s="153">
        <f t="shared" si="429"/>
        <v>47884</v>
      </c>
      <c r="C2973" s="179" t="str">
        <f t="shared" si="430"/>
        <v>구간33</v>
      </c>
      <c r="D2973" s="152">
        <f t="shared" si="427"/>
        <v>90</v>
      </c>
      <c r="E2973" s="180">
        <f>COUNTIF($C$15:C2973,C2973)</f>
        <v>36</v>
      </c>
      <c r="F2973" s="181">
        <f t="shared" si="431"/>
        <v>0.24770345735820065</v>
      </c>
      <c r="G2973" s="181">
        <f t="shared" si="432"/>
        <v>5.1911619414894976E-4</v>
      </c>
      <c r="H2973" s="182">
        <f t="shared" si="428"/>
        <v>0.24822257355234961</v>
      </c>
    </row>
    <row r="2974" spans="1:8">
      <c r="A2974" s="152">
        <f t="shared" si="429"/>
        <v>2960</v>
      </c>
      <c r="B2974" s="153">
        <f t="shared" si="429"/>
        <v>47885</v>
      </c>
      <c r="C2974" s="179" t="str">
        <f t="shared" si="430"/>
        <v>구간33</v>
      </c>
      <c r="D2974" s="152">
        <f t="shared" si="427"/>
        <v>90</v>
      </c>
      <c r="E2974" s="180">
        <f>COUNTIF($C$15:C2974,C2974)</f>
        <v>37</v>
      </c>
      <c r="F2974" s="181">
        <f t="shared" si="431"/>
        <v>0.24770345735820065</v>
      </c>
      <c r="G2974" s="181">
        <f t="shared" si="432"/>
        <v>5.3353608843086499E-4</v>
      </c>
      <c r="H2974" s="182">
        <f t="shared" si="428"/>
        <v>0.24823699344663153</v>
      </c>
    </row>
    <row r="2975" spans="1:8">
      <c r="A2975" s="152">
        <f t="shared" si="429"/>
        <v>2961</v>
      </c>
      <c r="B2975" s="153">
        <f t="shared" si="429"/>
        <v>47886</v>
      </c>
      <c r="C2975" s="179" t="str">
        <f t="shared" si="430"/>
        <v>구간33</v>
      </c>
      <c r="D2975" s="152">
        <f t="shared" si="427"/>
        <v>90</v>
      </c>
      <c r="E2975" s="180">
        <f>COUNTIF($C$15:C2975,C2975)</f>
        <v>38</v>
      </c>
      <c r="F2975" s="181">
        <f t="shared" si="431"/>
        <v>0.24770345735820065</v>
      </c>
      <c r="G2975" s="181">
        <f t="shared" si="432"/>
        <v>5.4795598271278022E-4</v>
      </c>
      <c r="H2975" s="182">
        <f t="shared" si="428"/>
        <v>0.24825141334091344</v>
      </c>
    </row>
    <row r="2976" spans="1:8">
      <c r="A2976" s="152">
        <f t="shared" ref="A2976:B2991" si="433">A2975+1</f>
        <v>2962</v>
      </c>
      <c r="B2976" s="153">
        <f t="shared" si="433"/>
        <v>47887</v>
      </c>
      <c r="C2976" s="179" t="str">
        <f t="shared" si="430"/>
        <v>구간33</v>
      </c>
      <c r="D2976" s="152">
        <f t="shared" si="427"/>
        <v>90</v>
      </c>
      <c r="E2976" s="180">
        <f>COUNTIF($C$15:C2976,C2976)</f>
        <v>39</v>
      </c>
      <c r="F2976" s="181">
        <f t="shared" si="431"/>
        <v>0.24770345735820065</v>
      </c>
      <c r="G2976" s="181">
        <f t="shared" si="432"/>
        <v>5.6237587699469556E-4</v>
      </c>
      <c r="H2976" s="182">
        <f t="shared" si="428"/>
        <v>0.24826583323519535</v>
      </c>
    </row>
    <row r="2977" spans="1:8">
      <c r="A2977" s="152">
        <f t="shared" si="433"/>
        <v>2963</v>
      </c>
      <c r="B2977" s="153">
        <f t="shared" si="433"/>
        <v>47888</v>
      </c>
      <c r="C2977" s="179" t="str">
        <f t="shared" si="430"/>
        <v>구간33</v>
      </c>
      <c r="D2977" s="152">
        <f t="shared" si="427"/>
        <v>90</v>
      </c>
      <c r="E2977" s="180">
        <f>COUNTIF($C$15:C2977,C2977)</f>
        <v>40</v>
      </c>
      <c r="F2977" s="181">
        <f t="shared" si="431"/>
        <v>0.24770345735820065</v>
      </c>
      <c r="G2977" s="181">
        <f t="shared" si="432"/>
        <v>5.7679577127661078E-4</v>
      </c>
      <c r="H2977" s="182">
        <f t="shared" si="428"/>
        <v>0.24828025312947727</v>
      </c>
    </row>
    <row r="2978" spans="1:8">
      <c r="A2978" s="152">
        <f t="shared" si="433"/>
        <v>2964</v>
      </c>
      <c r="B2978" s="153">
        <f t="shared" si="433"/>
        <v>47889</v>
      </c>
      <c r="C2978" s="179" t="str">
        <f t="shared" si="430"/>
        <v>구간33</v>
      </c>
      <c r="D2978" s="152">
        <f t="shared" si="427"/>
        <v>90</v>
      </c>
      <c r="E2978" s="180">
        <f>COUNTIF($C$15:C2978,C2978)</f>
        <v>41</v>
      </c>
      <c r="F2978" s="181">
        <f t="shared" si="431"/>
        <v>0.24770345735820065</v>
      </c>
      <c r="G2978" s="181">
        <f t="shared" si="432"/>
        <v>5.9121566555852601E-4</v>
      </c>
      <c r="H2978" s="182">
        <f t="shared" si="428"/>
        <v>0.24829467302375918</v>
      </c>
    </row>
    <row r="2979" spans="1:8">
      <c r="A2979" s="152">
        <f t="shared" si="433"/>
        <v>2965</v>
      </c>
      <c r="B2979" s="153">
        <f t="shared" si="433"/>
        <v>47890</v>
      </c>
      <c r="C2979" s="179" t="str">
        <f t="shared" si="430"/>
        <v>구간33</v>
      </c>
      <c r="D2979" s="152">
        <f t="shared" si="427"/>
        <v>90</v>
      </c>
      <c r="E2979" s="180">
        <f>COUNTIF($C$15:C2979,C2979)</f>
        <v>42</v>
      </c>
      <c r="F2979" s="181">
        <f t="shared" si="431"/>
        <v>0.24770345735820065</v>
      </c>
      <c r="G2979" s="181">
        <f t="shared" si="432"/>
        <v>6.0563555984044135E-4</v>
      </c>
      <c r="H2979" s="182">
        <f t="shared" si="428"/>
        <v>0.2483090929180411</v>
      </c>
    </row>
    <row r="2980" spans="1:8">
      <c r="A2980" s="152">
        <f t="shared" si="433"/>
        <v>2966</v>
      </c>
      <c r="B2980" s="153">
        <f t="shared" si="433"/>
        <v>47891</v>
      </c>
      <c r="C2980" s="179" t="str">
        <f t="shared" si="430"/>
        <v>구간33</v>
      </c>
      <c r="D2980" s="152">
        <f t="shared" si="427"/>
        <v>90</v>
      </c>
      <c r="E2980" s="180">
        <f>COUNTIF($C$15:C2980,C2980)</f>
        <v>43</v>
      </c>
      <c r="F2980" s="181">
        <f t="shared" si="431"/>
        <v>0.24770345735820065</v>
      </c>
      <c r="G2980" s="181">
        <f t="shared" si="432"/>
        <v>6.2005545412235658E-4</v>
      </c>
      <c r="H2980" s="182">
        <f t="shared" si="428"/>
        <v>0.24832351281232301</v>
      </c>
    </row>
    <row r="2981" spans="1:8">
      <c r="A2981" s="152">
        <f t="shared" si="433"/>
        <v>2967</v>
      </c>
      <c r="B2981" s="153">
        <f t="shared" si="433"/>
        <v>47892</v>
      </c>
      <c r="C2981" s="179" t="str">
        <f t="shared" si="430"/>
        <v>구간33</v>
      </c>
      <c r="D2981" s="152">
        <f t="shared" si="427"/>
        <v>90</v>
      </c>
      <c r="E2981" s="180">
        <f>COUNTIF($C$15:C2981,C2981)</f>
        <v>44</v>
      </c>
      <c r="F2981" s="181">
        <f t="shared" si="431"/>
        <v>0.24770345735820065</v>
      </c>
      <c r="G2981" s="181">
        <f t="shared" si="432"/>
        <v>6.3447534840427181E-4</v>
      </c>
      <c r="H2981" s="182">
        <f t="shared" si="428"/>
        <v>0.24833793270660492</v>
      </c>
    </row>
    <row r="2982" spans="1:8">
      <c r="A2982" s="152">
        <f t="shared" si="433"/>
        <v>2968</v>
      </c>
      <c r="B2982" s="153">
        <f t="shared" si="433"/>
        <v>47893</v>
      </c>
      <c r="C2982" s="179" t="str">
        <f t="shared" si="430"/>
        <v>구간33</v>
      </c>
      <c r="D2982" s="152">
        <f t="shared" si="427"/>
        <v>90</v>
      </c>
      <c r="E2982" s="180">
        <f>COUNTIF($C$15:C2982,C2982)</f>
        <v>45</v>
      </c>
      <c r="F2982" s="181">
        <f t="shared" si="431"/>
        <v>0.24770345735820065</v>
      </c>
      <c r="G2982" s="181">
        <f t="shared" si="432"/>
        <v>6.4889524268618715E-4</v>
      </c>
      <c r="H2982" s="182">
        <f t="shared" si="428"/>
        <v>0.24835235260088684</v>
      </c>
    </row>
    <row r="2983" spans="1:8">
      <c r="A2983" s="152">
        <f t="shared" si="433"/>
        <v>2969</v>
      </c>
      <c r="B2983" s="153">
        <f t="shared" si="433"/>
        <v>47894</v>
      </c>
      <c r="C2983" s="179" t="str">
        <f t="shared" si="430"/>
        <v>구간33</v>
      </c>
      <c r="D2983" s="152">
        <f t="shared" si="427"/>
        <v>90</v>
      </c>
      <c r="E2983" s="180">
        <f>COUNTIF($C$15:C2983,C2983)</f>
        <v>46</v>
      </c>
      <c r="F2983" s="181">
        <f t="shared" si="431"/>
        <v>0.24770345735820065</v>
      </c>
      <c r="G2983" s="181">
        <f t="shared" si="432"/>
        <v>6.6331513696810237E-4</v>
      </c>
      <c r="H2983" s="182">
        <f t="shared" si="428"/>
        <v>0.24836677249516875</v>
      </c>
    </row>
    <row r="2984" spans="1:8">
      <c r="A2984" s="152">
        <f t="shared" si="433"/>
        <v>2970</v>
      </c>
      <c r="B2984" s="153">
        <f t="shared" si="433"/>
        <v>47895</v>
      </c>
      <c r="C2984" s="179" t="str">
        <f t="shared" si="430"/>
        <v>구간33</v>
      </c>
      <c r="D2984" s="152">
        <f t="shared" si="427"/>
        <v>90</v>
      </c>
      <c r="E2984" s="180">
        <f>COUNTIF($C$15:C2984,C2984)</f>
        <v>47</v>
      </c>
      <c r="F2984" s="181">
        <f t="shared" si="431"/>
        <v>0.24770345735820065</v>
      </c>
      <c r="G2984" s="181">
        <f t="shared" si="432"/>
        <v>6.7773503125001771E-4</v>
      </c>
      <c r="H2984" s="182">
        <f t="shared" si="428"/>
        <v>0.24838119238945067</v>
      </c>
    </row>
    <row r="2985" spans="1:8">
      <c r="A2985" s="152">
        <f t="shared" si="433"/>
        <v>2971</v>
      </c>
      <c r="B2985" s="153">
        <f t="shared" si="433"/>
        <v>47896</v>
      </c>
      <c r="C2985" s="179" t="str">
        <f t="shared" si="430"/>
        <v>구간33</v>
      </c>
      <c r="D2985" s="152">
        <f t="shared" si="427"/>
        <v>90</v>
      </c>
      <c r="E2985" s="180">
        <f>COUNTIF($C$15:C2985,C2985)</f>
        <v>48</v>
      </c>
      <c r="F2985" s="181">
        <f t="shared" si="431"/>
        <v>0.24770345735820065</v>
      </c>
      <c r="G2985" s="181">
        <f t="shared" si="432"/>
        <v>6.9215492553193294E-4</v>
      </c>
      <c r="H2985" s="182">
        <f t="shared" si="428"/>
        <v>0.24839561228373258</v>
      </c>
    </row>
    <row r="2986" spans="1:8">
      <c r="A2986" s="152">
        <f t="shared" si="433"/>
        <v>2972</v>
      </c>
      <c r="B2986" s="153">
        <f t="shared" si="433"/>
        <v>47897</v>
      </c>
      <c r="C2986" s="179" t="str">
        <f t="shared" si="430"/>
        <v>구간33</v>
      </c>
      <c r="D2986" s="152">
        <f t="shared" si="427"/>
        <v>90</v>
      </c>
      <c r="E2986" s="180">
        <f>COUNTIF($C$15:C2986,C2986)</f>
        <v>49</v>
      </c>
      <c r="F2986" s="181">
        <f t="shared" si="431"/>
        <v>0.24770345735820065</v>
      </c>
      <c r="G2986" s="181">
        <f t="shared" si="432"/>
        <v>7.0657481981384817E-4</v>
      </c>
      <c r="H2986" s="182">
        <f t="shared" si="428"/>
        <v>0.24841003217801449</v>
      </c>
    </row>
    <row r="2987" spans="1:8">
      <c r="A2987" s="152">
        <f t="shared" si="433"/>
        <v>2973</v>
      </c>
      <c r="B2987" s="153">
        <f t="shared" si="433"/>
        <v>47898</v>
      </c>
      <c r="C2987" s="179" t="str">
        <f t="shared" si="430"/>
        <v>구간33</v>
      </c>
      <c r="D2987" s="152">
        <f t="shared" si="427"/>
        <v>90</v>
      </c>
      <c r="E2987" s="180">
        <f>COUNTIF($C$15:C2987,C2987)</f>
        <v>50</v>
      </c>
      <c r="F2987" s="181">
        <f t="shared" si="431"/>
        <v>0.24770345735820065</v>
      </c>
      <c r="G2987" s="181">
        <f t="shared" si="432"/>
        <v>7.2099471409576351E-4</v>
      </c>
      <c r="H2987" s="182">
        <f t="shared" si="428"/>
        <v>0.24842445207229641</v>
      </c>
    </row>
    <row r="2988" spans="1:8">
      <c r="A2988" s="152">
        <f t="shared" si="433"/>
        <v>2974</v>
      </c>
      <c r="B2988" s="153">
        <f t="shared" si="433"/>
        <v>47899</v>
      </c>
      <c r="C2988" s="179" t="str">
        <f t="shared" si="430"/>
        <v>구간33</v>
      </c>
      <c r="D2988" s="152">
        <f t="shared" si="427"/>
        <v>90</v>
      </c>
      <c r="E2988" s="180">
        <f>COUNTIF($C$15:C2988,C2988)</f>
        <v>51</v>
      </c>
      <c r="F2988" s="181">
        <f t="shared" si="431"/>
        <v>0.24770345735820065</v>
      </c>
      <c r="G2988" s="181">
        <f t="shared" si="432"/>
        <v>7.3541460837767874E-4</v>
      </c>
      <c r="H2988" s="182">
        <f t="shared" si="428"/>
        <v>0.24843887196657832</v>
      </c>
    </row>
    <row r="2989" spans="1:8">
      <c r="A2989" s="152">
        <f t="shared" si="433"/>
        <v>2975</v>
      </c>
      <c r="B2989" s="153">
        <f t="shared" si="433"/>
        <v>47900</v>
      </c>
      <c r="C2989" s="179" t="str">
        <f t="shared" si="430"/>
        <v>구간33</v>
      </c>
      <c r="D2989" s="152">
        <f t="shared" si="427"/>
        <v>90</v>
      </c>
      <c r="E2989" s="180">
        <f>COUNTIF($C$15:C2989,C2989)</f>
        <v>52</v>
      </c>
      <c r="F2989" s="181">
        <f t="shared" si="431"/>
        <v>0.24770345735820065</v>
      </c>
      <c r="G2989" s="181">
        <f t="shared" si="432"/>
        <v>7.4983450265959407E-4</v>
      </c>
      <c r="H2989" s="182">
        <f t="shared" si="428"/>
        <v>0.24845329186086024</v>
      </c>
    </row>
    <row r="2990" spans="1:8">
      <c r="A2990" s="152">
        <f t="shared" si="433"/>
        <v>2976</v>
      </c>
      <c r="B2990" s="153">
        <f t="shared" si="433"/>
        <v>47901</v>
      </c>
      <c r="C2990" s="179" t="str">
        <f t="shared" si="430"/>
        <v>구간33</v>
      </c>
      <c r="D2990" s="152">
        <f t="shared" si="427"/>
        <v>90</v>
      </c>
      <c r="E2990" s="180">
        <f>COUNTIF($C$15:C2990,C2990)</f>
        <v>53</v>
      </c>
      <c r="F2990" s="181">
        <f t="shared" si="431"/>
        <v>0.24770345735820065</v>
      </c>
      <c r="G2990" s="181">
        <f t="shared" si="432"/>
        <v>7.642543969415093E-4</v>
      </c>
      <c r="H2990" s="182">
        <f t="shared" si="428"/>
        <v>0.24846771175514215</v>
      </c>
    </row>
    <row r="2991" spans="1:8">
      <c r="A2991" s="152">
        <f t="shared" si="433"/>
        <v>2977</v>
      </c>
      <c r="B2991" s="153">
        <f t="shared" si="433"/>
        <v>47902</v>
      </c>
      <c r="C2991" s="179" t="str">
        <f t="shared" si="430"/>
        <v>구간33</v>
      </c>
      <c r="D2991" s="152">
        <f t="shared" si="427"/>
        <v>90</v>
      </c>
      <c r="E2991" s="180">
        <f>COUNTIF($C$15:C2991,C2991)</f>
        <v>54</v>
      </c>
      <c r="F2991" s="181">
        <f t="shared" si="431"/>
        <v>0.24770345735820065</v>
      </c>
      <c r="G2991" s="181">
        <f t="shared" si="432"/>
        <v>7.7867429122342453E-4</v>
      </c>
      <c r="H2991" s="182">
        <f t="shared" si="428"/>
        <v>0.24848213164942407</v>
      </c>
    </row>
    <row r="2992" spans="1:8">
      <c r="A2992" s="152">
        <f t="shared" ref="A2992:B3007" si="434">A2991+1</f>
        <v>2978</v>
      </c>
      <c r="B2992" s="153">
        <f t="shared" si="434"/>
        <v>47903</v>
      </c>
      <c r="C2992" s="179" t="str">
        <f t="shared" si="430"/>
        <v>구간33</v>
      </c>
      <c r="D2992" s="152">
        <f t="shared" si="427"/>
        <v>90</v>
      </c>
      <c r="E2992" s="180">
        <f>COUNTIF($C$15:C2992,C2992)</f>
        <v>55</v>
      </c>
      <c r="F2992" s="181">
        <f t="shared" si="431"/>
        <v>0.24770345735820065</v>
      </c>
      <c r="G2992" s="181">
        <f t="shared" si="432"/>
        <v>7.9309418550533987E-4</v>
      </c>
      <c r="H2992" s="182">
        <f t="shared" si="428"/>
        <v>0.24849655154370598</v>
      </c>
    </row>
    <row r="2993" spans="1:8">
      <c r="A2993" s="152">
        <f t="shared" si="434"/>
        <v>2979</v>
      </c>
      <c r="B2993" s="153">
        <f t="shared" si="434"/>
        <v>47904</v>
      </c>
      <c r="C2993" s="179" t="str">
        <f t="shared" si="430"/>
        <v>구간33</v>
      </c>
      <c r="D2993" s="152">
        <f t="shared" si="427"/>
        <v>90</v>
      </c>
      <c r="E2993" s="180">
        <f>COUNTIF($C$15:C2993,C2993)</f>
        <v>56</v>
      </c>
      <c r="F2993" s="181">
        <f t="shared" si="431"/>
        <v>0.24770345735820065</v>
      </c>
      <c r="G2993" s="181">
        <f t="shared" si="432"/>
        <v>8.075140797872551E-4</v>
      </c>
      <c r="H2993" s="182">
        <f t="shared" si="428"/>
        <v>0.24851097143798789</v>
      </c>
    </row>
    <row r="2994" spans="1:8">
      <c r="A2994" s="152">
        <f t="shared" si="434"/>
        <v>2980</v>
      </c>
      <c r="B2994" s="153">
        <f t="shared" si="434"/>
        <v>47905</v>
      </c>
      <c r="C2994" s="179" t="str">
        <f t="shared" si="430"/>
        <v>구간33</v>
      </c>
      <c r="D2994" s="152">
        <f t="shared" si="427"/>
        <v>90</v>
      </c>
      <c r="E2994" s="180">
        <f>COUNTIF($C$15:C2994,C2994)</f>
        <v>57</v>
      </c>
      <c r="F2994" s="181">
        <f t="shared" si="431"/>
        <v>0.24770345735820065</v>
      </c>
      <c r="G2994" s="181">
        <f t="shared" si="432"/>
        <v>8.2193397406917033E-4</v>
      </c>
      <c r="H2994" s="182">
        <f t="shared" si="428"/>
        <v>0.24852539133226983</v>
      </c>
    </row>
    <row r="2995" spans="1:8">
      <c r="A2995" s="152">
        <f t="shared" si="434"/>
        <v>2981</v>
      </c>
      <c r="B2995" s="153">
        <f t="shared" si="434"/>
        <v>47906</v>
      </c>
      <c r="C2995" s="179" t="str">
        <f t="shared" si="430"/>
        <v>구간33</v>
      </c>
      <c r="D2995" s="152">
        <f t="shared" si="427"/>
        <v>90</v>
      </c>
      <c r="E2995" s="180">
        <f>COUNTIF($C$15:C2995,C2995)</f>
        <v>58</v>
      </c>
      <c r="F2995" s="181">
        <f t="shared" si="431"/>
        <v>0.24770345735820065</v>
      </c>
      <c r="G2995" s="181">
        <f t="shared" si="432"/>
        <v>8.3635386835108566E-4</v>
      </c>
      <c r="H2995" s="182">
        <f t="shared" si="428"/>
        <v>0.24853981122655175</v>
      </c>
    </row>
    <row r="2996" spans="1:8">
      <c r="A2996" s="152">
        <f t="shared" si="434"/>
        <v>2982</v>
      </c>
      <c r="B2996" s="153">
        <f t="shared" si="434"/>
        <v>47907</v>
      </c>
      <c r="C2996" s="179" t="str">
        <f t="shared" si="430"/>
        <v>구간33</v>
      </c>
      <c r="D2996" s="152">
        <f t="shared" si="427"/>
        <v>90</v>
      </c>
      <c r="E2996" s="180">
        <f>COUNTIF($C$15:C2996,C2996)</f>
        <v>59</v>
      </c>
      <c r="F2996" s="181">
        <f t="shared" si="431"/>
        <v>0.24770345735820065</v>
      </c>
      <c r="G2996" s="181">
        <f t="shared" si="432"/>
        <v>8.5077376263300089E-4</v>
      </c>
      <c r="H2996" s="182">
        <f t="shared" si="428"/>
        <v>0.24855423112083366</v>
      </c>
    </row>
    <row r="2997" spans="1:8">
      <c r="A2997" s="152">
        <f t="shared" si="434"/>
        <v>2983</v>
      </c>
      <c r="B2997" s="153">
        <f t="shared" si="434"/>
        <v>47908</v>
      </c>
      <c r="C2997" s="179" t="str">
        <f t="shared" si="430"/>
        <v>구간33</v>
      </c>
      <c r="D2997" s="152">
        <f t="shared" si="427"/>
        <v>90</v>
      </c>
      <c r="E2997" s="180">
        <f>COUNTIF($C$15:C2997,C2997)</f>
        <v>60</v>
      </c>
      <c r="F2997" s="181">
        <f t="shared" si="431"/>
        <v>0.24770345735820065</v>
      </c>
      <c r="G2997" s="181">
        <f t="shared" si="432"/>
        <v>8.6519365691491612E-4</v>
      </c>
      <c r="H2997" s="182">
        <f t="shared" si="428"/>
        <v>0.24856865101511558</v>
      </c>
    </row>
    <row r="2998" spans="1:8">
      <c r="A2998" s="152">
        <f t="shared" si="434"/>
        <v>2984</v>
      </c>
      <c r="B2998" s="153">
        <f t="shared" si="434"/>
        <v>47909</v>
      </c>
      <c r="C2998" s="179" t="str">
        <f t="shared" si="430"/>
        <v>구간33</v>
      </c>
      <c r="D2998" s="152">
        <f t="shared" si="427"/>
        <v>90</v>
      </c>
      <c r="E2998" s="180">
        <f>COUNTIF($C$15:C2998,C2998)</f>
        <v>61</v>
      </c>
      <c r="F2998" s="181">
        <f t="shared" si="431"/>
        <v>0.24770345735820065</v>
      </c>
      <c r="G2998" s="181">
        <f t="shared" si="432"/>
        <v>8.7961355119683146E-4</v>
      </c>
      <c r="H2998" s="182">
        <f t="shared" si="428"/>
        <v>0.24858307090939749</v>
      </c>
    </row>
    <row r="2999" spans="1:8">
      <c r="A2999" s="152">
        <f t="shared" si="434"/>
        <v>2985</v>
      </c>
      <c r="B2999" s="153">
        <f t="shared" si="434"/>
        <v>47910</v>
      </c>
      <c r="C2999" s="179" t="str">
        <f t="shared" si="430"/>
        <v>구간33</v>
      </c>
      <c r="D2999" s="152">
        <f t="shared" si="427"/>
        <v>90</v>
      </c>
      <c r="E2999" s="180">
        <f>COUNTIF($C$15:C2999,C2999)</f>
        <v>62</v>
      </c>
      <c r="F2999" s="181">
        <f t="shared" si="431"/>
        <v>0.24770345735820065</v>
      </c>
      <c r="G2999" s="181">
        <f t="shared" si="432"/>
        <v>8.9403344547874669E-4</v>
      </c>
      <c r="H2999" s="182">
        <f t="shared" si="428"/>
        <v>0.24859749080367941</v>
      </c>
    </row>
    <row r="3000" spans="1:8">
      <c r="A3000" s="152">
        <f t="shared" si="434"/>
        <v>2986</v>
      </c>
      <c r="B3000" s="153">
        <f t="shared" si="434"/>
        <v>47911</v>
      </c>
      <c r="C3000" s="179" t="str">
        <f t="shared" si="430"/>
        <v>구간33</v>
      </c>
      <c r="D3000" s="152">
        <f t="shared" si="427"/>
        <v>90</v>
      </c>
      <c r="E3000" s="180">
        <f>COUNTIF($C$15:C3000,C3000)</f>
        <v>63</v>
      </c>
      <c r="F3000" s="181">
        <f t="shared" si="431"/>
        <v>0.24770345735820065</v>
      </c>
      <c r="G3000" s="181">
        <f t="shared" si="432"/>
        <v>9.0845333976066203E-4</v>
      </c>
      <c r="H3000" s="182">
        <f t="shared" si="428"/>
        <v>0.24861191069796132</v>
      </c>
    </row>
    <row r="3001" spans="1:8">
      <c r="A3001" s="152">
        <f t="shared" si="434"/>
        <v>2987</v>
      </c>
      <c r="B3001" s="153">
        <f t="shared" si="434"/>
        <v>47912</v>
      </c>
      <c r="C3001" s="179" t="str">
        <f t="shared" si="430"/>
        <v>구간33</v>
      </c>
      <c r="D3001" s="152">
        <f t="shared" si="427"/>
        <v>90</v>
      </c>
      <c r="E3001" s="180">
        <f>COUNTIF($C$15:C3001,C3001)</f>
        <v>64</v>
      </c>
      <c r="F3001" s="181">
        <f t="shared" si="431"/>
        <v>0.24770345735820065</v>
      </c>
      <c r="G3001" s="181">
        <f t="shared" si="432"/>
        <v>9.2287323404257725E-4</v>
      </c>
      <c r="H3001" s="182">
        <f t="shared" si="428"/>
        <v>0.24862633059224323</v>
      </c>
    </row>
    <row r="3002" spans="1:8">
      <c r="A3002" s="152">
        <f t="shared" si="434"/>
        <v>2988</v>
      </c>
      <c r="B3002" s="153">
        <f t="shared" si="434"/>
        <v>47913</v>
      </c>
      <c r="C3002" s="179" t="str">
        <f t="shared" si="430"/>
        <v>구간33</v>
      </c>
      <c r="D3002" s="152">
        <f t="shared" si="427"/>
        <v>90</v>
      </c>
      <c r="E3002" s="180">
        <f>COUNTIF($C$15:C3002,C3002)</f>
        <v>65</v>
      </c>
      <c r="F3002" s="181">
        <f t="shared" si="431"/>
        <v>0.24770345735820065</v>
      </c>
      <c r="G3002" s="181">
        <f t="shared" si="432"/>
        <v>9.3729312832449248E-4</v>
      </c>
      <c r="H3002" s="182">
        <f t="shared" si="428"/>
        <v>0.24864075048652515</v>
      </c>
    </row>
    <row r="3003" spans="1:8">
      <c r="A3003" s="152">
        <f t="shared" si="434"/>
        <v>2989</v>
      </c>
      <c r="B3003" s="153">
        <f t="shared" si="434"/>
        <v>47914</v>
      </c>
      <c r="C3003" s="179" t="str">
        <f t="shared" si="430"/>
        <v>구간33</v>
      </c>
      <c r="D3003" s="152">
        <f t="shared" si="427"/>
        <v>90</v>
      </c>
      <c r="E3003" s="180">
        <f>COUNTIF($C$15:C3003,C3003)</f>
        <v>66</v>
      </c>
      <c r="F3003" s="181">
        <f t="shared" si="431"/>
        <v>0.24770345735820065</v>
      </c>
      <c r="G3003" s="181">
        <f t="shared" si="432"/>
        <v>9.5171302260640782E-4</v>
      </c>
      <c r="H3003" s="182">
        <f t="shared" si="428"/>
        <v>0.24865517038080706</v>
      </c>
    </row>
    <row r="3004" spans="1:8">
      <c r="A3004" s="152">
        <f t="shared" si="434"/>
        <v>2990</v>
      </c>
      <c r="B3004" s="153">
        <f t="shared" si="434"/>
        <v>47915</v>
      </c>
      <c r="C3004" s="179" t="str">
        <f t="shared" si="430"/>
        <v>구간33</v>
      </c>
      <c r="D3004" s="152">
        <f t="shared" si="427"/>
        <v>90</v>
      </c>
      <c r="E3004" s="180">
        <f>COUNTIF($C$15:C3004,C3004)</f>
        <v>67</v>
      </c>
      <c r="F3004" s="181">
        <f t="shared" si="431"/>
        <v>0.24770345735820065</v>
      </c>
      <c r="G3004" s="181">
        <f t="shared" si="432"/>
        <v>9.6613291688832305E-4</v>
      </c>
      <c r="H3004" s="182">
        <f t="shared" si="428"/>
        <v>0.24866959027508898</v>
      </c>
    </row>
    <row r="3005" spans="1:8">
      <c r="A3005" s="152">
        <f t="shared" si="434"/>
        <v>2991</v>
      </c>
      <c r="B3005" s="153">
        <f t="shared" si="434"/>
        <v>47916</v>
      </c>
      <c r="C3005" s="179" t="str">
        <f t="shared" si="430"/>
        <v>구간33</v>
      </c>
      <c r="D3005" s="152">
        <f t="shared" si="427"/>
        <v>90</v>
      </c>
      <c r="E3005" s="180">
        <f>COUNTIF($C$15:C3005,C3005)</f>
        <v>68</v>
      </c>
      <c r="F3005" s="181">
        <f t="shared" si="431"/>
        <v>0.24770345735820065</v>
      </c>
      <c r="G3005" s="181">
        <f t="shared" si="432"/>
        <v>9.8055281117023839E-4</v>
      </c>
      <c r="H3005" s="182">
        <f t="shared" si="428"/>
        <v>0.24868401016937089</v>
      </c>
    </row>
    <row r="3006" spans="1:8">
      <c r="A3006" s="152">
        <f t="shared" si="434"/>
        <v>2992</v>
      </c>
      <c r="B3006" s="153">
        <f t="shared" si="434"/>
        <v>47917</v>
      </c>
      <c r="C3006" s="179" t="str">
        <f t="shared" si="430"/>
        <v>구간33</v>
      </c>
      <c r="D3006" s="152">
        <f t="shared" si="427"/>
        <v>90</v>
      </c>
      <c r="E3006" s="180">
        <f>COUNTIF($C$15:C3006,C3006)</f>
        <v>69</v>
      </c>
      <c r="F3006" s="181">
        <f t="shared" si="431"/>
        <v>0.24770345735820065</v>
      </c>
      <c r="G3006" s="181">
        <f t="shared" si="432"/>
        <v>9.9497270545215351E-4</v>
      </c>
      <c r="H3006" s="182">
        <f t="shared" si="428"/>
        <v>0.2486984300636528</v>
      </c>
    </row>
    <row r="3007" spans="1:8">
      <c r="A3007" s="152">
        <f t="shared" si="434"/>
        <v>2993</v>
      </c>
      <c r="B3007" s="153">
        <f t="shared" si="434"/>
        <v>47918</v>
      </c>
      <c r="C3007" s="179" t="str">
        <f t="shared" si="430"/>
        <v>구간33</v>
      </c>
      <c r="D3007" s="152">
        <f t="shared" si="427"/>
        <v>90</v>
      </c>
      <c r="E3007" s="180">
        <f>COUNTIF($C$15:C3007,C3007)</f>
        <v>70</v>
      </c>
      <c r="F3007" s="181">
        <f t="shared" si="431"/>
        <v>0.24770345735820065</v>
      </c>
      <c r="G3007" s="181">
        <f t="shared" si="432"/>
        <v>1.0093925997340688E-3</v>
      </c>
      <c r="H3007" s="182">
        <f t="shared" si="428"/>
        <v>0.24871284995793472</v>
      </c>
    </row>
    <row r="3008" spans="1:8">
      <c r="A3008" s="152">
        <f t="shared" ref="A3008:B3023" si="435">A3007+1</f>
        <v>2994</v>
      </c>
      <c r="B3008" s="153">
        <f t="shared" si="435"/>
        <v>47919</v>
      </c>
      <c r="C3008" s="179" t="str">
        <f t="shared" si="430"/>
        <v>구간33</v>
      </c>
      <c r="D3008" s="152">
        <f t="shared" si="427"/>
        <v>90</v>
      </c>
      <c r="E3008" s="180">
        <f>COUNTIF($C$15:C3008,C3008)</f>
        <v>71</v>
      </c>
      <c r="F3008" s="181">
        <f t="shared" si="431"/>
        <v>0.24770345735820065</v>
      </c>
      <c r="G3008" s="181">
        <f t="shared" si="432"/>
        <v>1.0238124940159842E-3</v>
      </c>
      <c r="H3008" s="182">
        <f t="shared" si="428"/>
        <v>0.24872726985221663</v>
      </c>
    </row>
    <row r="3009" spans="1:8">
      <c r="A3009" s="152">
        <f t="shared" si="435"/>
        <v>2995</v>
      </c>
      <c r="B3009" s="153">
        <f t="shared" si="435"/>
        <v>47920</v>
      </c>
      <c r="C3009" s="179" t="str">
        <f t="shared" si="430"/>
        <v>구간33</v>
      </c>
      <c r="D3009" s="152">
        <f t="shared" si="427"/>
        <v>90</v>
      </c>
      <c r="E3009" s="180">
        <f>COUNTIF($C$15:C3009,C3009)</f>
        <v>72</v>
      </c>
      <c r="F3009" s="181">
        <f t="shared" si="431"/>
        <v>0.24770345735820065</v>
      </c>
      <c r="G3009" s="181">
        <f t="shared" si="432"/>
        <v>1.0382323882978995E-3</v>
      </c>
      <c r="H3009" s="182">
        <f t="shared" si="428"/>
        <v>0.24874168974649855</v>
      </c>
    </row>
    <row r="3010" spans="1:8">
      <c r="A3010" s="152">
        <f t="shared" si="435"/>
        <v>2996</v>
      </c>
      <c r="B3010" s="153">
        <f t="shared" si="435"/>
        <v>47921</v>
      </c>
      <c r="C3010" s="179" t="str">
        <f t="shared" si="430"/>
        <v>구간33</v>
      </c>
      <c r="D3010" s="152">
        <f t="shared" si="427"/>
        <v>90</v>
      </c>
      <c r="E3010" s="180">
        <f>COUNTIF($C$15:C3010,C3010)</f>
        <v>73</v>
      </c>
      <c r="F3010" s="181">
        <f t="shared" si="431"/>
        <v>0.24770345735820065</v>
      </c>
      <c r="G3010" s="181">
        <f t="shared" si="432"/>
        <v>1.0526522825798146E-3</v>
      </c>
      <c r="H3010" s="182">
        <f t="shared" si="428"/>
        <v>0.24875610964078046</v>
      </c>
    </row>
    <row r="3011" spans="1:8">
      <c r="A3011" s="152">
        <f t="shared" si="435"/>
        <v>2997</v>
      </c>
      <c r="B3011" s="153">
        <f t="shared" si="435"/>
        <v>47922</v>
      </c>
      <c r="C3011" s="179" t="str">
        <f t="shared" si="430"/>
        <v>구간33</v>
      </c>
      <c r="D3011" s="152">
        <f t="shared" si="427"/>
        <v>90</v>
      </c>
      <c r="E3011" s="180">
        <f>COUNTIF($C$15:C3011,C3011)</f>
        <v>74</v>
      </c>
      <c r="F3011" s="181">
        <f t="shared" si="431"/>
        <v>0.24770345735820065</v>
      </c>
      <c r="G3011" s="181">
        <f t="shared" si="432"/>
        <v>1.06707217686173E-3</v>
      </c>
      <c r="H3011" s="182">
        <f t="shared" si="428"/>
        <v>0.24877052953506237</v>
      </c>
    </row>
    <row r="3012" spans="1:8">
      <c r="A3012" s="152">
        <f t="shared" si="435"/>
        <v>2998</v>
      </c>
      <c r="B3012" s="153">
        <f t="shared" si="435"/>
        <v>47923</v>
      </c>
      <c r="C3012" s="179" t="str">
        <f t="shared" si="430"/>
        <v>구간33</v>
      </c>
      <c r="D3012" s="152">
        <f t="shared" si="427"/>
        <v>90</v>
      </c>
      <c r="E3012" s="180">
        <f>COUNTIF($C$15:C3012,C3012)</f>
        <v>75</v>
      </c>
      <c r="F3012" s="181">
        <f t="shared" si="431"/>
        <v>0.24770345735820065</v>
      </c>
      <c r="G3012" s="181">
        <f t="shared" si="432"/>
        <v>1.0814920711436453E-3</v>
      </c>
      <c r="H3012" s="182">
        <f t="shared" si="428"/>
        <v>0.24878494942934429</v>
      </c>
    </row>
    <row r="3013" spans="1:8">
      <c r="A3013" s="152">
        <f t="shared" si="435"/>
        <v>2999</v>
      </c>
      <c r="B3013" s="153">
        <f t="shared" si="435"/>
        <v>47924</v>
      </c>
      <c r="C3013" s="179" t="str">
        <f t="shared" si="430"/>
        <v>구간33</v>
      </c>
      <c r="D3013" s="152">
        <f t="shared" si="427"/>
        <v>90</v>
      </c>
      <c r="E3013" s="180">
        <f>COUNTIF($C$15:C3013,C3013)</f>
        <v>76</v>
      </c>
      <c r="F3013" s="181">
        <f t="shared" si="431"/>
        <v>0.24770345735820065</v>
      </c>
      <c r="G3013" s="181">
        <f t="shared" si="432"/>
        <v>1.0959119654255604E-3</v>
      </c>
      <c r="H3013" s="182">
        <f t="shared" si="428"/>
        <v>0.2487993693236262</v>
      </c>
    </row>
    <row r="3014" spans="1:8">
      <c r="A3014" s="152">
        <f t="shared" si="435"/>
        <v>3000</v>
      </c>
      <c r="B3014" s="153">
        <f t="shared" si="435"/>
        <v>47925</v>
      </c>
      <c r="C3014" s="179" t="str">
        <f t="shared" si="430"/>
        <v>구간33</v>
      </c>
      <c r="D3014" s="152">
        <f t="shared" si="427"/>
        <v>90</v>
      </c>
      <c r="E3014" s="180">
        <f>COUNTIF($C$15:C3014,C3014)</f>
        <v>77</v>
      </c>
      <c r="F3014" s="181">
        <f t="shared" si="431"/>
        <v>0.24770345735820065</v>
      </c>
      <c r="G3014" s="181">
        <f t="shared" si="432"/>
        <v>1.1103318597074758E-3</v>
      </c>
      <c r="H3014" s="182">
        <f t="shared" si="428"/>
        <v>0.24881378921790812</v>
      </c>
    </row>
    <row r="3015" spans="1:8">
      <c r="A3015" s="152">
        <f t="shared" si="435"/>
        <v>3001</v>
      </c>
      <c r="B3015" s="153">
        <f t="shared" si="435"/>
        <v>47926</v>
      </c>
      <c r="C3015" s="179" t="str">
        <f t="shared" si="430"/>
        <v>구간33</v>
      </c>
      <c r="D3015" s="152">
        <f t="shared" si="427"/>
        <v>90</v>
      </c>
      <c r="E3015" s="180">
        <f>COUNTIF($C$15:C3015,C3015)</f>
        <v>78</v>
      </c>
      <c r="F3015" s="181">
        <f t="shared" si="431"/>
        <v>0.24770345735820065</v>
      </c>
      <c r="G3015" s="181">
        <f t="shared" si="432"/>
        <v>1.1247517539893911E-3</v>
      </c>
      <c r="H3015" s="182">
        <f t="shared" si="428"/>
        <v>0.24882820911219003</v>
      </c>
    </row>
    <row r="3016" spans="1:8">
      <c r="A3016" s="152">
        <f t="shared" si="435"/>
        <v>3002</v>
      </c>
      <c r="B3016" s="153">
        <f t="shared" si="435"/>
        <v>47927</v>
      </c>
      <c r="C3016" s="179" t="str">
        <f t="shared" si="430"/>
        <v>구간33</v>
      </c>
      <c r="D3016" s="152">
        <f t="shared" si="427"/>
        <v>90</v>
      </c>
      <c r="E3016" s="180">
        <f>COUNTIF($C$15:C3016,C3016)</f>
        <v>79</v>
      </c>
      <c r="F3016" s="181">
        <f t="shared" si="431"/>
        <v>0.24770345735820065</v>
      </c>
      <c r="G3016" s="181">
        <f t="shared" si="432"/>
        <v>1.1391716482713062E-3</v>
      </c>
      <c r="H3016" s="182">
        <f t="shared" si="428"/>
        <v>0.24884262900647197</v>
      </c>
    </row>
    <row r="3017" spans="1:8">
      <c r="A3017" s="152">
        <f t="shared" si="435"/>
        <v>3003</v>
      </c>
      <c r="B3017" s="153">
        <f t="shared" si="435"/>
        <v>47928</v>
      </c>
      <c r="C3017" s="179" t="str">
        <f t="shared" si="430"/>
        <v>구간33</v>
      </c>
      <c r="D3017" s="152">
        <f t="shared" si="427"/>
        <v>90</v>
      </c>
      <c r="E3017" s="180">
        <f>COUNTIF($C$15:C3017,C3017)</f>
        <v>80</v>
      </c>
      <c r="F3017" s="181">
        <f t="shared" si="431"/>
        <v>0.24770345735820065</v>
      </c>
      <c r="G3017" s="181">
        <f t="shared" si="432"/>
        <v>1.1535915425532216E-3</v>
      </c>
      <c r="H3017" s="182">
        <f t="shared" si="428"/>
        <v>0.24885704890075389</v>
      </c>
    </row>
    <row r="3018" spans="1:8">
      <c r="A3018" s="152">
        <f t="shared" si="435"/>
        <v>3004</v>
      </c>
      <c r="B3018" s="153">
        <f t="shared" si="435"/>
        <v>47929</v>
      </c>
      <c r="C3018" s="179" t="str">
        <f t="shared" si="430"/>
        <v>구간33</v>
      </c>
      <c r="D3018" s="152">
        <f t="shared" si="427"/>
        <v>90</v>
      </c>
      <c r="E3018" s="180">
        <f>COUNTIF($C$15:C3018,C3018)</f>
        <v>81</v>
      </c>
      <c r="F3018" s="181">
        <f t="shared" si="431"/>
        <v>0.24770345735820065</v>
      </c>
      <c r="G3018" s="181">
        <f t="shared" si="432"/>
        <v>1.1680114368351369E-3</v>
      </c>
      <c r="H3018" s="182">
        <f t="shared" si="428"/>
        <v>0.2488714687950358</v>
      </c>
    </row>
    <row r="3019" spans="1:8">
      <c r="A3019" s="152">
        <f t="shared" si="435"/>
        <v>3005</v>
      </c>
      <c r="B3019" s="153">
        <f t="shared" si="435"/>
        <v>47930</v>
      </c>
      <c r="C3019" s="179" t="str">
        <f t="shared" si="430"/>
        <v>구간33</v>
      </c>
      <c r="D3019" s="152">
        <f t="shared" si="427"/>
        <v>90</v>
      </c>
      <c r="E3019" s="180">
        <f>COUNTIF($C$15:C3019,C3019)</f>
        <v>82</v>
      </c>
      <c r="F3019" s="181">
        <f t="shared" si="431"/>
        <v>0.24770345735820065</v>
      </c>
      <c r="G3019" s="181">
        <f t="shared" si="432"/>
        <v>1.182431331117052E-3</v>
      </c>
      <c r="H3019" s="182">
        <f t="shared" si="428"/>
        <v>0.24888588868931771</v>
      </c>
    </row>
    <row r="3020" spans="1:8">
      <c r="A3020" s="152">
        <f t="shared" si="435"/>
        <v>3006</v>
      </c>
      <c r="B3020" s="153">
        <f t="shared" si="435"/>
        <v>47931</v>
      </c>
      <c r="C3020" s="179" t="str">
        <f t="shared" si="430"/>
        <v>구간33</v>
      </c>
      <c r="D3020" s="152">
        <f t="shared" si="427"/>
        <v>90</v>
      </c>
      <c r="E3020" s="180">
        <f>COUNTIF($C$15:C3020,C3020)</f>
        <v>83</v>
      </c>
      <c r="F3020" s="181">
        <f t="shared" si="431"/>
        <v>0.24770345735820065</v>
      </c>
      <c r="G3020" s="181">
        <f t="shared" si="432"/>
        <v>1.1968512253989674E-3</v>
      </c>
      <c r="H3020" s="182">
        <f t="shared" si="428"/>
        <v>0.24890030858359963</v>
      </c>
    </row>
    <row r="3021" spans="1:8">
      <c r="A3021" s="152">
        <f t="shared" si="435"/>
        <v>3007</v>
      </c>
      <c r="B3021" s="153">
        <f t="shared" si="435"/>
        <v>47932</v>
      </c>
      <c r="C3021" s="179" t="str">
        <f t="shared" si="430"/>
        <v>구간33</v>
      </c>
      <c r="D3021" s="152">
        <f t="shared" si="427"/>
        <v>90</v>
      </c>
      <c r="E3021" s="180">
        <f>COUNTIF($C$15:C3021,C3021)</f>
        <v>84</v>
      </c>
      <c r="F3021" s="181">
        <f t="shared" si="431"/>
        <v>0.24770345735820065</v>
      </c>
      <c r="G3021" s="181">
        <f t="shared" si="432"/>
        <v>1.2112711196808827E-3</v>
      </c>
      <c r="H3021" s="182">
        <f t="shared" si="428"/>
        <v>0.24891472847788154</v>
      </c>
    </row>
    <row r="3022" spans="1:8">
      <c r="A3022" s="152">
        <f t="shared" si="435"/>
        <v>3008</v>
      </c>
      <c r="B3022" s="153">
        <f t="shared" si="435"/>
        <v>47933</v>
      </c>
      <c r="C3022" s="179" t="str">
        <f t="shared" si="430"/>
        <v>구간33</v>
      </c>
      <c r="D3022" s="152">
        <f t="shared" si="427"/>
        <v>90</v>
      </c>
      <c r="E3022" s="180">
        <f>COUNTIF($C$15:C3022,C3022)</f>
        <v>85</v>
      </c>
      <c r="F3022" s="181">
        <f t="shared" si="431"/>
        <v>0.24770345735820065</v>
      </c>
      <c r="G3022" s="181">
        <f t="shared" si="432"/>
        <v>1.2256910139627978E-3</v>
      </c>
      <c r="H3022" s="182">
        <f t="shared" si="428"/>
        <v>0.24892914837216346</v>
      </c>
    </row>
    <row r="3023" spans="1:8">
      <c r="A3023" s="152">
        <f t="shared" si="435"/>
        <v>3009</v>
      </c>
      <c r="B3023" s="153">
        <f t="shared" si="435"/>
        <v>47934</v>
      </c>
      <c r="C3023" s="179" t="str">
        <f t="shared" si="430"/>
        <v>구간33</v>
      </c>
      <c r="D3023" s="152">
        <f t="shared" ref="D3023:D3086" si="436">COUNTIF($C$15:$C$49928,C3023)</f>
        <v>90</v>
      </c>
      <c r="E3023" s="180">
        <f>COUNTIF($C$15:C3023,C3023)</f>
        <v>86</v>
      </c>
      <c r="F3023" s="181">
        <f t="shared" si="431"/>
        <v>0.24770345735820065</v>
      </c>
      <c r="G3023" s="181">
        <f t="shared" si="432"/>
        <v>1.2401109082447132E-3</v>
      </c>
      <c r="H3023" s="182">
        <f t="shared" ref="H3023:H3086" si="437">F3023+G3023</f>
        <v>0.24894356826644537</v>
      </c>
    </row>
    <row r="3024" spans="1:8">
      <c r="A3024" s="152">
        <f t="shared" ref="A3024:B3039" si="438">A3023+1</f>
        <v>3010</v>
      </c>
      <c r="B3024" s="153">
        <f t="shared" si="438"/>
        <v>47935</v>
      </c>
      <c r="C3024" s="179" t="str">
        <f t="shared" ref="C3024:C3087" si="439">IF(IFERROR(HLOOKUP(B3024,$D$5:$BK$6,2,FALSE),"")="",C3025,HLOOKUP(B3024,$D$5:$BK$7,2,FALSE))</f>
        <v>구간33</v>
      </c>
      <c r="D3024" s="152">
        <f t="shared" si="436"/>
        <v>90</v>
      </c>
      <c r="E3024" s="180">
        <f>COUNTIF($C$15:C3024,C3024)</f>
        <v>87</v>
      </c>
      <c r="F3024" s="181">
        <f t="shared" ref="F3024:F3087" si="440">HLOOKUP($C3024,$D$6:$BK$11,6,FALSE)</f>
        <v>0.24770345735820065</v>
      </c>
      <c r="G3024" s="181">
        <f t="shared" ref="G3024:G3087" si="441">HLOOKUP($C3024,$D$6:$BK$11,5,FALSE)*(E3024)</f>
        <v>1.2545308025266285E-3</v>
      </c>
      <c r="H3024" s="182">
        <f t="shared" si="437"/>
        <v>0.24895798816072728</v>
      </c>
    </row>
    <row r="3025" spans="1:8">
      <c r="A3025" s="152">
        <f t="shared" si="438"/>
        <v>3011</v>
      </c>
      <c r="B3025" s="153">
        <f t="shared" si="438"/>
        <v>47936</v>
      </c>
      <c r="C3025" s="179" t="str">
        <f t="shared" si="439"/>
        <v>구간33</v>
      </c>
      <c r="D3025" s="152">
        <f t="shared" si="436"/>
        <v>90</v>
      </c>
      <c r="E3025" s="180">
        <f>COUNTIF($C$15:C3025,C3025)</f>
        <v>88</v>
      </c>
      <c r="F3025" s="181">
        <f t="shared" si="440"/>
        <v>0.24770345735820065</v>
      </c>
      <c r="G3025" s="181">
        <f t="shared" si="441"/>
        <v>1.2689506968085436E-3</v>
      </c>
      <c r="H3025" s="182">
        <f t="shared" si="437"/>
        <v>0.2489724080550092</v>
      </c>
    </row>
    <row r="3026" spans="1:8">
      <c r="A3026" s="152">
        <f t="shared" si="438"/>
        <v>3012</v>
      </c>
      <c r="B3026" s="153">
        <f t="shared" si="438"/>
        <v>47937</v>
      </c>
      <c r="C3026" s="179" t="str">
        <f t="shared" si="439"/>
        <v>구간33</v>
      </c>
      <c r="D3026" s="152">
        <f t="shared" si="436"/>
        <v>90</v>
      </c>
      <c r="E3026" s="180">
        <f>COUNTIF($C$15:C3026,C3026)</f>
        <v>89</v>
      </c>
      <c r="F3026" s="181">
        <f t="shared" si="440"/>
        <v>0.24770345735820065</v>
      </c>
      <c r="G3026" s="181">
        <f t="shared" si="441"/>
        <v>1.283370591090459E-3</v>
      </c>
      <c r="H3026" s="182">
        <f t="shared" si="437"/>
        <v>0.24898682794929111</v>
      </c>
    </row>
    <row r="3027" spans="1:8">
      <c r="A3027" s="152">
        <f t="shared" si="438"/>
        <v>3013</v>
      </c>
      <c r="B3027" s="153">
        <f t="shared" si="438"/>
        <v>47938</v>
      </c>
      <c r="C3027" s="179" t="str">
        <f t="shared" si="439"/>
        <v>구간33</v>
      </c>
      <c r="D3027" s="152">
        <f t="shared" si="436"/>
        <v>90</v>
      </c>
      <c r="E3027" s="180">
        <f>COUNTIF($C$15:C3027,C3027)</f>
        <v>90</v>
      </c>
      <c r="F3027" s="181">
        <f t="shared" si="440"/>
        <v>0.24770345735820065</v>
      </c>
      <c r="G3027" s="181">
        <f t="shared" si="441"/>
        <v>1.2977904853723743E-3</v>
      </c>
      <c r="H3027" s="182">
        <f t="shared" si="437"/>
        <v>0.24900124784357303</v>
      </c>
    </row>
    <row r="3028" spans="1:8">
      <c r="A3028" s="152">
        <f t="shared" si="438"/>
        <v>3014</v>
      </c>
      <c r="B3028" s="153">
        <f t="shared" si="438"/>
        <v>47939</v>
      </c>
      <c r="C3028" s="179" t="str">
        <f t="shared" si="439"/>
        <v>구간34</v>
      </c>
      <c r="D3028" s="152">
        <f t="shared" si="436"/>
        <v>91</v>
      </c>
      <c r="E3028" s="180">
        <f>COUNTIF($C$15:C3028,C3028)</f>
        <v>1</v>
      </c>
      <c r="F3028" s="181">
        <f t="shared" si="440"/>
        <v>0.24900124784357303</v>
      </c>
      <c r="G3028" s="181">
        <f t="shared" si="441"/>
        <v>1.5269622123346419E-5</v>
      </c>
      <c r="H3028" s="182">
        <f t="shared" si="437"/>
        <v>0.24901651746569636</v>
      </c>
    </row>
    <row r="3029" spans="1:8">
      <c r="A3029" s="152">
        <f t="shared" si="438"/>
        <v>3015</v>
      </c>
      <c r="B3029" s="153">
        <f t="shared" si="438"/>
        <v>47940</v>
      </c>
      <c r="C3029" s="179" t="str">
        <f t="shared" si="439"/>
        <v>구간34</v>
      </c>
      <c r="D3029" s="152">
        <f t="shared" si="436"/>
        <v>91</v>
      </c>
      <c r="E3029" s="180">
        <f>COUNTIF($C$15:C3029,C3029)</f>
        <v>2</v>
      </c>
      <c r="F3029" s="181">
        <f t="shared" si="440"/>
        <v>0.24900124784357303</v>
      </c>
      <c r="G3029" s="181">
        <f t="shared" si="441"/>
        <v>3.0539244246692838E-5</v>
      </c>
      <c r="H3029" s="182">
        <f t="shared" si="437"/>
        <v>0.24903178708781973</v>
      </c>
    </row>
    <row r="3030" spans="1:8">
      <c r="A3030" s="152">
        <f t="shared" si="438"/>
        <v>3016</v>
      </c>
      <c r="B3030" s="153">
        <f t="shared" si="438"/>
        <v>47941</v>
      </c>
      <c r="C3030" s="179" t="str">
        <f t="shared" si="439"/>
        <v>구간34</v>
      </c>
      <c r="D3030" s="152">
        <f t="shared" si="436"/>
        <v>91</v>
      </c>
      <c r="E3030" s="180">
        <f>COUNTIF($C$15:C3030,C3030)</f>
        <v>3</v>
      </c>
      <c r="F3030" s="181">
        <f t="shared" si="440"/>
        <v>0.24900124784357303</v>
      </c>
      <c r="G3030" s="181">
        <f t="shared" si="441"/>
        <v>4.580886637003926E-5</v>
      </c>
      <c r="H3030" s="182">
        <f t="shared" si="437"/>
        <v>0.24904705670994307</v>
      </c>
    </row>
    <row r="3031" spans="1:8">
      <c r="A3031" s="152">
        <f t="shared" si="438"/>
        <v>3017</v>
      </c>
      <c r="B3031" s="153">
        <f t="shared" si="438"/>
        <v>47942</v>
      </c>
      <c r="C3031" s="179" t="str">
        <f t="shared" si="439"/>
        <v>구간34</v>
      </c>
      <c r="D3031" s="152">
        <f t="shared" si="436"/>
        <v>91</v>
      </c>
      <c r="E3031" s="180">
        <f>COUNTIF($C$15:C3031,C3031)</f>
        <v>4</v>
      </c>
      <c r="F3031" s="181">
        <f t="shared" si="440"/>
        <v>0.24900124784357303</v>
      </c>
      <c r="G3031" s="181">
        <f t="shared" si="441"/>
        <v>6.1078488493385676E-5</v>
      </c>
      <c r="H3031" s="182">
        <f t="shared" si="437"/>
        <v>0.2490623263320664</v>
      </c>
    </row>
    <row r="3032" spans="1:8">
      <c r="A3032" s="152">
        <f t="shared" si="438"/>
        <v>3018</v>
      </c>
      <c r="B3032" s="153">
        <f t="shared" si="438"/>
        <v>47943</v>
      </c>
      <c r="C3032" s="179" t="str">
        <f t="shared" si="439"/>
        <v>구간34</v>
      </c>
      <c r="D3032" s="152">
        <f t="shared" si="436"/>
        <v>91</v>
      </c>
      <c r="E3032" s="180">
        <f>COUNTIF($C$15:C3032,C3032)</f>
        <v>5</v>
      </c>
      <c r="F3032" s="181">
        <f t="shared" si="440"/>
        <v>0.24900124784357303</v>
      </c>
      <c r="G3032" s="181">
        <f t="shared" si="441"/>
        <v>7.6348110616732091E-5</v>
      </c>
      <c r="H3032" s="182">
        <f t="shared" si="437"/>
        <v>0.24907759595418977</v>
      </c>
    </row>
    <row r="3033" spans="1:8">
      <c r="A3033" s="152">
        <f t="shared" si="438"/>
        <v>3019</v>
      </c>
      <c r="B3033" s="153">
        <f t="shared" si="438"/>
        <v>47944</v>
      </c>
      <c r="C3033" s="179" t="str">
        <f t="shared" si="439"/>
        <v>구간34</v>
      </c>
      <c r="D3033" s="152">
        <f t="shared" si="436"/>
        <v>91</v>
      </c>
      <c r="E3033" s="180">
        <f>COUNTIF($C$15:C3033,C3033)</f>
        <v>6</v>
      </c>
      <c r="F3033" s="181">
        <f t="shared" si="440"/>
        <v>0.24900124784357303</v>
      </c>
      <c r="G3033" s="181">
        <f t="shared" si="441"/>
        <v>9.161773274007852E-5</v>
      </c>
      <c r="H3033" s="182">
        <f t="shared" si="437"/>
        <v>0.2490928655763131</v>
      </c>
    </row>
    <row r="3034" spans="1:8">
      <c r="A3034" s="152">
        <f t="shared" si="438"/>
        <v>3020</v>
      </c>
      <c r="B3034" s="153">
        <f t="shared" si="438"/>
        <v>47945</v>
      </c>
      <c r="C3034" s="179" t="str">
        <f t="shared" si="439"/>
        <v>구간34</v>
      </c>
      <c r="D3034" s="152">
        <f t="shared" si="436"/>
        <v>91</v>
      </c>
      <c r="E3034" s="180">
        <f>COUNTIF($C$15:C3034,C3034)</f>
        <v>7</v>
      </c>
      <c r="F3034" s="181">
        <f t="shared" si="440"/>
        <v>0.24900124784357303</v>
      </c>
      <c r="G3034" s="181">
        <f t="shared" si="441"/>
        <v>1.0688735486342494E-4</v>
      </c>
      <c r="H3034" s="182">
        <f t="shared" si="437"/>
        <v>0.24910813519843644</v>
      </c>
    </row>
    <row r="3035" spans="1:8">
      <c r="A3035" s="152">
        <f t="shared" si="438"/>
        <v>3021</v>
      </c>
      <c r="B3035" s="153">
        <f t="shared" si="438"/>
        <v>47946</v>
      </c>
      <c r="C3035" s="179" t="str">
        <f t="shared" si="439"/>
        <v>구간34</v>
      </c>
      <c r="D3035" s="152">
        <f t="shared" si="436"/>
        <v>91</v>
      </c>
      <c r="E3035" s="180">
        <f>COUNTIF($C$15:C3035,C3035)</f>
        <v>8</v>
      </c>
      <c r="F3035" s="181">
        <f t="shared" si="440"/>
        <v>0.24900124784357303</v>
      </c>
      <c r="G3035" s="181">
        <f t="shared" si="441"/>
        <v>1.2215697698677135E-4</v>
      </c>
      <c r="H3035" s="182">
        <f t="shared" si="437"/>
        <v>0.24912340482055981</v>
      </c>
    </row>
    <row r="3036" spans="1:8">
      <c r="A3036" s="152">
        <f t="shared" si="438"/>
        <v>3022</v>
      </c>
      <c r="B3036" s="153">
        <f t="shared" si="438"/>
        <v>47947</v>
      </c>
      <c r="C3036" s="179" t="str">
        <f t="shared" si="439"/>
        <v>구간34</v>
      </c>
      <c r="D3036" s="152">
        <f t="shared" si="436"/>
        <v>91</v>
      </c>
      <c r="E3036" s="180">
        <f>COUNTIF($C$15:C3036,C3036)</f>
        <v>9</v>
      </c>
      <c r="F3036" s="181">
        <f t="shared" si="440"/>
        <v>0.24900124784357303</v>
      </c>
      <c r="G3036" s="181">
        <f t="shared" si="441"/>
        <v>1.3742659911011778E-4</v>
      </c>
      <c r="H3036" s="182">
        <f t="shared" si="437"/>
        <v>0.24913867444268314</v>
      </c>
    </row>
    <row r="3037" spans="1:8">
      <c r="A3037" s="152">
        <f t="shared" si="438"/>
        <v>3023</v>
      </c>
      <c r="B3037" s="153">
        <f t="shared" si="438"/>
        <v>47948</v>
      </c>
      <c r="C3037" s="179" t="str">
        <f t="shared" si="439"/>
        <v>구간34</v>
      </c>
      <c r="D3037" s="152">
        <f t="shared" si="436"/>
        <v>91</v>
      </c>
      <c r="E3037" s="180">
        <f>COUNTIF($C$15:C3037,C3037)</f>
        <v>10</v>
      </c>
      <c r="F3037" s="181">
        <f t="shared" si="440"/>
        <v>0.24900124784357303</v>
      </c>
      <c r="G3037" s="181">
        <f t="shared" si="441"/>
        <v>1.5269622123346418E-4</v>
      </c>
      <c r="H3037" s="182">
        <f t="shared" si="437"/>
        <v>0.24915394406480648</v>
      </c>
    </row>
    <row r="3038" spans="1:8">
      <c r="A3038" s="152">
        <f t="shared" si="438"/>
        <v>3024</v>
      </c>
      <c r="B3038" s="153">
        <f t="shared" si="438"/>
        <v>47949</v>
      </c>
      <c r="C3038" s="179" t="str">
        <f t="shared" si="439"/>
        <v>구간34</v>
      </c>
      <c r="D3038" s="152">
        <f t="shared" si="436"/>
        <v>91</v>
      </c>
      <c r="E3038" s="180">
        <f>COUNTIF($C$15:C3038,C3038)</f>
        <v>11</v>
      </c>
      <c r="F3038" s="181">
        <f t="shared" si="440"/>
        <v>0.24900124784357303</v>
      </c>
      <c r="G3038" s="181">
        <f t="shared" si="441"/>
        <v>1.6796584335681061E-4</v>
      </c>
      <c r="H3038" s="182">
        <f t="shared" si="437"/>
        <v>0.24916921368692985</v>
      </c>
    </row>
    <row r="3039" spans="1:8">
      <c r="A3039" s="152">
        <f t="shared" si="438"/>
        <v>3025</v>
      </c>
      <c r="B3039" s="153">
        <f t="shared" si="438"/>
        <v>47950</v>
      </c>
      <c r="C3039" s="179" t="str">
        <f t="shared" si="439"/>
        <v>구간34</v>
      </c>
      <c r="D3039" s="152">
        <f t="shared" si="436"/>
        <v>91</v>
      </c>
      <c r="E3039" s="180">
        <f>COUNTIF($C$15:C3039,C3039)</f>
        <v>12</v>
      </c>
      <c r="F3039" s="181">
        <f t="shared" si="440"/>
        <v>0.24900124784357303</v>
      </c>
      <c r="G3039" s="181">
        <f t="shared" si="441"/>
        <v>1.8323546548015704E-4</v>
      </c>
      <c r="H3039" s="182">
        <f t="shared" si="437"/>
        <v>0.24918448330905318</v>
      </c>
    </row>
    <row r="3040" spans="1:8">
      <c r="A3040" s="152">
        <f t="shared" ref="A3040:B3055" si="442">A3039+1</f>
        <v>3026</v>
      </c>
      <c r="B3040" s="153">
        <f t="shared" si="442"/>
        <v>47951</v>
      </c>
      <c r="C3040" s="179" t="str">
        <f t="shared" si="439"/>
        <v>구간34</v>
      </c>
      <c r="D3040" s="152">
        <f t="shared" si="436"/>
        <v>91</v>
      </c>
      <c r="E3040" s="180">
        <f>COUNTIF($C$15:C3040,C3040)</f>
        <v>13</v>
      </c>
      <c r="F3040" s="181">
        <f t="shared" si="440"/>
        <v>0.24900124784357303</v>
      </c>
      <c r="G3040" s="181">
        <f t="shared" si="441"/>
        <v>1.9850508760350344E-4</v>
      </c>
      <c r="H3040" s="182">
        <f t="shared" si="437"/>
        <v>0.24919975293117652</v>
      </c>
    </row>
    <row r="3041" spans="1:8">
      <c r="A3041" s="152">
        <f t="shared" si="442"/>
        <v>3027</v>
      </c>
      <c r="B3041" s="153">
        <f t="shared" si="442"/>
        <v>47952</v>
      </c>
      <c r="C3041" s="179" t="str">
        <f t="shared" si="439"/>
        <v>구간34</v>
      </c>
      <c r="D3041" s="152">
        <f t="shared" si="436"/>
        <v>91</v>
      </c>
      <c r="E3041" s="180">
        <f>COUNTIF($C$15:C3041,C3041)</f>
        <v>14</v>
      </c>
      <c r="F3041" s="181">
        <f t="shared" si="440"/>
        <v>0.24900124784357303</v>
      </c>
      <c r="G3041" s="181">
        <f t="shared" si="441"/>
        <v>2.1377470972684987E-4</v>
      </c>
      <c r="H3041" s="182">
        <f t="shared" si="437"/>
        <v>0.24921502255329989</v>
      </c>
    </row>
    <row r="3042" spans="1:8">
      <c r="A3042" s="152">
        <f t="shared" si="442"/>
        <v>3028</v>
      </c>
      <c r="B3042" s="153">
        <f t="shared" si="442"/>
        <v>47953</v>
      </c>
      <c r="C3042" s="179" t="str">
        <f t="shared" si="439"/>
        <v>구간34</v>
      </c>
      <c r="D3042" s="152">
        <f t="shared" si="436"/>
        <v>91</v>
      </c>
      <c r="E3042" s="180">
        <f>COUNTIF($C$15:C3042,C3042)</f>
        <v>15</v>
      </c>
      <c r="F3042" s="181">
        <f t="shared" si="440"/>
        <v>0.24900124784357303</v>
      </c>
      <c r="G3042" s="181">
        <f t="shared" si="441"/>
        <v>2.2904433185019627E-4</v>
      </c>
      <c r="H3042" s="182">
        <f t="shared" si="437"/>
        <v>0.24923029217542322</v>
      </c>
    </row>
    <row r="3043" spans="1:8">
      <c r="A3043" s="152">
        <f t="shared" si="442"/>
        <v>3029</v>
      </c>
      <c r="B3043" s="153">
        <f t="shared" si="442"/>
        <v>47954</v>
      </c>
      <c r="C3043" s="179" t="str">
        <f t="shared" si="439"/>
        <v>구간34</v>
      </c>
      <c r="D3043" s="152">
        <f t="shared" si="436"/>
        <v>91</v>
      </c>
      <c r="E3043" s="180">
        <f>COUNTIF($C$15:C3043,C3043)</f>
        <v>16</v>
      </c>
      <c r="F3043" s="181">
        <f t="shared" si="440"/>
        <v>0.24900124784357303</v>
      </c>
      <c r="G3043" s="181">
        <f t="shared" si="441"/>
        <v>2.443139539735427E-4</v>
      </c>
      <c r="H3043" s="182">
        <f t="shared" si="437"/>
        <v>0.24924556179754656</v>
      </c>
    </row>
    <row r="3044" spans="1:8">
      <c r="A3044" s="152">
        <f t="shared" si="442"/>
        <v>3030</v>
      </c>
      <c r="B3044" s="153">
        <f t="shared" si="442"/>
        <v>47955</v>
      </c>
      <c r="C3044" s="179" t="str">
        <f t="shared" si="439"/>
        <v>구간34</v>
      </c>
      <c r="D3044" s="152">
        <f t="shared" si="436"/>
        <v>91</v>
      </c>
      <c r="E3044" s="180">
        <f>COUNTIF($C$15:C3044,C3044)</f>
        <v>17</v>
      </c>
      <c r="F3044" s="181">
        <f t="shared" si="440"/>
        <v>0.24900124784357303</v>
      </c>
      <c r="G3044" s="181">
        <f t="shared" si="441"/>
        <v>2.5958357609688913E-4</v>
      </c>
      <c r="H3044" s="182">
        <f t="shared" si="437"/>
        <v>0.24926083141966993</v>
      </c>
    </row>
    <row r="3045" spans="1:8">
      <c r="A3045" s="152">
        <f t="shared" si="442"/>
        <v>3031</v>
      </c>
      <c r="B3045" s="153">
        <f t="shared" si="442"/>
        <v>47956</v>
      </c>
      <c r="C3045" s="179" t="str">
        <f t="shared" si="439"/>
        <v>구간34</v>
      </c>
      <c r="D3045" s="152">
        <f t="shared" si="436"/>
        <v>91</v>
      </c>
      <c r="E3045" s="180">
        <f>COUNTIF($C$15:C3045,C3045)</f>
        <v>18</v>
      </c>
      <c r="F3045" s="181">
        <f t="shared" si="440"/>
        <v>0.24900124784357303</v>
      </c>
      <c r="G3045" s="181">
        <f t="shared" si="441"/>
        <v>2.7485319822023556E-4</v>
      </c>
      <c r="H3045" s="182">
        <f t="shared" si="437"/>
        <v>0.24927610104179326</v>
      </c>
    </row>
    <row r="3046" spans="1:8">
      <c r="A3046" s="152">
        <f t="shared" si="442"/>
        <v>3032</v>
      </c>
      <c r="B3046" s="153">
        <f t="shared" si="442"/>
        <v>47957</v>
      </c>
      <c r="C3046" s="179" t="str">
        <f t="shared" si="439"/>
        <v>구간34</v>
      </c>
      <c r="D3046" s="152">
        <f t="shared" si="436"/>
        <v>91</v>
      </c>
      <c r="E3046" s="180">
        <f>COUNTIF($C$15:C3046,C3046)</f>
        <v>19</v>
      </c>
      <c r="F3046" s="181">
        <f t="shared" si="440"/>
        <v>0.24900124784357303</v>
      </c>
      <c r="G3046" s="181">
        <f t="shared" si="441"/>
        <v>2.9012282034358194E-4</v>
      </c>
      <c r="H3046" s="182">
        <f t="shared" si="437"/>
        <v>0.2492913706639166</v>
      </c>
    </row>
    <row r="3047" spans="1:8">
      <c r="A3047" s="152">
        <f t="shared" si="442"/>
        <v>3033</v>
      </c>
      <c r="B3047" s="153">
        <f t="shared" si="442"/>
        <v>47958</v>
      </c>
      <c r="C3047" s="179" t="str">
        <f t="shared" si="439"/>
        <v>구간34</v>
      </c>
      <c r="D3047" s="152">
        <f t="shared" si="436"/>
        <v>91</v>
      </c>
      <c r="E3047" s="180">
        <f>COUNTIF($C$15:C3047,C3047)</f>
        <v>20</v>
      </c>
      <c r="F3047" s="181">
        <f t="shared" si="440"/>
        <v>0.24900124784357303</v>
      </c>
      <c r="G3047" s="181">
        <f t="shared" si="441"/>
        <v>3.0539244246692836E-4</v>
      </c>
      <c r="H3047" s="182">
        <f t="shared" si="437"/>
        <v>0.24930664028603997</v>
      </c>
    </row>
    <row r="3048" spans="1:8">
      <c r="A3048" s="152">
        <f t="shared" si="442"/>
        <v>3034</v>
      </c>
      <c r="B3048" s="153">
        <f t="shared" si="442"/>
        <v>47959</v>
      </c>
      <c r="C3048" s="179" t="str">
        <f t="shared" si="439"/>
        <v>구간34</v>
      </c>
      <c r="D3048" s="152">
        <f t="shared" si="436"/>
        <v>91</v>
      </c>
      <c r="E3048" s="180">
        <f>COUNTIF($C$15:C3048,C3048)</f>
        <v>21</v>
      </c>
      <c r="F3048" s="181">
        <f t="shared" si="440"/>
        <v>0.24900124784357303</v>
      </c>
      <c r="G3048" s="181">
        <f t="shared" si="441"/>
        <v>3.2066206459027479E-4</v>
      </c>
      <c r="H3048" s="182">
        <f t="shared" si="437"/>
        <v>0.2493219099081633</v>
      </c>
    </row>
    <row r="3049" spans="1:8">
      <c r="A3049" s="152">
        <f t="shared" si="442"/>
        <v>3035</v>
      </c>
      <c r="B3049" s="153">
        <f t="shared" si="442"/>
        <v>47960</v>
      </c>
      <c r="C3049" s="179" t="str">
        <f t="shared" si="439"/>
        <v>구간34</v>
      </c>
      <c r="D3049" s="152">
        <f t="shared" si="436"/>
        <v>91</v>
      </c>
      <c r="E3049" s="180">
        <f>COUNTIF($C$15:C3049,C3049)</f>
        <v>22</v>
      </c>
      <c r="F3049" s="181">
        <f t="shared" si="440"/>
        <v>0.24900124784357303</v>
      </c>
      <c r="G3049" s="181">
        <f t="shared" si="441"/>
        <v>3.3593168671362122E-4</v>
      </c>
      <c r="H3049" s="182">
        <f t="shared" si="437"/>
        <v>0.24933717953028664</v>
      </c>
    </row>
    <row r="3050" spans="1:8">
      <c r="A3050" s="152">
        <f t="shared" si="442"/>
        <v>3036</v>
      </c>
      <c r="B3050" s="153">
        <f t="shared" si="442"/>
        <v>47961</v>
      </c>
      <c r="C3050" s="179" t="str">
        <f t="shared" si="439"/>
        <v>구간34</v>
      </c>
      <c r="D3050" s="152">
        <f t="shared" si="436"/>
        <v>91</v>
      </c>
      <c r="E3050" s="180">
        <f>COUNTIF($C$15:C3050,C3050)</f>
        <v>23</v>
      </c>
      <c r="F3050" s="181">
        <f t="shared" si="440"/>
        <v>0.24900124784357303</v>
      </c>
      <c r="G3050" s="181">
        <f t="shared" si="441"/>
        <v>3.5120130883696765E-4</v>
      </c>
      <c r="H3050" s="182">
        <f t="shared" si="437"/>
        <v>0.24935244915241001</v>
      </c>
    </row>
    <row r="3051" spans="1:8">
      <c r="A3051" s="152">
        <f t="shared" si="442"/>
        <v>3037</v>
      </c>
      <c r="B3051" s="153">
        <f t="shared" si="442"/>
        <v>47962</v>
      </c>
      <c r="C3051" s="179" t="str">
        <f t="shared" si="439"/>
        <v>구간34</v>
      </c>
      <c r="D3051" s="152">
        <f t="shared" si="436"/>
        <v>91</v>
      </c>
      <c r="E3051" s="180">
        <f>COUNTIF($C$15:C3051,C3051)</f>
        <v>24</v>
      </c>
      <c r="F3051" s="181">
        <f t="shared" si="440"/>
        <v>0.24900124784357303</v>
      </c>
      <c r="G3051" s="181">
        <f t="shared" si="441"/>
        <v>3.6647093096031408E-4</v>
      </c>
      <c r="H3051" s="182">
        <f t="shared" si="437"/>
        <v>0.24936771877453334</v>
      </c>
    </row>
    <row r="3052" spans="1:8">
      <c r="A3052" s="152">
        <f t="shared" si="442"/>
        <v>3038</v>
      </c>
      <c r="B3052" s="153">
        <f t="shared" si="442"/>
        <v>47963</v>
      </c>
      <c r="C3052" s="179" t="str">
        <f t="shared" si="439"/>
        <v>구간34</v>
      </c>
      <c r="D3052" s="152">
        <f t="shared" si="436"/>
        <v>91</v>
      </c>
      <c r="E3052" s="180">
        <f>COUNTIF($C$15:C3052,C3052)</f>
        <v>25</v>
      </c>
      <c r="F3052" s="181">
        <f t="shared" si="440"/>
        <v>0.24900124784357303</v>
      </c>
      <c r="G3052" s="181">
        <f t="shared" si="441"/>
        <v>3.8174055308366046E-4</v>
      </c>
      <c r="H3052" s="182">
        <f t="shared" si="437"/>
        <v>0.24938298839665668</v>
      </c>
    </row>
    <row r="3053" spans="1:8">
      <c r="A3053" s="152">
        <f t="shared" si="442"/>
        <v>3039</v>
      </c>
      <c r="B3053" s="153">
        <f t="shared" si="442"/>
        <v>47964</v>
      </c>
      <c r="C3053" s="179" t="str">
        <f t="shared" si="439"/>
        <v>구간34</v>
      </c>
      <c r="D3053" s="152">
        <f t="shared" si="436"/>
        <v>91</v>
      </c>
      <c r="E3053" s="180">
        <f>COUNTIF($C$15:C3053,C3053)</f>
        <v>26</v>
      </c>
      <c r="F3053" s="181">
        <f t="shared" si="440"/>
        <v>0.24900124784357303</v>
      </c>
      <c r="G3053" s="181">
        <f t="shared" si="441"/>
        <v>3.9701017520700688E-4</v>
      </c>
      <c r="H3053" s="182">
        <f t="shared" si="437"/>
        <v>0.24939825801878004</v>
      </c>
    </row>
    <row r="3054" spans="1:8">
      <c r="A3054" s="152">
        <f t="shared" si="442"/>
        <v>3040</v>
      </c>
      <c r="B3054" s="153">
        <f t="shared" si="442"/>
        <v>47965</v>
      </c>
      <c r="C3054" s="179" t="str">
        <f t="shared" si="439"/>
        <v>구간34</v>
      </c>
      <c r="D3054" s="152">
        <f t="shared" si="436"/>
        <v>91</v>
      </c>
      <c r="E3054" s="180">
        <f>COUNTIF($C$15:C3054,C3054)</f>
        <v>27</v>
      </c>
      <c r="F3054" s="181">
        <f t="shared" si="440"/>
        <v>0.24900124784357303</v>
      </c>
      <c r="G3054" s="181">
        <f t="shared" si="441"/>
        <v>4.1227979733035331E-4</v>
      </c>
      <c r="H3054" s="182">
        <f t="shared" si="437"/>
        <v>0.24941352764090338</v>
      </c>
    </row>
    <row r="3055" spans="1:8">
      <c r="A3055" s="152">
        <f t="shared" si="442"/>
        <v>3041</v>
      </c>
      <c r="B3055" s="153">
        <f t="shared" si="442"/>
        <v>47966</v>
      </c>
      <c r="C3055" s="179" t="str">
        <f t="shared" si="439"/>
        <v>구간34</v>
      </c>
      <c r="D3055" s="152">
        <f t="shared" si="436"/>
        <v>91</v>
      </c>
      <c r="E3055" s="180">
        <f>COUNTIF($C$15:C3055,C3055)</f>
        <v>28</v>
      </c>
      <c r="F3055" s="181">
        <f t="shared" si="440"/>
        <v>0.24900124784357303</v>
      </c>
      <c r="G3055" s="181">
        <f t="shared" si="441"/>
        <v>4.2754941945369974E-4</v>
      </c>
      <c r="H3055" s="182">
        <f t="shared" si="437"/>
        <v>0.24942879726302672</v>
      </c>
    </row>
    <row r="3056" spans="1:8">
      <c r="A3056" s="152">
        <f t="shared" ref="A3056:B3071" si="443">A3055+1</f>
        <v>3042</v>
      </c>
      <c r="B3056" s="153">
        <f t="shared" si="443"/>
        <v>47967</v>
      </c>
      <c r="C3056" s="179" t="str">
        <f t="shared" si="439"/>
        <v>구간34</v>
      </c>
      <c r="D3056" s="152">
        <f t="shared" si="436"/>
        <v>91</v>
      </c>
      <c r="E3056" s="180">
        <f>COUNTIF($C$15:C3056,C3056)</f>
        <v>29</v>
      </c>
      <c r="F3056" s="181">
        <f t="shared" si="440"/>
        <v>0.24900124784357303</v>
      </c>
      <c r="G3056" s="181">
        <f t="shared" si="441"/>
        <v>4.4281904157704617E-4</v>
      </c>
      <c r="H3056" s="182">
        <f t="shared" si="437"/>
        <v>0.24944406688515008</v>
      </c>
    </row>
    <row r="3057" spans="1:8">
      <c r="A3057" s="152">
        <f t="shared" si="443"/>
        <v>3043</v>
      </c>
      <c r="B3057" s="153">
        <f t="shared" si="443"/>
        <v>47968</v>
      </c>
      <c r="C3057" s="179" t="str">
        <f t="shared" si="439"/>
        <v>구간34</v>
      </c>
      <c r="D3057" s="152">
        <f t="shared" si="436"/>
        <v>91</v>
      </c>
      <c r="E3057" s="180">
        <f>COUNTIF($C$15:C3057,C3057)</f>
        <v>30</v>
      </c>
      <c r="F3057" s="181">
        <f t="shared" si="440"/>
        <v>0.24900124784357303</v>
      </c>
      <c r="G3057" s="181">
        <f t="shared" si="441"/>
        <v>4.5808866370039255E-4</v>
      </c>
      <c r="H3057" s="182">
        <f t="shared" si="437"/>
        <v>0.24945933650727342</v>
      </c>
    </row>
    <row r="3058" spans="1:8">
      <c r="A3058" s="152">
        <f t="shared" si="443"/>
        <v>3044</v>
      </c>
      <c r="B3058" s="153">
        <f t="shared" si="443"/>
        <v>47969</v>
      </c>
      <c r="C3058" s="179" t="str">
        <f t="shared" si="439"/>
        <v>구간34</v>
      </c>
      <c r="D3058" s="152">
        <f t="shared" si="436"/>
        <v>91</v>
      </c>
      <c r="E3058" s="180">
        <f>COUNTIF($C$15:C3058,C3058)</f>
        <v>31</v>
      </c>
      <c r="F3058" s="181">
        <f t="shared" si="440"/>
        <v>0.24900124784357303</v>
      </c>
      <c r="G3058" s="181">
        <f t="shared" si="441"/>
        <v>4.7335828582373898E-4</v>
      </c>
      <c r="H3058" s="182">
        <f t="shared" si="437"/>
        <v>0.24947460612939676</v>
      </c>
    </row>
    <row r="3059" spans="1:8">
      <c r="A3059" s="152">
        <f t="shared" si="443"/>
        <v>3045</v>
      </c>
      <c r="B3059" s="153">
        <f t="shared" si="443"/>
        <v>47970</v>
      </c>
      <c r="C3059" s="179" t="str">
        <f t="shared" si="439"/>
        <v>구간34</v>
      </c>
      <c r="D3059" s="152">
        <f t="shared" si="436"/>
        <v>91</v>
      </c>
      <c r="E3059" s="180">
        <f>COUNTIF($C$15:C3059,C3059)</f>
        <v>32</v>
      </c>
      <c r="F3059" s="181">
        <f t="shared" si="440"/>
        <v>0.24900124784357303</v>
      </c>
      <c r="G3059" s="181">
        <f t="shared" si="441"/>
        <v>4.886279079470854E-4</v>
      </c>
      <c r="H3059" s="182">
        <f t="shared" si="437"/>
        <v>0.24948987575152012</v>
      </c>
    </row>
    <row r="3060" spans="1:8">
      <c r="A3060" s="152">
        <f t="shared" si="443"/>
        <v>3046</v>
      </c>
      <c r="B3060" s="153">
        <f t="shared" si="443"/>
        <v>47971</v>
      </c>
      <c r="C3060" s="179" t="str">
        <f t="shared" si="439"/>
        <v>구간34</v>
      </c>
      <c r="D3060" s="152">
        <f t="shared" si="436"/>
        <v>91</v>
      </c>
      <c r="E3060" s="180">
        <f>COUNTIF($C$15:C3060,C3060)</f>
        <v>33</v>
      </c>
      <c r="F3060" s="181">
        <f t="shared" si="440"/>
        <v>0.24900124784357303</v>
      </c>
      <c r="G3060" s="181">
        <f t="shared" si="441"/>
        <v>5.0389753007043178E-4</v>
      </c>
      <c r="H3060" s="182">
        <f t="shared" si="437"/>
        <v>0.24950514537364346</v>
      </c>
    </row>
    <row r="3061" spans="1:8">
      <c r="A3061" s="152">
        <f t="shared" si="443"/>
        <v>3047</v>
      </c>
      <c r="B3061" s="153">
        <f t="shared" si="443"/>
        <v>47972</v>
      </c>
      <c r="C3061" s="179" t="str">
        <f t="shared" si="439"/>
        <v>구간34</v>
      </c>
      <c r="D3061" s="152">
        <f t="shared" si="436"/>
        <v>91</v>
      </c>
      <c r="E3061" s="180">
        <f>COUNTIF($C$15:C3061,C3061)</f>
        <v>34</v>
      </c>
      <c r="F3061" s="181">
        <f t="shared" si="440"/>
        <v>0.24900124784357303</v>
      </c>
      <c r="G3061" s="181">
        <f t="shared" si="441"/>
        <v>5.1916715219377826E-4</v>
      </c>
      <c r="H3061" s="182">
        <f t="shared" si="437"/>
        <v>0.2495204149957668</v>
      </c>
    </row>
    <row r="3062" spans="1:8">
      <c r="A3062" s="152">
        <f t="shared" si="443"/>
        <v>3048</v>
      </c>
      <c r="B3062" s="153">
        <f t="shared" si="443"/>
        <v>47973</v>
      </c>
      <c r="C3062" s="179" t="str">
        <f t="shared" si="439"/>
        <v>구간34</v>
      </c>
      <c r="D3062" s="152">
        <f t="shared" si="436"/>
        <v>91</v>
      </c>
      <c r="E3062" s="180">
        <f>COUNTIF($C$15:C3062,C3062)</f>
        <v>35</v>
      </c>
      <c r="F3062" s="181">
        <f t="shared" si="440"/>
        <v>0.24900124784357303</v>
      </c>
      <c r="G3062" s="181">
        <f t="shared" si="441"/>
        <v>5.3443677431712464E-4</v>
      </c>
      <c r="H3062" s="182">
        <f t="shared" si="437"/>
        <v>0.24953568461789016</v>
      </c>
    </row>
    <row r="3063" spans="1:8">
      <c r="A3063" s="152">
        <f t="shared" si="443"/>
        <v>3049</v>
      </c>
      <c r="B3063" s="153">
        <f t="shared" si="443"/>
        <v>47974</v>
      </c>
      <c r="C3063" s="179" t="str">
        <f t="shared" si="439"/>
        <v>구간34</v>
      </c>
      <c r="D3063" s="152">
        <f t="shared" si="436"/>
        <v>91</v>
      </c>
      <c r="E3063" s="180">
        <f>COUNTIF($C$15:C3063,C3063)</f>
        <v>36</v>
      </c>
      <c r="F3063" s="181">
        <f t="shared" si="440"/>
        <v>0.24900124784357303</v>
      </c>
      <c r="G3063" s="181">
        <f t="shared" si="441"/>
        <v>5.4970639644047112E-4</v>
      </c>
      <c r="H3063" s="182">
        <f t="shared" si="437"/>
        <v>0.2495509542400135</v>
      </c>
    </row>
    <row r="3064" spans="1:8">
      <c r="A3064" s="152">
        <f t="shared" si="443"/>
        <v>3050</v>
      </c>
      <c r="B3064" s="153">
        <f t="shared" si="443"/>
        <v>47975</v>
      </c>
      <c r="C3064" s="179" t="str">
        <f t="shared" si="439"/>
        <v>구간34</v>
      </c>
      <c r="D3064" s="152">
        <f t="shared" si="436"/>
        <v>91</v>
      </c>
      <c r="E3064" s="180">
        <f>COUNTIF($C$15:C3064,C3064)</f>
        <v>37</v>
      </c>
      <c r="F3064" s="181">
        <f t="shared" si="440"/>
        <v>0.24900124784357303</v>
      </c>
      <c r="G3064" s="181">
        <f t="shared" si="441"/>
        <v>5.649760185638175E-4</v>
      </c>
      <c r="H3064" s="182">
        <f t="shared" si="437"/>
        <v>0.24956622386213684</v>
      </c>
    </row>
    <row r="3065" spans="1:8">
      <c r="A3065" s="152">
        <f t="shared" si="443"/>
        <v>3051</v>
      </c>
      <c r="B3065" s="153">
        <f t="shared" si="443"/>
        <v>47976</v>
      </c>
      <c r="C3065" s="179" t="str">
        <f t="shared" si="439"/>
        <v>구간34</v>
      </c>
      <c r="D3065" s="152">
        <f t="shared" si="436"/>
        <v>91</v>
      </c>
      <c r="E3065" s="180">
        <f>COUNTIF($C$15:C3065,C3065)</f>
        <v>38</v>
      </c>
      <c r="F3065" s="181">
        <f t="shared" si="440"/>
        <v>0.24900124784357303</v>
      </c>
      <c r="G3065" s="181">
        <f t="shared" si="441"/>
        <v>5.8024564068716387E-4</v>
      </c>
      <c r="H3065" s="182">
        <f t="shared" si="437"/>
        <v>0.2495814934842602</v>
      </c>
    </row>
    <row r="3066" spans="1:8">
      <c r="A3066" s="152">
        <f t="shared" si="443"/>
        <v>3052</v>
      </c>
      <c r="B3066" s="153">
        <f t="shared" si="443"/>
        <v>47977</v>
      </c>
      <c r="C3066" s="179" t="str">
        <f t="shared" si="439"/>
        <v>구간34</v>
      </c>
      <c r="D3066" s="152">
        <f t="shared" si="436"/>
        <v>91</v>
      </c>
      <c r="E3066" s="180">
        <f>COUNTIF($C$15:C3066,C3066)</f>
        <v>39</v>
      </c>
      <c r="F3066" s="181">
        <f t="shared" si="440"/>
        <v>0.24900124784357303</v>
      </c>
      <c r="G3066" s="181">
        <f t="shared" si="441"/>
        <v>5.9551526281051035E-4</v>
      </c>
      <c r="H3066" s="182">
        <f t="shared" si="437"/>
        <v>0.24959676310638354</v>
      </c>
    </row>
    <row r="3067" spans="1:8">
      <c r="A3067" s="152">
        <f t="shared" si="443"/>
        <v>3053</v>
      </c>
      <c r="B3067" s="153">
        <f t="shared" si="443"/>
        <v>47978</v>
      </c>
      <c r="C3067" s="179" t="str">
        <f t="shared" si="439"/>
        <v>구간34</v>
      </c>
      <c r="D3067" s="152">
        <f t="shared" si="436"/>
        <v>91</v>
      </c>
      <c r="E3067" s="180">
        <f>COUNTIF($C$15:C3067,C3067)</f>
        <v>40</v>
      </c>
      <c r="F3067" s="181">
        <f t="shared" si="440"/>
        <v>0.24900124784357303</v>
      </c>
      <c r="G3067" s="181">
        <f t="shared" si="441"/>
        <v>6.1078488493385673E-4</v>
      </c>
      <c r="H3067" s="182">
        <f t="shared" si="437"/>
        <v>0.24961203272850688</v>
      </c>
    </row>
    <row r="3068" spans="1:8">
      <c r="A3068" s="152">
        <f t="shared" si="443"/>
        <v>3054</v>
      </c>
      <c r="B3068" s="153">
        <f t="shared" si="443"/>
        <v>47979</v>
      </c>
      <c r="C3068" s="179" t="str">
        <f t="shared" si="439"/>
        <v>구간34</v>
      </c>
      <c r="D3068" s="152">
        <f t="shared" si="436"/>
        <v>91</v>
      </c>
      <c r="E3068" s="180">
        <f>COUNTIF($C$15:C3068,C3068)</f>
        <v>41</v>
      </c>
      <c r="F3068" s="181">
        <f t="shared" si="440"/>
        <v>0.24900124784357303</v>
      </c>
      <c r="G3068" s="181">
        <f t="shared" si="441"/>
        <v>6.2605450705720321E-4</v>
      </c>
      <c r="H3068" s="182">
        <f t="shared" si="437"/>
        <v>0.24962730235063024</v>
      </c>
    </row>
    <row r="3069" spans="1:8">
      <c r="A3069" s="152">
        <f t="shared" si="443"/>
        <v>3055</v>
      </c>
      <c r="B3069" s="153">
        <f t="shared" si="443"/>
        <v>47980</v>
      </c>
      <c r="C3069" s="179" t="str">
        <f t="shared" si="439"/>
        <v>구간34</v>
      </c>
      <c r="D3069" s="152">
        <f t="shared" si="436"/>
        <v>91</v>
      </c>
      <c r="E3069" s="180">
        <f>COUNTIF($C$15:C3069,C3069)</f>
        <v>42</v>
      </c>
      <c r="F3069" s="181">
        <f t="shared" si="440"/>
        <v>0.24900124784357303</v>
      </c>
      <c r="G3069" s="181">
        <f t="shared" si="441"/>
        <v>6.4132412918054959E-4</v>
      </c>
      <c r="H3069" s="182">
        <f t="shared" si="437"/>
        <v>0.24964257197275358</v>
      </c>
    </row>
    <row r="3070" spans="1:8">
      <c r="A3070" s="152">
        <f t="shared" si="443"/>
        <v>3056</v>
      </c>
      <c r="B3070" s="153">
        <f t="shared" si="443"/>
        <v>47981</v>
      </c>
      <c r="C3070" s="179" t="str">
        <f t="shared" si="439"/>
        <v>구간34</v>
      </c>
      <c r="D3070" s="152">
        <f t="shared" si="436"/>
        <v>91</v>
      </c>
      <c r="E3070" s="180">
        <f>COUNTIF($C$15:C3070,C3070)</f>
        <v>43</v>
      </c>
      <c r="F3070" s="181">
        <f t="shared" si="440"/>
        <v>0.24900124784357303</v>
      </c>
      <c r="G3070" s="181">
        <f t="shared" si="441"/>
        <v>6.5659375130389596E-4</v>
      </c>
      <c r="H3070" s="182">
        <f t="shared" si="437"/>
        <v>0.24965784159487692</v>
      </c>
    </row>
    <row r="3071" spans="1:8">
      <c r="A3071" s="152">
        <f t="shared" si="443"/>
        <v>3057</v>
      </c>
      <c r="B3071" s="153">
        <f t="shared" si="443"/>
        <v>47982</v>
      </c>
      <c r="C3071" s="179" t="str">
        <f t="shared" si="439"/>
        <v>구간34</v>
      </c>
      <c r="D3071" s="152">
        <f t="shared" si="436"/>
        <v>91</v>
      </c>
      <c r="E3071" s="180">
        <f>COUNTIF($C$15:C3071,C3071)</f>
        <v>44</v>
      </c>
      <c r="F3071" s="181">
        <f t="shared" si="440"/>
        <v>0.24900124784357303</v>
      </c>
      <c r="G3071" s="181">
        <f t="shared" si="441"/>
        <v>6.7186337342724244E-4</v>
      </c>
      <c r="H3071" s="182">
        <f t="shared" si="437"/>
        <v>0.24967311121700028</v>
      </c>
    </row>
    <row r="3072" spans="1:8">
      <c r="A3072" s="152">
        <f t="shared" ref="A3072:B3087" si="444">A3071+1</f>
        <v>3058</v>
      </c>
      <c r="B3072" s="153">
        <f t="shared" si="444"/>
        <v>47983</v>
      </c>
      <c r="C3072" s="179" t="str">
        <f t="shared" si="439"/>
        <v>구간34</v>
      </c>
      <c r="D3072" s="152">
        <f t="shared" si="436"/>
        <v>91</v>
      </c>
      <c r="E3072" s="180">
        <f>COUNTIF($C$15:C3072,C3072)</f>
        <v>45</v>
      </c>
      <c r="F3072" s="181">
        <f t="shared" si="440"/>
        <v>0.24900124784357303</v>
      </c>
      <c r="G3072" s="181">
        <f t="shared" si="441"/>
        <v>6.8713299555058882E-4</v>
      </c>
      <c r="H3072" s="182">
        <f t="shared" si="437"/>
        <v>0.24968838083912362</v>
      </c>
    </row>
    <row r="3073" spans="1:8">
      <c r="A3073" s="152">
        <f t="shared" si="444"/>
        <v>3059</v>
      </c>
      <c r="B3073" s="153">
        <f t="shared" si="444"/>
        <v>47984</v>
      </c>
      <c r="C3073" s="179" t="str">
        <f t="shared" si="439"/>
        <v>구간34</v>
      </c>
      <c r="D3073" s="152">
        <f t="shared" si="436"/>
        <v>91</v>
      </c>
      <c r="E3073" s="180">
        <f>COUNTIF($C$15:C3073,C3073)</f>
        <v>46</v>
      </c>
      <c r="F3073" s="181">
        <f t="shared" si="440"/>
        <v>0.24900124784357303</v>
      </c>
      <c r="G3073" s="181">
        <f t="shared" si="441"/>
        <v>7.024026176739353E-4</v>
      </c>
      <c r="H3073" s="182">
        <f t="shared" si="437"/>
        <v>0.24970365046124696</v>
      </c>
    </row>
    <row r="3074" spans="1:8">
      <c r="A3074" s="152">
        <f t="shared" si="444"/>
        <v>3060</v>
      </c>
      <c r="B3074" s="153">
        <f t="shared" si="444"/>
        <v>47985</v>
      </c>
      <c r="C3074" s="179" t="str">
        <f t="shared" si="439"/>
        <v>구간34</v>
      </c>
      <c r="D3074" s="152">
        <f t="shared" si="436"/>
        <v>91</v>
      </c>
      <c r="E3074" s="180">
        <f>COUNTIF($C$15:C3074,C3074)</f>
        <v>47</v>
      </c>
      <c r="F3074" s="181">
        <f t="shared" si="440"/>
        <v>0.24900124784357303</v>
      </c>
      <c r="G3074" s="181">
        <f t="shared" si="441"/>
        <v>7.1767223979728168E-4</v>
      </c>
      <c r="H3074" s="182">
        <f t="shared" si="437"/>
        <v>0.24971892008337029</v>
      </c>
    </row>
    <row r="3075" spans="1:8">
      <c r="A3075" s="152">
        <f t="shared" si="444"/>
        <v>3061</v>
      </c>
      <c r="B3075" s="153">
        <f t="shared" si="444"/>
        <v>47986</v>
      </c>
      <c r="C3075" s="179" t="str">
        <f t="shared" si="439"/>
        <v>구간34</v>
      </c>
      <c r="D3075" s="152">
        <f t="shared" si="436"/>
        <v>91</v>
      </c>
      <c r="E3075" s="180">
        <f>COUNTIF($C$15:C3075,C3075)</f>
        <v>48</v>
      </c>
      <c r="F3075" s="181">
        <f t="shared" si="440"/>
        <v>0.24900124784357303</v>
      </c>
      <c r="G3075" s="181">
        <f t="shared" si="441"/>
        <v>7.3294186192062816E-4</v>
      </c>
      <c r="H3075" s="182">
        <f t="shared" si="437"/>
        <v>0.24973418970549366</v>
      </c>
    </row>
    <row r="3076" spans="1:8">
      <c r="A3076" s="152">
        <f t="shared" si="444"/>
        <v>3062</v>
      </c>
      <c r="B3076" s="153">
        <f t="shared" si="444"/>
        <v>47987</v>
      </c>
      <c r="C3076" s="179" t="str">
        <f t="shared" si="439"/>
        <v>구간34</v>
      </c>
      <c r="D3076" s="152">
        <f t="shared" si="436"/>
        <v>91</v>
      </c>
      <c r="E3076" s="180">
        <f>COUNTIF($C$15:C3076,C3076)</f>
        <v>49</v>
      </c>
      <c r="F3076" s="181">
        <f t="shared" si="440"/>
        <v>0.24900124784357303</v>
      </c>
      <c r="G3076" s="181">
        <f t="shared" si="441"/>
        <v>7.4821148404397454E-4</v>
      </c>
      <c r="H3076" s="182">
        <f t="shared" si="437"/>
        <v>0.249749459327617</v>
      </c>
    </row>
    <row r="3077" spans="1:8">
      <c r="A3077" s="152">
        <f t="shared" si="444"/>
        <v>3063</v>
      </c>
      <c r="B3077" s="153">
        <f t="shared" si="444"/>
        <v>47988</v>
      </c>
      <c r="C3077" s="179" t="str">
        <f t="shared" si="439"/>
        <v>구간34</v>
      </c>
      <c r="D3077" s="152">
        <f t="shared" si="436"/>
        <v>91</v>
      </c>
      <c r="E3077" s="180">
        <f>COUNTIF($C$15:C3077,C3077)</f>
        <v>50</v>
      </c>
      <c r="F3077" s="181">
        <f t="shared" si="440"/>
        <v>0.24900124784357303</v>
      </c>
      <c r="G3077" s="181">
        <f t="shared" si="441"/>
        <v>7.6348110616732091E-4</v>
      </c>
      <c r="H3077" s="182">
        <f t="shared" si="437"/>
        <v>0.24976472894974033</v>
      </c>
    </row>
    <row r="3078" spans="1:8">
      <c r="A3078" s="152">
        <f t="shared" si="444"/>
        <v>3064</v>
      </c>
      <c r="B3078" s="153">
        <f t="shared" si="444"/>
        <v>47989</v>
      </c>
      <c r="C3078" s="179" t="str">
        <f t="shared" si="439"/>
        <v>구간34</v>
      </c>
      <c r="D3078" s="152">
        <f t="shared" si="436"/>
        <v>91</v>
      </c>
      <c r="E3078" s="180">
        <f>COUNTIF($C$15:C3078,C3078)</f>
        <v>51</v>
      </c>
      <c r="F3078" s="181">
        <f t="shared" si="440"/>
        <v>0.24900124784357303</v>
      </c>
      <c r="G3078" s="181">
        <f t="shared" si="441"/>
        <v>7.7875072829066739E-4</v>
      </c>
      <c r="H3078" s="182">
        <f t="shared" si="437"/>
        <v>0.2497799985718637</v>
      </c>
    </row>
    <row r="3079" spans="1:8">
      <c r="A3079" s="152">
        <f t="shared" si="444"/>
        <v>3065</v>
      </c>
      <c r="B3079" s="153">
        <f t="shared" si="444"/>
        <v>47990</v>
      </c>
      <c r="C3079" s="179" t="str">
        <f t="shared" si="439"/>
        <v>구간34</v>
      </c>
      <c r="D3079" s="152">
        <f t="shared" si="436"/>
        <v>91</v>
      </c>
      <c r="E3079" s="180">
        <f>COUNTIF($C$15:C3079,C3079)</f>
        <v>52</v>
      </c>
      <c r="F3079" s="181">
        <f t="shared" si="440"/>
        <v>0.24900124784357303</v>
      </c>
      <c r="G3079" s="181">
        <f t="shared" si="441"/>
        <v>7.9402035041401377E-4</v>
      </c>
      <c r="H3079" s="182">
        <f t="shared" si="437"/>
        <v>0.24979526819398704</v>
      </c>
    </row>
    <row r="3080" spans="1:8">
      <c r="A3080" s="152">
        <f t="shared" si="444"/>
        <v>3066</v>
      </c>
      <c r="B3080" s="153">
        <f t="shared" si="444"/>
        <v>47991</v>
      </c>
      <c r="C3080" s="179" t="str">
        <f t="shared" si="439"/>
        <v>구간34</v>
      </c>
      <c r="D3080" s="152">
        <f t="shared" si="436"/>
        <v>91</v>
      </c>
      <c r="E3080" s="180">
        <f>COUNTIF($C$15:C3080,C3080)</f>
        <v>53</v>
      </c>
      <c r="F3080" s="181">
        <f t="shared" si="440"/>
        <v>0.24900124784357303</v>
      </c>
      <c r="G3080" s="181">
        <f t="shared" si="441"/>
        <v>8.0928997253736025E-4</v>
      </c>
      <c r="H3080" s="182">
        <f t="shared" si="437"/>
        <v>0.24981053781611037</v>
      </c>
    </row>
    <row r="3081" spans="1:8">
      <c r="A3081" s="152">
        <f t="shared" si="444"/>
        <v>3067</v>
      </c>
      <c r="B3081" s="153">
        <f t="shared" si="444"/>
        <v>47992</v>
      </c>
      <c r="C3081" s="179" t="str">
        <f t="shared" si="439"/>
        <v>구간34</v>
      </c>
      <c r="D3081" s="152">
        <f t="shared" si="436"/>
        <v>91</v>
      </c>
      <c r="E3081" s="180">
        <f>COUNTIF($C$15:C3081,C3081)</f>
        <v>54</v>
      </c>
      <c r="F3081" s="181">
        <f t="shared" si="440"/>
        <v>0.24900124784357303</v>
      </c>
      <c r="G3081" s="181">
        <f t="shared" si="441"/>
        <v>8.2455959466070663E-4</v>
      </c>
      <c r="H3081" s="182">
        <f t="shared" si="437"/>
        <v>0.24982580743823374</v>
      </c>
    </row>
    <row r="3082" spans="1:8">
      <c r="A3082" s="152">
        <f t="shared" si="444"/>
        <v>3068</v>
      </c>
      <c r="B3082" s="153">
        <f t="shared" si="444"/>
        <v>47993</v>
      </c>
      <c r="C3082" s="179" t="str">
        <f t="shared" si="439"/>
        <v>구간34</v>
      </c>
      <c r="D3082" s="152">
        <f t="shared" si="436"/>
        <v>91</v>
      </c>
      <c r="E3082" s="180">
        <f>COUNTIF($C$15:C3082,C3082)</f>
        <v>55</v>
      </c>
      <c r="F3082" s="181">
        <f t="shared" si="440"/>
        <v>0.24900124784357303</v>
      </c>
      <c r="G3082" s="181">
        <f t="shared" si="441"/>
        <v>8.39829216784053E-4</v>
      </c>
      <c r="H3082" s="182">
        <f t="shared" si="437"/>
        <v>0.24984107706035708</v>
      </c>
    </row>
    <row r="3083" spans="1:8">
      <c r="A3083" s="152">
        <f t="shared" si="444"/>
        <v>3069</v>
      </c>
      <c r="B3083" s="153">
        <f t="shared" si="444"/>
        <v>47994</v>
      </c>
      <c r="C3083" s="179" t="str">
        <f t="shared" si="439"/>
        <v>구간34</v>
      </c>
      <c r="D3083" s="152">
        <f t="shared" si="436"/>
        <v>91</v>
      </c>
      <c r="E3083" s="180">
        <f>COUNTIF($C$15:C3083,C3083)</f>
        <v>56</v>
      </c>
      <c r="F3083" s="181">
        <f t="shared" si="440"/>
        <v>0.24900124784357303</v>
      </c>
      <c r="G3083" s="181">
        <f t="shared" si="441"/>
        <v>8.5509883890739948E-4</v>
      </c>
      <c r="H3083" s="182">
        <f t="shared" si="437"/>
        <v>0.24985634668248041</v>
      </c>
    </row>
    <row r="3084" spans="1:8">
      <c r="A3084" s="152">
        <f t="shared" si="444"/>
        <v>3070</v>
      </c>
      <c r="B3084" s="153">
        <f t="shared" si="444"/>
        <v>47995</v>
      </c>
      <c r="C3084" s="179" t="str">
        <f t="shared" si="439"/>
        <v>구간34</v>
      </c>
      <c r="D3084" s="152">
        <f t="shared" si="436"/>
        <v>91</v>
      </c>
      <c r="E3084" s="180">
        <f>COUNTIF($C$15:C3084,C3084)</f>
        <v>57</v>
      </c>
      <c r="F3084" s="181">
        <f t="shared" si="440"/>
        <v>0.24900124784357303</v>
      </c>
      <c r="G3084" s="181">
        <f t="shared" si="441"/>
        <v>8.7036846103074586E-4</v>
      </c>
      <c r="H3084" s="182">
        <f t="shared" si="437"/>
        <v>0.24987161630460378</v>
      </c>
    </row>
    <row r="3085" spans="1:8">
      <c r="A3085" s="152">
        <f t="shared" si="444"/>
        <v>3071</v>
      </c>
      <c r="B3085" s="153">
        <f t="shared" si="444"/>
        <v>47996</v>
      </c>
      <c r="C3085" s="179" t="str">
        <f t="shared" si="439"/>
        <v>구간34</v>
      </c>
      <c r="D3085" s="152">
        <f t="shared" si="436"/>
        <v>91</v>
      </c>
      <c r="E3085" s="180">
        <f>COUNTIF($C$15:C3085,C3085)</f>
        <v>58</v>
      </c>
      <c r="F3085" s="181">
        <f t="shared" si="440"/>
        <v>0.24900124784357303</v>
      </c>
      <c r="G3085" s="181">
        <f t="shared" si="441"/>
        <v>8.8563808315409234E-4</v>
      </c>
      <c r="H3085" s="182">
        <f t="shared" si="437"/>
        <v>0.24988688592672711</v>
      </c>
    </row>
    <row r="3086" spans="1:8">
      <c r="A3086" s="152">
        <f t="shared" si="444"/>
        <v>3072</v>
      </c>
      <c r="B3086" s="153">
        <f t="shared" si="444"/>
        <v>47997</v>
      </c>
      <c r="C3086" s="179" t="str">
        <f t="shared" si="439"/>
        <v>구간34</v>
      </c>
      <c r="D3086" s="152">
        <f t="shared" si="436"/>
        <v>91</v>
      </c>
      <c r="E3086" s="180">
        <f>COUNTIF($C$15:C3086,C3086)</f>
        <v>59</v>
      </c>
      <c r="F3086" s="181">
        <f t="shared" si="440"/>
        <v>0.24900124784357303</v>
      </c>
      <c r="G3086" s="181">
        <f t="shared" si="441"/>
        <v>9.0090770527743872E-4</v>
      </c>
      <c r="H3086" s="182">
        <f t="shared" si="437"/>
        <v>0.24990215554885045</v>
      </c>
    </row>
    <row r="3087" spans="1:8">
      <c r="A3087" s="152">
        <f t="shared" si="444"/>
        <v>3073</v>
      </c>
      <c r="B3087" s="153">
        <f t="shared" si="444"/>
        <v>47998</v>
      </c>
      <c r="C3087" s="179" t="str">
        <f t="shared" si="439"/>
        <v>구간34</v>
      </c>
      <c r="D3087" s="152">
        <f t="shared" ref="D3087:D3150" si="445">COUNTIF($C$15:$C$49928,C3087)</f>
        <v>91</v>
      </c>
      <c r="E3087" s="180">
        <f>COUNTIF($C$15:C3087,C3087)</f>
        <v>60</v>
      </c>
      <c r="F3087" s="181">
        <f t="shared" si="440"/>
        <v>0.24900124784357303</v>
      </c>
      <c r="G3087" s="181">
        <f t="shared" si="441"/>
        <v>9.1617732740078509E-4</v>
      </c>
      <c r="H3087" s="182">
        <f t="shared" ref="H3087:H3150" si="446">F3087+G3087</f>
        <v>0.24991742517097382</v>
      </c>
    </row>
    <row r="3088" spans="1:8">
      <c r="A3088" s="152">
        <f t="shared" ref="A3088:B3103" si="447">A3087+1</f>
        <v>3074</v>
      </c>
      <c r="B3088" s="153">
        <f t="shared" si="447"/>
        <v>47999</v>
      </c>
      <c r="C3088" s="179" t="str">
        <f t="shared" ref="C3088:C3151" si="448">IF(IFERROR(HLOOKUP(B3088,$D$5:$BK$6,2,FALSE),"")="",C3089,HLOOKUP(B3088,$D$5:$BK$7,2,FALSE))</f>
        <v>구간34</v>
      </c>
      <c r="D3088" s="152">
        <f t="shared" si="445"/>
        <v>91</v>
      </c>
      <c r="E3088" s="180">
        <f>COUNTIF($C$15:C3088,C3088)</f>
        <v>61</v>
      </c>
      <c r="F3088" s="181">
        <f t="shared" ref="F3088:F3151" si="449">HLOOKUP($C3088,$D$6:$BK$11,6,FALSE)</f>
        <v>0.24900124784357303</v>
      </c>
      <c r="G3088" s="181">
        <f t="shared" ref="G3088:G3151" si="450">HLOOKUP($C3088,$D$6:$BK$11,5,FALSE)*(E3088)</f>
        <v>9.3144694952413158E-4</v>
      </c>
      <c r="H3088" s="182">
        <f t="shared" si="446"/>
        <v>0.24993269479309715</v>
      </c>
    </row>
    <row r="3089" spans="1:8">
      <c r="A3089" s="152">
        <f t="shared" si="447"/>
        <v>3075</v>
      </c>
      <c r="B3089" s="153">
        <f t="shared" si="447"/>
        <v>48000</v>
      </c>
      <c r="C3089" s="179" t="str">
        <f t="shared" si="448"/>
        <v>구간34</v>
      </c>
      <c r="D3089" s="152">
        <f t="shared" si="445"/>
        <v>91</v>
      </c>
      <c r="E3089" s="180">
        <f>COUNTIF($C$15:C3089,C3089)</f>
        <v>62</v>
      </c>
      <c r="F3089" s="181">
        <f t="shared" si="449"/>
        <v>0.24900124784357303</v>
      </c>
      <c r="G3089" s="181">
        <f t="shared" si="450"/>
        <v>9.4671657164747795E-4</v>
      </c>
      <c r="H3089" s="182">
        <f t="shared" si="446"/>
        <v>0.24994796441522049</v>
      </c>
    </row>
    <row r="3090" spans="1:8">
      <c r="A3090" s="152">
        <f t="shared" si="447"/>
        <v>3076</v>
      </c>
      <c r="B3090" s="153">
        <f t="shared" si="447"/>
        <v>48001</v>
      </c>
      <c r="C3090" s="179" t="str">
        <f t="shared" si="448"/>
        <v>구간34</v>
      </c>
      <c r="D3090" s="152">
        <f t="shared" si="445"/>
        <v>91</v>
      </c>
      <c r="E3090" s="180">
        <f>COUNTIF($C$15:C3090,C3090)</f>
        <v>63</v>
      </c>
      <c r="F3090" s="181">
        <f t="shared" si="449"/>
        <v>0.24900124784357303</v>
      </c>
      <c r="G3090" s="181">
        <f t="shared" si="450"/>
        <v>9.6198619377082443E-4</v>
      </c>
      <c r="H3090" s="182">
        <f t="shared" si="446"/>
        <v>0.24996323403734386</v>
      </c>
    </row>
    <row r="3091" spans="1:8">
      <c r="A3091" s="152">
        <f t="shared" si="447"/>
        <v>3077</v>
      </c>
      <c r="B3091" s="153">
        <f t="shared" si="447"/>
        <v>48002</v>
      </c>
      <c r="C3091" s="179" t="str">
        <f t="shared" si="448"/>
        <v>구간34</v>
      </c>
      <c r="D3091" s="152">
        <f t="shared" si="445"/>
        <v>91</v>
      </c>
      <c r="E3091" s="180">
        <f>COUNTIF($C$15:C3091,C3091)</f>
        <v>64</v>
      </c>
      <c r="F3091" s="181">
        <f t="shared" si="449"/>
        <v>0.24900124784357303</v>
      </c>
      <c r="G3091" s="181">
        <f t="shared" si="450"/>
        <v>9.7725581589417081E-4</v>
      </c>
      <c r="H3091" s="182">
        <f t="shared" si="446"/>
        <v>0.24997850365946719</v>
      </c>
    </row>
    <row r="3092" spans="1:8">
      <c r="A3092" s="152">
        <f t="shared" si="447"/>
        <v>3078</v>
      </c>
      <c r="B3092" s="153">
        <f t="shared" si="447"/>
        <v>48003</v>
      </c>
      <c r="C3092" s="179" t="str">
        <f t="shared" si="448"/>
        <v>구간34</v>
      </c>
      <c r="D3092" s="152">
        <f t="shared" si="445"/>
        <v>91</v>
      </c>
      <c r="E3092" s="180">
        <f>COUNTIF($C$15:C3092,C3092)</f>
        <v>65</v>
      </c>
      <c r="F3092" s="181">
        <f t="shared" si="449"/>
        <v>0.24900124784357303</v>
      </c>
      <c r="G3092" s="181">
        <f t="shared" si="450"/>
        <v>9.9252543801751718E-4</v>
      </c>
      <c r="H3092" s="182">
        <f t="shared" si="446"/>
        <v>0.24999377328159053</v>
      </c>
    </row>
    <row r="3093" spans="1:8">
      <c r="A3093" s="152">
        <f t="shared" si="447"/>
        <v>3079</v>
      </c>
      <c r="B3093" s="153">
        <f t="shared" si="447"/>
        <v>48004</v>
      </c>
      <c r="C3093" s="179" t="str">
        <f t="shared" si="448"/>
        <v>구간34</v>
      </c>
      <c r="D3093" s="152">
        <f t="shared" si="445"/>
        <v>91</v>
      </c>
      <c r="E3093" s="180">
        <f>COUNTIF($C$15:C3093,C3093)</f>
        <v>66</v>
      </c>
      <c r="F3093" s="181">
        <f t="shared" si="449"/>
        <v>0.24900124784357303</v>
      </c>
      <c r="G3093" s="181">
        <f t="shared" si="450"/>
        <v>1.0077950601408636E-3</v>
      </c>
      <c r="H3093" s="182">
        <f t="shared" si="446"/>
        <v>0.2500090429037139</v>
      </c>
    </row>
    <row r="3094" spans="1:8">
      <c r="A3094" s="152">
        <f t="shared" si="447"/>
        <v>3080</v>
      </c>
      <c r="B3094" s="153">
        <f t="shared" si="447"/>
        <v>48005</v>
      </c>
      <c r="C3094" s="179" t="str">
        <f t="shared" si="448"/>
        <v>구간34</v>
      </c>
      <c r="D3094" s="152">
        <f t="shared" si="445"/>
        <v>91</v>
      </c>
      <c r="E3094" s="180">
        <f>COUNTIF($C$15:C3094,C3094)</f>
        <v>67</v>
      </c>
      <c r="F3094" s="181">
        <f t="shared" si="449"/>
        <v>0.24900124784357303</v>
      </c>
      <c r="G3094" s="181">
        <f t="shared" si="450"/>
        <v>1.0230646822642101E-3</v>
      </c>
      <c r="H3094" s="182">
        <f t="shared" si="446"/>
        <v>0.25002431252583723</v>
      </c>
    </row>
    <row r="3095" spans="1:8">
      <c r="A3095" s="152">
        <f t="shared" si="447"/>
        <v>3081</v>
      </c>
      <c r="B3095" s="153">
        <f t="shared" si="447"/>
        <v>48006</v>
      </c>
      <c r="C3095" s="179" t="str">
        <f t="shared" si="448"/>
        <v>구간34</v>
      </c>
      <c r="D3095" s="152">
        <f t="shared" si="445"/>
        <v>91</v>
      </c>
      <c r="E3095" s="180">
        <f>COUNTIF($C$15:C3095,C3095)</f>
        <v>68</v>
      </c>
      <c r="F3095" s="181">
        <f t="shared" si="449"/>
        <v>0.24900124784357303</v>
      </c>
      <c r="G3095" s="181">
        <f t="shared" si="450"/>
        <v>1.0383343043875565E-3</v>
      </c>
      <c r="H3095" s="182">
        <f t="shared" si="446"/>
        <v>0.25003958214796057</v>
      </c>
    </row>
    <row r="3096" spans="1:8">
      <c r="A3096" s="152">
        <f t="shared" si="447"/>
        <v>3082</v>
      </c>
      <c r="B3096" s="153">
        <f t="shared" si="447"/>
        <v>48007</v>
      </c>
      <c r="C3096" s="179" t="str">
        <f t="shared" si="448"/>
        <v>구간34</v>
      </c>
      <c r="D3096" s="152">
        <f t="shared" si="445"/>
        <v>91</v>
      </c>
      <c r="E3096" s="180">
        <f>COUNTIF($C$15:C3096,C3096)</f>
        <v>69</v>
      </c>
      <c r="F3096" s="181">
        <f t="shared" si="449"/>
        <v>0.24900124784357303</v>
      </c>
      <c r="G3096" s="181">
        <f t="shared" si="450"/>
        <v>1.0536039265109029E-3</v>
      </c>
      <c r="H3096" s="182">
        <f t="shared" si="446"/>
        <v>0.25005485177008391</v>
      </c>
    </row>
    <row r="3097" spans="1:8">
      <c r="A3097" s="152">
        <f t="shared" si="447"/>
        <v>3083</v>
      </c>
      <c r="B3097" s="153">
        <f t="shared" si="447"/>
        <v>48008</v>
      </c>
      <c r="C3097" s="179" t="str">
        <f t="shared" si="448"/>
        <v>구간34</v>
      </c>
      <c r="D3097" s="152">
        <f t="shared" si="445"/>
        <v>91</v>
      </c>
      <c r="E3097" s="180">
        <f>COUNTIF($C$15:C3097,C3097)</f>
        <v>70</v>
      </c>
      <c r="F3097" s="181">
        <f t="shared" si="449"/>
        <v>0.24900124784357303</v>
      </c>
      <c r="G3097" s="181">
        <f t="shared" si="450"/>
        <v>1.0688735486342493E-3</v>
      </c>
      <c r="H3097" s="182">
        <f t="shared" si="446"/>
        <v>0.2500701213922073</v>
      </c>
    </row>
    <row r="3098" spans="1:8">
      <c r="A3098" s="152">
        <f t="shared" si="447"/>
        <v>3084</v>
      </c>
      <c r="B3098" s="153">
        <f t="shared" si="447"/>
        <v>48009</v>
      </c>
      <c r="C3098" s="179" t="str">
        <f t="shared" si="448"/>
        <v>구간34</v>
      </c>
      <c r="D3098" s="152">
        <f t="shared" si="445"/>
        <v>91</v>
      </c>
      <c r="E3098" s="180">
        <f>COUNTIF($C$15:C3098,C3098)</f>
        <v>71</v>
      </c>
      <c r="F3098" s="181">
        <f t="shared" si="449"/>
        <v>0.24900124784357303</v>
      </c>
      <c r="G3098" s="181">
        <f t="shared" si="450"/>
        <v>1.0841431707575956E-3</v>
      </c>
      <c r="H3098" s="182">
        <f t="shared" si="446"/>
        <v>0.25008539101433064</v>
      </c>
    </row>
    <row r="3099" spans="1:8">
      <c r="A3099" s="152">
        <f t="shared" si="447"/>
        <v>3085</v>
      </c>
      <c r="B3099" s="153">
        <f t="shared" si="447"/>
        <v>48010</v>
      </c>
      <c r="C3099" s="179" t="str">
        <f t="shared" si="448"/>
        <v>구간34</v>
      </c>
      <c r="D3099" s="152">
        <f t="shared" si="445"/>
        <v>91</v>
      </c>
      <c r="E3099" s="180">
        <f>COUNTIF($C$15:C3099,C3099)</f>
        <v>72</v>
      </c>
      <c r="F3099" s="181">
        <f t="shared" si="449"/>
        <v>0.24900124784357303</v>
      </c>
      <c r="G3099" s="181">
        <f t="shared" si="450"/>
        <v>1.0994127928809422E-3</v>
      </c>
      <c r="H3099" s="182">
        <f t="shared" si="446"/>
        <v>0.25010066063645398</v>
      </c>
    </row>
    <row r="3100" spans="1:8">
      <c r="A3100" s="152">
        <f t="shared" si="447"/>
        <v>3086</v>
      </c>
      <c r="B3100" s="153">
        <f t="shared" si="447"/>
        <v>48011</v>
      </c>
      <c r="C3100" s="179" t="str">
        <f t="shared" si="448"/>
        <v>구간34</v>
      </c>
      <c r="D3100" s="152">
        <f t="shared" si="445"/>
        <v>91</v>
      </c>
      <c r="E3100" s="180">
        <f>COUNTIF($C$15:C3100,C3100)</f>
        <v>73</v>
      </c>
      <c r="F3100" s="181">
        <f t="shared" si="449"/>
        <v>0.24900124784357303</v>
      </c>
      <c r="G3100" s="181">
        <f t="shared" si="450"/>
        <v>1.1146824150042886E-3</v>
      </c>
      <c r="H3100" s="182">
        <f t="shared" si="446"/>
        <v>0.25011593025857731</v>
      </c>
    </row>
    <row r="3101" spans="1:8">
      <c r="A3101" s="152">
        <f t="shared" si="447"/>
        <v>3087</v>
      </c>
      <c r="B3101" s="153">
        <f t="shared" si="447"/>
        <v>48012</v>
      </c>
      <c r="C3101" s="179" t="str">
        <f t="shared" si="448"/>
        <v>구간34</v>
      </c>
      <c r="D3101" s="152">
        <f t="shared" si="445"/>
        <v>91</v>
      </c>
      <c r="E3101" s="180">
        <f>COUNTIF($C$15:C3101,C3101)</f>
        <v>74</v>
      </c>
      <c r="F3101" s="181">
        <f t="shared" si="449"/>
        <v>0.24900124784357303</v>
      </c>
      <c r="G3101" s="181">
        <f t="shared" si="450"/>
        <v>1.129952037127635E-3</v>
      </c>
      <c r="H3101" s="182">
        <f t="shared" si="446"/>
        <v>0.25013119988070065</v>
      </c>
    </row>
    <row r="3102" spans="1:8">
      <c r="A3102" s="152">
        <f t="shared" si="447"/>
        <v>3088</v>
      </c>
      <c r="B3102" s="153">
        <f t="shared" si="447"/>
        <v>48013</v>
      </c>
      <c r="C3102" s="179" t="str">
        <f t="shared" si="448"/>
        <v>구간34</v>
      </c>
      <c r="D3102" s="152">
        <f t="shared" si="445"/>
        <v>91</v>
      </c>
      <c r="E3102" s="180">
        <f>COUNTIF($C$15:C3102,C3102)</f>
        <v>75</v>
      </c>
      <c r="F3102" s="181">
        <f t="shared" si="449"/>
        <v>0.24900124784357303</v>
      </c>
      <c r="G3102" s="181">
        <f t="shared" si="450"/>
        <v>1.1452216592509814E-3</v>
      </c>
      <c r="H3102" s="182">
        <f t="shared" si="446"/>
        <v>0.25014646950282399</v>
      </c>
    </row>
    <row r="3103" spans="1:8">
      <c r="A3103" s="152">
        <f t="shared" si="447"/>
        <v>3089</v>
      </c>
      <c r="B3103" s="153">
        <f t="shared" si="447"/>
        <v>48014</v>
      </c>
      <c r="C3103" s="179" t="str">
        <f t="shared" si="448"/>
        <v>구간34</v>
      </c>
      <c r="D3103" s="152">
        <f t="shared" si="445"/>
        <v>91</v>
      </c>
      <c r="E3103" s="180">
        <f>COUNTIF($C$15:C3103,C3103)</f>
        <v>76</v>
      </c>
      <c r="F3103" s="181">
        <f t="shared" si="449"/>
        <v>0.24900124784357303</v>
      </c>
      <c r="G3103" s="181">
        <f t="shared" si="450"/>
        <v>1.1604912813743277E-3</v>
      </c>
      <c r="H3103" s="182">
        <f t="shared" si="446"/>
        <v>0.25016173912494738</v>
      </c>
    </row>
    <row r="3104" spans="1:8">
      <c r="A3104" s="152">
        <f t="shared" ref="A3104:B3119" si="451">A3103+1</f>
        <v>3090</v>
      </c>
      <c r="B3104" s="153">
        <f t="shared" si="451"/>
        <v>48015</v>
      </c>
      <c r="C3104" s="179" t="str">
        <f t="shared" si="448"/>
        <v>구간34</v>
      </c>
      <c r="D3104" s="152">
        <f t="shared" si="445"/>
        <v>91</v>
      </c>
      <c r="E3104" s="180">
        <f>COUNTIF($C$15:C3104,C3104)</f>
        <v>77</v>
      </c>
      <c r="F3104" s="181">
        <f t="shared" si="449"/>
        <v>0.24900124784357303</v>
      </c>
      <c r="G3104" s="181">
        <f t="shared" si="450"/>
        <v>1.1757609034976743E-3</v>
      </c>
      <c r="H3104" s="182">
        <f t="shared" si="446"/>
        <v>0.25017700874707072</v>
      </c>
    </row>
    <row r="3105" spans="1:8">
      <c r="A3105" s="152">
        <f t="shared" si="451"/>
        <v>3091</v>
      </c>
      <c r="B3105" s="153">
        <f t="shared" si="451"/>
        <v>48016</v>
      </c>
      <c r="C3105" s="179" t="str">
        <f t="shared" si="448"/>
        <v>구간34</v>
      </c>
      <c r="D3105" s="152">
        <f t="shared" si="445"/>
        <v>91</v>
      </c>
      <c r="E3105" s="180">
        <f>COUNTIF($C$15:C3105,C3105)</f>
        <v>78</v>
      </c>
      <c r="F3105" s="181">
        <f t="shared" si="449"/>
        <v>0.24900124784357303</v>
      </c>
      <c r="G3105" s="181">
        <f t="shared" si="450"/>
        <v>1.1910305256210207E-3</v>
      </c>
      <c r="H3105" s="182">
        <f t="shared" si="446"/>
        <v>0.25019227836919405</v>
      </c>
    </row>
    <row r="3106" spans="1:8">
      <c r="A3106" s="152">
        <f t="shared" si="451"/>
        <v>3092</v>
      </c>
      <c r="B3106" s="153">
        <f t="shared" si="451"/>
        <v>48017</v>
      </c>
      <c r="C3106" s="179" t="str">
        <f t="shared" si="448"/>
        <v>구간34</v>
      </c>
      <c r="D3106" s="152">
        <f t="shared" si="445"/>
        <v>91</v>
      </c>
      <c r="E3106" s="180">
        <f>COUNTIF($C$15:C3106,C3106)</f>
        <v>79</v>
      </c>
      <c r="F3106" s="181">
        <f t="shared" si="449"/>
        <v>0.24900124784357303</v>
      </c>
      <c r="G3106" s="181">
        <f t="shared" si="450"/>
        <v>1.2063001477443671E-3</v>
      </c>
      <c r="H3106" s="182">
        <f t="shared" si="446"/>
        <v>0.25020754799131739</v>
      </c>
    </row>
    <row r="3107" spans="1:8">
      <c r="A3107" s="152">
        <f t="shared" si="451"/>
        <v>3093</v>
      </c>
      <c r="B3107" s="153">
        <f t="shared" si="451"/>
        <v>48018</v>
      </c>
      <c r="C3107" s="179" t="str">
        <f t="shared" si="448"/>
        <v>구간34</v>
      </c>
      <c r="D3107" s="152">
        <f t="shared" si="445"/>
        <v>91</v>
      </c>
      <c r="E3107" s="180">
        <f>COUNTIF($C$15:C3107,C3107)</f>
        <v>80</v>
      </c>
      <c r="F3107" s="181">
        <f t="shared" si="449"/>
        <v>0.24900124784357303</v>
      </c>
      <c r="G3107" s="181">
        <f t="shared" si="450"/>
        <v>1.2215697698677135E-3</v>
      </c>
      <c r="H3107" s="182">
        <f t="shared" si="446"/>
        <v>0.25022281761344073</v>
      </c>
    </row>
    <row r="3108" spans="1:8">
      <c r="A3108" s="152">
        <f t="shared" si="451"/>
        <v>3094</v>
      </c>
      <c r="B3108" s="153">
        <f t="shared" si="451"/>
        <v>48019</v>
      </c>
      <c r="C3108" s="179" t="str">
        <f t="shared" si="448"/>
        <v>구간34</v>
      </c>
      <c r="D3108" s="152">
        <f t="shared" si="445"/>
        <v>91</v>
      </c>
      <c r="E3108" s="180">
        <f>COUNTIF($C$15:C3108,C3108)</f>
        <v>81</v>
      </c>
      <c r="F3108" s="181">
        <f t="shared" si="449"/>
        <v>0.24900124784357303</v>
      </c>
      <c r="G3108" s="181">
        <f t="shared" si="450"/>
        <v>1.2368393919910598E-3</v>
      </c>
      <c r="H3108" s="182">
        <f t="shared" si="446"/>
        <v>0.25023808723556407</v>
      </c>
    </row>
    <row r="3109" spans="1:8">
      <c r="A3109" s="152">
        <f t="shared" si="451"/>
        <v>3095</v>
      </c>
      <c r="B3109" s="153">
        <f t="shared" si="451"/>
        <v>48020</v>
      </c>
      <c r="C3109" s="179" t="str">
        <f t="shared" si="448"/>
        <v>구간34</v>
      </c>
      <c r="D3109" s="152">
        <f t="shared" si="445"/>
        <v>91</v>
      </c>
      <c r="E3109" s="180">
        <f>COUNTIF($C$15:C3109,C3109)</f>
        <v>82</v>
      </c>
      <c r="F3109" s="181">
        <f t="shared" si="449"/>
        <v>0.24900124784357303</v>
      </c>
      <c r="G3109" s="181">
        <f t="shared" si="450"/>
        <v>1.2521090141144064E-3</v>
      </c>
      <c r="H3109" s="182">
        <f t="shared" si="446"/>
        <v>0.25025335685768746</v>
      </c>
    </row>
    <row r="3110" spans="1:8">
      <c r="A3110" s="152">
        <f t="shared" si="451"/>
        <v>3096</v>
      </c>
      <c r="B3110" s="153">
        <f t="shared" si="451"/>
        <v>48021</v>
      </c>
      <c r="C3110" s="179" t="str">
        <f t="shared" si="448"/>
        <v>구간34</v>
      </c>
      <c r="D3110" s="152">
        <f t="shared" si="445"/>
        <v>91</v>
      </c>
      <c r="E3110" s="180">
        <f>COUNTIF($C$15:C3110,C3110)</f>
        <v>83</v>
      </c>
      <c r="F3110" s="181">
        <f t="shared" si="449"/>
        <v>0.24900124784357303</v>
      </c>
      <c r="G3110" s="181">
        <f t="shared" si="450"/>
        <v>1.2673786362377528E-3</v>
      </c>
      <c r="H3110" s="182">
        <f t="shared" si="446"/>
        <v>0.2502686264798108</v>
      </c>
    </row>
    <row r="3111" spans="1:8">
      <c r="A3111" s="152">
        <f t="shared" si="451"/>
        <v>3097</v>
      </c>
      <c r="B3111" s="153">
        <f t="shared" si="451"/>
        <v>48022</v>
      </c>
      <c r="C3111" s="179" t="str">
        <f t="shared" si="448"/>
        <v>구간34</v>
      </c>
      <c r="D3111" s="152">
        <f t="shared" si="445"/>
        <v>91</v>
      </c>
      <c r="E3111" s="180">
        <f>COUNTIF($C$15:C3111,C3111)</f>
        <v>84</v>
      </c>
      <c r="F3111" s="181">
        <f t="shared" si="449"/>
        <v>0.24900124784357303</v>
      </c>
      <c r="G3111" s="181">
        <f t="shared" si="450"/>
        <v>1.2826482583610992E-3</v>
      </c>
      <c r="H3111" s="182">
        <f t="shared" si="446"/>
        <v>0.25028389610193413</v>
      </c>
    </row>
    <row r="3112" spans="1:8">
      <c r="A3112" s="152">
        <f t="shared" si="451"/>
        <v>3098</v>
      </c>
      <c r="B3112" s="153">
        <f t="shared" si="451"/>
        <v>48023</v>
      </c>
      <c r="C3112" s="179" t="str">
        <f t="shared" si="448"/>
        <v>구간34</v>
      </c>
      <c r="D3112" s="152">
        <f t="shared" si="445"/>
        <v>91</v>
      </c>
      <c r="E3112" s="180">
        <f>COUNTIF($C$15:C3112,C3112)</f>
        <v>85</v>
      </c>
      <c r="F3112" s="181">
        <f t="shared" si="449"/>
        <v>0.24900124784357303</v>
      </c>
      <c r="G3112" s="181">
        <f t="shared" si="450"/>
        <v>1.2979178804844455E-3</v>
      </c>
      <c r="H3112" s="182">
        <f t="shared" si="446"/>
        <v>0.25029916572405747</v>
      </c>
    </row>
    <row r="3113" spans="1:8">
      <c r="A3113" s="152">
        <f t="shared" si="451"/>
        <v>3099</v>
      </c>
      <c r="B3113" s="153">
        <f t="shared" si="451"/>
        <v>48024</v>
      </c>
      <c r="C3113" s="179" t="str">
        <f t="shared" si="448"/>
        <v>구간34</v>
      </c>
      <c r="D3113" s="152">
        <f t="shared" si="445"/>
        <v>91</v>
      </c>
      <c r="E3113" s="180">
        <f>COUNTIF($C$15:C3113,C3113)</f>
        <v>86</v>
      </c>
      <c r="F3113" s="181">
        <f t="shared" si="449"/>
        <v>0.24900124784357303</v>
      </c>
      <c r="G3113" s="181">
        <f t="shared" si="450"/>
        <v>1.3131875026077919E-3</v>
      </c>
      <c r="H3113" s="182">
        <f t="shared" si="446"/>
        <v>0.25031443534618081</v>
      </c>
    </row>
    <row r="3114" spans="1:8">
      <c r="A3114" s="152">
        <f t="shared" si="451"/>
        <v>3100</v>
      </c>
      <c r="B3114" s="153">
        <f t="shared" si="451"/>
        <v>48025</v>
      </c>
      <c r="C3114" s="179" t="str">
        <f t="shared" si="448"/>
        <v>구간34</v>
      </c>
      <c r="D3114" s="152">
        <f t="shared" si="445"/>
        <v>91</v>
      </c>
      <c r="E3114" s="180">
        <f>COUNTIF($C$15:C3114,C3114)</f>
        <v>87</v>
      </c>
      <c r="F3114" s="181">
        <f t="shared" si="449"/>
        <v>0.24900124784357303</v>
      </c>
      <c r="G3114" s="181">
        <f t="shared" si="450"/>
        <v>1.3284571247311385E-3</v>
      </c>
      <c r="H3114" s="182">
        <f t="shared" si="446"/>
        <v>0.25032970496830415</v>
      </c>
    </row>
    <row r="3115" spans="1:8">
      <c r="A3115" s="152">
        <f t="shared" si="451"/>
        <v>3101</v>
      </c>
      <c r="B3115" s="153">
        <f t="shared" si="451"/>
        <v>48026</v>
      </c>
      <c r="C3115" s="179" t="str">
        <f t="shared" si="448"/>
        <v>구간34</v>
      </c>
      <c r="D3115" s="152">
        <f t="shared" si="445"/>
        <v>91</v>
      </c>
      <c r="E3115" s="180">
        <f>COUNTIF($C$15:C3115,C3115)</f>
        <v>88</v>
      </c>
      <c r="F3115" s="181">
        <f t="shared" si="449"/>
        <v>0.24900124784357303</v>
      </c>
      <c r="G3115" s="181">
        <f t="shared" si="450"/>
        <v>1.3437267468544849E-3</v>
      </c>
      <c r="H3115" s="182">
        <f t="shared" si="446"/>
        <v>0.25034497459042754</v>
      </c>
    </row>
    <row r="3116" spans="1:8">
      <c r="A3116" s="152">
        <f t="shared" si="451"/>
        <v>3102</v>
      </c>
      <c r="B3116" s="153">
        <f t="shared" si="451"/>
        <v>48027</v>
      </c>
      <c r="C3116" s="179" t="str">
        <f t="shared" si="448"/>
        <v>구간34</v>
      </c>
      <c r="D3116" s="152">
        <f t="shared" si="445"/>
        <v>91</v>
      </c>
      <c r="E3116" s="180">
        <f>COUNTIF($C$15:C3116,C3116)</f>
        <v>89</v>
      </c>
      <c r="F3116" s="181">
        <f t="shared" si="449"/>
        <v>0.24900124784357303</v>
      </c>
      <c r="G3116" s="181">
        <f t="shared" si="450"/>
        <v>1.3589963689778313E-3</v>
      </c>
      <c r="H3116" s="182">
        <f t="shared" si="446"/>
        <v>0.25036024421255088</v>
      </c>
    </row>
    <row r="3117" spans="1:8">
      <c r="A3117" s="152">
        <f t="shared" si="451"/>
        <v>3103</v>
      </c>
      <c r="B3117" s="153">
        <f t="shared" si="451"/>
        <v>48028</v>
      </c>
      <c r="C3117" s="179" t="str">
        <f t="shared" si="448"/>
        <v>구간34</v>
      </c>
      <c r="D3117" s="152">
        <f t="shared" si="445"/>
        <v>91</v>
      </c>
      <c r="E3117" s="180">
        <f>COUNTIF($C$15:C3117,C3117)</f>
        <v>90</v>
      </c>
      <c r="F3117" s="181">
        <f t="shared" si="449"/>
        <v>0.24900124784357303</v>
      </c>
      <c r="G3117" s="181">
        <f t="shared" si="450"/>
        <v>1.3742659911011776E-3</v>
      </c>
      <c r="H3117" s="182">
        <f t="shared" si="446"/>
        <v>0.25037551383467421</v>
      </c>
    </row>
    <row r="3118" spans="1:8">
      <c r="A3118" s="152">
        <f t="shared" si="451"/>
        <v>3104</v>
      </c>
      <c r="B3118" s="153">
        <f t="shared" si="451"/>
        <v>48029</v>
      </c>
      <c r="C3118" s="179" t="str">
        <f t="shared" si="448"/>
        <v>구간34</v>
      </c>
      <c r="D3118" s="152">
        <f t="shared" si="445"/>
        <v>91</v>
      </c>
      <c r="E3118" s="180">
        <f>COUNTIF($C$15:C3118,C3118)</f>
        <v>91</v>
      </c>
      <c r="F3118" s="181">
        <f t="shared" si="449"/>
        <v>0.24900124784357303</v>
      </c>
      <c r="G3118" s="181">
        <f t="shared" si="450"/>
        <v>1.389535613224524E-3</v>
      </c>
      <c r="H3118" s="182">
        <f t="shared" si="446"/>
        <v>0.25039078345679755</v>
      </c>
    </row>
    <row r="3119" spans="1:8">
      <c r="A3119" s="152">
        <f t="shared" si="451"/>
        <v>3105</v>
      </c>
      <c r="B3119" s="153">
        <f t="shared" si="451"/>
        <v>48030</v>
      </c>
      <c r="C3119" s="179" t="str">
        <f t="shared" si="448"/>
        <v>구간35</v>
      </c>
      <c r="D3119" s="152">
        <f t="shared" si="445"/>
        <v>92</v>
      </c>
      <c r="E3119" s="180">
        <f>COUNTIF($C$15:C3119,C3119)</f>
        <v>1</v>
      </c>
      <c r="F3119" s="181">
        <f t="shared" si="449"/>
        <v>0.25039078345679755</v>
      </c>
      <c r="G3119" s="181">
        <f t="shared" si="450"/>
        <v>1.6165028415094302E-5</v>
      </c>
      <c r="H3119" s="182">
        <f t="shared" si="446"/>
        <v>0.25040694848521267</v>
      </c>
    </row>
    <row r="3120" spans="1:8">
      <c r="A3120" s="152">
        <f t="shared" ref="A3120:B3135" si="452">A3119+1</f>
        <v>3106</v>
      </c>
      <c r="B3120" s="153">
        <f t="shared" si="452"/>
        <v>48031</v>
      </c>
      <c r="C3120" s="179" t="str">
        <f t="shared" si="448"/>
        <v>구간35</v>
      </c>
      <c r="D3120" s="152">
        <f t="shared" si="445"/>
        <v>92</v>
      </c>
      <c r="E3120" s="180">
        <f>COUNTIF($C$15:C3120,C3120)</f>
        <v>2</v>
      </c>
      <c r="F3120" s="181">
        <f t="shared" si="449"/>
        <v>0.25039078345679755</v>
      </c>
      <c r="G3120" s="181">
        <f t="shared" si="450"/>
        <v>3.2330056830188603E-5</v>
      </c>
      <c r="H3120" s="182">
        <f t="shared" si="446"/>
        <v>0.25042311351362773</v>
      </c>
    </row>
    <row r="3121" spans="1:8">
      <c r="A3121" s="152">
        <f t="shared" si="452"/>
        <v>3107</v>
      </c>
      <c r="B3121" s="153">
        <f t="shared" si="452"/>
        <v>48032</v>
      </c>
      <c r="C3121" s="179" t="str">
        <f t="shared" si="448"/>
        <v>구간35</v>
      </c>
      <c r="D3121" s="152">
        <f t="shared" si="445"/>
        <v>92</v>
      </c>
      <c r="E3121" s="180">
        <f>COUNTIF($C$15:C3121,C3121)</f>
        <v>3</v>
      </c>
      <c r="F3121" s="181">
        <f t="shared" si="449"/>
        <v>0.25039078345679755</v>
      </c>
      <c r="G3121" s="181">
        <f t="shared" si="450"/>
        <v>4.8495085245282908E-5</v>
      </c>
      <c r="H3121" s="182">
        <f t="shared" si="446"/>
        <v>0.25043927854204284</v>
      </c>
    </row>
    <row r="3122" spans="1:8">
      <c r="A3122" s="152">
        <f t="shared" si="452"/>
        <v>3108</v>
      </c>
      <c r="B3122" s="153">
        <f t="shared" si="452"/>
        <v>48033</v>
      </c>
      <c r="C3122" s="179" t="str">
        <f t="shared" si="448"/>
        <v>구간35</v>
      </c>
      <c r="D3122" s="152">
        <f t="shared" si="445"/>
        <v>92</v>
      </c>
      <c r="E3122" s="180">
        <f>COUNTIF($C$15:C3122,C3122)</f>
        <v>4</v>
      </c>
      <c r="F3122" s="181">
        <f t="shared" si="449"/>
        <v>0.25039078345679755</v>
      </c>
      <c r="G3122" s="181">
        <f t="shared" si="450"/>
        <v>6.4660113660377206E-5</v>
      </c>
      <c r="H3122" s="182">
        <f t="shared" si="446"/>
        <v>0.2504554435704579</v>
      </c>
    </row>
    <row r="3123" spans="1:8">
      <c r="A3123" s="152">
        <f t="shared" si="452"/>
        <v>3109</v>
      </c>
      <c r="B3123" s="153">
        <f t="shared" si="452"/>
        <v>48034</v>
      </c>
      <c r="C3123" s="179" t="str">
        <f t="shared" si="448"/>
        <v>구간35</v>
      </c>
      <c r="D3123" s="152">
        <f t="shared" si="445"/>
        <v>92</v>
      </c>
      <c r="E3123" s="180">
        <f>COUNTIF($C$15:C3123,C3123)</f>
        <v>5</v>
      </c>
      <c r="F3123" s="181">
        <f t="shared" si="449"/>
        <v>0.25039078345679755</v>
      </c>
      <c r="G3123" s="181">
        <f t="shared" si="450"/>
        <v>8.0825142075471504E-5</v>
      </c>
      <c r="H3123" s="182">
        <f t="shared" si="446"/>
        <v>0.25047160859887302</v>
      </c>
    </row>
    <row r="3124" spans="1:8">
      <c r="A3124" s="152">
        <f t="shared" si="452"/>
        <v>3110</v>
      </c>
      <c r="B3124" s="153">
        <f t="shared" si="452"/>
        <v>48035</v>
      </c>
      <c r="C3124" s="179" t="str">
        <f t="shared" si="448"/>
        <v>구간35</v>
      </c>
      <c r="D3124" s="152">
        <f t="shared" si="445"/>
        <v>92</v>
      </c>
      <c r="E3124" s="180">
        <f>COUNTIF($C$15:C3124,C3124)</f>
        <v>6</v>
      </c>
      <c r="F3124" s="181">
        <f t="shared" si="449"/>
        <v>0.25039078345679755</v>
      </c>
      <c r="G3124" s="181">
        <f t="shared" si="450"/>
        <v>9.6990170490565816E-5</v>
      </c>
      <c r="H3124" s="182">
        <f t="shared" si="446"/>
        <v>0.25048777362728814</v>
      </c>
    </row>
    <row r="3125" spans="1:8">
      <c r="A3125" s="152">
        <f t="shared" si="452"/>
        <v>3111</v>
      </c>
      <c r="B3125" s="153">
        <f t="shared" si="452"/>
        <v>48036</v>
      </c>
      <c r="C3125" s="179" t="str">
        <f t="shared" si="448"/>
        <v>구간35</v>
      </c>
      <c r="D3125" s="152">
        <f t="shared" si="445"/>
        <v>92</v>
      </c>
      <c r="E3125" s="180">
        <f>COUNTIF($C$15:C3125,C3125)</f>
        <v>7</v>
      </c>
      <c r="F3125" s="181">
        <f t="shared" si="449"/>
        <v>0.25039078345679755</v>
      </c>
      <c r="G3125" s="181">
        <f t="shared" si="450"/>
        <v>1.1315519890566011E-4</v>
      </c>
      <c r="H3125" s="182">
        <f t="shared" si="446"/>
        <v>0.2505039386557032</v>
      </c>
    </row>
    <row r="3126" spans="1:8">
      <c r="A3126" s="152">
        <f t="shared" si="452"/>
        <v>3112</v>
      </c>
      <c r="B3126" s="153">
        <f t="shared" si="452"/>
        <v>48037</v>
      </c>
      <c r="C3126" s="179" t="str">
        <f t="shared" si="448"/>
        <v>구간35</v>
      </c>
      <c r="D3126" s="152">
        <f t="shared" si="445"/>
        <v>92</v>
      </c>
      <c r="E3126" s="180">
        <f>COUNTIF($C$15:C3126,C3126)</f>
        <v>8</v>
      </c>
      <c r="F3126" s="181">
        <f t="shared" si="449"/>
        <v>0.25039078345679755</v>
      </c>
      <c r="G3126" s="181">
        <f t="shared" si="450"/>
        <v>1.2932022732075441E-4</v>
      </c>
      <c r="H3126" s="182">
        <f t="shared" si="446"/>
        <v>0.25052010368411831</v>
      </c>
    </row>
    <row r="3127" spans="1:8">
      <c r="A3127" s="152">
        <f t="shared" si="452"/>
        <v>3113</v>
      </c>
      <c r="B3127" s="153">
        <f t="shared" si="452"/>
        <v>48038</v>
      </c>
      <c r="C3127" s="179" t="str">
        <f t="shared" si="448"/>
        <v>구간35</v>
      </c>
      <c r="D3127" s="152">
        <f t="shared" si="445"/>
        <v>92</v>
      </c>
      <c r="E3127" s="180">
        <f>COUNTIF($C$15:C3127,C3127)</f>
        <v>9</v>
      </c>
      <c r="F3127" s="181">
        <f t="shared" si="449"/>
        <v>0.25039078345679755</v>
      </c>
      <c r="G3127" s="181">
        <f t="shared" si="450"/>
        <v>1.4548525573584872E-4</v>
      </c>
      <c r="H3127" s="182">
        <f t="shared" si="446"/>
        <v>0.25053626871253337</v>
      </c>
    </row>
    <row r="3128" spans="1:8">
      <c r="A3128" s="152">
        <f t="shared" si="452"/>
        <v>3114</v>
      </c>
      <c r="B3128" s="153">
        <f t="shared" si="452"/>
        <v>48039</v>
      </c>
      <c r="C3128" s="179" t="str">
        <f t="shared" si="448"/>
        <v>구간35</v>
      </c>
      <c r="D3128" s="152">
        <f t="shared" si="445"/>
        <v>92</v>
      </c>
      <c r="E3128" s="180">
        <f>COUNTIF($C$15:C3128,C3128)</f>
        <v>10</v>
      </c>
      <c r="F3128" s="181">
        <f t="shared" si="449"/>
        <v>0.25039078345679755</v>
      </c>
      <c r="G3128" s="181">
        <f t="shared" si="450"/>
        <v>1.6165028415094301E-4</v>
      </c>
      <c r="H3128" s="182">
        <f t="shared" si="446"/>
        <v>0.25055243374094849</v>
      </c>
    </row>
    <row r="3129" spans="1:8">
      <c r="A3129" s="152">
        <f t="shared" si="452"/>
        <v>3115</v>
      </c>
      <c r="B3129" s="153">
        <f t="shared" si="452"/>
        <v>48040</v>
      </c>
      <c r="C3129" s="179" t="str">
        <f t="shared" si="448"/>
        <v>구간35</v>
      </c>
      <c r="D3129" s="152">
        <f t="shared" si="445"/>
        <v>92</v>
      </c>
      <c r="E3129" s="180">
        <f>COUNTIF($C$15:C3129,C3129)</f>
        <v>11</v>
      </c>
      <c r="F3129" s="181">
        <f t="shared" si="449"/>
        <v>0.25039078345679755</v>
      </c>
      <c r="G3129" s="181">
        <f t="shared" si="450"/>
        <v>1.7781531256603732E-4</v>
      </c>
      <c r="H3129" s="182">
        <f t="shared" si="446"/>
        <v>0.2505685987693636</v>
      </c>
    </row>
    <row r="3130" spans="1:8">
      <c r="A3130" s="152">
        <f t="shared" si="452"/>
        <v>3116</v>
      </c>
      <c r="B3130" s="153">
        <f t="shared" si="452"/>
        <v>48041</v>
      </c>
      <c r="C3130" s="179" t="str">
        <f t="shared" si="448"/>
        <v>구간35</v>
      </c>
      <c r="D3130" s="152">
        <f t="shared" si="445"/>
        <v>92</v>
      </c>
      <c r="E3130" s="180">
        <f>COUNTIF($C$15:C3130,C3130)</f>
        <v>12</v>
      </c>
      <c r="F3130" s="181">
        <f t="shared" si="449"/>
        <v>0.25039078345679755</v>
      </c>
      <c r="G3130" s="181">
        <f t="shared" si="450"/>
        <v>1.9398034098113163E-4</v>
      </c>
      <c r="H3130" s="182">
        <f t="shared" si="446"/>
        <v>0.25058476379777866</v>
      </c>
    </row>
    <row r="3131" spans="1:8">
      <c r="A3131" s="152">
        <f t="shared" si="452"/>
        <v>3117</v>
      </c>
      <c r="B3131" s="153">
        <f t="shared" si="452"/>
        <v>48042</v>
      </c>
      <c r="C3131" s="179" t="str">
        <f t="shared" si="448"/>
        <v>구간35</v>
      </c>
      <c r="D3131" s="152">
        <f t="shared" si="445"/>
        <v>92</v>
      </c>
      <c r="E3131" s="180">
        <f>COUNTIF($C$15:C3131,C3131)</f>
        <v>13</v>
      </c>
      <c r="F3131" s="181">
        <f t="shared" si="449"/>
        <v>0.25039078345679755</v>
      </c>
      <c r="G3131" s="181">
        <f t="shared" si="450"/>
        <v>2.1014536939622592E-4</v>
      </c>
      <c r="H3131" s="182">
        <f t="shared" si="446"/>
        <v>0.25060092882619378</v>
      </c>
    </row>
    <row r="3132" spans="1:8">
      <c r="A3132" s="152">
        <f t="shared" si="452"/>
        <v>3118</v>
      </c>
      <c r="B3132" s="153">
        <f t="shared" si="452"/>
        <v>48043</v>
      </c>
      <c r="C3132" s="179" t="str">
        <f t="shared" si="448"/>
        <v>구간35</v>
      </c>
      <c r="D3132" s="152">
        <f t="shared" si="445"/>
        <v>92</v>
      </c>
      <c r="E3132" s="180">
        <f>COUNTIF($C$15:C3132,C3132)</f>
        <v>14</v>
      </c>
      <c r="F3132" s="181">
        <f t="shared" si="449"/>
        <v>0.25039078345679755</v>
      </c>
      <c r="G3132" s="181">
        <f t="shared" si="450"/>
        <v>2.2631039781132023E-4</v>
      </c>
      <c r="H3132" s="182">
        <f t="shared" si="446"/>
        <v>0.2506170938546089</v>
      </c>
    </row>
    <row r="3133" spans="1:8">
      <c r="A3133" s="152">
        <f t="shared" si="452"/>
        <v>3119</v>
      </c>
      <c r="B3133" s="153">
        <f t="shared" si="452"/>
        <v>48044</v>
      </c>
      <c r="C3133" s="179" t="str">
        <f t="shared" si="448"/>
        <v>구간35</v>
      </c>
      <c r="D3133" s="152">
        <f t="shared" si="445"/>
        <v>92</v>
      </c>
      <c r="E3133" s="180">
        <f>COUNTIF($C$15:C3133,C3133)</f>
        <v>15</v>
      </c>
      <c r="F3133" s="181">
        <f t="shared" si="449"/>
        <v>0.25039078345679755</v>
      </c>
      <c r="G3133" s="181">
        <f t="shared" si="450"/>
        <v>2.4247542622641451E-4</v>
      </c>
      <c r="H3133" s="182">
        <f t="shared" si="446"/>
        <v>0.25063325888302396</v>
      </c>
    </row>
    <row r="3134" spans="1:8">
      <c r="A3134" s="152">
        <f t="shared" si="452"/>
        <v>3120</v>
      </c>
      <c r="B3134" s="153">
        <f t="shared" si="452"/>
        <v>48045</v>
      </c>
      <c r="C3134" s="179" t="str">
        <f t="shared" si="448"/>
        <v>구간35</v>
      </c>
      <c r="D3134" s="152">
        <f t="shared" si="445"/>
        <v>92</v>
      </c>
      <c r="E3134" s="180">
        <f>COUNTIF($C$15:C3134,C3134)</f>
        <v>16</v>
      </c>
      <c r="F3134" s="181">
        <f t="shared" si="449"/>
        <v>0.25039078345679755</v>
      </c>
      <c r="G3134" s="181">
        <f t="shared" si="450"/>
        <v>2.5864045464150882E-4</v>
      </c>
      <c r="H3134" s="182">
        <f t="shared" si="446"/>
        <v>0.25064942391143907</v>
      </c>
    </row>
    <row r="3135" spans="1:8">
      <c r="A3135" s="152">
        <f t="shared" si="452"/>
        <v>3121</v>
      </c>
      <c r="B3135" s="153">
        <f t="shared" si="452"/>
        <v>48046</v>
      </c>
      <c r="C3135" s="179" t="str">
        <f t="shared" si="448"/>
        <v>구간35</v>
      </c>
      <c r="D3135" s="152">
        <f t="shared" si="445"/>
        <v>92</v>
      </c>
      <c r="E3135" s="180">
        <f>COUNTIF($C$15:C3135,C3135)</f>
        <v>17</v>
      </c>
      <c r="F3135" s="181">
        <f t="shared" si="449"/>
        <v>0.25039078345679755</v>
      </c>
      <c r="G3135" s="181">
        <f t="shared" si="450"/>
        <v>2.7480548305660311E-4</v>
      </c>
      <c r="H3135" s="182">
        <f t="shared" si="446"/>
        <v>0.25066558893985413</v>
      </c>
    </row>
    <row r="3136" spans="1:8">
      <c r="A3136" s="152">
        <f t="shared" ref="A3136:B3151" si="453">A3135+1</f>
        <v>3122</v>
      </c>
      <c r="B3136" s="153">
        <f t="shared" si="453"/>
        <v>48047</v>
      </c>
      <c r="C3136" s="179" t="str">
        <f t="shared" si="448"/>
        <v>구간35</v>
      </c>
      <c r="D3136" s="152">
        <f t="shared" si="445"/>
        <v>92</v>
      </c>
      <c r="E3136" s="180">
        <f>COUNTIF($C$15:C3136,C3136)</f>
        <v>18</v>
      </c>
      <c r="F3136" s="181">
        <f t="shared" si="449"/>
        <v>0.25039078345679755</v>
      </c>
      <c r="G3136" s="181">
        <f t="shared" si="450"/>
        <v>2.9097051147169745E-4</v>
      </c>
      <c r="H3136" s="182">
        <f t="shared" si="446"/>
        <v>0.25068175396826925</v>
      </c>
    </row>
    <row r="3137" spans="1:8">
      <c r="A3137" s="152">
        <f t="shared" si="453"/>
        <v>3123</v>
      </c>
      <c r="B3137" s="153">
        <f t="shared" si="453"/>
        <v>48048</v>
      </c>
      <c r="C3137" s="179" t="str">
        <f t="shared" si="448"/>
        <v>구간35</v>
      </c>
      <c r="D3137" s="152">
        <f t="shared" si="445"/>
        <v>92</v>
      </c>
      <c r="E3137" s="180">
        <f>COUNTIF($C$15:C3137,C3137)</f>
        <v>19</v>
      </c>
      <c r="F3137" s="181">
        <f t="shared" si="449"/>
        <v>0.25039078345679755</v>
      </c>
      <c r="G3137" s="181">
        <f t="shared" si="450"/>
        <v>3.0713553988679173E-4</v>
      </c>
      <c r="H3137" s="182">
        <f t="shared" si="446"/>
        <v>0.25069791899668437</v>
      </c>
    </row>
    <row r="3138" spans="1:8">
      <c r="A3138" s="152">
        <f t="shared" si="453"/>
        <v>3124</v>
      </c>
      <c r="B3138" s="153">
        <f t="shared" si="453"/>
        <v>48049</v>
      </c>
      <c r="C3138" s="179" t="str">
        <f t="shared" si="448"/>
        <v>구간35</v>
      </c>
      <c r="D3138" s="152">
        <f t="shared" si="445"/>
        <v>92</v>
      </c>
      <c r="E3138" s="180">
        <f>COUNTIF($C$15:C3138,C3138)</f>
        <v>20</v>
      </c>
      <c r="F3138" s="181">
        <f t="shared" si="449"/>
        <v>0.25039078345679755</v>
      </c>
      <c r="G3138" s="181">
        <f t="shared" si="450"/>
        <v>3.2330056830188602E-4</v>
      </c>
      <c r="H3138" s="182">
        <f t="shared" si="446"/>
        <v>0.25071408402509943</v>
      </c>
    </row>
    <row r="3139" spans="1:8">
      <c r="A3139" s="152">
        <f t="shared" si="453"/>
        <v>3125</v>
      </c>
      <c r="B3139" s="153">
        <f t="shared" si="453"/>
        <v>48050</v>
      </c>
      <c r="C3139" s="179" t="str">
        <f t="shared" si="448"/>
        <v>구간35</v>
      </c>
      <c r="D3139" s="152">
        <f t="shared" si="445"/>
        <v>92</v>
      </c>
      <c r="E3139" s="180">
        <f>COUNTIF($C$15:C3139,C3139)</f>
        <v>21</v>
      </c>
      <c r="F3139" s="181">
        <f t="shared" si="449"/>
        <v>0.25039078345679755</v>
      </c>
      <c r="G3139" s="181">
        <f t="shared" si="450"/>
        <v>3.3946559671698036E-4</v>
      </c>
      <c r="H3139" s="182">
        <f t="shared" si="446"/>
        <v>0.25073024905351454</v>
      </c>
    </row>
    <row r="3140" spans="1:8">
      <c r="A3140" s="152">
        <f t="shared" si="453"/>
        <v>3126</v>
      </c>
      <c r="B3140" s="153">
        <f t="shared" si="453"/>
        <v>48051</v>
      </c>
      <c r="C3140" s="179" t="str">
        <f t="shared" si="448"/>
        <v>구간35</v>
      </c>
      <c r="D3140" s="152">
        <f t="shared" si="445"/>
        <v>92</v>
      </c>
      <c r="E3140" s="180">
        <f>COUNTIF($C$15:C3140,C3140)</f>
        <v>22</v>
      </c>
      <c r="F3140" s="181">
        <f t="shared" si="449"/>
        <v>0.25039078345679755</v>
      </c>
      <c r="G3140" s="181">
        <f t="shared" si="450"/>
        <v>3.5563062513207464E-4</v>
      </c>
      <c r="H3140" s="182">
        <f t="shared" si="446"/>
        <v>0.2507464140819296</v>
      </c>
    </row>
    <row r="3141" spans="1:8">
      <c r="A3141" s="152">
        <f t="shared" si="453"/>
        <v>3127</v>
      </c>
      <c r="B3141" s="153">
        <f t="shared" si="453"/>
        <v>48052</v>
      </c>
      <c r="C3141" s="179" t="str">
        <f t="shared" si="448"/>
        <v>구간35</v>
      </c>
      <c r="D3141" s="152">
        <f t="shared" si="445"/>
        <v>92</v>
      </c>
      <c r="E3141" s="180">
        <f>COUNTIF($C$15:C3141,C3141)</f>
        <v>23</v>
      </c>
      <c r="F3141" s="181">
        <f t="shared" si="449"/>
        <v>0.25039078345679755</v>
      </c>
      <c r="G3141" s="181">
        <f t="shared" si="450"/>
        <v>3.7179565354716893E-4</v>
      </c>
      <c r="H3141" s="182">
        <f t="shared" si="446"/>
        <v>0.25076257911034472</v>
      </c>
    </row>
    <row r="3142" spans="1:8">
      <c r="A3142" s="152">
        <f t="shared" si="453"/>
        <v>3128</v>
      </c>
      <c r="B3142" s="153">
        <f t="shared" si="453"/>
        <v>48053</v>
      </c>
      <c r="C3142" s="179" t="str">
        <f t="shared" si="448"/>
        <v>구간35</v>
      </c>
      <c r="D3142" s="152">
        <f t="shared" si="445"/>
        <v>92</v>
      </c>
      <c r="E3142" s="180">
        <f>COUNTIF($C$15:C3142,C3142)</f>
        <v>24</v>
      </c>
      <c r="F3142" s="181">
        <f t="shared" si="449"/>
        <v>0.25039078345679755</v>
      </c>
      <c r="G3142" s="181">
        <f t="shared" si="450"/>
        <v>3.8796068196226326E-4</v>
      </c>
      <c r="H3142" s="182">
        <f t="shared" si="446"/>
        <v>0.25077874413875983</v>
      </c>
    </row>
    <row r="3143" spans="1:8">
      <c r="A3143" s="152">
        <f t="shared" si="453"/>
        <v>3129</v>
      </c>
      <c r="B3143" s="153">
        <f t="shared" si="453"/>
        <v>48054</v>
      </c>
      <c r="C3143" s="179" t="str">
        <f t="shared" si="448"/>
        <v>구간35</v>
      </c>
      <c r="D3143" s="152">
        <f t="shared" si="445"/>
        <v>92</v>
      </c>
      <c r="E3143" s="180">
        <f>COUNTIF($C$15:C3143,C3143)</f>
        <v>25</v>
      </c>
      <c r="F3143" s="181">
        <f t="shared" si="449"/>
        <v>0.25039078345679755</v>
      </c>
      <c r="G3143" s="181">
        <f t="shared" si="450"/>
        <v>4.0412571037735755E-4</v>
      </c>
      <c r="H3143" s="182">
        <f t="shared" si="446"/>
        <v>0.2507949091671749</v>
      </c>
    </row>
    <row r="3144" spans="1:8">
      <c r="A3144" s="152">
        <f t="shared" si="453"/>
        <v>3130</v>
      </c>
      <c r="B3144" s="153">
        <f t="shared" si="453"/>
        <v>48055</v>
      </c>
      <c r="C3144" s="179" t="str">
        <f t="shared" si="448"/>
        <v>구간35</v>
      </c>
      <c r="D3144" s="152">
        <f t="shared" si="445"/>
        <v>92</v>
      </c>
      <c r="E3144" s="180">
        <f>COUNTIF($C$15:C3144,C3144)</f>
        <v>26</v>
      </c>
      <c r="F3144" s="181">
        <f t="shared" si="449"/>
        <v>0.25039078345679755</v>
      </c>
      <c r="G3144" s="181">
        <f t="shared" si="450"/>
        <v>4.2029073879245183E-4</v>
      </c>
      <c r="H3144" s="182">
        <f t="shared" si="446"/>
        <v>0.25081107419559001</v>
      </c>
    </row>
    <row r="3145" spans="1:8">
      <c r="A3145" s="152">
        <f t="shared" si="453"/>
        <v>3131</v>
      </c>
      <c r="B3145" s="153">
        <f t="shared" si="453"/>
        <v>48056</v>
      </c>
      <c r="C3145" s="179" t="str">
        <f t="shared" si="448"/>
        <v>구간35</v>
      </c>
      <c r="D3145" s="152">
        <f t="shared" si="445"/>
        <v>92</v>
      </c>
      <c r="E3145" s="180">
        <f>COUNTIF($C$15:C3145,C3145)</f>
        <v>27</v>
      </c>
      <c r="F3145" s="181">
        <f t="shared" si="449"/>
        <v>0.25039078345679755</v>
      </c>
      <c r="G3145" s="181">
        <f t="shared" si="450"/>
        <v>4.3645576720754612E-4</v>
      </c>
      <c r="H3145" s="182">
        <f t="shared" si="446"/>
        <v>0.25082723922400507</v>
      </c>
    </row>
    <row r="3146" spans="1:8">
      <c r="A3146" s="152">
        <f t="shared" si="453"/>
        <v>3132</v>
      </c>
      <c r="B3146" s="153">
        <f t="shared" si="453"/>
        <v>48057</v>
      </c>
      <c r="C3146" s="179" t="str">
        <f t="shared" si="448"/>
        <v>구간35</v>
      </c>
      <c r="D3146" s="152">
        <f t="shared" si="445"/>
        <v>92</v>
      </c>
      <c r="E3146" s="180">
        <f>COUNTIF($C$15:C3146,C3146)</f>
        <v>28</v>
      </c>
      <c r="F3146" s="181">
        <f t="shared" si="449"/>
        <v>0.25039078345679755</v>
      </c>
      <c r="G3146" s="181">
        <f t="shared" si="450"/>
        <v>4.5262079562264046E-4</v>
      </c>
      <c r="H3146" s="182">
        <f t="shared" si="446"/>
        <v>0.25084340425242019</v>
      </c>
    </row>
    <row r="3147" spans="1:8">
      <c r="A3147" s="152">
        <f t="shared" si="453"/>
        <v>3133</v>
      </c>
      <c r="B3147" s="153">
        <f t="shared" si="453"/>
        <v>48058</v>
      </c>
      <c r="C3147" s="179" t="str">
        <f t="shared" si="448"/>
        <v>구간35</v>
      </c>
      <c r="D3147" s="152">
        <f t="shared" si="445"/>
        <v>92</v>
      </c>
      <c r="E3147" s="180">
        <f>COUNTIF($C$15:C3147,C3147)</f>
        <v>29</v>
      </c>
      <c r="F3147" s="181">
        <f t="shared" si="449"/>
        <v>0.25039078345679755</v>
      </c>
      <c r="G3147" s="181">
        <f t="shared" si="450"/>
        <v>4.6878582403773474E-4</v>
      </c>
      <c r="H3147" s="182">
        <f t="shared" si="446"/>
        <v>0.2508595692808353</v>
      </c>
    </row>
    <row r="3148" spans="1:8">
      <c r="A3148" s="152">
        <f t="shared" si="453"/>
        <v>3134</v>
      </c>
      <c r="B3148" s="153">
        <f t="shared" si="453"/>
        <v>48059</v>
      </c>
      <c r="C3148" s="179" t="str">
        <f t="shared" si="448"/>
        <v>구간35</v>
      </c>
      <c r="D3148" s="152">
        <f t="shared" si="445"/>
        <v>92</v>
      </c>
      <c r="E3148" s="180">
        <f>COUNTIF($C$15:C3148,C3148)</f>
        <v>30</v>
      </c>
      <c r="F3148" s="181">
        <f t="shared" si="449"/>
        <v>0.25039078345679755</v>
      </c>
      <c r="G3148" s="181">
        <f t="shared" si="450"/>
        <v>4.8495085245282903E-4</v>
      </c>
      <c r="H3148" s="182">
        <f t="shared" si="446"/>
        <v>0.25087573430925036</v>
      </c>
    </row>
    <row r="3149" spans="1:8">
      <c r="A3149" s="152">
        <f t="shared" si="453"/>
        <v>3135</v>
      </c>
      <c r="B3149" s="153">
        <f t="shared" si="453"/>
        <v>48060</v>
      </c>
      <c r="C3149" s="179" t="str">
        <f t="shared" si="448"/>
        <v>구간35</v>
      </c>
      <c r="D3149" s="152">
        <f t="shared" si="445"/>
        <v>92</v>
      </c>
      <c r="E3149" s="180">
        <f>COUNTIF($C$15:C3149,C3149)</f>
        <v>31</v>
      </c>
      <c r="F3149" s="181">
        <f t="shared" si="449"/>
        <v>0.25039078345679755</v>
      </c>
      <c r="G3149" s="181">
        <f t="shared" si="450"/>
        <v>5.0111588086792331E-4</v>
      </c>
      <c r="H3149" s="182">
        <f t="shared" si="446"/>
        <v>0.25089189933766548</v>
      </c>
    </row>
    <row r="3150" spans="1:8">
      <c r="A3150" s="152">
        <f t="shared" si="453"/>
        <v>3136</v>
      </c>
      <c r="B3150" s="153">
        <f t="shared" si="453"/>
        <v>48061</v>
      </c>
      <c r="C3150" s="179" t="str">
        <f t="shared" si="448"/>
        <v>구간35</v>
      </c>
      <c r="D3150" s="152">
        <f t="shared" si="445"/>
        <v>92</v>
      </c>
      <c r="E3150" s="180">
        <f>COUNTIF($C$15:C3150,C3150)</f>
        <v>32</v>
      </c>
      <c r="F3150" s="181">
        <f t="shared" si="449"/>
        <v>0.25039078345679755</v>
      </c>
      <c r="G3150" s="181">
        <f t="shared" si="450"/>
        <v>5.1728090928301765E-4</v>
      </c>
      <c r="H3150" s="182">
        <f t="shared" si="446"/>
        <v>0.25090806436608054</v>
      </c>
    </row>
    <row r="3151" spans="1:8">
      <c r="A3151" s="152">
        <f t="shared" si="453"/>
        <v>3137</v>
      </c>
      <c r="B3151" s="153">
        <f t="shared" si="453"/>
        <v>48062</v>
      </c>
      <c r="C3151" s="179" t="str">
        <f t="shared" si="448"/>
        <v>구간35</v>
      </c>
      <c r="D3151" s="152">
        <f t="shared" ref="D3151:D3214" si="454">COUNTIF($C$15:$C$49928,C3151)</f>
        <v>92</v>
      </c>
      <c r="E3151" s="180">
        <f>COUNTIF($C$15:C3151,C3151)</f>
        <v>33</v>
      </c>
      <c r="F3151" s="181">
        <f t="shared" si="449"/>
        <v>0.25039078345679755</v>
      </c>
      <c r="G3151" s="181">
        <f t="shared" si="450"/>
        <v>5.3344593769811199E-4</v>
      </c>
      <c r="H3151" s="182">
        <f t="shared" ref="H3151:H3214" si="455">F3151+G3151</f>
        <v>0.25092422939449566</v>
      </c>
    </row>
    <row r="3152" spans="1:8">
      <c r="A3152" s="152">
        <f t="shared" ref="A3152:B3167" si="456">A3151+1</f>
        <v>3138</v>
      </c>
      <c r="B3152" s="153">
        <f t="shared" si="456"/>
        <v>48063</v>
      </c>
      <c r="C3152" s="179" t="str">
        <f t="shared" ref="C3152:C3215" si="457">IF(IFERROR(HLOOKUP(B3152,$D$5:$BK$6,2,FALSE),"")="",C3153,HLOOKUP(B3152,$D$5:$BK$7,2,FALSE))</f>
        <v>구간35</v>
      </c>
      <c r="D3152" s="152">
        <f t="shared" si="454"/>
        <v>92</v>
      </c>
      <c r="E3152" s="180">
        <f>COUNTIF($C$15:C3152,C3152)</f>
        <v>34</v>
      </c>
      <c r="F3152" s="181">
        <f t="shared" ref="F3152:F3215" si="458">HLOOKUP($C3152,$D$6:$BK$11,6,FALSE)</f>
        <v>0.25039078345679755</v>
      </c>
      <c r="G3152" s="181">
        <f t="shared" ref="G3152:G3215" si="459">HLOOKUP($C3152,$D$6:$BK$11,5,FALSE)*(E3152)</f>
        <v>5.4961096611320622E-4</v>
      </c>
      <c r="H3152" s="182">
        <f t="shared" si="455"/>
        <v>0.25094039442291077</v>
      </c>
    </row>
    <row r="3153" spans="1:8">
      <c r="A3153" s="152">
        <f t="shared" si="456"/>
        <v>3139</v>
      </c>
      <c r="B3153" s="153">
        <f t="shared" si="456"/>
        <v>48064</v>
      </c>
      <c r="C3153" s="179" t="str">
        <f t="shared" si="457"/>
        <v>구간35</v>
      </c>
      <c r="D3153" s="152">
        <f t="shared" si="454"/>
        <v>92</v>
      </c>
      <c r="E3153" s="180">
        <f>COUNTIF($C$15:C3153,C3153)</f>
        <v>35</v>
      </c>
      <c r="F3153" s="181">
        <f t="shared" si="458"/>
        <v>0.25039078345679755</v>
      </c>
      <c r="G3153" s="181">
        <f t="shared" si="459"/>
        <v>5.6577599452830056E-4</v>
      </c>
      <c r="H3153" s="182">
        <f t="shared" si="455"/>
        <v>0.25095655945132583</v>
      </c>
    </row>
    <row r="3154" spans="1:8">
      <c r="A3154" s="152">
        <f t="shared" si="456"/>
        <v>3140</v>
      </c>
      <c r="B3154" s="153">
        <f t="shared" si="456"/>
        <v>48065</v>
      </c>
      <c r="C3154" s="179" t="str">
        <f t="shared" si="457"/>
        <v>구간35</v>
      </c>
      <c r="D3154" s="152">
        <f t="shared" si="454"/>
        <v>92</v>
      </c>
      <c r="E3154" s="180">
        <f>COUNTIF($C$15:C3154,C3154)</f>
        <v>36</v>
      </c>
      <c r="F3154" s="181">
        <f t="shared" si="458"/>
        <v>0.25039078345679755</v>
      </c>
      <c r="G3154" s="181">
        <f t="shared" si="459"/>
        <v>5.819410229433949E-4</v>
      </c>
      <c r="H3154" s="182">
        <f t="shared" si="455"/>
        <v>0.25097272447974095</v>
      </c>
    </row>
    <row r="3155" spans="1:8">
      <c r="A3155" s="152">
        <f t="shared" si="456"/>
        <v>3141</v>
      </c>
      <c r="B3155" s="153">
        <f t="shared" si="456"/>
        <v>48066</v>
      </c>
      <c r="C3155" s="179" t="str">
        <f t="shared" si="457"/>
        <v>구간35</v>
      </c>
      <c r="D3155" s="152">
        <f t="shared" si="454"/>
        <v>92</v>
      </c>
      <c r="E3155" s="180">
        <f>COUNTIF($C$15:C3155,C3155)</f>
        <v>37</v>
      </c>
      <c r="F3155" s="181">
        <f t="shared" si="458"/>
        <v>0.25039078345679755</v>
      </c>
      <c r="G3155" s="181">
        <f t="shared" si="459"/>
        <v>5.9810605135848913E-4</v>
      </c>
      <c r="H3155" s="182">
        <f t="shared" si="455"/>
        <v>0.25098888950815607</v>
      </c>
    </row>
    <row r="3156" spans="1:8">
      <c r="A3156" s="152">
        <f t="shared" si="456"/>
        <v>3142</v>
      </c>
      <c r="B3156" s="153">
        <f t="shared" si="456"/>
        <v>48067</v>
      </c>
      <c r="C3156" s="179" t="str">
        <f t="shared" si="457"/>
        <v>구간35</v>
      </c>
      <c r="D3156" s="152">
        <f t="shared" si="454"/>
        <v>92</v>
      </c>
      <c r="E3156" s="180">
        <f>COUNTIF($C$15:C3156,C3156)</f>
        <v>38</v>
      </c>
      <c r="F3156" s="181">
        <f t="shared" si="458"/>
        <v>0.25039078345679755</v>
      </c>
      <c r="G3156" s="181">
        <f t="shared" si="459"/>
        <v>6.1427107977358346E-4</v>
      </c>
      <c r="H3156" s="182">
        <f t="shared" si="455"/>
        <v>0.25100505453657113</v>
      </c>
    </row>
    <row r="3157" spans="1:8">
      <c r="A3157" s="152">
        <f t="shared" si="456"/>
        <v>3143</v>
      </c>
      <c r="B3157" s="153">
        <f t="shared" si="456"/>
        <v>48068</v>
      </c>
      <c r="C3157" s="179" t="str">
        <f t="shared" si="457"/>
        <v>구간35</v>
      </c>
      <c r="D3157" s="152">
        <f t="shared" si="454"/>
        <v>92</v>
      </c>
      <c r="E3157" s="180">
        <f>COUNTIF($C$15:C3157,C3157)</f>
        <v>39</v>
      </c>
      <c r="F3157" s="181">
        <f t="shared" si="458"/>
        <v>0.25039078345679755</v>
      </c>
      <c r="G3157" s="181">
        <f t="shared" si="459"/>
        <v>6.304361081886778E-4</v>
      </c>
      <c r="H3157" s="182">
        <f t="shared" si="455"/>
        <v>0.25102121956498624</v>
      </c>
    </row>
    <row r="3158" spans="1:8">
      <c r="A3158" s="152">
        <f t="shared" si="456"/>
        <v>3144</v>
      </c>
      <c r="B3158" s="153">
        <f t="shared" si="456"/>
        <v>48069</v>
      </c>
      <c r="C3158" s="179" t="str">
        <f t="shared" si="457"/>
        <v>구간35</v>
      </c>
      <c r="D3158" s="152">
        <f t="shared" si="454"/>
        <v>92</v>
      </c>
      <c r="E3158" s="180">
        <f>COUNTIF($C$15:C3158,C3158)</f>
        <v>40</v>
      </c>
      <c r="F3158" s="181">
        <f t="shared" si="458"/>
        <v>0.25039078345679755</v>
      </c>
      <c r="G3158" s="181">
        <f t="shared" si="459"/>
        <v>6.4660113660377203E-4</v>
      </c>
      <c r="H3158" s="182">
        <f t="shared" si="455"/>
        <v>0.2510373845934013</v>
      </c>
    </row>
    <row r="3159" spans="1:8">
      <c r="A3159" s="152">
        <f t="shared" si="456"/>
        <v>3145</v>
      </c>
      <c r="B3159" s="153">
        <f t="shared" si="456"/>
        <v>48070</v>
      </c>
      <c r="C3159" s="179" t="str">
        <f t="shared" si="457"/>
        <v>구간35</v>
      </c>
      <c r="D3159" s="152">
        <f t="shared" si="454"/>
        <v>92</v>
      </c>
      <c r="E3159" s="180">
        <f>COUNTIF($C$15:C3159,C3159)</f>
        <v>41</v>
      </c>
      <c r="F3159" s="181">
        <f t="shared" si="458"/>
        <v>0.25039078345679755</v>
      </c>
      <c r="G3159" s="181">
        <f t="shared" si="459"/>
        <v>6.6276616501886637E-4</v>
      </c>
      <c r="H3159" s="182">
        <f t="shared" si="455"/>
        <v>0.25105354962181642</v>
      </c>
    </row>
    <row r="3160" spans="1:8">
      <c r="A3160" s="152">
        <f t="shared" si="456"/>
        <v>3146</v>
      </c>
      <c r="B3160" s="153">
        <f t="shared" si="456"/>
        <v>48071</v>
      </c>
      <c r="C3160" s="179" t="str">
        <f t="shared" si="457"/>
        <v>구간35</v>
      </c>
      <c r="D3160" s="152">
        <f t="shared" si="454"/>
        <v>92</v>
      </c>
      <c r="E3160" s="180">
        <f>COUNTIF($C$15:C3160,C3160)</f>
        <v>42</v>
      </c>
      <c r="F3160" s="181">
        <f t="shared" si="458"/>
        <v>0.25039078345679755</v>
      </c>
      <c r="G3160" s="181">
        <f t="shared" si="459"/>
        <v>6.7893119343396071E-4</v>
      </c>
      <c r="H3160" s="182">
        <f t="shared" si="455"/>
        <v>0.25106971465023153</v>
      </c>
    </row>
    <row r="3161" spans="1:8">
      <c r="A3161" s="152">
        <f t="shared" si="456"/>
        <v>3147</v>
      </c>
      <c r="B3161" s="153">
        <f t="shared" si="456"/>
        <v>48072</v>
      </c>
      <c r="C3161" s="179" t="str">
        <f t="shared" si="457"/>
        <v>구간35</v>
      </c>
      <c r="D3161" s="152">
        <f t="shared" si="454"/>
        <v>92</v>
      </c>
      <c r="E3161" s="180">
        <f>COUNTIF($C$15:C3161,C3161)</f>
        <v>43</v>
      </c>
      <c r="F3161" s="181">
        <f t="shared" si="458"/>
        <v>0.25039078345679755</v>
      </c>
      <c r="G3161" s="181">
        <f t="shared" si="459"/>
        <v>6.9509622184905494E-4</v>
      </c>
      <c r="H3161" s="182">
        <f t="shared" si="455"/>
        <v>0.2510858796786466</v>
      </c>
    </row>
    <row r="3162" spans="1:8">
      <c r="A3162" s="152">
        <f t="shared" si="456"/>
        <v>3148</v>
      </c>
      <c r="B3162" s="153">
        <f t="shared" si="456"/>
        <v>48073</v>
      </c>
      <c r="C3162" s="179" t="str">
        <f t="shared" si="457"/>
        <v>구간35</v>
      </c>
      <c r="D3162" s="152">
        <f t="shared" si="454"/>
        <v>92</v>
      </c>
      <c r="E3162" s="180">
        <f>COUNTIF($C$15:C3162,C3162)</f>
        <v>44</v>
      </c>
      <c r="F3162" s="181">
        <f t="shared" si="458"/>
        <v>0.25039078345679755</v>
      </c>
      <c r="G3162" s="181">
        <f t="shared" si="459"/>
        <v>7.1126125026414928E-4</v>
      </c>
      <c r="H3162" s="182">
        <f t="shared" si="455"/>
        <v>0.25110204470706171</v>
      </c>
    </row>
    <row r="3163" spans="1:8">
      <c r="A3163" s="152">
        <f t="shared" si="456"/>
        <v>3149</v>
      </c>
      <c r="B3163" s="153">
        <f t="shared" si="456"/>
        <v>48074</v>
      </c>
      <c r="C3163" s="179" t="str">
        <f t="shared" si="457"/>
        <v>구간35</v>
      </c>
      <c r="D3163" s="152">
        <f t="shared" si="454"/>
        <v>92</v>
      </c>
      <c r="E3163" s="180">
        <f>COUNTIF($C$15:C3163,C3163)</f>
        <v>45</v>
      </c>
      <c r="F3163" s="181">
        <f t="shared" si="458"/>
        <v>0.25039078345679755</v>
      </c>
      <c r="G3163" s="181">
        <f t="shared" si="459"/>
        <v>7.2742627867924362E-4</v>
      </c>
      <c r="H3163" s="182">
        <f t="shared" si="455"/>
        <v>0.25111820973547677</v>
      </c>
    </row>
    <row r="3164" spans="1:8">
      <c r="A3164" s="152">
        <f t="shared" si="456"/>
        <v>3150</v>
      </c>
      <c r="B3164" s="153">
        <f t="shared" si="456"/>
        <v>48075</v>
      </c>
      <c r="C3164" s="179" t="str">
        <f t="shared" si="457"/>
        <v>구간35</v>
      </c>
      <c r="D3164" s="152">
        <f t="shared" si="454"/>
        <v>92</v>
      </c>
      <c r="E3164" s="180">
        <f>COUNTIF($C$15:C3164,C3164)</f>
        <v>46</v>
      </c>
      <c r="F3164" s="181">
        <f t="shared" si="458"/>
        <v>0.25039078345679755</v>
      </c>
      <c r="G3164" s="181">
        <f t="shared" si="459"/>
        <v>7.4359130709433785E-4</v>
      </c>
      <c r="H3164" s="182">
        <f t="shared" si="455"/>
        <v>0.25113437476389189</v>
      </c>
    </row>
    <row r="3165" spans="1:8">
      <c r="A3165" s="152">
        <f t="shared" si="456"/>
        <v>3151</v>
      </c>
      <c r="B3165" s="153">
        <f t="shared" si="456"/>
        <v>48076</v>
      </c>
      <c r="C3165" s="179" t="str">
        <f t="shared" si="457"/>
        <v>구간35</v>
      </c>
      <c r="D3165" s="152">
        <f t="shared" si="454"/>
        <v>92</v>
      </c>
      <c r="E3165" s="180">
        <f>COUNTIF($C$15:C3165,C3165)</f>
        <v>47</v>
      </c>
      <c r="F3165" s="181">
        <f t="shared" si="458"/>
        <v>0.25039078345679755</v>
      </c>
      <c r="G3165" s="181">
        <f t="shared" si="459"/>
        <v>7.5975633550943219E-4</v>
      </c>
      <c r="H3165" s="182">
        <f t="shared" si="455"/>
        <v>0.251150539792307</v>
      </c>
    </row>
    <row r="3166" spans="1:8">
      <c r="A3166" s="152">
        <f t="shared" si="456"/>
        <v>3152</v>
      </c>
      <c r="B3166" s="153">
        <f t="shared" si="456"/>
        <v>48077</v>
      </c>
      <c r="C3166" s="179" t="str">
        <f t="shared" si="457"/>
        <v>구간35</v>
      </c>
      <c r="D3166" s="152">
        <f t="shared" si="454"/>
        <v>92</v>
      </c>
      <c r="E3166" s="180">
        <f>COUNTIF($C$15:C3166,C3166)</f>
        <v>48</v>
      </c>
      <c r="F3166" s="181">
        <f t="shared" si="458"/>
        <v>0.25039078345679755</v>
      </c>
      <c r="G3166" s="181">
        <f t="shared" si="459"/>
        <v>7.7592136392452653E-4</v>
      </c>
      <c r="H3166" s="182">
        <f t="shared" si="455"/>
        <v>0.25116670482072206</v>
      </c>
    </row>
    <row r="3167" spans="1:8">
      <c r="A3167" s="152">
        <f t="shared" si="456"/>
        <v>3153</v>
      </c>
      <c r="B3167" s="153">
        <f t="shared" si="456"/>
        <v>48078</v>
      </c>
      <c r="C3167" s="179" t="str">
        <f t="shared" si="457"/>
        <v>구간35</v>
      </c>
      <c r="D3167" s="152">
        <f t="shared" si="454"/>
        <v>92</v>
      </c>
      <c r="E3167" s="180">
        <f>COUNTIF($C$15:C3167,C3167)</f>
        <v>49</v>
      </c>
      <c r="F3167" s="181">
        <f t="shared" si="458"/>
        <v>0.25039078345679755</v>
      </c>
      <c r="G3167" s="181">
        <f t="shared" si="459"/>
        <v>7.9208639233962076E-4</v>
      </c>
      <c r="H3167" s="182">
        <f t="shared" si="455"/>
        <v>0.25118286984913718</v>
      </c>
    </row>
    <row r="3168" spans="1:8">
      <c r="A3168" s="152">
        <f t="shared" ref="A3168:B3183" si="460">A3167+1</f>
        <v>3154</v>
      </c>
      <c r="B3168" s="153">
        <f t="shared" si="460"/>
        <v>48079</v>
      </c>
      <c r="C3168" s="179" t="str">
        <f t="shared" si="457"/>
        <v>구간35</v>
      </c>
      <c r="D3168" s="152">
        <f t="shared" si="454"/>
        <v>92</v>
      </c>
      <c r="E3168" s="180">
        <f>COUNTIF($C$15:C3168,C3168)</f>
        <v>50</v>
      </c>
      <c r="F3168" s="181">
        <f t="shared" si="458"/>
        <v>0.25039078345679755</v>
      </c>
      <c r="G3168" s="181">
        <f t="shared" si="459"/>
        <v>8.082514207547151E-4</v>
      </c>
      <c r="H3168" s="182">
        <f t="shared" si="455"/>
        <v>0.25119903487755224</v>
      </c>
    </row>
    <row r="3169" spans="1:8">
      <c r="A3169" s="152">
        <f t="shared" si="460"/>
        <v>3155</v>
      </c>
      <c r="B3169" s="153">
        <f t="shared" si="460"/>
        <v>48080</v>
      </c>
      <c r="C3169" s="179" t="str">
        <f t="shared" si="457"/>
        <v>구간35</v>
      </c>
      <c r="D3169" s="152">
        <f t="shared" si="454"/>
        <v>92</v>
      </c>
      <c r="E3169" s="180">
        <f>COUNTIF($C$15:C3169,C3169)</f>
        <v>51</v>
      </c>
      <c r="F3169" s="181">
        <f t="shared" si="458"/>
        <v>0.25039078345679755</v>
      </c>
      <c r="G3169" s="181">
        <f t="shared" si="459"/>
        <v>8.2441644916980933E-4</v>
      </c>
      <c r="H3169" s="182">
        <f t="shared" si="455"/>
        <v>0.25121519990596736</v>
      </c>
    </row>
    <row r="3170" spans="1:8">
      <c r="A3170" s="152">
        <f t="shared" si="460"/>
        <v>3156</v>
      </c>
      <c r="B3170" s="153">
        <f t="shared" si="460"/>
        <v>48081</v>
      </c>
      <c r="C3170" s="179" t="str">
        <f t="shared" si="457"/>
        <v>구간35</v>
      </c>
      <c r="D3170" s="152">
        <f t="shared" si="454"/>
        <v>92</v>
      </c>
      <c r="E3170" s="180">
        <f>COUNTIF($C$15:C3170,C3170)</f>
        <v>52</v>
      </c>
      <c r="F3170" s="181">
        <f t="shared" si="458"/>
        <v>0.25039078345679755</v>
      </c>
      <c r="G3170" s="181">
        <f t="shared" si="459"/>
        <v>8.4058147758490367E-4</v>
      </c>
      <c r="H3170" s="182">
        <f t="shared" si="455"/>
        <v>0.25123136493438247</v>
      </c>
    </row>
    <row r="3171" spans="1:8">
      <c r="A3171" s="152">
        <f t="shared" si="460"/>
        <v>3157</v>
      </c>
      <c r="B3171" s="153">
        <f t="shared" si="460"/>
        <v>48082</v>
      </c>
      <c r="C3171" s="179" t="str">
        <f t="shared" si="457"/>
        <v>구간35</v>
      </c>
      <c r="D3171" s="152">
        <f t="shared" si="454"/>
        <v>92</v>
      </c>
      <c r="E3171" s="180">
        <f>COUNTIF($C$15:C3171,C3171)</f>
        <v>53</v>
      </c>
      <c r="F3171" s="181">
        <f t="shared" si="458"/>
        <v>0.25039078345679755</v>
      </c>
      <c r="G3171" s="181">
        <f t="shared" si="459"/>
        <v>8.56746505999998E-4</v>
      </c>
      <c r="H3171" s="182">
        <f t="shared" si="455"/>
        <v>0.25124752996279753</v>
      </c>
    </row>
    <row r="3172" spans="1:8">
      <c r="A3172" s="152">
        <f t="shared" si="460"/>
        <v>3158</v>
      </c>
      <c r="B3172" s="153">
        <f t="shared" si="460"/>
        <v>48083</v>
      </c>
      <c r="C3172" s="179" t="str">
        <f t="shared" si="457"/>
        <v>구간35</v>
      </c>
      <c r="D3172" s="152">
        <f t="shared" si="454"/>
        <v>92</v>
      </c>
      <c r="E3172" s="180">
        <f>COUNTIF($C$15:C3172,C3172)</f>
        <v>54</v>
      </c>
      <c r="F3172" s="181">
        <f t="shared" si="458"/>
        <v>0.25039078345679755</v>
      </c>
      <c r="G3172" s="181">
        <f t="shared" si="459"/>
        <v>8.7291153441509224E-4</v>
      </c>
      <c r="H3172" s="182">
        <f t="shared" si="455"/>
        <v>0.25126369499121265</v>
      </c>
    </row>
    <row r="3173" spans="1:8">
      <c r="A3173" s="152">
        <f t="shared" si="460"/>
        <v>3159</v>
      </c>
      <c r="B3173" s="153">
        <f t="shared" si="460"/>
        <v>48084</v>
      </c>
      <c r="C3173" s="179" t="str">
        <f t="shared" si="457"/>
        <v>구간35</v>
      </c>
      <c r="D3173" s="152">
        <f t="shared" si="454"/>
        <v>92</v>
      </c>
      <c r="E3173" s="180">
        <f>COUNTIF($C$15:C3173,C3173)</f>
        <v>55</v>
      </c>
      <c r="F3173" s="181">
        <f t="shared" si="458"/>
        <v>0.25039078345679755</v>
      </c>
      <c r="G3173" s="181">
        <f t="shared" si="459"/>
        <v>8.8907656283018657E-4</v>
      </c>
      <c r="H3173" s="182">
        <f t="shared" si="455"/>
        <v>0.25127986001962771</v>
      </c>
    </row>
    <row r="3174" spans="1:8">
      <c r="A3174" s="152">
        <f t="shared" si="460"/>
        <v>3160</v>
      </c>
      <c r="B3174" s="153">
        <f t="shared" si="460"/>
        <v>48085</v>
      </c>
      <c r="C3174" s="179" t="str">
        <f t="shared" si="457"/>
        <v>구간35</v>
      </c>
      <c r="D3174" s="152">
        <f t="shared" si="454"/>
        <v>92</v>
      </c>
      <c r="E3174" s="180">
        <f>COUNTIF($C$15:C3174,C3174)</f>
        <v>56</v>
      </c>
      <c r="F3174" s="181">
        <f t="shared" si="458"/>
        <v>0.25039078345679755</v>
      </c>
      <c r="G3174" s="181">
        <f t="shared" si="459"/>
        <v>9.0524159124528091E-4</v>
      </c>
      <c r="H3174" s="182">
        <f t="shared" si="455"/>
        <v>0.25129602504804283</v>
      </c>
    </row>
    <row r="3175" spans="1:8">
      <c r="A3175" s="152">
        <f t="shared" si="460"/>
        <v>3161</v>
      </c>
      <c r="B3175" s="153">
        <f t="shared" si="460"/>
        <v>48086</v>
      </c>
      <c r="C3175" s="179" t="str">
        <f t="shared" si="457"/>
        <v>구간35</v>
      </c>
      <c r="D3175" s="152">
        <f t="shared" si="454"/>
        <v>92</v>
      </c>
      <c r="E3175" s="180">
        <f>COUNTIF($C$15:C3175,C3175)</f>
        <v>57</v>
      </c>
      <c r="F3175" s="181">
        <f t="shared" si="458"/>
        <v>0.25039078345679755</v>
      </c>
      <c r="G3175" s="181">
        <f t="shared" si="459"/>
        <v>9.2140661966037514E-4</v>
      </c>
      <c r="H3175" s="182">
        <f t="shared" si="455"/>
        <v>0.25131219007645794</v>
      </c>
    </row>
    <row r="3176" spans="1:8">
      <c r="A3176" s="152">
        <f t="shared" si="460"/>
        <v>3162</v>
      </c>
      <c r="B3176" s="153">
        <f t="shared" si="460"/>
        <v>48087</v>
      </c>
      <c r="C3176" s="179" t="str">
        <f t="shared" si="457"/>
        <v>구간35</v>
      </c>
      <c r="D3176" s="152">
        <f t="shared" si="454"/>
        <v>92</v>
      </c>
      <c r="E3176" s="180">
        <f>COUNTIF($C$15:C3176,C3176)</f>
        <v>58</v>
      </c>
      <c r="F3176" s="181">
        <f t="shared" si="458"/>
        <v>0.25039078345679755</v>
      </c>
      <c r="G3176" s="181">
        <f t="shared" si="459"/>
        <v>9.3757164807546948E-4</v>
      </c>
      <c r="H3176" s="182">
        <f t="shared" si="455"/>
        <v>0.251328355104873</v>
      </c>
    </row>
    <row r="3177" spans="1:8">
      <c r="A3177" s="152">
        <f t="shared" si="460"/>
        <v>3163</v>
      </c>
      <c r="B3177" s="153">
        <f t="shared" si="460"/>
        <v>48088</v>
      </c>
      <c r="C3177" s="179" t="str">
        <f t="shared" si="457"/>
        <v>구간35</v>
      </c>
      <c r="D3177" s="152">
        <f t="shared" si="454"/>
        <v>92</v>
      </c>
      <c r="E3177" s="180">
        <f>COUNTIF($C$15:C3177,C3177)</f>
        <v>59</v>
      </c>
      <c r="F3177" s="181">
        <f t="shared" si="458"/>
        <v>0.25039078345679755</v>
      </c>
      <c r="G3177" s="181">
        <f t="shared" si="459"/>
        <v>9.5373667649056382E-4</v>
      </c>
      <c r="H3177" s="182">
        <f t="shared" si="455"/>
        <v>0.25134452013328812</v>
      </c>
    </row>
    <row r="3178" spans="1:8">
      <c r="A3178" s="152">
        <f t="shared" si="460"/>
        <v>3164</v>
      </c>
      <c r="B3178" s="153">
        <f t="shared" si="460"/>
        <v>48089</v>
      </c>
      <c r="C3178" s="179" t="str">
        <f t="shared" si="457"/>
        <v>구간35</v>
      </c>
      <c r="D3178" s="152">
        <f t="shared" si="454"/>
        <v>92</v>
      </c>
      <c r="E3178" s="180">
        <f>COUNTIF($C$15:C3178,C3178)</f>
        <v>60</v>
      </c>
      <c r="F3178" s="181">
        <f t="shared" si="458"/>
        <v>0.25039078345679755</v>
      </c>
      <c r="G3178" s="181">
        <f t="shared" si="459"/>
        <v>9.6990170490565805E-4</v>
      </c>
      <c r="H3178" s="182">
        <f t="shared" si="455"/>
        <v>0.25136068516170323</v>
      </c>
    </row>
    <row r="3179" spans="1:8">
      <c r="A3179" s="152">
        <f t="shared" si="460"/>
        <v>3165</v>
      </c>
      <c r="B3179" s="153">
        <f t="shared" si="460"/>
        <v>48090</v>
      </c>
      <c r="C3179" s="179" t="str">
        <f t="shared" si="457"/>
        <v>구간35</v>
      </c>
      <c r="D3179" s="152">
        <f t="shared" si="454"/>
        <v>92</v>
      </c>
      <c r="E3179" s="180">
        <f>COUNTIF($C$15:C3179,C3179)</f>
        <v>61</v>
      </c>
      <c r="F3179" s="181">
        <f t="shared" si="458"/>
        <v>0.25039078345679755</v>
      </c>
      <c r="G3179" s="181">
        <f t="shared" si="459"/>
        <v>9.860667333207525E-4</v>
      </c>
      <c r="H3179" s="182">
        <f t="shared" si="455"/>
        <v>0.2513768501901183</v>
      </c>
    </row>
    <row r="3180" spans="1:8">
      <c r="A3180" s="152">
        <f t="shared" si="460"/>
        <v>3166</v>
      </c>
      <c r="B3180" s="153">
        <f t="shared" si="460"/>
        <v>48091</v>
      </c>
      <c r="C3180" s="179" t="str">
        <f t="shared" si="457"/>
        <v>구간35</v>
      </c>
      <c r="D3180" s="152">
        <f t="shared" si="454"/>
        <v>92</v>
      </c>
      <c r="E3180" s="180">
        <f>COUNTIF($C$15:C3180,C3180)</f>
        <v>62</v>
      </c>
      <c r="F3180" s="181">
        <f t="shared" si="458"/>
        <v>0.25039078345679755</v>
      </c>
      <c r="G3180" s="181">
        <f t="shared" si="459"/>
        <v>1.0022317617358466E-3</v>
      </c>
      <c r="H3180" s="182">
        <f t="shared" si="455"/>
        <v>0.25139301521853341</v>
      </c>
    </row>
    <row r="3181" spans="1:8">
      <c r="A3181" s="152">
        <f t="shared" si="460"/>
        <v>3167</v>
      </c>
      <c r="B3181" s="153">
        <f t="shared" si="460"/>
        <v>48092</v>
      </c>
      <c r="C3181" s="179" t="str">
        <f t="shared" si="457"/>
        <v>구간35</v>
      </c>
      <c r="D3181" s="152">
        <f t="shared" si="454"/>
        <v>92</v>
      </c>
      <c r="E3181" s="180">
        <f>COUNTIF($C$15:C3181,C3181)</f>
        <v>63</v>
      </c>
      <c r="F3181" s="181">
        <f t="shared" si="458"/>
        <v>0.25039078345679755</v>
      </c>
      <c r="G3181" s="181">
        <f t="shared" si="459"/>
        <v>1.018396790150941E-3</v>
      </c>
      <c r="H3181" s="182">
        <f t="shared" si="455"/>
        <v>0.25140918024694847</v>
      </c>
    </row>
    <row r="3182" spans="1:8">
      <c r="A3182" s="152">
        <f t="shared" si="460"/>
        <v>3168</v>
      </c>
      <c r="B3182" s="153">
        <f t="shared" si="460"/>
        <v>48093</v>
      </c>
      <c r="C3182" s="179" t="str">
        <f t="shared" si="457"/>
        <v>구간35</v>
      </c>
      <c r="D3182" s="152">
        <f t="shared" si="454"/>
        <v>92</v>
      </c>
      <c r="E3182" s="180">
        <f>COUNTIF($C$15:C3182,C3182)</f>
        <v>64</v>
      </c>
      <c r="F3182" s="181">
        <f t="shared" si="458"/>
        <v>0.25039078345679755</v>
      </c>
      <c r="G3182" s="181">
        <f t="shared" si="459"/>
        <v>1.0345618185660353E-3</v>
      </c>
      <c r="H3182" s="182">
        <f t="shared" si="455"/>
        <v>0.25142534527536359</v>
      </c>
    </row>
    <row r="3183" spans="1:8">
      <c r="A3183" s="152">
        <f t="shared" si="460"/>
        <v>3169</v>
      </c>
      <c r="B3183" s="153">
        <f t="shared" si="460"/>
        <v>48094</v>
      </c>
      <c r="C3183" s="179" t="str">
        <f t="shared" si="457"/>
        <v>구간35</v>
      </c>
      <c r="D3183" s="152">
        <f t="shared" si="454"/>
        <v>92</v>
      </c>
      <c r="E3183" s="180">
        <f>COUNTIF($C$15:C3183,C3183)</f>
        <v>65</v>
      </c>
      <c r="F3183" s="181">
        <f t="shared" si="458"/>
        <v>0.25039078345679755</v>
      </c>
      <c r="G3183" s="181">
        <f t="shared" si="459"/>
        <v>1.0507268469811296E-3</v>
      </c>
      <c r="H3183" s="182">
        <f t="shared" si="455"/>
        <v>0.2514415103037787</v>
      </c>
    </row>
    <row r="3184" spans="1:8">
      <c r="A3184" s="152">
        <f t="shared" ref="A3184:B3199" si="461">A3183+1</f>
        <v>3170</v>
      </c>
      <c r="B3184" s="153">
        <f t="shared" si="461"/>
        <v>48095</v>
      </c>
      <c r="C3184" s="179" t="str">
        <f t="shared" si="457"/>
        <v>구간35</v>
      </c>
      <c r="D3184" s="152">
        <f t="shared" si="454"/>
        <v>92</v>
      </c>
      <c r="E3184" s="180">
        <f>COUNTIF($C$15:C3184,C3184)</f>
        <v>66</v>
      </c>
      <c r="F3184" s="181">
        <f t="shared" si="458"/>
        <v>0.25039078345679755</v>
      </c>
      <c r="G3184" s="181">
        <f t="shared" si="459"/>
        <v>1.066891875396224E-3</v>
      </c>
      <c r="H3184" s="182">
        <f t="shared" si="455"/>
        <v>0.25145767533219376</v>
      </c>
    </row>
    <row r="3185" spans="1:8">
      <c r="A3185" s="152">
        <f t="shared" si="461"/>
        <v>3171</v>
      </c>
      <c r="B3185" s="153">
        <f t="shared" si="461"/>
        <v>48096</v>
      </c>
      <c r="C3185" s="179" t="str">
        <f t="shared" si="457"/>
        <v>구간35</v>
      </c>
      <c r="D3185" s="152">
        <f t="shared" si="454"/>
        <v>92</v>
      </c>
      <c r="E3185" s="180">
        <f>COUNTIF($C$15:C3185,C3185)</f>
        <v>67</v>
      </c>
      <c r="F3185" s="181">
        <f t="shared" si="458"/>
        <v>0.25039078345679755</v>
      </c>
      <c r="G3185" s="181">
        <f t="shared" si="459"/>
        <v>1.0830569038113181E-3</v>
      </c>
      <c r="H3185" s="182">
        <f t="shared" si="455"/>
        <v>0.25147384036060888</v>
      </c>
    </row>
    <row r="3186" spans="1:8">
      <c r="A3186" s="152">
        <f t="shared" si="461"/>
        <v>3172</v>
      </c>
      <c r="B3186" s="153">
        <f t="shared" si="461"/>
        <v>48097</v>
      </c>
      <c r="C3186" s="179" t="str">
        <f t="shared" si="457"/>
        <v>구간35</v>
      </c>
      <c r="D3186" s="152">
        <f t="shared" si="454"/>
        <v>92</v>
      </c>
      <c r="E3186" s="180">
        <f>COUNTIF($C$15:C3186,C3186)</f>
        <v>68</v>
      </c>
      <c r="F3186" s="181">
        <f t="shared" si="458"/>
        <v>0.25039078345679755</v>
      </c>
      <c r="G3186" s="181">
        <f t="shared" si="459"/>
        <v>1.0992219322264124E-3</v>
      </c>
      <c r="H3186" s="182">
        <f t="shared" si="455"/>
        <v>0.25149000538902394</v>
      </c>
    </row>
    <row r="3187" spans="1:8">
      <c r="A3187" s="152">
        <f t="shared" si="461"/>
        <v>3173</v>
      </c>
      <c r="B3187" s="153">
        <f t="shared" si="461"/>
        <v>48098</v>
      </c>
      <c r="C3187" s="179" t="str">
        <f t="shared" si="457"/>
        <v>구간35</v>
      </c>
      <c r="D3187" s="152">
        <f t="shared" si="454"/>
        <v>92</v>
      </c>
      <c r="E3187" s="180">
        <f>COUNTIF($C$15:C3187,C3187)</f>
        <v>69</v>
      </c>
      <c r="F3187" s="181">
        <f t="shared" si="458"/>
        <v>0.25039078345679755</v>
      </c>
      <c r="G3187" s="181">
        <f t="shared" si="459"/>
        <v>1.1153869606415068E-3</v>
      </c>
      <c r="H3187" s="182">
        <f t="shared" si="455"/>
        <v>0.25150617041743906</v>
      </c>
    </row>
    <row r="3188" spans="1:8">
      <c r="A3188" s="152">
        <f t="shared" si="461"/>
        <v>3174</v>
      </c>
      <c r="B3188" s="153">
        <f t="shared" si="461"/>
        <v>48099</v>
      </c>
      <c r="C3188" s="179" t="str">
        <f t="shared" si="457"/>
        <v>구간35</v>
      </c>
      <c r="D3188" s="152">
        <f t="shared" si="454"/>
        <v>92</v>
      </c>
      <c r="E3188" s="180">
        <f>COUNTIF($C$15:C3188,C3188)</f>
        <v>70</v>
      </c>
      <c r="F3188" s="181">
        <f t="shared" si="458"/>
        <v>0.25039078345679755</v>
      </c>
      <c r="G3188" s="181">
        <f t="shared" si="459"/>
        <v>1.1315519890566011E-3</v>
      </c>
      <c r="H3188" s="182">
        <f t="shared" si="455"/>
        <v>0.25152233544585417</v>
      </c>
    </row>
    <row r="3189" spans="1:8">
      <c r="A3189" s="152">
        <f t="shared" si="461"/>
        <v>3175</v>
      </c>
      <c r="B3189" s="153">
        <f t="shared" si="461"/>
        <v>48100</v>
      </c>
      <c r="C3189" s="179" t="str">
        <f t="shared" si="457"/>
        <v>구간35</v>
      </c>
      <c r="D3189" s="152">
        <f t="shared" si="454"/>
        <v>92</v>
      </c>
      <c r="E3189" s="180">
        <f>COUNTIF($C$15:C3189,C3189)</f>
        <v>71</v>
      </c>
      <c r="F3189" s="181">
        <f t="shared" si="458"/>
        <v>0.25039078345679755</v>
      </c>
      <c r="G3189" s="181">
        <f t="shared" si="459"/>
        <v>1.1477170174716955E-3</v>
      </c>
      <c r="H3189" s="182">
        <f t="shared" si="455"/>
        <v>0.25153850047426923</v>
      </c>
    </row>
    <row r="3190" spans="1:8">
      <c r="A3190" s="152">
        <f t="shared" si="461"/>
        <v>3176</v>
      </c>
      <c r="B3190" s="153">
        <f t="shared" si="461"/>
        <v>48101</v>
      </c>
      <c r="C3190" s="179" t="str">
        <f t="shared" si="457"/>
        <v>구간35</v>
      </c>
      <c r="D3190" s="152">
        <f t="shared" si="454"/>
        <v>92</v>
      </c>
      <c r="E3190" s="180">
        <f>COUNTIF($C$15:C3190,C3190)</f>
        <v>72</v>
      </c>
      <c r="F3190" s="181">
        <f t="shared" si="458"/>
        <v>0.25039078345679755</v>
      </c>
      <c r="G3190" s="181">
        <f t="shared" si="459"/>
        <v>1.1638820458867898E-3</v>
      </c>
      <c r="H3190" s="182">
        <f t="shared" si="455"/>
        <v>0.25155466550268435</v>
      </c>
    </row>
    <row r="3191" spans="1:8">
      <c r="A3191" s="152">
        <f t="shared" si="461"/>
        <v>3177</v>
      </c>
      <c r="B3191" s="153">
        <f t="shared" si="461"/>
        <v>48102</v>
      </c>
      <c r="C3191" s="179" t="str">
        <f t="shared" si="457"/>
        <v>구간35</v>
      </c>
      <c r="D3191" s="152">
        <f t="shared" si="454"/>
        <v>92</v>
      </c>
      <c r="E3191" s="180">
        <f>COUNTIF($C$15:C3191,C3191)</f>
        <v>73</v>
      </c>
      <c r="F3191" s="181">
        <f t="shared" si="458"/>
        <v>0.25039078345679755</v>
      </c>
      <c r="G3191" s="181">
        <f t="shared" si="459"/>
        <v>1.1800470743018839E-3</v>
      </c>
      <c r="H3191" s="182">
        <f t="shared" si="455"/>
        <v>0.25157083053109941</v>
      </c>
    </row>
    <row r="3192" spans="1:8">
      <c r="A3192" s="152">
        <f t="shared" si="461"/>
        <v>3178</v>
      </c>
      <c r="B3192" s="153">
        <f t="shared" si="461"/>
        <v>48103</v>
      </c>
      <c r="C3192" s="179" t="str">
        <f t="shared" si="457"/>
        <v>구간35</v>
      </c>
      <c r="D3192" s="152">
        <f t="shared" si="454"/>
        <v>92</v>
      </c>
      <c r="E3192" s="180">
        <f>COUNTIF($C$15:C3192,C3192)</f>
        <v>74</v>
      </c>
      <c r="F3192" s="181">
        <f t="shared" si="458"/>
        <v>0.25039078345679755</v>
      </c>
      <c r="G3192" s="181">
        <f t="shared" si="459"/>
        <v>1.1962121027169783E-3</v>
      </c>
      <c r="H3192" s="182">
        <f t="shared" si="455"/>
        <v>0.25158699555951453</v>
      </c>
    </row>
    <row r="3193" spans="1:8">
      <c r="A3193" s="152">
        <f t="shared" si="461"/>
        <v>3179</v>
      </c>
      <c r="B3193" s="153">
        <f t="shared" si="461"/>
        <v>48104</v>
      </c>
      <c r="C3193" s="179" t="str">
        <f t="shared" si="457"/>
        <v>구간35</v>
      </c>
      <c r="D3193" s="152">
        <f t="shared" si="454"/>
        <v>92</v>
      </c>
      <c r="E3193" s="180">
        <f>COUNTIF($C$15:C3193,C3193)</f>
        <v>75</v>
      </c>
      <c r="F3193" s="181">
        <f t="shared" si="458"/>
        <v>0.25039078345679755</v>
      </c>
      <c r="G3193" s="181">
        <f t="shared" si="459"/>
        <v>1.2123771311320726E-3</v>
      </c>
      <c r="H3193" s="182">
        <f t="shared" si="455"/>
        <v>0.25160316058792964</v>
      </c>
    </row>
    <row r="3194" spans="1:8">
      <c r="A3194" s="152">
        <f t="shared" si="461"/>
        <v>3180</v>
      </c>
      <c r="B3194" s="153">
        <f t="shared" si="461"/>
        <v>48105</v>
      </c>
      <c r="C3194" s="179" t="str">
        <f t="shared" si="457"/>
        <v>구간35</v>
      </c>
      <c r="D3194" s="152">
        <f t="shared" si="454"/>
        <v>92</v>
      </c>
      <c r="E3194" s="180">
        <f>COUNTIF($C$15:C3194,C3194)</f>
        <v>76</v>
      </c>
      <c r="F3194" s="181">
        <f t="shared" si="458"/>
        <v>0.25039078345679755</v>
      </c>
      <c r="G3194" s="181">
        <f t="shared" si="459"/>
        <v>1.2285421595471669E-3</v>
      </c>
      <c r="H3194" s="182">
        <f t="shared" si="455"/>
        <v>0.2516193256163447</v>
      </c>
    </row>
    <row r="3195" spans="1:8">
      <c r="A3195" s="152">
        <f t="shared" si="461"/>
        <v>3181</v>
      </c>
      <c r="B3195" s="153">
        <f t="shared" si="461"/>
        <v>48106</v>
      </c>
      <c r="C3195" s="179" t="str">
        <f t="shared" si="457"/>
        <v>구간35</v>
      </c>
      <c r="D3195" s="152">
        <f t="shared" si="454"/>
        <v>92</v>
      </c>
      <c r="E3195" s="180">
        <f>COUNTIF($C$15:C3195,C3195)</f>
        <v>77</v>
      </c>
      <c r="F3195" s="181">
        <f t="shared" si="458"/>
        <v>0.25039078345679755</v>
      </c>
      <c r="G3195" s="181">
        <f t="shared" si="459"/>
        <v>1.2447071879622613E-3</v>
      </c>
      <c r="H3195" s="182">
        <f t="shared" si="455"/>
        <v>0.25163549064475982</v>
      </c>
    </row>
    <row r="3196" spans="1:8">
      <c r="A3196" s="152">
        <f t="shared" si="461"/>
        <v>3182</v>
      </c>
      <c r="B3196" s="153">
        <f t="shared" si="461"/>
        <v>48107</v>
      </c>
      <c r="C3196" s="179" t="str">
        <f t="shared" si="457"/>
        <v>구간35</v>
      </c>
      <c r="D3196" s="152">
        <f t="shared" si="454"/>
        <v>92</v>
      </c>
      <c r="E3196" s="180">
        <f>COUNTIF($C$15:C3196,C3196)</f>
        <v>78</v>
      </c>
      <c r="F3196" s="181">
        <f t="shared" si="458"/>
        <v>0.25039078345679755</v>
      </c>
      <c r="G3196" s="181">
        <f t="shared" si="459"/>
        <v>1.2608722163773556E-3</v>
      </c>
      <c r="H3196" s="182">
        <f t="shared" si="455"/>
        <v>0.25165165567317488</v>
      </c>
    </row>
    <row r="3197" spans="1:8">
      <c r="A3197" s="152">
        <f t="shared" si="461"/>
        <v>3183</v>
      </c>
      <c r="B3197" s="153">
        <f t="shared" si="461"/>
        <v>48108</v>
      </c>
      <c r="C3197" s="179" t="str">
        <f t="shared" si="457"/>
        <v>구간35</v>
      </c>
      <c r="D3197" s="152">
        <f t="shared" si="454"/>
        <v>92</v>
      </c>
      <c r="E3197" s="180">
        <f>COUNTIF($C$15:C3197,C3197)</f>
        <v>79</v>
      </c>
      <c r="F3197" s="181">
        <f t="shared" si="458"/>
        <v>0.25039078345679755</v>
      </c>
      <c r="G3197" s="181">
        <f t="shared" si="459"/>
        <v>1.2770372447924497E-3</v>
      </c>
      <c r="H3197" s="182">
        <f t="shared" si="455"/>
        <v>0.25166782070158999</v>
      </c>
    </row>
    <row r="3198" spans="1:8">
      <c r="A3198" s="152">
        <f t="shared" si="461"/>
        <v>3184</v>
      </c>
      <c r="B3198" s="153">
        <f t="shared" si="461"/>
        <v>48109</v>
      </c>
      <c r="C3198" s="179" t="str">
        <f t="shared" si="457"/>
        <v>구간35</v>
      </c>
      <c r="D3198" s="152">
        <f t="shared" si="454"/>
        <v>92</v>
      </c>
      <c r="E3198" s="180">
        <f>COUNTIF($C$15:C3198,C3198)</f>
        <v>80</v>
      </c>
      <c r="F3198" s="181">
        <f t="shared" si="458"/>
        <v>0.25039078345679755</v>
      </c>
      <c r="G3198" s="181">
        <f t="shared" si="459"/>
        <v>1.2932022732075441E-3</v>
      </c>
      <c r="H3198" s="182">
        <f t="shared" si="455"/>
        <v>0.25168398573000511</v>
      </c>
    </row>
    <row r="3199" spans="1:8">
      <c r="A3199" s="152">
        <f t="shared" si="461"/>
        <v>3185</v>
      </c>
      <c r="B3199" s="153">
        <f t="shared" si="461"/>
        <v>48110</v>
      </c>
      <c r="C3199" s="179" t="str">
        <f t="shared" si="457"/>
        <v>구간35</v>
      </c>
      <c r="D3199" s="152">
        <f t="shared" si="454"/>
        <v>92</v>
      </c>
      <c r="E3199" s="180">
        <f>COUNTIF($C$15:C3199,C3199)</f>
        <v>81</v>
      </c>
      <c r="F3199" s="181">
        <f t="shared" si="458"/>
        <v>0.25039078345679755</v>
      </c>
      <c r="G3199" s="181">
        <f t="shared" si="459"/>
        <v>1.3093673016226384E-3</v>
      </c>
      <c r="H3199" s="182">
        <f t="shared" si="455"/>
        <v>0.25170015075842017</v>
      </c>
    </row>
    <row r="3200" spans="1:8">
      <c r="A3200" s="152">
        <f t="shared" ref="A3200:B3215" si="462">A3199+1</f>
        <v>3186</v>
      </c>
      <c r="B3200" s="153">
        <f t="shared" si="462"/>
        <v>48111</v>
      </c>
      <c r="C3200" s="179" t="str">
        <f t="shared" si="457"/>
        <v>구간35</v>
      </c>
      <c r="D3200" s="152">
        <f t="shared" si="454"/>
        <v>92</v>
      </c>
      <c r="E3200" s="180">
        <f>COUNTIF($C$15:C3200,C3200)</f>
        <v>82</v>
      </c>
      <c r="F3200" s="181">
        <f t="shared" si="458"/>
        <v>0.25039078345679755</v>
      </c>
      <c r="G3200" s="181">
        <f t="shared" si="459"/>
        <v>1.3255323300377327E-3</v>
      </c>
      <c r="H3200" s="182">
        <f t="shared" si="455"/>
        <v>0.25171631578683529</v>
      </c>
    </row>
    <row r="3201" spans="1:8">
      <c r="A3201" s="152">
        <f t="shared" si="462"/>
        <v>3187</v>
      </c>
      <c r="B3201" s="153">
        <f t="shared" si="462"/>
        <v>48112</v>
      </c>
      <c r="C3201" s="179" t="str">
        <f t="shared" si="457"/>
        <v>구간35</v>
      </c>
      <c r="D3201" s="152">
        <f t="shared" si="454"/>
        <v>92</v>
      </c>
      <c r="E3201" s="180">
        <f>COUNTIF($C$15:C3201,C3201)</f>
        <v>83</v>
      </c>
      <c r="F3201" s="181">
        <f t="shared" si="458"/>
        <v>0.25039078345679755</v>
      </c>
      <c r="G3201" s="181">
        <f t="shared" si="459"/>
        <v>1.3416973584528271E-3</v>
      </c>
      <c r="H3201" s="182">
        <f t="shared" si="455"/>
        <v>0.2517324808152504</v>
      </c>
    </row>
    <row r="3202" spans="1:8">
      <c r="A3202" s="152">
        <f t="shared" si="462"/>
        <v>3188</v>
      </c>
      <c r="B3202" s="153">
        <f t="shared" si="462"/>
        <v>48113</v>
      </c>
      <c r="C3202" s="179" t="str">
        <f t="shared" si="457"/>
        <v>구간35</v>
      </c>
      <c r="D3202" s="152">
        <f t="shared" si="454"/>
        <v>92</v>
      </c>
      <c r="E3202" s="180">
        <f>COUNTIF($C$15:C3202,C3202)</f>
        <v>84</v>
      </c>
      <c r="F3202" s="181">
        <f t="shared" si="458"/>
        <v>0.25039078345679755</v>
      </c>
      <c r="G3202" s="181">
        <f t="shared" si="459"/>
        <v>1.3578623868679214E-3</v>
      </c>
      <c r="H3202" s="182">
        <f t="shared" si="455"/>
        <v>0.25174864584366546</v>
      </c>
    </row>
    <row r="3203" spans="1:8">
      <c r="A3203" s="152">
        <f t="shared" si="462"/>
        <v>3189</v>
      </c>
      <c r="B3203" s="153">
        <f t="shared" si="462"/>
        <v>48114</v>
      </c>
      <c r="C3203" s="179" t="str">
        <f t="shared" si="457"/>
        <v>구간35</v>
      </c>
      <c r="D3203" s="152">
        <f t="shared" si="454"/>
        <v>92</v>
      </c>
      <c r="E3203" s="180">
        <f>COUNTIF($C$15:C3203,C3203)</f>
        <v>85</v>
      </c>
      <c r="F3203" s="181">
        <f t="shared" si="458"/>
        <v>0.25039078345679755</v>
      </c>
      <c r="G3203" s="181">
        <f t="shared" si="459"/>
        <v>1.3740274152830155E-3</v>
      </c>
      <c r="H3203" s="182">
        <f t="shared" si="455"/>
        <v>0.25176481087208058</v>
      </c>
    </row>
    <row r="3204" spans="1:8">
      <c r="A3204" s="152">
        <f t="shared" si="462"/>
        <v>3190</v>
      </c>
      <c r="B3204" s="153">
        <f t="shared" si="462"/>
        <v>48115</v>
      </c>
      <c r="C3204" s="179" t="str">
        <f t="shared" si="457"/>
        <v>구간35</v>
      </c>
      <c r="D3204" s="152">
        <f t="shared" si="454"/>
        <v>92</v>
      </c>
      <c r="E3204" s="180">
        <f>COUNTIF($C$15:C3204,C3204)</f>
        <v>86</v>
      </c>
      <c r="F3204" s="181">
        <f t="shared" si="458"/>
        <v>0.25039078345679755</v>
      </c>
      <c r="G3204" s="181">
        <f t="shared" si="459"/>
        <v>1.3901924436981099E-3</v>
      </c>
      <c r="H3204" s="182">
        <f t="shared" si="455"/>
        <v>0.25178097590049564</v>
      </c>
    </row>
    <row r="3205" spans="1:8">
      <c r="A3205" s="152">
        <f t="shared" si="462"/>
        <v>3191</v>
      </c>
      <c r="B3205" s="153">
        <f t="shared" si="462"/>
        <v>48116</v>
      </c>
      <c r="C3205" s="179" t="str">
        <f t="shared" si="457"/>
        <v>구간35</v>
      </c>
      <c r="D3205" s="152">
        <f t="shared" si="454"/>
        <v>92</v>
      </c>
      <c r="E3205" s="180">
        <f>COUNTIF($C$15:C3205,C3205)</f>
        <v>87</v>
      </c>
      <c r="F3205" s="181">
        <f t="shared" si="458"/>
        <v>0.25039078345679755</v>
      </c>
      <c r="G3205" s="181">
        <f t="shared" si="459"/>
        <v>1.4063574721132042E-3</v>
      </c>
      <c r="H3205" s="182">
        <f t="shared" si="455"/>
        <v>0.25179714092891076</v>
      </c>
    </row>
    <row r="3206" spans="1:8">
      <c r="A3206" s="152">
        <f t="shared" si="462"/>
        <v>3192</v>
      </c>
      <c r="B3206" s="153">
        <f t="shared" si="462"/>
        <v>48117</v>
      </c>
      <c r="C3206" s="179" t="str">
        <f t="shared" si="457"/>
        <v>구간35</v>
      </c>
      <c r="D3206" s="152">
        <f t="shared" si="454"/>
        <v>92</v>
      </c>
      <c r="E3206" s="180">
        <f>COUNTIF($C$15:C3206,C3206)</f>
        <v>88</v>
      </c>
      <c r="F3206" s="181">
        <f t="shared" si="458"/>
        <v>0.25039078345679755</v>
      </c>
      <c r="G3206" s="181">
        <f t="shared" si="459"/>
        <v>1.4225225005282986E-3</v>
      </c>
      <c r="H3206" s="182">
        <f t="shared" si="455"/>
        <v>0.25181330595732587</v>
      </c>
    </row>
    <row r="3207" spans="1:8">
      <c r="A3207" s="152">
        <f t="shared" si="462"/>
        <v>3193</v>
      </c>
      <c r="B3207" s="153">
        <f t="shared" si="462"/>
        <v>48118</v>
      </c>
      <c r="C3207" s="179" t="str">
        <f t="shared" si="457"/>
        <v>구간35</v>
      </c>
      <c r="D3207" s="152">
        <f t="shared" si="454"/>
        <v>92</v>
      </c>
      <c r="E3207" s="180">
        <f>COUNTIF($C$15:C3207,C3207)</f>
        <v>89</v>
      </c>
      <c r="F3207" s="181">
        <f t="shared" si="458"/>
        <v>0.25039078345679755</v>
      </c>
      <c r="G3207" s="181">
        <f t="shared" si="459"/>
        <v>1.4386875289433929E-3</v>
      </c>
      <c r="H3207" s="182">
        <f t="shared" si="455"/>
        <v>0.25182947098574093</v>
      </c>
    </row>
    <row r="3208" spans="1:8">
      <c r="A3208" s="152">
        <f t="shared" si="462"/>
        <v>3194</v>
      </c>
      <c r="B3208" s="153">
        <f t="shared" si="462"/>
        <v>48119</v>
      </c>
      <c r="C3208" s="179" t="str">
        <f t="shared" si="457"/>
        <v>구간35</v>
      </c>
      <c r="D3208" s="152">
        <f t="shared" si="454"/>
        <v>92</v>
      </c>
      <c r="E3208" s="180">
        <f>COUNTIF($C$15:C3208,C3208)</f>
        <v>90</v>
      </c>
      <c r="F3208" s="181">
        <f t="shared" si="458"/>
        <v>0.25039078345679755</v>
      </c>
      <c r="G3208" s="181">
        <f t="shared" si="459"/>
        <v>1.4548525573584872E-3</v>
      </c>
      <c r="H3208" s="182">
        <f t="shared" si="455"/>
        <v>0.25184563601415605</v>
      </c>
    </row>
    <row r="3209" spans="1:8">
      <c r="A3209" s="152">
        <f t="shared" si="462"/>
        <v>3195</v>
      </c>
      <c r="B3209" s="153">
        <f t="shared" si="462"/>
        <v>48120</v>
      </c>
      <c r="C3209" s="179" t="str">
        <f t="shared" si="457"/>
        <v>구간35</v>
      </c>
      <c r="D3209" s="152">
        <f t="shared" si="454"/>
        <v>92</v>
      </c>
      <c r="E3209" s="180">
        <f>COUNTIF($C$15:C3209,C3209)</f>
        <v>91</v>
      </c>
      <c r="F3209" s="181">
        <f t="shared" si="458"/>
        <v>0.25039078345679755</v>
      </c>
      <c r="G3209" s="181">
        <f t="shared" si="459"/>
        <v>1.4710175857735814E-3</v>
      </c>
      <c r="H3209" s="182">
        <f t="shared" si="455"/>
        <v>0.25186180104257111</v>
      </c>
    </row>
    <row r="3210" spans="1:8">
      <c r="A3210" s="152">
        <f t="shared" si="462"/>
        <v>3196</v>
      </c>
      <c r="B3210" s="153">
        <f t="shared" si="462"/>
        <v>48121</v>
      </c>
      <c r="C3210" s="179" t="str">
        <f t="shared" si="457"/>
        <v>구간35</v>
      </c>
      <c r="D3210" s="152">
        <f t="shared" si="454"/>
        <v>92</v>
      </c>
      <c r="E3210" s="180">
        <f>COUNTIF($C$15:C3210,C3210)</f>
        <v>92</v>
      </c>
      <c r="F3210" s="181">
        <f t="shared" si="458"/>
        <v>0.25039078345679755</v>
      </c>
      <c r="G3210" s="181">
        <f t="shared" si="459"/>
        <v>1.4871826141886757E-3</v>
      </c>
      <c r="H3210" s="182">
        <f t="shared" si="455"/>
        <v>0.25187796607098623</v>
      </c>
    </row>
    <row r="3211" spans="1:8">
      <c r="A3211" s="152">
        <f t="shared" si="462"/>
        <v>3197</v>
      </c>
      <c r="B3211" s="153">
        <f t="shared" si="462"/>
        <v>48122</v>
      </c>
      <c r="C3211" s="179" t="str">
        <f t="shared" si="457"/>
        <v>구간36</v>
      </c>
      <c r="D3211" s="152">
        <f t="shared" si="454"/>
        <v>92</v>
      </c>
      <c r="E3211" s="180">
        <f>COUNTIF($C$15:C3211,C3211)</f>
        <v>1</v>
      </c>
      <c r="F3211" s="181">
        <f t="shared" si="458"/>
        <v>0.25187796607098623</v>
      </c>
      <c r="G3211" s="181">
        <f t="shared" si="459"/>
        <v>1.730224437844425E-5</v>
      </c>
      <c r="H3211" s="182">
        <f t="shared" si="455"/>
        <v>0.25189526831536468</v>
      </c>
    </row>
    <row r="3212" spans="1:8">
      <c r="A3212" s="152">
        <f t="shared" si="462"/>
        <v>3198</v>
      </c>
      <c r="B3212" s="153">
        <f t="shared" si="462"/>
        <v>48123</v>
      </c>
      <c r="C3212" s="179" t="str">
        <f t="shared" si="457"/>
        <v>구간36</v>
      </c>
      <c r="D3212" s="152">
        <f t="shared" si="454"/>
        <v>92</v>
      </c>
      <c r="E3212" s="180">
        <f>COUNTIF($C$15:C3212,C3212)</f>
        <v>2</v>
      </c>
      <c r="F3212" s="181">
        <f t="shared" si="458"/>
        <v>0.25187796607098623</v>
      </c>
      <c r="G3212" s="181">
        <f t="shared" si="459"/>
        <v>3.46044887568885E-5</v>
      </c>
      <c r="H3212" s="182">
        <f t="shared" si="455"/>
        <v>0.25191257055974309</v>
      </c>
    </row>
    <row r="3213" spans="1:8">
      <c r="A3213" s="152">
        <f t="shared" si="462"/>
        <v>3199</v>
      </c>
      <c r="B3213" s="153">
        <f t="shared" si="462"/>
        <v>48124</v>
      </c>
      <c r="C3213" s="179" t="str">
        <f t="shared" si="457"/>
        <v>구간36</v>
      </c>
      <c r="D3213" s="152">
        <f t="shared" si="454"/>
        <v>92</v>
      </c>
      <c r="E3213" s="180">
        <f>COUNTIF($C$15:C3213,C3213)</f>
        <v>3</v>
      </c>
      <c r="F3213" s="181">
        <f t="shared" si="458"/>
        <v>0.25187796607098623</v>
      </c>
      <c r="G3213" s="181">
        <f t="shared" si="459"/>
        <v>5.190673313533275E-5</v>
      </c>
      <c r="H3213" s="182">
        <f t="shared" si="455"/>
        <v>0.25192987280412155</v>
      </c>
    </row>
    <row r="3214" spans="1:8">
      <c r="A3214" s="152">
        <f t="shared" si="462"/>
        <v>3200</v>
      </c>
      <c r="B3214" s="153">
        <f t="shared" si="462"/>
        <v>48125</v>
      </c>
      <c r="C3214" s="179" t="str">
        <f t="shared" si="457"/>
        <v>구간36</v>
      </c>
      <c r="D3214" s="152">
        <f t="shared" si="454"/>
        <v>92</v>
      </c>
      <c r="E3214" s="180">
        <f>COUNTIF($C$15:C3214,C3214)</f>
        <v>4</v>
      </c>
      <c r="F3214" s="181">
        <f t="shared" si="458"/>
        <v>0.25187796607098623</v>
      </c>
      <c r="G3214" s="181">
        <f t="shared" si="459"/>
        <v>6.9208977513777E-5</v>
      </c>
      <c r="H3214" s="182">
        <f t="shared" si="455"/>
        <v>0.25194717504850001</v>
      </c>
    </row>
    <row r="3215" spans="1:8">
      <c r="A3215" s="152">
        <f t="shared" si="462"/>
        <v>3201</v>
      </c>
      <c r="B3215" s="153">
        <f t="shared" si="462"/>
        <v>48126</v>
      </c>
      <c r="C3215" s="179" t="str">
        <f t="shared" si="457"/>
        <v>구간36</v>
      </c>
      <c r="D3215" s="152">
        <f t="shared" ref="D3215:D3278" si="463">COUNTIF($C$15:$C$49928,C3215)</f>
        <v>92</v>
      </c>
      <c r="E3215" s="180">
        <f>COUNTIF($C$15:C3215,C3215)</f>
        <v>5</v>
      </c>
      <c r="F3215" s="181">
        <f t="shared" si="458"/>
        <v>0.25187796607098623</v>
      </c>
      <c r="G3215" s="181">
        <f t="shared" si="459"/>
        <v>8.6511221892221257E-5</v>
      </c>
      <c r="H3215" s="182">
        <f t="shared" ref="H3215:H3278" si="464">F3215+G3215</f>
        <v>0.25196447729287846</v>
      </c>
    </row>
    <row r="3216" spans="1:8">
      <c r="A3216" s="152">
        <f t="shared" ref="A3216:B3231" si="465">A3215+1</f>
        <v>3202</v>
      </c>
      <c r="B3216" s="153">
        <f t="shared" si="465"/>
        <v>48127</v>
      </c>
      <c r="C3216" s="179" t="str">
        <f t="shared" ref="C3216:C3279" si="466">IF(IFERROR(HLOOKUP(B3216,$D$5:$BK$6,2,FALSE),"")="",C3217,HLOOKUP(B3216,$D$5:$BK$7,2,FALSE))</f>
        <v>구간36</v>
      </c>
      <c r="D3216" s="152">
        <f t="shared" si="463"/>
        <v>92</v>
      </c>
      <c r="E3216" s="180">
        <f>COUNTIF($C$15:C3216,C3216)</f>
        <v>6</v>
      </c>
      <c r="F3216" s="181">
        <f t="shared" ref="F3216:F3279" si="467">HLOOKUP($C3216,$D$6:$BK$11,6,FALSE)</f>
        <v>0.25187796607098623</v>
      </c>
      <c r="G3216" s="181">
        <f t="shared" ref="G3216:G3279" si="468">HLOOKUP($C3216,$D$6:$BK$11,5,FALSE)*(E3216)</f>
        <v>1.038134662706655E-4</v>
      </c>
      <c r="H3216" s="182">
        <f t="shared" si="464"/>
        <v>0.25198177953725687</v>
      </c>
    </row>
    <row r="3217" spans="1:8">
      <c r="A3217" s="152">
        <f t="shared" si="465"/>
        <v>3203</v>
      </c>
      <c r="B3217" s="153">
        <f t="shared" si="465"/>
        <v>48128</v>
      </c>
      <c r="C3217" s="179" t="str">
        <f t="shared" si="466"/>
        <v>구간36</v>
      </c>
      <c r="D3217" s="152">
        <f t="shared" si="463"/>
        <v>92</v>
      </c>
      <c r="E3217" s="180">
        <f>COUNTIF($C$15:C3217,C3217)</f>
        <v>7</v>
      </c>
      <c r="F3217" s="181">
        <f t="shared" si="467"/>
        <v>0.25187796607098623</v>
      </c>
      <c r="G3217" s="181">
        <f t="shared" si="468"/>
        <v>1.2111571064910974E-4</v>
      </c>
      <c r="H3217" s="182">
        <f t="shared" si="464"/>
        <v>0.25199908178163533</v>
      </c>
    </row>
    <row r="3218" spans="1:8">
      <c r="A3218" s="152">
        <f t="shared" si="465"/>
        <v>3204</v>
      </c>
      <c r="B3218" s="153">
        <f t="shared" si="465"/>
        <v>48129</v>
      </c>
      <c r="C3218" s="179" t="str">
        <f t="shared" si="466"/>
        <v>구간36</v>
      </c>
      <c r="D3218" s="152">
        <f t="shared" si="463"/>
        <v>92</v>
      </c>
      <c r="E3218" s="180">
        <f>COUNTIF($C$15:C3218,C3218)</f>
        <v>8</v>
      </c>
      <c r="F3218" s="181">
        <f t="shared" si="467"/>
        <v>0.25187796607098623</v>
      </c>
      <c r="G3218" s="181">
        <f t="shared" si="468"/>
        <v>1.38417955027554E-4</v>
      </c>
      <c r="H3218" s="182">
        <f t="shared" si="464"/>
        <v>0.25201638402601378</v>
      </c>
    </row>
    <row r="3219" spans="1:8">
      <c r="A3219" s="152">
        <f t="shared" si="465"/>
        <v>3205</v>
      </c>
      <c r="B3219" s="153">
        <f t="shared" si="465"/>
        <v>48130</v>
      </c>
      <c r="C3219" s="179" t="str">
        <f t="shared" si="466"/>
        <v>구간36</v>
      </c>
      <c r="D3219" s="152">
        <f t="shared" si="463"/>
        <v>92</v>
      </c>
      <c r="E3219" s="180">
        <f>COUNTIF($C$15:C3219,C3219)</f>
        <v>9</v>
      </c>
      <c r="F3219" s="181">
        <f t="shared" si="467"/>
        <v>0.25187796607098623</v>
      </c>
      <c r="G3219" s="181">
        <f t="shared" si="468"/>
        <v>1.5572019940599826E-4</v>
      </c>
      <c r="H3219" s="182">
        <f t="shared" si="464"/>
        <v>0.25203368627039224</v>
      </c>
    </row>
    <row r="3220" spans="1:8">
      <c r="A3220" s="152">
        <f t="shared" si="465"/>
        <v>3206</v>
      </c>
      <c r="B3220" s="153">
        <f t="shared" si="465"/>
        <v>48131</v>
      </c>
      <c r="C3220" s="179" t="str">
        <f t="shared" si="466"/>
        <v>구간36</v>
      </c>
      <c r="D3220" s="152">
        <f t="shared" si="463"/>
        <v>92</v>
      </c>
      <c r="E3220" s="180">
        <f>COUNTIF($C$15:C3220,C3220)</f>
        <v>10</v>
      </c>
      <c r="F3220" s="181">
        <f t="shared" si="467"/>
        <v>0.25187796607098623</v>
      </c>
      <c r="G3220" s="181">
        <f t="shared" si="468"/>
        <v>1.7302244378444251E-4</v>
      </c>
      <c r="H3220" s="182">
        <f t="shared" si="464"/>
        <v>0.25205098851477065</v>
      </c>
    </row>
    <row r="3221" spans="1:8">
      <c r="A3221" s="152">
        <f t="shared" si="465"/>
        <v>3207</v>
      </c>
      <c r="B3221" s="153">
        <f t="shared" si="465"/>
        <v>48132</v>
      </c>
      <c r="C3221" s="179" t="str">
        <f t="shared" si="466"/>
        <v>구간36</v>
      </c>
      <c r="D3221" s="152">
        <f t="shared" si="463"/>
        <v>92</v>
      </c>
      <c r="E3221" s="180">
        <f>COUNTIF($C$15:C3221,C3221)</f>
        <v>11</v>
      </c>
      <c r="F3221" s="181">
        <f t="shared" si="467"/>
        <v>0.25187796607098623</v>
      </c>
      <c r="G3221" s="181">
        <f t="shared" si="468"/>
        <v>1.9032468816288674E-4</v>
      </c>
      <c r="H3221" s="182">
        <f t="shared" si="464"/>
        <v>0.25206829075914911</v>
      </c>
    </row>
    <row r="3222" spans="1:8">
      <c r="A3222" s="152">
        <f t="shared" si="465"/>
        <v>3208</v>
      </c>
      <c r="B3222" s="153">
        <f t="shared" si="465"/>
        <v>48133</v>
      </c>
      <c r="C3222" s="179" t="str">
        <f t="shared" si="466"/>
        <v>구간36</v>
      </c>
      <c r="D3222" s="152">
        <f t="shared" si="463"/>
        <v>92</v>
      </c>
      <c r="E3222" s="180">
        <f>COUNTIF($C$15:C3222,C3222)</f>
        <v>12</v>
      </c>
      <c r="F3222" s="181">
        <f t="shared" si="467"/>
        <v>0.25187796607098623</v>
      </c>
      <c r="G3222" s="181">
        <f t="shared" si="468"/>
        <v>2.07626932541331E-4</v>
      </c>
      <c r="H3222" s="182">
        <f t="shared" si="464"/>
        <v>0.25208559300352756</v>
      </c>
    </row>
    <row r="3223" spans="1:8">
      <c r="A3223" s="152">
        <f t="shared" si="465"/>
        <v>3209</v>
      </c>
      <c r="B3223" s="153">
        <f t="shared" si="465"/>
        <v>48134</v>
      </c>
      <c r="C3223" s="179" t="str">
        <f t="shared" si="466"/>
        <v>구간36</v>
      </c>
      <c r="D3223" s="152">
        <f t="shared" si="463"/>
        <v>92</v>
      </c>
      <c r="E3223" s="180">
        <f>COUNTIF($C$15:C3223,C3223)</f>
        <v>13</v>
      </c>
      <c r="F3223" s="181">
        <f t="shared" si="467"/>
        <v>0.25187796607098623</v>
      </c>
      <c r="G3223" s="181">
        <f t="shared" si="468"/>
        <v>2.2492917691977526E-4</v>
      </c>
      <c r="H3223" s="182">
        <f t="shared" si="464"/>
        <v>0.25210289524790602</v>
      </c>
    </row>
    <row r="3224" spans="1:8">
      <c r="A3224" s="152">
        <f t="shared" si="465"/>
        <v>3210</v>
      </c>
      <c r="B3224" s="153">
        <f t="shared" si="465"/>
        <v>48135</v>
      </c>
      <c r="C3224" s="179" t="str">
        <f t="shared" si="466"/>
        <v>구간36</v>
      </c>
      <c r="D3224" s="152">
        <f t="shared" si="463"/>
        <v>92</v>
      </c>
      <c r="E3224" s="180">
        <f>COUNTIF($C$15:C3224,C3224)</f>
        <v>14</v>
      </c>
      <c r="F3224" s="181">
        <f t="shared" si="467"/>
        <v>0.25187796607098623</v>
      </c>
      <c r="G3224" s="181">
        <f t="shared" si="468"/>
        <v>2.4223142129821949E-4</v>
      </c>
      <c r="H3224" s="182">
        <f t="shared" si="464"/>
        <v>0.25212019749228443</v>
      </c>
    </row>
    <row r="3225" spans="1:8">
      <c r="A3225" s="152">
        <f t="shared" si="465"/>
        <v>3211</v>
      </c>
      <c r="B3225" s="153">
        <f t="shared" si="465"/>
        <v>48136</v>
      </c>
      <c r="C3225" s="179" t="str">
        <f t="shared" si="466"/>
        <v>구간36</v>
      </c>
      <c r="D3225" s="152">
        <f t="shared" si="463"/>
        <v>92</v>
      </c>
      <c r="E3225" s="180">
        <f>COUNTIF($C$15:C3225,C3225)</f>
        <v>15</v>
      </c>
      <c r="F3225" s="181">
        <f t="shared" si="467"/>
        <v>0.25187796607098623</v>
      </c>
      <c r="G3225" s="181">
        <f t="shared" si="468"/>
        <v>2.5953366567666374E-4</v>
      </c>
      <c r="H3225" s="182">
        <f t="shared" si="464"/>
        <v>0.25213749973666288</v>
      </c>
    </row>
    <row r="3226" spans="1:8">
      <c r="A3226" s="152">
        <f t="shared" si="465"/>
        <v>3212</v>
      </c>
      <c r="B3226" s="153">
        <f t="shared" si="465"/>
        <v>48137</v>
      </c>
      <c r="C3226" s="179" t="str">
        <f t="shared" si="466"/>
        <v>구간36</v>
      </c>
      <c r="D3226" s="152">
        <f t="shared" si="463"/>
        <v>92</v>
      </c>
      <c r="E3226" s="180">
        <f>COUNTIF($C$15:C3226,C3226)</f>
        <v>16</v>
      </c>
      <c r="F3226" s="181">
        <f t="shared" si="467"/>
        <v>0.25187796607098623</v>
      </c>
      <c r="G3226" s="181">
        <f t="shared" si="468"/>
        <v>2.76835910055108E-4</v>
      </c>
      <c r="H3226" s="182">
        <f t="shared" si="464"/>
        <v>0.25215480198104134</v>
      </c>
    </row>
    <row r="3227" spans="1:8">
      <c r="A3227" s="152">
        <f t="shared" si="465"/>
        <v>3213</v>
      </c>
      <c r="B3227" s="153">
        <f t="shared" si="465"/>
        <v>48138</v>
      </c>
      <c r="C3227" s="179" t="str">
        <f t="shared" si="466"/>
        <v>구간36</v>
      </c>
      <c r="D3227" s="152">
        <f t="shared" si="463"/>
        <v>92</v>
      </c>
      <c r="E3227" s="180">
        <f>COUNTIF($C$15:C3227,C3227)</f>
        <v>17</v>
      </c>
      <c r="F3227" s="181">
        <f t="shared" si="467"/>
        <v>0.25187796607098623</v>
      </c>
      <c r="G3227" s="181">
        <f t="shared" si="468"/>
        <v>2.9413815443355226E-4</v>
      </c>
      <c r="H3227" s="182">
        <f t="shared" si="464"/>
        <v>0.2521721042254198</v>
      </c>
    </row>
    <row r="3228" spans="1:8">
      <c r="A3228" s="152">
        <f t="shared" si="465"/>
        <v>3214</v>
      </c>
      <c r="B3228" s="153">
        <f t="shared" si="465"/>
        <v>48139</v>
      </c>
      <c r="C3228" s="179" t="str">
        <f t="shared" si="466"/>
        <v>구간36</v>
      </c>
      <c r="D3228" s="152">
        <f t="shared" si="463"/>
        <v>92</v>
      </c>
      <c r="E3228" s="180">
        <f>COUNTIF($C$15:C3228,C3228)</f>
        <v>18</v>
      </c>
      <c r="F3228" s="181">
        <f t="shared" si="467"/>
        <v>0.25187796607098623</v>
      </c>
      <c r="G3228" s="181">
        <f t="shared" si="468"/>
        <v>3.1144039881199652E-4</v>
      </c>
      <c r="H3228" s="182">
        <f t="shared" si="464"/>
        <v>0.25218940646979821</v>
      </c>
    </row>
    <row r="3229" spans="1:8">
      <c r="A3229" s="152">
        <f t="shared" si="465"/>
        <v>3215</v>
      </c>
      <c r="B3229" s="153">
        <f t="shared" si="465"/>
        <v>48140</v>
      </c>
      <c r="C3229" s="179" t="str">
        <f t="shared" si="466"/>
        <v>구간36</v>
      </c>
      <c r="D3229" s="152">
        <f t="shared" si="463"/>
        <v>92</v>
      </c>
      <c r="E3229" s="180">
        <f>COUNTIF($C$15:C3229,C3229)</f>
        <v>19</v>
      </c>
      <c r="F3229" s="181">
        <f t="shared" si="467"/>
        <v>0.25187796607098623</v>
      </c>
      <c r="G3229" s="181">
        <f t="shared" si="468"/>
        <v>3.2874264319044077E-4</v>
      </c>
      <c r="H3229" s="182">
        <f t="shared" si="464"/>
        <v>0.25220670871417666</v>
      </c>
    </row>
    <row r="3230" spans="1:8">
      <c r="A3230" s="152">
        <f t="shared" si="465"/>
        <v>3216</v>
      </c>
      <c r="B3230" s="153">
        <f t="shared" si="465"/>
        <v>48141</v>
      </c>
      <c r="C3230" s="179" t="str">
        <f t="shared" si="466"/>
        <v>구간36</v>
      </c>
      <c r="D3230" s="152">
        <f t="shared" si="463"/>
        <v>92</v>
      </c>
      <c r="E3230" s="180">
        <f>COUNTIF($C$15:C3230,C3230)</f>
        <v>20</v>
      </c>
      <c r="F3230" s="181">
        <f t="shared" si="467"/>
        <v>0.25187796607098623</v>
      </c>
      <c r="G3230" s="181">
        <f t="shared" si="468"/>
        <v>3.4604488756888503E-4</v>
      </c>
      <c r="H3230" s="182">
        <f t="shared" si="464"/>
        <v>0.25222401095855512</v>
      </c>
    </row>
    <row r="3231" spans="1:8">
      <c r="A3231" s="152">
        <f t="shared" si="465"/>
        <v>3217</v>
      </c>
      <c r="B3231" s="153">
        <f t="shared" si="465"/>
        <v>48142</v>
      </c>
      <c r="C3231" s="179" t="str">
        <f t="shared" si="466"/>
        <v>구간36</v>
      </c>
      <c r="D3231" s="152">
        <f t="shared" si="463"/>
        <v>92</v>
      </c>
      <c r="E3231" s="180">
        <f>COUNTIF($C$15:C3231,C3231)</f>
        <v>21</v>
      </c>
      <c r="F3231" s="181">
        <f t="shared" si="467"/>
        <v>0.25187796607098623</v>
      </c>
      <c r="G3231" s="181">
        <f t="shared" si="468"/>
        <v>3.6334713194732923E-4</v>
      </c>
      <c r="H3231" s="182">
        <f t="shared" si="464"/>
        <v>0.25224131320293358</v>
      </c>
    </row>
    <row r="3232" spans="1:8">
      <c r="A3232" s="152">
        <f t="shared" ref="A3232:B3247" si="469">A3231+1</f>
        <v>3218</v>
      </c>
      <c r="B3232" s="153">
        <f t="shared" si="469"/>
        <v>48143</v>
      </c>
      <c r="C3232" s="179" t="str">
        <f t="shared" si="466"/>
        <v>구간36</v>
      </c>
      <c r="D3232" s="152">
        <f t="shared" si="463"/>
        <v>92</v>
      </c>
      <c r="E3232" s="180">
        <f>COUNTIF($C$15:C3232,C3232)</f>
        <v>22</v>
      </c>
      <c r="F3232" s="181">
        <f t="shared" si="467"/>
        <v>0.25187796607098623</v>
      </c>
      <c r="G3232" s="181">
        <f t="shared" si="468"/>
        <v>3.8064937632577349E-4</v>
      </c>
      <c r="H3232" s="182">
        <f t="shared" si="464"/>
        <v>0.25225861544731198</v>
      </c>
    </row>
    <row r="3233" spans="1:8">
      <c r="A3233" s="152">
        <f t="shared" si="469"/>
        <v>3219</v>
      </c>
      <c r="B3233" s="153">
        <f t="shared" si="469"/>
        <v>48144</v>
      </c>
      <c r="C3233" s="179" t="str">
        <f t="shared" si="466"/>
        <v>구간36</v>
      </c>
      <c r="D3233" s="152">
        <f t="shared" si="463"/>
        <v>92</v>
      </c>
      <c r="E3233" s="180">
        <f>COUNTIF($C$15:C3233,C3233)</f>
        <v>23</v>
      </c>
      <c r="F3233" s="181">
        <f t="shared" si="467"/>
        <v>0.25187796607098623</v>
      </c>
      <c r="G3233" s="181">
        <f t="shared" si="468"/>
        <v>3.9795162070421775E-4</v>
      </c>
      <c r="H3233" s="182">
        <f t="shared" si="464"/>
        <v>0.25227591769169044</v>
      </c>
    </row>
    <row r="3234" spans="1:8">
      <c r="A3234" s="152">
        <f t="shared" si="469"/>
        <v>3220</v>
      </c>
      <c r="B3234" s="153">
        <f t="shared" si="469"/>
        <v>48145</v>
      </c>
      <c r="C3234" s="179" t="str">
        <f t="shared" si="466"/>
        <v>구간36</v>
      </c>
      <c r="D3234" s="152">
        <f t="shared" si="463"/>
        <v>92</v>
      </c>
      <c r="E3234" s="180">
        <f>COUNTIF($C$15:C3234,C3234)</f>
        <v>24</v>
      </c>
      <c r="F3234" s="181">
        <f t="shared" si="467"/>
        <v>0.25187796607098623</v>
      </c>
      <c r="G3234" s="181">
        <f t="shared" si="468"/>
        <v>4.15253865082662E-4</v>
      </c>
      <c r="H3234" s="182">
        <f t="shared" si="464"/>
        <v>0.2522932199360689</v>
      </c>
    </row>
    <row r="3235" spans="1:8">
      <c r="A3235" s="152">
        <f t="shared" si="469"/>
        <v>3221</v>
      </c>
      <c r="B3235" s="153">
        <f t="shared" si="469"/>
        <v>48146</v>
      </c>
      <c r="C3235" s="179" t="str">
        <f t="shared" si="466"/>
        <v>구간36</v>
      </c>
      <c r="D3235" s="152">
        <f t="shared" si="463"/>
        <v>92</v>
      </c>
      <c r="E3235" s="180">
        <f>COUNTIF($C$15:C3235,C3235)</f>
        <v>25</v>
      </c>
      <c r="F3235" s="181">
        <f t="shared" si="467"/>
        <v>0.25187796607098623</v>
      </c>
      <c r="G3235" s="181">
        <f t="shared" si="468"/>
        <v>4.3255610946110626E-4</v>
      </c>
      <c r="H3235" s="182">
        <f t="shared" si="464"/>
        <v>0.25231052218044731</v>
      </c>
    </row>
    <row r="3236" spans="1:8">
      <c r="A3236" s="152">
        <f t="shared" si="469"/>
        <v>3222</v>
      </c>
      <c r="B3236" s="153">
        <f t="shared" si="469"/>
        <v>48147</v>
      </c>
      <c r="C3236" s="179" t="str">
        <f t="shared" si="466"/>
        <v>구간36</v>
      </c>
      <c r="D3236" s="152">
        <f t="shared" si="463"/>
        <v>92</v>
      </c>
      <c r="E3236" s="180">
        <f>COUNTIF($C$15:C3236,C3236)</f>
        <v>26</v>
      </c>
      <c r="F3236" s="181">
        <f t="shared" si="467"/>
        <v>0.25187796607098623</v>
      </c>
      <c r="G3236" s="181">
        <f t="shared" si="468"/>
        <v>4.4985835383955052E-4</v>
      </c>
      <c r="H3236" s="182">
        <f t="shared" si="464"/>
        <v>0.25232782442482576</v>
      </c>
    </row>
    <row r="3237" spans="1:8">
      <c r="A3237" s="152">
        <f t="shared" si="469"/>
        <v>3223</v>
      </c>
      <c r="B3237" s="153">
        <f t="shared" si="469"/>
        <v>48148</v>
      </c>
      <c r="C3237" s="179" t="str">
        <f t="shared" si="466"/>
        <v>구간36</v>
      </c>
      <c r="D3237" s="152">
        <f t="shared" si="463"/>
        <v>92</v>
      </c>
      <c r="E3237" s="180">
        <f>COUNTIF($C$15:C3237,C3237)</f>
        <v>27</v>
      </c>
      <c r="F3237" s="181">
        <f t="shared" si="467"/>
        <v>0.25187796607098623</v>
      </c>
      <c r="G3237" s="181">
        <f t="shared" si="468"/>
        <v>4.6716059821799477E-4</v>
      </c>
      <c r="H3237" s="182">
        <f t="shared" si="464"/>
        <v>0.25234512666920422</v>
      </c>
    </row>
    <row r="3238" spans="1:8">
      <c r="A3238" s="152">
        <f t="shared" si="469"/>
        <v>3224</v>
      </c>
      <c r="B3238" s="153">
        <f t="shared" si="469"/>
        <v>48149</v>
      </c>
      <c r="C3238" s="179" t="str">
        <f t="shared" si="466"/>
        <v>구간36</v>
      </c>
      <c r="D3238" s="152">
        <f t="shared" si="463"/>
        <v>92</v>
      </c>
      <c r="E3238" s="180">
        <f>COUNTIF($C$15:C3238,C3238)</f>
        <v>28</v>
      </c>
      <c r="F3238" s="181">
        <f t="shared" si="467"/>
        <v>0.25187796607098623</v>
      </c>
      <c r="G3238" s="181">
        <f t="shared" si="468"/>
        <v>4.8446284259643898E-4</v>
      </c>
      <c r="H3238" s="182">
        <f t="shared" si="464"/>
        <v>0.25236242891358268</v>
      </c>
    </row>
    <row r="3239" spans="1:8">
      <c r="A3239" s="152">
        <f t="shared" si="469"/>
        <v>3225</v>
      </c>
      <c r="B3239" s="153">
        <f t="shared" si="469"/>
        <v>48150</v>
      </c>
      <c r="C3239" s="179" t="str">
        <f t="shared" si="466"/>
        <v>구간36</v>
      </c>
      <c r="D3239" s="152">
        <f t="shared" si="463"/>
        <v>92</v>
      </c>
      <c r="E3239" s="180">
        <f>COUNTIF($C$15:C3239,C3239)</f>
        <v>29</v>
      </c>
      <c r="F3239" s="181">
        <f t="shared" si="467"/>
        <v>0.25187796607098623</v>
      </c>
      <c r="G3239" s="181">
        <f t="shared" si="468"/>
        <v>5.0176508697488329E-4</v>
      </c>
      <c r="H3239" s="182">
        <f t="shared" si="464"/>
        <v>0.25237973115796108</v>
      </c>
    </row>
    <row r="3240" spans="1:8">
      <c r="A3240" s="152">
        <f t="shared" si="469"/>
        <v>3226</v>
      </c>
      <c r="B3240" s="153">
        <f t="shared" si="469"/>
        <v>48151</v>
      </c>
      <c r="C3240" s="179" t="str">
        <f t="shared" si="466"/>
        <v>구간36</v>
      </c>
      <c r="D3240" s="152">
        <f t="shared" si="463"/>
        <v>92</v>
      </c>
      <c r="E3240" s="180">
        <f>COUNTIF($C$15:C3240,C3240)</f>
        <v>30</v>
      </c>
      <c r="F3240" s="181">
        <f t="shared" si="467"/>
        <v>0.25187796607098623</v>
      </c>
      <c r="G3240" s="181">
        <f t="shared" si="468"/>
        <v>5.1906733135332749E-4</v>
      </c>
      <c r="H3240" s="182">
        <f t="shared" si="464"/>
        <v>0.25239703340233954</v>
      </c>
    </row>
    <row r="3241" spans="1:8">
      <c r="A3241" s="152">
        <f t="shared" si="469"/>
        <v>3227</v>
      </c>
      <c r="B3241" s="153">
        <f t="shared" si="469"/>
        <v>48152</v>
      </c>
      <c r="C3241" s="179" t="str">
        <f t="shared" si="466"/>
        <v>구간36</v>
      </c>
      <c r="D3241" s="152">
        <f t="shared" si="463"/>
        <v>92</v>
      </c>
      <c r="E3241" s="180">
        <f>COUNTIF($C$15:C3241,C3241)</f>
        <v>31</v>
      </c>
      <c r="F3241" s="181">
        <f t="shared" si="467"/>
        <v>0.25187796607098623</v>
      </c>
      <c r="G3241" s="181">
        <f t="shared" si="468"/>
        <v>5.363695757317718E-4</v>
      </c>
      <c r="H3241" s="182">
        <f t="shared" si="464"/>
        <v>0.252414335646718</v>
      </c>
    </row>
    <row r="3242" spans="1:8">
      <c r="A3242" s="152">
        <f t="shared" si="469"/>
        <v>3228</v>
      </c>
      <c r="B3242" s="153">
        <f t="shared" si="469"/>
        <v>48153</v>
      </c>
      <c r="C3242" s="179" t="str">
        <f t="shared" si="466"/>
        <v>구간36</v>
      </c>
      <c r="D3242" s="152">
        <f t="shared" si="463"/>
        <v>92</v>
      </c>
      <c r="E3242" s="180">
        <f>COUNTIF($C$15:C3242,C3242)</f>
        <v>32</v>
      </c>
      <c r="F3242" s="181">
        <f t="shared" si="467"/>
        <v>0.25187796607098623</v>
      </c>
      <c r="G3242" s="181">
        <f t="shared" si="468"/>
        <v>5.53671820110216E-4</v>
      </c>
      <c r="H3242" s="182">
        <f t="shared" si="464"/>
        <v>0.25243163789109646</v>
      </c>
    </row>
    <row r="3243" spans="1:8">
      <c r="A3243" s="152">
        <f t="shared" si="469"/>
        <v>3229</v>
      </c>
      <c r="B3243" s="153">
        <f t="shared" si="469"/>
        <v>48154</v>
      </c>
      <c r="C3243" s="179" t="str">
        <f t="shared" si="466"/>
        <v>구간36</v>
      </c>
      <c r="D3243" s="152">
        <f t="shared" si="463"/>
        <v>92</v>
      </c>
      <c r="E3243" s="180">
        <f>COUNTIF($C$15:C3243,C3243)</f>
        <v>33</v>
      </c>
      <c r="F3243" s="181">
        <f t="shared" si="467"/>
        <v>0.25187796607098623</v>
      </c>
      <c r="G3243" s="181">
        <f t="shared" si="468"/>
        <v>5.7097406448866021E-4</v>
      </c>
      <c r="H3243" s="182">
        <f t="shared" si="464"/>
        <v>0.25244894013547486</v>
      </c>
    </row>
    <row r="3244" spans="1:8">
      <c r="A3244" s="152">
        <f t="shared" si="469"/>
        <v>3230</v>
      </c>
      <c r="B3244" s="153">
        <f t="shared" si="469"/>
        <v>48155</v>
      </c>
      <c r="C3244" s="179" t="str">
        <f t="shared" si="466"/>
        <v>구간36</v>
      </c>
      <c r="D3244" s="152">
        <f t="shared" si="463"/>
        <v>92</v>
      </c>
      <c r="E3244" s="180">
        <f>COUNTIF($C$15:C3244,C3244)</f>
        <v>34</v>
      </c>
      <c r="F3244" s="181">
        <f t="shared" si="467"/>
        <v>0.25187796607098623</v>
      </c>
      <c r="G3244" s="181">
        <f t="shared" si="468"/>
        <v>5.8827630886710452E-4</v>
      </c>
      <c r="H3244" s="182">
        <f t="shared" si="464"/>
        <v>0.25246624237985332</v>
      </c>
    </row>
    <row r="3245" spans="1:8">
      <c r="A3245" s="152">
        <f t="shared" si="469"/>
        <v>3231</v>
      </c>
      <c r="B3245" s="153">
        <f t="shared" si="469"/>
        <v>48156</v>
      </c>
      <c r="C3245" s="179" t="str">
        <f t="shared" si="466"/>
        <v>구간36</v>
      </c>
      <c r="D3245" s="152">
        <f t="shared" si="463"/>
        <v>92</v>
      </c>
      <c r="E3245" s="180">
        <f>COUNTIF($C$15:C3245,C3245)</f>
        <v>35</v>
      </c>
      <c r="F3245" s="181">
        <f t="shared" si="467"/>
        <v>0.25187796607098623</v>
      </c>
      <c r="G3245" s="181">
        <f t="shared" si="468"/>
        <v>6.0557855324554872E-4</v>
      </c>
      <c r="H3245" s="182">
        <f t="shared" si="464"/>
        <v>0.25248354462423178</v>
      </c>
    </row>
    <row r="3246" spans="1:8">
      <c r="A3246" s="152">
        <f t="shared" si="469"/>
        <v>3232</v>
      </c>
      <c r="B3246" s="153">
        <f t="shared" si="469"/>
        <v>48157</v>
      </c>
      <c r="C3246" s="179" t="str">
        <f t="shared" si="466"/>
        <v>구간36</v>
      </c>
      <c r="D3246" s="152">
        <f t="shared" si="463"/>
        <v>92</v>
      </c>
      <c r="E3246" s="180">
        <f>COUNTIF($C$15:C3246,C3246)</f>
        <v>36</v>
      </c>
      <c r="F3246" s="181">
        <f t="shared" si="467"/>
        <v>0.25187796607098623</v>
      </c>
      <c r="G3246" s="181">
        <f t="shared" si="468"/>
        <v>6.2288079762399303E-4</v>
      </c>
      <c r="H3246" s="182">
        <f t="shared" si="464"/>
        <v>0.25250084686861024</v>
      </c>
    </row>
    <row r="3247" spans="1:8">
      <c r="A3247" s="152">
        <f t="shared" si="469"/>
        <v>3233</v>
      </c>
      <c r="B3247" s="153">
        <f t="shared" si="469"/>
        <v>48158</v>
      </c>
      <c r="C3247" s="179" t="str">
        <f t="shared" si="466"/>
        <v>구간36</v>
      </c>
      <c r="D3247" s="152">
        <f t="shared" si="463"/>
        <v>92</v>
      </c>
      <c r="E3247" s="180">
        <f>COUNTIF($C$15:C3247,C3247)</f>
        <v>37</v>
      </c>
      <c r="F3247" s="181">
        <f t="shared" si="467"/>
        <v>0.25187796607098623</v>
      </c>
      <c r="G3247" s="181">
        <f t="shared" si="468"/>
        <v>6.4018304200243723E-4</v>
      </c>
      <c r="H3247" s="182">
        <f t="shared" si="464"/>
        <v>0.25251814911298864</v>
      </c>
    </row>
    <row r="3248" spans="1:8">
      <c r="A3248" s="152">
        <f t="shared" ref="A3248:B3263" si="470">A3247+1</f>
        <v>3234</v>
      </c>
      <c r="B3248" s="153">
        <f t="shared" si="470"/>
        <v>48159</v>
      </c>
      <c r="C3248" s="179" t="str">
        <f t="shared" si="466"/>
        <v>구간36</v>
      </c>
      <c r="D3248" s="152">
        <f t="shared" si="463"/>
        <v>92</v>
      </c>
      <c r="E3248" s="180">
        <f>COUNTIF($C$15:C3248,C3248)</f>
        <v>38</v>
      </c>
      <c r="F3248" s="181">
        <f t="shared" si="467"/>
        <v>0.25187796607098623</v>
      </c>
      <c r="G3248" s="181">
        <f t="shared" si="468"/>
        <v>6.5748528638088154E-4</v>
      </c>
      <c r="H3248" s="182">
        <f t="shared" si="464"/>
        <v>0.2525354513573671</v>
      </c>
    </row>
    <row r="3249" spans="1:8">
      <c r="A3249" s="152">
        <f t="shared" si="470"/>
        <v>3235</v>
      </c>
      <c r="B3249" s="153">
        <f t="shared" si="470"/>
        <v>48160</v>
      </c>
      <c r="C3249" s="179" t="str">
        <f t="shared" si="466"/>
        <v>구간36</v>
      </c>
      <c r="D3249" s="152">
        <f t="shared" si="463"/>
        <v>92</v>
      </c>
      <c r="E3249" s="180">
        <f>COUNTIF($C$15:C3249,C3249)</f>
        <v>39</v>
      </c>
      <c r="F3249" s="181">
        <f t="shared" si="467"/>
        <v>0.25187796607098623</v>
      </c>
      <c r="G3249" s="181">
        <f t="shared" si="468"/>
        <v>6.7478753075932575E-4</v>
      </c>
      <c r="H3249" s="182">
        <f t="shared" si="464"/>
        <v>0.25255275360174556</v>
      </c>
    </row>
    <row r="3250" spans="1:8">
      <c r="A3250" s="152">
        <f t="shared" si="470"/>
        <v>3236</v>
      </c>
      <c r="B3250" s="153">
        <f t="shared" si="470"/>
        <v>48161</v>
      </c>
      <c r="C3250" s="179" t="str">
        <f t="shared" si="466"/>
        <v>구간36</v>
      </c>
      <c r="D3250" s="152">
        <f t="shared" si="463"/>
        <v>92</v>
      </c>
      <c r="E3250" s="180">
        <f>COUNTIF($C$15:C3250,C3250)</f>
        <v>40</v>
      </c>
      <c r="F3250" s="181">
        <f t="shared" si="467"/>
        <v>0.25187796607098623</v>
      </c>
      <c r="G3250" s="181">
        <f t="shared" si="468"/>
        <v>6.9208977513777006E-4</v>
      </c>
      <c r="H3250" s="182">
        <f t="shared" si="464"/>
        <v>0.25257005584612402</v>
      </c>
    </row>
    <row r="3251" spans="1:8">
      <c r="A3251" s="152">
        <f t="shared" si="470"/>
        <v>3237</v>
      </c>
      <c r="B3251" s="153">
        <f t="shared" si="470"/>
        <v>48162</v>
      </c>
      <c r="C3251" s="179" t="str">
        <f t="shared" si="466"/>
        <v>구간36</v>
      </c>
      <c r="D3251" s="152">
        <f t="shared" si="463"/>
        <v>92</v>
      </c>
      <c r="E3251" s="180">
        <f>COUNTIF($C$15:C3251,C3251)</f>
        <v>41</v>
      </c>
      <c r="F3251" s="181">
        <f t="shared" si="467"/>
        <v>0.25187796607098623</v>
      </c>
      <c r="G3251" s="181">
        <f t="shared" si="468"/>
        <v>7.0939201951621426E-4</v>
      </c>
      <c r="H3251" s="182">
        <f t="shared" si="464"/>
        <v>0.25258735809050242</v>
      </c>
    </row>
    <row r="3252" spans="1:8">
      <c r="A3252" s="152">
        <f t="shared" si="470"/>
        <v>3238</v>
      </c>
      <c r="B3252" s="153">
        <f t="shared" si="470"/>
        <v>48163</v>
      </c>
      <c r="C3252" s="179" t="str">
        <f t="shared" si="466"/>
        <v>구간36</v>
      </c>
      <c r="D3252" s="152">
        <f t="shared" si="463"/>
        <v>92</v>
      </c>
      <c r="E3252" s="180">
        <f>COUNTIF($C$15:C3252,C3252)</f>
        <v>42</v>
      </c>
      <c r="F3252" s="181">
        <f t="shared" si="467"/>
        <v>0.25187796607098623</v>
      </c>
      <c r="G3252" s="181">
        <f t="shared" si="468"/>
        <v>7.2669426389465846E-4</v>
      </c>
      <c r="H3252" s="182">
        <f t="shared" si="464"/>
        <v>0.25260466033488088</v>
      </c>
    </row>
    <row r="3253" spans="1:8">
      <c r="A3253" s="152">
        <f t="shared" si="470"/>
        <v>3239</v>
      </c>
      <c r="B3253" s="153">
        <f t="shared" si="470"/>
        <v>48164</v>
      </c>
      <c r="C3253" s="179" t="str">
        <f t="shared" si="466"/>
        <v>구간36</v>
      </c>
      <c r="D3253" s="152">
        <f t="shared" si="463"/>
        <v>92</v>
      </c>
      <c r="E3253" s="180">
        <f>COUNTIF($C$15:C3253,C3253)</f>
        <v>43</v>
      </c>
      <c r="F3253" s="181">
        <f t="shared" si="467"/>
        <v>0.25187796607098623</v>
      </c>
      <c r="G3253" s="181">
        <f t="shared" si="468"/>
        <v>7.4399650827310277E-4</v>
      </c>
      <c r="H3253" s="182">
        <f t="shared" si="464"/>
        <v>0.25262196257925934</v>
      </c>
    </row>
    <row r="3254" spans="1:8">
      <c r="A3254" s="152">
        <f t="shared" si="470"/>
        <v>3240</v>
      </c>
      <c r="B3254" s="153">
        <f t="shared" si="470"/>
        <v>48165</v>
      </c>
      <c r="C3254" s="179" t="str">
        <f t="shared" si="466"/>
        <v>구간36</v>
      </c>
      <c r="D3254" s="152">
        <f t="shared" si="463"/>
        <v>92</v>
      </c>
      <c r="E3254" s="180">
        <f>COUNTIF($C$15:C3254,C3254)</f>
        <v>44</v>
      </c>
      <c r="F3254" s="181">
        <f t="shared" si="467"/>
        <v>0.25187796607098623</v>
      </c>
      <c r="G3254" s="181">
        <f t="shared" si="468"/>
        <v>7.6129875265154698E-4</v>
      </c>
      <c r="H3254" s="182">
        <f t="shared" si="464"/>
        <v>0.2526392648236378</v>
      </c>
    </row>
    <row r="3255" spans="1:8">
      <c r="A3255" s="152">
        <f t="shared" si="470"/>
        <v>3241</v>
      </c>
      <c r="B3255" s="153">
        <f t="shared" si="470"/>
        <v>48166</v>
      </c>
      <c r="C3255" s="179" t="str">
        <f t="shared" si="466"/>
        <v>구간36</v>
      </c>
      <c r="D3255" s="152">
        <f t="shared" si="463"/>
        <v>92</v>
      </c>
      <c r="E3255" s="180">
        <f>COUNTIF($C$15:C3255,C3255)</f>
        <v>45</v>
      </c>
      <c r="F3255" s="181">
        <f t="shared" si="467"/>
        <v>0.25187796607098623</v>
      </c>
      <c r="G3255" s="181">
        <f t="shared" si="468"/>
        <v>7.7860099702999129E-4</v>
      </c>
      <c r="H3255" s="182">
        <f t="shared" si="464"/>
        <v>0.2526565670680162</v>
      </c>
    </row>
    <row r="3256" spans="1:8">
      <c r="A3256" s="152">
        <f t="shared" si="470"/>
        <v>3242</v>
      </c>
      <c r="B3256" s="153">
        <f t="shared" si="470"/>
        <v>48167</v>
      </c>
      <c r="C3256" s="179" t="str">
        <f t="shared" si="466"/>
        <v>구간36</v>
      </c>
      <c r="D3256" s="152">
        <f t="shared" si="463"/>
        <v>92</v>
      </c>
      <c r="E3256" s="180">
        <f>COUNTIF($C$15:C3256,C3256)</f>
        <v>46</v>
      </c>
      <c r="F3256" s="181">
        <f t="shared" si="467"/>
        <v>0.25187796607098623</v>
      </c>
      <c r="G3256" s="181">
        <f t="shared" si="468"/>
        <v>7.9590324140843549E-4</v>
      </c>
      <c r="H3256" s="182">
        <f t="shared" si="464"/>
        <v>0.25267386931239466</v>
      </c>
    </row>
    <row r="3257" spans="1:8">
      <c r="A3257" s="152">
        <f t="shared" si="470"/>
        <v>3243</v>
      </c>
      <c r="B3257" s="153">
        <f t="shared" si="470"/>
        <v>48168</v>
      </c>
      <c r="C3257" s="179" t="str">
        <f t="shared" si="466"/>
        <v>구간36</v>
      </c>
      <c r="D3257" s="152">
        <f t="shared" si="463"/>
        <v>92</v>
      </c>
      <c r="E3257" s="180">
        <f>COUNTIF($C$15:C3257,C3257)</f>
        <v>47</v>
      </c>
      <c r="F3257" s="181">
        <f t="shared" si="467"/>
        <v>0.25187796607098623</v>
      </c>
      <c r="G3257" s="181">
        <f t="shared" si="468"/>
        <v>8.132054857868798E-4</v>
      </c>
      <c r="H3257" s="182">
        <f t="shared" si="464"/>
        <v>0.25269117155677312</v>
      </c>
    </row>
    <row r="3258" spans="1:8">
      <c r="A3258" s="152">
        <f t="shared" si="470"/>
        <v>3244</v>
      </c>
      <c r="B3258" s="153">
        <f t="shared" si="470"/>
        <v>48169</v>
      </c>
      <c r="C3258" s="179" t="str">
        <f t="shared" si="466"/>
        <v>구간36</v>
      </c>
      <c r="D3258" s="152">
        <f t="shared" si="463"/>
        <v>92</v>
      </c>
      <c r="E3258" s="180">
        <f>COUNTIF($C$15:C3258,C3258)</f>
        <v>48</v>
      </c>
      <c r="F3258" s="181">
        <f t="shared" si="467"/>
        <v>0.25187796607098623</v>
      </c>
      <c r="G3258" s="181">
        <f t="shared" si="468"/>
        <v>8.30507730165324E-4</v>
      </c>
      <c r="H3258" s="182">
        <f t="shared" si="464"/>
        <v>0.25270847380115152</v>
      </c>
    </row>
    <row r="3259" spans="1:8">
      <c r="A3259" s="152">
        <f t="shared" si="470"/>
        <v>3245</v>
      </c>
      <c r="B3259" s="153">
        <f t="shared" si="470"/>
        <v>48170</v>
      </c>
      <c r="C3259" s="179" t="str">
        <f t="shared" si="466"/>
        <v>구간36</v>
      </c>
      <c r="D3259" s="152">
        <f t="shared" si="463"/>
        <v>92</v>
      </c>
      <c r="E3259" s="180">
        <f>COUNTIF($C$15:C3259,C3259)</f>
        <v>49</v>
      </c>
      <c r="F3259" s="181">
        <f t="shared" si="467"/>
        <v>0.25187796607098623</v>
      </c>
      <c r="G3259" s="181">
        <f t="shared" si="468"/>
        <v>8.4780997454376821E-4</v>
      </c>
      <c r="H3259" s="182">
        <f t="shared" si="464"/>
        <v>0.25272577604552998</v>
      </c>
    </row>
    <row r="3260" spans="1:8">
      <c r="A3260" s="152">
        <f t="shared" si="470"/>
        <v>3246</v>
      </c>
      <c r="B3260" s="153">
        <f t="shared" si="470"/>
        <v>48171</v>
      </c>
      <c r="C3260" s="179" t="str">
        <f t="shared" si="466"/>
        <v>구간36</v>
      </c>
      <c r="D3260" s="152">
        <f t="shared" si="463"/>
        <v>92</v>
      </c>
      <c r="E3260" s="180">
        <f>COUNTIF($C$15:C3260,C3260)</f>
        <v>50</v>
      </c>
      <c r="F3260" s="181">
        <f t="shared" si="467"/>
        <v>0.25187796607098623</v>
      </c>
      <c r="G3260" s="181">
        <f t="shared" si="468"/>
        <v>8.6511221892221252E-4</v>
      </c>
      <c r="H3260" s="182">
        <f t="shared" si="464"/>
        <v>0.25274307828990844</v>
      </c>
    </row>
    <row r="3261" spans="1:8">
      <c r="A3261" s="152">
        <f t="shared" si="470"/>
        <v>3247</v>
      </c>
      <c r="B3261" s="153">
        <f t="shared" si="470"/>
        <v>48172</v>
      </c>
      <c r="C3261" s="179" t="str">
        <f t="shared" si="466"/>
        <v>구간36</v>
      </c>
      <c r="D3261" s="152">
        <f t="shared" si="463"/>
        <v>92</v>
      </c>
      <c r="E3261" s="180">
        <f>COUNTIF($C$15:C3261,C3261)</f>
        <v>51</v>
      </c>
      <c r="F3261" s="181">
        <f t="shared" si="467"/>
        <v>0.25187796607098623</v>
      </c>
      <c r="G3261" s="181">
        <f t="shared" si="468"/>
        <v>8.8241446330065672E-4</v>
      </c>
      <c r="H3261" s="182">
        <f t="shared" si="464"/>
        <v>0.2527603805342869</v>
      </c>
    </row>
    <row r="3262" spans="1:8">
      <c r="A3262" s="152">
        <f t="shared" si="470"/>
        <v>3248</v>
      </c>
      <c r="B3262" s="153">
        <f t="shared" si="470"/>
        <v>48173</v>
      </c>
      <c r="C3262" s="179" t="str">
        <f t="shared" si="466"/>
        <v>구간36</v>
      </c>
      <c r="D3262" s="152">
        <f t="shared" si="463"/>
        <v>92</v>
      </c>
      <c r="E3262" s="180">
        <f>COUNTIF($C$15:C3262,C3262)</f>
        <v>52</v>
      </c>
      <c r="F3262" s="181">
        <f t="shared" si="467"/>
        <v>0.25187796607098623</v>
      </c>
      <c r="G3262" s="181">
        <f t="shared" si="468"/>
        <v>8.9971670767910103E-4</v>
      </c>
      <c r="H3262" s="182">
        <f t="shared" si="464"/>
        <v>0.2527776827786653</v>
      </c>
    </row>
    <row r="3263" spans="1:8">
      <c r="A3263" s="152">
        <f t="shared" si="470"/>
        <v>3249</v>
      </c>
      <c r="B3263" s="153">
        <f t="shared" si="470"/>
        <v>48174</v>
      </c>
      <c r="C3263" s="179" t="str">
        <f t="shared" si="466"/>
        <v>구간36</v>
      </c>
      <c r="D3263" s="152">
        <f t="shared" si="463"/>
        <v>92</v>
      </c>
      <c r="E3263" s="180">
        <f>COUNTIF($C$15:C3263,C3263)</f>
        <v>53</v>
      </c>
      <c r="F3263" s="181">
        <f t="shared" si="467"/>
        <v>0.25187796607098623</v>
      </c>
      <c r="G3263" s="181">
        <f t="shared" si="468"/>
        <v>9.1701895205754524E-4</v>
      </c>
      <c r="H3263" s="182">
        <f t="shared" si="464"/>
        <v>0.25279498502304376</v>
      </c>
    </row>
    <row r="3264" spans="1:8">
      <c r="A3264" s="152">
        <f t="shared" ref="A3264:B3279" si="471">A3263+1</f>
        <v>3250</v>
      </c>
      <c r="B3264" s="153">
        <f t="shared" si="471"/>
        <v>48175</v>
      </c>
      <c r="C3264" s="179" t="str">
        <f t="shared" si="466"/>
        <v>구간36</v>
      </c>
      <c r="D3264" s="152">
        <f t="shared" si="463"/>
        <v>92</v>
      </c>
      <c r="E3264" s="180">
        <f>COUNTIF($C$15:C3264,C3264)</f>
        <v>54</v>
      </c>
      <c r="F3264" s="181">
        <f t="shared" si="467"/>
        <v>0.25187796607098623</v>
      </c>
      <c r="G3264" s="181">
        <f t="shared" si="468"/>
        <v>9.3432119643598955E-4</v>
      </c>
      <c r="H3264" s="182">
        <f t="shared" si="464"/>
        <v>0.25281228726742222</v>
      </c>
    </row>
    <row r="3265" spans="1:8">
      <c r="A3265" s="152">
        <f t="shared" si="471"/>
        <v>3251</v>
      </c>
      <c r="B3265" s="153">
        <f t="shared" si="471"/>
        <v>48176</v>
      </c>
      <c r="C3265" s="179" t="str">
        <f t="shared" si="466"/>
        <v>구간36</v>
      </c>
      <c r="D3265" s="152">
        <f t="shared" si="463"/>
        <v>92</v>
      </c>
      <c r="E3265" s="180">
        <f>COUNTIF($C$15:C3265,C3265)</f>
        <v>55</v>
      </c>
      <c r="F3265" s="181">
        <f t="shared" si="467"/>
        <v>0.25187796607098623</v>
      </c>
      <c r="G3265" s="181">
        <f t="shared" si="468"/>
        <v>9.5162344081443375E-4</v>
      </c>
      <c r="H3265" s="182">
        <f t="shared" si="464"/>
        <v>0.25282958951180068</v>
      </c>
    </row>
    <row r="3266" spans="1:8">
      <c r="A3266" s="152">
        <f t="shared" si="471"/>
        <v>3252</v>
      </c>
      <c r="B3266" s="153">
        <f t="shared" si="471"/>
        <v>48177</v>
      </c>
      <c r="C3266" s="179" t="str">
        <f t="shared" si="466"/>
        <v>구간36</v>
      </c>
      <c r="D3266" s="152">
        <f t="shared" si="463"/>
        <v>92</v>
      </c>
      <c r="E3266" s="180">
        <f>COUNTIF($C$15:C3266,C3266)</f>
        <v>56</v>
      </c>
      <c r="F3266" s="181">
        <f t="shared" si="467"/>
        <v>0.25187796607098623</v>
      </c>
      <c r="G3266" s="181">
        <f t="shared" si="468"/>
        <v>9.6892568519287795E-4</v>
      </c>
      <c r="H3266" s="182">
        <f t="shared" si="464"/>
        <v>0.25284689175617908</v>
      </c>
    </row>
    <row r="3267" spans="1:8">
      <c r="A3267" s="152">
        <f t="shared" si="471"/>
        <v>3253</v>
      </c>
      <c r="B3267" s="153">
        <f t="shared" si="471"/>
        <v>48178</v>
      </c>
      <c r="C3267" s="179" t="str">
        <f t="shared" si="466"/>
        <v>구간36</v>
      </c>
      <c r="D3267" s="152">
        <f t="shared" si="463"/>
        <v>92</v>
      </c>
      <c r="E3267" s="180">
        <f>COUNTIF($C$15:C3267,C3267)</f>
        <v>57</v>
      </c>
      <c r="F3267" s="181">
        <f t="shared" si="467"/>
        <v>0.25187796607098623</v>
      </c>
      <c r="G3267" s="181">
        <f t="shared" si="468"/>
        <v>9.8622792957132215E-4</v>
      </c>
      <c r="H3267" s="182">
        <f t="shared" si="464"/>
        <v>0.25286419400055754</v>
      </c>
    </row>
    <row r="3268" spans="1:8">
      <c r="A3268" s="152">
        <f t="shared" si="471"/>
        <v>3254</v>
      </c>
      <c r="B3268" s="153">
        <f t="shared" si="471"/>
        <v>48179</v>
      </c>
      <c r="C3268" s="179" t="str">
        <f t="shared" si="466"/>
        <v>구간36</v>
      </c>
      <c r="D3268" s="152">
        <f t="shared" si="463"/>
        <v>92</v>
      </c>
      <c r="E3268" s="180">
        <f>COUNTIF($C$15:C3268,C3268)</f>
        <v>58</v>
      </c>
      <c r="F3268" s="181">
        <f t="shared" si="467"/>
        <v>0.25187796607098623</v>
      </c>
      <c r="G3268" s="181">
        <f t="shared" si="468"/>
        <v>1.0035301739497666E-3</v>
      </c>
      <c r="H3268" s="182">
        <f t="shared" si="464"/>
        <v>0.252881496244936</v>
      </c>
    </row>
    <row r="3269" spans="1:8">
      <c r="A3269" s="152">
        <f t="shared" si="471"/>
        <v>3255</v>
      </c>
      <c r="B3269" s="153">
        <f t="shared" si="471"/>
        <v>48180</v>
      </c>
      <c r="C3269" s="179" t="str">
        <f t="shared" si="466"/>
        <v>구간36</v>
      </c>
      <c r="D3269" s="152">
        <f t="shared" si="463"/>
        <v>92</v>
      </c>
      <c r="E3269" s="180">
        <f>COUNTIF($C$15:C3269,C3269)</f>
        <v>59</v>
      </c>
      <c r="F3269" s="181">
        <f t="shared" si="467"/>
        <v>0.25187796607098623</v>
      </c>
      <c r="G3269" s="181">
        <f t="shared" si="468"/>
        <v>1.0208324183282108E-3</v>
      </c>
      <c r="H3269" s="182">
        <f t="shared" si="464"/>
        <v>0.25289879848931446</v>
      </c>
    </row>
    <row r="3270" spans="1:8">
      <c r="A3270" s="152">
        <f t="shared" si="471"/>
        <v>3256</v>
      </c>
      <c r="B3270" s="153">
        <f t="shared" si="471"/>
        <v>48181</v>
      </c>
      <c r="C3270" s="179" t="str">
        <f t="shared" si="466"/>
        <v>구간36</v>
      </c>
      <c r="D3270" s="152">
        <f t="shared" si="463"/>
        <v>92</v>
      </c>
      <c r="E3270" s="180">
        <f>COUNTIF($C$15:C3270,C3270)</f>
        <v>60</v>
      </c>
      <c r="F3270" s="181">
        <f t="shared" si="467"/>
        <v>0.25187796607098623</v>
      </c>
      <c r="G3270" s="181">
        <f t="shared" si="468"/>
        <v>1.038134662706655E-3</v>
      </c>
      <c r="H3270" s="182">
        <f t="shared" si="464"/>
        <v>0.25291610073369286</v>
      </c>
    </row>
    <row r="3271" spans="1:8">
      <c r="A3271" s="152">
        <f t="shared" si="471"/>
        <v>3257</v>
      </c>
      <c r="B3271" s="153">
        <f t="shared" si="471"/>
        <v>48182</v>
      </c>
      <c r="C3271" s="179" t="str">
        <f t="shared" si="466"/>
        <v>구간36</v>
      </c>
      <c r="D3271" s="152">
        <f t="shared" si="463"/>
        <v>92</v>
      </c>
      <c r="E3271" s="180">
        <f>COUNTIF($C$15:C3271,C3271)</f>
        <v>61</v>
      </c>
      <c r="F3271" s="181">
        <f t="shared" si="467"/>
        <v>0.25187796607098623</v>
      </c>
      <c r="G3271" s="181">
        <f t="shared" si="468"/>
        <v>1.0554369070850992E-3</v>
      </c>
      <c r="H3271" s="182">
        <f t="shared" si="464"/>
        <v>0.25293340297807132</v>
      </c>
    </row>
    <row r="3272" spans="1:8">
      <c r="A3272" s="152">
        <f t="shared" si="471"/>
        <v>3258</v>
      </c>
      <c r="B3272" s="153">
        <f t="shared" si="471"/>
        <v>48183</v>
      </c>
      <c r="C3272" s="179" t="str">
        <f t="shared" si="466"/>
        <v>구간36</v>
      </c>
      <c r="D3272" s="152">
        <f t="shared" si="463"/>
        <v>92</v>
      </c>
      <c r="E3272" s="180">
        <f>COUNTIF($C$15:C3272,C3272)</f>
        <v>62</v>
      </c>
      <c r="F3272" s="181">
        <f t="shared" si="467"/>
        <v>0.25187796607098623</v>
      </c>
      <c r="G3272" s="181">
        <f t="shared" si="468"/>
        <v>1.0727391514635436E-3</v>
      </c>
      <c r="H3272" s="182">
        <f t="shared" si="464"/>
        <v>0.25295070522244978</v>
      </c>
    </row>
    <row r="3273" spans="1:8">
      <c r="A3273" s="152">
        <f t="shared" si="471"/>
        <v>3259</v>
      </c>
      <c r="B3273" s="153">
        <f t="shared" si="471"/>
        <v>48184</v>
      </c>
      <c r="C3273" s="179" t="str">
        <f t="shared" si="466"/>
        <v>구간36</v>
      </c>
      <c r="D3273" s="152">
        <f t="shared" si="463"/>
        <v>92</v>
      </c>
      <c r="E3273" s="180">
        <f>COUNTIF($C$15:C3273,C3273)</f>
        <v>63</v>
      </c>
      <c r="F3273" s="181">
        <f t="shared" si="467"/>
        <v>0.25187796607098623</v>
      </c>
      <c r="G3273" s="181">
        <f t="shared" si="468"/>
        <v>1.0900413958419878E-3</v>
      </c>
      <c r="H3273" s="182">
        <f t="shared" si="464"/>
        <v>0.25296800746682824</v>
      </c>
    </row>
    <row r="3274" spans="1:8">
      <c r="A3274" s="152">
        <f t="shared" si="471"/>
        <v>3260</v>
      </c>
      <c r="B3274" s="153">
        <f t="shared" si="471"/>
        <v>48185</v>
      </c>
      <c r="C3274" s="179" t="str">
        <f t="shared" si="466"/>
        <v>구간36</v>
      </c>
      <c r="D3274" s="152">
        <f t="shared" si="463"/>
        <v>92</v>
      </c>
      <c r="E3274" s="180">
        <f>COUNTIF($C$15:C3274,C3274)</f>
        <v>64</v>
      </c>
      <c r="F3274" s="181">
        <f t="shared" si="467"/>
        <v>0.25187796607098623</v>
      </c>
      <c r="G3274" s="181">
        <f t="shared" si="468"/>
        <v>1.107343640220432E-3</v>
      </c>
      <c r="H3274" s="182">
        <f t="shared" si="464"/>
        <v>0.25298530971120664</v>
      </c>
    </row>
    <row r="3275" spans="1:8">
      <c r="A3275" s="152">
        <f t="shared" si="471"/>
        <v>3261</v>
      </c>
      <c r="B3275" s="153">
        <f t="shared" si="471"/>
        <v>48186</v>
      </c>
      <c r="C3275" s="179" t="str">
        <f t="shared" si="466"/>
        <v>구간36</v>
      </c>
      <c r="D3275" s="152">
        <f t="shared" si="463"/>
        <v>92</v>
      </c>
      <c r="E3275" s="180">
        <f>COUNTIF($C$15:C3275,C3275)</f>
        <v>65</v>
      </c>
      <c r="F3275" s="181">
        <f t="shared" si="467"/>
        <v>0.25187796607098623</v>
      </c>
      <c r="G3275" s="181">
        <f t="shared" si="468"/>
        <v>1.1246458845988762E-3</v>
      </c>
      <c r="H3275" s="182">
        <f t="shared" si="464"/>
        <v>0.2530026119555851</v>
      </c>
    </row>
    <row r="3276" spans="1:8">
      <c r="A3276" s="152">
        <f t="shared" si="471"/>
        <v>3262</v>
      </c>
      <c r="B3276" s="153">
        <f t="shared" si="471"/>
        <v>48187</v>
      </c>
      <c r="C3276" s="179" t="str">
        <f t="shared" si="466"/>
        <v>구간36</v>
      </c>
      <c r="D3276" s="152">
        <f t="shared" si="463"/>
        <v>92</v>
      </c>
      <c r="E3276" s="180">
        <f>COUNTIF($C$15:C3276,C3276)</f>
        <v>66</v>
      </c>
      <c r="F3276" s="181">
        <f t="shared" si="467"/>
        <v>0.25187796607098623</v>
      </c>
      <c r="G3276" s="181">
        <f t="shared" si="468"/>
        <v>1.1419481289773204E-3</v>
      </c>
      <c r="H3276" s="182">
        <f t="shared" si="464"/>
        <v>0.25301991419996356</v>
      </c>
    </row>
    <row r="3277" spans="1:8">
      <c r="A3277" s="152">
        <f t="shared" si="471"/>
        <v>3263</v>
      </c>
      <c r="B3277" s="153">
        <f t="shared" si="471"/>
        <v>48188</v>
      </c>
      <c r="C3277" s="179" t="str">
        <f t="shared" si="466"/>
        <v>구간36</v>
      </c>
      <c r="D3277" s="152">
        <f t="shared" si="463"/>
        <v>92</v>
      </c>
      <c r="E3277" s="180">
        <f>COUNTIF($C$15:C3277,C3277)</f>
        <v>67</v>
      </c>
      <c r="F3277" s="181">
        <f t="shared" si="467"/>
        <v>0.25187796607098623</v>
      </c>
      <c r="G3277" s="181">
        <f t="shared" si="468"/>
        <v>1.1592503733557648E-3</v>
      </c>
      <c r="H3277" s="182">
        <f t="shared" si="464"/>
        <v>0.25303721644434202</v>
      </c>
    </row>
    <row r="3278" spans="1:8">
      <c r="A3278" s="152">
        <f t="shared" si="471"/>
        <v>3264</v>
      </c>
      <c r="B3278" s="153">
        <f t="shared" si="471"/>
        <v>48189</v>
      </c>
      <c r="C3278" s="179" t="str">
        <f t="shared" si="466"/>
        <v>구간36</v>
      </c>
      <c r="D3278" s="152">
        <f t="shared" si="463"/>
        <v>92</v>
      </c>
      <c r="E3278" s="180">
        <f>COUNTIF($C$15:C3278,C3278)</f>
        <v>68</v>
      </c>
      <c r="F3278" s="181">
        <f t="shared" si="467"/>
        <v>0.25187796607098623</v>
      </c>
      <c r="G3278" s="181">
        <f t="shared" si="468"/>
        <v>1.176552617734209E-3</v>
      </c>
      <c r="H3278" s="182">
        <f t="shared" si="464"/>
        <v>0.25305451868872042</v>
      </c>
    </row>
    <row r="3279" spans="1:8">
      <c r="A3279" s="152">
        <f t="shared" si="471"/>
        <v>3265</v>
      </c>
      <c r="B3279" s="153">
        <f t="shared" si="471"/>
        <v>48190</v>
      </c>
      <c r="C3279" s="179" t="str">
        <f t="shared" si="466"/>
        <v>구간36</v>
      </c>
      <c r="D3279" s="152">
        <f t="shared" ref="D3279:D3342" si="472">COUNTIF($C$15:$C$49928,C3279)</f>
        <v>92</v>
      </c>
      <c r="E3279" s="180">
        <f>COUNTIF($C$15:C3279,C3279)</f>
        <v>69</v>
      </c>
      <c r="F3279" s="181">
        <f t="shared" si="467"/>
        <v>0.25187796607098623</v>
      </c>
      <c r="G3279" s="181">
        <f t="shared" si="468"/>
        <v>1.1938548621126532E-3</v>
      </c>
      <c r="H3279" s="182">
        <f t="shared" ref="H3279:H3342" si="473">F3279+G3279</f>
        <v>0.25307182093309888</v>
      </c>
    </row>
    <row r="3280" spans="1:8">
      <c r="A3280" s="152">
        <f t="shared" ref="A3280:B3295" si="474">A3279+1</f>
        <v>3266</v>
      </c>
      <c r="B3280" s="153">
        <f t="shared" si="474"/>
        <v>48191</v>
      </c>
      <c r="C3280" s="179" t="str">
        <f t="shared" ref="C3280:C3343" si="475">IF(IFERROR(HLOOKUP(B3280,$D$5:$BK$6,2,FALSE),"")="",C3281,HLOOKUP(B3280,$D$5:$BK$7,2,FALSE))</f>
        <v>구간36</v>
      </c>
      <c r="D3280" s="152">
        <f t="shared" si="472"/>
        <v>92</v>
      </c>
      <c r="E3280" s="180">
        <f>COUNTIF($C$15:C3280,C3280)</f>
        <v>70</v>
      </c>
      <c r="F3280" s="181">
        <f t="shared" ref="F3280:F3343" si="476">HLOOKUP($C3280,$D$6:$BK$11,6,FALSE)</f>
        <v>0.25187796607098623</v>
      </c>
      <c r="G3280" s="181">
        <f t="shared" ref="G3280:G3343" si="477">HLOOKUP($C3280,$D$6:$BK$11,5,FALSE)*(E3280)</f>
        <v>1.2111571064910974E-3</v>
      </c>
      <c r="H3280" s="182">
        <f t="shared" si="473"/>
        <v>0.25308912317747734</v>
      </c>
    </row>
    <row r="3281" spans="1:8">
      <c r="A3281" s="152">
        <f t="shared" si="474"/>
        <v>3267</v>
      </c>
      <c r="B3281" s="153">
        <f t="shared" si="474"/>
        <v>48192</v>
      </c>
      <c r="C3281" s="179" t="str">
        <f t="shared" si="475"/>
        <v>구간36</v>
      </c>
      <c r="D3281" s="152">
        <f t="shared" si="472"/>
        <v>92</v>
      </c>
      <c r="E3281" s="180">
        <f>COUNTIF($C$15:C3281,C3281)</f>
        <v>71</v>
      </c>
      <c r="F3281" s="181">
        <f t="shared" si="476"/>
        <v>0.25187796607098623</v>
      </c>
      <c r="G3281" s="181">
        <f t="shared" si="477"/>
        <v>1.2284593508695419E-3</v>
      </c>
      <c r="H3281" s="182">
        <f t="shared" si="473"/>
        <v>0.25310642542185574</v>
      </c>
    </row>
    <row r="3282" spans="1:8">
      <c r="A3282" s="152">
        <f t="shared" si="474"/>
        <v>3268</v>
      </c>
      <c r="B3282" s="153">
        <f t="shared" si="474"/>
        <v>48193</v>
      </c>
      <c r="C3282" s="179" t="str">
        <f t="shared" si="475"/>
        <v>구간36</v>
      </c>
      <c r="D3282" s="152">
        <f t="shared" si="472"/>
        <v>92</v>
      </c>
      <c r="E3282" s="180">
        <f>COUNTIF($C$15:C3282,C3282)</f>
        <v>72</v>
      </c>
      <c r="F3282" s="181">
        <f t="shared" si="476"/>
        <v>0.25187796607098623</v>
      </c>
      <c r="G3282" s="181">
        <f t="shared" si="477"/>
        <v>1.2457615952479861E-3</v>
      </c>
      <c r="H3282" s="182">
        <f t="shared" si="473"/>
        <v>0.2531237276662342</v>
      </c>
    </row>
    <row r="3283" spans="1:8">
      <c r="A3283" s="152">
        <f t="shared" si="474"/>
        <v>3269</v>
      </c>
      <c r="B3283" s="153">
        <f t="shared" si="474"/>
        <v>48194</v>
      </c>
      <c r="C3283" s="179" t="str">
        <f t="shared" si="475"/>
        <v>구간36</v>
      </c>
      <c r="D3283" s="152">
        <f t="shared" si="472"/>
        <v>92</v>
      </c>
      <c r="E3283" s="180">
        <f>COUNTIF($C$15:C3283,C3283)</f>
        <v>73</v>
      </c>
      <c r="F3283" s="181">
        <f t="shared" si="476"/>
        <v>0.25187796607098623</v>
      </c>
      <c r="G3283" s="181">
        <f t="shared" si="477"/>
        <v>1.2630638396264303E-3</v>
      </c>
      <c r="H3283" s="182">
        <f t="shared" si="473"/>
        <v>0.25314102991061266</v>
      </c>
    </row>
    <row r="3284" spans="1:8">
      <c r="A3284" s="152">
        <f t="shared" si="474"/>
        <v>3270</v>
      </c>
      <c r="B3284" s="153">
        <f t="shared" si="474"/>
        <v>48195</v>
      </c>
      <c r="C3284" s="179" t="str">
        <f t="shared" si="475"/>
        <v>구간36</v>
      </c>
      <c r="D3284" s="152">
        <f t="shared" si="472"/>
        <v>92</v>
      </c>
      <c r="E3284" s="180">
        <f>COUNTIF($C$15:C3284,C3284)</f>
        <v>74</v>
      </c>
      <c r="F3284" s="181">
        <f t="shared" si="476"/>
        <v>0.25187796607098623</v>
      </c>
      <c r="G3284" s="181">
        <f t="shared" si="477"/>
        <v>1.2803660840048745E-3</v>
      </c>
      <c r="H3284" s="182">
        <f t="shared" si="473"/>
        <v>0.25315833215499112</v>
      </c>
    </row>
    <row r="3285" spans="1:8">
      <c r="A3285" s="152">
        <f t="shared" si="474"/>
        <v>3271</v>
      </c>
      <c r="B3285" s="153">
        <f t="shared" si="474"/>
        <v>48196</v>
      </c>
      <c r="C3285" s="179" t="str">
        <f t="shared" si="475"/>
        <v>구간36</v>
      </c>
      <c r="D3285" s="152">
        <f t="shared" si="472"/>
        <v>92</v>
      </c>
      <c r="E3285" s="180">
        <f>COUNTIF($C$15:C3285,C3285)</f>
        <v>75</v>
      </c>
      <c r="F3285" s="181">
        <f t="shared" si="476"/>
        <v>0.25187796607098623</v>
      </c>
      <c r="G3285" s="181">
        <f t="shared" si="477"/>
        <v>1.2976683283833187E-3</v>
      </c>
      <c r="H3285" s="182">
        <f t="shared" si="473"/>
        <v>0.25317563439936952</v>
      </c>
    </row>
    <row r="3286" spans="1:8">
      <c r="A3286" s="152">
        <f t="shared" si="474"/>
        <v>3272</v>
      </c>
      <c r="B3286" s="153">
        <f t="shared" si="474"/>
        <v>48197</v>
      </c>
      <c r="C3286" s="179" t="str">
        <f t="shared" si="475"/>
        <v>구간36</v>
      </c>
      <c r="D3286" s="152">
        <f t="shared" si="472"/>
        <v>92</v>
      </c>
      <c r="E3286" s="180">
        <f>COUNTIF($C$15:C3286,C3286)</f>
        <v>76</v>
      </c>
      <c r="F3286" s="181">
        <f t="shared" si="476"/>
        <v>0.25187796607098623</v>
      </c>
      <c r="G3286" s="181">
        <f t="shared" si="477"/>
        <v>1.3149705727617631E-3</v>
      </c>
      <c r="H3286" s="182">
        <f t="shared" si="473"/>
        <v>0.25319293664374798</v>
      </c>
    </row>
    <row r="3287" spans="1:8">
      <c r="A3287" s="152">
        <f t="shared" si="474"/>
        <v>3273</v>
      </c>
      <c r="B3287" s="153">
        <f t="shared" si="474"/>
        <v>48198</v>
      </c>
      <c r="C3287" s="179" t="str">
        <f t="shared" si="475"/>
        <v>구간36</v>
      </c>
      <c r="D3287" s="152">
        <f t="shared" si="472"/>
        <v>92</v>
      </c>
      <c r="E3287" s="180">
        <f>COUNTIF($C$15:C3287,C3287)</f>
        <v>77</v>
      </c>
      <c r="F3287" s="181">
        <f t="shared" si="476"/>
        <v>0.25187796607098623</v>
      </c>
      <c r="G3287" s="181">
        <f t="shared" si="477"/>
        <v>1.3322728171402073E-3</v>
      </c>
      <c r="H3287" s="182">
        <f t="shared" si="473"/>
        <v>0.25321023888812644</v>
      </c>
    </row>
    <row r="3288" spans="1:8">
      <c r="A3288" s="152">
        <f t="shared" si="474"/>
        <v>3274</v>
      </c>
      <c r="B3288" s="153">
        <f t="shared" si="474"/>
        <v>48199</v>
      </c>
      <c r="C3288" s="179" t="str">
        <f t="shared" si="475"/>
        <v>구간36</v>
      </c>
      <c r="D3288" s="152">
        <f t="shared" si="472"/>
        <v>92</v>
      </c>
      <c r="E3288" s="180">
        <f>COUNTIF($C$15:C3288,C3288)</f>
        <v>78</v>
      </c>
      <c r="F3288" s="181">
        <f t="shared" si="476"/>
        <v>0.25187796607098623</v>
      </c>
      <c r="G3288" s="181">
        <f t="shared" si="477"/>
        <v>1.3495750615186515E-3</v>
      </c>
      <c r="H3288" s="182">
        <f t="shared" si="473"/>
        <v>0.2532275411325049</v>
      </c>
    </row>
    <row r="3289" spans="1:8">
      <c r="A3289" s="152">
        <f t="shared" si="474"/>
        <v>3275</v>
      </c>
      <c r="B3289" s="153">
        <f t="shared" si="474"/>
        <v>48200</v>
      </c>
      <c r="C3289" s="179" t="str">
        <f t="shared" si="475"/>
        <v>구간36</v>
      </c>
      <c r="D3289" s="152">
        <f t="shared" si="472"/>
        <v>92</v>
      </c>
      <c r="E3289" s="180">
        <f>COUNTIF($C$15:C3289,C3289)</f>
        <v>79</v>
      </c>
      <c r="F3289" s="181">
        <f t="shared" si="476"/>
        <v>0.25187796607098623</v>
      </c>
      <c r="G3289" s="181">
        <f t="shared" si="477"/>
        <v>1.3668773058970957E-3</v>
      </c>
      <c r="H3289" s="182">
        <f t="shared" si="473"/>
        <v>0.2532448433768833</v>
      </c>
    </row>
    <row r="3290" spans="1:8">
      <c r="A3290" s="152">
        <f t="shared" si="474"/>
        <v>3276</v>
      </c>
      <c r="B3290" s="153">
        <f t="shared" si="474"/>
        <v>48201</v>
      </c>
      <c r="C3290" s="179" t="str">
        <f t="shared" si="475"/>
        <v>구간36</v>
      </c>
      <c r="D3290" s="152">
        <f t="shared" si="472"/>
        <v>92</v>
      </c>
      <c r="E3290" s="180">
        <f>COUNTIF($C$15:C3290,C3290)</f>
        <v>80</v>
      </c>
      <c r="F3290" s="181">
        <f t="shared" si="476"/>
        <v>0.25187796607098623</v>
      </c>
      <c r="G3290" s="181">
        <f t="shared" si="477"/>
        <v>1.3841795502755401E-3</v>
      </c>
      <c r="H3290" s="182">
        <f t="shared" si="473"/>
        <v>0.25326214562126176</v>
      </c>
    </row>
    <row r="3291" spans="1:8">
      <c r="A3291" s="152">
        <f t="shared" si="474"/>
        <v>3277</v>
      </c>
      <c r="B3291" s="153">
        <f t="shared" si="474"/>
        <v>48202</v>
      </c>
      <c r="C3291" s="179" t="str">
        <f t="shared" si="475"/>
        <v>구간36</v>
      </c>
      <c r="D3291" s="152">
        <f t="shared" si="472"/>
        <v>92</v>
      </c>
      <c r="E3291" s="180">
        <f>COUNTIF($C$15:C3291,C3291)</f>
        <v>81</v>
      </c>
      <c r="F3291" s="181">
        <f t="shared" si="476"/>
        <v>0.25187796607098623</v>
      </c>
      <c r="G3291" s="181">
        <f t="shared" si="477"/>
        <v>1.4014817946539843E-3</v>
      </c>
      <c r="H3291" s="182">
        <f t="shared" si="473"/>
        <v>0.25327944786564022</v>
      </c>
    </row>
    <row r="3292" spans="1:8">
      <c r="A3292" s="152">
        <f t="shared" si="474"/>
        <v>3278</v>
      </c>
      <c r="B3292" s="153">
        <f t="shared" si="474"/>
        <v>48203</v>
      </c>
      <c r="C3292" s="179" t="str">
        <f t="shared" si="475"/>
        <v>구간36</v>
      </c>
      <c r="D3292" s="152">
        <f t="shared" si="472"/>
        <v>92</v>
      </c>
      <c r="E3292" s="180">
        <f>COUNTIF($C$15:C3292,C3292)</f>
        <v>82</v>
      </c>
      <c r="F3292" s="181">
        <f t="shared" si="476"/>
        <v>0.25187796607098623</v>
      </c>
      <c r="G3292" s="181">
        <f t="shared" si="477"/>
        <v>1.4187840390324285E-3</v>
      </c>
      <c r="H3292" s="182">
        <f t="shared" si="473"/>
        <v>0.25329675011001868</v>
      </c>
    </row>
    <row r="3293" spans="1:8">
      <c r="A3293" s="152">
        <f t="shared" si="474"/>
        <v>3279</v>
      </c>
      <c r="B3293" s="153">
        <f t="shared" si="474"/>
        <v>48204</v>
      </c>
      <c r="C3293" s="179" t="str">
        <f t="shared" si="475"/>
        <v>구간36</v>
      </c>
      <c r="D3293" s="152">
        <f t="shared" si="472"/>
        <v>92</v>
      </c>
      <c r="E3293" s="180">
        <f>COUNTIF($C$15:C3293,C3293)</f>
        <v>83</v>
      </c>
      <c r="F3293" s="181">
        <f t="shared" si="476"/>
        <v>0.25187796607098623</v>
      </c>
      <c r="G3293" s="181">
        <f t="shared" si="477"/>
        <v>1.4360862834108727E-3</v>
      </c>
      <c r="H3293" s="182">
        <f t="shared" si="473"/>
        <v>0.25331405235439708</v>
      </c>
    </row>
    <row r="3294" spans="1:8">
      <c r="A3294" s="152">
        <f t="shared" si="474"/>
        <v>3280</v>
      </c>
      <c r="B3294" s="153">
        <f t="shared" si="474"/>
        <v>48205</v>
      </c>
      <c r="C3294" s="179" t="str">
        <f t="shared" si="475"/>
        <v>구간36</v>
      </c>
      <c r="D3294" s="152">
        <f t="shared" si="472"/>
        <v>92</v>
      </c>
      <c r="E3294" s="180">
        <f>COUNTIF($C$15:C3294,C3294)</f>
        <v>84</v>
      </c>
      <c r="F3294" s="181">
        <f t="shared" si="476"/>
        <v>0.25187796607098623</v>
      </c>
      <c r="G3294" s="181">
        <f t="shared" si="477"/>
        <v>1.4533885277893169E-3</v>
      </c>
      <c r="H3294" s="182">
        <f t="shared" si="473"/>
        <v>0.25333135459877554</v>
      </c>
    </row>
    <row r="3295" spans="1:8">
      <c r="A3295" s="152">
        <f t="shared" si="474"/>
        <v>3281</v>
      </c>
      <c r="B3295" s="153">
        <f t="shared" si="474"/>
        <v>48206</v>
      </c>
      <c r="C3295" s="179" t="str">
        <f t="shared" si="475"/>
        <v>구간36</v>
      </c>
      <c r="D3295" s="152">
        <f t="shared" si="472"/>
        <v>92</v>
      </c>
      <c r="E3295" s="180">
        <f>COUNTIF($C$15:C3295,C3295)</f>
        <v>85</v>
      </c>
      <c r="F3295" s="181">
        <f t="shared" si="476"/>
        <v>0.25187796607098623</v>
      </c>
      <c r="G3295" s="181">
        <f t="shared" si="477"/>
        <v>1.4706907721677613E-3</v>
      </c>
      <c r="H3295" s="182">
        <f t="shared" si="473"/>
        <v>0.253348656843154</v>
      </c>
    </row>
    <row r="3296" spans="1:8">
      <c r="A3296" s="152">
        <f t="shared" ref="A3296:B3311" si="478">A3295+1</f>
        <v>3282</v>
      </c>
      <c r="B3296" s="153">
        <f t="shared" si="478"/>
        <v>48207</v>
      </c>
      <c r="C3296" s="179" t="str">
        <f t="shared" si="475"/>
        <v>구간36</v>
      </c>
      <c r="D3296" s="152">
        <f t="shared" si="472"/>
        <v>92</v>
      </c>
      <c r="E3296" s="180">
        <f>COUNTIF($C$15:C3296,C3296)</f>
        <v>86</v>
      </c>
      <c r="F3296" s="181">
        <f t="shared" si="476"/>
        <v>0.25187796607098623</v>
      </c>
      <c r="G3296" s="181">
        <f t="shared" si="477"/>
        <v>1.4879930165462055E-3</v>
      </c>
      <c r="H3296" s="182">
        <f t="shared" si="473"/>
        <v>0.25336595908753246</v>
      </c>
    </row>
    <row r="3297" spans="1:8">
      <c r="A3297" s="152">
        <f t="shared" si="478"/>
        <v>3283</v>
      </c>
      <c r="B3297" s="153">
        <f t="shared" si="478"/>
        <v>48208</v>
      </c>
      <c r="C3297" s="179" t="str">
        <f t="shared" si="475"/>
        <v>구간36</v>
      </c>
      <c r="D3297" s="152">
        <f t="shared" si="472"/>
        <v>92</v>
      </c>
      <c r="E3297" s="180">
        <f>COUNTIF($C$15:C3297,C3297)</f>
        <v>87</v>
      </c>
      <c r="F3297" s="181">
        <f t="shared" si="476"/>
        <v>0.25187796607098623</v>
      </c>
      <c r="G3297" s="181">
        <f t="shared" si="477"/>
        <v>1.5052952609246498E-3</v>
      </c>
      <c r="H3297" s="182">
        <f t="shared" si="473"/>
        <v>0.25338326133191086</v>
      </c>
    </row>
    <row r="3298" spans="1:8">
      <c r="A3298" s="152">
        <f t="shared" si="478"/>
        <v>3284</v>
      </c>
      <c r="B3298" s="153">
        <f t="shared" si="478"/>
        <v>48209</v>
      </c>
      <c r="C3298" s="179" t="str">
        <f t="shared" si="475"/>
        <v>구간36</v>
      </c>
      <c r="D3298" s="152">
        <f t="shared" si="472"/>
        <v>92</v>
      </c>
      <c r="E3298" s="180">
        <f>COUNTIF($C$15:C3298,C3298)</f>
        <v>88</v>
      </c>
      <c r="F3298" s="181">
        <f t="shared" si="476"/>
        <v>0.25187796607098623</v>
      </c>
      <c r="G3298" s="181">
        <f t="shared" si="477"/>
        <v>1.522597505303094E-3</v>
      </c>
      <c r="H3298" s="182">
        <f t="shared" si="473"/>
        <v>0.25340056357628932</v>
      </c>
    </row>
    <row r="3299" spans="1:8">
      <c r="A3299" s="152">
        <f t="shared" si="478"/>
        <v>3285</v>
      </c>
      <c r="B3299" s="153">
        <f t="shared" si="478"/>
        <v>48210</v>
      </c>
      <c r="C3299" s="179" t="str">
        <f t="shared" si="475"/>
        <v>구간36</v>
      </c>
      <c r="D3299" s="152">
        <f t="shared" si="472"/>
        <v>92</v>
      </c>
      <c r="E3299" s="180">
        <f>COUNTIF($C$15:C3299,C3299)</f>
        <v>89</v>
      </c>
      <c r="F3299" s="181">
        <f t="shared" si="476"/>
        <v>0.25187796607098623</v>
      </c>
      <c r="G3299" s="181">
        <f t="shared" si="477"/>
        <v>1.5398997496815382E-3</v>
      </c>
      <c r="H3299" s="182">
        <f t="shared" si="473"/>
        <v>0.25341786582066778</v>
      </c>
    </row>
    <row r="3300" spans="1:8">
      <c r="A3300" s="152">
        <f t="shared" si="478"/>
        <v>3286</v>
      </c>
      <c r="B3300" s="153">
        <f t="shared" si="478"/>
        <v>48211</v>
      </c>
      <c r="C3300" s="179" t="str">
        <f t="shared" si="475"/>
        <v>구간36</v>
      </c>
      <c r="D3300" s="152">
        <f t="shared" si="472"/>
        <v>92</v>
      </c>
      <c r="E3300" s="180">
        <f>COUNTIF($C$15:C3300,C3300)</f>
        <v>90</v>
      </c>
      <c r="F3300" s="181">
        <f t="shared" si="476"/>
        <v>0.25187796607098623</v>
      </c>
      <c r="G3300" s="181">
        <f t="shared" si="477"/>
        <v>1.5572019940599826E-3</v>
      </c>
      <c r="H3300" s="182">
        <f t="shared" si="473"/>
        <v>0.25343516806504623</v>
      </c>
    </row>
    <row r="3301" spans="1:8">
      <c r="A3301" s="152">
        <f t="shared" si="478"/>
        <v>3287</v>
      </c>
      <c r="B3301" s="153">
        <f t="shared" si="478"/>
        <v>48212</v>
      </c>
      <c r="C3301" s="179" t="str">
        <f t="shared" si="475"/>
        <v>구간36</v>
      </c>
      <c r="D3301" s="152">
        <f t="shared" si="472"/>
        <v>92</v>
      </c>
      <c r="E3301" s="180">
        <f>COUNTIF($C$15:C3301,C3301)</f>
        <v>91</v>
      </c>
      <c r="F3301" s="181">
        <f t="shared" si="476"/>
        <v>0.25187796607098623</v>
      </c>
      <c r="G3301" s="181">
        <f t="shared" si="477"/>
        <v>1.5745042384384268E-3</v>
      </c>
      <c r="H3301" s="182">
        <f t="shared" si="473"/>
        <v>0.25345247030942464</v>
      </c>
    </row>
    <row r="3302" spans="1:8">
      <c r="A3302" s="152">
        <f t="shared" si="478"/>
        <v>3288</v>
      </c>
      <c r="B3302" s="153">
        <f t="shared" si="478"/>
        <v>48213</v>
      </c>
      <c r="C3302" s="179" t="str">
        <f t="shared" si="475"/>
        <v>구간36</v>
      </c>
      <c r="D3302" s="152">
        <f t="shared" si="472"/>
        <v>92</v>
      </c>
      <c r="E3302" s="180">
        <f>COUNTIF($C$15:C3302,C3302)</f>
        <v>92</v>
      </c>
      <c r="F3302" s="181">
        <f t="shared" si="476"/>
        <v>0.25187796607098623</v>
      </c>
      <c r="G3302" s="181">
        <f t="shared" si="477"/>
        <v>1.591806482816871E-3</v>
      </c>
      <c r="H3302" s="182">
        <f t="shared" si="473"/>
        <v>0.2534697725538031</v>
      </c>
    </row>
    <row r="3303" spans="1:8">
      <c r="A3303" s="152">
        <f t="shared" si="478"/>
        <v>3289</v>
      </c>
      <c r="B3303" s="153">
        <f t="shared" si="478"/>
        <v>48214</v>
      </c>
      <c r="C3303" s="179" t="str">
        <f t="shared" si="475"/>
        <v>구간37</v>
      </c>
      <c r="D3303" s="152">
        <f t="shared" si="472"/>
        <v>91</v>
      </c>
      <c r="E3303" s="180">
        <f>COUNTIF($C$15:C3303,C3303)</f>
        <v>1</v>
      </c>
      <c r="F3303" s="181">
        <f t="shared" si="476"/>
        <v>0.2534697725538031</v>
      </c>
      <c r="G3303" s="181">
        <f t="shared" si="477"/>
        <v>1.8732225484531471E-5</v>
      </c>
      <c r="H3303" s="182">
        <f t="shared" si="473"/>
        <v>0.25348850477928764</v>
      </c>
    </row>
    <row r="3304" spans="1:8">
      <c r="A3304" s="152">
        <f t="shared" si="478"/>
        <v>3290</v>
      </c>
      <c r="B3304" s="153">
        <f t="shared" si="478"/>
        <v>48215</v>
      </c>
      <c r="C3304" s="179" t="str">
        <f t="shared" si="475"/>
        <v>구간37</v>
      </c>
      <c r="D3304" s="152">
        <f t="shared" si="472"/>
        <v>91</v>
      </c>
      <c r="E3304" s="180">
        <f>COUNTIF($C$15:C3304,C3304)</f>
        <v>2</v>
      </c>
      <c r="F3304" s="181">
        <f t="shared" si="476"/>
        <v>0.2534697725538031</v>
      </c>
      <c r="G3304" s="181">
        <f t="shared" si="477"/>
        <v>3.7464450969062941E-5</v>
      </c>
      <c r="H3304" s="182">
        <f t="shared" si="473"/>
        <v>0.25350723700477218</v>
      </c>
    </row>
    <row r="3305" spans="1:8">
      <c r="A3305" s="152">
        <f t="shared" si="478"/>
        <v>3291</v>
      </c>
      <c r="B3305" s="153">
        <f t="shared" si="478"/>
        <v>48216</v>
      </c>
      <c r="C3305" s="179" t="str">
        <f t="shared" si="475"/>
        <v>구간37</v>
      </c>
      <c r="D3305" s="152">
        <f t="shared" si="472"/>
        <v>91</v>
      </c>
      <c r="E3305" s="180">
        <f>COUNTIF($C$15:C3305,C3305)</f>
        <v>3</v>
      </c>
      <c r="F3305" s="181">
        <f t="shared" si="476"/>
        <v>0.2534697725538031</v>
      </c>
      <c r="G3305" s="181">
        <f t="shared" si="477"/>
        <v>5.6196676453594408E-5</v>
      </c>
      <c r="H3305" s="182">
        <f t="shared" si="473"/>
        <v>0.25352596923025666</v>
      </c>
    </row>
    <row r="3306" spans="1:8">
      <c r="A3306" s="152">
        <f t="shared" si="478"/>
        <v>3292</v>
      </c>
      <c r="B3306" s="153">
        <f t="shared" si="478"/>
        <v>48217</v>
      </c>
      <c r="C3306" s="179" t="str">
        <f t="shared" si="475"/>
        <v>구간37</v>
      </c>
      <c r="D3306" s="152">
        <f t="shared" si="472"/>
        <v>91</v>
      </c>
      <c r="E3306" s="180">
        <f>COUNTIF($C$15:C3306,C3306)</f>
        <v>4</v>
      </c>
      <c r="F3306" s="181">
        <f t="shared" si="476"/>
        <v>0.2534697725538031</v>
      </c>
      <c r="G3306" s="181">
        <f t="shared" si="477"/>
        <v>7.4928901938125882E-5</v>
      </c>
      <c r="H3306" s="182">
        <f t="shared" si="473"/>
        <v>0.25354470145574121</v>
      </c>
    </row>
    <row r="3307" spans="1:8">
      <c r="A3307" s="152">
        <f t="shared" si="478"/>
        <v>3293</v>
      </c>
      <c r="B3307" s="153">
        <f t="shared" si="478"/>
        <v>48218</v>
      </c>
      <c r="C3307" s="179" t="str">
        <f t="shared" si="475"/>
        <v>구간37</v>
      </c>
      <c r="D3307" s="152">
        <f t="shared" si="472"/>
        <v>91</v>
      </c>
      <c r="E3307" s="180">
        <f>COUNTIF($C$15:C3307,C3307)</f>
        <v>5</v>
      </c>
      <c r="F3307" s="181">
        <f t="shared" si="476"/>
        <v>0.2534697725538031</v>
      </c>
      <c r="G3307" s="181">
        <f t="shared" si="477"/>
        <v>9.3661127422657356E-5</v>
      </c>
      <c r="H3307" s="182">
        <f t="shared" si="473"/>
        <v>0.25356343368122575</v>
      </c>
    </row>
    <row r="3308" spans="1:8">
      <c r="A3308" s="152">
        <f t="shared" si="478"/>
        <v>3294</v>
      </c>
      <c r="B3308" s="153">
        <f t="shared" si="478"/>
        <v>48219</v>
      </c>
      <c r="C3308" s="179" t="str">
        <f t="shared" si="475"/>
        <v>구간37</v>
      </c>
      <c r="D3308" s="152">
        <f t="shared" si="472"/>
        <v>91</v>
      </c>
      <c r="E3308" s="180">
        <f>COUNTIF($C$15:C3308,C3308)</f>
        <v>6</v>
      </c>
      <c r="F3308" s="181">
        <f t="shared" si="476"/>
        <v>0.2534697725538031</v>
      </c>
      <c r="G3308" s="181">
        <f t="shared" si="477"/>
        <v>1.1239335290718882E-4</v>
      </c>
      <c r="H3308" s="182">
        <f t="shared" si="473"/>
        <v>0.25358216590671029</v>
      </c>
    </row>
    <row r="3309" spans="1:8">
      <c r="A3309" s="152">
        <f t="shared" si="478"/>
        <v>3295</v>
      </c>
      <c r="B3309" s="153">
        <f t="shared" si="478"/>
        <v>48220</v>
      </c>
      <c r="C3309" s="179" t="str">
        <f t="shared" si="475"/>
        <v>구간37</v>
      </c>
      <c r="D3309" s="152">
        <f t="shared" si="472"/>
        <v>91</v>
      </c>
      <c r="E3309" s="180">
        <f>COUNTIF($C$15:C3309,C3309)</f>
        <v>7</v>
      </c>
      <c r="F3309" s="181">
        <f t="shared" si="476"/>
        <v>0.2534697725538031</v>
      </c>
      <c r="G3309" s="181">
        <f t="shared" si="477"/>
        <v>1.3112557839172029E-4</v>
      </c>
      <c r="H3309" s="182">
        <f t="shared" si="473"/>
        <v>0.25360089813219483</v>
      </c>
    </row>
    <row r="3310" spans="1:8">
      <c r="A3310" s="152">
        <f t="shared" si="478"/>
        <v>3296</v>
      </c>
      <c r="B3310" s="153">
        <f t="shared" si="478"/>
        <v>48221</v>
      </c>
      <c r="C3310" s="179" t="str">
        <f t="shared" si="475"/>
        <v>구간37</v>
      </c>
      <c r="D3310" s="152">
        <f t="shared" si="472"/>
        <v>91</v>
      </c>
      <c r="E3310" s="180">
        <f>COUNTIF($C$15:C3310,C3310)</f>
        <v>8</v>
      </c>
      <c r="F3310" s="181">
        <f t="shared" si="476"/>
        <v>0.2534697725538031</v>
      </c>
      <c r="G3310" s="181">
        <f t="shared" si="477"/>
        <v>1.4985780387625176E-4</v>
      </c>
      <c r="H3310" s="182">
        <f t="shared" si="473"/>
        <v>0.25361963035767937</v>
      </c>
    </row>
    <row r="3311" spans="1:8">
      <c r="A3311" s="152">
        <f t="shared" si="478"/>
        <v>3297</v>
      </c>
      <c r="B3311" s="153">
        <f t="shared" si="478"/>
        <v>48222</v>
      </c>
      <c r="C3311" s="179" t="str">
        <f t="shared" si="475"/>
        <v>구간37</v>
      </c>
      <c r="D3311" s="152">
        <f t="shared" si="472"/>
        <v>91</v>
      </c>
      <c r="E3311" s="180">
        <f>COUNTIF($C$15:C3311,C3311)</f>
        <v>9</v>
      </c>
      <c r="F3311" s="181">
        <f t="shared" si="476"/>
        <v>0.2534697725538031</v>
      </c>
      <c r="G3311" s="181">
        <f t="shared" si="477"/>
        <v>1.6859002936078324E-4</v>
      </c>
      <c r="H3311" s="182">
        <f t="shared" si="473"/>
        <v>0.25363836258316386</v>
      </c>
    </row>
    <row r="3312" spans="1:8">
      <c r="A3312" s="152">
        <f t="shared" ref="A3312:B3327" si="479">A3311+1</f>
        <v>3298</v>
      </c>
      <c r="B3312" s="153">
        <f t="shared" si="479"/>
        <v>48223</v>
      </c>
      <c r="C3312" s="179" t="str">
        <f t="shared" si="475"/>
        <v>구간37</v>
      </c>
      <c r="D3312" s="152">
        <f t="shared" si="472"/>
        <v>91</v>
      </c>
      <c r="E3312" s="180">
        <f>COUNTIF($C$15:C3312,C3312)</f>
        <v>10</v>
      </c>
      <c r="F3312" s="181">
        <f t="shared" si="476"/>
        <v>0.2534697725538031</v>
      </c>
      <c r="G3312" s="181">
        <f t="shared" si="477"/>
        <v>1.8732225484531471E-4</v>
      </c>
      <c r="H3312" s="182">
        <f t="shared" si="473"/>
        <v>0.2536570948086484</v>
      </c>
    </row>
    <row r="3313" spans="1:8">
      <c r="A3313" s="152">
        <f t="shared" si="479"/>
        <v>3299</v>
      </c>
      <c r="B3313" s="153">
        <f t="shared" si="479"/>
        <v>48224</v>
      </c>
      <c r="C3313" s="179" t="str">
        <f t="shared" si="475"/>
        <v>구간37</v>
      </c>
      <c r="D3313" s="152">
        <f t="shared" si="472"/>
        <v>91</v>
      </c>
      <c r="E3313" s="180">
        <f>COUNTIF($C$15:C3313,C3313)</f>
        <v>11</v>
      </c>
      <c r="F3313" s="181">
        <f t="shared" si="476"/>
        <v>0.2534697725538031</v>
      </c>
      <c r="G3313" s="181">
        <f t="shared" si="477"/>
        <v>2.0605448032984619E-4</v>
      </c>
      <c r="H3313" s="182">
        <f t="shared" si="473"/>
        <v>0.25367582703413294</v>
      </c>
    </row>
    <row r="3314" spans="1:8">
      <c r="A3314" s="152">
        <f t="shared" si="479"/>
        <v>3300</v>
      </c>
      <c r="B3314" s="153">
        <f t="shared" si="479"/>
        <v>48225</v>
      </c>
      <c r="C3314" s="179" t="str">
        <f t="shared" si="475"/>
        <v>구간37</v>
      </c>
      <c r="D3314" s="152">
        <f t="shared" si="472"/>
        <v>91</v>
      </c>
      <c r="E3314" s="180">
        <f>COUNTIF($C$15:C3314,C3314)</f>
        <v>12</v>
      </c>
      <c r="F3314" s="181">
        <f t="shared" si="476"/>
        <v>0.2534697725538031</v>
      </c>
      <c r="G3314" s="181">
        <f t="shared" si="477"/>
        <v>2.2478670581437763E-4</v>
      </c>
      <c r="H3314" s="182">
        <f t="shared" si="473"/>
        <v>0.25369455925961748</v>
      </c>
    </row>
    <row r="3315" spans="1:8">
      <c r="A3315" s="152">
        <f t="shared" si="479"/>
        <v>3301</v>
      </c>
      <c r="B3315" s="153">
        <f t="shared" si="479"/>
        <v>48226</v>
      </c>
      <c r="C3315" s="179" t="str">
        <f t="shared" si="475"/>
        <v>구간37</v>
      </c>
      <c r="D3315" s="152">
        <f t="shared" si="472"/>
        <v>91</v>
      </c>
      <c r="E3315" s="180">
        <f>COUNTIF($C$15:C3315,C3315)</f>
        <v>13</v>
      </c>
      <c r="F3315" s="181">
        <f t="shared" si="476"/>
        <v>0.2534697725538031</v>
      </c>
      <c r="G3315" s="181">
        <f t="shared" si="477"/>
        <v>2.4351893129890911E-4</v>
      </c>
      <c r="H3315" s="182">
        <f t="shared" si="473"/>
        <v>0.25371329148510202</v>
      </c>
    </row>
    <row r="3316" spans="1:8">
      <c r="A3316" s="152">
        <f t="shared" si="479"/>
        <v>3302</v>
      </c>
      <c r="B3316" s="153">
        <f t="shared" si="479"/>
        <v>48227</v>
      </c>
      <c r="C3316" s="179" t="str">
        <f t="shared" si="475"/>
        <v>구간37</v>
      </c>
      <c r="D3316" s="152">
        <f t="shared" si="472"/>
        <v>91</v>
      </c>
      <c r="E3316" s="180">
        <f>COUNTIF($C$15:C3316,C3316)</f>
        <v>14</v>
      </c>
      <c r="F3316" s="181">
        <f t="shared" si="476"/>
        <v>0.2534697725538031</v>
      </c>
      <c r="G3316" s="181">
        <f t="shared" si="477"/>
        <v>2.6225115678344058E-4</v>
      </c>
      <c r="H3316" s="182">
        <f t="shared" si="473"/>
        <v>0.25373202371058656</v>
      </c>
    </row>
    <row r="3317" spans="1:8">
      <c r="A3317" s="152">
        <f t="shared" si="479"/>
        <v>3303</v>
      </c>
      <c r="B3317" s="153">
        <f t="shared" si="479"/>
        <v>48228</v>
      </c>
      <c r="C3317" s="179" t="str">
        <f t="shared" si="475"/>
        <v>구간37</v>
      </c>
      <c r="D3317" s="152">
        <f t="shared" si="472"/>
        <v>91</v>
      </c>
      <c r="E3317" s="180">
        <f>COUNTIF($C$15:C3317,C3317)</f>
        <v>15</v>
      </c>
      <c r="F3317" s="181">
        <f t="shared" si="476"/>
        <v>0.2534697725538031</v>
      </c>
      <c r="G3317" s="181">
        <f t="shared" si="477"/>
        <v>2.8098338226797205E-4</v>
      </c>
      <c r="H3317" s="182">
        <f t="shared" si="473"/>
        <v>0.25375075593607105</v>
      </c>
    </row>
    <row r="3318" spans="1:8">
      <c r="A3318" s="152">
        <f t="shared" si="479"/>
        <v>3304</v>
      </c>
      <c r="B3318" s="153">
        <f t="shared" si="479"/>
        <v>48229</v>
      </c>
      <c r="C3318" s="179" t="str">
        <f t="shared" si="475"/>
        <v>구간37</v>
      </c>
      <c r="D3318" s="152">
        <f t="shared" si="472"/>
        <v>91</v>
      </c>
      <c r="E3318" s="180">
        <f>COUNTIF($C$15:C3318,C3318)</f>
        <v>16</v>
      </c>
      <c r="F3318" s="181">
        <f t="shared" si="476"/>
        <v>0.2534697725538031</v>
      </c>
      <c r="G3318" s="181">
        <f t="shared" si="477"/>
        <v>2.9971560775250353E-4</v>
      </c>
      <c r="H3318" s="182">
        <f t="shared" si="473"/>
        <v>0.25376948816155559</v>
      </c>
    </row>
    <row r="3319" spans="1:8">
      <c r="A3319" s="152">
        <f t="shared" si="479"/>
        <v>3305</v>
      </c>
      <c r="B3319" s="153">
        <f t="shared" si="479"/>
        <v>48230</v>
      </c>
      <c r="C3319" s="179" t="str">
        <f t="shared" si="475"/>
        <v>구간37</v>
      </c>
      <c r="D3319" s="152">
        <f t="shared" si="472"/>
        <v>91</v>
      </c>
      <c r="E3319" s="180">
        <f>COUNTIF($C$15:C3319,C3319)</f>
        <v>17</v>
      </c>
      <c r="F3319" s="181">
        <f t="shared" si="476"/>
        <v>0.2534697725538031</v>
      </c>
      <c r="G3319" s="181">
        <f t="shared" si="477"/>
        <v>3.18447833237035E-4</v>
      </c>
      <c r="H3319" s="182">
        <f t="shared" si="473"/>
        <v>0.25378822038704013</v>
      </c>
    </row>
    <row r="3320" spans="1:8">
      <c r="A3320" s="152">
        <f t="shared" si="479"/>
        <v>3306</v>
      </c>
      <c r="B3320" s="153">
        <f t="shared" si="479"/>
        <v>48231</v>
      </c>
      <c r="C3320" s="179" t="str">
        <f t="shared" si="475"/>
        <v>구간37</v>
      </c>
      <c r="D3320" s="152">
        <f t="shared" si="472"/>
        <v>91</v>
      </c>
      <c r="E3320" s="180">
        <f>COUNTIF($C$15:C3320,C3320)</f>
        <v>18</v>
      </c>
      <c r="F3320" s="181">
        <f t="shared" si="476"/>
        <v>0.2534697725538031</v>
      </c>
      <c r="G3320" s="181">
        <f t="shared" si="477"/>
        <v>3.3718005872156648E-4</v>
      </c>
      <c r="H3320" s="182">
        <f t="shared" si="473"/>
        <v>0.25380695261252467</v>
      </c>
    </row>
    <row r="3321" spans="1:8">
      <c r="A3321" s="152">
        <f t="shared" si="479"/>
        <v>3307</v>
      </c>
      <c r="B3321" s="153">
        <f t="shared" si="479"/>
        <v>48232</v>
      </c>
      <c r="C3321" s="179" t="str">
        <f t="shared" si="475"/>
        <v>구간37</v>
      </c>
      <c r="D3321" s="152">
        <f t="shared" si="472"/>
        <v>91</v>
      </c>
      <c r="E3321" s="180">
        <f>COUNTIF($C$15:C3321,C3321)</f>
        <v>19</v>
      </c>
      <c r="F3321" s="181">
        <f t="shared" si="476"/>
        <v>0.2534697725538031</v>
      </c>
      <c r="G3321" s="181">
        <f t="shared" si="477"/>
        <v>3.5591228420609795E-4</v>
      </c>
      <c r="H3321" s="182">
        <f t="shared" si="473"/>
        <v>0.25382568483800921</v>
      </c>
    </row>
    <row r="3322" spans="1:8">
      <c r="A3322" s="152">
        <f t="shared" si="479"/>
        <v>3308</v>
      </c>
      <c r="B3322" s="153">
        <f t="shared" si="479"/>
        <v>48233</v>
      </c>
      <c r="C3322" s="179" t="str">
        <f t="shared" si="475"/>
        <v>구간37</v>
      </c>
      <c r="D3322" s="152">
        <f t="shared" si="472"/>
        <v>91</v>
      </c>
      <c r="E3322" s="180">
        <f>COUNTIF($C$15:C3322,C3322)</f>
        <v>20</v>
      </c>
      <c r="F3322" s="181">
        <f t="shared" si="476"/>
        <v>0.2534697725538031</v>
      </c>
      <c r="G3322" s="181">
        <f t="shared" si="477"/>
        <v>3.7464450969062942E-4</v>
      </c>
      <c r="H3322" s="182">
        <f t="shared" si="473"/>
        <v>0.2538444170634937</v>
      </c>
    </row>
    <row r="3323" spans="1:8">
      <c r="A3323" s="152">
        <f t="shared" si="479"/>
        <v>3309</v>
      </c>
      <c r="B3323" s="153">
        <f t="shared" si="479"/>
        <v>48234</v>
      </c>
      <c r="C3323" s="179" t="str">
        <f t="shared" si="475"/>
        <v>구간37</v>
      </c>
      <c r="D3323" s="152">
        <f t="shared" si="472"/>
        <v>91</v>
      </c>
      <c r="E3323" s="180">
        <f>COUNTIF($C$15:C3323,C3323)</f>
        <v>21</v>
      </c>
      <c r="F3323" s="181">
        <f t="shared" si="476"/>
        <v>0.2534697725538031</v>
      </c>
      <c r="G3323" s="181">
        <f t="shared" si="477"/>
        <v>3.933767351751609E-4</v>
      </c>
      <c r="H3323" s="182">
        <f t="shared" si="473"/>
        <v>0.25386314928897824</v>
      </c>
    </row>
    <row r="3324" spans="1:8">
      <c r="A3324" s="152">
        <f t="shared" si="479"/>
        <v>3310</v>
      </c>
      <c r="B3324" s="153">
        <f t="shared" si="479"/>
        <v>48235</v>
      </c>
      <c r="C3324" s="179" t="str">
        <f t="shared" si="475"/>
        <v>구간37</v>
      </c>
      <c r="D3324" s="152">
        <f t="shared" si="472"/>
        <v>91</v>
      </c>
      <c r="E3324" s="180">
        <f>COUNTIF($C$15:C3324,C3324)</f>
        <v>22</v>
      </c>
      <c r="F3324" s="181">
        <f t="shared" si="476"/>
        <v>0.2534697725538031</v>
      </c>
      <c r="G3324" s="181">
        <f t="shared" si="477"/>
        <v>4.1210896065969237E-4</v>
      </c>
      <c r="H3324" s="182">
        <f t="shared" si="473"/>
        <v>0.25388188151446278</v>
      </c>
    </row>
    <row r="3325" spans="1:8">
      <c r="A3325" s="152">
        <f t="shared" si="479"/>
        <v>3311</v>
      </c>
      <c r="B3325" s="153">
        <f t="shared" si="479"/>
        <v>48236</v>
      </c>
      <c r="C3325" s="179" t="str">
        <f t="shared" si="475"/>
        <v>구간37</v>
      </c>
      <c r="D3325" s="152">
        <f t="shared" si="472"/>
        <v>91</v>
      </c>
      <c r="E3325" s="180">
        <f>COUNTIF($C$15:C3325,C3325)</f>
        <v>23</v>
      </c>
      <c r="F3325" s="181">
        <f t="shared" si="476"/>
        <v>0.2534697725538031</v>
      </c>
      <c r="G3325" s="181">
        <f t="shared" si="477"/>
        <v>4.3084118614422385E-4</v>
      </c>
      <c r="H3325" s="182">
        <f t="shared" si="473"/>
        <v>0.25390061373994732</v>
      </c>
    </row>
    <row r="3326" spans="1:8">
      <c r="A3326" s="152">
        <f t="shared" si="479"/>
        <v>3312</v>
      </c>
      <c r="B3326" s="153">
        <f t="shared" si="479"/>
        <v>48237</v>
      </c>
      <c r="C3326" s="179" t="str">
        <f t="shared" si="475"/>
        <v>구간37</v>
      </c>
      <c r="D3326" s="152">
        <f t="shared" si="472"/>
        <v>91</v>
      </c>
      <c r="E3326" s="180">
        <f>COUNTIF($C$15:C3326,C3326)</f>
        <v>24</v>
      </c>
      <c r="F3326" s="181">
        <f t="shared" si="476"/>
        <v>0.2534697725538031</v>
      </c>
      <c r="G3326" s="181">
        <f t="shared" si="477"/>
        <v>4.4957341162875526E-4</v>
      </c>
      <c r="H3326" s="182">
        <f t="shared" si="473"/>
        <v>0.25391934596543186</v>
      </c>
    </row>
    <row r="3327" spans="1:8">
      <c r="A3327" s="152">
        <f t="shared" si="479"/>
        <v>3313</v>
      </c>
      <c r="B3327" s="153">
        <f t="shared" si="479"/>
        <v>48238</v>
      </c>
      <c r="C3327" s="179" t="str">
        <f t="shared" si="475"/>
        <v>구간37</v>
      </c>
      <c r="D3327" s="152">
        <f t="shared" si="472"/>
        <v>91</v>
      </c>
      <c r="E3327" s="180">
        <f>COUNTIF($C$15:C3327,C3327)</f>
        <v>25</v>
      </c>
      <c r="F3327" s="181">
        <f t="shared" si="476"/>
        <v>0.2534697725538031</v>
      </c>
      <c r="G3327" s="181">
        <f t="shared" si="477"/>
        <v>4.6830563711328674E-4</v>
      </c>
      <c r="H3327" s="182">
        <f t="shared" si="473"/>
        <v>0.25393807819091641</v>
      </c>
    </row>
    <row r="3328" spans="1:8">
      <c r="A3328" s="152">
        <f t="shared" ref="A3328:B3343" si="480">A3327+1</f>
        <v>3314</v>
      </c>
      <c r="B3328" s="153">
        <f t="shared" si="480"/>
        <v>48239</v>
      </c>
      <c r="C3328" s="179" t="str">
        <f t="shared" si="475"/>
        <v>구간37</v>
      </c>
      <c r="D3328" s="152">
        <f t="shared" si="472"/>
        <v>91</v>
      </c>
      <c r="E3328" s="180">
        <f>COUNTIF($C$15:C3328,C3328)</f>
        <v>26</v>
      </c>
      <c r="F3328" s="181">
        <f t="shared" si="476"/>
        <v>0.2534697725538031</v>
      </c>
      <c r="G3328" s="181">
        <f t="shared" si="477"/>
        <v>4.8703786259781821E-4</v>
      </c>
      <c r="H3328" s="182">
        <f t="shared" si="473"/>
        <v>0.25395681041640089</v>
      </c>
    </row>
    <row r="3329" spans="1:8">
      <c r="A3329" s="152">
        <f t="shared" si="480"/>
        <v>3315</v>
      </c>
      <c r="B3329" s="153">
        <f t="shared" si="480"/>
        <v>48240</v>
      </c>
      <c r="C3329" s="179" t="str">
        <f t="shared" si="475"/>
        <v>구간37</v>
      </c>
      <c r="D3329" s="152">
        <f t="shared" si="472"/>
        <v>91</v>
      </c>
      <c r="E3329" s="180">
        <f>COUNTIF($C$15:C3329,C3329)</f>
        <v>27</v>
      </c>
      <c r="F3329" s="181">
        <f t="shared" si="476"/>
        <v>0.2534697725538031</v>
      </c>
      <c r="G3329" s="181">
        <f t="shared" si="477"/>
        <v>5.0577008808234969E-4</v>
      </c>
      <c r="H3329" s="182">
        <f t="shared" si="473"/>
        <v>0.25397554264188543</v>
      </c>
    </row>
    <row r="3330" spans="1:8">
      <c r="A3330" s="152">
        <f t="shared" si="480"/>
        <v>3316</v>
      </c>
      <c r="B3330" s="153">
        <f t="shared" si="480"/>
        <v>48241</v>
      </c>
      <c r="C3330" s="179" t="str">
        <f t="shared" si="475"/>
        <v>구간37</v>
      </c>
      <c r="D3330" s="152">
        <f t="shared" si="472"/>
        <v>91</v>
      </c>
      <c r="E3330" s="180">
        <f>COUNTIF($C$15:C3330,C3330)</f>
        <v>28</v>
      </c>
      <c r="F3330" s="181">
        <f t="shared" si="476"/>
        <v>0.2534697725538031</v>
      </c>
      <c r="G3330" s="181">
        <f t="shared" si="477"/>
        <v>5.2450231356688116E-4</v>
      </c>
      <c r="H3330" s="182">
        <f t="shared" si="473"/>
        <v>0.25399427486736997</v>
      </c>
    </row>
    <row r="3331" spans="1:8">
      <c r="A3331" s="152">
        <f t="shared" si="480"/>
        <v>3317</v>
      </c>
      <c r="B3331" s="153">
        <f t="shared" si="480"/>
        <v>48242</v>
      </c>
      <c r="C3331" s="179" t="str">
        <f t="shared" si="475"/>
        <v>구간37</v>
      </c>
      <c r="D3331" s="152">
        <f t="shared" si="472"/>
        <v>91</v>
      </c>
      <c r="E3331" s="180">
        <f>COUNTIF($C$15:C3331,C3331)</f>
        <v>29</v>
      </c>
      <c r="F3331" s="181">
        <f t="shared" si="476"/>
        <v>0.2534697725538031</v>
      </c>
      <c r="G3331" s="181">
        <f t="shared" si="477"/>
        <v>5.4323453905141263E-4</v>
      </c>
      <c r="H3331" s="182">
        <f t="shared" si="473"/>
        <v>0.25401300709285451</v>
      </c>
    </row>
    <row r="3332" spans="1:8">
      <c r="A3332" s="152">
        <f t="shared" si="480"/>
        <v>3318</v>
      </c>
      <c r="B3332" s="153">
        <f t="shared" si="480"/>
        <v>48243</v>
      </c>
      <c r="C3332" s="179" t="str">
        <f t="shared" si="475"/>
        <v>구간37</v>
      </c>
      <c r="D3332" s="152">
        <f t="shared" si="472"/>
        <v>91</v>
      </c>
      <c r="E3332" s="180">
        <f>COUNTIF($C$15:C3332,C3332)</f>
        <v>30</v>
      </c>
      <c r="F3332" s="181">
        <f t="shared" si="476"/>
        <v>0.2534697725538031</v>
      </c>
      <c r="G3332" s="181">
        <f t="shared" si="477"/>
        <v>5.6196676453594411E-4</v>
      </c>
      <c r="H3332" s="182">
        <f t="shared" si="473"/>
        <v>0.25403173931833906</v>
      </c>
    </row>
    <row r="3333" spans="1:8">
      <c r="A3333" s="152">
        <f t="shared" si="480"/>
        <v>3319</v>
      </c>
      <c r="B3333" s="153">
        <f t="shared" si="480"/>
        <v>48244</v>
      </c>
      <c r="C3333" s="179" t="str">
        <f t="shared" si="475"/>
        <v>구간37</v>
      </c>
      <c r="D3333" s="152">
        <f t="shared" si="472"/>
        <v>91</v>
      </c>
      <c r="E3333" s="180">
        <f>COUNTIF($C$15:C3333,C3333)</f>
        <v>31</v>
      </c>
      <c r="F3333" s="181">
        <f t="shared" si="476"/>
        <v>0.2534697725538031</v>
      </c>
      <c r="G3333" s="181">
        <f t="shared" si="477"/>
        <v>5.8069899002047558E-4</v>
      </c>
      <c r="H3333" s="182">
        <f t="shared" si="473"/>
        <v>0.2540504715438236</v>
      </c>
    </row>
    <row r="3334" spans="1:8">
      <c r="A3334" s="152">
        <f t="shared" si="480"/>
        <v>3320</v>
      </c>
      <c r="B3334" s="153">
        <f t="shared" si="480"/>
        <v>48245</v>
      </c>
      <c r="C3334" s="179" t="str">
        <f t="shared" si="475"/>
        <v>구간37</v>
      </c>
      <c r="D3334" s="152">
        <f t="shared" si="472"/>
        <v>91</v>
      </c>
      <c r="E3334" s="180">
        <f>COUNTIF($C$15:C3334,C3334)</f>
        <v>32</v>
      </c>
      <c r="F3334" s="181">
        <f t="shared" si="476"/>
        <v>0.2534697725538031</v>
      </c>
      <c r="G3334" s="181">
        <f t="shared" si="477"/>
        <v>5.9943121550500706E-4</v>
      </c>
      <c r="H3334" s="182">
        <f t="shared" si="473"/>
        <v>0.25406920376930808</v>
      </c>
    </row>
    <row r="3335" spans="1:8">
      <c r="A3335" s="152">
        <f t="shared" si="480"/>
        <v>3321</v>
      </c>
      <c r="B3335" s="153">
        <f t="shared" si="480"/>
        <v>48246</v>
      </c>
      <c r="C3335" s="179" t="str">
        <f t="shared" si="475"/>
        <v>구간37</v>
      </c>
      <c r="D3335" s="152">
        <f t="shared" si="472"/>
        <v>91</v>
      </c>
      <c r="E3335" s="180">
        <f>COUNTIF($C$15:C3335,C3335)</f>
        <v>33</v>
      </c>
      <c r="F3335" s="181">
        <f t="shared" si="476"/>
        <v>0.2534697725538031</v>
      </c>
      <c r="G3335" s="181">
        <f t="shared" si="477"/>
        <v>6.1816344098953853E-4</v>
      </c>
      <c r="H3335" s="182">
        <f t="shared" si="473"/>
        <v>0.25408793599479262</v>
      </c>
    </row>
    <row r="3336" spans="1:8">
      <c r="A3336" s="152">
        <f t="shared" si="480"/>
        <v>3322</v>
      </c>
      <c r="B3336" s="153">
        <f t="shared" si="480"/>
        <v>48247</v>
      </c>
      <c r="C3336" s="179" t="str">
        <f t="shared" si="475"/>
        <v>구간37</v>
      </c>
      <c r="D3336" s="152">
        <f t="shared" si="472"/>
        <v>91</v>
      </c>
      <c r="E3336" s="180">
        <f>COUNTIF($C$15:C3336,C3336)</f>
        <v>34</v>
      </c>
      <c r="F3336" s="181">
        <f t="shared" si="476"/>
        <v>0.2534697725538031</v>
      </c>
      <c r="G3336" s="181">
        <f t="shared" si="477"/>
        <v>6.3689566647407E-4</v>
      </c>
      <c r="H3336" s="182">
        <f t="shared" si="473"/>
        <v>0.25410666822027717</v>
      </c>
    </row>
    <row r="3337" spans="1:8">
      <c r="A3337" s="152">
        <f t="shared" si="480"/>
        <v>3323</v>
      </c>
      <c r="B3337" s="153">
        <f t="shared" si="480"/>
        <v>48248</v>
      </c>
      <c r="C3337" s="179" t="str">
        <f t="shared" si="475"/>
        <v>구간37</v>
      </c>
      <c r="D3337" s="152">
        <f t="shared" si="472"/>
        <v>91</v>
      </c>
      <c r="E3337" s="180">
        <f>COUNTIF($C$15:C3337,C3337)</f>
        <v>35</v>
      </c>
      <c r="F3337" s="181">
        <f t="shared" si="476"/>
        <v>0.2534697725538031</v>
      </c>
      <c r="G3337" s="181">
        <f t="shared" si="477"/>
        <v>6.5562789195860148E-4</v>
      </c>
      <c r="H3337" s="182">
        <f t="shared" si="473"/>
        <v>0.25412540044576171</v>
      </c>
    </row>
    <row r="3338" spans="1:8">
      <c r="A3338" s="152">
        <f t="shared" si="480"/>
        <v>3324</v>
      </c>
      <c r="B3338" s="153">
        <f t="shared" si="480"/>
        <v>48249</v>
      </c>
      <c r="C3338" s="179" t="str">
        <f t="shared" si="475"/>
        <v>구간37</v>
      </c>
      <c r="D3338" s="152">
        <f t="shared" si="472"/>
        <v>91</v>
      </c>
      <c r="E3338" s="180">
        <f>COUNTIF($C$15:C3338,C3338)</f>
        <v>36</v>
      </c>
      <c r="F3338" s="181">
        <f t="shared" si="476"/>
        <v>0.2534697725538031</v>
      </c>
      <c r="G3338" s="181">
        <f t="shared" si="477"/>
        <v>6.7436011744313295E-4</v>
      </c>
      <c r="H3338" s="182">
        <f t="shared" si="473"/>
        <v>0.25414413267124625</v>
      </c>
    </row>
    <row r="3339" spans="1:8">
      <c r="A3339" s="152">
        <f t="shared" si="480"/>
        <v>3325</v>
      </c>
      <c r="B3339" s="153">
        <f t="shared" si="480"/>
        <v>48250</v>
      </c>
      <c r="C3339" s="179" t="str">
        <f t="shared" si="475"/>
        <v>구간37</v>
      </c>
      <c r="D3339" s="152">
        <f t="shared" si="472"/>
        <v>91</v>
      </c>
      <c r="E3339" s="180">
        <f>COUNTIF($C$15:C3339,C3339)</f>
        <v>37</v>
      </c>
      <c r="F3339" s="181">
        <f t="shared" si="476"/>
        <v>0.2534697725538031</v>
      </c>
      <c r="G3339" s="181">
        <f t="shared" si="477"/>
        <v>6.9309234292766443E-4</v>
      </c>
      <c r="H3339" s="182">
        <f t="shared" si="473"/>
        <v>0.25416286489673073</v>
      </c>
    </row>
    <row r="3340" spans="1:8">
      <c r="A3340" s="152">
        <f t="shared" si="480"/>
        <v>3326</v>
      </c>
      <c r="B3340" s="153">
        <f t="shared" si="480"/>
        <v>48251</v>
      </c>
      <c r="C3340" s="179" t="str">
        <f t="shared" si="475"/>
        <v>구간37</v>
      </c>
      <c r="D3340" s="152">
        <f t="shared" si="472"/>
        <v>91</v>
      </c>
      <c r="E3340" s="180">
        <f>COUNTIF($C$15:C3340,C3340)</f>
        <v>38</v>
      </c>
      <c r="F3340" s="181">
        <f t="shared" si="476"/>
        <v>0.2534697725538031</v>
      </c>
      <c r="G3340" s="181">
        <f t="shared" si="477"/>
        <v>7.118245684121959E-4</v>
      </c>
      <c r="H3340" s="182">
        <f t="shared" si="473"/>
        <v>0.25418159712221527</v>
      </c>
    </row>
    <row r="3341" spans="1:8">
      <c r="A3341" s="152">
        <f t="shared" si="480"/>
        <v>3327</v>
      </c>
      <c r="B3341" s="153">
        <f t="shared" si="480"/>
        <v>48252</v>
      </c>
      <c r="C3341" s="179" t="str">
        <f t="shared" si="475"/>
        <v>구간37</v>
      </c>
      <c r="D3341" s="152">
        <f t="shared" si="472"/>
        <v>91</v>
      </c>
      <c r="E3341" s="180">
        <f>COUNTIF($C$15:C3341,C3341)</f>
        <v>39</v>
      </c>
      <c r="F3341" s="181">
        <f t="shared" si="476"/>
        <v>0.2534697725538031</v>
      </c>
      <c r="G3341" s="181">
        <f t="shared" si="477"/>
        <v>7.3055679389672737E-4</v>
      </c>
      <c r="H3341" s="182">
        <f t="shared" si="473"/>
        <v>0.25420032934769982</v>
      </c>
    </row>
    <row r="3342" spans="1:8">
      <c r="A3342" s="152">
        <f t="shared" si="480"/>
        <v>3328</v>
      </c>
      <c r="B3342" s="153">
        <f t="shared" si="480"/>
        <v>48253</v>
      </c>
      <c r="C3342" s="179" t="str">
        <f t="shared" si="475"/>
        <v>구간37</v>
      </c>
      <c r="D3342" s="152">
        <f t="shared" si="472"/>
        <v>91</v>
      </c>
      <c r="E3342" s="180">
        <f>COUNTIF($C$15:C3342,C3342)</f>
        <v>40</v>
      </c>
      <c r="F3342" s="181">
        <f t="shared" si="476"/>
        <v>0.2534697725538031</v>
      </c>
      <c r="G3342" s="181">
        <f t="shared" si="477"/>
        <v>7.4928901938125885E-4</v>
      </c>
      <c r="H3342" s="182">
        <f t="shared" si="473"/>
        <v>0.25421906157318436</v>
      </c>
    </row>
    <row r="3343" spans="1:8">
      <c r="A3343" s="152">
        <f t="shared" si="480"/>
        <v>3329</v>
      </c>
      <c r="B3343" s="153">
        <f t="shared" si="480"/>
        <v>48254</v>
      </c>
      <c r="C3343" s="179" t="str">
        <f t="shared" si="475"/>
        <v>구간37</v>
      </c>
      <c r="D3343" s="152">
        <f t="shared" ref="D3343:D3406" si="481">COUNTIF($C$15:$C$49928,C3343)</f>
        <v>91</v>
      </c>
      <c r="E3343" s="180">
        <f>COUNTIF($C$15:C3343,C3343)</f>
        <v>41</v>
      </c>
      <c r="F3343" s="181">
        <f t="shared" si="476"/>
        <v>0.2534697725538031</v>
      </c>
      <c r="G3343" s="181">
        <f t="shared" si="477"/>
        <v>7.6802124486579032E-4</v>
      </c>
      <c r="H3343" s="182">
        <f t="shared" ref="H3343:H3406" si="482">F3343+G3343</f>
        <v>0.2542377937986689</v>
      </c>
    </row>
    <row r="3344" spans="1:8">
      <c r="A3344" s="152">
        <f t="shared" ref="A3344:B3359" si="483">A3343+1</f>
        <v>3330</v>
      </c>
      <c r="B3344" s="153">
        <f t="shared" si="483"/>
        <v>48255</v>
      </c>
      <c r="C3344" s="179" t="str">
        <f t="shared" ref="C3344:C3407" si="484">IF(IFERROR(HLOOKUP(B3344,$D$5:$BK$6,2,FALSE),"")="",C3345,HLOOKUP(B3344,$D$5:$BK$7,2,FALSE))</f>
        <v>구간37</v>
      </c>
      <c r="D3344" s="152">
        <f t="shared" si="481"/>
        <v>91</v>
      </c>
      <c r="E3344" s="180">
        <f>COUNTIF($C$15:C3344,C3344)</f>
        <v>42</v>
      </c>
      <c r="F3344" s="181">
        <f t="shared" ref="F3344:F3407" si="485">HLOOKUP($C3344,$D$6:$BK$11,6,FALSE)</f>
        <v>0.2534697725538031</v>
      </c>
      <c r="G3344" s="181">
        <f t="shared" ref="G3344:G3407" si="486">HLOOKUP($C3344,$D$6:$BK$11,5,FALSE)*(E3344)</f>
        <v>7.8675347035032179E-4</v>
      </c>
      <c r="H3344" s="182">
        <f t="shared" si="482"/>
        <v>0.25425652602415344</v>
      </c>
    </row>
    <row r="3345" spans="1:8">
      <c r="A3345" s="152">
        <f t="shared" si="483"/>
        <v>3331</v>
      </c>
      <c r="B3345" s="153">
        <f t="shared" si="483"/>
        <v>48256</v>
      </c>
      <c r="C3345" s="179" t="str">
        <f t="shared" si="484"/>
        <v>구간37</v>
      </c>
      <c r="D3345" s="152">
        <f t="shared" si="481"/>
        <v>91</v>
      </c>
      <c r="E3345" s="180">
        <f>COUNTIF($C$15:C3345,C3345)</f>
        <v>43</v>
      </c>
      <c r="F3345" s="181">
        <f t="shared" si="485"/>
        <v>0.2534697725538031</v>
      </c>
      <c r="G3345" s="181">
        <f t="shared" si="486"/>
        <v>8.0548569583485327E-4</v>
      </c>
      <c r="H3345" s="182">
        <f t="shared" si="482"/>
        <v>0.25427525824963793</v>
      </c>
    </row>
    <row r="3346" spans="1:8">
      <c r="A3346" s="152">
        <f t="shared" si="483"/>
        <v>3332</v>
      </c>
      <c r="B3346" s="153">
        <f t="shared" si="483"/>
        <v>48257</v>
      </c>
      <c r="C3346" s="179" t="str">
        <f t="shared" si="484"/>
        <v>구간37</v>
      </c>
      <c r="D3346" s="152">
        <f t="shared" si="481"/>
        <v>91</v>
      </c>
      <c r="E3346" s="180">
        <f>COUNTIF($C$15:C3346,C3346)</f>
        <v>44</v>
      </c>
      <c r="F3346" s="181">
        <f t="shared" si="485"/>
        <v>0.2534697725538031</v>
      </c>
      <c r="G3346" s="181">
        <f t="shared" si="486"/>
        <v>8.2421792131938474E-4</v>
      </c>
      <c r="H3346" s="182">
        <f t="shared" si="482"/>
        <v>0.25429399047512247</v>
      </c>
    </row>
    <row r="3347" spans="1:8">
      <c r="A3347" s="152">
        <f t="shared" si="483"/>
        <v>3333</v>
      </c>
      <c r="B3347" s="153">
        <f t="shared" si="483"/>
        <v>48258</v>
      </c>
      <c r="C3347" s="179" t="str">
        <f t="shared" si="484"/>
        <v>구간37</v>
      </c>
      <c r="D3347" s="152">
        <f t="shared" si="481"/>
        <v>91</v>
      </c>
      <c r="E3347" s="180">
        <f>COUNTIF($C$15:C3347,C3347)</f>
        <v>45</v>
      </c>
      <c r="F3347" s="181">
        <f t="shared" si="485"/>
        <v>0.2534697725538031</v>
      </c>
      <c r="G3347" s="181">
        <f t="shared" si="486"/>
        <v>8.4295014680391622E-4</v>
      </c>
      <c r="H3347" s="182">
        <f t="shared" si="482"/>
        <v>0.25431272270060701</v>
      </c>
    </row>
    <row r="3348" spans="1:8">
      <c r="A3348" s="152">
        <f t="shared" si="483"/>
        <v>3334</v>
      </c>
      <c r="B3348" s="153">
        <f t="shared" si="483"/>
        <v>48259</v>
      </c>
      <c r="C3348" s="179" t="str">
        <f t="shared" si="484"/>
        <v>구간37</v>
      </c>
      <c r="D3348" s="152">
        <f t="shared" si="481"/>
        <v>91</v>
      </c>
      <c r="E3348" s="180">
        <f>COUNTIF($C$15:C3348,C3348)</f>
        <v>46</v>
      </c>
      <c r="F3348" s="181">
        <f t="shared" si="485"/>
        <v>0.2534697725538031</v>
      </c>
      <c r="G3348" s="181">
        <f t="shared" si="486"/>
        <v>8.6168237228844769E-4</v>
      </c>
      <c r="H3348" s="182">
        <f t="shared" si="482"/>
        <v>0.25433145492609155</v>
      </c>
    </row>
    <row r="3349" spans="1:8">
      <c r="A3349" s="152">
        <f t="shared" si="483"/>
        <v>3335</v>
      </c>
      <c r="B3349" s="153">
        <f t="shared" si="483"/>
        <v>48260</v>
      </c>
      <c r="C3349" s="179" t="str">
        <f t="shared" si="484"/>
        <v>구간37</v>
      </c>
      <c r="D3349" s="152">
        <f t="shared" si="481"/>
        <v>91</v>
      </c>
      <c r="E3349" s="180">
        <f>COUNTIF($C$15:C3349,C3349)</f>
        <v>47</v>
      </c>
      <c r="F3349" s="181">
        <f t="shared" si="485"/>
        <v>0.2534697725538031</v>
      </c>
      <c r="G3349" s="181">
        <f t="shared" si="486"/>
        <v>8.8041459777297916E-4</v>
      </c>
      <c r="H3349" s="182">
        <f t="shared" si="482"/>
        <v>0.25435018715157609</v>
      </c>
    </row>
    <row r="3350" spans="1:8">
      <c r="A3350" s="152">
        <f t="shared" si="483"/>
        <v>3336</v>
      </c>
      <c r="B3350" s="153">
        <f t="shared" si="483"/>
        <v>48261</v>
      </c>
      <c r="C3350" s="179" t="str">
        <f t="shared" si="484"/>
        <v>구간37</v>
      </c>
      <c r="D3350" s="152">
        <f t="shared" si="481"/>
        <v>91</v>
      </c>
      <c r="E3350" s="180">
        <f>COUNTIF($C$15:C3350,C3350)</f>
        <v>48</v>
      </c>
      <c r="F3350" s="181">
        <f t="shared" si="485"/>
        <v>0.2534697725538031</v>
      </c>
      <c r="G3350" s="181">
        <f t="shared" si="486"/>
        <v>8.9914682325751053E-4</v>
      </c>
      <c r="H3350" s="182">
        <f t="shared" si="482"/>
        <v>0.25436891937706063</v>
      </c>
    </row>
    <row r="3351" spans="1:8">
      <c r="A3351" s="152">
        <f t="shared" si="483"/>
        <v>3337</v>
      </c>
      <c r="B3351" s="153">
        <f t="shared" si="483"/>
        <v>48262</v>
      </c>
      <c r="C3351" s="179" t="str">
        <f t="shared" si="484"/>
        <v>구간37</v>
      </c>
      <c r="D3351" s="152">
        <f t="shared" si="481"/>
        <v>91</v>
      </c>
      <c r="E3351" s="180">
        <f>COUNTIF($C$15:C3351,C3351)</f>
        <v>49</v>
      </c>
      <c r="F3351" s="181">
        <f t="shared" si="485"/>
        <v>0.2534697725538031</v>
      </c>
      <c r="G3351" s="181">
        <f t="shared" si="486"/>
        <v>9.17879048742042E-4</v>
      </c>
      <c r="H3351" s="182">
        <f t="shared" si="482"/>
        <v>0.25438765160254512</v>
      </c>
    </row>
    <row r="3352" spans="1:8">
      <c r="A3352" s="152">
        <f t="shared" si="483"/>
        <v>3338</v>
      </c>
      <c r="B3352" s="153">
        <f t="shared" si="483"/>
        <v>48263</v>
      </c>
      <c r="C3352" s="179" t="str">
        <f t="shared" si="484"/>
        <v>구간37</v>
      </c>
      <c r="D3352" s="152">
        <f t="shared" si="481"/>
        <v>91</v>
      </c>
      <c r="E3352" s="180">
        <f>COUNTIF($C$15:C3352,C3352)</f>
        <v>50</v>
      </c>
      <c r="F3352" s="181">
        <f t="shared" si="485"/>
        <v>0.2534697725538031</v>
      </c>
      <c r="G3352" s="181">
        <f t="shared" si="486"/>
        <v>9.3661127422657348E-4</v>
      </c>
      <c r="H3352" s="182">
        <f t="shared" si="482"/>
        <v>0.25440638382802966</v>
      </c>
    </row>
    <row r="3353" spans="1:8">
      <c r="A3353" s="152">
        <f t="shared" si="483"/>
        <v>3339</v>
      </c>
      <c r="B3353" s="153">
        <f t="shared" si="483"/>
        <v>48264</v>
      </c>
      <c r="C3353" s="179" t="str">
        <f t="shared" si="484"/>
        <v>구간37</v>
      </c>
      <c r="D3353" s="152">
        <f t="shared" si="481"/>
        <v>91</v>
      </c>
      <c r="E3353" s="180">
        <f>COUNTIF($C$15:C3353,C3353)</f>
        <v>51</v>
      </c>
      <c r="F3353" s="181">
        <f t="shared" si="485"/>
        <v>0.2534697725538031</v>
      </c>
      <c r="G3353" s="181">
        <f t="shared" si="486"/>
        <v>9.5534349971110495E-4</v>
      </c>
      <c r="H3353" s="182">
        <f t="shared" si="482"/>
        <v>0.2544251160535142</v>
      </c>
    </row>
    <row r="3354" spans="1:8">
      <c r="A3354" s="152">
        <f t="shared" si="483"/>
        <v>3340</v>
      </c>
      <c r="B3354" s="153">
        <f t="shared" si="483"/>
        <v>48265</v>
      </c>
      <c r="C3354" s="179" t="str">
        <f t="shared" si="484"/>
        <v>구간37</v>
      </c>
      <c r="D3354" s="152">
        <f t="shared" si="481"/>
        <v>91</v>
      </c>
      <c r="E3354" s="180">
        <f>COUNTIF($C$15:C3354,C3354)</f>
        <v>52</v>
      </c>
      <c r="F3354" s="181">
        <f t="shared" si="485"/>
        <v>0.2534697725538031</v>
      </c>
      <c r="G3354" s="181">
        <f t="shared" si="486"/>
        <v>9.7407572519563643E-4</v>
      </c>
      <c r="H3354" s="182">
        <f t="shared" si="482"/>
        <v>0.25444384827899874</v>
      </c>
    </row>
    <row r="3355" spans="1:8">
      <c r="A3355" s="152">
        <f t="shared" si="483"/>
        <v>3341</v>
      </c>
      <c r="B3355" s="153">
        <f t="shared" si="483"/>
        <v>48266</v>
      </c>
      <c r="C3355" s="179" t="str">
        <f t="shared" si="484"/>
        <v>구간37</v>
      </c>
      <c r="D3355" s="152">
        <f t="shared" si="481"/>
        <v>91</v>
      </c>
      <c r="E3355" s="180">
        <f>COUNTIF($C$15:C3355,C3355)</f>
        <v>53</v>
      </c>
      <c r="F3355" s="181">
        <f t="shared" si="485"/>
        <v>0.2534697725538031</v>
      </c>
      <c r="G3355" s="181">
        <f t="shared" si="486"/>
        <v>9.928079506801679E-4</v>
      </c>
      <c r="H3355" s="182">
        <f t="shared" si="482"/>
        <v>0.25446258050448328</v>
      </c>
    </row>
    <row r="3356" spans="1:8">
      <c r="A3356" s="152">
        <f t="shared" si="483"/>
        <v>3342</v>
      </c>
      <c r="B3356" s="153">
        <f t="shared" si="483"/>
        <v>48267</v>
      </c>
      <c r="C3356" s="179" t="str">
        <f t="shared" si="484"/>
        <v>구간37</v>
      </c>
      <c r="D3356" s="152">
        <f t="shared" si="481"/>
        <v>91</v>
      </c>
      <c r="E3356" s="180">
        <f>COUNTIF($C$15:C3356,C3356)</f>
        <v>54</v>
      </c>
      <c r="F3356" s="181">
        <f t="shared" si="485"/>
        <v>0.2534697725538031</v>
      </c>
      <c r="G3356" s="181">
        <f t="shared" si="486"/>
        <v>1.0115401761646994E-3</v>
      </c>
      <c r="H3356" s="182">
        <f t="shared" si="482"/>
        <v>0.25448131272996782</v>
      </c>
    </row>
    <row r="3357" spans="1:8">
      <c r="A3357" s="152">
        <f t="shared" si="483"/>
        <v>3343</v>
      </c>
      <c r="B3357" s="153">
        <f t="shared" si="483"/>
        <v>48268</v>
      </c>
      <c r="C3357" s="179" t="str">
        <f t="shared" si="484"/>
        <v>구간37</v>
      </c>
      <c r="D3357" s="152">
        <f t="shared" si="481"/>
        <v>91</v>
      </c>
      <c r="E3357" s="180">
        <f>COUNTIF($C$15:C3357,C3357)</f>
        <v>55</v>
      </c>
      <c r="F3357" s="181">
        <f t="shared" si="485"/>
        <v>0.2534697725538031</v>
      </c>
      <c r="G3357" s="181">
        <f t="shared" si="486"/>
        <v>1.0302724016492308E-3</v>
      </c>
      <c r="H3357" s="182">
        <f t="shared" si="482"/>
        <v>0.25450004495545231</v>
      </c>
    </row>
    <row r="3358" spans="1:8">
      <c r="A3358" s="152">
        <f t="shared" si="483"/>
        <v>3344</v>
      </c>
      <c r="B3358" s="153">
        <f t="shared" si="483"/>
        <v>48269</v>
      </c>
      <c r="C3358" s="179" t="str">
        <f t="shared" si="484"/>
        <v>구간37</v>
      </c>
      <c r="D3358" s="152">
        <f t="shared" si="481"/>
        <v>91</v>
      </c>
      <c r="E3358" s="180">
        <f>COUNTIF($C$15:C3358,C3358)</f>
        <v>56</v>
      </c>
      <c r="F3358" s="181">
        <f t="shared" si="485"/>
        <v>0.2534697725538031</v>
      </c>
      <c r="G3358" s="181">
        <f t="shared" si="486"/>
        <v>1.0490046271337623E-3</v>
      </c>
      <c r="H3358" s="182">
        <f t="shared" si="482"/>
        <v>0.25451877718093685</v>
      </c>
    </row>
    <row r="3359" spans="1:8">
      <c r="A3359" s="152">
        <f t="shared" si="483"/>
        <v>3345</v>
      </c>
      <c r="B3359" s="153">
        <f t="shared" si="483"/>
        <v>48270</v>
      </c>
      <c r="C3359" s="179" t="str">
        <f t="shared" si="484"/>
        <v>구간37</v>
      </c>
      <c r="D3359" s="152">
        <f t="shared" si="481"/>
        <v>91</v>
      </c>
      <c r="E3359" s="180">
        <f>COUNTIF($C$15:C3359,C3359)</f>
        <v>57</v>
      </c>
      <c r="F3359" s="181">
        <f t="shared" si="485"/>
        <v>0.2534697725538031</v>
      </c>
      <c r="G3359" s="181">
        <f t="shared" si="486"/>
        <v>1.0677368526182938E-3</v>
      </c>
      <c r="H3359" s="182">
        <f t="shared" si="482"/>
        <v>0.25453750940642139</v>
      </c>
    </row>
    <row r="3360" spans="1:8">
      <c r="A3360" s="152">
        <f t="shared" ref="A3360:B3375" si="487">A3359+1</f>
        <v>3346</v>
      </c>
      <c r="B3360" s="153">
        <f t="shared" si="487"/>
        <v>48271</v>
      </c>
      <c r="C3360" s="179" t="str">
        <f t="shared" si="484"/>
        <v>구간37</v>
      </c>
      <c r="D3360" s="152">
        <f t="shared" si="481"/>
        <v>91</v>
      </c>
      <c r="E3360" s="180">
        <f>COUNTIF($C$15:C3360,C3360)</f>
        <v>58</v>
      </c>
      <c r="F3360" s="181">
        <f t="shared" si="485"/>
        <v>0.2534697725538031</v>
      </c>
      <c r="G3360" s="181">
        <f t="shared" si="486"/>
        <v>1.0864690781028253E-3</v>
      </c>
      <c r="H3360" s="182">
        <f t="shared" si="482"/>
        <v>0.25455624163190593</v>
      </c>
    </row>
    <row r="3361" spans="1:8">
      <c r="A3361" s="152">
        <f t="shared" si="487"/>
        <v>3347</v>
      </c>
      <c r="B3361" s="153">
        <f t="shared" si="487"/>
        <v>48272</v>
      </c>
      <c r="C3361" s="179" t="str">
        <f t="shared" si="484"/>
        <v>구간37</v>
      </c>
      <c r="D3361" s="152">
        <f t="shared" si="481"/>
        <v>91</v>
      </c>
      <c r="E3361" s="180">
        <f>COUNTIF($C$15:C3361,C3361)</f>
        <v>59</v>
      </c>
      <c r="F3361" s="181">
        <f t="shared" si="485"/>
        <v>0.2534697725538031</v>
      </c>
      <c r="G3361" s="181">
        <f t="shared" si="486"/>
        <v>1.1052013035873567E-3</v>
      </c>
      <c r="H3361" s="182">
        <f t="shared" si="482"/>
        <v>0.25457497385739047</v>
      </c>
    </row>
    <row r="3362" spans="1:8">
      <c r="A3362" s="152">
        <f t="shared" si="487"/>
        <v>3348</v>
      </c>
      <c r="B3362" s="153">
        <f t="shared" si="487"/>
        <v>48273</v>
      </c>
      <c r="C3362" s="179" t="str">
        <f t="shared" si="484"/>
        <v>구간37</v>
      </c>
      <c r="D3362" s="152">
        <f t="shared" si="481"/>
        <v>91</v>
      </c>
      <c r="E3362" s="180">
        <f>COUNTIF($C$15:C3362,C3362)</f>
        <v>60</v>
      </c>
      <c r="F3362" s="181">
        <f t="shared" si="485"/>
        <v>0.2534697725538031</v>
      </c>
      <c r="G3362" s="181">
        <f t="shared" si="486"/>
        <v>1.1239335290718882E-3</v>
      </c>
      <c r="H3362" s="182">
        <f t="shared" si="482"/>
        <v>0.25459370608287496</v>
      </c>
    </row>
    <row r="3363" spans="1:8">
      <c r="A3363" s="152">
        <f t="shared" si="487"/>
        <v>3349</v>
      </c>
      <c r="B3363" s="153">
        <f t="shared" si="487"/>
        <v>48274</v>
      </c>
      <c r="C3363" s="179" t="str">
        <f t="shared" si="484"/>
        <v>구간37</v>
      </c>
      <c r="D3363" s="152">
        <f t="shared" si="481"/>
        <v>91</v>
      </c>
      <c r="E3363" s="180">
        <f>COUNTIF($C$15:C3363,C3363)</f>
        <v>61</v>
      </c>
      <c r="F3363" s="181">
        <f t="shared" si="485"/>
        <v>0.2534697725538031</v>
      </c>
      <c r="G3363" s="181">
        <f t="shared" si="486"/>
        <v>1.1426657545564197E-3</v>
      </c>
      <c r="H3363" s="182">
        <f t="shared" si="482"/>
        <v>0.2546124383083595</v>
      </c>
    </row>
    <row r="3364" spans="1:8">
      <c r="A3364" s="152">
        <f t="shared" si="487"/>
        <v>3350</v>
      </c>
      <c r="B3364" s="153">
        <f t="shared" si="487"/>
        <v>48275</v>
      </c>
      <c r="C3364" s="179" t="str">
        <f t="shared" si="484"/>
        <v>구간37</v>
      </c>
      <c r="D3364" s="152">
        <f t="shared" si="481"/>
        <v>91</v>
      </c>
      <c r="E3364" s="180">
        <f>COUNTIF($C$15:C3364,C3364)</f>
        <v>62</v>
      </c>
      <c r="F3364" s="181">
        <f t="shared" si="485"/>
        <v>0.2534697725538031</v>
      </c>
      <c r="G3364" s="181">
        <f t="shared" si="486"/>
        <v>1.1613979800409512E-3</v>
      </c>
      <c r="H3364" s="182">
        <f t="shared" si="482"/>
        <v>0.25463117053384404</v>
      </c>
    </row>
    <row r="3365" spans="1:8">
      <c r="A3365" s="152">
        <f t="shared" si="487"/>
        <v>3351</v>
      </c>
      <c r="B3365" s="153">
        <f t="shared" si="487"/>
        <v>48276</v>
      </c>
      <c r="C3365" s="179" t="str">
        <f t="shared" si="484"/>
        <v>구간37</v>
      </c>
      <c r="D3365" s="152">
        <f t="shared" si="481"/>
        <v>91</v>
      </c>
      <c r="E3365" s="180">
        <f>COUNTIF($C$15:C3365,C3365)</f>
        <v>63</v>
      </c>
      <c r="F3365" s="181">
        <f t="shared" si="485"/>
        <v>0.2534697725538031</v>
      </c>
      <c r="G3365" s="181">
        <f t="shared" si="486"/>
        <v>1.1801302055254826E-3</v>
      </c>
      <c r="H3365" s="182">
        <f t="shared" si="482"/>
        <v>0.25464990275932858</v>
      </c>
    </row>
    <row r="3366" spans="1:8">
      <c r="A3366" s="152">
        <f t="shared" si="487"/>
        <v>3352</v>
      </c>
      <c r="B3366" s="153">
        <f t="shared" si="487"/>
        <v>48277</v>
      </c>
      <c r="C3366" s="179" t="str">
        <f t="shared" si="484"/>
        <v>구간37</v>
      </c>
      <c r="D3366" s="152">
        <f t="shared" si="481"/>
        <v>91</v>
      </c>
      <c r="E3366" s="180">
        <f>COUNTIF($C$15:C3366,C3366)</f>
        <v>64</v>
      </c>
      <c r="F3366" s="181">
        <f t="shared" si="485"/>
        <v>0.2534697725538031</v>
      </c>
      <c r="G3366" s="181">
        <f t="shared" si="486"/>
        <v>1.1988624310100141E-3</v>
      </c>
      <c r="H3366" s="182">
        <f t="shared" si="482"/>
        <v>0.25466863498481312</v>
      </c>
    </row>
    <row r="3367" spans="1:8">
      <c r="A3367" s="152">
        <f t="shared" si="487"/>
        <v>3353</v>
      </c>
      <c r="B3367" s="153">
        <f t="shared" si="487"/>
        <v>48278</v>
      </c>
      <c r="C3367" s="179" t="str">
        <f t="shared" si="484"/>
        <v>구간37</v>
      </c>
      <c r="D3367" s="152">
        <f t="shared" si="481"/>
        <v>91</v>
      </c>
      <c r="E3367" s="180">
        <f>COUNTIF($C$15:C3367,C3367)</f>
        <v>65</v>
      </c>
      <c r="F3367" s="181">
        <f t="shared" si="485"/>
        <v>0.2534697725538031</v>
      </c>
      <c r="G3367" s="181">
        <f t="shared" si="486"/>
        <v>1.2175946564945456E-3</v>
      </c>
      <c r="H3367" s="182">
        <f t="shared" si="482"/>
        <v>0.25468736721029767</v>
      </c>
    </row>
    <row r="3368" spans="1:8">
      <c r="A3368" s="152">
        <f t="shared" si="487"/>
        <v>3354</v>
      </c>
      <c r="B3368" s="153">
        <f t="shared" si="487"/>
        <v>48279</v>
      </c>
      <c r="C3368" s="179" t="str">
        <f t="shared" si="484"/>
        <v>구간37</v>
      </c>
      <c r="D3368" s="152">
        <f t="shared" si="481"/>
        <v>91</v>
      </c>
      <c r="E3368" s="180">
        <f>COUNTIF($C$15:C3368,C3368)</f>
        <v>66</v>
      </c>
      <c r="F3368" s="181">
        <f t="shared" si="485"/>
        <v>0.2534697725538031</v>
      </c>
      <c r="G3368" s="181">
        <f t="shared" si="486"/>
        <v>1.2363268819790771E-3</v>
      </c>
      <c r="H3368" s="182">
        <f t="shared" si="482"/>
        <v>0.25470609943578215</v>
      </c>
    </row>
    <row r="3369" spans="1:8">
      <c r="A3369" s="152">
        <f t="shared" si="487"/>
        <v>3355</v>
      </c>
      <c r="B3369" s="153">
        <f t="shared" si="487"/>
        <v>48280</v>
      </c>
      <c r="C3369" s="179" t="str">
        <f t="shared" si="484"/>
        <v>구간37</v>
      </c>
      <c r="D3369" s="152">
        <f t="shared" si="481"/>
        <v>91</v>
      </c>
      <c r="E3369" s="180">
        <f>COUNTIF($C$15:C3369,C3369)</f>
        <v>67</v>
      </c>
      <c r="F3369" s="181">
        <f t="shared" si="485"/>
        <v>0.2534697725538031</v>
      </c>
      <c r="G3369" s="181">
        <f t="shared" si="486"/>
        <v>1.2550591074636085E-3</v>
      </c>
      <c r="H3369" s="182">
        <f t="shared" si="482"/>
        <v>0.25472483166126669</v>
      </c>
    </row>
    <row r="3370" spans="1:8">
      <c r="A3370" s="152">
        <f t="shared" si="487"/>
        <v>3356</v>
      </c>
      <c r="B3370" s="153">
        <f t="shared" si="487"/>
        <v>48281</v>
      </c>
      <c r="C3370" s="179" t="str">
        <f t="shared" si="484"/>
        <v>구간37</v>
      </c>
      <c r="D3370" s="152">
        <f t="shared" si="481"/>
        <v>91</v>
      </c>
      <c r="E3370" s="180">
        <f>COUNTIF($C$15:C3370,C3370)</f>
        <v>68</v>
      </c>
      <c r="F3370" s="181">
        <f t="shared" si="485"/>
        <v>0.2534697725538031</v>
      </c>
      <c r="G3370" s="181">
        <f t="shared" si="486"/>
        <v>1.27379133294814E-3</v>
      </c>
      <c r="H3370" s="182">
        <f t="shared" si="482"/>
        <v>0.25474356388675123</v>
      </c>
    </row>
    <row r="3371" spans="1:8">
      <c r="A3371" s="152">
        <f t="shared" si="487"/>
        <v>3357</v>
      </c>
      <c r="B3371" s="153">
        <f t="shared" si="487"/>
        <v>48282</v>
      </c>
      <c r="C3371" s="179" t="str">
        <f t="shared" si="484"/>
        <v>구간37</v>
      </c>
      <c r="D3371" s="152">
        <f t="shared" si="481"/>
        <v>91</v>
      </c>
      <c r="E3371" s="180">
        <f>COUNTIF($C$15:C3371,C3371)</f>
        <v>69</v>
      </c>
      <c r="F3371" s="181">
        <f t="shared" si="485"/>
        <v>0.2534697725538031</v>
      </c>
      <c r="G3371" s="181">
        <f t="shared" si="486"/>
        <v>1.2925235584326715E-3</v>
      </c>
      <c r="H3371" s="182">
        <f t="shared" si="482"/>
        <v>0.25476229611223578</v>
      </c>
    </row>
    <row r="3372" spans="1:8">
      <c r="A3372" s="152">
        <f t="shared" si="487"/>
        <v>3358</v>
      </c>
      <c r="B3372" s="153">
        <f t="shared" si="487"/>
        <v>48283</v>
      </c>
      <c r="C3372" s="179" t="str">
        <f t="shared" si="484"/>
        <v>구간37</v>
      </c>
      <c r="D3372" s="152">
        <f t="shared" si="481"/>
        <v>91</v>
      </c>
      <c r="E3372" s="180">
        <f>COUNTIF($C$15:C3372,C3372)</f>
        <v>70</v>
      </c>
      <c r="F3372" s="181">
        <f t="shared" si="485"/>
        <v>0.2534697725538031</v>
      </c>
      <c r="G3372" s="181">
        <f t="shared" si="486"/>
        <v>1.311255783917203E-3</v>
      </c>
      <c r="H3372" s="182">
        <f t="shared" si="482"/>
        <v>0.25478102833772032</v>
      </c>
    </row>
    <row r="3373" spans="1:8">
      <c r="A3373" s="152">
        <f t="shared" si="487"/>
        <v>3359</v>
      </c>
      <c r="B3373" s="153">
        <f t="shared" si="487"/>
        <v>48284</v>
      </c>
      <c r="C3373" s="179" t="str">
        <f t="shared" si="484"/>
        <v>구간37</v>
      </c>
      <c r="D3373" s="152">
        <f t="shared" si="481"/>
        <v>91</v>
      </c>
      <c r="E3373" s="180">
        <f>COUNTIF($C$15:C3373,C3373)</f>
        <v>71</v>
      </c>
      <c r="F3373" s="181">
        <f t="shared" si="485"/>
        <v>0.2534697725538031</v>
      </c>
      <c r="G3373" s="181">
        <f t="shared" si="486"/>
        <v>1.3299880094017344E-3</v>
      </c>
      <c r="H3373" s="182">
        <f t="shared" si="482"/>
        <v>0.25479976056320486</v>
      </c>
    </row>
    <row r="3374" spans="1:8">
      <c r="A3374" s="152">
        <f t="shared" si="487"/>
        <v>3360</v>
      </c>
      <c r="B3374" s="153">
        <f t="shared" si="487"/>
        <v>48285</v>
      </c>
      <c r="C3374" s="179" t="str">
        <f t="shared" si="484"/>
        <v>구간37</v>
      </c>
      <c r="D3374" s="152">
        <f t="shared" si="481"/>
        <v>91</v>
      </c>
      <c r="E3374" s="180">
        <f>COUNTIF($C$15:C3374,C3374)</f>
        <v>72</v>
      </c>
      <c r="F3374" s="181">
        <f t="shared" si="485"/>
        <v>0.2534697725538031</v>
      </c>
      <c r="G3374" s="181">
        <f t="shared" si="486"/>
        <v>1.3487202348862659E-3</v>
      </c>
      <c r="H3374" s="182">
        <f t="shared" si="482"/>
        <v>0.25481849278868934</v>
      </c>
    </row>
    <row r="3375" spans="1:8">
      <c r="A3375" s="152">
        <f t="shared" si="487"/>
        <v>3361</v>
      </c>
      <c r="B3375" s="153">
        <f t="shared" si="487"/>
        <v>48286</v>
      </c>
      <c r="C3375" s="179" t="str">
        <f t="shared" si="484"/>
        <v>구간37</v>
      </c>
      <c r="D3375" s="152">
        <f t="shared" si="481"/>
        <v>91</v>
      </c>
      <c r="E3375" s="180">
        <f>COUNTIF($C$15:C3375,C3375)</f>
        <v>73</v>
      </c>
      <c r="F3375" s="181">
        <f t="shared" si="485"/>
        <v>0.2534697725538031</v>
      </c>
      <c r="G3375" s="181">
        <f t="shared" si="486"/>
        <v>1.3674524603707974E-3</v>
      </c>
      <c r="H3375" s="182">
        <f t="shared" si="482"/>
        <v>0.25483722501417388</v>
      </c>
    </row>
    <row r="3376" spans="1:8">
      <c r="A3376" s="152">
        <f t="shared" ref="A3376:B3391" si="488">A3375+1</f>
        <v>3362</v>
      </c>
      <c r="B3376" s="153">
        <f t="shared" si="488"/>
        <v>48287</v>
      </c>
      <c r="C3376" s="179" t="str">
        <f t="shared" si="484"/>
        <v>구간37</v>
      </c>
      <c r="D3376" s="152">
        <f t="shared" si="481"/>
        <v>91</v>
      </c>
      <c r="E3376" s="180">
        <f>COUNTIF($C$15:C3376,C3376)</f>
        <v>74</v>
      </c>
      <c r="F3376" s="181">
        <f t="shared" si="485"/>
        <v>0.2534697725538031</v>
      </c>
      <c r="G3376" s="181">
        <f t="shared" si="486"/>
        <v>1.3861846858553289E-3</v>
      </c>
      <c r="H3376" s="182">
        <f t="shared" si="482"/>
        <v>0.25485595723965843</v>
      </c>
    </row>
    <row r="3377" spans="1:8">
      <c r="A3377" s="152">
        <f t="shared" si="488"/>
        <v>3363</v>
      </c>
      <c r="B3377" s="153">
        <f t="shared" si="488"/>
        <v>48288</v>
      </c>
      <c r="C3377" s="179" t="str">
        <f t="shared" si="484"/>
        <v>구간37</v>
      </c>
      <c r="D3377" s="152">
        <f t="shared" si="481"/>
        <v>91</v>
      </c>
      <c r="E3377" s="180">
        <f>COUNTIF($C$15:C3377,C3377)</f>
        <v>75</v>
      </c>
      <c r="F3377" s="181">
        <f t="shared" si="485"/>
        <v>0.2534697725538031</v>
      </c>
      <c r="G3377" s="181">
        <f t="shared" si="486"/>
        <v>1.4049169113398603E-3</v>
      </c>
      <c r="H3377" s="182">
        <f t="shared" si="482"/>
        <v>0.25487468946514297</v>
      </c>
    </row>
    <row r="3378" spans="1:8">
      <c r="A3378" s="152">
        <f t="shared" si="488"/>
        <v>3364</v>
      </c>
      <c r="B3378" s="153">
        <f t="shared" si="488"/>
        <v>48289</v>
      </c>
      <c r="C3378" s="179" t="str">
        <f t="shared" si="484"/>
        <v>구간37</v>
      </c>
      <c r="D3378" s="152">
        <f t="shared" si="481"/>
        <v>91</v>
      </c>
      <c r="E3378" s="180">
        <f>COUNTIF($C$15:C3378,C3378)</f>
        <v>76</v>
      </c>
      <c r="F3378" s="181">
        <f t="shared" si="485"/>
        <v>0.2534697725538031</v>
      </c>
      <c r="G3378" s="181">
        <f t="shared" si="486"/>
        <v>1.4236491368243918E-3</v>
      </c>
      <c r="H3378" s="182">
        <f t="shared" si="482"/>
        <v>0.25489342169062751</v>
      </c>
    </row>
    <row r="3379" spans="1:8">
      <c r="A3379" s="152">
        <f t="shared" si="488"/>
        <v>3365</v>
      </c>
      <c r="B3379" s="153">
        <f t="shared" si="488"/>
        <v>48290</v>
      </c>
      <c r="C3379" s="179" t="str">
        <f t="shared" si="484"/>
        <v>구간37</v>
      </c>
      <c r="D3379" s="152">
        <f t="shared" si="481"/>
        <v>91</v>
      </c>
      <c r="E3379" s="180">
        <f>COUNTIF($C$15:C3379,C3379)</f>
        <v>77</v>
      </c>
      <c r="F3379" s="181">
        <f t="shared" si="485"/>
        <v>0.2534697725538031</v>
      </c>
      <c r="G3379" s="181">
        <f t="shared" si="486"/>
        <v>1.4423813623089233E-3</v>
      </c>
      <c r="H3379" s="182">
        <f t="shared" si="482"/>
        <v>0.25491215391611199</v>
      </c>
    </row>
    <row r="3380" spans="1:8">
      <c r="A3380" s="152">
        <f t="shared" si="488"/>
        <v>3366</v>
      </c>
      <c r="B3380" s="153">
        <f t="shared" si="488"/>
        <v>48291</v>
      </c>
      <c r="C3380" s="179" t="str">
        <f t="shared" si="484"/>
        <v>구간37</v>
      </c>
      <c r="D3380" s="152">
        <f t="shared" si="481"/>
        <v>91</v>
      </c>
      <c r="E3380" s="180">
        <f>COUNTIF($C$15:C3380,C3380)</f>
        <v>78</v>
      </c>
      <c r="F3380" s="181">
        <f t="shared" si="485"/>
        <v>0.2534697725538031</v>
      </c>
      <c r="G3380" s="181">
        <f t="shared" si="486"/>
        <v>1.4611135877934547E-3</v>
      </c>
      <c r="H3380" s="182">
        <f t="shared" si="482"/>
        <v>0.25493088614159654</v>
      </c>
    </row>
    <row r="3381" spans="1:8">
      <c r="A3381" s="152">
        <f t="shared" si="488"/>
        <v>3367</v>
      </c>
      <c r="B3381" s="153">
        <f t="shared" si="488"/>
        <v>48292</v>
      </c>
      <c r="C3381" s="179" t="str">
        <f t="shared" si="484"/>
        <v>구간37</v>
      </c>
      <c r="D3381" s="152">
        <f t="shared" si="481"/>
        <v>91</v>
      </c>
      <c r="E3381" s="180">
        <f>COUNTIF($C$15:C3381,C3381)</f>
        <v>79</v>
      </c>
      <c r="F3381" s="181">
        <f t="shared" si="485"/>
        <v>0.2534697725538031</v>
      </c>
      <c r="G3381" s="181">
        <f t="shared" si="486"/>
        <v>1.4798458132779862E-3</v>
      </c>
      <c r="H3381" s="182">
        <f t="shared" si="482"/>
        <v>0.25494961836708108</v>
      </c>
    </row>
    <row r="3382" spans="1:8">
      <c r="A3382" s="152">
        <f t="shared" si="488"/>
        <v>3368</v>
      </c>
      <c r="B3382" s="153">
        <f t="shared" si="488"/>
        <v>48293</v>
      </c>
      <c r="C3382" s="179" t="str">
        <f t="shared" si="484"/>
        <v>구간37</v>
      </c>
      <c r="D3382" s="152">
        <f t="shared" si="481"/>
        <v>91</v>
      </c>
      <c r="E3382" s="180">
        <f>COUNTIF($C$15:C3382,C3382)</f>
        <v>80</v>
      </c>
      <c r="F3382" s="181">
        <f t="shared" si="485"/>
        <v>0.2534697725538031</v>
      </c>
      <c r="G3382" s="181">
        <f t="shared" si="486"/>
        <v>1.4985780387625177E-3</v>
      </c>
      <c r="H3382" s="182">
        <f t="shared" si="482"/>
        <v>0.25496835059256562</v>
      </c>
    </row>
    <row r="3383" spans="1:8">
      <c r="A3383" s="152">
        <f t="shared" si="488"/>
        <v>3369</v>
      </c>
      <c r="B3383" s="153">
        <f t="shared" si="488"/>
        <v>48294</v>
      </c>
      <c r="C3383" s="179" t="str">
        <f t="shared" si="484"/>
        <v>구간37</v>
      </c>
      <c r="D3383" s="152">
        <f t="shared" si="481"/>
        <v>91</v>
      </c>
      <c r="E3383" s="180">
        <f>COUNTIF($C$15:C3383,C3383)</f>
        <v>81</v>
      </c>
      <c r="F3383" s="181">
        <f t="shared" si="485"/>
        <v>0.2534697725538031</v>
      </c>
      <c r="G3383" s="181">
        <f t="shared" si="486"/>
        <v>1.5173102642470492E-3</v>
      </c>
      <c r="H3383" s="182">
        <f t="shared" si="482"/>
        <v>0.25498708281805016</v>
      </c>
    </row>
    <row r="3384" spans="1:8">
      <c r="A3384" s="152">
        <f t="shared" si="488"/>
        <v>3370</v>
      </c>
      <c r="B3384" s="153">
        <f t="shared" si="488"/>
        <v>48295</v>
      </c>
      <c r="C3384" s="179" t="str">
        <f t="shared" si="484"/>
        <v>구간37</v>
      </c>
      <c r="D3384" s="152">
        <f t="shared" si="481"/>
        <v>91</v>
      </c>
      <c r="E3384" s="180">
        <f>COUNTIF($C$15:C3384,C3384)</f>
        <v>82</v>
      </c>
      <c r="F3384" s="181">
        <f t="shared" si="485"/>
        <v>0.2534697725538031</v>
      </c>
      <c r="G3384" s="181">
        <f t="shared" si="486"/>
        <v>1.5360424897315806E-3</v>
      </c>
      <c r="H3384" s="182">
        <f t="shared" si="482"/>
        <v>0.2550058150435347</v>
      </c>
    </row>
    <row r="3385" spans="1:8">
      <c r="A3385" s="152">
        <f t="shared" si="488"/>
        <v>3371</v>
      </c>
      <c r="B3385" s="153">
        <f t="shared" si="488"/>
        <v>48296</v>
      </c>
      <c r="C3385" s="179" t="str">
        <f t="shared" si="484"/>
        <v>구간37</v>
      </c>
      <c r="D3385" s="152">
        <f t="shared" si="481"/>
        <v>91</v>
      </c>
      <c r="E3385" s="180">
        <f>COUNTIF($C$15:C3385,C3385)</f>
        <v>83</v>
      </c>
      <c r="F3385" s="181">
        <f t="shared" si="485"/>
        <v>0.2534697725538031</v>
      </c>
      <c r="G3385" s="181">
        <f t="shared" si="486"/>
        <v>1.5547747152161121E-3</v>
      </c>
      <c r="H3385" s="182">
        <f t="shared" si="482"/>
        <v>0.25502454726901919</v>
      </c>
    </row>
    <row r="3386" spans="1:8">
      <c r="A3386" s="152">
        <f t="shared" si="488"/>
        <v>3372</v>
      </c>
      <c r="B3386" s="153">
        <f t="shared" si="488"/>
        <v>48297</v>
      </c>
      <c r="C3386" s="179" t="str">
        <f t="shared" si="484"/>
        <v>구간37</v>
      </c>
      <c r="D3386" s="152">
        <f t="shared" si="481"/>
        <v>91</v>
      </c>
      <c r="E3386" s="180">
        <f>COUNTIF($C$15:C3386,C3386)</f>
        <v>84</v>
      </c>
      <c r="F3386" s="181">
        <f t="shared" si="485"/>
        <v>0.2534697725538031</v>
      </c>
      <c r="G3386" s="181">
        <f t="shared" si="486"/>
        <v>1.5735069407006436E-3</v>
      </c>
      <c r="H3386" s="182">
        <f t="shared" si="482"/>
        <v>0.25504327949450373</v>
      </c>
    </row>
    <row r="3387" spans="1:8">
      <c r="A3387" s="152">
        <f t="shared" si="488"/>
        <v>3373</v>
      </c>
      <c r="B3387" s="153">
        <f t="shared" si="488"/>
        <v>48298</v>
      </c>
      <c r="C3387" s="179" t="str">
        <f t="shared" si="484"/>
        <v>구간37</v>
      </c>
      <c r="D3387" s="152">
        <f t="shared" si="481"/>
        <v>91</v>
      </c>
      <c r="E3387" s="180">
        <f>COUNTIF($C$15:C3387,C3387)</f>
        <v>85</v>
      </c>
      <c r="F3387" s="181">
        <f t="shared" si="485"/>
        <v>0.2534697725538031</v>
      </c>
      <c r="G3387" s="181">
        <f t="shared" si="486"/>
        <v>1.5922391661851751E-3</v>
      </c>
      <c r="H3387" s="182">
        <f t="shared" si="482"/>
        <v>0.25506201171998827</v>
      </c>
    </row>
    <row r="3388" spans="1:8">
      <c r="A3388" s="152">
        <f t="shared" si="488"/>
        <v>3374</v>
      </c>
      <c r="B3388" s="153">
        <f t="shared" si="488"/>
        <v>48299</v>
      </c>
      <c r="C3388" s="179" t="str">
        <f t="shared" si="484"/>
        <v>구간37</v>
      </c>
      <c r="D3388" s="152">
        <f t="shared" si="481"/>
        <v>91</v>
      </c>
      <c r="E3388" s="180">
        <f>COUNTIF($C$15:C3388,C3388)</f>
        <v>86</v>
      </c>
      <c r="F3388" s="181">
        <f t="shared" si="485"/>
        <v>0.2534697725538031</v>
      </c>
      <c r="G3388" s="181">
        <f t="shared" si="486"/>
        <v>1.6109713916697065E-3</v>
      </c>
      <c r="H3388" s="182">
        <f t="shared" si="482"/>
        <v>0.25508074394547281</v>
      </c>
    </row>
    <row r="3389" spans="1:8">
      <c r="A3389" s="152">
        <f t="shared" si="488"/>
        <v>3375</v>
      </c>
      <c r="B3389" s="153">
        <f t="shared" si="488"/>
        <v>48300</v>
      </c>
      <c r="C3389" s="179" t="str">
        <f t="shared" si="484"/>
        <v>구간37</v>
      </c>
      <c r="D3389" s="152">
        <f t="shared" si="481"/>
        <v>91</v>
      </c>
      <c r="E3389" s="180">
        <f>COUNTIF($C$15:C3389,C3389)</f>
        <v>87</v>
      </c>
      <c r="F3389" s="181">
        <f t="shared" si="485"/>
        <v>0.2534697725538031</v>
      </c>
      <c r="G3389" s="181">
        <f t="shared" si="486"/>
        <v>1.629703617154238E-3</v>
      </c>
      <c r="H3389" s="182">
        <f t="shared" si="482"/>
        <v>0.25509947617095735</v>
      </c>
    </row>
    <row r="3390" spans="1:8">
      <c r="A3390" s="152">
        <f t="shared" si="488"/>
        <v>3376</v>
      </c>
      <c r="B3390" s="153">
        <f t="shared" si="488"/>
        <v>48301</v>
      </c>
      <c r="C3390" s="179" t="str">
        <f t="shared" si="484"/>
        <v>구간37</v>
      </c>
      <c r="D3390" s="152">
        <f t="shared" si="481"/>
        <v>91</v>
      </c>
      <c r="E3390" s="180">
        <f>COUNTIF($C$15:C3390,C3390)</f>
        <v>88</v>
      </c>
      <c r="F3390" s="181">
        <f t="shared" si="485"/>
        <v>0.2534697725538031</v>
      </c>
      <c r="G3390" s="181">
        <f t="shared" si="486"/>
        <v>1.6484358426387695E-3</v>
      </c>
      <c r="H3390" s="182">
        <f t="shared" si="482"/>
        <v>0.25511820839644189</v>
      </c>
    </row>
    <row r="3391" spans="1:8">
      <c r="A3391" s="152">
        <f t="shared" si="488"/>
        <v>3377</v>
      </c>
      <c r="B3391" s="153">
        <f t="shared" si="488"/>
        <v>48302</v>
      </c>
      <c r="C3391" s="179" t="str">
        <f t="shared" si="484"/>
        <v>구간37</v>
      </c>
      <c r="D3391" s="152">
        <f t="shared" si="481"/>
        <v>91</v>
      </c>
      <c r="E3391" s="180">
        <f>COUNTIF($C$15:C3391,C3391)</f>
        <v>89</v>
      </c>
      <c r="F3391" s="181">
        <f t="shared" si="485"/>
        <v>0.2534697725538031</v>
      </c>
      <c r="G3391" s="181">
        <f t="shared" si="486"/>
        <v>1.667168068123301E-3</v>
      </c>
      <c r="H3391" s="182">
        <f t="shared" si="482"/>
        <v>0.25513694062192638</v>
      </c>
    </row>
    <row r="3392" spans="1:8">
      <c r="A3392" s="152">
        <f t="shared" ref="A3392:B3407" si="489">A3391+1</f>
        <v>3378</v>
      </c>
      <c r="B3392" s="153">
        <f t="shared" si="489"/>
        <v>48303</v>
      </c>
      <c r="C3392" s="179" t="str">
        <f t="shared" si="484"/>
        <v>구간37</v>
      </c>
      <c r="D3392" s="152">
        <f t="shared" si="481"/>
        <v>91</v>
      </c>
      <c r="E3392" s="180">
        <f>COUNTIF($C$15:C3392,C3392)</f>
        <v>90</v>
      </c>
      <c r="F3392" s="181">
        <f t="shared" si="485"/>
        <v>0.2534697725538031</v>
      </c>
      <c r="G3392" s="181">
        <f t="shared" si="486"/>
        <v>1.6859002936078324E-3</v>
      </c>
      <c r="H3392" s="182">
        <f t="shared" si="482"/>
        <v>0.25515567284741092</v>
      </c>
    </row>
    <row r="3393" spans="1:8">
      <c r="A3393" s="152">
        <f t="shared" si="489"/>
        <v>3379</v>
      </c>
      <c r="B3393" s="153">
        <f t="shared" si="489"/>
        <v>48304</v>
      </c>
      <c r="C3393" s="179" t="str">
        <f t="shared" si="484"/>
        <v>구간37</v>
      </c>
      <c r="D3393" s="152">
        <f t="shared" si="481"/>
        <v>91</v>
      </c>
      <c r="E3393" s="180">
        <f>COUNTIF($C$15:C3393,C3393)</f>
        <v>91</v>
      </c>
      <c r="F3393" s="181">
        <f t="shared" si="485"/>
        <v>0.2534697725538031</v>
      </c>
      <c r="G3393" s="181">
        <f t="shared" si="486"/>
        <v>1.7046325190923639E-3</v>
      </c>
      <c r="H3393" s="182">
        <f t="shared" si="482"/>
        <v>0.25517440507289546</v>
      </c>
    </row>
    <row r="3394" spans="1:8">
      <c r="A3394" s="152">
        <f t="shared" si="489"/>
        <v>3380</v>
      </c>
      <c r="B3394" s="153">
        <f t="shared" si="489"/>
        <v>48305</v>
      </c>
      <c r="C3394" s="179" t="str">
        <f t="shared" si="484"/>
        <v>구간38</v>
      </c>
      <c r="D3394" s="152">
        <f t="shared" si="481"/>
        <v>91</v>
      </c>
      <c r="E3394" s="180">
        <f>COUNTIF($C$15:C3394,C3394)</f>
        <v>1</v>
      </c>
      <c r="F3394" s="181">
        <f t="shared" si="485"/>
        <v>0.25517440507289546</v>
      </c>
      <c r="G3394" s="181">
        <f t="shared" si="486"/>
        <v>2.0077786004601362E-5</v>
      </c>
      <c r="H3394" s="182">
        <f t="shared" si="482"/>
        <v>0.25519448285890006</v>
      </c>
    </row>
    <row r="3395" spans="1:8">
      <c r="A3395" s="152">
        <f t="shared" si="489"/>
        <v>3381</v>
      </c>
      <c r="B3395" s="153">
        <f t="shared" si="489"/>
        <v>48306</v>
      </c>
      <c r="C3395" s="179" t="str">
        <f t="shared" si="484"/>
        <v>구간38</v>
      </c>
      <c r="D3395" s="152">
        <f t="shared" si="481"/>
        <v>91</v>
      </c>
      <c r="E3395" s="180">
        <f>COUNTIF($C$15:C3395,C3395)</f>
        <v>2</v>
      </c>
      <c r="F3395" s="181">
        <f t="shared" si="485"/>
        <v>0.25517440507289546</v>
      </c>
      <c r="G3395" s="181">
        <f t="shared" si="486"/>
        <v>4.0155572009202724E-5</v>
      </c>
      <c r="H3395" s="182">
        <f t="shared" si="482"/>
        <v>0.25521456064490466</v>
      </c>
    </row>
    <row r="3396" spans="1:8">
      <c r="A3396" s="152">
        <f t="shared" si="489"/>
        <v>3382</v>
      </c>
      <c r="B3396" s="153">
        <f t="shared" si="489"/>
        <v>48307</v>
      </c>
      <c r="C3396" s="179" t="str">
        <f t="shared" si="484"/>
        <v>구간38</v>
      </c>
      <c r="D3396" s="152">
        <f t="shared" si="481"/>
        <v>91</v>
      </c>
      <c r="E3396" s="180">
        <f>COUNTIF($C$15:C3396,C3396)</f>
        <v>3</v>
      </c>
      <c r="F3396" s="181">
        <f t="shared" si="485"/>
        <v>0.25517440507289546</v>
      </c>
      <c r="G3396" s="181">
        <f t="shared" si="486"/>
        <v>6.0233358013804086E-5</v>
      </c>
      <c r="H3396" s="182">
        <f t="shared" si="482"/>
        <v>0.25523463843090927</v>
      </c>
    </row>
    <row r="3397" spans="1:8">
      <c r="A3397" s="152">
        <f t="shared" si="489"/>
        <v>3383</v>
      </c>
      <c r="B3397" s="153">
        <f t="shared" si="489"/>
        <v>48308</v>
      </c>
      <c r="C3397" s="179" t="str">
        <f t="shared" si="484"/>
        <v>구간38</v>
      </c>
      <c r="D3397" s="152">
        <f t="shared" si="481"/>
        <v>91</v>
      </c>
      <c r="E3397" s="180">
        <f>COUNTIF($C$15:C3397,C3397)</f>
        <v>4</v>
      </c>
      <c r="F3397" s="181">
        <f t="shared" si="485"/>
        <v>0.25517440507289546</v>
      </c>
      <c r="G3397" s="181">
        <f t="shared" si="486"/>
        <v>8.0311144018405448E-5</v>
      </c>
      <c r="H3397" s="182">
        <f t="shared" si="482"/>
        <v>0.25525471621691387</v>
      </c>
    </row>
    <row r="3398" spans="1:8">
      <c r="A3398" s="152">
        <f t="shared" si="489"/>
        <v>3384</v>
      </c>
      <c r="B3398" s="153">
        <f t="shared" si="489"/>
        <v>48309</v>
      </c>
      <c r="C3398" s="179" t="str">
        <f t="shared" si="484"/>
        <v>구간38</v>
      </c>
      <c r="D3398" s="152">
        <f t="shared" si="481"/>
        <v>91</v>
      </c>
      <c r="E3398" s="180">
        <f>COUNTIF($C$15:C3398,C3398)</f>
        <v>5</v>
      </c>
      <c r="F3398" s="181">
        <f t="shared" si="485"/>
        <v>0.25517440507289546</v>
      </c>
      <c r="G3398" s="181">
        <f t="shared" si="486"/>
        <v>1.0038893002300681E-4</v>
      </c>
      <c r="H3398" s="182">
        <f t="shared" si="482"/>
        <v>0.25527479400291847</v>
      </c>
    </row>
    <row r="3399" spans="1:8">
      <c r="A3399" s="152">
        <f t="shared" si="489"/>
        <v>3385</v>
      </c>
      <c r="B3399" s="153">
        <f t="shared" si="489"/>
        <v>48310</v>
      </c>
      <c r="C3399" s="179" t="str">
        <f t="shared" si="484"/>
        <v>구간38</v>
      </c>
      <c r="D3399" s="152">
        <f t="shared" si="481"/>
        <v>91</v>
      </c>
      <c r="E3399" s="180">
        <f>COUNTIF($C$15:C3399,C3399)</f>
        <v>6</v>
      </c>
      <c r="F3399" s="181">
        <f t="shared" si="485"/>
        <v>0.25517440507289546</v>
      </c>
      <c r="G3399" s="181">
        <f t="shared" si="486"/>
        <v>1.2046671602760817E-4</v>
      </c>
      <c r="H3399" s="182">
        <f t="shared" si="482"/>
        <v>0.25529487178892307</v>
      </c>
    </row>
    <row r="3400" spans="1:8">
      <c r="A3400" s="152">
        <f t="shared" si="489"/>
        <v>3386</v>
      </c>
      <c r="B3400" s="153">
        <f t="shared" si="489"/>
        <v>48311</v>
      </c>
      <c r="C3400" s="179" t="str">
        <f t="shared" si="484"/>
        <v>구간38</v>
      </c>
      <c r="D3400" s="152">
        <f t="shared" si="481"/>
        <v>91</v>
      </c>
      <c r="E3400" s="180">
        <f>COUNTIF($C$15:C3400,C3400)</f>
        <v>7</v>
      </c>
      <c r="F3400" s="181">
        <f t="shared" si="485"/>
        <v>0.25517440507289546</v>
      </c>
      <c r="G3400" s="181">
        <f t="shared" si="486"/>
        <v>1.4054450203220952E-4</v>
      </c>
      <c r="H3400" s="182">
        <f t="shared" si="482"/>
        <v>0.25531494957492767</v>
      </c>
    </row>
    <row r="3401" spans="1:8">
      <c r="A3401" s="152">
        <f t="shared" si="489"/>
        <v>3387</v>
      </c>
      <c r="B3401" s="153">
        <f t="shared" si="489"/>
        <v>48312</v>
      </c>
      <c r="C3401" s="179" t="str">
        <f t="shared" si="484"/>
        <v>구간38</v>
      </c>
      <c r="D3401" s="152">
        <f t="shared" si="481"/>
        <v>91</v>
      </c>
      <c r="E3401" s="180">
        <f>COUNTIF($C$15:C3401,C3401)</f>
        <v>8</v>
      </c>
      <c r="F3401" s="181">
        <f t="shared" si="485"/>
        <v>0.25517440507289546</v>
      </c>
      <c r="G3401" s="181">
        <f t="shared" si="486"/>
        <v>1.606222880368109E-4</v>
      </c>
      <c r="H3401" s="182">
        <f t="shared" si="482"/>
        <v>0.25533502736093228</v>
      </c>
    </row>
    <row r="3402" spans="1:8">
      <c r="A3402" s="152">
        <f t="shared" si="489"/>
        <v>3388</v>
      </c>
      <c r="B3402" s="153">
        <f t="shared" si="489"/>
        <v>48313</v>
      </c>
      <c r="C3402" s="179" t="str">
        <f t="shared" si="484"/>
        <v>구간38</v>
      </c>
      <c r="D3402" s="152">
        <f t="shared" si="481"/>
        <v>91</v>
      </c>
      <c r="E3402" s="180">
        <f>COUNTIF($C$15:C3402,C3402)</f>
        <v>9</v>
      </c>
      <c r="F3402" s="181">
        <f t="shared" si="485"/>
        <v>0.25517440507289546</v>
      </c>
      <c r="G3402" s="181">
        <f t="shared" si="486"/>
        <v>1.8070007404141227E-4</v>
      </c>
      <c r="H3402" s="182">
        <f t="shared" si="482"/>
        <v>0.25535510514693688</v>
      </c>
    </row>
    <row r="3403" spans="1:8">
      <c r="A3403" s="152">
        <f t="shared" si="489"/>
        <v>3389</v>
      </c>
      <c r="B3403" s="153">
        <f t="shared" si="489"/>
        <v>48314</v>
      </c>
      <c r="C3403" s="179" t="str">
        <f t="shared" si="484"/>
        <v>구간38</v>
      </c>
      <c r="D3403" s="152">
        <f t="shared" si="481"/>
        <v>91</v>
      </c>
      <c r="E3403" s="180">
        <f>COUNTIF($C$15:C3403,C3403)</f>
        <v>10</v>
      </c>
      <c r="F3403" s="181">
        <f t="shared" si="485"/>
        <v>0.25517440507289546</v>
      </c>
      <c r="G3403" s="181">
        <f t="shared" si="486"/>
        <v>2.0077786004601362E-4</v>
      </c>
      <c r="H3403" s="182">
        <f t="shared" si="482"/>
        <v>0.25537518293294148</v>
      </c>
    </row>
    <row r="3404" spans="1:8">
      <c r="A3404" s="152">
        <f t="shared" si="489"/>
        <v>3390</v>
      </c>
      <c r="B3404" s="153">
        <f t="shared" si="489"/>
        <v>48315</v>
      </c>
      <c r="C3404" s="179" t="str">
        <f t="shared" si="484"/>
        <v>구간38</v>
      </c>
      <c r="D3404" s="152">
        <f t="shared" si="481"/>
        <v>91</v>
      </c>
      <c r="E3404" s="180">
        <f>COUNTIF($C$15:C3404,C3404)</f>
        <v>11</v>
      </c>
      <c r="F3404" s="181">
        <f t="shared" si="485"/>
        <v>0.25517440507289546</v>
      </c>
      <c r="G3404" s="181">
        <f t="shared" si="486"/>
        <v>2.2085564605061497E-4</v>
      </c>
      <c r="H3404" s="182">
        <f t="shared" si="482"/>
        <v>0.25539526071894608</v>
      </c>
    </row>
    <row r="3405" spans="1:8">
      <c r="A3405" s="152">
        <f t="shared" si="489"/>
        <v>3391</v>
      </c>
      <c r="B3405" s="153">
        <f t="shared" si="489"/>
        <v>48316</v>
      </c>
      <c r="C3405" s="179" t="str">
        <f t="shared" si="484"/>
        <v>구간38</v>
      </c>
      <c r="D3405" s="152">
        <f t="shared" si="481"/>
        <v>91</v>
      </c>
      <c r="E3405" s="180">
        <f>COUNTIF($C$15:C3405,C3405)</f>
        <v>12</v>
      </c>
      <c r="F3405" s="181">
        <f t="shared" si="485"/>
        <v>0.25517440507289546</v>
      </c>
      <c r="G3405" s="181">
        <f t="shared" si="486"/>
        <v>2.4093343205521634E-4</v>
      </c>
      <c r="H3405" s="182">
        <f t="shared" si="482"/>
        <v>0.25541533850495068</v>
      </c>
    </row>
    <row r="3406" spans="1:8">
      <c r="A3406" s="152">
        <f t="shared" si="489"/>
        <v>3392</v>
      </c>
      <c r="B3406" s="153">
        <f t="shared" si="489"/>
        <v>48317</v>
      </c>
      <c r="C3406" s="179" t="str">
        <f t="shared" si="484"/>
        <v>구간38</v>
      </c>
      <c r="D3406" s="152">
        <f t="shared" si="481"/>
        <v>91</v>
      </c>
      <c r="E3406" s="180">
        <f>COUNTIF($C$15:C3406,C3406)</f>
        <v>13</v>
      </c>
      <c r="F3406" s="181">
        <f t="shared" si="485"/>
        <v>0.25517440507289546</v>
      </c>
      <c r="G3406" s="181">
        <f t="shared" si="486"/>
        <v>2.6101121805981772E-4</v>
      </c>
      <c r="H3406" s="182">
        <f t="shared" si="482"/>
        <v>0.25543541629095529</v>
      </c>
    </row>
    <row r="3407" spans="1:8">
      <c r="A3407" s="152">
        <f t="shared" si="489"/>
        <v>3393</v>
      </c>
      <c r="B3407" s="153">
        <f t="shared" si="489"/>
        <v>48318</v>
      </c>
      <c r="C3407" s="179" t="str">
        <f t="shared" si="484"/>
        <v>구간38</v>
      </c>
      <c r="D3407" s="152">
        <f t="shared" ref="D3407:D3470" si="490">COUNTIF($C$15:$C$49928,C3407)</f>
        <v>91</v>
      </c>
      <c r="E3407" s="180">
        <f>COUNTIF($C$15:C3407,C3407)</f>
        <v>14</v>
      </c>
      <c r="F3407" s="181">
        <f t="shared" si="485"/>
        <v>0.25517440507289546</v>
      </c>
      <c r="G3407" s="181">
        <f t="shared" si="486"/>
        <v>2.8108900406441904E-4</v>
      </c>
      <c r="H3407" s="182">
        <f t="shared" ref="H3407:H3470" si="491">F3407+G3407</f>
        <v>0.25545549407695989</v>
      </c>
    </row>
    <row r="3408" spans="1:8">
      <c r="A3408" s="152">
        <f t="shared" ref="A3408:B3423" si="492">A3407+1</f>
        <v>3394</v>
      </c>
      <c r="B3408" s="153">
        <f t="shared" si="492"/>
        <v>48319</v>
      </c>
      <c r="C3408" s="179" t="str">
        <f t="shared" ref="C3408:C3471" si="493">IF(IFERROR(HLOOKUP(B3408,$D$5:$BK$6,2,FALSE),"")="",C3409,HLOOKUP(B3408,$D$5:$BK$7,2,FALSE))</f>
        <v>구간38</v>
      </c>
      <c r="D3408" s="152">
        <f t="shared" si="490"/>
        <v>91</v>
      </c>
      <c r="E3408" s="180">
        <f>COUNTIF($C$15:C3408,C3408)</f>
        <v>15</v>
      </c>
      <c r="F3408" s="181">
        <f t="shared" ref="F3408:F3471" si="494">HLOOKUP($C3408,$D$6:$BK$11,6,FALSE)</f>
        <v>0.25517440507289546</v>
      </c>
      <c r="G3408" s="181">
        <f t="shared" ref="G3408:G3471" si="495">HLOOKUP($C3408,$D$6:$BK$11,5,FALSE)*(E3408)</f>
        <v>3.0116679006902042E-4</v>
      </c>
      <c r="H3408" s="182">
        <f t="shared" si="491"/>
        <v>0.25547557186296449</v>
      </c>
    </row>
    <row r="3409" spans="1:8">
      <c r="A3409" s="152">
        <f t="shared" si="492"/>
        <v>3395</v>
      </c>
      <c r="B3409" s="153">
        <f t="shared" si="492"/>
        <v>48320</v>
      </c>
      <c r="C3409" s="179" t="str">
        <f t="shared" si="493"/>
        <v>구간38</v>
      </c>
      <c r="D3409" s="152">
        <f t="shared" si="490"/>
        <v>91</v>
      </c>
      <c r="E3409" s="180">
        <f>COUNTIF($C$15:C3409,C3409)</f>
        <v>16</v>
      </c>
      <c r="F3409" s="181">
        <f t="shared" si="494"/>
        <v>0.25517440507289546</v>
      </c>
      <c r="G3409" s="181">
        <f t="shared" si="495"/>
        <v>3.2124457607362179E-4</v>
      </c>
      <c r="H3409" s="182">
        <f t="shared" si="491"/>
        <v>0.25549564964896909</v>
      </c>
    </row>
    <row r="3410" spans="1:8">
      <c r="A3410" s="152">
        <f t="shared" si="492"/>
        <v>3396</v>
      </c>
      <c r="B3410" s="153">
        <f t="shared" si="492"/>
        <v>48321</v>
      </c>
      <c r="C3410" s="179" t="str">
        <f t="shared" si="493"/>
        <v>구간38</v>
      </c>
      <c r="D3410" s="152">
        <f t="shared" si="490"/>
        <v>91</v>
      </c>
      <c r="E3410" s="180">
        <f>COUNTIF($C$15:C3410,C3410)</f>
        <v>17</v>
      </c>
      <c r="F3410" s="181">
        <f t="shared" si="494"/>
        <v>0.25517440507289546</v>
      </c>
      <c r="G3410" s="181">
        <f t="shared" si="495"/>
        <v>3.4132236207822317E-4</v>
      </c>
      <c r="H3410" s="182">
        <f t="shared" si="491"/>
        <v>0.25551572743497369</v>
      </c>
    </row>
    <row r="3411" spans="1:8">
      <c r="A3411" s="152">
        <f t="shared" si="492"/>
        <v>3397</v>
      </c>
      <c r="B3411" s="153">
        <f t="shared" si="492"/>
        <v>48322</v>
      </c>
      <c r="C3411" s="179" t="str">
        <f t="shared" si="493"/>
        <v>구간38</v>
      </c>
      <c r="D3411" s="152">
        <f t="shared" si="490"/>
        <v>91</v>
      </c>
      <c r="E3411" s="180">
        <f>COUNTIF($C$15:C3411,C3411)</f>
        <v>18</v>
      </c>
      <c r="F3411" s="181">
        <f t="shared" si="494"/>
        <v>0.25517440507289546</v>
      </c>
      <c r="G3411" s="181">
        <f t="shared" si="495"/>
        <v>3.6140014808282454E-4</v>
      </c>
      <c r="H3411" s="182">
        <f t="shared" si="491"/>
        <v>0.2555358052209783</v>
      </c>
    </row>
    <row r="3412" spans="1:8">
      <c r="A3412" s="152">
        <f t="shared" si="492"/>
        <v>3398</v>
      </c>
      <c r="B3412" s="153">
        <f t="shared" si="492"/>
        <v>48323</v>
      </c>
      <c r="C3412" s="179" t="str">
        <f t="shared" si="493"/>
        <v>구간38</v>
      </c>
      <c r="D3412" s="152">
        <f t="shared" si="490"/>
        <v>91</v>
      </c>
      <c r="E3412" s="180">
        <f>COUNTIF($C$15:C3412,C3412)</f>
        <v>19</v>
      </c>
      <c r="F3412" s="181">
        <f t="shared" si="494"/>
        <v>0.25517440507289546</v>
      </c>
      <c r="G3412" s="181">
        <f t="shared" si="495"/>
        <v>3.8147793408742586E-4</v>
      </c>
      <c r="H3412" s="182">
        <f t="shared" si="491"/>
        <v>0.2555558830069829</v>
      </c>
    </row>
    <row r="3413" spans="1:8">
      <c r="A3413" s="152">
        <f t="shared" si="492"/>
        <v>3399</v>
      </c>
      <c r="B3413" s="153">
        <f t="shared" si="492"/>
        <v>48324</v>
      </c>
      <c r="C3413" s="179" t="str">
        <f t="shared" si="493"/>
        <v>구간38</v>
      </c>
      <c r="D3413" s="152">
        <f t="shared" si="490"/>
        <v>91</v>
      </c>
      <c r="E3413" s="180">
        <f>COUNTIF($C$15:C3413,C3413)</f>
        <v>20</v>
      </c>
      <c r="F3413" s="181">
        <f t="shared" si="494"/>
        <v>0.25517440507289546</v>
      </c>
      <c r="G3413" s="181">
        <f t="shared" si="495"/>
        <v>4.0155572009202724E-4</v>
      </c>
      <c r="H3413" s="182">
        <f t="shared" si="491"/>
        <v>0.2555759607929875</v>
      </c>
    </row>
    <row r="3414" spans="1:8">
      <c r="A3414" s="152">
        <f t="shared" si="492"/>
        <v>3400</v>
      </c>
      <c r="B3414" s="153">
        <f t="shared" si="492"/>
        <v>48325</v>
      </c>
      <c r="C3414" s="179" t="str">
        <f t="shared" si="493"/>
        <v>구간38</v>
      </c>
      <c r="D3414" s="152">
        <f t="shared" si="490"/>
        <v>91</v>
      </c>
      <c r="E3414" s="180">
        <f>COUNTIF($C$15:C3414,C3414)</f>
        <v>21</v>
      </c>
      <c r="F3414" s="181">
        <f t="shared" si="494"/>
        <v>0.25517440507289546</v>
      </c>
      <c r="G3414" s="181">
        <f t="shared" si="495"/>
        <v>4.2163350609662861E-4</v>
      </c>
      <c r="H3414" s="182">
        <f t="shared" si="491"/>
        <v>0.2555960385789921</v>
      </c>
    </row>
    <row r="3415" spans="1:8">
      <c r="A3415" s="152">
        <f t="shared" si="492"/>
        <v>3401</v>
      </c>
      <c r="B3415" s="153">
        <f t="shared" si="492"/>
        <v>48326</v>
      </c>
      <c r="C3415" s="179" t="str">
        <f t="shared" si="493"/>
        <v>구간38</v>
      </c>
      <c r="D3415" s="152">
        <f t="shared" si="490"/>
        <v>91</v>
      </c>
      <c r="E3415" s="180">
        <f>COUNTIF($C$15:C3415,C3415)</f>
        <v>22</v>
      </c>
      <c r="F3415" s="181">
        <f t="shared" si="494"/>
        <v>0.25517440507289546</v>
      </c>
      <c r="G3415" s="181">
        <f t="shared" si="495"/>
        <v>4.4171129210122994E-4</v>
      </c>
      <c r="H3415" s="182">
        <f t="shared" si="491"/>
        <v>0.2556161163649967</v>
      </c>
    </row>
    <row r="3416" spans="1:8">
      <c r="A3416" s="152">
        <f t="shared" si="492"/>
        <v>3402</v>
      </c>
      <c r="B3416" s="153">
        <f t="shared" si="492"/>
        <v>48327</v>
      </c>
      <c r="C3416" s="179" t="str">
        <f t="shared" si="493"/>
        <v>구간38</v>
      </c>
      <c r="D3416" s="152">
        <f t="shared" si="490"/>
        <v>91</v>
      </c>
      <c r="E3416" s="180">
        <f>COUNTIF($C$15:C3416,C3416)</f>
        <v>23</v>
      </c>
      <c r="F3416" s="181">
        <f t="shared" si="494"/>
        <v>0.25517440507289546</v>
      </c>
      <c r="G3416" s="181">
        <f t="shared" si="495"/>
        <v>4.6178907810583131E-4</v>
      </c>
      <c r="H3416" s="182">
        <f t="shared" si="491"/>
        <v>0.25563619415100131</v>
      </c>
    </row>
    <row r="3417" spans="1:8">
      <c r="A3417" s="152">
        <f t="shared" si="492"/>
        <v>3403</v>
      </c>
      <c r="B3417" s="153">
        <f t="shared" si="492"/>
        <v>48328</v>
      </c>
      <c r="C3417" s="179" t="str">
        <f t="shared" si="493"/>
        <v>구간38</v>
      </c>
      <c r="D3417" s="152">
        <f t="shared" si="490"/>
        <v>91</v>
      </c>
      <c r="E3417" s="180">
        <f>COUNTIF($C$15:C3417,C3417)</f>
        <v>24</v>
      </c>
      <c r="F3417" s="181">
        <f t="shared" si="494"/>
        <v>0.25517440507289546</v>
      </c>
      <c r="G3417" s="181">
        <f t="shared" si="495"/>
        <v>4.8186686411043269E-4</v>
      </c>
      <c r="H3417" s="182">
        <f t="shared" si="491"/>
        <v>0.25565627193700591</v>
      </c>
    </row>
    <row r="3418" spans="1:8">
      <c r="A3418" s="152">
        <f t="shared" si="492"/>
        <v>3404</v>
      </c>
      <c r="B3418" s="153">
        <f t="shared" si="492"/>
        <v>48329</v>
      </c>
      <c r="C3418" s="179" t="str">
        <f t="shared" si="493"/>
        <v>구간38</v>
      </c>
      <c r="D3418" s="152">
        <f t="shared" si="490"/>
        <v>91</v>
      </c>
      <c r="E3418" s="180">
        <f>COUNTIF($C$15:C3418,C3418)</f>
        <v>25</v>
      </c>
      <c r="F3418" s="181">
        <f t="shared" si="494"/>
        <v>0.25517440507289546</v>
      </c>
      <c r="G3418" s="181">
        <f t="shared" si="495"/>
        <v>5.0194465011503401E-4</v>
      </c>
      <c r="H3418" s="182">
        <f t="shared" si="491"/>
        <v>0.25567634972301051</v>
      </c>
    </row>
    <row r="3419" spans="1:8">
      <c r="A3419" s="152">
        <f t="shared" si="492"/>
        <v>3405</v>
      </c>
      <c r="B3419" s="153">
        <f t="shared" si="492"/>
        <v>48330</v>
      </c>
      <c r="C3419" s="179" t="str">
        <f t="shared" si="493"/>
        <v>구간38</v>
      </c>
      <c r="D3419" s="152">
        <f t="shared" si="490"/>
        <v>91</v>
      </c>
      <c r="E3419" s="180">
        <f>COUNTIF($C$15:C3419,C3419)</f>
        <v>26</v>
      </c>
      <c r="F3419" s="181">
        <f t="shared" si="494"/>
        <v>0.25517440507289546</v>
      </c>
      <c r="G3419" s="181">
        <f t="shared" si="495"/>
        <v>5.2202243611963544E-4</v>
      </c>
      <c r="H3419" s="182">
        <f t="shared" si="491"/>
        <v>0.25569642750901511</v>
      </c>
    </row>
    <row r="3420" spans="1:8">
      <c r="A3420" s="152">
        <f t="shared" si="492"/>
        <v>3406</v>
      </c>
      <c r="B3420" s="153">
        <f t="shared" si="492"/>
        <v>48331</v>
      </c>
      <c r="C3420" s="179" t="str">
        <f t="shared" si="493"/>
        <v>구간38</v>
      </c>
      <c r="D3420" s="152">
        <f t="shared" si="490"/>
        <v>91</v>
      </c>
      <c r="E3420" s="180">
        <f>COUNTIF($C$15:C3420,C3420)</f>
        <v>27</v>
      </c>
      <c r="F3420" s="181">
        <f t="shared" si="494"/>
        <v>0.25517440507289546</v>
      </c>
      <c r="G3420" s="181">
        <f t="shared" si="495"/>
        <v>5.4210022212423676E-4</v>
      </c>
      <c r="H3420" s="182">
        <f t="shared" si="491"/>
        <v>0.25571650529501971</v>
      </c>
    </row>
    <row r="3421" spans="1:8">
      <c r="A3421" s="152">
        <f t="shared" si="492"/>
        <v>3407</v>
      </c>
      <c r="B3421" s="153">
        <f t="shared" si="492"/>
        <v>48332</v>
      </c>
      <c r="C3421" s="179" t="str">
        <f t="shared" si="493"/>
        <v>구간38</v>
      </c>
      <c r="D3421" s="152">
        <f t="shared" si="490"/>
        <v>91</v>
      </c>
      <c r="E3421" s="180">
        <f>COUNTIF($C$15:C3421,C3421)</f>
        <v>28</v>
      </c>
      <c r="F3421" s="181">
        <f t="shared" si="494"/>
        <v>0.25517440507289546</v>
      </c>
      <c r="G3421" s="181">
        <f t="shared" si="495"/>
        <v>5.6217800812883808E-4</v>
      </c>
      <c r="H3421" s="182">
        <f t="shared" si="491"/>
        <v>0.25573658308102432</v>
      </c>
    </row>
    <row r="3422" spans="1:8">
      <c r="A3422" s="152">
        <f t="shared" si="492"/>
        <v>3408</v>
      </c>
      <c r="B3422" s="153">
        <f t="shared" si="492"/>
        <v>48333</v>
      </c>
      <c r="C3422" s="179" t="str">
        <f t="shared" si="493"/>
        <v>구간38</v>
      </c>
      <c r="D3422" s="152">
        <f t="shared" si="490"/>
        <v>91</v>
      </c>
      <c r="E3422" s="180">
        <f>COUNTIF($C$15:C3422,C3422)</f>
        <v>29</v>
      </c>
      <c r="F3422" s="181">
        <f t="shared" si="494"/>
        <v>0.25517440507289546</v>
      </c>
      <c r="G3422" s="181">
        <f t="shared" si="495"/>
        <v>5.8225579413343951E-4</v>
      </c>
      <c r="H3422" s="182">
        <f t="shared" si="491"/>
        <v>0.25575666086702892</v>
      </c>
    </row>
    <row r="3423" spans="1:8">
      <c r="A3423" s="152">
        <f t="shared" si="492"/>
        <v>3409</v>
      </c>
      <c r="B3423" s="153">
        <f t="shared" si="492"/>
        <v>48334</v>
      </c>
      <c r="C3423" s="179" t="str">
        <f t="shared" si="493"/>
        <v>구간38</v>
      </c>
      <c r="D3423" s="152">
        <f t="shared" si="490"/>
        <v>91</v>
      </c>
      <c r="E3423" s="180">
        <f>COUNTIF($C$15:C3423,C3423)</f>
        <v>30</v>
      </c>
      <c r="F3423" s="181">
        <f t="shared" si="494"/>
        <v>0.25517440507289546</v>
      </c>
      <c r="G3423" s="181">
        <f t="shared" si="495"/>
        <v>6.0233358013804083E-4</v>
      </c>
      <c r="H3423" s="182">
        <f t="shared" si="491"/>
        <v>0.25577673865303352</v>
      </c>
    </row>
    <row r="3424" spans="1:8">
      <c r="A3424" s="152">
        <f t="shared" ref="A3424:B3439" si="496">A3423+1</f>
        <v>3410</v>
      </c>
      <c r="B3424" s="153">
        <f t="shared" si="496"/>
        <v>48335</v>
      </c>
      <c r="C3424" s="179" t="str">
        <f t="shared" si="493"/>
        <v>구간38</v>
      </c>
      <c r="D3424" s="152">
        <f t="shared" si="490"/>
        <v>91</v>
      </c>
      <c r="E3424" s="180">
        <f>COUNTIF($C$15:C3424,C3424)</f>
        <v>31</v>
      </c>
      <c r="F3424" s="181">
        <f t="shared" si="494"/>
        <v>0.25517440507289546</v>
      </c>
      <c r="G3424" s="181">
        <f t="shared" si="495"/>
        <v>6.2241136614264226E-4</v>
      </c>
      <c r="H3424" s="182">
        <f t="shared" si="491"/>
        <v>0.25579681643903812</v>
      </c>
    </row>
    <row r="3425" spans="1:8">
      <c r="A3425" s="152">
        <f t="shared" si="496"/>
        <v>3411</v>
      </c>
      <c r="B3425" s="153">
        <f t="shared" si="496"/>
        <v>48336</v>
      </c>
      <c r="C3425" s="179" t="str">
        <f t="shared" si="493"/>
        <v>구간38</v>
      </c>
      <c r="D3425" s="152">
        <f t="shared" si="490"/>
        <v>91</v>
      </c>
      <c r="E3425" s="180">
        <f>COUNTIF($C$15:C3425,C3425)</f>
        <v>32</v>
      </c>
      <c r="F3425" s="181">
        <f t="shared" si="494"/>
        <v>0.25517440507289546</v>
      </c>
      <c r="G3425" s="181">
        <f t="shared" si="495"/>
        <v>6.4248915214724358E-4</v>
      </c>
      <c r="H3425" s="182">
        <f t="shared" si="491"/>
        <v>0.25581689422504272</v>
      </c>
    </row>
    <row r="3426" spans="1:8">
      <c r="A3426" s="152">
        <f t="shared" si="496"/>
        <v>3412</v>
      </c>
      <c r="B3426" s="153">
        <f t="shared" si="496"/>
        <v>48337</v>
      </c>
      <c r="C3426" s="179" t="str">
        <f t="shared" si="493"/>
        <v>구간38</v>
      </c>
      <c r="D3426" s="152">
        <f t="shared" si="490"/>
        <v>91</v>
      </c>
      <c r="E3426" s="180">
        <f>COUNTIF($C$15:C3426,C3426)</f>
        <v>33</v>
      </c>
      <c r="F3426" s="181">
        <f t="shared" si="494"/>
        <v>0.25517440507289546</v>
      </c>
      <c r="G3426" s="181">
        <f t="shared" si="495"/>
        <v>6.625669381518449E-4</v>
      </c>
      <c r="H3426" s="182">
        <f t="shared" si="491"/>
        <v>0.25583697201104733</v>
      </c>
    </row>
    <row r="3427" spans="1:8">
      <c r="A3427" s="152">
        <f t="shared" si="496"/>
        <v>3413</v>
      </c>
      <c r="B3427" s="153">
        <f t="shared" si="496"/>
        <v>48338</v>
      </c>
      <c r="C3427" s="179" t="str">
        <f t="shared" si="493"/>
        <v>구간38</v>
      </c>
      <c r="D3427" s="152">
        <f t="shared" si="490"/>
        <v>91</v>
      </c>
      <c r="E3427" s="180">
        <f>COUNTIF($C$15:C3427,C3427)</f>
        <v>34</v>
      </c>
      <c r="F3427" s="181">
        <f t="shared" si="494"/>
        <v>0.25517440507289546</v>
      </c>
      <c r="G3427" s="181">
        <f t="shared" si="495"/>
        <v>6.8264472415644633E-4</v>
      </c>
      <c r="H3427" s="182">
        <f t="shared" si="491"/>
        <v>0.25585704979705193</v>
      </c>
    </row>
    <row r="3428" spans="1:8">
      <c r="A3428" s="152">
        <f t="shared" si="496"/>
        <v>3414</v>
      </c>
      <c r="B3428" s="153">
        <f t="shared" si="496"/>
        <v>48339</v>
      </c>
      <c r="C3428" s="179" t="str">
        <f t="shared" si="493"/>
        <v>구간38</v>
      </c>
      <c r="D3428" s="152">
        <f t="shared" si="490"/>
        <v>91</v>
      </c>
      <c r="E3428" s="180">
        <f>COUNTIF($C$15:C3428,C3428)</f>
        <v>35</v>
      </c>
      <c r="F3428" s="181">
        <f t="shared" si="494"/>
        <v>0.25517440507289546</v>
      </c>
      <c r="G3428" s="181">
        <f t="shared" si="495"/>
        <v>7.0272251016104766E-4</v>
      </c>
      <c r="H3428" s="182">
        <f t="shared" si="491"/>
        <v>0.25587712758305653</v>
      </c>
    </row>
    <row r="3429" spans="1:8">
      <c r="A3429" s="152">
        <f t="shared" si="496"/>
        <v>3415</v>
      </c>
      <c r="B3429" s="153">
        <f t="shared" si="496"/>
        <v>48340</v>
      </c>
      <c r="C3429" s="179" t="str">
        <f t="shared" si="493"/>
        <v>구간38</v>
      </c>
      <c r="D3429" s="152">
        <f t="shared" si="490"/>
        <v>91</v>
      </c>
      <c r="E3429" s="180">
        <f>COUNTIF($C$15:C3429,C3429)</f>
        <v>36</v>
      </c>
      <c r="F3429" s="181">
        <f t="shared" si="494"/>
        <v>0.25517440507289546</v>
      </c>
      <c r="G3429" s="181">
        <f t="shared" si="495"/>
        <v>7.2280029616564908E-4</v>
      </c>
      <c r="H3429" s="182">
        <f t="shared" si="491"/>
        <v>0.25589720536906113</v>
      </c>
    </row>
    <row r="3430" spans="1:8">
      <c r="A3430" s="152">
        <f t="shared" si="496"/>
        <v>3416</v>
      </c>
      <c r="B3430" s="153">
        <f t="shared" si="496"/>
        <v>48341</v>
      </c>
      <c r="C3430" s="179" t="str">
        <f t="shared" si="493"/>
        <v>구간38</v>
      </c>
      <c r="D3430" s="152">
        <f t="shared" si="490"/>
        <v>91</v>
      </c>
      <c r="E3430" s="180">
        <f>COUNTIF($C$15:C3430,C3430)</f>
        <v>37</v>
      </c>
      <c r="F3430" s="181">
        <f t="shared" si="494"/>
        <v>0.25517440507289546</v>
      </c>
      <c r="G3430" s="181">
        <f t="shared" si="495"/>
        <v>7.4287808217025041E-4</v>
      </c>
      <c r="H3430" s="182">
        <f t="shared" si="491"/>
        <v>0.25591728315506573</v>
      </c>
    </row>
    <row r="3431" spans="1:8">
      <c r="A3431" s="152">
        <f t="shared" si="496"/>
        <v>3417</v>
      </c>
      <c r="B3431" s="153">
        <f t="shared" si="496"/>
        <v>48342</v>
      </c>
      <c r="C3431" s="179" t="str">
        <f t="shared" si="493"/>
        <v>구간38</v>
      </c>
      <c r="D3431" s="152">
        <f t="shared" si="490"/>
        <v>91</v>
      </c>
      <c r="E3431" s="180">
        <f>COUNTIF($C$15:C3431,C3431)</f>
        <v>38</v>
      </c>
      <c r="F3431" s="181">
        <f t="shared" si="494"/>
        <v>0.25517440507289546</v>
      </c>
      <c r="G3431" s="181">
        <f t="shared" si="495"/>
        <v>7.6295586817485173E-4</v>
      </c>
      <c r="H3431" s="182">
        <f t="shared" si="491"/>
        <v>0.25593736094107034</v>
      </c>
    </row>
    <row r="3432" spans="1:8">
      <c r="A3432" s="152">
        <f t="shared" si="496"/>
        <v>3418</v>
      </c>
      <c r="B3432" s="153">
        <f t="shared" si="496"/>
        <v>48343</v>
      </c>
      <c r="C3432" s="179" t="str">
        <f t="shared" si="493"/>
        <v>구간38</v>
      </c>
      <c r="D3432" s="152">
        <f t="shared" si="490"/>
        <v>91</v>
      </c>
      <c r="E3432" s="180">
        <f>COUNTIF($C$15:C3432,C3432)</f>
        <v>39</v>
      </c>
      <c r="F3432" s="181">
        <f t="shared" si="494"/>
        <v>0.25517440507289546</v>
      </c>
      <c r="G3432" s="181">
        <f t="shared" si="495"/>
        <v>7.8303365417945316E-4</v>
      </c>
      <c r="H3432" s="182">
        <f t="shared" si="491"/>
        <v>0.25595743872707494</v>
      </c>
    </row>
    <row r="3433" spans="1:8">
      <c r="A3433" s="152">
        <f t="shared" si="496"/>
        <v>3419</v>
      </c>
      <c r="B3433" s="153">
        <f t="shared" si="496"/>
        <v>48344</v>
      </c>
      <c r="C3433" s="179" t="str">
        <f t="shared" si="493"/>
        <v>구간38</v>
      </c>
      <c r="D3433" s="152">
        <f t="shared" si="490"/>
        <v>91</v>
      </c>
      <c r="E3433" s="180">
        <f>COUNTIF($C$15:C3433,C3433)</f>
        <v>40</v>
      </c>
      <c r="F3433" s="181">
        <f t="shared" si="494"/>
        <v>0.25517440507289546</v>
      </c>
      <c r="G3433" s="181">
        <f t="shared" si="495"/>
        <v>8.0311144018405448E-4</v>
      </c>
      <c r="H3433" s="182">
        <f t="shared" si="491"/>
        <v>0.25597751651307954</v>
      </c>
    </row>
    <row r="3434" spans="1:8">
      <c r="A3434" s="152">
        <f t="shared" si="496"/>
        <v>3420</v>
      </c>
      <c r="B3434" s="153">
        <f t="shared" si="496"/>
        <v>48345</v>
      </c>
      <c r="C3434" s="179" t="str">
        <f t="shared" si="493"/>
        <v>구간38</v>
      </c>
      <c r="D3434" s="152">
        <f t="shared" si="490"/>
        <v>91</v>
      </c>
      <c r="E3434" s="180">
        <f>COUNTIF($C$15:C3434,C3434)</f>
        <v>41</v>
      </c>
      <c r="F3434" s="181">
        <f t="shared" si="494"/>
        <v>0.25517440507289546</v>
      </c>
      <c r="G3434" s="181">
        <f t="shared" si="495"/>
        <v>8.231892261886558E-4</v>
      </c>
      <c r="H3434" s="182">
        <f t="shared" si="491"/>
        <v>0.25599759429908414</v>
      </c>
    </row>
    <row r="3435" spans="1:8">
      <c r="A3435" s="152">
        <f t="shared" si="496"/>
        <v>3421</v>
      </c>
      <c r="B3435" s="153">
        <f t="shared" si="496"/>
        <v>48346</v>
      </c>
      <c r="C3435" s="179" t="str">
        <f t="shared" si="493"/>
        <v>구간38</v>
      </c>
      <c r="D3435" s="152">
        <f t="shared" si="490"/>
        <v>91</v>
      </c>
      <c r="E3435" s="180">
        <f>COUNTIF($C$15:C3435,C3435)</f>
        <v>42</v>
      </c>
      <c r="F3435" s="181">
        <f t="shared" si="494"/>
        <v>0.25517440507289546</v>
      </c>
      <c r="G3435" s="181">
        <f t="shared" si="495"/>
        <v>8.4326701219325723E-4</v>
      </c>
      <c r="H3435" s="182">
        <f t="shared" si="491"/>
        <v>0.25601767208508874</v>
      </c>
    </row>
    <row r="3436" spans="1:8">
      <c r="A3436" s="152">
        <f t="shared" si="496"/>
        <v>3422</v>
      </c>
      <c r="B3436" s="153">
        <f t="shared" si="496"/>
        <v>48347</v>
      </c>
      <c r="C3436" s="179" t="str">
        <f t="shared" si="493"/>
        <v>구간38</v>
      </c>
      <c r="D3436" s="152">
        <f t="shared" si="490"/>
        <v>91</v>
      </c>
      <c r="E3436" s="180">
        <f>COUNTIF($C$15:C3436,C3436)</f>
        <v>43</v>
      </c>
      <c r="F3436" s="181">
        <f t="shared" si="494"/>
        <v>0.25517440507289546</v>
      </c>
      <c r="G3436" s="181">
        <f t="shared" si="495"/>
        <v>8.6334479819785855E-4</v>
      </c>
      <c r="H3436" s="182">
        <f t="shared" si="491"/>
        <v>0.25603774987109335</v>
      </c>
    </row>
    <row r="3437" spans="1:8">
      <c r="A3437" s="152">
        <f t="shared" si="496"/>
        <v>3423</v>
      </c>
      <c r="B3437" s="153">
        <f t="shared" si="496"/>
        <v>48348</v>
      </c>
      <c r="C3437" s="179" t="str">
        <f t="shared" si="493"/>
        <v>구간38</v>
      </c>
      <c r="D3437" s="152">
        <f t="shared" si="490"/>
        <v>91</v>
      </c>
      <c r="E3437" s="180">
        <f>COUNTIF($C$15:C3437,C3437)</f>
        <v>44</v>
      </c>
      <c r="F3437" s="181">
        <f t="shared" si="494"/>
        <v>0.25517440507289546</v>
      </c>
      <c r="G3437" s="181">
        <f t="shared" si="495"/>
        <v>8.8342258420245987E-4</v>
      </c>
      <c r="H3437" s="182">
        <f t="shared" si="491"/>
        <v>0.25605782765709795</v>
      </c>
    </row>
    <row r="3438" spans="1:8">
      <c r="A3438" s="152">
        <f t="shared" si="496"/>
        <v>3424</v>
      </c>
      <c r="B3438" s="153">
        <f t="shared" si="496"/>
        <v>48349</v>
      </c>
      <c r="C3438" s="179" t="str">
        <f t="shared" si="493"/>
        <v>구간38</v>
      </c>
      <c r="D3438" s="152">
        <f t="shared" si="490"/>
        <v>91</v>
      </c>
      <c r="E3438" s="180">
        <f>COUNTIF($C$15:C3438,C3438)</f>
        <v>45</v>
      </c>
      <c r="F3438" s="181">
        <f t="shared" si="494"/>
        <v>0.25517440507289546</v>
      </c>
      <c r="G3438" s="181">
        <f t="shared" si="495"/>
        <v>9.035003702070613E-4</v>
      </c>
      <c r="H3438" s="182">
        <f t="shared" si="491"/>
        <v>0.25607790544310255</v>
      </c>
    </row>
    <row r="3439" spans="1:8">
      <c r="A3439" s="152">
        <f t="shared" si="496"/>
        <v>3425</v>
      </c>
      <c r="B3439" s="153">
        <f t="shared" si="496"/>
        <v>48350</v>
      </c>
      <c r="C3439" s="179" t="str">
        <f t="shared" si="493"/>
        <v>구간38</v>
      </c>
      <c r="D3439" s="152">
        <f t="shared" si="490"/>
        <v>91</v>
      </c>
      <c r="E3439" s="180">
        <f>COUNTIF($C$15:C3439,C3439)</f>
        <v>46</v>
      </c>
      <c r="F3439" s="181">
        <f t="shared" si="494"/>
        <v>0.25517440507289546</v>
      </c>
      <c r="G3439" s="181">
        <f t="shared" si="495"/>
        <v>9.2357815621166262E-4</v>
      </c>
      <c r="H3439" s="182">
        <f t="shared" si="491"/>
        <v>0.2560979832291071</v>
      </c>
    </row>
    <row r="3440" spans="1:8">
      <c r="A3440" s="152">
        <f t="shared" ref="A3440:B3455" si="497">A3439+1</f>
        <v>3426</v>
      </c>
      <c r="B3440" s="153">
        <f t="shared" si="497"/>
        <v>48351</v>
      </c>
      <c r="C3440" s="179" t="str">
        <f t="shared" si="493"/>
        <v>구간38</v>
      </c>
      <c r="D3440" s="152">
        <f t="shared" si="490"/>
        <v>91</v>
      </c>
      <c r="E3440" s="180">
        <f>COUNTIF($C$15:C3440,C3440)</f>
        <v>47</v>
      </c>
      <c r="F3440" s="181">
        <f t="shared" si="494"/>
        <v>0.25517440507289546</v>
      </c>
      <c r="G3440" s="181">
        <f t="shared" si="495"/>
        <v>9.4365594221626405E-4</v>
      </c>
      <c r="H3440" s="182">
        <f t="shared" si="491"/>
        <v>0.2561180610151117</v>
      </c>
    </row>
    <row r="3441" spans="1:8">
      <c r="A3441" s="152">
        <f t="shared" si="497"/>
        <v>3427</v>
      </c>
      <c r="B3441" s="153">
        <f t="shared" si="497"/>
        <v>48352</v>
      </c>
      <c r="C3441" s="179" t="str">
        <f t="shared" si="493"/>
        <v>구간38</v>
      </c>
      <c r="D3441" s="152">
        <f t="shared" si="490"/>
        <v>91</v>
      </c>
      <c r="E3441" s="180">
        <f>COUNTIF($C$15:C3441,C3441)</f>
        <v>48</v>
      </c>
      <c r="F3441" s="181">
        <f t="shared" si="494"/>
        <v>0.25517440507289546</v>
      </c>
      <c r="G3441" s="181">
        <f t="shared" si="495"/>
        <v>9.6373372822086537E-4</v>
      </c>
      <c r="H3441" s="182">
        <f t="shared" si="491"/>
        <v>0.2561381388011163</v>
      </c>
    </row>
    <row r="3442" spans="1:8">
      <c r="A3442" s="152">
        <f t="shared" si="497"/>
        <v>3428</v>
      </c>
      <c r="B3442" s="153">
        <f t="shared" si="497"/>
        <v>48353</v>
      </c>
      <c r="C3442" s="179" t="str">
        <f t="shared" si="493"/>
        <v>구간38</v>
      </c>
      <c r="D3442" s="152">
        <f t="shared" si="490"/>
        <v>91</v>
      </c>
      <c r="E3442" s="180">
        <f>COUNTIF($C$15:C3442,C3442)</f>
        <v>49</v>
      </c>
      <c r="F3442" s="181">
        <f t="shared" si="494"/>
        <v>0.25517440507289546</v>
      </c>
      <c r="G3442" s="181">
        <f t="shared" si="495"/>
        <v>9.838115142254667E-4</v>
      </c>
      <c r="H3442" s="182">
        <f t="shared" si="491"/>
        <v>0.2561582165871209</v>
      </c>
    </row>
    <row r="3443" spans="1:8">
      <c r="A3443" s="152">
        <f t="shared" si="497"/>
        <v>3429</v>
      </c>
      <c r="B3443" s="153">
        <f t="shared" si="497"/>
        <v>48354</v>
      </c>
      <c r="C3443" s="179" t="str">
        <f t="shared" si="493"/>
        <v>구간38</v>
      </c>
      <c r="D3443" s="152">
        <f t="shared" si="490"/>
        <v>91</v>
      </c>
      <c r="E3443" s="180">
        <f>COUNTIF($C$15:C3443,C3443)</f>
        <v>50</v>
      </c>
      <c r="F3443" s="181">
        <f t="shared" si="494"/>
        <v>0.25517440507289546</v>
      </c>
      <c r="G3443" s="181">
        <f t="shared" si="495"/>
        <v>1.003889300230068E-3</v>
      </c>
      <c r="H3443" s="182">
        <f t="shared" si="491"/>
        <v>0.2561782943731255</v>
      </c>
    </row>
    <row r="3444" spans="1:8">
      <c r="A3444" s="152">
        <f t="shared" si="497"/>
        <v>3430</v>
      </c>
      <c r="B3444" s="153">
        <f t="shared" si="497"/>
        <v>48355</v>
      </c>
      <c r="C3444" s="179" t="str">
        <f t="shared" si="493"/>
        <v>구간38</v>
      </c>
      <c r="D3444" s="152">
        <f t="shared" si="490"/>
        <v>91</v>
      </c>
      <c r="E3444" s="180">
        <f>COUNTIF($C$15:C3444,C3444)</f>
        <v>51</v>
      </c>
      <c r="F3444" s="181">
        <f t="shared" si="494"/>
        <v>0.25517440507289546</v>
      </c>
      <c r="G3444" s="181">
        <f t="shared" si="495"/>
        <v>1.0239670862346696E-3</v>
      </c>
      <c r="H3444" s="182">
        <f t="shared" si="491"/>
        <v>0.25619837215913011</v>
      </c>
    </row>
    <row r="3445" spans="1:8">
      <c r="A3445" s="152">
        <f t="shared" si="497"/>
        <v>3431</v>
      </c>
      <c r="B3445" s="153">
        <f t="shared" si="497"/>
        <v>48356</v>
      </c>
      <c r="C3445" s="179" t="str">
        <f t="shared" si="493"/>
        <v>구간38</v>
      </c>
      <c r="D3445" s="152">
        <f t="shared" si="490"/>
        <v>91</v>
      </c>
      <c r="E3445" s="180">
        <f>COUNTIF($C$15:C3445,C3445)</f>
        <v>52</v>
      </c>
      <c r="F3445" s="181">
        <f t="shared" si="494"/>
        <v>0.25517440507289546</v>
      </c>
      <c r="G3445" s="181">
        <f t="shared" si="495"/>
        <v>1.0440448722392709E-3</v>
      </c>
      <c r="H3445" s="182">
        <f t="shared" si="491"/>
        <v>0.25621844994513471</v>
      </c>
    </row>
    <row r="3446" spans="1:8">
      <c r="A3446" s="152">
        <f t="shared" si="497"/>
        <v>3432</v>
      </c>
      <c r="B3446" s="153">
        <f t="shared" si="497"/>
        <v>48357</v>
      </c>
      <c r="C3446" s="179" t="str">
        <f t="shared" si="493"/>
        <v>구간38</v>
      </c>
      <c r="D3446" s="152">
        <f t="shared" si="490"/>
        <v>91</v>
      </c>
      <c r="E3446" s="180">
        <f>COUNTIF($C$15:C3446,C3446)</f>
        <v>53</v>
      </c>
      <c r="F3446" s="181">
        <f t="shared" si="494"/>
        <v>0.25517440507289546</v>
      </c>
      <c r="G3446" s="181">
        <f t="shared" si="495"/>
        <v>1.0641226582438722E-3</v>
      </c>
      <c r="H3446" s="182">
        <f t="shared" si="491"/>
        <v>0.25623852773113931</v>
      </c>
    </row>
    <row r="3447" spans="1:8">
      <c r="A3447" s="152">
        <f t="shared" si="497"/>
        <v>3433</v>
      </c>
      <c r="B3447" s="153">
        <f t="shared" si="497"/>
        <v>48358</v>
      </c>
      <c r="C3447" s="179" t="str">
        <f t="shared" si="493"/>
        <v>구간38</v>
      </c>
      <c r="D3447" s="152">
        <f t="shared" si="490"/>
        <v>91</v>
      </c>
      <c r="E3447" s="180">
        <f>COUNTIF($C$15:C3447,C3447)</f>
        <v>54</v>
      </c>
      <c r="F3447" s="181">
        <f t="shared" si="494"/>
        <v>0.25517440507289546</v>
      </c>
      <c r="G3447" s="181">
        <f t="shared" si="495"/>
        <v>1.0842004442484735E-3</v>
      </c>
      <c r="H3447" s="182">
        <f t="shared" si="491"/>
        <v>0.25625860551714391</v>
      </c>
    </row>
    <row r="3448" spans="1:8">
      <c r="A3448" s="152">
        <f t="shared" si="497"/>
        <v>3434</v>
      </c>
      <c r="B3448" s="153">
        <f t="shared" si="497"/>
        <v>48359</v>
      </c>
      <c r="C3448" s="179" t="str">
        <f t="shared" si="493"/>
        <v>구간38</v>
      </c>
      <c r="D3448" s="152">
        <f t="shared" si="490"/>
        <v>91</v>
      </c>
      <c r="E3448" s="180">
        <f>COUNTIF($C$15:C3448,C3448)</f>
        <v>55</v>
      </c>
      <c r="F3448" s="181">
        <f t="shared" si="494"/>
        <v>0.25517440507289546</v>
      </c>
      <c r="G3448" s="181">
        <f t="shared" si="495"/>
        <v>1.1042782302530748E-3</v>
      </c>
      <c r="H3448" s="182">
        <f t="shared" si="491"/>
        <v>0.25627868330314851</v>
      </c>
    </row>
    <row r="3449" spans="1:8">
      <c r="A3449" s="152">
        <f t="shared" si="497"/>
        <v>3435</v>
      </c>
      <c r="B3449" s="153">
        <f t="shared" si="497"/>
        <v>48360</v>
      </c>
      <c r="C3449" s="179" t="str">
        <f t="shared" si="493"/>
        <v>구간38</v>
      </c>
      <c r="D3449" s="152">
        <f t="shared" si="490"/>
        <v>91</v>
      </c>
      <c r="E3449" s="180">
        <f>COUNTIF($C$15:C3449,C3449)</f>
        <v>56</v>
      </c>
      <c r="F3449" s="181">
        <f t="shared" si="494"/>
        <v>0.25517440507289546</v>
      </c>
      <c r="G3449" s="181">
        <f t="shared" si="495"/>
        <v>1.1243560162576762E-3</v>
      </c>
      <c r="H3449" s="182">
        <f t="shared" si="491"/>
        <v>0.25629876108915312</v>
      </c>
    </row>
    <row r="3450" spans="1:8">
      <c r="A3450" s="152">
        <f t="shared" si="497"/>
        <v>3436</v>
      </c>
      <c r="B3450" s="153">
        <f t="shared" si="497"/>
        <v>48361</v>
      </c>
      <c r="C3450" s="179" t="str">
        <f t="shared" si="493"/>
        <v>구간38</v>
      </c>
      <c r="D3450" s="152">
        <f t="shared" si="490"/>
        <v>91</v>
      </c>
      <c r="E3450" s="180">
        <f>COUNTIF($C$15:C3450,C3450)</f>
        <v>57</v>
      </c>
      <c r="F3450" s="181">
        <f t="shared" si="494"/>
        <v>0.25517440507289546</v>
      </c>
      <c r="G3450" s="181">
        <f t="shared" si="495"/>
        <v>1.1444338022622777E-3</v>
      </c>
      <c r="H3450" s="182">
        <f t="shared" si="491"/>
        <v>0.25631883887515772</v>
      </c>
    </row>
    <row r="3451" spans="1:8">
      <c r="A3451" s="152">
        <f t="shared" si="497"/>
        <v>3437</v>
      </c>
      <c r="B3451" s="153">
        <f t="shared" si="497"/>
        <v>48362</v>
      </c>
      <c r="C3451" s="179" t="str">
        <f t="shared" si="493"/>
        <v>구간38</v>
      </c>
      <c r="D3451" s="152">
        <f t="shared" si="490"/>
        <v>91</v>
      </c>
      <c r="E3451" s="180">
        <f>COUNTIF($C$15:C3451,C3451)</f>
        <v>58</v>
      </c>
      <c r="F3451" s="181">
        <f t="shared" si="494"/>
        <v>0.25517440507289546</v>
      </c>
      <c r="G3451" s="181">
        <f t="shared" si="495"/>
        <v>1.164511588266879E-3</v>
      </c>
      <c r="H3451" s="182">
        <f t="shared" si="491"/>
        <v>0.25633891666116232</v>
      </c>
    </row>
    <row r="3452" spans="1:8">
      <c r="A3452" s="152">
        <f t="shared" si="497"/>
        <v>3438</v>
      </c>
      <c r="B3452" s="153">
        <f t="shared" si="497"/>
        <v>48363</v>
      </c>
      <c r="C3452" s="179" t="str">
        <f t="shared" si="493"/>
        <v>구간38</v>
      </c>
      <c r="D3452" s="152">
        <f t="shared" si="490"/>
        <v>91</v>
      </c>
      <c r="E3452" s="180">
        <f>COUNTIF($C$15:C3452,C3452)</f>
        <v>59</v>
      </c>
      <c r="F3452" s="181">
        <f t="shared" si="494"/>
        <v>0.25517440507289546</v>
      </c>
      <c r="G3452" s="181">
        <f t="shared" si="495"/>
        <v>1.1845893742714803E-3</v>
      </c>
      <c r="H3452" s="182">
        <f t="shared" si="491"/>
        <v>0.25635899444716692</v>
      </c>
    </row>
    <row r="3453" spans="1:8">
      <c r="A3453" s="152">
        <f t="shared" si="497"/>
        <v>3439</v>
      </c>
      <c r="B3453" s="153">
        <f t="shared" si="497"/>
        <v>48364</v>
      </c>
      <c r="C3453" s="179" t="str">
        <f t="shared" si="493"/>
        <v>구간38</v>
      </c>
      <c r="D3453" s="152">
        <f t="shared" si="490"/>
        <v>91</v>
      </c>
      <c r="E3453" s="180">
        <f>COUNTIF($C$15:C3453,C3453)</f>
        <v>60</v>
      </c>
      <c r="F3453" s="181">
        <f t="shared" si="494"/>
        <v>0.25517440507289546</v>
      </c>
      <c r="G3453" s="181">
        <f t="shared" si="495"/>
        <v>1.2046671602760817E-3</v>
      </c>
      <c r="H3453" s="182">
        <f t="shared" si="491"/>
        <v>0.25637907223317152</v>
      </c>
    </row>
    <row r="3454" spans="1:8">
      <c r="A3454" s="152">
        <f t="shared" si="497"/>
        <v>3440</v>
      </c>
      <c r="B3454" s="153">
        <f t="shared" si="497"/>
        <v>48365</v>
      </c>
      <c r="C3454" s="179" t="str">
        <f t="shared" si="493"/>
        <v>구간38</v>
      </c>
      <c r="D3454" s="152">
        <f t="shared" si="490"/>
        <v>91</v>
      </c>
      <c r="E3454" s="180">
        <f>COUNTIF($C$15:C3454,C3454)</f>
        <v>61</v>
      </c>
      <c r="F3454" s="181">
        <f t="shared" si="494"/>
        <v>0.25517440507289546</v>
      </c>
      <c r="G3454" s="181">
        <f t="shared" si="495"/>
        <v>1.224744946280683E-3</v>
      </c>
      <c r="H3454" s="182">
        <f t="shared" si="491"/>
        <v>0.25639915001917613</v>
      </c>
    </row>
    <row r="3455" spans="1:8">
      <c r="A3455" s="152">
        <f t="shared" si="497"/>
        <v>3441</v>
      </c>
      <c r="B3455" s="153">
        <f t="shared" si="497"/>
        <v>48366</v>
      </c>
      <c r="C3455" s="179" t="str">
        <f t="shared" si="493"/>
        <v>구간38</v>
      </c>
      <c r="D3455" s="152">
        <f t="shared" si="490"/>
        <v>91</v>
      </c>
      <c r="E3455" s="180">
        <f>COUNTIF($C$15:C3455,C3455)</f>
        <v>62</v>
      </c>
      <c r="F3455" s="181">
        <f t="shared" si="494"/>
        <v>0.25517440507289546</v>
      </c>
      <c r="G3455" s="181">
        <f t="shared" si="495"/>
        <v>1.2448227322852845E-3</v>
      </c>
      <c r="H3455" s="182">
        <f t="shared" si="491"/>
        <v>0.25641922780518073</v>
      </c>
    </row>
    <row r="3456" spans="1:8">
      <c r="A3456" s="152">
        <f t="shared" ref="A3456:B3471" si="498">A3455+1</f>
        <v>3442</v>
      </c>
      <c r="B3456" s="153">
        <f t="shared" si="498"/>
        <v>48367</v>
      </c>
      <c r="C3456" s="179" t="str">
        <f t="shared" si="493"/>
        <v>구간38</v>
      </c>
      <c r="D3456" s="152">
        <f t="shared" si="490"/>
        <v>91</v>
      </c>
      <c r="E3456" s="180">
        <f>COUNTIF($C$15:C3456,C3456)</f>
        <v>63</v>
      </c>
      <c r="F3456" s="181">
        <f t="shared" si="494"/>
        <v>0.25517440507289546</v>
      </c>
      <c r="G3456" s="181">
        <f t="shared" si="495"/>
        <v>1.2649005182898858E-3</v>
      </c>
      <c r="H3456" s="182">
        <f t="shared" si="491"/>
        <v>0.25643930559118533</v>
      </c>
    </row>
    <row r="3457" spans="1:8">
      <c r="A3457" s="152">
        <f t="shared" si="498"/>
        <v>3443</v>
      </c>
      <c r="B3457" s="153">
        <f t="shared" si="498"/>
        <v>48368</v>
      </c>
      <c r="C3457" s="179" t="str">
        <f t="shared" si="493"/>
        <v>구간38</v>
      </c>
      <c r="D3457" s="152">
        <f t="shared" si="490"/>
        <v>91</v>
      </c>
      <c r="E3457" s="180">
        <f>COUNTIF($C$15:C3457,C3457)</f>
        <v>64</v>
      </c>
      <c r="F3457" s="181">
        <f t="shared" si="494"/>
        <v>0.25517440507289546</v>
      </c>
      <c r="G3457" s="181">
        <f t="shared" si="495"/>
        <v>1.2849783042944872E-3</v>
      </c>
      <c r="H3457" s="182">
        <f t="shared" si="491"/>
        <v>0.25645938337718993</v>
      </c>
    </row>
    <row r="3458" spans="1:8">
      <c r="A3458" s="152">
        <f t="shared" si="498"/>
        <v>3444</v>
      </c>
      <c r="B3458" s="153">
        <f t="shared" si="498"/>
        <v>48369</v>
      </c>
      <c r="C3458" s="179" t="str">
        <f t="shared" si="493"/>
        <v>구간38</v>
      </c>
      <c r="D3458" s="152">
        <f t="shared" si="490"/>
        <v>91</v>
      </c>
      <c r="E3458" s="180">
        <f>COUNTIF($C$15:C3458,C3458)</f>
        <v>65</v>
      </c>
      <c r="F3458" s="181">
        <f t="shared" si="494"/>
        <v>0.25517440507289546</v>
      </c>
      <c r="G3458" s="181">
        <f t="shared" si="495"/>
        <v>1.3050560902990885E-3</v>
      </c>
      <c r="H3458" s="182">
        <f t="shared" si="491"/>
        <v>0.25647946116319453</v>
      </c>
    </row>
    <row r="3459" spans="1:8">
      <c r="A3459" s="152">
        <f t="shared" si="498"/>
        <v>3445</v>
      </c>
      <c r="B3459" s="153">
        <f t="shared" si="498"/>
        <v>48370</v>
      </c>
      <c r="C3459" s="179" t="str">
        <f t="shared" si="493"/>
        <v>구간38</v>
      </c>
      <c r="D3459" s="152">
        <f t="shared" si="490"/>
        <v>91</v>
      </c>
      <c r="E3459" s="180">
        <f>COUNTIF($C$15:C3459,C3459)</f>
        <v>66</v>
      </c>
      <c r="F3459" s="181">
        <f t="shared" si="494"/>
        <v>0.25517440507289546</v>
      </c>
      <c r="G3459" s="181">
        <f t="shared" si="495"/>
        <v>1.3251338763036898E-3</v>
      </c>
      <c r="H3459" s="182">
        <f t="shared" si="491"/>
        <v>0.25649953894919914</v>
      </c>
    </row>
    <row r="3460" spans="1:8">
      <c r="A3460" s="152">
        <f t="shared" si="498"/>
        <v>3446</v>
      </c>
      <c r="B3460" s="153">
        <f t="shared" si="498"/>
        <v>48371</v>
      </c>
      <c r="C3460" s="179" t="str">
        <f t="shared" si="493"/>
        <v>구간38</v>
      </c>
      <c r="D3460" s="152">
        <f t="shared" si="490"/>
        <v>91</v>
      </c>
      <c r="E3460" s="180">
        <f>COUNTIF($C$15:C3460,C3460)</f>
        <v>67</v>
      </c>
      <c r="F3460" s="181">
        <f t="shared" si="494"/>
        <v>0.25517440507289546</v>
      </c>
      <c r="G3460" s="181">
        <f t="shared" si="495"/>
        <v>1.3452116623082913E-3</v>
      </c>
      <c r="H3460" s="182">
        <f t="shared" si="491"/>
        <v>0.25651961673520374</v>
      </c>
    </row>
    <row r="3461" spans="1:8">
      <c r="A3461" s="152">
        <f t="shared" si="498"/>
        <v>3447</v>
      </c>
      <c r="B3461" s="153">
        <f t="shared" si="498"/>
        <v>48372</v>
      </c>
      <c r="C3461" s="179" t="str">
        <f t="shared" si="493"/>
        <v>구간38</v>
      </c>
      <c r="D3461" s="152">
        <f t="shared" si="490"/>
        <v>91</v>
      </c>
      <c r="E3461" s="180">
        <f>COUNTIF($C$15:C3461,C3461)</f>
        <v>68</v>
      </c>
      <c r="F3461" s="181">
        <f t="shared" si="494"/>
        <v>0.25517440507289546</v>
      </c>
      <c r="G3461" s="181">
        <f t="shared" si="495"/>
        <v>1.3652894483128927E-3</v>
      </c>
      <c r="H3461" s="182">
        <f t="shared" si="491"/>
        <v>0.25653969452120834</v>
      </c>
    </row>
    <row r="3462" spans="1:8">
      <c r="A3462" s="152">
        <f t="shared" si="498"/>
        <v>3448</v>
      </c>
      <c r="B3462" s="153">
        <f t="shared" si="498"/>
        <v>48373</v>
      </c>
      <c r="C3462" s="179" t="str">
        <f t="shared" si="493"/>
        <v>구간38</v>
      </c>
      <c r="D3462" s="152">
        <f t="shared" si="490"/>
        <v>91</v>
      </c>
      <c r="E3462" s="180">
        <f>COUNTIF($C$15:C3462,C3462)</f>
        <v>69</v>
      </c>
      <c r="F3462" s="181">
        <f t="shared" si="494"/>
        <v>0.25517440507289546</v>
      </c>
      <c r="G3462" s="181">
        <f t="shared" si="495"/>
        <v>1.385367234317494E-3</v>
      </c>
      <c r="H3462" s="182">
        <f t="shared" si="491"/>
        <v>0.25655977230721294</v>
      </c>
    </row>
    <row r="3463" spans="1:8">
      <c r="A3463" s="152">
        <f t="shared" si="498"/>
        <v>3449</v>
      </c>
      <c r="B3463" s="153">
        <f t="shared" si="498"/>
        <v>48374</v>
      </c>
      <c r="C3463" s="179" t="str">
        <f t="shared" si="493"/>
        <v>구간38</v>
      </c>
      <c r="D3463" s="152">
        <f t="shared" si="490"/>
        <v>91</v>
      </c>
      <c r="E3463" s="180">
        <f>COUNTIF($C$15:C3463,C3463)</f>
        <v>70</v>
      </c>
      <c r="F3463" s="181">
        <f t="shared" si="494"/>
        <v>0.25517440507289546</v>
      </c>
      <c r="G3463" s="181">
        <f t="shared" si="495"/>
        <v>1.4054450203220953E-3</v>
      </c>
      <c r="H3463" s="182">
        <f t="shared" si="491"/>
        <v>0.25657985009321754</v>
      </c>
    </row>
    <row r="3464" spans="1:8">
      <c r="A3464" s="152">
        <f t="shared" si="498"/>
        <v>3450</v>
      </c>
      <c r="B3464" s="153">
        <f t="shared" si="498"/>
        <v>48375</v>
      </c>
      <c r="C3464" s="179" t="str">
        <f t="shared" si="493"/>
        <v>구간38</v>
      </c>
      <c r="D3464" s="152">
        <f t="shared" si="490"/>
        <v>91</v>
      </c>
      <c r="E3464" s="180">
        <f>COUNTIF($C$15:C3464,C3464)</f>
        <v>71</v>
      </c>
      <c r="F3464" s="181">
        <f t="shared" si="494"/>
        <v>0.25517440507289546</v>
      </c>
      <c r="G3464" s="181">
        <f t="shared" si="495"/>
        <v>1.4255228063266966E-3</v>
      </c>
      <c r="H3464" s="182">
        <f t="shared" si="491"/>
        <v>0.25659992787922214</v>
      </c>
    </row>
    <row r="3465" spans="1:8">
      <c r="A3465" s="152">
        <f t="shared" si="498"/>
        <v>3451</v>
      </c>
      <c r="B3465" s="153">
        <f t="shared" si="498"/>
        <v>48376</v>
      </c>
      <c r="C3465" s="179" t="str">
        <f t="shared" si="493"/>
        <v>구간38</v>
      </c>
      <c r="D3465" s="152">
        <f t="shared" si="490"/>
        <v>91</v>
      </c>
      <c r="E3465" s="180">
        <f>COUNTIF($C$15:C3465,C3465)</f>
        <v>72</v>
      </c>
      <c r="F3465" s="181">
        <f t="shared" si="494"/>
        <v>0.25517440507289546</v>
      </c>
      <c r="G3465" s="181">
        <f t="shared" si="495"/>
        <v>1.4456005923312982E-3</v>
      </c>
      <c r="H3465" s="182">
        <f t="shared" si="491"/>
        <v>0.25662000566522675</v>
      </c>
    </row>
    <row r="3466" spans="1:8">
      <c r="A3466" s="152">
        <f t="shared" si="498"/>
        <v>3452</v>
      </c>
      <c r="B3466" s="153">
        <f t="shared" si="498"/>
        <v>48377</v>
      </c>
      <c r="C3466" s="179" t="str">
        <f t="shared" si="493"/>
        <v>구간38</v>
      </c>
      <c r="D3466" s="152">
        <f t="shared" si="490"/>
        <v>91</v>
      </c>
      <c r="E3466" s="180">
        <f>COUNTIF($C$15:C3466,C3466)</f>
        <v>73</v>
      </c>
      <c r="F3466" s="181">
        <f t="shared" si="494"/>
        <v>0.25517440507289546</v>
      </c>
      <c r="G3466" s="181">
        <f t="shared" si="495"/>
        <v>1.4656783783358995E-3</v>
      </c>
      <c r="H3466" s="182">
        <f t="shared" si="491"/>
        <v>0.25664008345123135</v>
      </c>
    </row>
    <row r="3467" spans="1:8">
      <c r="A3467" s="152">
        <f t="shared" si="498"/>
        <v>3453</v>
      </c>
      <c r="B3467" s="153">
        <f t="shared" si="498"/>
        <v>48378</v>
      </c>
      <c r="C3467" s="179" t="str">
        <f t="shared" si="493"/>
        <v>구간38</v>
      </c>
      <c r="D3467" s="152">
        <f t="shared" si="490"/>
        <v>91</v>
      </c>
      <c r="E3467" s="180">
        <f>COUNTIF($C$15:C3467,C3467)</f>
        <v>74</v>
      </c>
      <c r="F3467" s="181">
        <f t="shared" si="494"/>
        <v>0.25517440507289546</v>
      </c>
      <c r="G3467" s="181">
        <f t="shared" si="495"/>
        <v>1.4857561643405008E-3</v>
      </c>
      <c r="H3467" s="182">
        <f t="shared" si="491"/>
        <v>0.25666016123723595</v>
      </c>
    </row>
    <row r="3468" spans="1:8">
      <c r="A3468" s="152">
        <f t="shared" si="498"/>
        <v>3454</v>
      </c>
      <c r="B3468" s="153">
        <f t="shared" si="498"/>
        <v>48379</v>
      </c>
      <c r="C3468" s="179" t="str">
        <f t="shared" si="493"/>
        <v>구간38</v>
      </c>
      <c r="D3468" s="152">
        <f t="shared" si="490"/>
        <v>91</v>
      </c>
      <c r="E3468" s="180">
        <f>COUNTIF($C$15:C3468,C3468)</f>
        <v>75</v>
      </c>
      <c r="F3468" s="181">
        <f t="shared" si="494"/>
        <v>0.25517440507289546</v>
      </c>
      <c r="G3468" s="181">
        <f t="shared" si="495"/>
        <v>1.5058339503451021E-3</v>
      </c>
      <c r="H3468" s="182">
        <f t="shared" si="491"/>
        <v>0.25668023902324055</v>
      </c>
    </row>
    <row r="3469" spans="1:8">
      <c r="A3469" s="152">
        <f t="shared" si="498"/>
        <v>3455</v>
      </c>
      <c r="B3469" s="153">
        <f t="shared" si="498"/>
        <v>48380</v>
      </c>
      <c r="C3469" s="179" t="str">
        <f t="shared" si="493"/>
        <v>구간38</v>
      </c>
      <c r="D3469" s="152">
        <f t="shared" si="490"/>
        <v>91</v>
      </c>
      <c r="E3469" s="180">
        <f>COUNTIF($C$15:C3469,C3469)</f>
        <v>76</v>
      </c>
      <c r="F3469" s="181">
        <f t="shared" si="494"/>
        <v>0.25517440507289546</v>
      </c>
      <c r="G3469" s="181">
        <f t="shared" si="495"/>
        <v>1.5259117363497035E-3</v>
      </c>
      <c r="H3469" s="182">
        <f t="shared" si="491"/>
        <v>0.25670031680924515</v>
      </c>
    </row>
    <row r="3470" spans="1:8">
      <c r="A3470" s="152">
        <f t="shared" si="498"/>
        <v>3456</v>
      </c>
      <c r="B3470" s="153">
        <f t="shared" si="498"/>
        <v>48381</v>
      </c>
      <c r="C3470" s="179" t="str">
        <f t="shared" si="493"/>
        <v>구간38</v>
      </c>
      <c r="D3470" s="152">
        <f t="shared" si="490"/>
        <v>91</v>
      </c>
      <c r="E3470" s="180">
        <f>COUNTIF($C$15:C3470,C3470)</f>
        <v>77</v>
      </c>
      <c r="F3470" s="181">
        <f t="shared" si="494"/>
        <v>0.25517440507289546</v>
      </c>
      <c r="G3470" s="181">
        <f t="shared" si="495"/>
        <v>1.5459895223543048E-3</v>
      </c>
      <c r="H3470" s="182">
        <f t="shared" si="491"/>
        <v>0.25672039459524976</v>
      </c>
    </row>
    <row r="3471" spans="1:8">
      <c r="A3471" s="152">
        <f t="shared" si="498"/>
        <v>3457</v>
      </c>
      <c r="B3471" s="153">
        <f t="shared" si="498"/>
        <v>48382</v>
      </c>
      <c r="C3471" s="179" t="str">
        <f t="shared" si="493"/>
        <v>구간38</v>
      </c>
      <c r="D3471" s="152">
        <f t="shared" ref="D3471:D3534" si="499">COUNTIF($C$15:$C$49928,C3471)</f>
        <v>91</v>
      </c>
      <c r="E3471" s="180">
        <f>COUNTIF($C$15:C3471,C3471)</f>
        <v>78</v>
      </c>
      <c r="F3471" s="181">
        <f t="shared" si="494"/>
        <v>0.25517440507289546</v>
      </c>
      <c r="G3471" s="181">
        <f t="shared" si="495"/>
        <v>1.5660673083589063E-3</v>
      </c>
      <c r="H3471" s="182">
        <f t="shared" ref="H3471:H3534" si="500">F3471+G3471</f>
        <v>0.25674047238125436</v>
      </c>
    </row>
    <row r="3472" spans="1:8">
      <c r="A3472" s="152">
        <f t="shared" ref="A3472:B3487" si="501">A3471+1</f>
        <v>3458</v>
      </c>
      <c r="B3472" s="153">
        <f t="shared" si="501"/>
        <v>48383</v>
      </c>
      <c r="C3472" s="179" t="str">
        <f t="shared" ref="C3472:C3535" si="502">IF(IFERROR(HLOOKUP(B3472,$D$5:$BK$6,2,FALSE),"")="",C3473,HLOOKUP(B3472,$D$5:$BK$7,2,FALSE))</f>
        <v>구간38</v>
      </c>
      <c r="D3472" s="152">
        <f t="shared" si="499"/>
        <v>91</v>
      </c>
      <c r="E3472" s="180">
        <f>COUNTIF($C$15:C3472,C3472)</f>
        <v>79</v>
      </c>
      <c r="F3472" s="181">
        <f t="shared" ref="F3472:F3535" si="503">HLOOKUP($C3472,$D$6:$BK$11,6,FALSE)</f>
        <v>0.25517440507289546</v>
      </c>
      <c r="G3472" s="181">
        <f t="shared" ref="G3472:G3535" si="504">HLOOKUP($C3472,$D$6:$BK$11,5,FALSE)*(E3472)</f>
        <v>1.5861450943635076E-3</v>
      </c>
      <c r="H3472" s="182">
        <f t="shared" si="500"/>
        <v>0.25676055016725896</v>
      </c>
    </row>
    <row r="3473" spans="1:8">
      <c r="A3473" s="152">
        <f t="shared" si="501"/>
        <v>3459</v>
      </c>
      <c r="B3473" s="153">
        <f t="shared" si="501"/>
        <v>48384</v>
      </c>
      <c r="C3473" s="179" t="str">
        <f t="shared" si="502"/>
        <v>구간38</v>
      </c>
      <c r="D3473" s="152">
        <f t="shared" si="499"/>
        <v>91</v>
      </c>
      <c r="E3473" s="180">
        <f>COUNTIF($C$15:C3473,C3473)</f>
        <v>80</v>
      </c>
      <c r="F3473" s="181">
        <f t="shared" si="503"/>
        <v>0.25517440507289546</v>
      </c>
      <c r="G3473" s="181">
        <f t="shared" si="504"/>
        <v>1.606222880368109E-3</v>
      </c>
      <c r="H3473" s="182">
        <f t="shared" si="500"/>
        <v>0.25678062795326356</v>
      </c>
    </row>
    <row r="3474" spans="1:8">
      <c r="A3474" s="152">
        <f t="shared" si="501"/>
        <v>3460</v>
      </c>
      <c r="B3474" s="153">
        <f t="shared" si="501"/>
        <v>48385</v>
      </c>
      <c r="C3474" s="179" t="str">
        <f t="shared" si="502"/>
        <v>구간38</v>
      </c>
      <c r="D3474" s="152">
        <f t="shared" si="499"/>
        <v>91</v>
      </c>
      <c r="E3474" s="180">
        <f>COUNTIF($C$15:C3474,C3474)</f>
        <v>81</v>
      </c>
      <c r="F3474" s="181">
        <f t="shared" si="503"/>
        <v>0.25517440507289546</v>
      </c>
      <c r="G3474" s="181">
        <f t="shared" si="504"/>
        <v>1.6263006663727103E-3</v>
      </c>
      <c r="H3474" s="182">
        <f t="shared" si="500"/>
        <v>0.25680070573926816</v>
      </c>
    </row>
    <row r="3475" spans="1:8">
      <c r="A3475" s="152">
        <f t="shared" si="501"/>
        <v>3461</v>
      </c>
      <c r="B3475" s="153">
        <f t="shared" si="501"/>
        <v>48386</v>
      </c>
      <c r="C3475" s="179" t="str">
        <f t="shared" si="502"/>
        <v>구간38</v>
      </c>
      <c r="D3475" s="152">
        <f t="shared" si="499"/>
        <v>91</v>
      </c>
      <c r="E3475" s="180">
        <f>COUNTIF($C$15:C3475,C3475)</f>
        <v>82</v>
      </c>
      <c r="F3475" s="181">
        <f t="shared" si="503"/>
        <v>0.25517440507289546</v>
      </c>
      <c r="G3475" s="181">
        <f t="shared" si="504"/>
        <v>1.6463784523773116E-3</v>
      </c>
      <c r="H3475" s="182">
        <f t="shared" si="500"/>
        <v>0.25682078352527277</v>
      </c>
    </row>
    <row r="3476" spans="1:8">
      <c r="A3476" s="152">
        <f t="shared" si="501"/>
        <v>3462</v>
      </c>
      <c r="B3476" s="153">
        <f t="shared" si="501"/>
        <v>48387</v>
      </c>
      <c r="C3476" s="179" t="str">
        <f t="shared" si="502"/>
        <v>구간38</v>
      </c>
      <c r="D3476" s="152">
        <f t="shared" si="499"/>
        <v>91</v>
      </c>
      <c r="E3476" s="180">
        <f>COUNTIF($C$15:C3476,C3476)</f>
        <v>83</v>
      </c>
      <c r="F3476" s="181">
        <f t="shared" si="503"/>
        <v>0.25517440507289546</v>
      </c>
      <c r="G3476" s="181">
        <f t="shared" si="504"/>
        <v>1.6664562383819131E-3</v>
      </c>
      <c r="H3476" s="182">
        <f t="shared" si="500"/>
        <v>0.25684086131127737</v>
      </c>
    </row>
    <row r="3477" spans="1:8">
      <c r="A3477" s="152">
        <f t="shared" si="501"/>
        <v>3463</v>
      </c>
      <c r="B3477" s="153">
        <f t="shared" si="501"/>
        <v>48388</v>
      </c>
      <c r="C3477" s="179" t="str">
        <f t="shared" si="502"/>
        <v>구간38</v>
      </c>
      <c r="D3477" s="152">
        <f t="shared" si="499"/>
        <v>91</v>
      </c>
      <c r="E3477" s="180">
        <f>COUNTIF($C$15:C3477,C3477)</f>
        <v>84</v>
      </c>
      <c r="F3477" s="181">
        <f t="shared" si="503"/>
        <v>0.25517440507289546</v>
      </c>
      <c r="G3477" s="181">
        <f t="shared" si="504"/>
        <v>1.6865340243865145E-3</v>
      </c>
      <c r="H3477" s="182">
        <f t="shared" si="500"/>
        <v>0.25686093909728197</v>
      </c>
    </row>
    <row r="3478" spans="1:8">
      <c r="A3478" s="152">
        <f t="shared" si="501"/>
        <v>3464</v>
      </c>
      <c r="B3478" s="153">
        <f t="shared" si="501"/>
        <v>48389</v>
      </c>
      <c r="C3478" s="179" t="str">
        <f t="shared" si="502"/>
        <v>구간38</v>
      </c>
      <c r="D3478" s="152">
        <f t="shared" si="499"/>
        <v>91</v>
      </c>
      <c r="E3478" s="180">
        <f>COUNTIF($C$15:C3478,C3478)</f>
        <v>85</v>
      </c>
      <c r="F3478" s="181">
        <f t="shared" si="503"/>
        <v>0.25517440507289546</v>
      </c>
      <c r="G3478" s="181">
        <f t="shared" si="504"/>
        <v>1.7066118103911158E-3</v>
      </c>
      <c r="H3478" s="182">
        <f t="shared" si="500"/>
        <v>0.25688101688328657</v>
      </c>
    </row>
    <row r="3479" spans="1:8">
      <c r="A3479" s="152">
        <f t="shared" si="501"/>
        <v>3465</v>
      </c>
      <c r="B3479" s="153">
        <f t="shared" si="501"/>
        <v>48390</v>
      </c>
      <c r="C3479" s="179" t="str">
        <f t="shared" si="502"/>
        <v>구간38</v>
      </c>
      <c r="D3479" s="152">
        <f t="shared" si="499"/>
        <v>91</v>
      </c>
      <c r="E3479" s="180">
        <f>COUNTIF($C$15:C3479,C3479)</f>
        <v>86</v>
      </c>
      <c r="F3479" s="181">
        <f t="shared" si="503"/>
        <v>0.25517440507289546</v>
      </c>
      <c r="G3479" s="181">
        <f t="shared" si="504"/>
        <v>1.7266895963957171E-3</v>
      </c>
      <c r="H3479" s="182">
        <f t="shared" si="500"/>
        <v>0.25690109466929117</v>
      </c>
    </row>
    <row r="3480" spans="1:8">
      <c r="A3480" s="152">
        <f t="shared" si="501"/>
        <v>3466</v>
      </c>
      <c r="B3480" s="153">
        <f t="shared" si="501"/>
        <v>48391</v>
      </c>
      <c r="C3480" s="179" t="str">
        <f t="shared" si="502"/>
        <v>구간38</v>
      </c>
      <c r="D3480" s="152">
        <f t="shared" si="499"/>
        <v>91</v>
      </c>
      <c r="E3480" s="180">
        <f>COUNTIF($C$15:C3480,C3480)</f>
        <v>87</v>
      </c>
      <c r="F3480" s="181">
        <f t="shared" si="503"/>
        <v>0.25517440507289546</v>
      </c>
      <c r="G3480" s="181">
        <f t="shared" si="504"/>
        <v>1.7467673824003184E-3</v>
      </c>
      <c r="H3480" s="182">
        <f t="shared" si="500"/>
        <v>0.25692117245529578</v>
      </c>
    </row>
    <row r="3481" spans="1:8">
      <c r="A3481" s="152">
        <f t="shared" si="501"/>
        <v>3467</v>
      </c>
      <c r="B3481" s="153">
        <f t="shared" si="501"/>
        <v>48392</v>
      </c>
      <c r="C3481" s="179" t="str">
        <f t="shared" si="502"/>
        <v>구간38</v>
      </c>
      <c r="D3481" s="152">
        <f t="shared" si="499"/>
        <v>91</v>
      </c>
      <c r="E3481" s="180">
        <f>COUNTIF($C$15:C3481,C3481)</f>
        <v>88</v>
      </c>
      <c r="F3481" s="181">
        <f t="shared" si="503"/>
        <v>0.25517440507289546</v>
      </c>
      <c r="G3481" s="181">
        <f t="shared" si="504"/>
        <v>1.7668451684049197E-3</v>
      </c>
      <c r="H3481" s="182">
        <f t="shared" si="500"/>
        <v>0.25694125024130038</v>
      </c>
    </row>
    <row r="3482" spans="1:8">
      <c r="A3482" s="152">
        <f t="shared" si="501"/>
        <v>3468</v>
      </c>
      <c r="B3482" s="153">
        <f t="shared" si="501"/>
        <v>48393</v>
      </c>
      <c r="C3482" s="179" t="str">
        <f t="shared" si="502"/>
        <v>구간38</v>
      </c>
      <c r="D3482" s="152">
        <f t="shared" si="499"/>
        <v>91</v>
      </c>
      <c r="E3482" s="180">
        <f>COUNTIF($C$15:C3482,C3482)</f>
        <v>89</v>
      </c>
      <c r="F3482" s="181">
        <f t="shared" si="503"/>
        <v>0.25517440507289546</v>
      </c>
      <c r="G3482" s="181">
        <f t="shared" si="504"/>
        <v>1.7869229544095213E-3</v>
      </c>
      <c r="H3482" s="182">
        <f t="shared" si="500"/>
        <v>0.25696132802730498</v>
      </c>
    </row>
    <row r="3483" spans="1:8">
      <c r="A3483" s="152">
        <f t="shared" si="501"/>
        <v>3469</v>
      </c>
      <c r="B3483" s="153">
        <f t="shared" si="501"/>
        <v>48394</v>
      </c>
      <c r="C3483" s="179" t="str">
        <f t="shared" si="502"/>
        <v>구간38</v>
      </c>
      <c r="D3483" s="152">
        <f t="shared" si="499"/>
        <v>91</v>
      </c>
      <c r="E3483" s="180">
        <f>COUNTIF($C$15:C3483,C3483)</f>
        <v>90</v>
      </c>
      <c r="F3483" s="181">
        <f t="shared" si="503"/>
        <v>0.25517440507289546</v>
      </c>
      <c r="G3483" s="181">
        <f t="shared" si="504"/>
        <v>1.8070007404141226E-3</v>
      </c>
      <c r="H3483" s="182">
        <f t="shared" si="500"/>
        <v>0.25698140581330958</v>
      </c>
    </row>
    <row r="3484" spans="1:8">
      <c r="A3484" s="152">
        <f t="shared" si="501"/>
        <v>3470</v>
      </c>
      <c r="B3484" s="153">
        <f t="shared" si="501"/>
        <v>48395</v>
      </c>
      <c r="C3484" s="179" t="str">
        <f t="shared" si="502"/>
        <v>구간38</v>
      </c>
      <c r="D3484" s="152">
        <f t="shared" si="499"/>
        <v>91</v>
      </c>
      <c r="E3484" s="180">
        <f>COUNTIF($C$15:C3484,C3484)</f>
        <v>91</v>
      </c>
      <c r="F3484" s="181">
        <f t="shared" si="503"/>
        <v>0.25517440507289546</v>
      </c>
      <c r="G3484" s="181">
        <f t="shared" si="504"/>
        <v>1.8270785264187239E-3</v>
      </c>
      <c r="H3484" s="182">
        <f t="shared" si="500"/>
        <v>0.25700148359931418</v>
      </c>
    </row>
    <row r="3485" spans="1:8">
      <c r="A3485" s="152">
        <f t="shared" si="501"/>
        <v>3471</v>
      </c>
      <c r="B3485" s="153">
        <f t="shared" si="501"/>
        <v>48396</v>
      </c>
      <c r="C3485" s="179" t="str">
        <f t="shared" si="502"/>
        <v>구간39</v>
      </c>
      <c r="D3485" s="152">
        <f t="shared" si="499"/>
        <v>92</v>
      </c>
      <c r="E3485" s="180">
        <f>COUNTIF($C$15:C3485,C3485)</f>
        <v>1</v>
      </c>
      <c r="F3485" s="181">
        <f t="shared" si="503"/>
        <v>0.25700148359931418</v>
      </c>
      <c r="G3485" s="181">
        <f t="shared" si="504"/>
        <v>2.1313129783735548E-5</v>
      </c>
      <c r="H3485" s="182">
        <f t="shared" si="500"/>
        <v>0.25702279672909795</v>
      </c>
    </row>
    <row r="3486" spans="1:8">
      <c r="A3486" s="152">
        <f t="shared" si="501"/>
        <v>3472</v>
      </c>
      <c r="B3486" s="153">
        <f t="shared" si="501"/>
        <v>48397</v>
      </c>
      <c r="C3486" s="179" t="str">
        <f t="shared" si="502"/>
        <v>구간39</v>
      </c>
      <c r="D3486" s="152">
        <f t="shared" si="499"/>
        <v>92</v>
      </c>
      <c r="E3486" s="180">
        <f>COUNTIF($C$15:C3486,C3486)</f>
        <v>2</v>
      </c>
      <c r="F3486" s="181">
        <f t="shared" si="503"/>
        <v>0.25700148359931418</v>
      </c>
      <c r="G3486" s="181">
        <f t="shared" si="504"/>
        <v>4.2626259567471095E-5</v>
      </c>
      <c r="H3486" s="182">
        <f t="shared" si="500"/>
        <v>0.25704410985888165</v>
      </c>
    </row>
    <row r="3487" spans="1:8">
      <c r="A3487" s="152">
        <f t="shared" si="501"/>
        <v>3473</v>
      </c>
      <c r="B3487" s="153">
        <f t="shared" si="501"/>
        <v>48398</v>
      </c>
      <c r="C3487" s="179" t="str">
        <f t="shared" si="502"/>
        <v>구간39</v>
      </c>
      <c r="D3487" s="152">
        <f t="shared" si="499"/>
        <v>92</v>
      </c>
      <c r="E3487" s="180">
        <f>COUNTIF($C$15:C3487,C3487)</f>
        <v>3</v>
      </c>
      <c r="F3487" s="181">
        <f t="shared" si="503"/>
        <v>0.25700148359931418</v>
      </c>
      <c r="G3487" s="181">
        <f t="shared" si="504"/>
        <v>6.3939389351206643E-5</v>
      </c>
      <c r="H3487" s="182">
        <f t="shared" si="500"/>
        <v>0.25706542298866542</v>
      </c>
    </row>
    <row r="3488" spans="1:8">
      <c r="A3488" s="152">
        <f t="shared" ref="A3488:B3503" si="505">A3487+1</f>
        <v>3474</v>
      </c>
      <c r="B3488" s="153">
        <f t="shared" si="505"/>
        <v>48399</v>
      </c>
      <c r="C3488" s="179" t="str">
        <f t="shared" si="502"/>
        <v>구간39</v>
      </c>
      <c r="D3488" s="152">
        <f t="shared" si="499"/>
        <v>92</v>
      </c>
      <c r="E3488" s="180">
        <f>COUNTIF($C$15:C3488,C3488)</f>
        <v>4</v>
      </c>
      <c r="F3488" s="181">
        <f t="shared" si="503"/>
        <v>0.25700148359931418</v>
      </c>
      <c r="G3488" s="181">
        <f t="shared" si="504"/>
        <v>8.525251913494219E-5</v>
      </c>
      <c r="H3488" s="182">
        <f t="shared" si="500"/>
        <v>0.25708673611844912</v>
      </c>
    </row>
    <row r="3489" spans="1:8">
      <c r="A3489" s="152">
        <f t="shared" si="505"/>
        <v>3475</v>
      </c>
      <c r="B3489" s="153">
        <f t="shared" si="505"/>
        <v>48400</v>
      </c>
      <c r="C3489" s="179" t="str">
        <f t="shared" si="502"/>
        <v>구간39</v>
      </c>
      <c r="D3489" s="152">
        <f t="shared" si="499"/>
        <v>92</v>
      </c>
      <c r="E3489" s="180">
        <f>COUNTIF($C$15:C3489,C3489)</f>
        <v>5</v>
      </c>
      <c r="F3489" s="181">
        <f t="shared" si="503"/>
        <v>0.25700148359931418</v>
      </c>
      <c r="G3489" s="181">
        <f t="shared" si="504"/>
        <v>1.0656564891867774E-4</v>
      </c>
      <c r="H3489" s="182">
        <f t="shared" si="500"/>
        <v>0.25710804924823288</v>
      </c>
    </row>
    <row r="3490" spans="1:8">
      <c r="A3490" s="152">
        <f t="shared" si="505"/>
        <v>3476</v>
      </c>
      <c r="B3490" s="153">
        <f t="shared" si="505"/>
        <v>48401</v>
      </c>
      <c r="C3490" s="179" t="str">
        <f t="shared" si="502"/>
        <v>구간39</v>
      </c>
      <c r="D3490" s="152">
        <f t="shared" si="499"/>
        <v>92</v>
      </c>
      <c r="E3490" s="180">
        <f>COUNTIF($C$15:C3490,C3490)</f>
        <v>6</v>
      </c>
      <c r="F3490" s="181">
        <f t="shared" si="503"/>
        <v>0.25700148359931418</v>
      </c>
      <c r="G3490" s="181">
        <f t="shared" si="504"/>
        <v>1.2787877870241329E-4</v>
      </c>
      <c r="H3490" s="182">
        <f t="shared" si="500"/>
        <v>0.25712936237801659</v>
      </c>
    </row>
    <row r="3491" spans="1:8">
      <c r="A3491" s="152">
        <f t="shared" si="505"/>
        <v>3477</v>
      </c>
      <c r="B3491" s="153">
        <f t="shared" si="505"/>
        <v>48402</v>
      </c>
      <c r="C3491" s="179" t="str">
        <f t="shared" si="502"/>
        <v>구간39</v>
      </c>
      <c r="D3491" s="152">
        <f t="shared" si="499"/>
        <v>92</v>
      </c>
      <c r="E3491" s="180">
        <f>COUNTIF($C$15:C3491,C3491)</f>
        <v>7</v>
      </c>
      <c r="F3491" s="181">
        <f t="shared" si="503"/>
        <v>0.25700148359931418</v>
      </c>
      <c r="G3491" s="181">
        <f t="shared" si="504"/>
        <v>1.4919190848614885E-4</v>
      </c>
      <c r="H3491" s="182">
        <f t="shared" si="500"/>
        <v>0.25715067550780035</v>
      </c>
    </row>
    <row r="3492" spans="1:8">
      <c r="A3492" s="152">
        <f t="shared" si="505"/>
        <v>3478</v>
      </c>
      <c r="B3492" s="153">
        <f t="shared" si="505"/>
        <v>48403</v>
      </c>
      <c r="C3492" s="179" t="str">
        <f t="shared" si="502"/>
        <v>구간39</v>
      </c>
      <c r="D3492" s="152">
        <f t="shared" si="499"/>
        <v>92</v>
      </c>
      <c r="E3492" s="180">
        <f>COUNTIF($C$15:C3492,C3492)</f>
        <v>8</v>
      </c>
      <c r="F3492" s="181">
        <f t="shared" si="503"/>
        <v>0.25700148359931418</v>
      </c>
      <c r="G3492" s="181">
        <f t="shared" si="504"/>
        <v>1.7050503826988438E-4</v>
      </c>
      <c r="H3492" s="182">
        <f t="shared" si="500"/>
        <v>0.25717198863758406</v>
      </c>
    </row>
    <row r="3493" spans="1:8">
      <c r="A3493" s="152">
        <f t="shared" si="505"/>
        <v>3479</v>
      </c>
      <c r="B3493" s="153">
        <f t="shared" si="505"/>
        <v>48404</v>
      </c>
      <c r="C3493" s="179" t="str">
        <f t="shared" si="502"/>
        <v>구간39</v>
      </c>
      <c r="D3493" s="152">
        <f t="shared" si="499"/>
        <v>92</v>
      </c>
      <c r="E3493" s="180">
        <f>COUNTIF($C$15:C3493,C3493)</f>
        <v>9</v>
      </c>
      <c r="F3493" s="181">
        <f t="shared" si="503"/>
        <v>0.25700148359931418</v>
      </c>
      <c r="G3493" s="181">
        <f t="shared" si="504"/>
        <v>1.9181816805361991E-4</v>
      </c>
      <c r="H3493" s="182">
        <f t="shared" si="500"/>
        <v>0.25719330176736782</v>
      </c>
    </row>
    <row r="3494" spans="1:8">
      <c r="A3494" s="152">
        <f t="shared" si="505"/>
        <v>3480</v>
      </c>
      <c r="B3494" s="153">
        <f t="shared" si="505"/>
        <v>48405</v>
      </c>
      <c r="C3494" s="179" t="str">
        <f t="shared" si="502"/>
        <v>구간39</v>
      </c>
      <c r="D3494" s="152">
        <f t="shared" si="499"/>
        <v>92</v>
      </c>
      <c r="E3494" s="180">
        <f>COUNTIF($C$15:C3494,C3494)</f>
        <v>10</v>
      </c>
      <c r="F3494" s="181">
        <f t="shared" si="503"/>
        <v>0.25700148359931418</v>
      </c>
      <c r="G3494" s="181">
        <f t="shared" si="504"/>
        <v>2.1313129783735548E-4</v>
      </c>
      <c r="H3494" s="182">
        <f t="shared" si="500"/>
        <v>0.25721461489715153</v>
      </c>
    </row>
    <row r="3495" spans="1:8">
      <c r="A3495" s="152">
        <f t="shared" si="505"/>
        <v>3481</v>
      </c>
      <c r="B3495" s="153">
        <f t="shared" si="505"/>
        <v>48406</v>
      </c>
      <c r="C3495" s="179" t="str">
        <f t="shared" si="502"/>
        <v>구간39</v>
      </c>
      <c r="D3495" s="152">
        <f t="shared" si="499"/>
        <v>92</v>
      </c>
      <c r="E3495" s="180">
        <f>COUNTIF($C$15:C3495,C3495)</f>
        <v>11</v>
      </c>
      <c r="F3495" s="181">
        <f t="shared" si="503"/>
        <v>0.25700148359931418</v>
      </c>
      <c r="G3495" s="181">
        <f t="shared" si="504"/>
        <v>2.3444442762109104E-4</v>
      </c>
      <c r="H3495" s="182">
        <f t="shared" si="500"/>
        <v>0.25723592802693529</v>
      </c>
    </row>
    <row r="3496" spans="1:8">
      <c r="A3496" s="152">
        <f t="shared" si="505"/>
        <v>3482</v>
      </c>
      <c r="B3496" s="153">
        <f t="shared" si="505"/>
        <v>48407</v>
      </c>
      <c r="C3496" s="179" t="str">
        <f t="shared" si="502"/>
        <v>구간39</v>
      </c>
      <c r="D3496" s="152">
        <f t="shared" si="499"/>
        <v>92</v>
      </c>
      <c r="E3496" s="180">
        <f>COUNTIF($C$15:C3496,C3496)</f>
        <v>12</v>
      </c>
      <c r="F3496" s="181">
        <f t="shared" si="503"/>
        <v>0.25700148359931418</v>
      </c>
      <c r="G3496" s="181">
        <f t="shared" si="504"/>
        <v>2.5575755740482657E-4</v>
      </c>
      <c r="H3496" s="182">
        <f t="shared" si="500"/>
        <v>0.257257241156719</v>
      </c>
    </row>
    <row r="3497" spans="1:8">
      <c r="A3497" s="152">
        <f t="shared" si="505"/>
        <v>3483</v>
      </c>
      <c r="B3497" s="153">
        <f t="shared" si="505"/>
        <v>48408</v>
      </c>
      <c r="C3497" s="179" t="str">
        <f t="shared" si="502"/>
        <v>구간39</v>
      </c>
      <c r="D3497" s="152">
        <f t="shared" si="499"/>
        <v>92</v>
      </c>
      <c r="E3497" s="180">
        <f>COUNTIF($C$15:C3497,C3497)</f>
        <v>13</v>
      </c>
      <c r="F3497" s="181">
        <f t="shared" si="503"/>
        <v>0.25700148359931418</v>
      </c>
      <c r="G3497" s="181">
        <f t="shared" si="504"/>
        <v>2.7707068718856211E-4</v>
      </c>
      <c r="H3497" s="182">
        <f t="shared" si="500"/>
        <v>0.25727855428650276</v>
      </c>
    </row>
    <row r="3498" spans="1:8">
      <c r="A3498" s="152">
        <f t="shared" si="505"/>
        <v>3484</v>
      </c>
      <c r="B3498" s="153">
        <f t="shared" si="505"/>
        <v>48409</v>
      </c>
      <c r="C3498" s="179" t="str">
        <f t="shared" si="502"/>
        <v>구간39</v>
      </c>
      <c r="D3498" s="152">
        <f t="shared" si="499"/>
        <v>92</v>
      </c>
      <c r="E3498" s="180">
        <f>COUNTIF($C$15:C3498,C3498)</f>
        <v>14</v>
      </c>
      <c r="F3498" s="181">
        <f t="shared" si="503"/>
        <v>0.25700148359931418</v>
      </c>
      <c r="G3498" s="181">
        <f t="shared" si="504"/>
        <v>2.9838381697229769E-4</v>
      </c>
      <c r="H3498" s="182">
        <f t="shared" si="500"/>
        <v>0.25729986741628647</v>
      </c>
    </row>
    <row r="3499" spans="1:8">
      <c r="A3499" s="152">
        <f t="shared" si="505"/>
        <v>3485</v>
      </c>
      <c r="B3499" s="153">
        <f t="shared" si="505"/>
        <v>48410</v>
      </c>
      <c r="C3499" s="179" t="str">
        <f t="shared" si="502"/>
        <v>구간39</v>
      </c>
      <c r="D3499" s="152">
        <f t="shared" si="499"/>
        <v>92</v>
      </c>
      <c r="E3499" s="180">
        <f>COUNTIF($C$15:C3499,C3499)</f>
        <v>15</v>
      </c>
      <c r="F3499" s="181">
        <f t="shared" si="503"/>
        <v>0.25700148359931418</v>
      </c>
      <c r="G3499" s="181">
        <f t="shared" si="504"/>
        <v>3.1969694675603323E-4</v>
      </c>
      <c r="H3499" s="182">
        <f t="shared" si="500"/>
        <v>0.25732118054607023</v>
      </c>
    </row>
    <row r="3500" spans="1:8">
      <c r="A3500" s="152">
        <f t="shared" si="505"/>
        <v>3486</v>
      </c>
      <c r="B3500" s="153">
        <f t="shared" si="505"/>
        <v>48411</v>
      </c>
      <c r="C3500" s="179" t="str">
        <f t="shared" si="502"/>
        <v>구간39</v>
      </c>
      <c r="D3500" s="152">
        <f t="shared" si="499"/>
        <v>92</v>
      </c>
      <c r="E3500" s="180">
        <f>COUNTIF($C$15:C3500,C3500)</f>
        <v>16</v>
      </c>
      <c r="F3500" s="181">
        <f t="shared" si="503"/>
        <v>0.25700148359931418</v>
      </c>
      <c r="G3500" s="181">
        <f t="shared" si="504"/>
        <v>3.4101007653976876E-4</v>
      </c>
      <c r="H3500" s="182">
        <f t="shared" si="500"/>
        <v>0.25734249367585393</v>
      </c>
    </row>
    <row r="3501" spans="1:8">
      <c r="A3501" s="152">
        <f t="shared" si="505"/>
        <v>3487</v>
      </c>
      <c r="B3501" s="153">
        <f t="shared" si="505"/>
        <v>48412</v>
      </c>
      <c r="C3501" s="179" t="str">
        <f t="shared" si="502"/>
        <v>구간39</v>
      </c>
      <c r="D3501" s="152">
        <f t="shared" si="499"/>
        <v>92</v>
      </c>
      <c r="E3501" s="180">
        <f>COUNTIF($C$15:C3501,C3501)</f>
        <v>17</v>
      </c>
      <c r="F3501" s="181">
        <f t="shared" si="503"/>
        <v>0.25700148359931418</v>
      </c>
      <c r="G3501" s="181">
        <f t="shared" si="504"/>
        <v>3.623232063235043E-4</v>
      </c>
      <c r="H3501" s="182">
        <f t="shared" si="500"/>
        <v>0.2573638068056377</v>
      </c>
    </row>
    <row r="3502" spans="1:8">
      <c r="A3502" s="152">
        <f t="shared" si="505"/>
        <v>3488</v>
      </c>
      <c r="B3502" s="153">
        <f t="shared" si="505"/>
        <v>48413</v>
      </c>
      <c r="C3502" s="179" t="str">
        <f t="shared" si="502"/>
        <v>구간39</v>
      </c>
      <c r="D3502" s="152">
        <f t="shared" si="499"/>
        <v>92</v>
      </c>
      <c r="E3502" s="180">
        <f>COUNTIF($C$15:C3502,C3502)</f>
        <v>18</v>
      </c>
      <c r="F3502" s="181">
        <f t="shared" si="503"/>
        <v>0.25700148359931418</v>
      </c>
      <c r="G3502" s="181">
        <f t="shared" si="504"/>
        <v>3.8363633610723983E-4</v>
      </c>
      <c r="H3502" s="182">
        <f t="shared" si="500"/>
        <v>0.2573851199354214</v>
      </c>
    </row>
    <row r="3503" spans="1:8">
      <c r="A3503" s="152">
        <f t="shared" si="505"/>
        <v>3489</v>
      </c>
      <c r="B3503" s="153">
        <f t="shared" si="505"/>
        <v>48414</v>
      </c>
      <c r="C3503" s="179" t="str">
        <f t="shared" si="502"/>
        <v>구간39</v>
      </c>
      <c r="D3503" s="152">
        <f t="shared" si="499"/>
        <v>92</v>
      </c>
      <c r="E3503" s="180">
        <f>COUNTIF($C$15:C3503,C3503)</f>
        <v>19</v>
      </c>
      <c r="F3503" s="181">
        <f t="shared" si="503"/>
        <v>0.25700148359931418</v>
      </c>
      <c r="G3503" s="181">
        <f t="shared" si="504"/>
        <v>4.0494946589097542E-4</v>
      </c>
      <c r="H3503" s="182">
        <f t="shared" si="500"/>
        <v>0.25740643306520516</v>
      </c>
    </row>
    <row r="3504" spans="1:8">
      <c r="A3504" s="152">
        <f t="shared" ref="A3504:B3519" si="506">A3503+1</f>
        <v>3490</v>
      </c>
      <c r="B3504" s="153">
        <f t="shared" si="506"/>
        <v>48415</v>
      </c>
      <c r="C3504" s="179" t="str">
        <f t="shared" si="502"/>
        <v>구간39</v>
      </c>
      <c r="D3504" s="152">
        <f t="shared" si="499"/>
        <v>92</v>
      </c>
      <c r="E3504" s="180">
        <f>COUNTIF($C$15:C3504,C3504)</f>
        <v>20</v>
      </c>
      <c r="F3504" s="181">
        <f t="shared" si="503"/>
        <v>0.25700148359931418</v>
      </c>
      <c r="G3504" s="181">
        <f t="shared" si="504"/>
        <v>4.2626259567471095E-4</v>
      </c>
      <c r="H3504" s="182">
        <f t="shared" si="500"/>
        <v>0.25742774619498887</v>
      </c>
    </row>
    <row r="3505" spans="1:8">
      <c r="A3505" s="152">
        <f t="shared" si="506"/>
        <v>3491</v>
      </c>
      <c r="B3505" s="153">
        <f t="shared" si="506"/>
        <v>48416</v>
      </c>
      <c r="C3505" s="179" t="str">
        <f t="shared" si="502"/>
        <v>구간39</v>
      </c>
      <c r="D3505" s="152">
        <f t="shared" si="499"/>
        <v>92</v>
      </c>
      <c r="E3505" s="180">
        <f>COUNTIF($C$15:C3505,C3505)</f>
        <v>21</v>
      </c>
      <c r="F3505" s="181">
        <f t="shared" si="503"/>
        <v>0.25700148359931418</v>
      </c>
      <c r="G3505" s="181">
        <f t="shared" si="504"/>
        <v>4.4757572545844649E-4</v>
      </c>
      <c r="H3505" s="182">
        <f t="shared" si="500"/>
        <v>0.25744905932477263</v>
      </c>
    </row>
    <row r="3506" spans="1:8">
      <c r="A3506" s="152">
        <f t="shared" si="506"/>
        <v>3492</v>
      </c>
      <c r="B3506" s="153">
        <f t="shared" si="506"/>
        <v>48417</v>
      </c>
      <c r="C3506" s="179" t="str">
        <f t="shared" si="502"/>
        <v>구간39</v>
      </c>
      <c r="D3506" s="152">
        <f t="shared" si="499"/>
        <v>92</v>
      </c>
      <c r="E3506" s="180">
        <f>COUNTIF($C$15:C3506,C3506)</f>
        <v>22</v>
      </c>
      <c r="F3506" s="181">
        <f t="shared" si="503"/>
        <v>0.25700148359931418</v>
      </c>
      <c r="G3506" s="181">
        <f t="shared" si="504"/>
        <v>4.6888885524218207E-4</v>
      </c>
      <c r="H3506" s="182">
        <f t="shared" si="500"/>
        <v>0.25747037245455634</v>
      </c>
    </row>
    <row r="3507" spans="1:8">
      <c r="A3507" s="152">
        <f t="shared" si="506"/>
        <v>3493</v>
      </c>
      <c r="B3507" s="153">
        <f t="shared" si="506"/>
        <v>48418</v>
      </c>
      <c r="C3507" s="179" t="str">
        <f t="shared" si="502"/>
        <v>구간39</v>
      </c>
      <c r="D3507" s="152">
        <f t="shared" si="499"/>
        <v>92</v>
      </c>
      <c r="E3507" s="180">
        <f>COUNTIF($C$15:C3507,C3507)</f>
        <v>23</v>
      </c>
      <c r="F3507" s="181">
        <f t="shared" si="503"/>
        <v>0.25700148359931418</v>
      </c>
      <c r="G3507" s="181">
        <f t="shared" si="504"/>
        <v>4.9020198502591761E-4</v>
      </c>
      <c r="H3507" s="182">
        <f t="shared" si="500"/>
        <v>0.2574916855843401</v>
      </c>
    </row>
    <row r="3508" spans="1:8">
      <c r="A3508" s="152">
        <f t="shared" si="506"/>
        <v>3494</v>
      </c>
      <c r="B3508" s="153">
        <f t="shared" si="506"/>
        <v>48419</v>
      </c>
      <c r="C3508" s="179" t="str">
        <f t="shared" si="502"/>
        <v>구간39</v>
      </c>
      <c r="D3508" s="152">
        <f t="shared" si="499"/>
        <v>92</v>
      </c>
      <c r="E3508" s="180">
        <f>COUNTIF($C$15:C3508,C3508)</f>
        <v>24</v>
      </c>
      <c r="F3508" s="181">
        <f t="shared" si="503"/>
        <v>0.25700148359931418</v>
      </c>
      <c r="G3508" s="181">
        <f t="shared" si="504"/>
        <v>5.1151511480965314E-4</v>
      </c>
      <c r="H3508" s="182">
        <f t="shared" si="500"/>
        <v>0.25751299871412386</v>
      </c>
    </row>
    <row r="3509" spans="1:8">
      <c r="A3509" s="152">
        <f t="shared" si="506"/>
        <v>3495</v>
      </c>
      <c r="B3509" s="153">
        <f t="shared" si="506"/>
        <v>48420</v>
      </c>
      <c r="C3509" s="179" t="str">
        <f t="shared" si="502"/>
        <v>구간39</v>
      </c>
      <c r="D3509" s="152">
        <f t="shared" si="499"/>
        <v>92</v>
      </c>
      <c r="E3509" s="180">
        <f>COUNTIF($C$15:C3509,C3509)</f>
        <v>25</v>
      </c>
      <c r="F3509" s="181">
        <f t="shared" si="503"/>
        <v>0.25700148359931418</v>
      </c>
      <c r="G3509" s="181">
        <f t="shared" si="504"/>
        <v>5.3282824459338868E-4</v>
      </c>
      <c r="H3509" s="182">
        <f t="shared" si="500"/>
        <v>0.25753431184390757</v>
      </c>
    </row>
    <row r="3510" spans="1:8">
      <c r="A3510" s="152">
        <f t="shared" si="506"/>
        <v>3496</v>
      </c>
      <c r="B3510" s="153">
        <f t="shared" si="506"/>
        <v>48421</v>
      </c>
      <c r="C3510" s="179" t="str">
        <f t="shared" si="502"/>
        <v>구간39</v>
      </c>
      <c r="D3510" s="152">
        <f t="shared" si="499"/>
        <v>92</v>
      </c>
      <c r="E3510" s="180">
        <f>COUNTIF($C$15:C3510,C3510)</f>
        <v>26</v>
      </c>
      <c r="F3510" s="181">
        <f t="shared" si="503"/>
        <v>0.25700148359931418</v>
      </c>
      <c r="G3510" s="181">
        <f t="shared" si="504"/>
        <v>5.5414137437712421E-4</v>
      </c>
      <c r="H3510" s="182">
        <f t="shared" si="500"/>
        <v>0.25755562497369133</v>
      </c>
    </row>
    <row r="3511" spans="1:8">
      <c r="A3511" s="152">
        <f t="shared" si="506"/>
        <v>3497</v>
      </c>
      <c r="B3511" s="153">
        <f t="shared" si="506"/>
        <v>48422</v>
      </c>
      <c r="C3511" s="179" t="str">
        <f t="shared" si="502"/>
        <v>구간39</v>
      </c>
      <c r="D3511" s="152">
        <f t="shared" si="499"/>
        <v>92</v>
      </c>
      <c r="E3511" s="180">
        <f>COUNTIF($C$15:C3511,C3511)</f>
        <v>27</v>
      </c>
      <c r="F3511" s="181">
        <f t="shared" si="503"/>
        <v>0.25700148359931418</v>
      </c>
      <c r="G3511" s="181">
        <f t="shared" si="504"/>
        <v>5.7545450416085974E-4</v>
      </c>
      <c r="H3511" s="182">
        <f t="shared" si="500"/>
        <v>0.25757693810347504</v>
      </c>
    </row>
    <row r="3512" spans="1:8">
      <c r="A3512" s="152">
        <f t="shared" si="506"/>
        <v>3498</v>
      </c>
      <c r="B3512" s="153">
        <f t="shared" si="506"/>
        <v>48423</v>
      </c>
      <c r="C3512" s="179" t="str">
        <f t="shared" si="502"/>
        <v>구간39</v>
      </c>
      <c r="D3512" s="152">
        <f t="shared" si="499"/>
        <v>92</v>
      </c>
      <c r="E3512" s="180">
        <f>COUNTIF($C$15:C3512,C3512)</f>
        <v>28</v>
      </c>
      <c r="F3512" s="181">
        <f t="shared" si="503"/>
        <v>0.25700148359931418</v>
      </c>
      <c r="G3512" s="181">
        <f t="shared" si="504"/>
        <v>5.9676763394459539E-4</v>
      </c>
      <c r="H3512" s="182">
        <f t="shared" si="500"/>
        <v>0.2575982512332588</v>
      </c>
    </row>
    <row r="3513" spans="1:8">
      <c r="A3513" s="152">
        <f t="shared" si="506"/>
        <v>3499</v>
      </c>
      <c r="B3513" s="153">
        <f t="shared" si="506"/>
        <v>48424</v>
      </c>
      <c r="C3513" s="179" t="str">
        <f t="shared" si="502"/>
        <v>구간39</v>
      </c>
      <c r="D3513" s="152">
        <f t="shared" si="499"/>
        <v>92</v>
      </c>
      <c r="E3513" s="180">
        <f>COUNTIF($C$15:C3513,C3513)</f>
        <v>29</v>
      </c>
      <c r="F3513" s="181">
        <f t="shared" si="503"/>
        <v>0.25700148359931418</v>
      </c>
      <c r="G3513" s="181">
        <f t="shared" si="504"/>
        <v>6.1808076372833092E-4</v>
      </c>
      <c r="H3513" s="182">
        <f t="shared" si="500"/>
        <v>0.25761956436304251</v>
      </c>
    </row>
    <row r="3514" spans="1:8">
      <c r="A3514" s="152">
        <f t="shared" si="506"/>
        <v>3500</v>
      </c>
      <c r="B3514" s="153">
        <f t="shared" si="506"/>
        <v>48425</v>
      </c>
      <c r="C3514" s="179" t="str">
        <f t="shared" si="502"/>
        <v>구간39</v>
      </c>
      <c r="D3514" s="152">
        <f t="shared" si="499"/>
        <v>92</v>
      </c>
      <c r="E3514" s="180">
        <f>COUNTIF($C$15:C3514,C3514)</f>
        <v>30</v>
      </c>
      <c r="F3514" s="181">
        <f t="shared" si="503"/>
        <v>0.25700148359931418</v>
      </c>
      <c r="G3514" s="181">
        <f t="shared" si="504"/>
        <v>6.3939389351206645E-4</v>
      </c>
      <c r="H3514" s="182">
        <f t="shared" si="500"/>
        <v>0.25764087749282627</v>
      </c>
    </row>
    <row r="3515" spans="1:8">
      <c r="A3515" s="152">
        <f t="shared" si="506"/>
        <v>3501</v>
      </c>
      <c r="B3515" s="153">
        <f t="shared" si="506"/>
        <v>48426</v>
      </c>
      <c r="C3515" s="179" t="str">
        <f t="shared" si="502"/>
        <v>구간39</v>
      </c>
      <c r="D3515" s="152">
        <f t="shared" si="499"/>
        <v>92</v>
      </c>
      <c r="E3515" s="180">
        <f>COUNTIF($C$15:C3515,C3515)</f>
        <v>31</v>
      </c>
      <c r="F3515" s="181">
        <f t="shared" si="503"/>
        <v>0.25700148359931418</v>
      </c>
      <c r="G3515" s="181">
        <f t="shared" si="504"/>
        <v>6.6070702329580199E-4</v>
      </c>
      <c r="H3515" s="182">
        <f t="shared" si="500"/>
        <v>0.25766219062260998</v>
      </c>
    </row>
    <row r="3516" spans="1:8">
      <c r="A3516" s="152">
        <f t="shared" si="506"/>
        <v>3502</v>
      </c>
      <c r="B3516" s="153">
        <f t="shared" si="506"/>
        <v>48427</v>
      </c>
      <c r="C3516" s="179" t="str">
        <f t="shared" si="502"/>
        <v>구간39</v>
      </c>
      <c r="D3516" s="152">
        <f t="shared" si="499"/>
        <v>92</v>
      </c>
      <c r="E3516" s="180">
        <f>COUNTIF($C$15:C3516,C3516)</f>
        <v>32</v>
      </c>
      <c r="F3516" s="181">
        <f t="shared" si="503"/>
        <v>0.25700148359931418</v>
      </c>
      <c r="G3516" s="181">
        <f t="shared" si="504"/>
        <v>6.8202015307953752E-4</v>
      </c>
      <c r="H3516" s="182">
        <f t="shared" si="500"/>
        <v>0.25768350375239374</v>
      </c>
    </row>
    <row r="3517" spans="1:8">
      <c r="A3517" s="152">
        <f t="shared" si="506"/>
        <v>3503</v>
      </c>
      <c r="B3517" s="153">
        <f t="shared" si="506"/>
        <v>48428</v>
      </c>
      <c r="C3517" s="179" t="str">
        <f t="shared" si="502"/>
        <v>구간39</v>
      </c>
      <c r="D3517" s="152">
        <f t="shared" si="499"/>
        <v>92</v>
      </c>
      <c r="E3517" s="180">
        <f>COUNTIF($C$15:C3517,C3517)</f>
        <v>33</v>
      </c>
      <c r="F3517" s="181">
        <f t="shared" si="503"/>
        <v>0.25700148359931418</v>
      </c>
      <c r="G3517" s="181">
        <f t="shared" si="504"/>
        <v>7.0333328286327306E-4</v>
      </c>
      <c r="H3517" s="182">
        <f t="shared" si="500"/>
        <v>0.25770481688217745</v>
      </c>
    </row>
    <row r="3518" spans="1:8">
      <c r="A3518" s="152">
        <f t="shared" si="506"/>
        <v>3504</v>
      </c>
      <c r="B3518" s="153">
        <f t="shared" si="506"/>
        <v>48429</v>
      </c>
      <c r="C3518" s="179" t="str">
        <f t="shared" si="502"/>
        <v>구간39</v>
      </c>
      <c r="D3518" s="152">
        <f t="shared" si="499"/>
        <v>92</v>
      </c>
      <c r="E3518" s="180">
        <f>COUNTIF($C$15:C3518,C3518)</f>
        <v>34</v>
      </c>
      <c r="F3518" s="181">
        <f t="shared" si="503"/>
        <v>0.25700148359931418</v>
      </c>
      <c r="G3518" s="181">
        <f t="shared" si="504"/>
        <v>7.2464641264700859E-4</v>
      </c>
      <c r="H3518" s="182">
        <f t="shared" si="500"/>
        <v>0.25772613001196121</v>
      </c>
    </row>
    <row r="3519" spans="1:8">
      <c r="A3519" s="152">
        <f t="shared" si="506"/>
        <v>3505</v>
      </c>
      <c r="B3519" s="153">
        <f t="shared" si="506"/>
        <v>48430</v>
      </c>
      <c r="C3519" s="179" t="str">
        <f t="shared" si="502"/>
        <v>구간39</v>
      </c>
      <c r="D3519" s="152">
        <f t="shared" si="499"/>
        <v>92</v>
      </c>
      <c r="E3519" s="180">
        <f>COUNTIF($C$15:C3519,C3519)</f>
        <v>35</v>
      </c>
      <c r="F3519" s="181">
        <f t="shared" si="503"/>
        <v>0.25700148359931418</v>
      </c>
      <c r="G3519" s="181">
        <f t="shared" si="504"/>
        <v>7.4595954243074413E-4</v>
      </c>
      <c r="H3519" s="182">
        <f t="shared" si="500"/>
        <v>0.25774744314174491</v>
      </c>
    </row>
    <row r="3520" spans="1:8">
      <c r="A3520" s="152">
        <f t="shared" ref="A3520:B3535" si="507">A3519+1</f>
        <v>3506</v>
      </c>
      <c r="B3520" s="153">
        <f t="shared" si="507"/>
        <v>48431</v>
      </c>
      <c r="C3520" s="179" t="str">
        <f t="shared" si="502"/>
        <v>구간39</v>
      </c>
      <c r="D3520" s="152">
        <f t="shared" si="499"/>
        <v>92</v>
      </c>
      <c r="E3520" s="180">
        <f>COUNTIF($C$15:C3520,C3520)</f>
        <v>36</v>
      </c>
      <c r="F3520" s="181">
        <f t="shared" si="503"/>
        <v>0.25700148359931418</v>
      </c>
      <c r="G3520" s="181">
        <f t="shared" si="504"/>
        <v>7.6727267221447966E-4</v>
      </c>
      <c r="H3520" s="182">
        <f t="shared" si="500"/>
        <v>0.25776875627152868</v>
      </c>
    </row>
    <row r="3521" spans="1:8">
      <c r="A3521" s="152">
        <f t="shared" si="507"/>
        <v>3507</v>
      </c>
      <c r="B3521" s="153">
        <f t="shared" si="507"/>
        <v>48432</v>
      </c>
      <c r="C3521" s="179" t="str">
        <f t="shared" si="502"/>
        <v>구간39</v>
      </c>
      <c r="D3521" s="152">
        <f t="shared" si="499"/>
        <v>92</v>
      </c>
      <c r="E3521" s="180">
        <f>COUNTIF($C$15:C3521,C3521)</f>
        <v>37</v>
      </c>
      <c r="F3521" s="181">
        <f t="shared" si="503"/>
        <v>0.25700148359931418</v>
      </c>
      <c r="G3521" s="181">
        <f t="shared" si="504"/>
        <v>7.885858019982153E-4</v>
      </c>
      <c r="H3521" s="182">
        <f t="shared" si="500"/>
        <v>0.25779006940131238</v>
      </c>
    </row>
    <row r="3522" spans="1:8">
      <c r="A3522" s="152">
        <f t="shared" si="507"/>
        <v>3508</v>
      </c>
      <c r="B3522" s="153">
        <f t="shared" si="507"/>
        <v>48433</v>
      </c>
      <c r="C3522" s="179" t="str">
        <f t="shared" si="502"/>
        <v>구간39</v>
      </c>
      <c r="D3522" s="152">
        <f t="shared" si="499"/>
        <v>92</v>
      </c>
      <c r="E3522" s="180">
        <f>COUNTIF($C$15:C3522,C3522)</f>
        <v>38</v>
      </c>
      <c r="F3522" s="181">
        <f t="shared" si="503"/>
        <v>0.25700148359931418</v>
      </c>
      <c r="G3522" s="181">
        <f t="shared" si="504"/>
        <v>8.0989893178195084E-4</v>
      </c>
      <c r="H3522" s="182">
        <f t="shared" si="500"/>
        <v>0.25781138253109614</v>
      </c>
    </row>
    <row r="3523" spans="1:8">
      <c r="A3523" s="152">
        <f t="shared" si="507"/>
        <v>3509</v>
      </c>
      <c r="B3523" s="153">
        <f t="shared" si="507"/>
        <v>48434</v>
      </c>
      <c r="C3523" s="179" t="str">
        <f t="shared" si="502"/>
        <v>구간39</v>
      </c>
      <c r="D3523" s="152">
        <f t="shared" si="499"/>
        <v>92</v>
      </c>
      <c r="E3523" s="180">
        <f>COUNTIF($C$15:C3523,C3523)</f>
        <v>39</v>
      </c>
      <c r="F3523" s="181">
        <f t="shared" si="503"/>
        <v>0.25700148359931418</v>
      </c>
      <c r="G3523" s="181">
        <f t="shared" si="504"/>
        <v>8.3121206156568637E-4</v>
      </c>
      <c r="H3523" s="182">
        <f t="shared" si="500"/>
        <v>0.25783269566087985</v>
      </c>
    </row>
    <row r="3524" spans="1:8">
      <c r="A3524" s="152">
        <f t="shared" si="507"/>
        <v>3510</v>
      </c>
      <c r="B3524" s="153">
        <f t="shared" si="507"/>
        <v>48435</v>
      </c>
      <c r="C3524" s="179" t="str">
        <f t="shared" si="502"/>
        <v>구간39</v>
      </c>
      <c r="D3524" s="152">
        <f t="shared" si="499"/>
        <v>92</v>
      </c>
      <c r="E3524" s="180">
        <f>COUNTIF($C$15:C3524,C3524)</f>
        <v>40</v>
      </c>
      <c r="F3524" s="181">
        <f t="shared" si="503"/>
        <v>0.25700148359931418</v>
      </c>
      <c r="G3524" s="181">
        <f t="shared" si="504"/>
        <v>8.525251913494219E-4</v>
      </c>
      <c r="H3524" s="182">
        <f t="shared" si="500"/>
        <v>0.25785400879066361</v>
      </c>
    </row>
    <row r="3525" spans="1:8">
      <c r="A3525" s="152">
        <f t="shared" si="507"/>
        <v>3511</v>
      </c>
      <c r="B3525" s="153">
        <f t="shared" si="507"/>
        <v>48436</v>
      </c>
      <c r="C3525" s="179" t="str">
        <f t="shared" si="502"/>
        <v>구간39</v>
      </c>
      <c r="D3525" s="152">
        <f t="shared" si="499"/>
        <v>92</v>
      </c>
      <c r="E3525" s="180">
        <f>COUNTIF($C$15:C3525,C3525)</f>
        <v>41</v>
      </c>
      <c r="F3525" s="181">
        <f t="shared" si="503"/>
        <v>0.25700148359931418</v>
      </c>
      <c r="G3525" s="181">
        <f t="shared" si="504"/>
        <v>8.7383832113315744E-4</v>
      </c>
      <c r="H3525" s="182">
        <f t="shared" si="500"/>
        <v>0.25787532192044732</v>
      </c>
    </row>
    <row r="3526" spans="1:8">
      <c r="A3526" s="152">
        <f t="shared" si="507"/>
        <v>3512</v>
      </c>
      <c r="B3526" s="153">
        <f t="shared" si="507"/>
        <v>48437</v>
      </c>
      <c r="C3526" s="179" t="str">
        <f t="shared" si="502"/>
        <v>구간39</v>
      </c>
      <c r="D3526" s="152">
        <f t="shared" si="499"/>
        <v>92</v>
      </c>
      <c r="E3526" s="180">
        <f>COUNTIF($C$15:C3526,C3526)</f>
        <v>42</v>
      </c>
      <c r="F3526" s="181">
        <f t="shared" si="503"/>
        <v>0.25700148359931418</v>
      </c>
      <c r="G3526" s="181">
        <f t="shared" si="504"/>
        <v>8.9515145091689297E-4</v>
      </c>
      <c r="H3526" s="182">
        <f t="shared" si="500"/>
        <v>0.25789663505023108</v>
      </c>
    </row>
    <row r="3527" spans="1:8">
      <c r="A3527" s="152">
        <f t="shared" si="507"/>
        <v>3513</v>
      </c>
      <c r="B3527" s="153">
        <f t="shared" si="507"/>
        <v>48438</v>
      </c>
      <c r="C3527" s="179" t="str">
        <f t="shared" si="502"/>
        <v>구간39</v>
      </c>
      <c r="D3527" s="152">
        <f t="shared" si="499"/>
        <v>92</v>
      </c>
      <c r="E3527" s="180">
        <f>COUNTIF($C$15:C3527,C3527)</f>
        <v>43</v>
      </c>
      <c r="F3527" s="181">
        <f t="shared" si="503"/>
        <v>0.25700148359931418</v>
      </c>
      <c r="G3527" s="181">
        <f t="shared" si="504"/>
        <v>9.1646458070062851E-4</v>
      </c>
      <c r="H3527" s="182">
        <f t="shared" si="500"/>
        <v>0.25791794818001479</v>
      </c>
    </row>
    <row r="3528" spans="1:8">
      <c r="A3528" s="152">
        <f t="shared" si="507"/>
        <v>3514</v>
      </c>
      <c r="B3528" s="153">
        <f t="shared" si="507"/>
        <v>48439</v>
      </c>
      <c r="C3528" s="179" t="str">
        <f t="shared" si="502"/>
        <v>구간39</v>
      </c>
      <c r="D3528" s="152">
        <f t="shared" si="499"/>
        <v>92</v>
      </c>
      <c r="E3528" s="180">
        <f>COUNTIF($C$15:C3528,C3528)</f>
        <v>44</v>
      </c>
      <c r="F3528" s="181">
        <f t="shared" si="503"/>
        <v>0.25700148359931418</v>
      </c>
      <c r="G3528" s="181">
        <f t="shared" si="504"/>
        <v>9.3777771048436415E-4</v>
      </c>
      <c r="H3528" s="182">
        <f t="shared" si="500"/>
        <v>0.25793926130979855</v>
      </c>
    </row>
    <row r="3529" spans="1:8">
      <c r="A3529" s="152">
        <f t="shared" si="507"/>
        <v>3515</v>
      </c>
      <c r="B3529" s="153">
        <f t="shared" si="507"/>
        <v>48440</v>
      </c>
      <c r="C3529" s="179" t="str">
        <f t="shared" si="502"/>
        <v>구간39</v>
      </c>
      <c r="D3529" s="152">
        <f t="shared" si="499"/>
        <v>92</v>
      </c>
      <c r="E3529" s="180">
        <f>COUNTIF($C$15:C3529,C3529)</f>
        <v>45</v>
      </c>
      <c r="F3529" s="181">
        <f t="shared" si="503"/>
        <v>0.25700148359931418</v>
      </c>
      <c r="G3529" s="181">
        <f t="shared" si="504"/>
        <v>9.5909084026809968E-4</v>
      </c>
      <c r="H3529" s="182">
        <f t="shared" si="500"/>
        <v>0.25796057443958226</v>
      </c>
    </row>
    <row r="3530" spans="1:8">
      <c r="A3530" s="152">
        <f t="shared" si="507"/>
        <v>3516</v>
      </c>
      <c r="B3530" s="153">
        <f t="shared" si="507"/>
        <v>48441</v>
      </c>
      <c r="C3530" s="179" t="str">
        <f t="shared" si="502"/>
        <v>구간39</v>
      </c>
      <c r="D3530" s="152">
        <f t="shared" si="499"/>
        <v>92</v>
      </c>
      <c r="E3530" s="180">
        <f>COUNTIF($C$15:C3530,C3530)</f>
        <v>46</v>
      </c>
      <c r="F3530" s="181">
        <f t="shared" si="503"/>
        <v>0.25700148359931418</v>
      </c>
      <c r="G3530" s="181">
        <f t="shared" si="504"/>
        <v>9.8040397005183522E-4</v>
      </c>
      <c r="H3530" s="182">
        <f t="shared" si="500"/>
        <v>0.25798188756936602</v>
      </c>
    </row>
    <row r="3531" spans="1:8">
      <c r="A3531" s="152">
        <f t="shared" si="507"/>
        <v>3517</v>
      </c>
      <c r="B3531" s="153">
        <f t="shared" si="507"/>
        <v>48442</v>
      </c>
      <c r="C3531" s="179" t="str">
        <f t="shared" si="502"/>
        <v>구간39</v>
      </c>
      <c r="D3531" s="152">
        <f t="shared" si="499"/>
        <v>92</v>
      </c>
      <c r="E3531" s="180">
        <f>COUNTIF($C$15:C3531,C3531)</f>
        <v>47</v>
      </c>
      <c r="F3531" s="181">
        <f t="shared" si="503"/>
        <v>0.25700148359931418</v>
      </c>
      <c r="G3531" s="181">
        <f t="shared" si="504"/>
        <v>1.0017170998355706E-3</v>
      </c>
      <c r="H3531" s="182">
        <f t="shared" si="500"/>
        <v>0.25800320069914978</v>
      </c>
    </row>
    <row r="3532" spans="1:8">
      <c r="A3532" s="152">
        <f t="shared" si="507"/>
        <v>3518</v>
      </c>
      <c r="B3532" s="153">
        <f t="shared" si="507"/>
        <v>48443</v>
      </c>
      <c r="C3532" s="179" t="str">
        <f t="shared" si="502"/>
        <v>구간39</v>
      </c>
      <c r="D3532" s="152">
        <f t="shared" si="499"/>
        <v>92</v>
      </c>
      <c r="E3532" s="180">
        <f>COUNTIF($C$15:C3532,C3532)</f>
        <v>48</v>
      </c>
      <c r="F3532" s="181">
        <f t="shared" si="503"/>
        <v>0.25700148359931418</v>
      </c>
      <c r="G3532" s="181">
        <f t="shared" si="504"/>
        <v>1.0230302296193063E-3</v>
      </c>
      <c r="H3532" s="182">
        <f t="shared" si="500"/>
        <v>0.25802451382893349</v>
      </c>
    </row>
    <row r="3533" spans="1:8">
      <c r="A3533" s="152">
        <f t="shared" si="507"/>
        <v>3519</v>
      </c>
      <c r="B3533" s="153">
        <f t="shared" si="507"/>
        <v>48444</v>
      </c>
      <c r="C3533" s="179" t="str">
        <f t="shared" si="502"/>
        <v>구간39</v>
      </c>
      <c r="D3533" s="152">
        <f t="shared" si="499"/>
        <v>92</v>
      </c>
      <c r="E3533" s="180">
        <f>COUNTIF($C$15:C3533,C3533)</f>
        <v>49</v>
      </c>
      <c r="F3533" s="181">
        <f t="shared" si="503"/>
        <v>0.25700148359931418</v>
      </c>
      <c r="G3533" s="181">
        <f t="shared" si="504"/>
        <v>1.0443433594030419E-3</v>
      </c>
      <c r="H3533" s="182">
        <f t="shared" si="500"/>
        <v>0.25804582695871725</v>
      </c>
    </row>
    <row r="3534" spans="1:8">
      <c r="A3534" s="152">
        <f t="shared" si="507"/>
        <v>3520</v>
      </c>
      <c r="B3534" s="153">
        <f t="shared" si="507"/>
        <v>48445</v>
      </c>
      <c r="C3534" s="179" t="str">
        <f t="shared" si="502"/>
        <v>구간39</v>
      </c>
      <c r="D3534" s="152">
        <f t="shared" si="499"/>
        <v>92</v>
      </c>
      <c r="E3534" s="180">
        <f>COUNTIF($C$15:C3534,C3534)</f>
        <v>50</v>
      </c>
      <c r="F3534" s="181">
        <f t="shared" si="503"/>
        <v>0.25700148359931418</v>
      </c>
      <c r="G3534" s="181">
        <f t="shared" si="504"/>
        <v>1.0656564891867774E-3</v>
      </c>
      <c r="H3534" s="182">
        <f t="shared" si="500"/>
        <v>0.25806714008850096</v>
      </c>
    </row>
    <row r="3535" spans="1:8">
      <c r="A3535" s="152">
        <f t="shared" si="507"/>
        <v>3521</v>
      </c>
      <c r="B3535" s="153">
        <f t="shared" si="507"/>
        <v>48446</v>
      </c>
      <c r="C3535" s="179" t="str">
        <f t="shared" si="502"/>
        <v>구간39</v>
      </c>
      <c r="D3535" s="152">
        <f t="shared" ref="D3535:D3598" si="508">COUNTIF($C$15:$C$49928,C3535)</f>
        <v>92</v>
      </c>
      <c r="E3535" s="180">
        <f>COUNTIF($C$15:C3535,C3535)</f>
        <v>51</v>
      </c>
      <c r="F3535" s="181">
        <f t="shared" si="503"/>
        <v>0.25700148359931418</v>
      </c>
      <c r="G3535" s="181">
        <f t="shared" si="504"/>
        <v>1.086969618970513E-3</v>
      </c>
      <c r="H3535" s="182">
        <f t="shared" ref="H3535:H3598" si="509">F3535+G3535</f>
        <v>0.25808845321828472</v>
      </c>
    </row>
    <row r="3536" spans="1:8">
      <c r="A3536" s="152">
        <f t="shared" ref="A3536:B3551" si="510">A3535+1</f>
        <v>3522</v>
      </c>
      <c r="B3536" s="153">
        <f t="shared" si="510"/>
        <v>48447</v>
      </c>
      <c r="C3536" s="179" t="str">
        <f t="shared" ref="C3536:C3599" si="511">IF(IFERROR(HLOOKUP(B3536,$D$5:$BK$6,2,FALSE),"")="",C3537,HLOOKUP(B3536,$D$5:$BK$7,2,FALSE))</f>
        <v>구간39</v>
      </c>
      <c r="D3536" s="152">
        <f t="shared" si="508"/>
        <v>92</v>
      </c>
      <c r="E3536" s="180">
        <f>COUNTIF($C$15:C3536,C3536)</f>
        <v>52</v>
      </c>
      <c r="F3536" s="181">
        <f t="shared" ref="F3536:F3599" si="512">HLOOKUP($C3536,$D$6:$BK$11,6,FALSE)</f>
        <v>0.25700148359931418</v>
      </c>
      <c r="G3536" s="181">
        <f t="shared" ref="G3536:G3599" si="513">HLOOKUP($C3536,$D$6:$BK$11,5,FALSE)*(E3536)</f>
        <v>1.1082827487542484E-3</v>
      </c>
      <c r="H3536" s="182">
        <f t="shared" si="509"/>
        <v>0.25810976634806843</v>
      </c>
    </row>
    <row r="3537" spans="1:8">
      <c r="A3537" s="152">
        <f t="shared" si="510"/>
        <v>3523</v>
      </c>
      <c r="B3537" s="153">
        <f t="shared" si="510"/>
        <v>48448</v>
      </c>
      <c r="C3537" s="179" t="str">
        <f t="shared" si="511"/>
        <v>구간39</v>
      </c>
      <c r="D3537" s="152">
        <f t="shared" si="508"/>
        <v>92</v>
      </c>
      <c r="E3537" s="180">
        <f>COUNTIF($C$15:C3537,C3537)</f>
        <v>53</v>
      </c>
      <c r="F3537" s="181">
        <f t="shared" si="512"/>
        <v>0.25700148359931418</v>
      </c>
      <c r="G3537" s="181">
        <f t="shared" si="513"/>
        <v>1.1295958785379841E-3</v>
      </c>
      <c r="H3537" s="182">
        <f t="shared" si="509"/>
        <v>0.25813107947785219</v>
      </c>
    </row>
    <row r="3538" spans="1:8">
      <c r="A3538" s="152">
        <f t="shared" si="510"/>
        <v>3524</v>
      </c>
      <c r="B3538" s="153">
        <f t="shared" si="510"/>
        <v>48449</v>
      </c>
      <c r="C3538" s="179" t="str">
        <f t="shared" si="511"/>
        <v>구간39</v>
      </c>
      <c r="D3538" s="152">
        <f t="shared" si="508"/>
        <v>92</v>
      </c>
      <c r="E3538" s="180">
        <f>COUNTIF($C$15:C3538,C3538)</f>
        <v>54</v>
      </c>
      <c r="F3538" s="181">
        <f t="shared" si="512"/>
        <v>0.25700148359931418</v>
      </c>
      <c r="G3538" s="181">
        <f t="shared" si="513"/>
        <v>1.1509090083217195E-3</v>
      </c>
      <c r="H3538" s="182">
        <f t="shared" si="509"/>
        <v>0.25815239260763589</v>
      </c>
    </row>
    <row r="3539" spans="1:8">
      <c r="A3539" s="152">
        <f t="shared" si="510"/>
        <v>3525</v>
      </c>
      <c r="B3539" s="153">
        <f t="shared" si="510"/>
        <v>48450</v>
      </c>
      <c r="C3539" s="179" t="str">
        <f t="shared" si="511"/>
        <v>구간39</v>
      </c>
      <c r="D3539" s="152">
        <f t="shared" si="508"/>
        <v>92</v>
      </c>
      <c r="E3539" s="180">
        <f>COUNTIF($C$15:C3539,C3539)</f>
        <v>55</v>
      </c>
      <c r="F3539" s="181">
        <f t="shared" si="512"/>
        <v>0.25700148359931418</v>
      </c>
      <c r="G3539" s="181">
        <f t="shared" si="513"/>
        <v>1.1722221381054551E-3</v>
      </c>
      <c r="H3539" s="182">
        <f t="shared" si="509"/>
        <v>0.25817370573741966</v>
      </c>
    </row>
    <row r="3540" spans="1:8">
      <c r="A3540" s="152">
        <f t="shared" si="510"/>
        <v>3526</v>
      </c>
      <c r="B3540" s="153">
        <f t="shared" si="510"/>
        <v>48451</v>
      </c>
      <c r="C3540" s="179" t="str">
        <f t="shared" si="511"/>
        <v>구간39</v>
      </c>
      <c r="D3540" s="152">
        <f t="shared" si="508"/>
        <v>92</v>
      </c>
      <c r="E3540" s="180">
        <f>COUNTIF($C$15:C3540,C3540)</f>
        <v>56</v>
      </c>
      <c r="F3540" s="181">
        <f t="shared" si="512"/>
        <v>0.25700148359931418</v>
      </c>
      <c r="G3540" s="181">
        <f t="shared" si="513"/>
        <v>1.1935352678891908E-3</v>
      </c>
      <c r="H3540" s="182">
        <f t="shared" si="509"/>
        <v>0.25819501886720336</v>
      </c>
    </row>
    <row r="3541" spans="1:8">
      <c r="A3541" s="152">
        <f t="shared" si="510"/>
        <v>3527</v>
      </c>
      <c r="B3541" s="153">
        <f t="shared" si="510"/>
        <v>48452</v>
      </c>
      <c r="C3541" s="179" t="str">
        <f t="shared" si="511"/>
        <v>구간39</v>
      </c>
      <c r="D3541" s="152">
        <f t="shared" si="508"/>
        <v>92</v>
      </c>
      <c r="E3541" s="180">
        <f>COUNTIF($C$15:C3541,C3541)</f>
        <v>57</v>
      </c>
      <c r="F3541" s="181">
        <f t="shared" si="512"/>
        <v>0.25700148359931418</v>
      </c>
      <c r="G3541" s="181">
        <f t="shared" si="513"/>
        <v>1.2148483976729262E-3</v>
      </c>
      <c r="H3541" s="182">
        <f t="shared" si="509"/>
        <v>0.25821633199698713</v>
      </c>
    </row>
    <row r="3542" spans="1:8">
      <c r="A3542" s="152">
        <f t="shared" si="510"/>
        <v>3528</v>
      </c>
      <c r="B3542" s="153">
        <f t="shared" si="510"/>
        <v>48453</v>
      </c>
      <c r="C3542" s="179" t="str">
        <f t="shared" si="511"/>
        <v>구간39</v>
      </c>
      <c r="D3542" s="152">
        <f t="shared" si="508"/>
        <v>92</v>
      </c>
      <c r="E3542" s="180">
        <f>COUNTIF($C$15:C3542,C3542)</f>
        <v>58</v>
      </c>
      <c r="F3542" s="181">
        <f t="shared" si="512"/>
        <v>0.25700148359931418</v>
      </c>
      <c r="G3542" s="181">
        <f t="shared" si="513"/>
        <v>1.2361615274566618E-3</v>
      </c>
      <c r="H3542" s="182">
        <f t="shared" si="509"/>
        <v>0.25823764512677083</v>
      </c>
    </row>
    <row r="3543" spans="1:8">
      <c r="A3543" s="152">
        <f t="shared" si="510"/>
        <v>3529</v>
      </c>
      <c r="B3543" s="153">
        <f t="shared" si="510"/>
        <v>48454</v>
      </c>
      <c r="C3543" s="179" t="str">
        <f t="shared" si="511"/>
        <v>구간39</v>
      </c>
      <c r="D3543" s="152">
        <f t="shared" si="508"/>
        <v>92</v>
      </c>
      <c r="E3543" s="180">
        <f>COUNTIF($C$15:C3543,C3543)</f>
        <v>59</v>
      </c>
      <c r="F3543" s="181">
        <f t="shared" si="512"/>
        <v>0.25700148359931418</v>
      </c>
      <c r="G3543" s="181">
        <f t="shared" si="513"/>
        <v>1.2574746572403973E-3</v>
      </c>
      <c r="H3543" s="182">
        <f t="shared" si="509"/>
        <v>0.25825895825655459</v>
      </c>
    </row>
    <row r="3544" spans="1:8">
      <c r="A3544" s="152">
        <f t="shared" si="510"/>
        <v>3530</v>
      </c>
      <c r="B3544" s="153">
        <f t="shared" si="510"/>
        <v>48455</v>
      </c>
      <c r="C3544" s="179" t="str">
        <f t="shared" si="511"/>
        <v>구간39</v>
      </c>
      <c r="D3544" s="152">
        <f t="shared" si="508"/>
        <v>92</v>
      </c>
      <c r="E3544" s="180">
        <f>COUNTIF($C$15:C3544,C3544)</f>
        <v>60</v>
      </c>
      <c r="F3544" s="181">
        <f t="shared" si="512"/>
        <v>0.25700148359931418</v>
      </c>
      <c r="G3544" s="181">
        <f t="shared" si="513"/>
        <v>1.2787877870241329E-3</v>
      </c>
      <c r="H3544" s="182">
        <f t="shared" si="509"/>
        <v>0.2582802713863383</v>
      </c>
    </row>
    <row r="3545" spans="1:8">
      <c r="A3545" s="152">
        <f t="shared" si="510"/>
        <v>3531</v>
      </c>
      <c r="B3545" s="153">
        <f t="shared" si="510"/>
        <v>48456</v>
      </c>
      <c r="C3545" s="179" t="str">
        <f t="shared" si="511"/>
        <v>구간39</v>
      </c>
      <c r="D3545" s="152">
        <f t="shared" si="508"/>
        <v>92</v>
      </c>
      <c r="E3545" s="180">
        <f>COUNTIF($C$15:C3545,C3545)</f>
        <v>61</v>
      </c>
      <c r="F3545" s="181">
        <f t="shared" si="512"/>
        <v>0.25700148359931418</v>
      </c>
      <c r="G3545" s="181">
        <f t="shared" si="513"/>
        <v>1.3001009168078683E-3</v>
      </c>
      <c r="H3545" s="182">
        <f t="shared" si="509"/>
        <v>0.25830158451612206</v>
      </c>
    </row>
    <row r="3546" spans="1:8">
      <c r="A3546" s="152">
        <f t="shared" si="510"/>
        <v>3532</v>
      </c>
      <c r="B3546" s="153">
        <f t="shared" si="510"/>
        <v>48457</v>
      </c>
      <c r="C3546" s="179" t="str">
        <f t="shared" si="511"/>
        <v>구간39</v>
      </c>
      <c r="D3546" s="152">
        <f t="shared" si="508"/>
        <v>92</v>
      </c>
      <c r="E3546" s="180">
        <f>COUNTIF($C$15:C3546,C3546)</f>
        <v>62</v>
      </c>
      <c r="F3546" s="181">
        <f t="shared" si="512"/>
        <v>0.25700148359931418</v>
      </c>
      <c r="G3546" s="181">
        <f t="shared" si="513"/>
        <v>1.321414046591604E-3</v>
      </c>
      <c r="H3546" s="182">
        <f t="shared" si="509"/>
        <v>0.25832289764590577</v>
      </c>
    </row>
    <row r="3547" spans="1:8">
      <c r="A3547" s="152">
        <f t="shared" si="510"/>
        <v>3533</v>
      </c>
      <c r="B3547" s="153">
        <f t="shared" si="510"/>
        <v>48458</v>
      </c>
      <c r="C3547" s="179" t="str">
        <f t="shared" si="511"/>
        <v>구간39</v>
      </c>
      <c r="D3547" s="152">
        <f t="shared" si="508"/>
        <v>92</v>
      </c>
      <c r="E3547" s="180">
        <f>COUNTIF($C$15:C3547,C3547)</f>
        <v>63</v>
      </c>
      <c r="F3547" s="181">
        <f t="shared" si="512"/>
        <v>0.25700148359931418</v>
      </c>
      <c r="G3547" s="181">
        <f t="shared" si="513"/>
        <v>1.3427271763753394E-3</v>
      </c>
      <c r="H3547" s="182">
        <f t="shared" si="509"/>
        <v>0.25834421077568953</v>
      </c>
    </row>
    <row r="3548" spans="1:8">
      <c r="A3548" s="152">
        <f t="shared" si="510"/>
        <v>3534</v>
      </c>
      <c r="B3548" s="153">
        <f t="shared" si="510"/>
        <v>48459</v>
      </c>
      <c r="C3548" s="179" t="str">
        <f t="shared" si="511"/>
        <v>구간39</v>
      </c>
      <c r="D3548" s="152">
        <f t="shared" si="508"/>
        <v>92</v>
      </c>
      <c r="E3548" s="180">
        <f>COUNTIF($C$15:C3548,C3548)</f>
        <v>64</v>
      </c>
      <c r="F3548" s="181">
        <f t="shared" si="512"/>
        <v>0.25700148359931418</v>
      </c>
      <c r="G3548" s="181">
        <f t="shared" si="513"/>
        <v>1.364040306159075E-3</v>
      </c>
      <c r="H3548" s="182">
        <f t="shared" si="509"/>
        <v>0.25836552390547324</v>
      </c>
    </row>
    <row r="3549" spans="1:8">
      <c r="A3549" s="152">
        <f t="shared" si="510"/>
        <v>3535</v>
      </c>
      <c r="B3549" s="153">
        <f t="shared" si="510"/>
        <v>48460</v>
      </c>
      <c r="C3549" s="179" t="str">
        <f t="shared" si="511"/>
        <v>구간39</v>
      </c>
      <c r="D3549" s="152">
        <f t="shared" si="508"/>
        <v>92</v>
      </c>
      <c r="E3549" s="180">
        <f>COUNTIF($C$15:C3549,C3549)</f>
        <v>65</v>
      </c>
      <c r="F3549" s="181">
        <f t="shared" si="512"/>
        <v>0.25700148359931418</v>
      </c>
      <c r="G3549" s="181">
        <f t="shared" si="513"/>
        <v>1.3853534359428107E-3</v>
      </c>
      <c r="H3549" s="182">
        <f t="shared" si="509"/>
        <v>0.258386837035257</v>
      </c>
    </row>
    <row r="3550" spans="1:8">
      <c r="A3550" s="152">
        <f t="shared" si="510"/>
        <v>3536</v>
      </c>
      <c r="B3550" s="153">
        <f t="shared" si="510"/>
        <v>48461</v>
      </c>
      <c r="C3550" s="179" t="str">
        <f t="shared" si="511"/>
        <v>구간39</v>
      </c>
      <c r="D3550" s="152">
        <f t="shared" si="508"/>
        <v>92</v>
      </c>
      <c r="E3550" s="180">
        <f>COUNTIF($C$15:C3550,C3550)</f>
        <v>66</v>
      </c>
      <c r="F3550" s="181">
        <f t="shared" si="512"/>
        <v>0.25700148359931418</v>
      </c>
      <c r="G3550" s="181">
        <f t="shared" si="513"/>
        <v>1.4066665657265461E-3</v>
      </c>
      <c r="H3550" s="182">
        <f t="shared" si="509"/>
        <v>0.25840815016504071</v>
      </c>
    </row>
    <row r="3551" spans="1:8">
      <c r="A3551" s="152">
        <f t="shared" si="510"/>
        <v>3537</v>
      </c>
      <c r="B3551" s="153">
        <f t="shared" si="510"/>
        <v>48462</v>
      </c>
      <c r="C3551" s="179" t="str">
        <f t="shared" si="511"/>
        <v>구간39</v>
      </c>
      <c r="D3551" s="152">
        <f t="shared" si="508"/>
        <v>92</v>
      </c>
      <c r="E3551" s="180">
        <f>COUNTIF($C$15:C3551,C3551)</f>
        <v>67</v>
      </c>
      <c r="F3551" s="181">
        <f t="shared" si="512"/>
        <v>0.25700148359931418</v>
      </c>
      <c r="G3551" s="181">
        <f t="shared" si="513"/>
        <v>1.4279796955102818E-3</v>
      </c>
      <c r="H3551" s="182">
        <f t="shared" si="509"/>
        <v>0.25842946329482447</v>
      </c>
    </row>
    <row r="3552" spans="1:8">
      <c r="A3552" s="152">
        <f t="shared" ref="A3552:B3567" si="514">A3551+1</f>
        <v>3538</v>
      </c>
      <c r="B3552" s="153">
        <f t="shared" si="514"/>
        <v>48463</v>
      </c>
      <c r="C3552" s="179" t="str">
        <f t="shared" si="511"/>
        <v>구간39</v>
      </c>
      <c r="D3552" s="152">
        <f t="shared" si="508"/>
        <v>92</v>
      </c>
      <c r="E3552" s="180">
        <f>COUNTIF($C$15:C3552,C3552)</f>
        <v>68</v>
      </c>
      <c r="F3552" s="181">
        <f t="shared" si="512"/>
        <v>0.25700148359931418</v>
      </c>
      <c r="G3552" s="181">
        <f t="shared" si="513"/>
        <v>1.4492928252940172E-3</v>
      </c>
      <c r="H3552" s="182">
        <f t="shared" si="509"/>
        <v>0.25845077642460818</v>
      </c>
    </row>
    <row r="3553" spans="1:8">
      <c r="A3553" s="152">
        <f t="shared" si="514"/>
        <v>3539</v>
      </c>
      <c r="B3553" s="153">
        <f t="shared" si="514"/>
        <v>48464</v>
      </c>
      <c r="C3553" s="179" t="str">
        <f t="shared" si="511"/>
        <v>구간39</v>
      </c>
      <c r="D3553" s="152">
        <f t="shared" si="508"/>
        <v>92</v>
      </c>
      <c r="E3553" s="180">
        <f>COUNTIF($C$15:C3553,C3553)</f>
        <v>69</v>
      </c>
      <c r="F3553" s="181">
        <f t="shared" si="512"/>
        <v>0.25700148359931418</v>
      </c>
      <c r="G3553" s="181">
        <f t="shared" si="513"/>
        <v>1.4706059550777528E-3</v>
      </c>
      <c r="H3553" s="182">
        <f t="shared" si="509"/>
        <v>0.25847208955439194</v>
      </c>
    </row>
    <row r="3554" spans="1:8">
      <c r="A3554" s="152">
        <f t="shared" si="514"/>
        <v>3540</v>
      </c>
      <c r="B3554" s="153">
        <f t="shared" si="514"/>
        <v>48465</v>
      </c>
      <c r="C3554" s="179" t="str">
        <f t="shared" si="511"/>
        <v>구간39</v>
      </c>
      <c r="D3554" s="152">
        <f t="shared" si="508"/>
        <v>92</v>
      </c>
      <c r="E3554" s="180">
        <f>COUNTIF($C$15:C3554,C3554)</f>
        <v>70</v>
      </c>
      <c r="F3554" s="181">
        <f t="shared" si="512"/>
        <v>0.25700148359931418</v>
      </c>
      <c r="G3554" s="181">
        <f t="shared" si="513"/>
        <v>1.4919190848614883E-3</v>
      </c>
      <c r="H3554" s="182">
        <f t="shared" si="509"/>
        <v>0.2584934026841757</v>
      </c>
    </row>
    <row r="3555" spans="1:8">
      <c r="A3555" s="152">
        <f t="shared" si="514"/>
        <v>3541</v>
      </c>
      <c r="B3555" s="153">
        <f t="shared" si="514"/>
        <v>48466</v>
      </c>
      <c r="C3555" s="179" t="str">
        <f t="shared" si="511"/>
        <v>구간39</v>
      </c>
      <c r="D3555" s="152">
        <f t="shared" si="508"/>
        <v>92</v>
      </c>
      <c r="E3555" s="180">
        <f>COUNTIF($C$15:C3555,C3555)</f>
        <v>71</v>
      </c>
      <c r="F3555" s="181">
        <f t="shared" si="512"/>
        <v>0.25700148359931418</v>
      </c>
      <c r="G3555" s="181">
        <f t="shared" si="513"/>
        <v>1.5132322146452239E-3</v>
      </c>
      <c r="H3555" s="182">
        <f t="shared" si="509"/>
        <v>0.25851471581395941</v>
      </c>
    </row>
    <row r="3556" spans="1:8">
      <c r="A3556" s="152">
        <f t="shared" si="514"/>
        <v>3542</v>
      </c>
      <c r="B3556" s="153">
        <f t="shared" si="514"/>
        <v>48467</v>
      </c>
      <c r="C3556" s="179" t="str">
        <f t="shared" si="511"/>
        <v>구간39</v>
      </c>
      <c r="D3556" s="152">
        <f t="shared" si="508"/>
        <v>92</v>
      </c>
      <c r="E3556" s="180">
        <f>COUNTIF($C$15:C3556,C3556)</f>
        <v>72</v>
      </c>
      <c r="F3556" s="181">
        <f t="shared" si="512"/>
        <v>0.25700148359931418</v>
      </c>
      <c r="G3556" s="181">
        <f t="shared" si="513"/>
        <v>1.5345453444289593E-3</v>
      </c>
      <c r="H3556" s="182">
        <f t="shared" si="509"/>
        <v>0.25853602894374317</v>
      </c>
    </row>
    <row r="3557" spans="1:8">
      <c r="A3557" s="152">
        <f t="shared" si="514"/>
        <v>3543</v>
      </c>
      <c r="B3557" s="153">
        <f t="shared" si="514"/>
        <v>48468</v>
      </c>
      <c r="C3557" s="179" t="str">
        <f t="shared" si="511"/>
        <v>구간39</v>
      </c>
      <c r="D3557" s="152">
        <f t="shared" si="508"/>
        <v>92</v>
      </c>
      <c r="E3557" s="180">
        <f>COUNTIF($C$15:C3557,C3557)</f>
        <v>73</v>
      </c>
      <c r="F3557" s="181">
        <f t="shared" si="512"/>
        <v>0.25700148359931418</v>
      </c>
      <c r="G3557" s="181">
        <f t="shared" si="513"/>
        <v>1.555858474212695E-3</v>
      </c>
      <c r="H3557" s="182">
        <f t="shared" si="509"/>
        <v>0.25855734207352687</v>
      </c>
    </row>
    <row r="3558" spans="1:8">
      <c r="A3558" s="152">
        <f t="shared" si="514"/>
        <v>3544</v>
      </c>
      <c r="B3558" s="153">
        <f t="shared" si="514"/>
        <v>48469</v>
      </c>
      <c r="C3558" s="179" t="str">
        <f t="shared" si="511"/>
        <v>구간39</v>
      </c>
      <c r="D3558" s="152">
        <f t="shared" si="508"/>
        <v>92</v>
      </c>
      <c r="E3558" s="180">
        <f>COUNTIF($C$15:C3558,C3558)</f>
        <v>74</v>
      </c>
      <c r="F3558" s="181">
        <f t="shared" si="512"/>
        <v>0.25700148359931418</v>
      </c>
      <c r="G3558" s="181">
        <f t="shared" si="513"/>
        <v>1.5771716039964306E-3</v>
      </c>
      <c r="H3558" s="182">
        <f t="shared" si="509"/>
        <v>0.25857865520331064</v>
      </c>
    </row>
    <row r="3559" spans="1:8">
      <c r="A3559" s="152">
        <f t="shared" si="514"/>
        <v>3545</v>
      </c>
      <c r="B3559" s="153">
        <f t="shared" si="514"/>
        <v>48470</v>
      </c>
      <c r="C3559" s="179" t="str">
        <f t="shared" si="511"/>
        <v>구간39</v>
      </c>
      <c r="D3559" s="152">
        <f t="shared" si="508"/>
        <v>92</v>
      </c>
      <c r="E3559" s="180">
        <f>COUNTIF($C$15:C3559,C3559)</f>
        <v>75</v>
      </c>
      <c r="F3559" s="181">
        <f t="shared" si="512"/>
        <v>0.25700148359931418</v>
      </c>
      <c r="G3559" s="181">
        <f t="shared" si="513"/>
        <v>1.598484733780166E-3</v>
      </c>
      <c r="H3559" s="182">
        <f t="shared" si="509"/>
        <v>0.25859996833309434</v>
      </c>
    </row>
    <row r="3560" spans="1:8">
      <c r="A3560" s="152">
        <f t="shared" si="514"/>
        <v>3546</v>
      </c>
      <c r="B3560" s="153">
        <f t="shared" si="514"/>
        <v>48471</v>
      </c>
      <c r="C3560" s="179" t="str">
        <f t="shared" si="511"/>
        <v>구간39</v>
      </c>
      <c r="D3560" s="152">
        <f t="shared" si="508"/>
        <v>92</v>
      </c>
      <c r="E3560" s="180">
        <f>COUNTIF($C$15:C3560,C3560)</f>
        <v>76</v>
      </c>
      <c r="F3560" s="181">
        <f t="shared" si="512"/>
        <v>0.25700148359931418</v>
      </c>
      <c r="G3560" s="181">
        <f t="shared" si="513"/>
        <v>1.6197978635639017E-3</v>
      </c>
      <c r="H3560" s="182">
        <f t="shared" si="509"/>
        <v>0.25862128146287811</v>
      </c>
    </row>
    <row r="3561" spans="1:8">
      <c r="A3561" s="152">
        <f t="shared" si="514"/>
        <v>3547</v>
      </c>
      <c r="B3561" s="153">
        <f t="shared" si="514"/>
        <v>48472</v>
      </c>
      <c r="C3561" s="179" t="str">
        <f t="shared" si="511"/>
        <v>구간39</v>
      </c>
      <c r="D3561" s="152">
        <f t="shared" si="508"/>
        <v>92</v>
      </c>
      <c r="E3561" s="180">
        <f>COUNTIF($C$15:C3561,C3561)</f>
        <v>77</v>
      </c>
      <c r="F3561" s="181">
        <f t="shared" si="512"/>
        <v>0.25700148359931418</v>
      </c>
      <c r="G3561" s="181">
        <f t="shared" si="513"/>
        <v>1.6411109933476371E-3</v>
      </c>
      <c r="H3561" s="182">
        <f t="shared" si="509"/>
        <v>0.25864259459266181</v>
      </c>
    </row>
    <row r="3562" spans="1:8">
      <c r="A3562" s="152">
        <f t="shared" si="514"/>
        <v>3548</v>
      </c>
      <c r="B3562" s="153">
        <f t="shared" si="514"/>
        <v>48473</v>
      </c>
      <c r="C3562" s="179" t="str">
        <f t="shared" si="511"/>
        <v>구간39</v>
      </c>
      <c r="D3562" s="152">
        <f t="shared" si="508"/>
        <v>92</v>
      </c>
      <c r="E3562" s="180">
        <f>COUNTIF($C$15:C3562,C3562)</f>
        <v>78</v>
      </c>
      <c r="F3562" s="181">
        <f t="shared" si="512"/>
        <v>0.25700148359931418</v>
      </c>
      <c r="G3562" s="181">
        <f t="shared" si="513"/>
        <v>1.6624241231313727E-3</v>
      </c>
      <c r="H3562" s="182">
        <f t="shared" si="509"/>
        <v>0.25866390772244557</v>
      </c>
    </row>
    <row r="3563" spans="1:8">
      <c r="A3563" s="152">
        <f t="shared" si="514"/>
        <v>3549</v>
      </c>
      <c r="B3563" s="153">
        <f t="shared" si="514"/>
        <v>48474</v>
      </c>
      <c r="C3563" s="179" t="str">
        <f t="shared" si="511"/>
        <v>구간39</v>
      </c>
      <c r="D3563" s="152">
        <f t="shared" si="508"/>
        <v>92</v>
      </c>
      <c r="E3563" s="180">
        <f>COUNTIF($C$15:C3563,C3563)</f>
        <v>79</v>
      </c>
      <c r="F3563" s="181">
        <f t="shared" si="512"/>
        <v>0.25700148359931418</v>
      </c>
      <c r="G3563" s="181">
        <f t="shared" si="513"/>
        <v>1.6837372529151082E-3</v>
      </c>
      <c r="H3563" s="182">
        <f t="shared" si="509"/>
        <v>0.25868522085222928</v>
      </c>
    </row>
    <row r="3564" spans="1:8">
      <c r="A3564" s="152">
        <f t="shared" si="514"/>
        <v>3550</v>
      </c>
      <c r="B3564" s="153">
        <f t="shared" si="514"/>
        <v>48475</v>
      </c>
      <c r="C3564" s="179" t="str">
        <f t="shared" si="511"/>
        <v>구간39</v>
      </c>
      <c r="D3564" s="152">
        <f t="shared" si="508"/>
        <v>92</v>
      </c>
      <c r="E3564" s="180">
        <f>COUNTIF($C$15:C3564,C3564)</f>
        <v>80</v>
      </c>
      <c r="F3564" s="181">
        <f t="shared" si="512"/>
        <v>0.25700148359931418</v>
      </c>
      <c r="G3564" s="181">
        <f t="shared" si="513"/>
        <v>1.7050503826988438E-3</v>
      </c>
      <c r="H3564" s="182">
        <f t="shared" si="509"/>
        <v>0.25870653398201304</v>
      </c>
    </row>
    <row r="3565" spans="1:8">
      <c r="A3565" s="152">
        <f t="shared" si="514"/>
        <v>3551</v>
      </c>
      <c r="B3565" s="153">
        <f t="shared" si="514"/>
        <v>48476</v>
      </c>
      <c r="C3565" s="179" t="str">
        <f t="shared" si="511"/>
        <v>구간39</v>
      </c>
      <c r="D3565" s="152">
        <f t="shared" si="508"/>
        <v>92</v>
      </c>
      <c r="E3565" s="180">
        <f>COUNTIF($C$15:C3565,C3565)</f>
        <v>81</v>
      </c>
      <c r="F3565" s="181">
        <f t="shared" si="512"/>
        <v>0.25700148359931418</v>
      </c>
      <c r="G3565" s="181">
        <f t="shared" si="513"/>
        <v>1.7263635124825794E-3</v>
      </c>
      <c r="H3565" s="182">
        <f t="shared" si="509"/>
        <v>0.25872784711179675</v>
      </c>
    </row>
    <row r="3566" spans="1:8">
      <c r="A3566" s="152">
        <f t="shared" si="514"/>
        <v>3552</v>
      </c>
      <c r="B3566" s="153">
        <f t="shared" si="514"/>
        <v>48477</v>
      </c>
      <c r="C3566" s="179" t="str">
        <f t="shared" si="511"/>
        <v>구간39</v>
      </c>
      <c r="D3566" s="152">
        <f t="shared" si="508"/>
        <v>92</v>
      </c>
      <c r="E3566" s="180">
        <f>COUNTIF($C$15:C3566,C3566)</f>
        <v>82</v>
      </c>
      <c r="F3566" s="181">
        <f t="shared" si="512"/>
        <v>0.25700148359931418</v>
      </c>
      <c r="G3566" s="181">
        <f t="shared" si="513"/>
        <v>1.7476766422663149E-3</v>
      </c>
      <c r="H3566" s="182">
        <f t="shared" si="509"/>
        <v>0.25874916024158051</v>
      </c>
    </row>
    <row r="3567" spans="1:8">
      <c r="A3567" s="152">
        <f t="shared" si="514"/>
        <v>3553</v>
      </c>
      <c r="B3567" s="153">
        <f t="shared" si="514"/>
        <v>48478</v>
      </c>
      <c r="C3567" s="179" t="str">
        <f t="shared" si="511"/>
        <v>구간39</v>
      </c>
      <c r="D3567" s="152">
        <f t="shared" si="508"/>
        <v>92</v>
      </c>
      <c r="E3567" s="180">
        <f>COUNTIF($C$15:C3567,C3567)</f>
        <v>83</v>
      </c>
      <c r="F3567" s="181">
        <f t="shared" si="512"/>
        <v>0.25700148359931418</v>
      </c>
      <c r="G3567" s="181">
        <f t="shared" si="513"/>
        <v>1.7689897720500505E-3</v>
      </c>
      <c r="H3567" s="182">
        <f t="shared" si="509"/>
        <v>0.25877047337136422</v>
      </c>
    </row>
    <row r="3568" spans="1:8">
      <c r="A3568" s="152">
        <f t="shared" ref="A3568:B3583" si="515">A3567+1</f>
        <v>3554</v>
      </c>
      <c r="B3568" s="153">
        <f t="shared" si="515"/>
        <v>48479</v>
      </c>
      <c r="C3568" s="179" t="str">
        <f t="shared" si="511"/>
        <v>구간39</v>
      </c>
      <c r="D3568" s="152">
        <f t="shared" si="508"/>
        <v>92</v>
      </c>
      <c r="E3568" s="180">
        <f>COUNTIF($C$15:C3568,C3568)</f>
        <v>84</v>
      </c>
      <c r="F3568" s="181">
        <f t="shared" si="512"/>
        <v>0.25700148359931418</v>
      </c>
      <c r="G3568" s="181">
        <f t="shared" si="513"/>
        <v>1.7903029018337859E-3</v>
      </c>
      <c r="H3568" s="182">
        <f t="shared" si="509"/>
        <v>0.25879178650114798</v>
      </c>
    </row>
    <row r="3569" spans="1:8">
      <c r="A3569" s="152">
        <f t="shared" si="515"/>
        <v>3555</v>
      </c>
      <c r="B3569" s="153">
        <f t="shared" si="515"/>
        <v>48480</v>
      </c>
      <c r="C3569" s="179" t="str">
        <f t="shared" si="511"/>
        <v>구간39</v>
      </c>
      <c r="D3569" s="152">
        <f t="shared" si="508"/>
        <v>92</v>
      </c>
      <c r="E3569" s="180">
        <f>COUNTIF($C$15:C3569,C3569)</f>
        <v>85</v>
      </c>
      <c r="F3569" s="181">
        <f t="shared" si="512"/>
        <v>0.25700148359931418</v>
      </c>
      <c r="G3569" s="181">
        <f t="shared" si="513"/>
        <v>1.8116160316175216E-3</v>
      </c>
      <c r="H3569" s="182">
        <f t="shared" si="509"/>
        <v>0.25881309963093169</v>
      </c>
    </row>
    <row r="3570" spans="1:8">
      <c r="A3570" s="152">
        <f t="shared" si="515"/>
        <v>3556</v>
      </c>
      <c r="B3570" s="153">
        <f t="shared" si="515"/>
        <v>48481</v>
      </c>
      <c r="C3570" s="179" t="str">
        <f t="shared" si="511"/>
        <v>구간39</v>
      </c>
      <c r="D3570" s="152">
        <f t="shared" si="508"/>
        <v>92</v>
      </c>
      <c r="E3570" s="180">
        <f>COUNTIF($C$15:C3570,C3570)</f>
        <v>86</v>
      </c>
      <c r="F3570" s="181">
        <f t="shared" si="512"/>
        <v>0.25700148359931418</v>
      </c>
      <c r="G3570" s="181">
        <f t="shared" si="513"/>
        <v>1.832929161401257E-3</v>
      </c>
      <c r="H3570" s="182">
        <f t="shared" si="509"/>
        <v>0.25883441276071545</v>
      </c>
    </row>
    <row r="3571" spans="1:8">
      <c r="A3571" s="152">
        <f t="shared" si="515"/>
        <v>3557</v>
      </c>
      <c r="B3571" s="153">
        <f t="shared" si="515"/>
        <v>48482</v>
      </c>
      <c r="C3571" s="179" t="str">
        <f t="shared" si="511"/>
        <v>구간39</v>
      </c>
      <c r="D3571" s="152">
        <f t="shared" si="508"/>
        <v>92</v>
      </c>
      <c r="E3571" s="180">
        <f>COUNTIF($C$15:C3571,C3571)</f>
        <v>87</v>
      </c>
      <c r="F3571" s="181">
        <f t="shared" si="512"/>
        <v>0.25700148359931418</v>
      </c>
      <c r="G3571" s="181">
        <f t="shared" si="513"/>
        <v>1.8542422911849927E-3</v>
      </c>
      <c r="H3571" s="182">
        <f t="shared" si="509"/>
        <v>0.25885572589049916</v>
      </c>
    </row>
    <row r="3572" spans="1:8">
      <c r="A3572" s="152">
        <f t="shared" si="515"/>
        <v>3558</v>
      </c>
      <c r="B3572" s="153">
        <f t="shared" si="515"/>
        <v>48483</v>
      </c>
      <c r="C3572" s="179" t="str">
        <f t="shared" si="511"/>
        <v>구간39</v>
      </c>
      <c r="D3572" s="152">
        <f t="shared" si="508"/>
        <v>92</v>
      </c>
      <c r="E3572" s="180">
        <f>COUNTIF($C$15:C3572,C3572)</f>
        <v>88</v>
      </c>
      <c r="F3572" s="181">
        <f t="shared" si="512"/>
        <v>0.25700148359931418</v>
      </c>
      <c r="G3572" s="181">
        <f t="shared" si="513"/>
        <v>1.8755554209687283E-3</v>
      </c>
      <c r="H3572" s="182">
        <f t="shared" si="509"/>
        <v>0.25887703902028292</v>
      </c>
    </row>
    <row r="3573" spans="1:8">
      <c r="A3573" s="152">
        <f t="shared" si="515"/>
        <v>3559</v>
      </c>
      <c r="B3573" s="153">
        <f t="shared" si="515"/>
        <v>48484</v>
      </c>
      <c r="C3573" s="179" t="str">
        <f t="shared" si="511"/>
        <v>구간39</v>
      </c>
      <c r="D3573" s="152">
        <f t="shared" si="508"/>
        <v>92</v>
      </c>
      <c r="E3573" s="180">
        <f>COUNTIF($C$15:C3573,C3573)</f>
        <v>89</v>
      </c>
      <c r="F3573" s="181">
        <f t="shared" si="512"/>
        <v>0.25700148359931418</v>
      </c>
      <c r="G3573" s="181">
        <f t="shared" si="513"/>
        <v>1.8968685507524637E-3</v>
      </c>
      <c r="H3573" s="182">
        <f t="shared" si="509"/>
        <v>0.25889835215006662</v>
      </c>
    </row>
    <row r="3574" spans="1:8">
      <c r="A3574" s="152">
        <f t="shared" si="515"/>
        <v>3560</v>
      </c>
      <c r="B3574" s="153">
        <f t="shared" si="515"/>
        <v>48485</v>
      </c>
      <c r="C3574" s="179" t="str">
        <f t="shared" si="511"/>
        <v>구간39</v>
      </c>
      <c r="D3574" s="152">
        <f t="shared" si="508"/>
        <v>92</v>
      </c>
      <c r="E3574" s="180">
        <f>COUNTIF($C$15:C3574,C3574)</f>
        <v>90</v>
      </c>
      <c r="F3574" s="181">
        <f t="shared" si="512"/>
        <v>0.25700148359931418</v>
      </c>
      <c r="G3574" s="181">
        <f t="shared" si="513"/>
        <v>1.9181816805361994E-3</v>
      </c>
      <c r="H3574" s="182">
        <f t="shared" si="509"/>
        <v>0.25891966527985039</v>
      </c>
    </row>
    <row r="3575" spans="1:8">
      <c r="A3575" s="152">
        <f t="shared" si="515"/>
        <v>3561</v>
      </c>
      <c r="B3575" s="153">
        <f t="shared" si="515"/>
        <v>48486</v>
      </c>
      <c r="C3575" s="179" t="str">
        <f t="shared" si="511"/>
        <v>구간39</v>
      </c>
      <c r="D3575" s="152">
        <f t="shared" si="508"/>
        <v>92</v>
      </c>
      <c r="E3575" s="180">
        <f>COUNTIF($C$15:C3575,C3575)</f>
        <v>91</v>
      </c>
      <c r="F3575" s="181">
        <f t="shared" si="512"/>
        <v>0.25700148359931418</v>
      </c>
      <c r="G3575" s="181">
        <f t="shared" si="513"/>
        <v>1.9394948103199348E-3</v>
      </c>
      <c r="H3575" s="182">
        <f t="shared" si="509"/>
        <v>0.25894097840963409</v>
      </c>
    </row>
    <row r="3576" spans="1:8">
      <c r="A3576" s="152">
        <f t="shared" si="515"/>
        <v>3562</v>
      </c>
      <c r="B3576" s="153">
        <f t="shared" si="515"/>
        <v>48487</v>
      </c>
      <c r="C3576" s="179" t="str">
        <f t="shared" si="511"/>
        <v>구간39</v>
      </c>
      <c r="D3576" s="152">
        <f t="shared" si="508"/>
        <v>92</v>
      </c>
      <c r="E3576" s="180">
        <f>COUNTIF($C$15:C3576,C3576)</f>
        <v>92</v>
      </c>
      <c r="F3576" s="181">
        <f t="shared" si="512"/>
        <v>0.25700148359931418</v>
      </c>
      <c r="G3576" s="181">
        <f t="shared" si="513"/>
        <v>1.9608079401036704E-3</v>
      </c>
      <c r="H3576" s="182">
        <f t="shared" si="509"/>
        <v>0.25896229153941785</v>
      </c>
    </row>
    <row r="3577" spans="1:8">
      <c r="A3577" s="152">
        <f t="shared" si="515"/>
        <v>3563</v>
      </c>
      <c r="B3577" s="153">
        <f t="shared" si="515"/>
        <v>48488</v>
      </c>
      <c r="C3577" s="179" t="str">
        <f t="shared" si="511"/>
        <v>구간40</v>
      </c>
      <c r="D3577" s="152">
        <f t="shared" si="508"/>
        <v>92</v>
      </c>
      <c r="E3577" s="180">
        <f>COUNTIF($C$15:C3577,C3577)</f>
        <v>1</v>
      </c>
      <c r="F3577" s="181">
        <f t="shared" si="512"/>
        <v>0.25896229153941785</v>
      </c>
      <c r="G3577" s="181">
        <f t="shared" si="513"/>
        <v>2.2910848563882585E-5</v>
      </c>
      <c r="H3577" s="182">
        <f t="shared" si="509"/>
        <v>0.25898520238798173</v>
      </c>
    </row>
    <row r="3578" spans="1:8">
      <c r="A3578" s="152">
        <f t="shared" si="515"/>
        <v>3564</v>
      </c>
      <c r="B3578" s="153">
        <f t="shared" si="515"/>
        <v>48489</v>
      </c>
      <c r="C3578" s="179" t="str">
        <f t="shared" si="511"/>
        <v>구간40</v>
      </c>
      <c r="D3578" s="152">
        <f t="shared" si="508"/>
        <v>92</v>
      </c>
      <c r="E3578" s="180">
        <f>COUNTIF($C$15:C3578,C3578)</f>
        <v>2</v>
      </c>
      <c r="F3578" s="181">
        <f t="shared" si="512"/>
        <v>0.25896229153941785</v>
      </c>
      <c r="G3578" s="181">
        <f t="shared" si="513"/>
        <v>4.582169712776517E-5</v>
      </c>
      <c r="H3578" s="182">
        <f t="shared" si="509"/>
        <v>0.2590081132365456</v>
      </c>
    </row>
    <row r="3579" spans="1:8">
      <c r="A3579" s="152">
        <f t="shared" si="515"/>
        <v>3565</v>
      </c>
      <c r="B3579" s="153">
        <f t="shared" si="515"/>
        <v>48490</v>
      </c>
      <c r="C3579" s="179" t="str">
        <f t="shared" si="511"/>
        <v>구간40</v>
      </c>
      <c r="D3579" s="152">
        <f t="shared" si="508"/>
        <v>92</v>
      </c>
      <c r="E3579" s="180">
        <f>COUNTIF($C$15:C3579,C3579)</f>
        <v>3</v>
      </c>
      <c r="F3579" s="181">
        <f t="shared" si="512"/>
        <v>0.25896229153941785</v>
      </c>
      <c r="G3579" s="181">
        <f t="shared" si="513"/>
        <v>6.8732545691647758E-5</v>
      </c>
      <c r="H3579" s="182">
        <f t="shared" si="509"/>
        <v>0.25903102408510953</v>
      </c>
    </row>
    <row r="3580" spans="1:8">
      <c r="A3580" s="152">
        <f t="shared" si="515"/>
        <v>3566</v>
      </c>
      <c r="B3580" s="153">
        <f t="shared" si="515"/>
        <v>48491</v>
      </c>
      <c r="C3580" s="179" t="str">
        <f t="shared" si="511"/>
        <v>구간40</v>
      </c>
      <c r="D3580" s="152">
        <f t="shared" si="508"/>
        <v>92</v>
      </c>
      <c r="E3580" s="180">
        <f>COUNTIF($C$15:C3580,C3580)</f>
        <v>4</v>
      </c>
      <c r="F3580" s="181">
        <f t="shared" si="512"/>
        <v>0.25896229153941785</v>
      </c>
      <c r="G3580" s="181">
        <f t="shared" si="513"/>
        <v>9.1643394255530339E-5</v>
      </c>
      <c r="H3580" s="182">
        <f t="shared" si="509"/>
        <v>0.2590539349336734</v>
      </c>
    </row>
    <row r="3581" spans="1:8">
      <c r="A3581" s="152">
        <f t="shared" si="515"/>
        <v>3567</v>
      </c>
      <c r="B3581" s="153">
        <f t="shared" si="515"/>
        <v>48492</v>
      </c>
      <c r="C3581" s="179" t="str">
        <f t="shared" si="511"/>
        <v>구간40</v>
      </c>
      <c r="D3581" s="152">
        <f t="shared" si="508"/>
        <v>92</v>
      </c>
      <c r="E3581" s="180">
        <f>COUNTIF($C$15:C3581,C3581)</f>
        <v>5</v>
      </c>
      <c r="F3581" s="181">
        <f t="shared" si="512"/>
        <v>0.25896229153941785</v>
      </c>
      <c r="G3581" s="181">
        <f t="shared" si="513"/>
        <v>1.1455424281941292E-4</v>
      </c>
      <c r="H3581" s="182">
        <f t="shared" si="509"/>
        <v>0.25907684578223728</v>
      </c>
    </row>
    <row r="3582" spans="1:8">
      <c r="A3582" s="152">
        <f t="shared" si="515"/>
        <v>3568</v>
      </c>
      <c r="B3582" s="153">
        <f t="shared" si="515"/>
        <v>48493</v>
      </c>
      <c r="C3582" s="179" t="str">
        <f t="shared" si="511"/>
        <v>구간40</v>
      </c>
      <c r="D3582" s="152">
        <f t="shared" si="508"/>
        <v>92</v>
      </c>
      <c r="E3582" s="180">
        <f>COUNTIF($C$15:C3582,C3582)</f>
        <v>6</v>
      </c>
      <c r="F3582" s="181">
        <f t="shared" si="512"/>
        <v>0.25896229153941785</v>
      </c>
      <c r="G3582" s="181">
        <f t="shared" si="513"/>
        <v>1.3746509138329552E-4</v>
      </c>
      <c r="H3582" s="182">
        <f t="shared" si="509"/>
        <v>0.25909975663080115</v>
      </c>
    </row>
    <row r="3583" spans="1:8">
      <c r="A3583" s="152">
        <f t="shared" si="515"/>
        <v>3569</v>
      </c>
      <c r="B3583" s="153">
        <f t="shared" si="515"/>
        <v>48494</v>
      </c>
      <c r="C3583" s="179" t="str">
        <f t="shared" si="511"/>
        <v>구간40</v>
      </c>
      <c r="D3583" s="152">
        <f t="shared" si="508"/>
        <v>92</v>
      </c>
      <c r="E3583" s="180">
        <f>COUNTIF($C$15:C3583,C3583)</f>
        <v>7</v>
      </c>
      <c r="F3583" s="181">
        <f t="shared" si="512"/>
        <v>0.25896229153941785</v>
      </c>
      <c r="G3583" s="181">
        <f t="shared" si="513"/>
        <v>1.603759399471781E-4</v>
      </c>
      <c r="H3583" s="182">
        <f t="shared" si="509"/>
        <v>0.25912266747936502</v>
      </c>
    </row>
    <row r="3584" spans="1:8">
      <c r="A3584" s="152">
        <f t="shared" ref="A3584:B3599" si="516">A3583+1</f>
        <v>3570</v>
      </c>
      <c r="B3584" s="153">
        <f t="shared" si="516"/>
        <v>48495</v>
      </c>
      <c r="C3584" s="179" t="str">
        <f t="shared" si="511"/>
        <v>구간40</v>
      </c>
      <c r="D3584" s="152">
        <f t="shared" si="508"/>
        <v>92</v>
      </c>
      <c r="E3584" s="180">
        <f>COUNTIF($C$15:C3584,C3584)</f>
        <v>8</v>
      </c>
      <c r="F3584" s="181">
        <f t="shared" si="512"/>
        <v>0.25896229153941785</v>
      </c>
      <c r="G3584" s="181">
        <f t="shared" si="513"/>
        <v>1.8328678851106068E-4</v>
      </c>
      <c r="H3584" s="182">
        <f t="shared" si="509"/>
        <v>0.25914557832792889</v>
      </c>
    </row>
    <row r="3585" spans="1:8">
      <c r="A3585" s="152">
        <f t="shared" si="516"/>
        <v>3571</v>
      </c>
      <c r="B3585" s="153">
        <f t="shared" si="516"/>
        <v>48496</v>
      </c>
      <c r="C3585" s="179" t="str">
        <f t="shared" si="511"/>
        <v>구간40</v>
      </c>
      <c r="D3585" s="152">
        <f t="shared" si="508"/>
        <v>92</v>
      </c>
      <c r="E3585" s="180">
        <f>COUNTIF($C$15:C3585,C3585)</f>
        <v>9</v>
      </c>
      <c r="F3585" s="181">
        <f t="shared" si="512"/>
        <v>0.25896229153941785</v>
      </c>
      <c r="G3585" s="181">
        <f t="shared" si="513"/>
        <v>2.0619763707494326E-4</v>
      </c>
      <c r="H3585" s="182">
        <f t="shared" si="509"/>
        <v>0.25916848917649282</v>
      </c>
    </row>
    <row r="3586" spans="1:8">
      <c r="A3586" s="152">
        <f t="shared" si="516"/>
        <v>3572</v>
      </c>
      <c r="B3586" s="153">
        <f t="shared" si="516"/>
        <v>48497</v>
      </c>
      <c r="C3586" s="179" t="str">
        <f t="shared" si="511"/>
        <v>구간40</v>
      </c>
      <c r="D3586" s="152">
        <f t="shared" si="508"/>
        <v>92</v>
      </c>
      <c r="E3586" s="180">
        <f>COUNTIF($C$15:C3586,C3586)</f>
        <v>10</v>
      </c>
      <c r="F3586" s="181">
        <f t="shared" si="512"/>
        <v>0.25896229153941785</v>
      </c>
      <c r="G3586" s="181">
        <f t="shared" si="513"/>
        <v>2.2910848563882584E-4</v>
      </c>
      <c r="H3586" s="182">
        <f t="shared" si="509"/>
        <v>0.2591914000250567</v>
      </c>
    </row>
    <row r="3587" spans="1:8">
      <c r="A3587" s="152">
        <f t="shared" si="516"/>
        <v>3573</v>
      </c>
      <c r="B3587" s="153">
        <f t="shared" si="516"/>
        <v>48498</v>
      </c>
      <c r="C3587" s="179" t="str">
        <f t="shared" si="511"/>
        <v>구간40</v>
      </c>
      <c r="D3587" s="152">
        <f t="shared" si="508"/>
        <v>92</v>
      </c>
      <c r="E3587" s="180">
        <f>COUNTIF($C$15:C3587,C3587)</f>
        <v>11</v>
      </c>
      <c r="F3587" s="181">
        <f t="shared" si="512"/>
        <v>0.25896229153941785</v>
      </c>
      <c r="G3587" s="181">
        <f t="shared" si="513"/>
        <v>2.5201933420270845E-4</v>
      </c>
      <c r="H3587" s="182">
        <f t="shared" si="509"/>
        <v>0.25921431087362057</v>
      </c>
    </row>
    <row r="3588" spans="1:8">
      <c r="A3588" s="152">
        <f t="shared" si="516"/>
        <v>3574</v>
      </c>
      <c r="B3588" s="153">
        <f t="shared" si="516"/>
        <v>48499</v>
      </c>
      <c r="C3588" s="179" t="str">
        <f t="shared" si="511"/>
        <v>구간40</v>
      </c>
      <c r="D3588" s="152">
        <f t="shared" si="508"/>
        <v>92</v>
      </c>
      <c r="E3588" s="180">
        <f>COUNTIF($C$15:C3588,C3588)</f>
        <v>12</v>
      </c>
      <c r="F3588" s="181">
        <f t="shared" si="512"/>
        <v>0.25896229153941785</v>
      </c>
      <c r="G3588" s="181">
        <f t="shared" si="513"/>
        <v>2.7493018276659103E-4</v>
      </c>
      <c r="H3588" s="182">
        <f t="shared" si="509"/>
        <v>0.25923722172218444</v>
      </c>
    </row>
    <row r="3589" spans="1:8">
      <c r="A3589" s="152">
        <f t="shared" si="516"/>
        <v>3575</v>
      </c>
      <c r="B3589" s="153">
        <f t="shared" si="516"/>
        <v>48500</v>
      </c>
      <c r="C3589" s="179" t="str">
        <f t="shared" si="511"/>
        <v>구간40</v>
      </c>
      <c r="D3589" s="152">
        <f t="shared" si="508"/>
        <v>92</v>
      </c>
      <c r="E3589" s="180">
        <f>COUNTIF($C$15:C3589,C3589)</f>
        <v>13</v>
      </c>
      <c r="F3589" s="181">
        <f t="shared" si="512"/>
        <v>0.25896229153941785</v>
      </c>
      <c r="G3589" s="181">
        <f t="shared" si="513"/>
        <v>2.9784103133047361E-4</v>
      </c>
      <c r="H3589" s="182">
        <f t="shared" si="509"/>
        <v>0.25926013257074831</v>
      </c>
    </row>
    <row r="3590" spans="1:8">
      <c r="A3590" s="152">
        <f t="shared" si="516"/>
        <v>3576</v>
      </c>
      <c r="B3590" s="153">
        <f t="shared" si="516"/>
        <v>48501</v>
      </c>
      <c r="C3590" s="179" t="str">
        <f t="shared" si="511"/>
        <v>구간40</v>
      </c>
      <c r="D3590" s="152">
        <f t="shared" si="508"/>
        <v>92</v>
      </c>
      <c r="E3590" s="180">
        <f>COUNTIF($C$15:C3590,C3590)</f>
        <v>14</v>
      </c>
      <c r="F3590" s="181">
        <f t="shared" si="512"/>
        <v>0.25896229153941785</v>
      </c>
      <c r="G3590" s="181">
        <f t="shared" si="513"/>
        <v>3.2075187989435619E-4</v>
      </c>
      <c r="H3590" s="182">
        <f t="shared" si="509"/>
        <v>0.25928304341931219</v>
      </c>
    </row>
    <row r="3591" spans="1:8">
      <c r="A3591" s="152">
        <f t="shared" si="516"/>
        <v>3577</v>
      </c>
      <c r="B3591" s="153">
        <f t="shared" si="516"/>
        <v>48502</v>
      </c>
      <c r="C3591" s="179" t="str">
        <f t="shared" si="511"/>
        <v>구간40</v>
      </c>
      <c r="D3591" s="152">
        <f t="shared" si="508"/>
        <v>92</v>
      </c>
      <c r="E3591" s="180">
        <f>COUNTIF($C$15:C3591,C3591)</f>
        <v>15</v>
      </c>
      <c r="F3591" s="181">
        <f t="shared" si="512"/>
        <v>0.25896229153941785</v>
      </c>
      <c r="G3591" s="181">
        <f t="shared" si="513"/>
        <v>3.4366272845823878E-4</v>
      </c>
      <c r="H3591" s="182">
        <f t="shared" si="509"/>
        <v>0.25930595426787612</v>
      </c>
    </row>
    <row r="3592" spans="1:8">
      <c r="A3592" s="152">
        <f t="shared" si="516"/>
        <v>3578</v>
      </c>
      <c r="B3592" s="153">
        <f t="shared" si="516"/>
        <v>48503</v>
      </c>
      <c r="C3592" s="179" t="str">
        <f t="shared" si="511"/>
        <v>구간40</v>
      </c>
      <c r="D3592" s="152">
        <f t="shared" si="508"/>
        <v>92</v>
      </c>
      <c r="E3592" s="180">
        <f>COUNTIF($C$15:C3592,C3592)</f>
        <v>16</v>
      </c>
      <c r="F3592" s="181">
        <f t="shared" si="512"/>
        <v>0.25896229153941785</v>
      </c>
      <c r="G3592" s="181">
        <f t="shared" si="513"/>
        <v>3.6657357702212136E-4</v>
      </c>
      <c r="H3592" s="182">
        <f t="shared" si="509"/>
        <v>0.25932886511643999</v>
      </c>
    </row>
    <row r="3593" spans="1:8">
      <c r="A3593" s="152">
        <f t="shared" si="516"/>
        <v>3579</v>
      </c>
      <c r="B3593" s="153">
        <f t="shared" si="516"/>
        <v>48504</v>
      </c>
      <c r="C3593" s="179" t="str">
        <f t="shared" si="511"/>
        <v>구간40</v>
      </c>
      <c r="D3593" s="152">
        <f t="shared" si="508"/>
        <v>92</v>
      </c>
      <c r="E3593" s="180">
        <f>COUNTIF($C$15:C3593,C3593)</f>
        <v>17</v>
      </c>
      <c r="F3593" s="181">
        <f t="shared" si="512"/>
        <v>0.25896229153941785</v>
      </c>
      <c r="G3593" s="181">
        <f t="shared" si="513"/>
        <v>3.8948442558600394E-4</v>
      </c>
      <c r="H3593" s="182">
        <f t="shared" si="509"/>
        <v>0.25935177596500386</v>
      </c>
    </row>
    <row r="3594" spans="1:8">
      <c r="A3594" s="152">
        <f t="shared" si="516"/>
        <v>3580</v>
      </c>
      <c r="B3594" s="153">
        <f t="shared" si="516"/>
        <v>48505</v>
      </c>
      <c r="C3594" s="179" t="str">
        <f t="shared" si="511"/>
        <v>구간40</v>
      </c>
      <c r="D3594" s="152">
        <f t="shared" si="508"/>
        <v>92</v>
      </c>
      <c r="E3594" s="180">
        <f>COUNTIF($C$15:C3594,C3594)</f>
        <v>18</v>
      </c>
      <c r="F3594" s="181">
        <f t="shared" si="512"/>
        <v>0.25896229153941785</v>
      </c>
      <c r="G3594" s="181">
        <f t="shared" si="513"/>
        <v>4.1239527414988652E-4</v>
      </c>
      <c r="H3594" s="182">
        <f t="shared" si="509"/>
        <v>0.25937468681356773</v>
      </c>
    </row>
    <row r="3595" spans="1:8">
      <c r="A3595" s="152">
        <f t="shared" si="516"/>
        <v>3581</v>
      </c>
      <c r="B3595" s="153">
        <f t="shared" si="516"/>
        <v>48506</v>
      </c>
      <c r="C3595" s="179" t="str">
        <f t="shared" si="511"/>
        <v>구간40</v>
      </c>
      <c r="D3595" s="152">
        <f t="shared" si="508"/>
        <v>92</v>
      </c>
      <c r="E3595" s="180">
        <f>COUNTIF($C$15:C3595,C3595)</f>
        <v>19</v>
      </c>
      <c r="F3595" s="181">
        <f t="shared" si="512"/>
        <v>0.25896229153941785</v>
      </c>
      <c r="G3595" s="181">
        <f t="shared" si="513"/>
        <v>4.353061227137691E-4</v>
      </c>
      <c r="H3595" s="182">
        <f t="shared" si="509"/>
        <v>0.25939759766213161</v>
      </c>
    </row>
    <row r="3596" spans="1:8">
      <c r="A3596" s="152">
        <f t="shared" si="516"/>
        <v>3582</v>
      </c>
      <c r="B3596" s="153">
        <f t="shared" si="516"/>
        <v>48507</v>
      </c>
      <c r="C3596" s="179" t="str">
        <f t="shared" si="511"/>
        <v>구간40</v>
      </c>
      <c r="D3596" s="152">
        <f t="shared" si="508"/>
        <v>92</v>
      </c>
      <c r="E3596" s="180">
        <f>COUNTIF($C$15:C3596,C3596)</f>
        <v>20</v>
      </c>
      <c r="F3596" s="181">
        <f t="shared" si="512"/>
        <v>0.25896229153941785</v>
      </c>
      <c r="G3596" s="181">
        <f t="shared" si="513"/>
        <v>4.5821697127765168E-4</v>
      </c>
      <c r="H3596" s="182">
        <f t="shared" si="509"/>
        <v>0.25942050851069548</v>
      </c>
    </row>
    <row r="3597" spans="1:8">
      <c r="A3597" s="152">
        <f t="shared" si="516"/>
        <v>3583</v>
      </c>
      <c r="B3597" s="153">
        <f t="shared" si="516"/>
        <v>48508</v>
      </c>
      <c r="C3597" s="179" t="str">
        <f t="shared" si="511"/>
        <v>구간40</v>
      </c>
      <c r="D3597" s="152">
        <f t="shared" si="508"/>
        <v>92</v>
      </c>
      <c r="E3597" s="180">
        <f>COUNTIF($C$15:C3597,C3597)</f>
        <v>21</v>
      </c>
      <c r="F3597" s="181">
        <f t="shared" si="512"/>
        <v>0.25896229153941785</v>
      </c>
      <c r="G3597" s="181">
        <f t="shared" si="513"/>
        <v>4.8112781984153426E-4</v>
      </c>
      <c r="H3597" s="182">
        <f t="shared" si="509"/>
        <v>0.25944341935925941</v>
      </c>
    </row>
    <row r="3598" spans="1:8">
      <c r="A3598" s="152">
        <f t="shared" si="516"/>
        <v>3584</v>
      </c>
      <c r="B3598" s="153">
        <f t="shared" si="516"/>
        <v>48509</v>
      </c>
      <c r="C3598" s="179" t="str">
        <f t="shared" si="511"/>
        <v>구간40</v>
      </c>
      <c r="D3598" s="152">
        <f t="shared" si="508"/>
        <v>92</v>
      </c>
      <c r="E3598" s="180">
        <f>COUNTIF($C$15:C3598,C3598)</f>
        <v>22</v>
      </c>
      <c r="F3598" s="181">
        <f t="shared" si="512"/>
        <v>0.25896229153941785</v>
      </c>
      <c r="G3598" s="181">
        <f t="shared" si="513"/>
        <v>5.040386684054169E-4</v>
      </c>
      <c r="H3598" s="182">
        <f t="shared" si="509"/>
        <v>0.25946633020782328</v>
      </c>
    </row>
    <row r="3599" spans="1:8">
      <c r="A3599" s="152">
        <f t="shared" si="516"/>
        <v>3585</v>
      </c>
      <c r="B3599" s="153">
        <f t="shared" si="516"/>
        <v>48510</v>
      </c>
      <c r="C3599" s="179" t="str">
        <f t="shared" si="511"/>
        <v>구간40</v>
      </c>
      <c r="D3599" s="152">
        <f t="shared" ref="D3599:D3662" si="517">COUNTIF($C$15:$C$49928,C3599)</f>
        <v>92</v>
      </c>
      <c r="E3599" s="180">
        <f>COUNTIF($C$15:C3599,C3599)</f>
        <v>23</v>
      </c>
      <c r="F3599" s="181">
        <f t="shared" si="512"/>
        <v>0.25896229153941785</v>
      </c>
      <c r="G3599" s="181">
        <f t="shared" si="513"/>
        <v>5.2694951696929948E-4</v>
      </c>
      <c r="H3599" s="182">
        <f t="shared" ref="H3599:H3662" si="518">F3599+G3599</f>
        <v>0.25948924105638715</v>
      </c>
    </row>
    <row r="3600" spans="1:8">
      <c r="A3600" s="152">
        <f t="shared" ref="A3600:B3615" si="519">A3599+1</f>
        <v>3586</v>
      </c>
      <c r="B3600" s="153">
        <f t="shared" si="519"/>
        <v>48511</v>
      </c>
      <c r="C3600" s="179" t="str">
        <f t="shared" ref="C3600:C3663" si="520">IF(IFERROR(HLOOKUP(B3600,$D$5:$BK$6,2,FALSE),"")="",C3601,HLOOKUP(B3600,$D$5:$BK$7,2,FALSE))</f>
        <v>구간40</v>
      </c>
      <c r="D3600" s="152">
        <f t="shared" si="517"/>
        <v>92</v>
      </c>
      <c r="E3600" s="180">
        <f>COUNTIF($C$15:C3600,C3600)</f>
        <v>24</v>
      </c>
      <c r="F3600" s="181">
        <f t="shared" ref="F3600:F3663" si="521">HLOOKUP($C3600,$D$6:$BK$11,6,FALSE)</f>
        <v>0.25896229153941785</v>
      </c>
      <c r="G3600" s="181">
        <f t="shared" ref="G3600:G3663" si="522">HLOOKUP($C3600,$D$6:$BK$11,5,FALSE)*(E3600)</f>
        <v>5.4986036553318206E-4</v>
      </c>
      <c r="H3600" s="182">
        <f t="shared" si="518"/>
        <v>0.25951215190495103</v>
      </c>
    </row>
    <row r="3601" spans="1:8">
      <c r="A3601" s="152">
        <f t="shared" si="519"/>
        <v>3587</v>
      </c>
      <c r="B3601" s="153">
        <f t="shared" si="519"/>
        <v>48512</v>
      </c>
      <c r="C3601" s="179" t="str">
        <f t="shared" si="520"/>
        <v>구간40</v>
      </c>
      <c r="D3601" s="152">
        <f t="shared" si="517"/>
        <v>92</v>
      </c>
      <c r="E3601" s="180">
        <f>COUNTIF($C$15:C3601,C3601)</f>
        <v>25</v>
      </c>
      <c r="F3601" s="181">
        <f t="shared" si="521"/>
        <v>0.25896229153941785</v>
      </c>
      <c r="G3601" s="181">
        <f t="shared" si="522"/>
        <v>5.7277121409706464E-4</v>
      </c>
      <c r="H3601" s="182">
        <f t="shared" si="518"/>
        <v>0.2595350627535149</v>
      </c>
    </row>
    <row r="3602" spans="1:8">
      <c r="A3602" s="152">
        <f t="shared" si="519"/>
        <v>3588</v>
      </c>
      <c r="B3602" s="153">
        <f t="shared" si="519"/>
        <v>48513</v>
      </c>
      <c r="C3602" s="179" t="str">
        <f t="shared" si="520"/>
        <v>구간40</v>
      </c>
      <c r="D3602" s="152">
        <f t="shared" si="517"/>
        <v>92</v>
      </c>
      <c r="E3602" s="180">
        <f>COUNTIF($C$15:C3602,C3602)</f>
        <v>26</v>
      </c>
      <c r="F3602" s="181">
        <f t="shared" si="521"/>
        <v>0.25896229153941785</v>
      </c>
      <c r="G3602" s="181">
        <f t="shared" si="522"/>
        <v>5.9568206266094722E-4</v>
      </c>
      <c r="H3602" s="182">
        <f t="shared" si="518"/>
        <v>0.25955797360207883</v>
      </c>
    </row>
    <row r="3603" spans="1:8">
      <c r="A3603" s="152">
        <f t="shared" si="519"/>
        <v>3589</v>
      </c>
      <c r="B3603" s="153">
        <f t="shared" si="519"/>
        <v>48514</v>
      </c>
      <c r="C3603" s="179" t="str">
        <f t="shared" si="520"/>
        <v>구간40</v>
      </c>
      <c r="D3603" s="152">
        <f t="shared" si="517"/>
        <v>92</v>
      </c>
      <c r="E3603" s="180">
        <f>COUNTIF($C$15:C3603,C3603)</f>
        <v>27</v>
      </c>
      <c r="F3603" s="181">
        <f t="shared" si="521"/>
        <v>0.25896229153941785</v>
      </c>
      <c r="G3603" s="181">
        <f t="shared" si="522"/>
        <v>6.1859291122482981E-4</v>
      </c>
      <c r="H3603" s="182">
        <f t="shared" si="518"/>
        <v>0.2595808844506427</v>
      </c>
    </row>
    <row r="3604" spans="1:8">
      <c r="A3604" s="152">
        <f t="shared" si="519"/>
        <v>3590</v>
      </c>
      <c r="B3604" s="153">
        <f t="shared" si="519"/>
        <v>48515</v>
      </c>
      <c r="C3604" s="179" t="str">
        <f t="shared" si="520"/>
        <v>구간40</v>
      </c>
      <c r="D3604" s="152">
        <f t="shared" si="517"/>
        <v>92</v>
      </c>
      <c r="E3604" s="180">
        <f>COUNTIF($C$15:C3604,C3604)</f>
        <v>28</v>
      </c>
      <c r="F3604" s="181">
        <f t="shared" si="521"/>
        <v>0.25896229153941785</v>
      </c>
      <c r="G3604" s="181">
        <f t="shared" si="522"/>
        <v>6.4150375978871239E-4</v>
      </c>
      <c r="H3604" s="182">
        <f t="shared" si="518"/>
        <v>0.25960379529920657</v>
      </c>
    </row>
    <row r="3605" spans="1:8">
      <c r="A3605" s="152">
        <f t="shared" si="519"/>
        <v>3591</v>
      </c>
      <c r="B3605" s="153">
        <f t="shared" si="519"/>
        <v>48516</v>
      </c>
      <c r="C3605" s="179" t="str">
        <f t="shared" si="520"/>
        <v>구간40</v>
      </c>
      <c r="D3605" s="152">
        <f t="shared" si="517"/>
        <v>92</v>
      </c>
      <c r="E3605" s="180">
        <f>COUNTIF($C$15:C3605,C3605)</f>
        <v>29</v>
      </c>
      <c r="F3605" s="181">
        <f t="shared" si="521"/>
        <v>0.25896229153941785</v>
      </c>
      <c r="G3605" s="181">
        <f t="shared" si="522"/>
        <v>6.6441460835259497E-4</v>
      </c>
      <c r="H3605" s="182">
        <f t="shared" si="518"/>
        <v>0.25962670614777045</v>
      </c>
    </row>
    <row r="3606" spans="1:8">
      <c r="A3606" s="152">
        <f t="shared" si="519"/>
        <v>3592</v>
      </c>
      <c r="B3606" s="153">
        <f t="shared" si="519"/>
        <v>48517</v>
      </c>
      <c r="C3606" s="179" t="str">
        <f t="shared" si="520"/>
        <v>구간40</v>
      </c>
      <c r="D3606" s="152">
        <f t="shared" si="517"/>
        <v>92</v>
      </c>
      <c r="E3606" s="180">
        <f>COUNTIF($C$15:C3606,C3606)</f>
        <v>30</v>
      </c>
      <c r="F3606" s="181">
        <f t="shared" si="521"/>
        <v>0.25896229153941785</v>
      </c>
      <c r="G3606" s="181">
        <f t="shared" si="522"/>
        <v>6.8732545691647755E-4</v>
      </c>
      <c r="H3606" s="182">
        <f t="shared" si="518"/>
        <v>0.25964961699633432</v>
      </c>
    </row>
    <row r="3607" spans="1:8">
      <c r="A3607" s="152">
        <f t="shared" si="519"/>
        <v>3593</v>
      </c>
      <c r="B3607" s="153">
        <f t="shared" si="519"/>
        <v>48518</v>
      </c>
      <c r="C3607" s="179" t="str">
        <f t="shared" si="520"/>
        <v>구간40</v>
      </c>
      <c r="D3607" s="152">
        <f t="shared" si="517"/>
        <v>92</v>
      </c>
      <c r="E3607" s="180">
        <f>COUNTIF($C$15:C3607,C3607)</f>
        <v>31</v>
      </c>
      <c r="F3607" s="181">
        <f t="shared" si="521"/>
        <v>0.25896229153941785</v>
      </c>
      <c r="G3607" s="181">
        <f t="shared" si="522"/>
        <v>7.1023630548036013E-4</v>
      </c>
      <c r="H3607" s="182">
        <f t="shared" si="518"/>
        <v>0.25967252784489819</v>
      </c>
    </row>
    <row r="3608" spans="1:8">
      <c r="A3608" s="152">
        <f t="shared" si="519"/>
        <v>3594</v>
      </c>
      <c r="B3608" s="153">
        <f t="shared" si="519"/>
        <v>48519</v>
      </c>
      <c r="C3608" s="179" t="str">
        <f t="shared" si="520"/>
        <v>구간40</v>
      </c>
      <c r="D3608" s="152">
        <f t="shared" si="517"/>
        <v>92</v>
      </c>
      <c r="E3608" s="180">
        <f>COUNTIF($C$15:C3608,C3608)</f>
        <v>32</v>
      </c>
      <c r="F3608" s="181">
        <f t="shared" si="521"/>
        <v>0.25896229153941785</v>
      </c>
      <c r="G3608" s="181">
        <f t="shared" si="522"/>
        <v>7.3314715404424271E-4</v>
      </c>
      <c r="H3608" s="182">
        <f t="shared" si="518"/>
        <v>0.25969543869346212</v>
      </c>
    </row>
    <row r="3609" spans="1:8">
      <c r="A3609" s="152">
        <f t="shared" si="519"/>
        <v>3595</v>
      </c>
      <c r="B3609" s="153">
        <f t="shared" si="519"/>
        <v>48520</v>
      </c>
      <c r="C3609" s="179" t="str">
        <f t="shared" si="520"/>
        <v>구간40</v>
      </c>
      <c r="D3609" s="152">
        <f t="shared" si="517"/>
        <v>92</v>
      </c>
      <c r="E3609" s="180">
        <f>COUNTIF($C$15:C3609,C3609)</f>
        <v>33</v>
      </c>
      <c r="F3609" s="181">
        <f t="shared" si="521"/>
        <v>0.25896229153941785</v>
      </c>
      <c r="G3609" s="181">
        <f t="shared" si="522"/>
        <v>7.5605800260812529E-4</v>
      </c>
      <c r="H3609" s="182">
        <f t="shared" si="518"/>
        <v>0.25971834954202599</v>
      </c>
    </row>
    <row r="3610" spans="1:8">
      <c r="A3610" s="152">
        <f t="shared" si="519"/>
        <v>3596</v>
      </c>
      <c r="B3610" s="153">
        <f t="shared" si="519"/>
        <v>48521</v>
      </c>
      <c r="C3610" s="179" t="str">
        <f t="shared" si="520"/>
        <v>구간40</v>
      </c>
      <c r="D3610" s="152">
        <f t="shared" si="517"/>
        <v>92</v>
      </c>
      <c r="E3610" s="180">
        <f>COUNTIF($C$15:C3610,C3610)</f>
        <v>34</v>
      </c>
      <c r="F3610" s="181">
        <f t="shared" si="521"/>
        <v>0.25896229153941785</v>
      </c>
      <c r="G3610" s="181">
        <f t="shared" si="522"/>
        <v>7.7896885117200788E-4</v>
      </c>
      <c r="H3610" s="182">
        <f t="shared" si="518"/>
        <v>0.25974126039058987</v>
      </c>
    </row>
    <row r="3611" spans="1:8">
      <c r="A3611" s="152">
        <f t="shared" si="519"/>
        <v>3597</v>
      </c>
      <c r="B3611" s="153">
        <f t="shared" si="519"/>
        <v>48522</v>
      </c>
      <c r="C3611" s="179" t="str">
        <f t="shared" si="520"/>
        <v>구간40</v>
      </c>
      <c r="D3611" s="152">
        <f t="shared" si="517"/>
        <v>92</v>
      </c>
      <c r="E3611" s="180">
        <f>COUNTIF($C$15:C3611,C3611)</f>
        <v>35</v>
      </c>
      <c r="F3611" s="181">
        <f t="shared" si="521"/>
        <v>0.25896229153941785</v>
      </c>
      <c r="G3611" s="181">
        <f t="shared" si="522"/>
        <v>8.0187969973589046E-4</v>
      </c>
      <c r="H3611" s="182">
        <f t="shared" si="518"/>
        <v>0.25976417123915374</v>
      </c>
    </row>
    <row r="3612" spans="1:8">
      <c r="A3612" s="152">
        <f t="shared" si="519"/>
        <v>3598</v>
      </c>
      <c r="B3612" s="153">
        <f t="shared" si="519"/>
        <v>48523</v>
      </c>
      <c r="C3612" s="179" t="str">
        <f t="shared" si="520"/>
        <v>구간40</v>
      </c>
      <c r="D3612" s="152">
        <f t="shared" si="517"/>
        <v>92</v>
      </c>
      <c r="E3612" s="180">
        <f>COUNTIF($C$15:C3612,C3612)</f>
        <v>36</v>
      </c>
      <c r="F3612" s="181">
        <f t="shared" si="521"/>
        <v>0.25896229153941785</v>
      </c>
      <c r="G3612" s="181">
        <f t="shared" si="522"/>
        <v>8.2479054829977304E-4</v>
      </c>
      <c r="H3612" s="182">
        <f t="shared" si="518"/>
        <v>0.25978708208771761</v>
      </c>
    </row>
    <row r="3613" spans="1:8">
      <c r="A3613" s="152">
        <f t="shared" si="519"/>
        <v>3599</v>
      </c>
      <c r="B3613" s="153">
        <f t="shared" si="519"/>
        <v>48524</v>
      </c>
      <c r="C3613" s="179" t="str">
        <f t="shared" si="520"/>
        <v>구간40</v>
      </c>
      <c r="D3613" s="152">
        <f t="shared" si="517"/>
        <v>92</v>
      </c>
      <c r="E3613" s="180">
        <f>COUNTIF($C$15:C3613,C3613)</f>
        <v>37</v>
      </c>
      <c r="F3613" s="181">
        <f t="shared" si="521"/>
        <v>0.25896229153941785</v>
      </c>
      <c r="G3613" s="181">
        <f t="shared" si="522"/>
        <v>8.4770139686365562E-4</v>
      </c>
      <c r="H3613" s="182">
        <f t="shared" si="518"/>
        <v>0.25980999293628149</v>
      </c>
    </row>
    <row r="3614" spans="1:8">
      <c r="A3614" s="152">
        <f t="shared" si="519"/>
        <v>3600</v>
      </c>
      <c r="B3614" s="153">
        <f t="shared" si="519"/>
        <v>48525</v>
      </c>
      <c r="C3614" s="179" t="str">
        <f t="shared" si="520"/>
        <v>구간40</v>
      </c>
      <c r="D3614" s="152">
        <f t="shared" si="517"/>
        <v>92</v>
      </c>
      <c r="E3614" s="180">
        <f>COUNTIF($C$15:C3614,C3614)</f>
        <v>38</v>
      </c>
      <c r="F3614" s="181">
        <f t="shared" si="521"/>
        <v>0.25896229153941785</v>
      </c>
      <c r="G3614" s="181">
        <f t="shared" si="522"/>
        <v>8.706122454275382E-4</v>
      </c>
      <c r="H3614" s="182">
        <f t="shared" si="518"/>
        <v>0.25983290378484541</v>
      </c>
    </row>
    <row r="3615" spans="1:8">
      <c r="A3615" s="152">
        <f t="shared" si="519"/>
        <v>3601</v>
      </c>
      <c r="B3615" s="153">
        <f t="shared" si="519"/>
        <v>48526</v>
      </c>
      <c r="C3615" s="179" t="str">
        <f t="shared" si="520"/>
        <v>구간40</v>
      </c>
      <c r="D3615" s="152">
        <f t="shared" si="517"/>
        <v>92</v>
      </c>
      <c r="E3615" s="180">
        <f>COUNTIF($C$15:C3615,C3615)</f>
        <v>39</v>
      </c>
      <c r="F3615" s="181">
        <f t="shared" si="521"/>
        <v>0.25896229153941785</v>
      </c>
      <c r="G3615" s="181">
        <f t="shared" si="522"/>
        <v>8.9352309399142078E-4</v>
      </c>
      <c r="H3615" s="182">
        <f t="shared" si="518"/>
        <v>0.25985581463340929</v>
      </c>
    </row>
    <row r="3616" spans="1:8">
      <c r="A3616" s="152">
        <f t="shared" ref="A3616:B3631" si="523">A3615+1</f>
        <v>3602</v>
      </c>
      <c r="B3616" s="153">
        <f t="shared" si="523"/>
        <v>48527</v>
      </c>
      <c r="C3616" s="179" t="str">
        <f t="shared" si="520"/>
        <v>구간40</v>
      </c>
      <c r="D3616" s="152">
        <f t="shared" si="517"/>
        <v>92</v>
      </c>
      <c r="E3616" s="180">
        <f>COUNTIF($C$15:C3616,C3616)</f>
        <v>40</v>
      </c>
      <c r="F3616" s="181">
        <f t="shared" si="521"/>
        <v>0.25896229153941785</v>
      </c>
      <c r="G3616" s="181">
        <f t="shared" si="522"/>
        <v>9.1643394255530336E-4</v>
      </c>
      <c r="H3616" s="182">
        <f t="shared" si="518"/>
        <v>0.25987872548197316</v>
      </c>
    </row>
    <row r="3617" spans="1:8">
      <c r="A3617" s="152">
        <f t="shared" si="523"/>
        <v>3603</v>
      </c>
      <c r="B3617" s="153">
        <f t="shared" si="523"/>
        <v>48528</v>
      </c>
      <c r="C3617" s="179" t="str">
        <f t="shared" si="520"/>
        <v>구간40</v>
      </c>
      <c r="D3617" s="152">
        <f t="shared" si="517"/>
        <v>92</v>
      </c>
      <c r="E3617" s="180">
        <f>COUNTIF($C$15:C3617,C3617)</f>
        <v>41</v>
      </c>
      <c r="F3617" s="181">
        <f t="shared" si="521"/>
        <v>0.25896229153941785</v>
      </c>
      <c r="G3617" s="181">
        <f t="shared" si="522"/>
        <v>9.3934479111918595E-4</v>
      </c>
      <c r="H3617" s="182">
        <f t="shared" si="518"/>
        <v>0.25990163633053703</v>
      </c>
    </row>
    <row r="3618" spans="1:8">
      <c r="A3618" s="152">
        <f t="shared" si="523"/>
        <v>3604</v>
      </c>
      <c r="B3618" s="153">
        <f t="shared" si="523"/>
        <v>48529</v>
      </c>
      <c r="C3618" s="179" t="str">
        <f t="shared" si="520"/>
        <v>구간40</v>
      </c>
      <c r="D3618" s="152">
        <f t="shared" si="517"/>
        <v>92</v>
      </c>
      <c r="E3618" s="180">
        <f>COUNTIF($C$15:C3618,C3618)</f>
        <v>42</v>
      </c>
      <c r="F3618" s="181">
        <f t="shared" si="521"/>
        <v>0.25896229153941785</v>
      </c>
      <c r="G3618" s="181">
        <f t="shared" si="522"/>
        <v>9.6225563968306853E-4</v>
      </c>
      <c r="H3618" s="182">
        <f t="shared" si="518"/>
        <v>0.25992454717910091</v>
      </c>
    </row>
    <row r="3619" spans="1:8">
      <c r="A3619" s="152">
        <f t="shared" si="523"/>
        <v>3605</v>
      </c>
      <c r="B3619" s="153">
        <f t="shared" si="523"/>
        <v>48530</v>
      </c>
      <c r="C3619" s="179" t="str">
        <f t="shared" si="520"/>
        <v>구간40</v>
      </c>
      <c r="D3619" s="152">
        <f t="shared" si="517"/>
        <v>92</v>
      </c>
      <c r="E3619" s="180">
        <f>COUNTIF($C$15:C3619,C3619)</f>
        <v>43</v>
      </c>
      <c r="F3619" s="181">
        <f t="shared" si="521"/>
        <v>0.25896229153941785</v>
      </c>
      <c r="G3619" s="181">
        <f t="shared" si="522"/>
        <v>9.8516648824695111E-4</v>
      </c>
      <c r="H3619" s="182">
        <f t="shared" si="518"/>
        <v>0.25994745802766478</v>
      </c>
    </row>
    <row r="3620" spans="1:8">
      <c r="A3620" s="152">
        <f t="shared" si="523"/>
        <v>3606</v>
      </c>
      <c r="B3620" s="153">
        <f t="shared" si="523"/>
        <v>48531</v>
      </c>
      <c r="C3620" s="179" t="str">
        <f t="shared" si="520"/>
        <v>구간40</v>
      </c>
      <c r="D3620" s="152">
        <f t="shared" si="517"/>
        <v>92</v>
      </c>
      <c r="E3620" s="180">
        <f>COUNTIF($C$15:C3620,C3620)</f>
        <v>44</v>
      </c>
      <c r="F3620" s="181">
        <f t="shared" si="521"/>
        <v>0.25896229153941785</v>
      </c>
      <c r="G3620" s="181">
        <f t="shared" si="522"/>
        <v>1.0080773368108338E-3</v>
      </c>
      <c r="H3620" s="182">
        <f t="shared" si="518"/>
        <v>0.25997036887622871</v>
      </c>
    </row>
    <row r="3621" spans="1:8">
      <c r="A3621" s="152">
        <f t="shared" si="523"/>
        <v>3607</v>
      </c>
      <c r="B3621" s="153">
        <f t="shared" si="523"/>
        <v>48532</v>
      </c>
      <c r="C3621" s="179" t="str">
        <f t="shared" si="520"/>
        <v>구간40</v>
      </c>
      <c r="D3621" s="152">
        <f t="shared" si="517"/>
        <v>92</v>
      </c>
      <c r="E3621" s="180">
        <f>COUNTIF($C$15:C3621,C3621)</f>
        <v>45</v>
      </c>
      <c r="F3621" s="181">
        <f t="shared" si="521"/>
        <v>0.25896229153941785</v>
      </c>
      <c r="G3621" s="181">
        <f t="shared" si="522"/>
        <v>1.0309881853747163E-3</v>
      </c>
      <c r="H3621" s="182">
        <f t="shared" si="518"/>
        <v>0.25999327972479258</v>
      </c>
    </row>
    <row r="3622" spans="1:8">
      <c r="A3622" s="152">
        <f t="shared" si="523"/>
        <v>3608</v>
      </c>
      <c r="B3622" s="153">
        <f t="shared" si="523"/>
        <v>48533</v>
      </c>
      <c r="C3622" s="179" t="str">
        <f t="shared" si="520"/>
        <v>구간40</v>
      </c>
      <c r="D3622" s="152">
        <f t="shared" si="517"/>
        <v>92</v>
      </c>
      <c r="E3622" s="180">
        <f>COUNTIF($C$15:C3622,C3622)</f>
        <v>46</v>
      </c>
      <c r="F3622" s="181">
        <f t="shared" si="521"/>
        <v>0.25896229153941785</v>
      </c>
      <c r="G3622" s="181">
        <f t="shared" si="522"/>
        <v>1.053899033938599E-3</v>
      </c>
      <c r="H3622" s="182">
        <f t="shared" si="518"/>
        <v>0.26001619057335645</v>
      </c>
    </row>
    <row r="3623" spans="1:8">
      <c r="A3623" s="152">
        <f t="shared" si="523"/>
        <v>3609</v>
      </c>
      <c r="B3623" s="153">
        <f t="shared" si="523"/>
        <v>48534</v>
      </c>
      <c r="C3623" s="179" t="str">
        <f t="shared" si="520"/>
        <v>구간40</v>
      </c>
      <c r="D3623" s="152">
        <f t="shared" si="517"/>
        <v>92</v>
      </c>
      <c r="E3623" s="180">
        <f>COUNTIF($C$15:C3623,C3623)</f>
        <v>47</v>
      </c>
      <c r="F3623" s="181">
        <f t="shared" si="521"/>
        <v>0.25896229153941785</v>
      </c>
      <c r="G3623" s="181">
        <f t="shared" si="522"/>
        <v>1.0768098825024814E-3</v>
      </c>
      <c r="H3623" s="182">
        <f t="shared" si="518"/>
        <v>0.26003910142192033</v>
      </c>
    </row>
    <row r="3624" spans="1:8">
      <c r="A3624" s="152">
        <f t="shared" si="523"/>
        <v>3610</v>
      </c>
      <c r="B3624" s="153">
        <f t="shared" si="523"/>
        <v>48535</v>
      </c>
      <c r="C3624" s="179" t="str">
        <f t="shared" si="520"/>
        <v>구간40</v>
      </c>
      <c r="D3624" s="152">
        <f t="shared" si="517"/>
        <v>92</v>
      </c>
      <c r="E3624" s="180">
        <f>COUNTIF($C$15:C3624,C3624)</f>
        <v>48</v>
      </c>
      <c r="F3624" s="181">
        <f t="shared" si="521"/>
        <v>0.25896229153941785</v>
      </c>
      <c r="G3624" s="181">
        <f t="shared" si="522"/>
        <v>1.0997207310663641E-3</v>
      </c>
      <c r="H3624" s="182">
        <f t="shared" si="518"/>
        <v>0.2600620122704842</v>
      </c>
    </row>
    <row r="3625" spans="1:8">
      <c r="A3625" s="152">
        <f t="shared" si="523"/>
        <v>3611</v>
      </c>
      <c r="B3625" s="153">
        <f t="shared" si="523"/>
        <v>48536</v>
      </c>
      <c r="C3625" s="179" t="str">
        <f t="shared" si="520"/>
        <v>구간40</v>
      </c>
      <c r="D3625" s="152">
        <f t="shared" si="517"/>
        <v>92</v>
      </c>
      <c r="E3625" s="180">
        <f>COUNTIF($C$15:C3625,C3625)</f>
        <v>49</v>
      </c>
      <c r="F3625" s="181">
        <f t="shared" si="521"/>
        <v>0.25896229153941785</v>
      </c>
      <c r="G3625" s="181">
        <f t="shared" si="522"/>
        <v>1.1226315796302466E-3</v>
      </c>
      <c r="H3625" s="182">
        <f t="shared" si="518"/>
        <v>0.26008492311904813</v>
      </c>
    </row>
    <row r="3626" spans="1:8">
      <c r="A3626" s="152">
        <f t="shared" si="523"/>
        <v>3612</v>
      </c>
      <c r="B3626" s="153">
        <f t="shared" si="523"/>
        <v>48537</v>
      </c>
      <c r="C3626" s="179" t="str">
        <f t="shared" si="520"/>
        <v>구간40</v>
      </c>
      <c r="D3626" s="152">
        <f t="shared" si="517"/>
        <v>92</v>
      </c>
      <c r="E3626" s="180">
        <f>COUNTIF($C$15:C3626,C3626)</f>
        <v>50</v>
      </c>
      <c r="F3626" s="181">
        <f t="shared" si="521"/>
        <v>0.25896229153941785</v>
      </c>
      <c r="G3626" s="181">
        <f t="shared" si="522"/>
        <v>1.1455424281941293E-3</v>
      </c>
      <c r="H3626" s="182">
        <f t="shared" si="518"/>
        <v>0.260107833967612</v>
      </c>
    </row>
    <row r="3627" spans="1:8">
      <c r="A3627" s="152">
        <f t="shared" si="523"/>
        <v>3613</v>
      </c>
      <c r="B3627" s="153">
        <f t="shared" si="523"/>
        <v>48538</v>
      </c>
      <c r="C3627" s="179" t="str">
        <f t="shared" si="520"/>
        <v>구간40</v>
      </c>
      <c r="D3627" s="152">
        <f t="shared" si="517"/>
        <v>92</v>
      </c>
      <c r="E3627" s="180">
        <f>COUNTIF($C$15:C3627,C3627)</f>
        <v>51</v>
      </c>
      <c r="F3627" s="181">
        <f t="shared" si="521"/>
        <v>0.25896229153941785</v>
      </c>
      <c r="G3627" s="181">
        <f t="shared" si="522"/>
        <v>1.1684532767580118E-3</v>
      </c>
      <c r="H3627" s="182">
        <f t="shared" si="518"/>
        <v>0.26013074481617587</v>
      </c>
    </row>
    <row r="3628" spans="1:8">
      <c r="A3628" s="152">
        <f t="shared" si="523"/>
        <v>3614</v>
      </c>
      <c r="B3628" s="153">
        <f t="shared" si="523"/>
        <v>48539</v>
      </c>
      <c r="C3628" s="179" t="str">
        <f t="shared" si="520"/>
        <v>구간40</v>
      </c>
      <c r="D3628" s="152">
        <f t="shared" si="517"/>
        <v>92</v>
      </c>
      <c r="E3628" s="180">
        <f>COUNTIF($C$15:C3628,C3628)</f>
        <v>52</v>
      </c>
      <c r="F3628" s="181">
        <f t="shared" si="521"/>
        <v>0.25896229153941785</v>
      </c>
      <c r="G3628" s="181">
        <f t="shared" si="522"/>
        <v>1.1913641253218944E-3</v>
      </c>
      <c r="H3628" s="182">
        <f t="shared" si="518"/>
        <v>0.26015365566473975</v>
      </c>
    </row>
    <row r="3629" spans="1:8">
      <c r="A3629" s="152">
        <f t="shared" si="523"/>
        <v>3615</v>
      </c>
      <c r="B3629" s="153">
        <f t="shared" si="523"/>
        <v>48540</v>
      </c>
      <c r="C3629" s="179" t="str">
        <f t="shared" si="520"/>
        <v>구간40</v>
      </c>
      <c r="D3629" s="152">
        <f t="shared" si="517"/>
        <v>92</v>
      </c>
      <c r="E3629" s="180">
        <f>COUNTIF($C$15:C3629,C3629)</f>
        <v>53</v>
      </c>
      <c r="F3629" s="181">
        <f t="shared" si="521"/>
        <v>0.25896229153941785</v>
      </c>
      <c r="G3629" s="181">
        <f t="shared" si="522"/>
        <v>1.2142749738857769E-3</v>
      </c>
      <c r="H3629" s="182">
        <f t="shared" si="518"/>
        <v>0.26017656651330362</v>
      </c>
    </row>
    <row r="3630" spans="1:8">
      <c r="A3630" s="152">
        <f t="shared" si="523"/>
        <v>3616</v>
      </c>
      <c r="B3630" s="153">
        <f t="shared" si="523"/>
        <v>48541</v>
      </c>
      <c r="C3630" s="179" t="str">
        <f t="shared" si="520"/>
        <v>구간40</v>
      </c>
      <c r="D3630" s="152">
        <f t="shared" si="517"/>
        <v>92</v>
      </c>
      <c r="E3630" s="180">
        <f>COUNTIF($C$15:C3630,C3630)</f>
        <v>54</v>
      </c>
      <c r="F3630" s="181">
        <f t="shared" si="521"/>
        <v>0.25896229153941785</v>
      </c>
      <c r="G3630" s="181">
        <f t="shared" si="522"/>
        <v>1.2371858224496596E-3</v>
      </c>
      <c r="H3630" s="182">
        <f t="shared" si="518"/>
        <v>0.26019947736186749</v>
      </c>
    </row>
    <row r="3631" spans="1:8">
      <c r="A3631" s="152">
        <f t="shared" si="523"/>
        <v>3617</v>
      </c>
      <c r="B3631" s="153">
        <f t="shared" si="523"/>
        <v>48542</v>
      </c>
      <c r="C3631" s="179" t="str">
        <f t="shared" si="520"/>
        <v>구간40</v>
      </c>
      <c r="D3631" s="152">
        <f t="shared" si="517"/>
        <v>92</v>
      </c>
      <c r="E3631" s="180">
        <f>COUNTIF($C$15:C3631,C3631)</f>
        <v>55</v>
      </c>
      <c r="F3631" s="181">
        <f t="shared" si="521"/>
        <v>0.25896229153941785</v>
      </c>
      <c r="G3631" s="181">
        <f t="shared" si="522"/>
        <v>1.2600966710135421E-3</v>
      </c>
      <c r="H3631" s="182">
        <f t="shared" si="518"/>
        <v>0.26022238821043142</v>
      </c>
    </row>
    <row r="3632" spans="1:8">
      <c r="A3632" s="152">
        <f t="shared" ref="A3632:B3647" si="524">A3631+1</f>
        <v>3618</v>
      </c>
      <c r="B3632" s="153">
        <f t="shared" si="524"/>
        <v>48543</v>
      </c>
      <c r="C3632" s="179" t="str">
        <f t="shared" si="520"/>
        <v>구간40</v>
      </c>
      <c r="D3632" s="152">
        <f t="shared" si="517"/>
        <v>92</v>
      </c>
      <c r="E3632" s="180">
        <f>COUNTIF($C$15:C3632,C3632)</f>
        <v>56</v>
      </c>
      <c r="F3632" s="181">
        <f t="shared" si="521"/>
        <v>0.25896229153941785</v>
      </c>
      <c r="G3632" s="181">
        <f t="shared" si="522"/>
        <v>1.2830075195774248E-3</v>
      </c>
      <c r="H3632" s="182">
        <f t="shared" si="518"/>
        <v>0.26024529905899529</v>
      </c>
    </row>
    <row r="3633" spans="1:8">
      <c r="A3633" s="152">
        <f t="shared" si="524"/>
        <v>3619</v>
      </c>
      <c r="B3633" s="153">
        <f t="shared" si="524"/>
        <v>48544</v>
      </c>
      <c r="C3633" s="179" t="str">
        <f t="shared" si="520"/>
        <v>구간40</v>
      </c>
      <c r="D3633" s="152">
        <f t="shared" si="517"/>
        <v>92</v>
      </c>
      <c r="E3633" s="180">
        <f>COUNTIF($C$15:C3633,C3633)</f>
        <v>57</v>
      </c>
      <c r="F3633" s="181">
        <f t="shared" si="521"/>
        <v>0.25896229153941785</v>
      </c>
      <c r="G3633" s="181">
        <f t="shared" si="522"/>
        <v>1.3059183681413072E-3</v>
      </c>
      <c r="H3633" s="182">
        <f t="shared" si="518"/>
        <v>0.26026820990755917</v>
      </c>
    </row>
    <row r="3634" spans="1:8">
      <c r="A3634" s="152">
        <f t="shared" si="524"/>
        <v>3620</v>
      </c>
      <c r="B3634" s="153">
        <f t="shared" si="524"/>
        <v>48545</v>
      </c>
      <c r="C3634" s="179" t="str">
        <f t="shared" si="520"/>
        <v>구간40</v>
      </c>
      <c r="D3634" s="152">
        <f t="shared" si="517"/>
        <v>92</v>
      </c>
      <c r="E3634" s="180">
        <f>COUNTIF($C$15:C3634,C3634)</f>
        <v>58</v>
      </c>
      <c r="F3634" s="181">
        <f t="shared" si="521"/>
        <v>0.25896229153941785</v>
      </c>
      <c r="G3634" s="181">
        <f t="shared" si="522"/>
        <v>1.3288292167051899E-3</v>
      </c>
      <c r="H3634" s="182">
        <f t="shared" si="518"/>
        <v>0.26029112075612304</v>
      </c>
    </row>
    <row r="3635" spans="1:8">
      <c r="A3635" s="152">
        <f t="shared" si="524"/>
        <v>3621</v>
      </c>
      <c r="B3635" s="153">
        <f t="shared" si="524"/>
        <v>48546</v>
      </c>
      <c r="C3635" s="179" t="str">
        <f t="shared" si="520"/>
        <v>구간40</v>
      </c>
      <c r="D3635" s="152">
        <f t="shared" si="517"/>
        <v>92</v>
      </c>
      <c r="E3635" s="180">
        <f>COUNTIF($C$15:C3635,C3635)</f>
        <v>59</v>
      </c>
      <c r="F3635" s="181">
        <f t="shared" si="521"/>
        <v>0.25896229153941785</v>
      </c>
      <c r="G3635" s="181">
        <f t="shared" si="522"/>
        <v>1.3517400652690724E-3</v>
      </c>
      <c r="H3635" s="182">
        <f t="shared" si="518"/>
        <v>0.26031403160468691</v>
      </c>
    </row>
    <row r="3636" spans="1:8">
      <c r="A3636" s="152">
        <f t="shared" si="524"/>
        <v>3622</v>
      </c>
      <c r="B3636" s="153">
        <f t="shared" si="524"/>
        <v>48547</v>
      </c>
      <c r="C3636" s="179" t="str">
        <f t="shared" si="520"/>
        <v>구간40</v>
      </c>
      <c r="D3636" s="152">
        <f t="shared" si="517"/>
        <v>92</v>
      </c>
      <c r="E3636" s="180">
        <f>COUNTIF($C$15:C3636,C3636)</f>
        <v>60</v>
      </c>
      <c r="F3636" s="181">
        <f t="shared" si="521"/>
        <v>0.25896229153941785</v>
      </c>
      <c r="G3636" s="181">
        <f t="shared" si="522"/>
        <v>1.3746509138329551E-3</v>
      </c>
      <c r="H3636" s="182">
        <f t="shared" si="518"/>
        <v>0.26033694245325079</v>
      </c>
    </row>
    <row r="3637" spans="1:8">
      <c r="A3637" s="152">
        <f t="shared" si="524"/>
        <v>3623</v>
      </c>
      <c r="B3637" s="153">
        <f t="shared" si="524"/>
        <v>48548</v>
      </c>
      <c r="C3637" s="179" t="str">
        <f t="shared" si="520"/>
        <v>구간40</v>
      </c>
      <c r="D3637" s="152">
        <f t="shared" si="517"/>
        <v>92</v>
      </c>
      <c r="E3637" s="180">
        <f>COUNTIF($C$15:C3637,C3637)</f>
        <v>61</v>
      </c>
      <c r="F3637" s="181">
        <f t="shared" si="521"/>
        <v>0.25896229153941785</v>
      </c>
      <c r="G3637" s="181">
        <f t="shared" si="522"/>
        <v>1.3975617623968376E-3</v>
      </c>
      <c r="H3637" s="182">
        <f t="shared" si="518"/>
        <v>0.26035985330181471</v>
      </c>
    </row>
    <row r="3638" spans="1:8">
      <c r="A3638" s="152">
        <f t="shared" si="524"/>
        <v>3624</v>
      </c>
      <c r="B3638" s="153">
        <f t="shared" si="524"/>
        <v>48549</v>
      </c>
      <c r="C3638" s="179" t="str">
        <f t="shared" si="520"/>
        <v>구간40</v>
      </c>
      <c r="D3638" s="152">
        <f t="shared" si="517"/>
        <v>92</v>
      </c>
      <c r="E3638" s="180">
        <f>COUNTIF($C$15:C3638,C3638)</f>
        <v>62</v>
      </c>
      <c r="F3638" s="181">
        <f t="shared" si="521"/>
        <v>0.25896229153941785</v>
      </c>
      <c r="G3638" s="181">
        <f t="shared" si="522"/>
        <v>1.4204726109607203E-3</v>
      </c>
      <c r="H3638" s="182">
        <f t="shared" si="518"/>
        <v>0.26038276415037859</v>
      </c>
    </row>
    <row r="3639" spans="1:8">
      <c r="A3639" s="152">
        <f t="shared" si="524"/>
        <v>3625</v>
      </c>
      <c r="B3639" s="153">
        <f t="shared" si="524"/>
        <v>48550</v>
      </c>
      <c r="C3639" s="179" t="str">
        <f t="shared" si="520"/>
        <v>구간40</v>
      </c>
      <c r="D3639" s="152">
        <f t="shared" si="517"/>
        <v>92</v>
      </c>
      <c r="E3639" s="180">
        <f>COUNTIF($C$15:C3639,C3639)</f>
        <v>63</v>
      </c>
      <c r="F3639" s="181">
        <f t="shared" si="521"/>
        <v>0.25896229153941785</v>
      </c>
      <c r="G3639" s="181">
        <f t="shared" si="522"/>
        <v>1.4433834595246027E-3</v>
      </c>
      <c r="H3639" s="182">
        <f t="shared" si="518"/>
        <v>0.26040567499894246</v>
      </c>
    </row>
    <row r="3640" spans="1:8">
      <c r="A3640" s="152">
        <f t="shared" si="524"/>
        <v>3626</v>
      </c>
      <c r="B3640" s="153">
        <f t="shared" si="524"/>
        <v>48551</v>
      </c>
      <c r="C3640" s="179" t="str">
        <f t="shared" si="520"/>
        <v>구간40</v>
      </c>
      <c r="D3640" s="152">
        <f t="shared" si="517"/>
        <v>92</v>
      </c>
      <c r="E3640" s="180">
        <f>COUNTIF($C$15:C3640,C3640)</f>
        <v>64</v>
      </c>
      <c r="F3640" s="181">
        <f t="shared" si="521"/>
        <v>0.25896229153941785</v>
      </c>
      <c r="G3640" s="181">
        <f t="shared" si="522"/>
        <v>1.4662943080884854E-3</v>
      </c>
      <c r="H3640" s="182">
        <f t="shared" si="518"/>
        <v>0.26042858584750633</v>
      </c>
    </row>
    <row r="3641" spans="1:8">
      <c r="A3641" s="152">
        <f t="shared" si="524"/>
        <v>3627</v>
      </c>
      <c r="B3641" s="153">
        <f t="shared" si="524"/>
        <v>48552</v>
      </c>
      <c r="C3641" s="179" t="str">
        <f t="shared" si="520"/>
        <v>구간40</v>
      </c>
      <c r="D3641" s="152">
        <f t="shared" si="517"/>
        <v>92</v>
      </c>
      <c r="E3641" s="180">
        <f>COUNTIF($C$15:C3641,C3641)</f>
        <v>65</v>
      </c>
      <c r="F3641" s="181">
        <f t="shared" si="521"/>
        <v>0.25896229153941785</v>
      </c>
      <c r="G3641" s="181">
        <f t="shared" si="522"/>
        <v>1.4892051566523681E-3</v>
      </c>
      <c r="H3641" s="182">
        <f t="shared" si="518"/>
        <v>0.26045149669607021</v>
      </c>
    </row>
    <row r="3642" spans="1:8">
      <c r="A3642" s="152">
        <f t="shared" si="524"/>
        <v>3628</v>
      </c>
      <c r="B3642" s="153">
        <f t="shared" si="524"/>
        <v>48553</v>
      </c>
      <c r="C3642" s="179" t="str">
        <f t="shared" si="520"/>
        <v>구간40</v>
      </c>
      <c r="D3642" s="152">
        <f t="shared" si="517"/>
        <v>92</v>
      </c>
      <c r="E3642" s="180">
        <f>COUNTIF($C$15:C3642,C3642)</f>
        <v>66</v>
      </c>
      <c r="F3642" s="181">
        <f t="shared" si="521"/>
        <v>0.25896229153941785</v>
      </c>
      <c r="G3642" s="181">
        <f t="shared" si="522"/>
        <v>1.5121160052162506E-3</v>
      </c>
      <c r="H3642" s="182">
        <f t="shared" si="518"/>
        <v>0.26047440754463408</v>
      </c>
    </row>
    <row r="3643" spans="1:8">
      <c r="A3643" s="152">
        <f t="shared" si="524"/>
        <v>3629</v>
      </c>
      <c r="B3643" s="153">
        <f t="shared" si="524"/>
        <v>48554</v>
      </c>
      <c r="C3643" s="179" t="str">
        <f t="shared" si="520"/>
        <v>구간40</v>
      </c>
      <c r="D3643" s="152">
        <f t="shared" si="517"/>
        <v>92</v>
      </c>
      <c r="E3643" s="180">
        <f>COUNTIF($C$15:C3643,C3643)</f>
        <v>67</v>
      </c>
      <c r="F3643" s="181">
        <f t="shared" si="521"/>
        <v>0.25896229153941785</v>
      </c>
      <c r="G3643" s="181">
        <f t="shared" si="522"/>
        <v>1.5350268537801333E-3</v>
      </c>
      <c r="H3643" s="182">
        <f t="shared" si="518"/>
        <v>0.26049731839319801</v>
      </c>
    </row>
    <row r="3644" spans="1:8">
      <c r="A3644" s="152">
        <f t="shared" si="524"/>
        <v>3630</v>
      </c>
      <c r="B3644" s="153">
        <f t="shared" si="524"/>
        <v>48555</v>
      </c>
      <c r="C3644" s="179" t="str">
        <f t="shared" si="520"/>
        <v>구간40</v>
      </c>
      <c r="D3644" s="152">
        <f t="shared" si="517"/>
        <v>92</v>
      </c>
      <c r="E3644" s="180">
        <f>COUNTIF($C$15:C3644,C3644)</f>
        <v>68</v>
      </c>
      <c r="F3644" s="181">
        <f t="shared" si="521"/>
        <v>0.25896229153941785</v>
      </c>
      <c r="G3644" s="181">
        <f t="shared" si="522"/>
        <v>1.5579377023440158E-3</v>
      </c>
      <c r="H3644" s="182">
        <f t="shared" si="518"/>
        <v>0.26052022924176188</v>
      </c>
    </row>
    <row r="3645" spans="1:8">
      <c r="A3645" s="152">
        <f t="shared" si="524"/>
        <v>3631</v>
      </c>
      <c r="B3645" s="153">
        <f t="shared" si="524"/>
        <v>48556</v>
      </c>
      <c r="C3645" s="179" t="str">
        <f t="shared" si="520"/>
        <v>구간40</v>
      </c>
      <c r="D3645" s="152">
        <f t="shared" si="517"/>
        <v>92</v>
      </c>
      <c r="E3645" s="180">
        <f>COUNTIF($C$15:C3645,C3645)</f>
        <v>69</v>
      </c>
      <c r="F3645" s="181">
        <f t="shared" si="521"/>
        <v>0.25896229153941785</v>
      </c>
      <c r="G3645" s="181">
        <f t="shared" si="522"/>
        <v>1.5808485509078984E-3</v>
      </c>
      <c r="H3645" s="182">
        <f t="shared" si="518"/>
        <v>0.26054314009032575</v>
      </c>
    </row>
    <row r="3646" spans="1:8">
      <c r="A3646" s="152">
        <f t="shared" si="524"/>
        <v>3632</v>
      </c>
      <c r="B3646" s="153">
        <f t="shared" si="524"/>
        <v>48557</v>
      </c>
      <c r="C3646" s="179" t="str">
        <f t="shared" si="520"/>
        <v>구간40</v>
      </c>
      <c r="D3646" s="152">
        <f t="shared" si="517"/>
        <v>92</v>
      </c>
      <c r="E3646" s="180">
        <f>COUNTIF($C$15:C3646,C3646)</f>
        <v>70</v>
      </c>
      <c r="F3646" s="181">
        <f t="shared" si="521"/>
        <v>0.25896229153941785</v>
      </c>
      <c r="G3646" s="181">
        <f t="shared" si="522"/>
        <v>1.6037593994717809E-3</v>
      </c>
      <c r="H3646" s="182">
        <f t="shared" si="518"/>
        <v>0.26056605093888963</v>
      </c>
    </row>
    <row r="3647" spans="1:8">
      <c r="A3647" s="152">
        <f t="shared" si="524"/>
        <v>3633</v>
      </c>
      <c r="B3647" s="153">
        <f t="shared" si="524"/>
        <v>48558</v>
      </c>
      <c r="C3647" s="179" t="str">
        <f t="shared" si="520"/>
        <v>구간40</v>
      </c>
      <c r="D3647" s="152">
        <f t="shared" si="517"/>
        <v>92</v>
      </c>
      <c r="E3647" s="180">
        <f>COUNTIF($C$15:C3647,C3647)</f>
        <v>71</v>
      </c>
      <c r="F3647" s="181">
        <f t="shared" si="521"/>
        <v>0.25896229153941785</v>
      </c>
      <c r="G3647" s="181">
        <f t="shared" si="522"/>
        <v>1.6266702480356636E-3</v>
      </c>
      <c r="H3647" s="182">
        <f t="shared" si="518"/>
        <v>0.2605889617874535</v>
      </c>
    </row>
    <row r="3648" spans="1:8">
      <c r="A3648" s="152">
        <f t="shared" ref="A3648:B3663" si="525">A3647+1</f>
        <v>3634</v>
      </c>
      <c r="B3648" s="153">
        <f t="shared" si="525"/>
        <v>48559</v>
      </c>
      <c r="C3648" s="179" t="str">
        <f t="shared" si="520"/>
        <v>구간40</v>
      </c>
      <c r="D3648" s="152">
        <f t="shared" si="517"/>
        <v>92</v>
      </c>
      <c r="E3648" s="180">
        <f>COUNTIF($C$15:C3648,C3648)</f>
        <v>72</v>
      </c>
      <c r="F3648" s="181">
        <f t="shared" si="521"/>
        <v>0.25896229153941785</v>
      </c>
      <c r="G3648" s="181">
        <f t="shared" si="522"/>
        <v>1.6495810965995461E-3</v>
      </c>
      <c r="H3648" s="182">
        <f t="shared" si="518"/>
        <v>0.26061187263601743</v>
      </c>
    </row>
    <row r="3649" spans="1:8">
      <c r="A3649" s="152">
        <f t="shared" si="525"/>
        <v>3635</v>
      </c>
      <c r="B3649" s="153">
        <f t="shared" si="525"/>
        <v>48560</v>
      </c>
      <c r="C3649" s="179" t="str">
        <f t="shared" si="520"/>
        <v>구간40</v>
      </c>
      <c r="D3649" s="152">
        <f t="shared" si="517"/>
        <v>92</v>
      </c>
      <c r="E3649" s="180">
        <f>COUNTIF($C$15:C3649,C3649)</f>
        <v>73</v>
      </c>
      <c r="F3649" s="181">
        <f t="shared" si="521"/>
        <v>0.25896229153941785</v>
      </c>
      <c r="G3649" s="181">
        <f t="shared" si="522"/>
        <v>1.6724919451634288E-3</v>
      </c>
      <c r="H3649" s="182">
        <f t="shared" si="518"/>
        <v>0.2606347834845813</v>
      </c>
    </row>
    <row r="3650" spans="1:8">
      <c r="A3650" s="152">
        <f t="shared" si="525"/>
        <v>3636</v>
      </c>
      <c r="B3650" s="153">
        <f t="shared" si="525"/>
        <v>48561</v>
      </c>
      <c r="C3650" s="179" t="str">
        <f t="shared" si="520"/>
        <v>구간40</v>
      </c>
      <c r="D3650" s="152">
        <f t="shared" si="517"/>
        <v>92</v>
      </c>
      <c r="E3650" s="180">
        <f>COUNTIF($C$15:C3650,C3650)</f>
        <v>74</v>
      </c>
      <c r="F3650" s="181">
        <f t="shared" si="521"/>
        <v>0.25896229153941785</v>
      </c>
      <c r="G3650" s="181">
        <f t="shared" si="522"/>
        <v>1.6954027937273112E-3</v>
      </c>
      <c r="H3650" s="182">
        <f t="shared" si="518"/>
        <v>0.26065769433314517</v>
      </c>
    </row>
    <row r="3651" spans="1:8">
      <c r="A3651" s="152">
        <f t="shared" si="525"/>
        <v>3637</v>
      </c>
      <c r="B3651" s="153">
        <f t="shared" si="525"/>
        <v>48562</v>
      </c>
      <c r="C3651" s="179" t="str">
        <f t="shared" si="520"/>
        <v>구간40</v>
      </c>
      <c r="D3651" s="152">
        <f t="shared" si="517"/>
        <v>92</v>
      </c>
      <c r="E3651" s="180">
        <f>COUNTIF($C$15:C3651,C3651)</f>
        <v>75</v>
      </c>
      <c r="F3651" s="181">
        <f t="shared" si="521"/>
        <v>0.25896229153941785</v>
      </c>
      <c r="G3651" s="181">
        <f t="shared" si="522"/>
        <v>1.7183136422911939E-3</v>
      </c>
      <c r="H3651" s="182">
        <f t="shared" si="518"/>
        <v>0.26068060518170905</v>
      </c>
    </row>
    <row r="3652" spans="1:8">
      <c r="A3652" s="152">
        <f t="shared" si="525"/>
        <v>3638</v>
      </c>
      <c r="B3652" s="153">
        <f t="shared" si="525"/>
        <v>48563</v>
      </c>
      <c r="C3652" s="179" t="str">
        <f t="shared" si="520"/>
        <v>구간40</v>
      </c>
      <c r="D3652" s="152">
        <f t="shared" si="517"/>
        <v>92</v>
      </c>
      <c r="E3652" s="180">
        <f>COUNTIF($C$15:C3652,C3652)</f>
        <v>76</v>
      </c>
      <c r="F3652" s="181">
        <f t="shared" si="521"/>
        <v>0.25896229153941785</v>
      </c>
      <c r="G3652" s="181">
        <f t="shared" si="522"/>
        <v>1.7412244908550764E-3</v>
      </c>
      <c r="H3652" s="182">
        <f t="shared" si="518"/>
        <v>0.26070351603027292</v>
      </c>
    </row>
    <row r="3653" spans="1:8">
      <c r="A3653" s="152">
        <f t="shared" si="525"/>
        <v>3639</v>
      </c>
      <c r="B3653" s="153">
        <f t="shared" si="525"/>
        <v>48564</v>
      </c>
      <c r="C3653" s="179" t="str">
        <f t="shared" si="520"/>
        <v>구간40</v>
      </c>
      <c r="D3653" s="152">
        <f t="shared" si="517"/>
        <v>92</v>
      </c>
      <c r="E3653" s="180">
        <f>COUNTIF($C$15:C3653,C3653)</f>
        <v>77</v>
      </c>
      <c r="F3653" s="181">
        <f t="shared" si="521"/>
        <v>0.25896229153941785</v>
      </c>
      <c r="G3653" s="181">
        <f t="shared" si="522"/>
        <v>1.7641353394189591E-3</v>
      </c>
      <c r="H3653" s="182">
        <f t="shared" si="518"/>
        <v>0.26072642687883679</v>
      </c>
    </row>
    <row r="3654" spans="1:8">
      <c r="A3654" s="152">
        <f t="shared" si="525"/>
        <v>3640</v>
      </c>
      <c r="B3654" s="153">
        <f t="shared" si="525"/>
        <v>48565</v>
      </c>
      <c r="C3654" s="179" t="str">
        <f t="shared" si="520"/>
        <v>구간40</v>
      </c>
      <c r="D3654" s="152">
        <f t="shared" si="517"/>
        <v>92</v>
      </c>
      <c r="E3654" s="180">
        <f>COUNTIF($C$15:C3654,C3654)</f>
        <v>78</v>
      </c>
      <c r="F3654" s="181">
        <f t="shared" si="521"/>
        <v>0.25896229153941785</v>
      </c>
      <c r="G3654" s="181">
        <f t="shared" si="522"/>
        <v>1.7870461879828416E-3</v>
      </c>
      <c r="H3654" s="182">
        <f t="shared" si="518"/>
        <v>0.26074933772740072</v>
      </c>
    </row>
    <row r="3655" spans="1:8">
      <c r="A3655" s="152">
        <f t="shared" si="525"/>
        <v>3641</v>
      </c>
      <c r="B3655" s="153">
        <f t="shared" si="525"/>
        <v>48566</v>
      </c>
      <c r="C3655" s="179" t="str">
        <f t="shared" si="520"/>
        <v>구간40</v>
      </c>
      <c r="D3655" s="152">
        <f t="shared" si="517"/>
        <v>92</v>
      </c>
      <c r="E3655" s="180">
        <f>COUNTIF($C$15:C3655,C3655)</f>
        <v>79</v>
      </c>
      <c r="F3655" s="181">
        <f t="shared" si="521"/>
        <v>0.25896229153941785</v>
      </c>
      <c r="G3655" s="181">
        <f t="shared" si="522"/>
        <v>1.8099570365467243E-3</v>
      </c>
      <c r="H3655" s="182">
        <f t="shared" si="518"/>
        <v>0.26077224857596459</v>
      </c>
    </row>
    <row r="3656" spans="1:8">
      <c r="A3656" s="152">
        <f t="shared" si="525"/>
        <v>3642</v>
      </c>
      <c r="B3656" s="153">
        <f t="shared" si="525"/>
        <v>48567</v>
      </c>
      <c r="C3656" s="179" t="str">
        <f t="shared" si="520"/>
        <v>구간40</v>
      </c>
      <c r="D3656" s="152">
        <f t="shared" si="517"/>
        <v>92</v>
      </c>
      <c r="E3656" s="180">
        <f>COUNTIF($C$15:C3656,C3656)</f>
        <v>80</v>
      </c>
      <c r="F3656" s="181">
        <f t="shared" si="521"/>
        <v>0.25896229153941785</v>
      </c>
      <c r="G3656" s="181">
        <f t="shared" si="522"/>
        <v>1.8328678851106067E-3</v>
      </c>
      <c r="H3656" s="182">
        <f t="shared" si="518"/>
        <v>0.26079515942452847</v>
      </c>
    </row>
    <row r="3657" spans="1:8">
      <c r="A3657" s="152">
        <f t="shared" si="525"/>
        <v>3643</v>
      </c>
      <c r="B3657" s="153">
        <f t="shared" si="525"/>
        <v>48568</v>
      </c>
      <c r="C3657" s="179" t="str">
        <f t="shared" si="520"/>
        <v>구간40</v>
      </c>
      <c r="D3657" s="152">
        <f t="shared" si="517"/>
        <v>92</v>
      </c>
      <c r="E3657" s="180">
        <f>COUNTIF($C$15:C3657,C3657)</f>
        <v>81</v>
      </c>
      <c r="F3657" s="181">
        <f t="shared" si="521"/>
        <v>0.25896229153941785</v>
      </c>
      <c r="G3657" s="181">
        <f t="shared" si="522"/>
        <v>1.8557787336744894E-3</v>
      </c>
      <c r="H3657" s="182">
        <f t="shared" si="518"/>
        <v>0.26081807027309234</v>
      </c>
    </row>
    <row r="3658" spans="1:8">
      <c r="A3658" s="152">
        <f t="shared" si="525"/>
        <v>3644</v>
      </c>
      <c r="B3658" s="153">
        <f t="shared" si="525"/>
        <v>48569</v>
      </c>
      <c r="C3658" s="179" t="str">
        <f t="shared" si="520"/>
        <v>구간40</v>
      </c>
      <c r="D3658" s="152">
        <f t="shared" si="517"/>
        <v>92</v>
      </c>
      <c r="E3658" s="180">
        <f>COUNTIF($C$15:C3658,C3658)</f>
        <v>82</v>
      </c>
      <c r="F3658" s="181">
        <f t="shared" si="521"/>
        <v>0.25896229153941785</v>
      </c>
      <c r="G3658" s="181">
        <f t="shared" si="522"/>
        <v>1.8786895822383719E-3</v>
      </c>
      <c r="H3658" s="182">
        <f t="shared" si="518"/>
        <v>0.26084098112165621</v>
      </c>
    </row>
    <row r="3659" spans="1:8">
      <c r="A3659" s="152">
        <f t="shared" si="525"/>
        <v>3645</v>
      </c>
      <c r="B3659" s="153">
        <f t="shared" si="525"/>
        <v>48570</v>
      </c>
      <c r="C3659" s="179" t="str">
        <f t="shared" si="520"/>
        <v>구간40</v>
      </c>
      <c r="D3659" s="152">
        <f t="shared" si="517"/>
        <v>92</v>
      </c>
      <c r="E3659" s="180">
        <f>COUNTIF($C$15:C3659,C3659)</f>
        <v>83</v>
      </c>
      <c r="F3659" s="181">
        <f t="shared" si="521"/>
        <v>0.25896229153941785</v>
      </c>
      <c r="G3659" s="181">
        <f t="shared" si="522"/>
        <v>1.9016004308022546E-3</v>
      </c>
      <c r="H3659" s="182">
        <f t="shared" si="518"/>
        <v>0.26086389197022009</v>
      </c>
    </row>
    <row r="3660" spans="1:8">
      <c r="A3660" s="152">
        <f t="shared" si="525"/>
        <v>3646</v>
      </c>
      <c r="B3660" s="153">
        <f t="shared" si="525"/>
        <v>48571</v>
      </c>
      <c r="C3660" s="179" t="str">
        <f t="shared" si="520"/>
        <v>구간40</v>
      </c>
      <c r="D3660" s="152">
        <f t="shared" si="517"/>
        <v>92</v>
      </c>
      <c r="E3660" s="180">
        <f>COUNTIF($C$15:C3660,C3660)</f>
        <v>84</v>
      </c>
      <c r="F3660" s="181">
        <f t="shared" si="521"/>
        <v>0.25896229153941785</v>
      </c>
      <c r="G3660" s="181">
        <f t="shared" si="522"/>
        <v>1.9245112793661371E-3</v>
      </c>
      <c r="H3660" s="182">
        <f t="shared" si="518"/>
        <v>0.26088680281878401</v>
      </c>
    </row>
    <row r="3661" spans="1:8">
      <c r="A3661" s="152">
        <f t="shared" si="525"/>
        <v>3647</v>
      </c>
      <c r="B3661" s="153">
        <f t="shared" si="525"/>
        <v>48572</v>
      </c>
      <c r="C3661" s="179" t="str">
        <f t="shared" si="520"/>
        <v>구간40</v>
      </c>
      <c r="D3661" s="152">
        <f t="shared" si="517"/>
        <v>92</v>
      </c>
      <c r="E3661" s="180">
        <f>COUNTIF($C$15:C3661,C3661)</f>
        <v>85</v>
      </c>
      <c r="F3661" s="181">
        <f t="shared" si="521"/>
        <v>0.25896229153941785</v>
      </c>
      <c r="G3661" s="181">
        <f t="shared" si="522"/>
        <v>1.9474221279300197E-3</v>
      </c>
      <c r="H3661" s="182">
        <f t="shared" si="518"/>
        <v>0.26090971366734789</v>
      </c>
    </row>
    <row r="3662" spans="1:8">
      <c r="A3662" s="152">
        <f t="shared" si="525"/>
        <v>3648</v>
      </c>
      <c r="B3662" s="153">
        <f t="shared" si="525"/>
        <v>48573</v>
      </c>
      <c r="C3662" s="179" t="str">
        <f t="shared" si="520"/>
        <v>구간40</v>
      </c>
      <c r="D3662" s="152">
        <f t="shared" si="517"/>
        <v>92</v>
      </c>
      <c r="E3662" s="180">
        <f>COUNTIF($C$15:C3662,C3662)</f>
        <v>86</v>
      </c>
      <c r="F3662" s="181">
        <f t="shared" si="521"/>
        <v>0.25896229153941785</v>
      </c>
      <c r="G3662" s="181">
        <f t="shared" si="522"/>
        <v>1.9703329764939022E-3</v>
      </c>
      <c r="H3662" s="182">
        <f t="shared" si="518"/>
        <v>0.26093262451591176</v>
      </c>
    </row>
    <row r="3663" spans="1:8">
      <c r="A3663" s="152">
        <f t="shared" si="525"/>
        <v>3649</v>
      </c>
      <c r="B3663" s="153">
        <f t="shared" si="525"/>
        <v>48574</v>
      </c>
      <c r="C3663" s="179" t="str">
        <f t="shared" si="520"/>
        <v>구간40</v>
      </c>
      <c r="D3663" s="152">
        <f t="shared" ref="D3663:D3726" si="526">COUNTIF($C$15:$C$49928,C3663)</f>
        <v>92</v>
      </c>
      <c r="E3663" s="180">
        <f>COUNTIF($C$15:C3663,C3663)</f>
        <v>87</v>
      </c>
      <c r="F3663" s="181">
        <f t="shared" si="521"/>
        <v>0.25896229153941785</v>
      </c>
      <c r="G3663" s="181">
        <f t="shared" si="522"/>
        <v>1.9932438250577847E-3</v>
      </c>
      <c r="H3663" s="182">
        <f t="shared" ref="H3663:H3726" si="527">F3663+G3663</f>
        <v>0.26095553536447563</v>
      </c>
    </row>
    <row r="3664" spans="1:8">
      <c r="A3664" s="152">
        <f t="shared" ref="A3664:B3679" si="528">A3663+1</f>
        <v>3650</v>
      </c>
      <c r="B3664" s="153">
        <f t="shared" si="528"/>
        <v>48575</v>
      </c>
      <c r="C3664" s="179" t="str">
        <f t="shared" ref="C3664:C3727" si="529">IF(IFERROR(HLOOKUP(B3664,$D$5:$BK$6,2,FALSE),"")="",C3665,HLOOKUP(B3664,$D$5:$BK$7,2,FALSE))</f>
        <v>구간40</v>
      </c>
      <c r="D3664" s="152">
        <f t="shared" si="526"/>
        <v>92</v>
      </c>
      <c r="E3664" s="180">
        <f>COUNTIF($C$15:C3664,C3664)</f>
        <v>88</v>
      </c>
      <c r="F3664" s="181">
        <f t="shared" ref="F3664:F3727" si="530">HLOOKUP($C3664,$D$6:$BK$11,6,FALSE)</f>
        <v>0.25896229153941785</v>
      </c>
      <c r="G3664" s="181">
        <f t="shared" ref="G3664:G3727" si="531">HLOOKUP($C3664,$D$6:$BK$11,5,FALSE)*(E3664)</f>
        <v>2.0161546736216676E-3</v>
      </c>
      <c r="H3664" s="182">
        <f t="shared" si="527"/>
        <v>0.26097844621303951</v>
      </c>
    </row>
    <row r="3665" spans="1:8">
      <c r="A3665" s="152">
        <f t="shared" si="528"/>
        <v>3651</v>
      </c>
      <c r="B3665" s="153">
        <f t="shared" si="528"/>
        <v>48576</v>
      </c>
      <c r="C3665" s="179" t="str">
        <f t="shared" si="529"/>
        <v>구간40</v>
      </c>
      <c r="D3665" s="152">
        <f t="shared" si="526"/>
        <v>92</v>
      </c>
      <c r="E3665" s="180">
        <f>COUNTIF($C$15:C3665,C3665)</f>
        <v>89</v>
      </c>
      <c r="F3665" s="181">
        <f t="shared" si="530"/>
        <v>0.25896229153941785</v>
      </c>
      <c r="G3665" s="181">
        <f t="shared" si="531"/>
        <v>2.0390655221855501E-3</v>
      </c>
      <c r="H3665" s="182">
        <f t="shared" si="527"/>
        <v>0.26100135706160338</v>
      </c>
    </row>
    <row r="3666" spans="1:8">
      <c r="A3666" s="152">
        <f t="shared" si="528"/>
        <v>3652</v>
      </c>
      <c r="B3666" s="153">
        <f t="shared" si="528"/>
        <v>48577</v>
      </c>
      <c r="C3666" s="179" t="str">
        <f t="shared" si="529"/>
        <v>구간40</v>
      </c>
      <c r="D3666" s="152">
        <f t="shared" si="526"/>
        <v>92</v>
      </c>
      <c r="E3666" s="180">
        <f>COUNTIF($C$15:C3666,C3666)</f>
        <v>90</v>
      </c>
      <c r="F3666" s="181">
        <f t="shared" si="530"/>
        <v>0.25896229153941785</v>
      </c>
      <c r="G3666" s="181">
        <f t="shared" si="531"/>
        <v>2.0619763707494325E-3</v>
      </c>
      <c r="H3666" s="182">
        <f t="shared" si="527"/>
        <v>0.26102426791016731</v>
      </c>
    </row>
    <row r="3667" spans="1:8">
      <c r="A3667" s="152">
        <f t="shared" si="528"/>
        <v>3653</v>
      </c>
      <c r="B3667" s="153">
        <f t="shared" si="528"/>
        <v>48578</v>
      </c>
      <c r="C3667" s="179" t="str">
        <f t="shared" si="529"/>
        <v>구간40</v>
      </c>
      <c r="D3667" s="152">
        <f t="shared" si="526"/>
        <v>92</v>
      </c>
      <c r="E3667" s="180">
        <f>COUNTIF($C$15:C3667,C3667)</f>
        <v>91</v>
      </c>
      <c r="F3667" s="181">
        <f t="shared" si="530"/>
        <v>0.25896229153941785</v>
      </c>
      <c r="G3667" s="181">
        <f t="shared" si="531"/>
        <v>2.084887219313315E-3</v>
      </c>
      <c r="H3667" s="182">
        <f t="shared" si="527"/>
        <v>0.26104717875873118</v>
      </c>
    </row>
    <row r="3668" spans="1:8">
      <c r="A3668" s="152">
        <f t="shared" si="528"/>
        <v>3654</v>
      </c>
      <c r="B3668" s="153">
        <f t="shared" si="528"/>
        <v>48579</v>
      </c>
      <c r="C3668" s="179" t="str">
        <f t="shared" si="529"/>
        <v>구간40</v>
      </c>
      <c r="D3668" s="152">
        <f t="shared" si="526"/>
        <v>92</v>
      </c>
      <c r="E3668" s="180">
        <f>COUNTIF($C$15:C3668,C3668)</f>
        <v>92</v>
      </c>
      <c r="F3668" s="181">
        <f t="shared" si="530"/>
        <v>0.25896229153941785</v>
      </c>
      <c r="G3668" s="181">
        <f t="shared" si="531"/>
        <v>2.1077980678771979E-3</v>
      </c>
      <c r="H3668" s="182">
        <f t="shared" si="527"/>
        <v>0.26107008960729505</v>
      </c>
    </row>
    <row r="3669" spans="1:8">
      <c r="A3669" s="152">
        <f t="shared" si="528"/>
        <v>3655</v>
      </c>
      <c r="B3669" s="153">
        <f t="shared" si="528"/>
        <v>48580</v>
      </c>
      <c r="C3669" s="179" t="str">
        <f t="shared" si="529"/>
        <v>구간41</v>
      </c>
      <c r="D3669" s="152">
        <f t="shared" si="526"/>
        <v>90</v>
      </c>
      <c r="E3669" s="180">
        <f>COUNTIF($C$15:C3669,C3669)</f>
        <v>1</v>
      </c>
      <c r="F3669" s="181">
        <f t="shared" si="530"/>
        <v>0.26107008960729505</v>
      </c>
      <c r="G3669" s="181">
        <f t="shared" si="531"/>
        <v>-2.9007787734143895E-3</v>
      </c>
      <c r="H3669" s="182">
        <f t="shared" si="527"/>
        <v>0.25816931083388067</v>
      </c>
    </row>
    <row r="3670" spans="1:8">
      <c r="A3670" s="152">
        <f t="shared" si="528"/>
        <v>3656</v>
      </c>
      <c r="B3670" s="153">
        <f t="shared" si="528"/>
        <v>48581</v>
      </c>
      <c r="C3670" s="179" t="str">
        <f t="shared" si="529"/>
        <v>구간41</v>
      </c>
      <c r="D3670" s="152">
        <f t="shared" si="526"/>
        <v>90</v>
      </c>
      <c r="E3670" s="180">
        <f>COUNTIF($C$15:C3670,C3670)</f>
        <v>2</v>
      </c>
      <c r="F3670" s="181">
        <f t="shared" si="530"/>
        <v>0.26107008960729505</v>
      </c>
      <c r="G3670" s="181">
        <f t="shared" si="531"/>
        <v>-5.801557546828779E-3</v>
      </c>
      <c r="H3670" s="182">
        <f t="shared" si="527"/>
        <v>0.25526853206046629</v>
      </c>
    </row>
    <row r="3671" spans="1:8">
      <c r="A3671" s="152">
        <f t="shared" si="528"/>
        <v>3657</v>
      </c>
      <c r="B3671" s="153">
        <f t="shared" si="528"/>
        <v>48582</v>
      </c>
      <c r="C3671" s="179" t="str">
        <f t="shared" si="529"/>
        <v>구간41</v>
      </c>
      <c r="D3671" s="152">
        <f t="shared" si="526"/>
        <v>90</v>
      </c>
      <c r="E3671" s="180">
        <f>COUNTIF($C$15:C3671,C3671)</f>
        <v>3</v>
      </c>
      <c r="F3671" s="181">
        <f t="shared" si="530"/>
        <v>0.26107008960729505</v>
      </c>
      <c r="G3671" s="181">
        <f t="shared" si="531"/>
        <v>-8.7023363202431685E-3</v>
      </c>
      <c r="H3671" s="182">
        <f t="shared" si="527"/>
        <v>0.25236775328705191</v>
      </c>
    </row>
    <row r="3672" spans="1:8">
      <c r="A3672" s="152">
        <f t="shared" si="528"/>
        <v>3658</v>
      </c>
      <c r="B3672" s="153">
        <f t="shared" si="528"/>
        <v>48583</v>
      </c>
      <c r="C3672" s="179" t="str">
        <f t="shared" si="529"/>
        <v>구간41</v>
      </c>
      <c r="D3672" s="152">
        <f t="shared" si="526"/>
        <v>90</v>
      </c>
      <c r="E3672" s="180">
        <f>COUNTIF($C$15:C3672,C3672)</f>
        <v>4</v>
      </c>
      <c r="F3672" s="181">
        <f t="shared" si="530"/>
        <v>0.26107008960729505</v>
      </c>
      <c r="G3672" s="181">
        <f t="shared" si="531"/>
        <v>-1.1603115093657558E-2</v>
      </c>
      <c r="H3672" s="182">
        <f t="shared" si="527"/>
        <v>0.2494669745136375</v>
      </c>
    </row>
    <row r="3673" spans="1:8">
      <c r="A3673" s="152">
        <f t="shared" si="528"/>
        <v>3659</v>
      </c>
      <c r="B3673" s="153">
        <f t="shared" si="528"/>
        <v>48584</v>
      </c>
      <c r="C3673" s="179" t="str">
        <f t="shared" si="529"/>
        <v>구간41</v>
      </c>
      <c r="D3673" s="152">
        <f t="shared" si="526"/>
        <v>90</v>
      </c>
      <c r="E3673" s="180">
        <f>COUNTIF($C$15:C3673,C3673)</f>
        <v>5</v>
      </c>
      <c r="F3673" s="181">
        <f t="shared" si="530"/>
        <v>0.26107008960729505</v>
      </c>
      <c r="G3673" s="181">
        <f t="shared" si="531"/>
        <v>-1.4503893867071948E-2</v>
      </c>
      <c r="H3673" s="182">
        <f t="shared" si="527"/>
        <v>0.24656619574022309</v>
      </c>
    </row>
    <row r="3674" spans="1:8">
      <c r="A3674" s="152">
        <f t="shared" si="528"/>
        <v>3660</v>
      </c>
      <c r="B3674" s="153">
        <f t="shared" si="528"/>
        <v>48585</v>
      </c>
      <c r="C3674" s="179" t="str">
        <f t="shared" si="529"/>
        <v>구간41</v>
      </c>
      <c r="D3674" s="152">
        <f t="shared" si="526"/>
        <v>90</v>
      </c>
      <c r="E3674" s="180">
        <f>COUNTIF($C$15:C3674,C3674)</f>
        <v>6</v>
      </c>
      <c r="F3674" s="181">
        <f t="shared" si="530"/>
        <v>0.26107008960729505</v>
      </c>
      <c r="G3674" s="181">
        <f t="shared" si="531"/>
        <v>-1.7404672640486337E-2</v>
      </c>
      <c r="H3674" s="182">
        <f t="shared" si="527"/>
        <v>0.24366541696680871</v>
      </c>
    </row>
    <row r="3675" spans="1:8">
      <c r="A3675" s="152">
        <f t="shared" si="528"/>
        <v>3661</v>
      </c>
      <c r="B3675" s="153">
        <f t="shared" si="528"/>
        <v>48586</v>
      </c>
      <c r="C3675" s="179" t="str">
        <f t="shared" si="529"/>
        <v>구간41</v>
      </c>
      <c r="D3675" s="152">
        <f t="shared" si="526"/>
        <v>90</v>
      </c>
      <c r="E3675" s="180">
        <f>COUNTIF($C$15:C3675,C3675)</f>
        <v>7</v>
      </c>
      <c r="F3675" s="181">
        <f t="shared" si="530"/>
        <v>0.26107008960729505</v>
      </c>
      <c r="G3675" s="181">
        <f t="shared" si="531"/>
        <v>-2.0305451413900728E-2</v>
      </c>
      <c r="H3675" s="182">
        <f t="shared" si="527"/>
        <v>0.24076463819339433</v>
      </c>
    </row>
    <row r="3676" spans="1:8">
      <c r="A3676" s="152">
        <f t="shared" si="528"/>
        <v>3662</v>
      </c>
      <c r="B3676" s="153">
        <f t="shared" si="528"/>
        <v>48587</v>
      </c>
      <c r="C3676" s="179" t="str">
        <f t="shared" si="529"/>
        <v>구간41</v>
      </c>
      <c r="D3676" s="152">
        <f t="shared" si="526"/>
        <v>90</v>
      </c>
      <c r="E3676" s="180">
        <f>COUNTIF($C$15:C3676,C3676)</f>
        <v>8</v>
      </c>
      <c r="F3676" s="181">
        <f t="shared" si="530"/>
        <v>0.26107008960729505</v>
      </c>
      <c r="G3676" s="181">
        <f t="shared" si="531"/>
        <v>-2.3206230187315116E-2</v>
      </c>
      <c r="H3676" s="182">
        <f t="shared" si="527"/>
        <v>0.23786385941997995</v>
      </c>
    </row>
    <row r="3677" spans="1:8">
      <c r="A3677" s="152">
        <f t="shared" si="528"/>
        <v>3663</v>
      </c>
      <c r="B3677" s="153">
        <f t="shared" si="528"/>
        <v>48588</v>
      </c>
      <c r="C3677" s="179" t="str">
        <f t="shared" si="529"/>
        <v>구간41</v>
      </c>
      <c r="D3677" s="152">
        <f t="shared" si="526"/>
        <v>90</v>
      </c>
      <c r="E3677" s="180">
        <f>COUNTIF($C$15:C3677,C3677)</f>
        <v>9</v>
      </c>
      <c r="F3677" s="181">
        <f t="shared" si="530"/>
        <v>0.26107008960729505</v>
      </c>
      <c r="G3677" s="181">
        <f t="shared" si="531"/>
        <v>-2.6107008960729504E-2</v>
      </c>
      <c r="H3677" s="182">
        <f t="shared" si="527"/>
        <v>0.23496308064656554</v>
      </c>
    </row>
    <row r="3678" spans="1:8">
      <c r="A3678" s="152">
        <f t="shared" si="528"/>
        <v>3664</v>
      </c>
      <c r="B3678" s="153">
        <f t="shared" si="528"/>
        <v>48589</v>
      </c>
      <c r="C3678" s="179" t="str">
        <f t="shared" si="529"/>
        <v>구간41</v>
      </c>
      <c r="D3678" s="152">
        <f t="shared" si="526"/>
        <v>90</v>
      </c>
      <c r="E3678" s="180">
        <f>COUNTIF($C$15:C3678,C3678)</f>
        <v>10</v>
      </c>
      <c r="F3678" s="181">
        <f t="shared" si="530"/>
        <v>0.26107008960729505</v>
      </c>
      <c r="G3678" s="181">
        <f t="shared" si="531"/>
        <v>-2.9007787734143895E-2</v>
      </c>
      <c r="H3678" s="182">
        <f t="shared" si="527"/>
        <v>0.23206230187315116</v>
      </c>
    </row>
    <row r="3679" spans="1:8">
      <c r="A3679" s="152">
        <f t="shared" si="528"/>
        <v>3665</v>
      </c>
      <c r="B3679" s="153">
        <f t="shared" si="528"/>
        <v>48590</v>
      </c>
      <c r="C3679" s="179" t="str">
        <f t="shared" si="529"/>
        <v>구간41</v>
      </c>
      <c r="D3679" s="152">
        <f t="shared" si="526"/>
        <v>90</v>
      </c>
      <c r="E3679" s="180">
        <f>COUNTIF($C$15:C3679,C3679)</f>
        <v>11</v>
      </c>
      <c r="F3679" s="181">
        <f t="shared" si="530"/>
        <v>0.26107008960729505</v>
      </c>
      <c r="G3679" s="181">
        <f t="shared" si="531"/>
        <v>-3.1908566507558286E-2</v>
      </c>
      <c r="H3679" s="182">
        <f t="shared" si="527"/>
        <v>0.22916152309973675</v>
      </c>
    </row>
    <row r="3680" spans="1:8">
      <c r="A3680" s="152">
        <f t="shared" ref="A3680:B3695" si="532">A3679+1</f>
        <v>3666</v>
      </c>
      <c r="B3680" s="153">
        <f t="shared" si="532"/>
        <v>48591</v>
      </c>
      <c r="C3680" s="179" t="str">
        <f t="shared" si="529"/>
        <v>구간41</v>
      </c>
      <c r="D3680" s="152">
        <f t="shared" si="526"/>
        <v>90</v>
      </c>
      <c r="E3680" s="180">
        <f>COUNTIF($C$15:C3680,C3680)</f>
        <v>12</v>
      </c>
      <c r="F3680" s="181">
        <f t="shared" si="530"/>
        <v>0.26107008960729505</v>
      </c>
      <c r="G3680" s="181">
        <f t="shared" si="531"/>
        <v>-3.4809345280972674E-2</v>
      </c>
      <c r="H3680" s="182">
        <f t="shared" si="527"/>
        <v>0.22626074432632237</v>
      </c>
    </row>
    <row r="3681" spans="1:8">
      <c r="A3681" s="152">
        <f t="shared" si="532"/>
        <v>3667</v>
      </c>
      <c r="B3681" s="153">
        <f t="shared" si="532"/>
        <v>48592</v>
      </c>
      <c r="C3681" s="179" t="str">
        <f t="shared" si="529"/>
        <v>구간41</v>
      </c>
      <c r="D3681" s="152">
        <f t="shared" si="526"/>
        <v>90</v>
      </c>
      <c r="E3681" s="180">
        <f>COUNTIF($C$15:C3681,C3681)</f>
        <v>13</v>
      </c>
      <c r="F3681" s="181">
        <f t="shared" si="530"/>
        <v>0.26107008960729505</v>
      </c>
      <c r="G3681" s="181">
        <f t="shared" si="531"/>
        <v>-3.7710124054387062E-2</v>
      </c>
      <c r="H3681" s="182">
        <f t="shared" si="527"/>
        <v>0.22335996555290799</v>
      </c>
    </row>
    <row r="3682" spans="1:8">
      <c r="A3682" s="152">
        <f t="shared" si="532"/>
        <v>3668</v>
      </c>
      <c r="B3682" s="153">
        <f t="shared" si="532"/>
        <v>48593</v>
      </c>
      <c r="C3682" s="179" t="str">
        <f t="shared" si="529"/>
        <v>구간41</v>
      </c>
      <c r="D3682" s="152">
        <f t="shared" si="526"/>
        <v>90</v>
      </c>
      <c r="E3682" s="180">
        <f>COUNTIF($C$15:C3682,C3682)</f>
        <v>14</v>
      </c>
      <c r="F3682" s="181">
        <f t="shared" si="530"/>
        <v>0.26107008960729505</v>
      </c>
      <c r="G3682" s="181">
        <f t="shared" si="531"/>
        <v>-4.0610902827801457E-2</v>
      </c>
      <c r="H3682" s="182">
        <f t="shared" si="527"/>
        <v>0.22045918677949361</v>
      </c>
    </row>
    <row r="3683" spans="1:8">
      <c r="A3683" s="152">
        <f t="shared" si="532"/>
        <v>3669</v>
      </c>
      <c r="B3683" s="153">
        <f t="shared" si="532"/>
        <v>48594</v>
      </c>
      <c r="C3683" s="179" t="str">
        <f t="shared" si="529"/>
        <v>구간41</v>
      </c>
      <c r="D3683" s="152">
        <f t="shared" si="526"/>
        <v>90</v>
      </c>
      <c r="E3683" s="180">
        <f>COUNTIF($C$15:C3683,C3683)</f>
        <v>15</v>
      </c>
      <c r="F3683" s="181">
        <f t="shared" si="530"/>
        <v>0.26107008960729505</v>
      </c>
      <c r="G3683" s="181">
        <f t="shared" si="531"/>
        <v>-4.3511681601215844E-2</v>
      </c>
      <c r="H3683" s="182">
        <f t="shared" si="527"/>
        <v>0.2175584080060792</v>
      </c>
    </row>
    <row r="3684" spans="1:8">
      <c r="A3684" s="152">
        <f t="shared" si="532"/>
        <v>3670</v>
      </c>
      <c r="B3684" s="153">
        <f t="shared" si="532"/>
        <v>48595</v>
      </c>
      <c r="C3684" s="179" t="str">
        <f t="shared" si="529"/>
        <v>구간41</v>
      </c>
      <c r="D3684" s="152">
        <f t="shared" si="526"/>
        <v>90</v>
      </c>
      <c r="E3684" s="180">
        <f>COUNTIF($C$15:C3684,C3684)</f>
        <v>16</v>
      </c>
      <c r="F3684" s="181">
        <f t="shared" si="530"/>
        <v>0.26107008960729505</v>
      </c>
      <c r="G3684" s="181">
        <f t="shared" si="531"/>
        <v>-4.6412460374630232E-2</v>
      </c>
      <c r="H3684" s="182">
        <f t="shared" si="527"/>
        <v>0.21465762923266482</v>
      </c>
    </row>
    <row r="3685" spans="1:8">
      <c r="A3685" s="152">
        <f t="shared" si="532"/>
        <v>3671</v>
      </c>
      <c r="B3685" s="153">
        <f t="shared" si="532"/>
        <v>48596</v>
      </c>
      <c r="C3685" s="179" t="str">
        <f t="shared" si="529"/>
        <v>구간41</v>
      </c>
      <c r="D3685" s="152">
        <f t="shared" si="526"/>
        <v>90</v>
      </c>
      <c r="E3685" s="180">
        <f>COUNTIF($C$15:C3685,C3685)</f>
        <v>17</v>
      </c>
      <c r="F3685" s="181">
        <f t="shared" si="530"/>
        <v>0.26107008960729505</v>
      </c>
      <c r="G3685" s="181">
        <f t="shared" si="531"/>
        <v>-4.931323914804462E-2</v>
      </c>
      <c r="H3685" s="182">
        <f t="shared" si="527"/>
        <v>0.21175685045925044</v>
      </c>
    </row>
    <row r="3686" spans="1:8">
      <c r="A3686" s="152">
        <f t="shared" si="532"/>
        <v>3672</v>
      </c>
      <c r="B3686" s="153">
        <f t="shared" si="532"/>
        <v>48597</v>
      </c>
      <c r="C3686" s="179" t="str">
        <f t="shared" si="529"/>
        <v>구간41</v>
      </c>
      <c r="D3686" s="152">
        <f t="shared" si="526"/>
        <v>90</v>
      </c>
      <c r="E3686" s="180">
        <f>COUNTIF($C$15:C3686,C3686)</f>
        <v>18</v>
      </c>
      <c r="F3686" s="181">
        <f t="shared" si="530"/>
        <v>0.26107008960729505</v>
      </c>
      <c r="G3686" s="181">
        <f t="shared" si="531"/>
        <v>-5.2214017921459008E-2</v>
      </c>
      <c r="H3686" s="182">
        <f t="shared" si="527"/>
        <v>0.20885607168583603</v>
      </c>
    </row>
    <row r="3687" spans="1:8">
      <c r="A3687" s="152">
        <f t="shared" si="532"/>
        <v>3673</v>
      </c>
      <c r="B3687" s="153">
        <f t="shared" si="532"/>
        <v>48598</v>
      </c>
      <c r="C3687" s="179" t="str">
        <f t="shared" si="529"/>
        <v>구간41</v>
      </c>
      <c r="D3687" s="152">
        <f t="shared" si="526"/>
        <v>90</v>
      </c>
      <c r="E3687" s="180">
        <f>COUNTIF($C$15:C3687,C3687)</f>
        <v>19</v>
      </c>
      <c r="F3687" s="181">
        <f t="shared" si="530"/>
        <v>0.26107008960729505</v>
      </c>
      <c r="G3687" s="181">
        <f t="shared" si="531"/>
        <v>-5.5114796694873402E-2</v>
      </c>
      <c r="H3687" s="182">
        <f t="shared" si="527"/>
        <v>0.20595529291242165</v>
      </c>
    </row>
    <row r="3688" spans="1:8">
      <c r="A3688" s="152">
        <f t="shared" si="532"/>
        <v>3674</v>
      </c>
      <c r="B3688" s="153">
        <f t="shared" si="532"/>
        <v>48599</v>
      </c>
      <c r="C3688" s="179" t="str">
        <f t="shared" si="529"/>
        <v>구간41</v>
      </c>
      <c r="D3688" s="152">
        <f t="shared" si="526"/>
        <v>90</v>
      </c>
      <c r="E3688" s="180">
        <f>COUNTIF($C$15:C3688,C3688)</f>
        <v>20</v>
      </c>
      <c r="F3688" s="181">
        <f t="shared" si="530"/>
        <v>0.26107008960729505</v>
      </c>
      <c r="G3688" s="181">
        <f t="shared" si="531"/>
        <v>-5.801557546828779E-2</v>
      </c>
      <c r="H3688" s="182">
        <f t="shared" si="527"/>
        <v>0.20305451413900727</v>
      </c>
    </row>
    <row r="3689" spans="1:8">
      <c r="A3689" s="152">
        <f t="shared" si="532"/>
        <v>3675</v>
      </c>
      <c r="B3689" s="153">
        <f t="shared" si="532"/>
        <v>48600</v>
      </c>
      <c r="C3689" s="179" t="str">
        <f t="shared" si="529"/>
        <v>구간41</v>
      </c>
      <c r="D3689" s="152">
        <f t="shared" si="526"/>
        <v>90</v>
      </c>
      <c r="E3689" s="180">
        <f>COUNTIF($C$15:C3689,C3689)</f>
        <v>21</v>
      </c>
      <c r="F3689" s="181">
        <f t="shared" si="530"/>
        <v>0.26107008960729505</v>
      </c>
      <c r="G3689" s="181">
        <f t="shared" si="531"/>
        <v>-6.0916354241702178E-2</v>
      </c>
      <c r="H3689" s="182">
        <f t="shared" si="527"/>
        <v>0.20015373536559289</v>
      </c>
    </row>
    <row r="3690" spans="1:8">
      <c r="A3690" s="152">
        <f t="shared" si="532"/>
        <v>3676</v>
      </c>
      <c r="B3690" s="153">
        <f t="shared" si="532"/>
        <v>48601</v>
      </c>
      <c r="C3690" s="179" t="str">
        <f t="shared" si="529"/>
        <v>구간41</v>
      </c>
      <c r="D3690" s="152">
        <f t="shared" si="526"/>
        <v>90</v>
      </c>
      <c r="E3690" s="180">
        <f>COUNTIF($C$15:C3690,C3690)</f>
        <v>22</v>
      </c>
      <c r="F3690" s="181">
        <f t="shared" si="530"/>
        <v>0.26107008960729505</v>
      </c>
      <c r="G3690" s="181">
        <f t="shared" si="531"/>
        <v>-6.3817133015116573E-2</v>
      </c>
      <c r="H3690" s="182">
        <f t="shared" si="527"/>
        <v>0.19725295659217848</v>
      </c>
    </row>
    <row r="3691" spans="1:8">
      <c r="A3691" s="152">
        <f t="shared" si="532"/>
        <v>3677</v>
      </c>
      <c r="B3691" s="153">
        <f t="shared" si="532"/>
        <v>48602</v>
      </c>
      <c r="C3691" s="179" t="str">
        <f t="shared" si="529"/>
        <v>구간41</v>
      </c>
      <c r="D3691" s="152">
        <f t="shared" si="526"/>
        <v>90</v>
      </c>
      <c r="E3691" s="180">
        <f>COUNTIF($C$15:C3691,C3691)</f>
        <v>23</v>
      </c>
      <c r="F3691" s="181">
        <f t="shared" si="530"/>
        <v>0.26107008960729505</v>
      </c>
      <c r="G3691" s="181">
        <f t="shared" si="531"/>
        <v>-6.6717911788530954E-2</v>
      </c>
      <c r="H3691" s="182">
        <f t="shared" si="527"/>
        <v>0.1943521778187641</v>
      </c>
    </row>
    <row r="3692" spans="1:8">
      <c r="A3692" s="152">
        <f t="shared" si="532"/>
        <v>3678</v>
      </c>
      <c r="B3692" s="153">
        <f t="shared" si="532"/>
        <v>48603</v>
      </c>
      <c r="C3692" s="179" t="str">
        <f t="shared" si="529"/>
        <v>구간41</v>
      </c>
      <c r="D3692" s="152">
        <f t="shared" si="526"/>
        <v>90</v>
      </c>
      <c r="E3692" s="180">
        <f>COUNTIF($C$15:C3692,C3692)</f>
        <v>24</v>
      </c>
      <c r="F3692" s="181">
        <f t="shared" si="530"/>
        <v>0.26107008960729505</v>
      </c>
      <c r="G3692" s="181">
        <f t="shared" si="531"/>
        <v>-6.9618690561945348E-2</v>
      </c>
      <c r="H3692" s="182">
        <f t="shared" si="527"/>
        <v>0.19145139904534969</v>
      </c>
    </row>
    <row r="3693" spans="1:8">
      <c r="A3693" s="152">
        <f t="shared" si="532"/>
        <v>3679</v>
      </c>
      <c r="B3693" s="153">
        <f t="shared" si="532"/>
        <v>48604</v>
      </c>
      <c r="C3693" s="179" t="str">
        <f t="shared" si="529"/>
        <v>구간41</v>
      </c>
      <c r="D3693" s="152">
        <f t="shared" si="526"/>
        <v>90</v>
      </c>
      <c r="E3693" s="180">
        <f>COUNTIF($C$15:C3693,C3693)</f>
        <v>25</v>
      </c>
      <c r="F3693" s="181">
        <f t="shared" si="530"/>
        <v>0.26107008960729505</v>
      </c>
      <c r="G3693" s="181">
        <f t="shared" si="531"/>
        <v>-7.2519469335359743E-2</v>
      </c>
      <c r="H3693" s="182">
        <f t="shared" si="527"/>
        <v>0.18855062027193531</v>
      </c>
    </row>
    <row r="3694" spans="1:8">
      <c r="A3694" s="152">
        <f t="shared" si="532"/>
        <v>3680</v>
      </c>
      <c r="B3694" s="153">
        <f t="shared" si="532"/>
        <v>48605</v>
      </c>
      <c r="C3694" s="179" t="str">
        <f t="shared" si="529"/>
        <v>구간41</v>
      </c>
      <c r="D3694" s="152">
        <f t="shared" si="526"/>
        <v>90</v>
      </c>
      <c r="E3694" s="180">
        <f>COUNTIF($C$15:C3694,C3694)</f>
        <v>26</v>
      </c>
      <c r="F3694" s="181">
        <f t="shared" si="530"/>
        <v>0.26107008960729505</v>
      </c>
      <c r="G3694" s="181">
        <f t="shared" si="531"/>
        <v>-7.5420248108774124E-2</v>
      </c>
      <c r="H3694" s="182">
        <f t="shared" si="527"/>
        <v>0.18564984149852093</v>
      </c>
    </row>
    <row r="3695" spans="1:8">
      <c r="A3695" s="152">
        <f t="shared" si="532"/>
        <v>3681</v>
      </c>
      <c r="B3695" s="153">
        <f t="shared" si="532"/>
        <v>48606</v>
      </c>
      <c r="C3695" s="179" t="str">
        <f t="shared" si="529"/>
        <v>구간41</v>
      </c>
      <c r="D3695" s="152">
        <f t="shared" si="526"/>
        <v>90</v>
      </c>
      <c r="E3695" s="180">
        <f>COUNTIF($C$15:C3695,C3695)</f>
        <v>27</v>
      </c>
      <c r="F3695" s="181">
        <f t="shared" si="530"/>
        <v>0.26107008960729505</v>
      </c>
      <c r="G3695" s="181">
        <f t="shared" si="531"/>
        <v>-7.8321026882188519E-2</v>
      </c>
      <c r="H3695" s="182">
        <f t="shared" si="527"/>
        <v>0.18274906272510655</v>
      </c>
    </row>
    <row r="3696" spans="1:8">
      <c r="A3696" s="152">
        <f t="shared" ref="A3696:B3711" si="533">A3695+1</f>
        <v>3682</v>
      </c>
      <c r="B3696" s="153">
        <f t="shared" si="533"/>
        <v>48607</v>
      </c>
      <c r="C3696" s="179" t="str">
        <f t="shared" si="529"/>
        <v>구간41</v>
      </c>
      <c r="D3696" s="152">
        <f t="shared" si="526"/>
        <v>90</v>
      </c>
      <c r="E3696" s="180">
        <f>COUNTIF($C$15:C3696,C3696)</f>
        <v>28</v>
      </c>
      <c r="F3696" s="181">
        <f t="shared" si="530"/>
        <v>0.26107008960729505</v>
      </c>
      <c r="G3696" s="181">
        <f t="shared" si="531"/>
        <v>-8.1221805655602913E-2</v>
      </c>
      <c r="H3696" s="182">
        <f t="shared" si="527"/>
        <v>0.17984828395169214</v>
      </c>
    </row>
    <row r="3697" spans="1:8">
      <c r="A3697" s="152">
        <f t="shared" si="533"/>
        <v>3683</v>
      </c>
      <c r="B3697" s="153">
        <f t="shared" si="533"/>
        <v>48608</v>
      </c>
      <c r="C3697" s="179" t="str">
        <f t="shared" si="529"/>
        <v>구간41</v>
      </c>
      <c r="D3697" s="152">
        <f t="shared" si="526"/>
        <v>90</v>
      </c>
      <c r="E3697" s="180">
        <f>COUNTIF($C$15:C3697,C3697)</f>
        <v>29</v>
      </c>
      <c r="F3697" s="181">
        <f t="shared" si="530"/>
        <v>0.26107008960729505</v>
      </c>
      <c r="G3697" s="181">
        <f t="shared" si="531"/>
        <v>-8.4122584429017294E-2</v>
      </c>
      <c r="H3697" s="182">
        <f t="shared" si="527"/>
        <v>0.17694750517827776</v>
      </c>
    </row>
    <row r="3698" spans="1:8">
      <c r="A3698" s="152">
        <f t="shared" si="533"/>
        <v>3684</v>
      </c>
      <c r="B3698" s="153">
        <f t="shared" si="533"/>
        <v>48609</v>
      </c>
      <c r="C3698" s="179" t="str">
        <f t="shared" si="529"/>
        <v>구간41</v>
      </c>
      <c r="D3698" s="152">
        <f t="shared" si="526"/>
        <v>90</v>
      </c>
      <c r="E3698" s="180">
        <f>COUNTIF($C$15:C3698,C3698)</f>
        <v>30</v>
      </c>
      <c r="F3698" s="181">
        <f t="shared" si="530"/>
        <v>0.26107008960729505</v>
      </c>
      <c r="G3698" s="181">
        <f t="shared" si="531"/>
        <v>-8.7023363202431689E-2</v>
      </c>
      <c r="H3698" s="182">
        <f t="shared" si="527"/>
        <v>0.17404672640486335</v>
      </c>
    </row>
    <row r="3699" spans="1:8">
      <c r="A3699" s="152">
        <f t="shared" si="533"/>
        <v>3685</v>
      </c>
      <c r="B3699" s="153">
        <f t="shared" si="533"/>
        <v>48610</v>
      </c>
      <c r="C3699" s="179" t="str">
        <f t="shared" si="529"/>
        <v>구간41</v>
      </c>
      <c r="D3699" s="152">
        <f t="shared" si="526"/>
        <v>90</v>
      </c>
      <c r="E3699" s="180">
        <f>COUNTIF($C$15:C3699,C3699)</f>
        <v>31</v>
      </c>
      <c r="F3699" s="181">
        <f t="shared" si="530"/>
        <v>0.26107008960729505</v>
      </c>
      <c r="G3699" s="181">
        <f t="shared" si="531"/>
        <v>-8.992414197584607E-2</v>
      </c>
      <c r="H3699" s="182">
        <f t="shared" si="527"/>
        <v>0.17114594763144897</v>
      </c>
    </row>
    <row r="3700" spans="1:8">
      <c r="A3700" s="152">
        <f t="shared" si="533"/>
        <v>3686</v>
      </c>
      <c r="B3700" s="153">
        <f t="shared" si="533"/>
        <v>48611</v>
      </c>
      <c r="C3700" s="179" t="str">
        <f t="shared" si="529"/>
        <v>구간41</v>
      </c>
      <c r="D3700" s="152">
        <f t="shared" si="526"/>
        <v>90</v>
      </c>
      <c r="E3700" s="180">
        <f>COUNTIF($C$15:C3700,C3700)</f>
        <v>32</v>
      </c>
      <c r="F3700" s="181">
        <f t="shared" si="530"/>
        <v>0.26107008960729505</v>
      </c>
      <c r="G3700" s="181">
        <f t="shared" si="531"/>
        <v>-9.2824920749260464E-2</v>
      </c>
      <c r="H3700" s="182">
        <f t="shared" si="527"/>
        <v>0.16824516885803459</v>
      </c>
    </row>
    <row r="3701" spans="1:8">
      <c r="A3701" s="152">
        <f t="shared" si="533"/>
        <v>3687</v>
      </c>
      <c r="B3701" s="153">
        <f t="shared" si="533"/>
        <v>48612</v>
      </c>
      <c r="C3701" s="179" t="str">
        <f t="shared" si="529"/>
        <v>구간41</v>
      </c>
      <c r="D3701" s="152">
        <f t="shared" si="526"/>
        <v>90</v>
      </c>
      <c r="E3701" s="180">
        <f>COUNTIF($C$15:C3701,C3701)</f>
        <v>33</v>
      </c>
      <c r="F3701" s="181">
        <f t="shared" si="530"/>
        <v>0.26107008960729505</v>
      </c>
      <c r="G3701" s="181">
        <f t="shared" si="531"/>
        <v>-9.5725699522674859E-2</v>
      </c>
      <c r="H3701" s="182">
        <f t="shared" si="527"/>
        <v>0.16534439008462021</v>
      </c>
    </row>
    <row r="3702" spans="1:8">
      <c r="A3702" s="152">
        <f t="shared" si="533"/>
        <v>3688</v>
      </c>
      <c r="B3702" s="153">
        <f t="shared" si="533"/>
        <v>48613</v>
      </c>
      <c r="C3702" s="179" t="str">
        <f t="shared" si="529"/>
        <v>구간41</v>
      </c>
      <c r="D3702" s="152">
        <f t="shared" si="526"/>
        <v>90</v>
      </c>
      <c r="E3702" s="180">
        <f>COUNTIF($C$15:C3702,C3702)</f>
        <v>34</v>
      </c>
      <c r="F3702" s="181">
        <f t="shared" si="530"/>
        <v>0.26107008960729505</v>
      </c>
      <c r="G3702" s="181">
        <f t="shared" si="531"/>
        <v>-9.862647829608924E-2</v>
      </c>
      <c r="H3702" s="182">
        <f t="shared" si="527"/>
        <v>0.16244361131120583</v>
      </c>
    </row>
    <row r="3703" spans="1:8">
      <c r="A3703" s="152">
        <f t="shared" si="533"/>
        <v>3689</v>
      </c>
      <c r="B3703" s="153">
        <f t="shared" si="533"/>
        <v>48614</v>
      </c>
      <c r="C3703" s="179" t="str">
        <f t="shared" si="529"/>
        <v>구간41</v>
      </c>
      <c r="D3703" s="152">
        <f t="shared" si="526"/>
        <v>90</v>
      </c>
      <c r="E3703" s="180">
        <f>COUNTIF($C$15:C3703,C3703)</f>
        <v>35</v>
      </c>
      <c r="F3703" s="181">
        <f t="shared" si="530"/>
        <v>0.26107008960729505</v>
      </c>
      <c r="G3703" s="181">
        <f t="shared" si="531"/>
        <v>-0.10152725706950363</v>
      </c>
      <c r="H3703" s="182">
        <f t="shared" si="527"/>
        <v>0.15954283253779142</v>
      </c>
    </row>
    <row r="3704" spans="1:8">
      <c r="A3704" s="152">
        <f t="shared" si="533"/>
        <v>3690</v>
      </c>
      <c r="B3704" s="153">
        <f t="shared" si="533"/>
        <v>48615</v>
      </c>
      <c r="C3704" s="179" t="str">
        <f t="shared" si="529"/>
        <v>구간41</v>
      </c>
      <c r="D3704" s="152">
        <f t="shared" si="526"/>
        <v>90</v>
      </c>
      <c r="E3704" s="180">
        <f>COUNTIF($C$15:C3704,C3704)</f>
        <v>36</v>
      </c>
      <c r="F3704" s="181">
        <f t="shared" si="530"/>
        <v>0.26107008960729505</v>
      </c>
      <c r="G3704" s="181">
        <f t="shared" si="531"/>
        <v>-0.10442803584291802</v>
      </c>
      <c r="H3704" s="182">
        <f t="shared" si="527"/>
        <v>0.15664205376437704</v>
      </c>
    </row>
    <row r="3705" spans="1:8">
      <c r="A3705" s="152">
        <f t="shared" si="533"/>
        <v>3691</v>
      </c>
      <c r="B3705" s="153">
        <f t="shared" si="533"/>
        <v>48616</v>
      </c>
      <c r="C3705" s="179" t="str">
        <f t="shared" si="529"/>
        <v>구간41</v>
      </c>
      <c r="D3705" s="152">
        <f t="shared" si="526"/>
        <v>90</v>
      </c>
      <c r="E3705" s="180">
        <f>COUNTIF($C$15:C3705,C3705)</f>
        <v>37</v>
      </c>
      <c r="F3705" s="181">
        <f t="shared" si="530"/>
        <v>0.26107008960729505</v>
      </c>
      <c r="G3705" s="181">
        <f t="shared" si="531"/>
        <v>-0.10732881461633241</v>
      </c>
      <c r="H3705" s="182">
        <f t="shared" si="527"/>
        <v>0.15374127499096263</v>
      </c>
    </row>
    <row r="3706" spans="1:8">
      <c r="A3706" s="152">
        <f t="shared" si="533"/>
        <v>3692</v>
      </c>
      <c r="B3706" s="153">
        <f t="shared" si="533"/>
        <v>48617</v>
      </c>
      <c r="C3706" s="179" t="str">
        <f t="shared" si="529"/>
        <v>구간41</v>
      </c>
      <c r="D3706" s="152">
        <f t="shared" si="526"/>
        <v>90</v>
      </c>
      <c r="E3706" s="180">
        <f>COUNTIF($C$15:C3706,C3706)</f>
        <v>38</v>
      </c>
      <c r="F3706" s="181">
        <f t="shared" si="530"/>
        <v>0.26107008960729505</v>
      </c>
      <c r="G3706" s="181">
        <f t="shared" si="531"/>
        <v>-0.1102295933897468</v>
      </c>
      <c r="H3706" s="182">
        <f t="shared" si="527"/>
        <v>0.15084049621754825</v>
      </c>
    </row>
    <row r="3707" spans="1:8">
      <c r="A3707" s="152">
        <f t="shared" si="533"/>
        <v>3693</v>
      </c>
      <c r="B3707" s="153">
        <f t="shared" si="533"/>
        <v>48618</v>
      </c>
      <c r="C3707" s="179" t="str">
        <f t="shared" si="529"/>
        <v>구간41</v>
      </c>
      <c r="D3707" s="152">
        <f t="shared" si="526"/>
        <v>90</v>
      </c>
      <c r="E3707" s="180">
        <f>COUNTIF($C$15:C3707,C3707)</f>
        <v>39</v>
      </c>
      <c r="F3707" s="181">
        <f t="shared" si="530"/>
        <v>0.26107008960729505</v>
      </c>
      <c r="G3707" s="181">
        <f t="shared" si="531"/>
        <v>-0.11313037216316119</v>
      </c>
      <c r="H3707" s="182">
        <f t="shared" si="527"/>
        <v>0.14793971744413387</v>
      </c>
    </row>
    <row r="3708" spans="1:8">
      <c r="A3708" s="152">
        <f t="shared" si="533"/>
        <v>3694</v>
      </c>
      <c r="B3708" s="153">
        <f t="shared" si="533"/>
        <v>48619</v>
      </c>
      <c r="C3708" s="179" t="str">
        <f t="shared" si="529"/>
        <v>구간41</v>
      </c>
      <c r="D3708" s="152">
        <f t="shared" si="526"/>
        <v>90</v>
      </c>
      <c r="E3708" s="180">
        <f>COUNTIF($C$15:C3708,C3708)</f>
        <v>40</v>
      </c>
      <c r="F3708" s="181">
        <f t="shared" si="530"/>
        <v>0.26107008960729505</v>
      </c>
      <c r="G3708" s="181">
        <f t="shared" si="531"/>
        <v>-0.11603115093657558</v>
      </c>
      <c r="H3708" s="182">
        <f t="shared" si="527"/>
        <v>0.14503893867071949</v>
      </c>
    </row>
    <row r="3709" spans="1:8">
      <c r="A3709" s="152">
        <f t="shared" si="533"/>
        <v>3695</v>
      </c>
      <c r="B3709" s="153">
        <f t="shared" si="533"/>
        <v>48620</v>
      </c>
      <c r="C3709" s="179" t="str">
        <f t="shared" si="529"/>
        <v>구간41</v>
      </c>
      <c r="D3709" s="152">
        <f t="shared" si="526"/>
        <v>90</v>
      </c>
      <c r="E3709" s="180">
        <f>COUNTIF($C$15:C3709,C3709)</f>
        <v>41</v>
      </c>
      <c r="F3709" s="181">
        <f t="shared" si="530"/>
        <v>0.26107008960729505</v>
      </c>
      <c r="G3709" s="181">
        <f t="shared" si="531"/>
        <v>-0.11893192970998998</v>
      </c>
      <c r="H3709" s="182">
        <f t="shared" si="527"/>
        <v>0.14213815989730508</v>
      </c>
    </row>
    <row r="3710" spans="1:8">
      <c r="A3710" s="152">
        <f t="shared" si="533"/>
        <v>3696</v>
      </c>
      <c r="B3710" s="153">
        <f t="shared" si="533"/>
        <v>48621</v>
      </c>
      <c r="C3710" s="179" t="str">
        <f t="shared" si="529"/>
        <v>구간41</v>
      </c>
      <c r="D3710" s="152">
        <f t="shared" si="526"/>
        <v>90</v>
      </c>
      <c r="E3710" s="180">
        <f>COUNTIF($C$15:C3710,C3710)</f>
        <v>42</v>
      </c>
      <c r="F3710" s="181">
        <f t="shared" si="530"/>
        <v>0.26107008960729505</v>
      </c>
      <c r="G3710" s="181">
        <f t="shared" si="531"/>
        <v>-0.12183270848340436</v>
      </c>
      <c r="H3710" s="182">
        <f t="shared" si="527"/>
        <v>0.1392373811238907</v>
      </c>
    </row>
    <row r="3711" spans="1:8">
      <c r="A3711" s="152">
        <f t="shared" si="533"/>
        <v>3697</v>
      </c>
      <c r="B3711" s="153">
        <f t="shared" si="533"/>
        <v>48622</v>
      </c>
      <c r="C3711" s="179" t="str">
        <f t="shared" si="529"/>
        <v>구간41</v>
      </c>
      <c r="D3711" s="152">
        <f t="shared" si="526"/>
        <v>90</v>
      </c>
      <c r="E3711" s="180">
        <f>COUNTIF($C$15:C3711,C3711)</f>
        <v>43</v>
      </c>
      <c r="F3711" s="181">
        <f t="shared" si="530"/>
        <v>0.26107008960729505</v>
      </c>
      <c r="G3711" s="181">
        <f t="shared" si="531"/>
        <v>-0.12473348725681875</v>
      </c>
      <c r="H3711" s="182">
        <f t="shared" si="527"/>
        <v>0.13633660235047629</v>
      </c>
    </row>
    <row r="3712" spans="1:8">
      <c r="A3712" s="152">
        <f t="shared" ref="A3712:B3727" si="534">A3711+1</f>
        <v>3698</v>
      </c>
      <c r="B3712" s="153">
        <f t="shared" si="534"/>
        <v>48623</v>
      </c>
      <c r="C3712" s="179" t="str">
        <f t="shared" si="529"/>
        <v>구간41</v>
      </c>
      <c r="D3712" s="152">
        <f t="shared" si="526"/>
        <v>90</v>
      </c>
      <c r="E3712" s="180">
        <f>COUNTIF($C$15:C3712,C3712)</f>
        <v>44</v>
      </c>
      <c r="F3712" s="181">
        <f t="shared" si="530"/>
        <v>0.26107008960729505</v>
      </c>
      <c r="G3712" s="181">
        <f t="shared" si="531"/>
        <v>-0.12763426603023315</v>
      </c>
      <c r="H3712" s="182">
        <f t="shared" si="527"/>
        <v>0.13343582357706191</v>
      </c>
    </row>
    <row r="3713" spans="1:8">
      <c r="A3713" s="152">
        <f t="shared" si="534"/>
        <v>3699</v>
      </c>
      <c r="B3713" s="153">
        <f t="shared" si="534"/>
        <v>48624</v>
      </c>
      <c r="C3713" s="179" t="str">
        <f t="shared" si="529"/>
        <v>구간41</v>
      </c>
      <c r="D3713" s="152">
        <f t="shared" si="526"/>
        <v>90</v>
      </c>
      <c r="E3713" s="180">
        <f>COUNTIF($C$15:C3713,C3713)</f>
        <v>45</v>
      </c>
      <c r="F3713" s="181">
        <f t="shared" si="530"/>
        <v>0.26107008960729505</v>
      </c>
      <c r="G3713" s="181">
        <f t="shared" si="531"/>
        <v>-0.13053504480364753</v>
      </c>
      <c r="H3713" s="182">
        <f t="shared" si="527"/>
        <v>0.13053504480364753</v>
      </c>
    </row>
    <row r="3714" spans="1:8">
      <c r="A3714" s="152">
        <f t="shared" si="534"/>
        <v>3700</v>
      </c>
      <c r="B3714" s="153">
        <f t="shared" si="534"/>
        <v>48625</v>
      </c>
      <c r="C3714" s="179" t="str">
        <f t="shared" si="529"/>
        <v>구간41</v>
      </c>
      <c r="D3714" s="152">
        <f t="shared" si="526"/>
        <v>90</v>
      </c>
      <c r="E3714" s="180">
        <f>COUNTIF($C$15:C3714,C3714)</f>
        <v>46</v>
      </c>
      <c r="F3714" s="181">
        <f t="shared" si="530"/>
        <v>0.26107008960729505</v>
      </c>
      <c r="G3714" s="181">
        <f t="shared" si="531"/>
        <v>-0.13343582357706191</v>
      </c>
      <c r="H3714" s="182">
        <f t="shared" si="527"/>
        <v>0.12763426603023315</v>
      </c>
    </row>
    <row r="3715" spans="1:8">
      <c r="A3715" s="152">
        <f t="shared" si="534"/>
        <v>3701</v>
      </c>
      <c r="B3715" s="153">
        <f t="shared" si="534"/>
        <v>48626</v>
      </c>
      <c r="C3715" s="179" t="str">
        <f t="shared" si="529"/>
        <v>구간41</v>
      </c>
      <c r="D3715" s="152">
        <f t="shared" si="526"/>
        <v>90</v>
      </c>
      <c r="E3715" s="180">
        <f>COUNTIF($C$15:C3715,C3715)</f>
        <v>47</v>
      </c>
      <c r="F3715" s="181">
        <f t="shared" si="530"/>
        <v>0.26107008960729505</v>
      </c>
      <c r="G3715" s="181">
        <f t="shared" si="531"/>
        <v>-0.13633660235047632</v>
      </c>
      <c r="H3715" s="182">
        <f t="shared" si="527"/>
        <v>0.12473348725681874</v>
      </c>
    </row>
    <row r="3716" spans="1:8">
      <c r="A3716" s="152">
        <f t="shared" si="534"/>
        <v>3702</v>
      </c>
      <c r="B3716" s="153">
        <f t="shared" si="534"/>
        <v>48627</v>
      </c>
      <c r="C3716" s="179" t="str">
        <f t="shared" si="529"/>
        <v>구간41</v>
      </c>
      <c r="D3716" s="152">
        <f t="shared" si="526"/>
        <v>90</v>
      </c>
      <c r="E3716" s="180">
        <f>COUNTIF($C$15:C3716,C3716)</f>
        <v>48</v>
      </c>
      <c r="F3716" s="181">
        <f t="shared" si="530"/>
        <v>0.26107008960729505</v>
      </c>
      <c r="G3716" s="181">
        <f t="shared" si="531"/>
        <v>-0.1392373811238907</v>
      </c>
      <c r="H3716" s="182">
        <f t="shared" si="527"/>
        <v>0.12183270848340436</v>
      </c>
    </row>
    <row r="3717" spans="1:8">
      <c r="A3717" s="152">
        <f t="shared" si="534"/>
        <v>3703</v>
      </c>
      <c r="B3717" s="153">
        <f t="shared" si="534"/>
        <v>48628</v>
      </c>
      <c r="C3717" s="179" t="str">
        <f t="shared" si="529"/>
        <v>구간41</v>
      </c>
      <c r="D3717" s="152">
        <f t="shared" si="526"/>
        <v>90</v>
      </c>
      <c r="E3717" s="180">
        <f>COUNTIF($C$15:C3717,C3717)</f>
        <v>49</v>
      </c>
      <c r="F3717" s="181">
        <f t="shared" si="530"/>
        <v>0.26107008960729505</v>
      </c>
      <c r="G3717" s="181">
        <f t="shared" si="531"/>
        <v>-0.14213815989730508</v>
      </c>
      <c r="H3717" s="182">
        <f t="shared" si="527"/>
        <v>0.11893192970998998</v>
      </c>
    </row>
    <row r="3718" spans="1:8">
      <c r="A3718" s="152">
        <f t="shared" si="534"/>
        <v>3704</v>
      </c>
      <c r="B3718" s="153">
        <f t="shared" si="534"/>
        <v>48629</v>
      </c>
      <c r="C3718" s="179" t="str">
        <f t="shared" si="529"/>
        <v>구간41</v>
      </c>
      <c r="D3718" s="152">
        <f t="shared" si="526"/>
        <v>90</v>
      </c>
      <c r="E3718" s="180">
        <f>COUNTIF($C$15:C3718,C3718)</f>
        <v>50</v>
      </c>
      <c r="F3718" s="181">
        <f t="shared" si="530"/>
        <v>0.26107008960729505</v>
      </c>
      <c r="G3718" s="181">
        <f t="shared" si="531"/>
        <v>-0.14503893867071949</v>
      </c>
      <c r="H3718" s="182">
        <f t="shared" si="527"/>
        <v>0.11603115093657557</v>
      </c>
    </row>
    <row r="3719" spans="1:8">
      <c r="A3719" s="152">
        <f t="shared" si="534"/>
        <v>3705</v>
      </c>
      <c r="B3719" s="153">
        <f t="shared" si="534"/>
        <v>48630</v>
      </c>
      <c r="C3719" s="179" t="str">
        <f t="shared" si="529"/>
        <v>구간41</v>
      </c>
      <c r="D3719" s="152">
        <f t="shared" si="526"/>
        <v>90</v>
      </c>
      <c r="E3719" s="180">
        <f>COUNTIF($C$15:C3719,C3719)</f>
        <v>51</v>
      </c>
      <c r="F3719" s="181">
        <f t="shared" si="530"/>
        <v>0.26107008960729505</v>
      </c>
      <c r="G3719" s="181">
        <f t="shared" si="531"/>
        <v>-0.14793971744413387</v>
      </c>
      <c r="H3719" s="182">
        <f t="shared" si="527"/>
        <v>0.11313037216316119</v>
      </c>
    </row>
    <row r="3720" spans="1:8">
      <c r="A3720" s="152">
        <f t="shared" si="534"/>
        <v>3706</v>
      </c>
      <c r="B3720" s="153">
        <f t="shared" si="534"/>
        <v>48631</v>
      </c>
      <c r="C3720" s="179" t="str">
        <f t="shared" si="529"/>
        <v>구간41</v>
      </c>
      <c r="D3720" s="152">
        <f t="shared" si="526"/>
        <v>90</v>
      </c>
      <c r="E3720" s="180">
        <f>COUNTIF($C$15:C3720,C3720)</f>
        <v>52</v>
      </c>
      <c r="F3720" s="181">
        <f t="shared" si="530"/>
        <v>0.26107008960729505</v>
      </c>
      <c r="G3720" s="181">
        <f t="shared" si="531"/>
        <v>-0.15084049621754825</v>
      </c>
      <c r="H3720" s="182">
        <f t="shared" si="527"/>
        <v>0.1102295933897468</v>
      </c>
    </row>
    <row r="3721" spans="1:8">
      <c r="A3721" s="152">
        <f t="shared" si="534"/>
        <v>3707</v>
      </c>
      <c r="B3721" s="153">
        <f t="shared" si="534"/>
        <v>48632</v>
      </c>
      <c r="C3721" s="179" t="str">
        <f t="shared" si="529"/>
        <v>구간41</v>
      </c>
      <c r="D3721" s="152">
        <f t="shared" si="526"/>
        <v>90</v>
      </c>
      <c r="E3721" s="180">
        <f>COUNTIF($C$15:C3721,C3721)</f>
        <v>53</v>
      </c>
      <c r="F3721" s="181">
        <f t="shared" si="530"/>
        <v>0.26107008960729505</v>
      </c>
      <c r="G3721" s="181">
        <f t="shared" si="531"/>
        <v>-0.15374127499096266</v>
      </c>
      <c r="H3721" s="182">
        <f t="shared" si="527"/>
        <v>0.1073288146163324</v>
      </c>
    </row>
    <row r="3722" spans="1:8">
      <c r="A3722" s="152">
        <f t="shared" si="534"/>
        <v>3708</v>
      </c>
      <c r="B3722" s="153">
        <f t="shared" si="534"/>
        <v>48633</v>
      </c>
      <c r="C3722" s="179" t="str">
        <f t="shared" si="529"/>
        <v>구간41</v>
      </c>
      <c r="D3722" s="152">
        <f t="shared" si="526"/>
        <v>90</v>
      </c>
      <c r="E3722" s="180">
        <f>COUNTIF($C$15:C3722,C3722)</f>
        <v>54</v>
      </c>
      <c r="F3722" s="181">
        <f t="shared" si="530"/>
        <v>0.26107008960729505</v>
      </c>
      <c r="G3722" s="181">
        <f t="shared" si="531"/>
        <v>-0.15664205376437704</v>
      </c>
      <c r="H3722" s="182">
        <f t="shared" si="527"/>
        <v>0.10442803584291802</v>
      </c>
    </row>
    <row r="3723" spans="1:8">
      <c r="A3723" s="152">
        <f t="shared" si="534"/>
        <v>3709</v>
      </c>
      <c r="B3723" s="153">
        <f t="shared" si="534"/>
        <v>48634</v>
      </c>
      <c r="C3723" s="179" t="str">
        <f t="shared" si="529"/>
        <v>구간41</v>
      </c>
      <c r="D3723" s="152">
        <f t="shared" si="526"/>
        <v>90</v>
      </c>
      <c r="E3723" s="180">
        <f>COUNTIF($C$15:C3723,C3723)</f>
        <v>55</v>
      </c>
      <c r="F3723" s="181">
        <f t="shared" si="530"/>
        <v>0.26107008960729505</v>
      </c>
      <c r="G3723" s="181">
        <f t="shared" si="531"/>
        <v>-0.15954283253779142</v>
      </c>
      <c r="H3723" s="182">
        <f t="shared" si="527"/>
        <v>0.10152725706950363</v>
      </c>
    </row>
    <row r="3724" spans="1:8">
      <c r="A3724" s="152">
        <f t="shared" si="534"/>
        <v>3710</v>
      </c>
      <c r="B3724" s="153">
        <f t="shared" si="534"/>
        <v>48635</v>
      </c>
      <c r="C3724" s="179" t="str">
        <f t="shared" si="529"/>
        <v>구간41</v>
      </c>
      <c r="D3724" s="152">
        <f t="shared" si="526"/>
        <v>90</v>
      </c>
      <c r="E3724" s="180">
        <f>COUNTIF($C$15:C3724,C3724)</f>
        <v>56</v>
      </c>
      <c r="F3724" s="181">
        <f t="shared" si="530"/>
        <v>0.26107008960729505</v>
      </c>
      <c r="G3724" s="181">
        <f t="shared" si="531"/>
        <v>-0.16244361131120583</v>
      </c>
      <c r="H3724" s="182">
        <f t="shared" si="527"/>
        <v>9.8626478296089226E-2</v>
      </c>
    </row>
    <row r="3725" spans="1:8">
      <c r="A3725" s="152">
        <f t="shared" si="534"/>
        <v>3711</v>
      </c>
      <c r="B3725" s="153">
        <f t="shared" si="534"/>
        <v>48636</v>
      </c>
      <c r="C3725" s="179" t="str">
        <f t="shared" si="529"/>
        <v>구간41</v>
      </c>
      <c r="D3725" s="152">
        <f t="shared" si="526"/>
        <v>90</v>
      </c>
      <c r="E3725" s="180">
        <f>COUNTIF($C$15:C3725,C3725)</f>
        <v>57</v>
      </c>
      <c r="F3725" s="181">
        <f t="shared" si="530"/>
        <v>0.26107008960729505</v>
      </c>
      <c r="G3725" s="181">
        <f t="shared" si="531"/>
        <v>-0.16534439008462021</v>
      </c>
      <c r="H3725" s="182">
        <f t="shared" si="527"/>
        <v>9.5725699522674845E-2</v>
      </c>
    </row>
    <row r="3726" spans="1:8">
      <c r="A3726" s="152">
        <f t="shared" si="534"/>
        <v>3712</v>
      </c>
      <c r="B3726" s="153">
        <f t="shared" si="534"/>
        <v>48637</v>
      </c>
      <c r="C3726" s="179" t="str">
        <f t="shared" si="529"/>
        <v>구간41</v>
      </c>
      <c r="D3726" s="152">
        <f t="shared" si="526"/>
        <v>90</v>
      </c>
      <c r="E3726" s="180">
        <f>COUNTIF($C$15:C3726,C3726)</f>
        <v>58</v>
      </c>
      <c r="F3726" s="181">
        <f t="shared" si="530"/>
        <v>0.26107008960729505</v>
      </c>
      <c r="G3726" s="181">
        <f t="shared" si="531"/>
        <v>-0.16824516885803459</v>
      </c>
      <c r="H3726" s="182">
        <f t="shared" si="527"/>
        <v>9.2824920749260464E-2</v>
      </c>
    </row>
    <row r="3727" spans="1:8">
      <c r="A3727" s="152">
        <f t="shared" si="534"/>
        <v>3713</v>
      </c>
      <c r="B3727" s="153">
        <f t="shared" si="534"/>
        <v>48638</v>
      </c>
      <c r="C3727" s="179" t="str">
        <f t="shared" si="529"/>
        <v>구간41</v>
      </c>
      <c r="D3727" s="152">
        <f t="shared" ref="D3727:D3790" si="535">COUNTIF($C$15:$C$49928,C3727)</f>
        <v>90</v>
      </c>
      <c r="E3727" s="180">
        <f>COUNTIF($C$15:C3727,C3727)</f>
        <v>59</v>
      </c>
      <c r="F3727" s="181">
        <f t="shared" si="530"/>
        <v>0.26107008960729505</v>
      </c>
      <c r="G3727" s="181">
        <f t="shared" si="531"/>
        <v>-0.17114594763144897</v>
      </c>
      <c r="H3727" s="182">
        <f t="shared" ref="H3727:H3790" si="536">F3727+G3727</f>
        <v>8.9924141975846084E-2</v>
      </c>
    </row>
    <row r="3728" spans="1:8">
      <c r="A3728" s="152">
        <f t="shared" ref="A3728:B3743" si="537">A3727+1</f>
        <v>3714</v>
      </c>
      <c r="B3728" s="153">
        <f t="shared" si="537"/>
        <v>48639</v>
      </c>
      <c r="C3728" s="179" t="str">
        <f t="shared" ref="C3728:C3791" si="538">IF(IFERROR(HLOOKUP(B3728,$D$5:$BK$6,2,FALSE),"")="",C3729,HLOOKUP(B3728,$D$5:$BK$7,2,FALSE))</f>
        <v>구간41</v>
      </c>
      <c r="D3728" s="152">
        <f t="shared" si="535"/>
        <v>90</v>
      </c>
      <c r="E3728" s="180">
        <f>COUNTIF($C$15:C3728,C3728)</f>
        <v>60</v>
      </c>
      <c r="F3728" s="181">
        <f t="shared" ref="F3728:F3791" si="539">HLOOKUP($C3728,$D$6:$BK$11,6,FALSE)</f>
        <v>0.26107008960729505</v>
      </c>
      <c r="G3728" s="181">
        <f t="shared" ref="G3728:G3791" si="540">HLOOKUP($C3728,$D$6:$BK$11,5,FALSE)*(E3728)</f>
        <v>-0.17404672640486338</v>
      </c>
      <c r="H3728" s="182">
        <f t="shared" si="536"/>
        <v>8.7023363202431675E-2</v>
      </c>
    </row>
    <row r="3729" spans="1:8">
      <c r="A3729" s="152">
        <f t="shared" si="537"/>
        <v>3715</v>
      </c>
      <c r="B3729" s="153">
        <f t="shared" si="537"/>
        <v>48640</v>
      </c>
      <c r="C3729" s="179" t="str">
        <f t="shared" si="538"/>
        <v>구간41</v>
      </c>
      <c r="D3729" s="152">
        <f t="shared" si="535"/>
        <v>90</v>
      </c>
      <c r="E3729" s="180">
        <f>COUNTIF($C$15:C3729,C3729)</f>
        <v>61</v>
      </c>
      <c r="F3729" s="181">
        <f t="shared" si="539"/>
        <v>0.26107008960729505</v>
      </c>
      <c r="G3729" s="181">
        <f t="shared" si="540"/>
        <v>-0.17694750517827776</v>
      </c>
      <c r="H3729" s="182">
        <f t="shared" si="536"/>
        <v>8.4122584429017294E-2</v>
      </c>
    </row>
    <row r="3730" spans="1:8">
      <c r="A3730" s="152">
        <f t="shared" si="537"/>
        <v>3716</v>
      </c>
      <c r="B3730" s="153">
        <f t="shared" si="537"/>
        <v>48641</v>
      </c>
      <c r="C3730" s="179" t="str">
        <f t="shared" si="538"/>
        <v>구간41</v>
      </c>
      <c r="D3730" s="152">
        <f t="shared" si="535"/>
        <v>90</v>
      </c>
      <c r="E3730" s="180">
        <f>COUNTIF($C$15:C3730,C3730)</f>
        <v>62</v>
      </c>
      <c r="F3730" s="181">
        <f t="shared" si="539"/>
        <v>0.26107008960729505</v>
      </c>
      <c r="G3730" s="181">
        <f t="shared" si="540"/>
        <v>-0.17984828395169214</v>
      </c>
      <c r="H3730" s="182">
        <f t="shared" si="536"/>
        <v>8.1221805655602913E-2</v>
      </c>
    </row>
    <row r="3731" spans="1:8">
      <c r="A3731" s="152">
        <f t="shared" si="537"/>
        <v>3717</v>
      </c>
      <c r="B3731" s="153">
        <f t="shared" si="537"/>
        <v>48642</v>
      </c>
      <c r="C3731" s="179" t="str">
        <f t="shared" si="538"/>
        <v>구간41</v>
      </c>
      <c r="D3731" s="152">
        <f t="shared" si="535"/>
        <v>90</v>
      </c>
      <c r="E3731" s="180">
        <f>COUNTIF($C$15:C3731,C3731)</f>
        <v>63</v>
      </c>
      <c r="F3731" s="181">
        <f t="shared" si="539"/>
        <v>0.26107008960729505</v>
      </c>
      <c r="G3731" s="181">
        <f t="shared" si="540"/>
        <v>-0.18274906272510655</v>
      </c>
      <c r="H3731" s="182">
        <f t="shared" si="536"/>
        <v>7.8321026882188505E-2</v>
      </c>
    </row>
    <row r="3732" spans="1:8">
      <c r="A3732" s="152">
        <f t="shared" si="537"/>
        <v>3718</v>
      </c>
      <c r="B3732" s="153">
        <f t="shared" si="537"/>
        <v>48643</v>
      </c>
      <c r="C3732" s="179" t="str">
        <f t="shared" si="538"/>
        <v>구간41</v>
      </c>
      <c r="D3732" s="152">
        <f t="shared" si="535"/>
        <v>90</v>
      </c>
      <c r="E3732" s="180">
        <f>COUNTIF($C$15:C3732,C3732)</f>
        <v>64</v>
      </c>
      <c r="F3732" s="181">
        <f t="shared" si="539"/>
        <v>0.26107008960729505</v>
      </c>
      <c r="G3732" s="181">
        <f t="shared" si="540"/>
        <v>-0.18564984149852093</v>
      </c>
      <c r="H3732" s="182">
        <f t="shared" si="536"/>
        <v>7.5420248108774124E-2</v>
      </c>
    </row>
    <row r="3733" spans="1:8">
      <c r="A3733" s="152">
        <f t="shared" si="537"/>
        <v>3719</v>
      </c>
      <c r="B3733" s="153">
        <f t="shared" si="537"/>
        <v>48644</v>
      </c>
      <c r="C3733" s="179" t="str">
        <f t="shared" si="538"/>
        <v>구간41</v>
      </c>
      <c r="D3733" s="152">
        <f t="shared" si="535"/>
        <v>90</v>
      </c>
      <c r="E3733" s="180">
        <f>COUNTIF($C$15:C3733,C3733)</f>
        <v>65</v>
      </c>
      <c r="F3733" s="181">
        <f t="shared" si="539"/>
        <v>0.26107008960729505</v>
      </c>
      <c r="G3733" s="181">
        <f t="shared" si="540"/>
        <v>-0.18855062027193531</v>
      </c>
      <c r="H3733" s="182">
        <f t="shared" si="536"/>
        <v>7.2519469335359743E-2</v>
      </c>
    </row>
    <row r="3734" spans="1:8">
      <c r="A3734" s="152">
        <f t="shared" si="537"/>
        <v>3720</v>
      </c>
      <c r="B3734" s="153">
        <f t="shared" si="537"/>
        <v>48645</v>
      </c>
      <c r="C3734" s="179" t="str">
        <f t="shared" si="538"/>
        <v>구간41</v>
      </c>
      <c r="D3734" s="152">
        <f t="shared" si="535"/>
        <v>90</v>
      </c>
      <c r="E3734" s="180">
        <f>COUNTIF($C$15:C3734,C3734)</f>
        <v>66</v>
      </c>
      <c r="F3734" s="181">
        <f t="shared" si="539"/>
        <v>0.26107008960729505</v>
      </c>
      <c r="G3734" s="181">
        <f t="shared" si="540"/>
        <v>-0.19145139904534972</v>
      </c>
      <c r="H3734" s="182">
        <f t="shared" si="536"/>
        <v>6.9618690561945334E-2</v>
      </c>
    </row>
    <row r="3735" spans="1:8">
      <c r="A3735" s="152">
        <f t="shared" si="537"/>
        <v>3721</v>
      </c>
      <c r="B3735" s="153">
        <f t="shared" si="537"/>
        <v>48646</v>
      </c>
      <c r="C3735" s="179" t="str">
        <f t="shared" si="538"/>
        <v>구간41</v>
      </c>
      <c r="D3735" s="152">
        <f t="shared" si="535"/>
        <v>90</v>
      </c>
      <c r="E3735" s="180">
        <f>COUNTIF($C$15:C3735,C3735)</f>
        <v>67</v>
      </c>
      <c r="F3735" s="181">
        <f t="shared" si="539"/>
        <v>0.26107008960729505</v>
      </c>
      <c r="G3735" s="181">
        <f t="shared" si="540"/>
        <v>-0.1943521778187641</v>
      </c>
      <c r="H3735" s="182">
        <f t="shared" si="536"/>
        <v>6.6717911788530954E-2</v>
      </c>
    </row>
    <row r="3736" spans="1:8">
      <c r="A3736" s="152">
        <f t="shared" si="537"/>
        <v>3722</v>
      </c>
      <c r="B3736" s="153">
        <f t="shared" si="537"/>
        <v>48647</v>
      </c>
      <c r="C3736" s="179" t="str">
        <f t="shared" si="538"/>
        <v>구간41</v>
      </c>
      <c r="D3736" s="152">
        <f t="shared" si="535"/>
        <v>90</v>
      </c>
      <c r="E3736" s="180">
        <f>COUNTIF($C$15:C3736,C3736)</f>
        <v>68</v>
      </c>
      <c r="F3736" s="181">
        <f t="shared" si="539"/>
        <v>0.26107008960729505</v>
      </c>
      <c r="G3736" s="181">
        <f t="shared" si="540"/>
        <v>-0.19725295659217848</v>
      </c>
      <c r="H3736" s="182">
        <f t="shared" si="536"/>
        <v>6.3817133015116573E-2</v>
      </c>
    </row>
    <row r="3737" spans="1:8">
      <c r="A3737" s="152">
        <f t="shared" si="537"/>
        <v>3723</v>
      </c>
      <c r="B3737" s="153">
        <f t="shared" si="537"/>
        <v>48648</v>
      </c>
      <c r="C3737" s="179" t="str">
        <f t="shared" si="538"/>
        <v>구간41</v>
      </c>
      <c r="D3737" s="152">
        <f t="shared" si="535"/>
        <v>90</v>
      </c>
      <c r="E3737" s="180">
        <f>COUNTIF($C$15:C3737,C3737)</f>
        <v>69</v>
      </c>
      <c r="F3737" s="181">
        <f t="shared" si="539"/>
        <v>0.26107008960729505</v>
      </c>
      <c r="G3737" s="181">
        <f t="shared" si="540"/>
        <v>-0.20015373536559289</v>
      </c>
      <c r="H3737" s="182">
        <f t="shared" si="536"/>
        <v>6.0916354241702164E-2</v>
      </c>
    </row>
    <row r="3738" spans="1:8">
      <c r="A3738" s="152">
        <f t="shared" si="537"/>
        <v>3724</v>
      </c>
      <c r="B3738" s="153">
        <f t="shared" si="537"/>
        <v>48649</v>
      </c>
      <c r="C3738" s="179" t="str">
        <f t="shared" si="538"/>
        <v>구간41</v>
      </c>
      <c r="D3738" s="152">
        <f t="shared" si="535"/>
        <v>90</v>
      </c>
      <c r="E3738" s="180">
        <f>COUNTIF($C$15:C3738,C3738)</f>
        <v>70</v>
      </c>
      <c r="F3738" s="181">
        <f t="shared" si="539"/>
        <v>0.26107008960729505</v>
      </c>
      <c r="G3738" s="181">
        <f t="shared" si="540"/>
        <v>-0.20305451413900727</v>
      </c>
      <c r="H3738" s="182">
        <f t="shared" si="536"/>
        <v>5.8015575468287783E-2</v>
      </c>
    </row>
    <row r="3739" spans="1:8">
      <c r="A3739" s="152">
        <f t="shared" si="537"/>
        <v>3725</v>
      </c>
      <c r="B3739" s="153">
        <f t="shared" si="537"/>
        <v>48650</v>
      </c>
      <c r="C3739" s="179" t="str">
        <f t="shared" si="538"/>
        <v>구간41</v>
      </c>
      <c r="D3739" s="152">
        <f t="shared" si="535"/>
        <v>90</v>
      </c>
      <c r="E3739" s="180">
        <f>COUNTIF($C$15:C3739,C3739)</f>
        <v>71</v>
      </c>
      <c r="F3739" s="181">
        <f t="shared" si="539"/>
        <v>0.26107008960729505</v>
      </c>
      <c r="G3739" s="181">
        <f t="shared" si="540"/>
        <v>-0.20595529291242165</v>
      </c>
      <c r="H3739" s="182">
        <f t="shared" si="536"/>
        <v>5.5114796694873402E-2</v>
      </c>
    </row>
    <row r="3740" spans="1:8">
      <c r="A3740" s="152">
        <f t="shared" si="537"/>
        <v>3726</v>
      </c>
      <c r="B3740" s="153">
        <f t="shared" si="537"/>
        <v>48651</v>
      </c>
      <c r="C3740" s="179" t="str">
        <f t="shared" si="538"/>
        <v>구간41</v>
      </c>
      <c r="D3740" s="152">
        <f t="shared" si="535"/>
        <v>90</v>
      </c>
      <c r="E3740" s="180">
        <f>COUNTIF($C$15:C3740,C3740)</f>
        <v>72</v>
      </c>
      <c r="F3740" s="181">
        <f t="shared" si="539"/>
        <v>0.26107008960729505</v>
      </c>
      <c r="G3740" s="181">
        <f t="shared" si="540"/>
        <v>-0.20885607168583603</v>
      </c>
      <c r="H3740" s="182">
        <f t="shared" si="536"/>
        <v>5.2214017921459022E-2</v>
      </c>
    </row>
    <row r="3741" spans="1:8">
      <c r="A3741" s="152">
        <f t="shared" si="537"/>
        <v>3727</v>
      </c>
      <c r="B3741" s="153">
        <f t="shared" si="537"/>
        <v>48652</v>
      </c>
      <c r="C3741" s="179" t="str">
        <f t="shared" si="538"/>
        <v>구간41</v>
      </c>
      <c r="D3741" s="152">
        <f t="shared" si="535"/>
        <v>90</v>
      </c>
      <c r="E3741" s="180">
        <f>COUNTIF($C$15:C3741,C3741)</f>
        <v>73</v>
      </c>
      <c r="F3741" s="181">
        <f t="shared" si="539"/>
        <v>0.26107008960729505</v>
      </c>
      <c r="G3741" s="181">
        <f t="shared" si="540"/>
        <v>-0.21175685045925044</v>
      </c>
      <c r="H3741" s="182">
        <f t="shared" si="536"/>
        <v>4.9313239148044613E-2</v>
      </c>
    </row>
    <row r="3742" spans="1:8">
      <c r="A3742" s="152">
        <f t="shared" si="537"/>
        <v>3728</v>
      </c>
      <c r="B3742" s="153">
        <f t="shared" si="537"/>
        <v>48653</v>
      </c>
      <c r="C3742" s="179" t="str">
        <f t="shared" si="538"/>
        <v>구간41</v>
      </c>
      <c r="D3742" s="152">
        <f t="shared" si="535"/>
        <v>90</v>
      </c>
      <c r="E3742" s="180">
        <f>COUNTIF($C$15:C3742,C3742)</f>
        <v>74</v>
      </c>
      <c r="F3742" s="181">
        <f t="shared" si="539"/>
        <v>0.26107008960729505</v>
      </c>
      <c r="G3742" s="181">
        <f t="shared" si="540"/>
        <v>-0.21465762923266482</v>
      </c>
      <c r="H3742" s="182">
        <f t="shared" si="536"/>
        <v>4.6412460374630232E-2</v>
      </c>
    </row>
    <row r="3743" spans="1:8">
      <c r="A3743" s="152">
        <f t="shared" si="537"/>
        <v>3729</v>
      </c>
      <c r="B3743" s="153">
        <f t="shared" si="537"/>
        <v>48654</v>
      </c>
      <c r="C3743" s="179" t="str">
        <f t="shared" si="538"/>
        <v>구간41</v>
      </c>
      <c r="D3743" s="152">
        <f t="shared" si="535"/>
        <v>90</v>
      </c>
      <c r="E3743" s="180">
        <f>COUNTIF($C$15:C3743,C3743)</f>
        <v>75</v>
      </c>
      <c r="F3743" s="181">
        <f t="shared" si="539"/>
        <v>0.26107008960729505</v>
      </c>
      <c r="G3743" s="181">
        <f t="shared" si="540"/>
        <v>-0.2175584080060792</v>
      </c>
      <c r="H3743" s="182">
        <f t="shared" si="536"/>
        <v>4.3511681601215851E-2</v>
      </c>
    </row>
    <row r="3744" spans="1:8">
      <c r="A3744" s="152">
        <f t="shared" ref="A3744:B3759" si="541">A3743+1</f>
        <v>3730</v>
      </c>
      <c r="B3744" s="153">
        <f t="shared" si="541"/>
        <v>48655</v>
      </c>
      <c r="C3744" s="179" t="str">
        <f t="shared" si="538"/>
        <v>구간41</v>
      </c>
      <c r="D3744" s="152">
        <f t="shared" si="535"/>
        <v>90</v>
      </c>
      <c r="E3744" s="180">
        <f>COUNTIF($C$15:C3744,C3744)</f>
        <v>76</v>
      </c>
      <c r="F3744" s="181">
        <f t="shared" si="539"/>
        <v>0.26107008960729505</v>
      </c>
      <c r="G3744" s="181">
        <f t="shared" si="540"/>
        <v>-0.22045918677949361</v>
      </c>
      <c r="H3744" s="182">
        <f t="shared" si="536"/>
        <v>4.0610902827801443E-2</v>
      </c>
    </row>
    <row r="3745" spans="1:8">
      <c r="A3745" s="152">
        <f t="shared" si="541"/>
        <v>3731</v>
      </c>
      <c r="B3745" s="153">
        <f t="shared" si="541"/>
        <v>48656</v>
      </c>
      <c r="C3745" s="179" t="str">
        <f t="shared" si="538"/>
        <v>구간41</v>
      </c>
      <c r="D3745" s="152">
        <f t="shared" si="535"/>
        <v>90</v>
      </c>
      <c r="E3745" s="180">
        <f>COUNTIF($C$15:C3745,C3745)</f>
        <v>77</v>
      </c>
      <c r="F3745" s="181">
        <f t="shared" si="539"/>
        <v>0.26107008960729505</v>
      </c>
      <c r="G3745" s="181">
        <f t="shared" si="540"/>
        <v>-0.22335996555290799</v>
      </c>
      <c r="H3745" s="182">
        <f t="shared" si="536"/>
        <v>3.7710124054387062E-2</v>
      </c>
    </row>
    <row r="3746" spans="1:8">
      <c r="A3746" s="152">
        <f t="shared" si="541"/>
        <v>3732</v>
      </c>
      <c r="B3746" s="153">
        <f t="shared" si="541"/>
        <v>48657</v>
      </c>
      <c r="C3746" s="179" t="str">
        <f t="shared" si="538"/>
        <v>구간41</v>
      </c>
      <c r="D3746" s="152">
        <f t="shared" si="535"/>
        <v>90</v>
      </c>
      <c r="E3746" s="180">
        <f>COUNTIF($C$15:C3746,C3746)</f>
        <v>78</v>
      </c>
      <c r="F3746" s="181">
        <f t="shared" si="539"/>
        <v>0.26107008960729505</v>
      </c>
      <c r="G3746" s="181">
        <f t="shared" si="540"/>
        <v>-0.22626074432632237</v>
      </c>
      <c r="H3746" s="182">
        <f t="shared" si="536"/>
        <v>3.4809345280972681E-2</v>
      </c>
    </row>
    <row r="3747" spans="1:8">
      <c r="A3747" s="152">
        <f t="shared" si="541"/>
        <v>3733</v>
      </c>
      <c r="B3747" s="153">
        <f t="shared" si="541"/>
        <v>48658</v>
      </c>
      <c r="C3747" s="179" t="str">
        <f t="shared" si="538"/>
        <v>구간41</v>
      </c>
      <c r="D3747" s="152">
        <f t="shared" si="535"/>
        <v>90</v>
      </c>
      <c r="E3747" s="180">
        <f>COUNTIF($C$15:C3747,C3747)</f>
        <v>79</v>
      </c>
      <c r="F3747" s="181">
        <f t="shared" si="539"/>
        <v>0.26107008960729505</v>
      </c>
      <c r="G3747" s="181">
        <f t="shared" si="540"/>
        <v>-0.22916152309973678</v>
      </c>
      <c r="H3747" s="182">
        <f t="shared" si="536"/>
        <v>3.1908566507558273E-2</v>
      </c>
    </row>
    <row r="3748" spans="1:8">
      <c r="A3748" s="152">
        <f t="shared" si="541"/>
        <v>3734</v>
      </c>
      <c r="B3748" s="153">
        <f t="shared" si="541"/>
        <v>48659</v>
      </c>
      <c r="C3748" s="179" t="str">
        <f t="shared" si="538"/>
        <v>구간41</v>
      </c>
      <c r="D3748" s="152">
        <f t="shared" si="535"/>
        <v>90</v>
      </c>
      <c r="E3748" s="180">
        <f>COUNTIF($C$15:C3748,C3748)</f>
        <v>80</v>
      </c>
      <c r="F3748" s="181">
        <f t="shared" si="539"/>
        <v>0.26107008960729505</v>
      </c>
      <c r="G3748" s="181">
        <f t="shared" si="540"/>
        <v>-0.23206230187315116</v>
      </c>
      <c r="H3748" s="182">
        <f t="shared" si="536"/>
        <v>2.9007787734143892E-2</v>
      </c>
    </row>
    <row r="3749" spans="1:8">
      <c r="A3749" s="152">
        <f t="shared" si="541"/>
        <v>3735</v>
      </c>
      <c r="B3749" s="153">
        <f t="shared" si="541"/>
        <v>48660</v>
      </c>
      <c r="C3749" s="179" t="str">
        <f t="shared" si="538"/>
        <v>구간41</v>
      </c>
      <c r="D3749" s="152">
        <f t="shared" si="535"/>
        <v>90</v>
      </c>
      <c r="E3749" s="180">
        <f>COUNTIF($C$15:C3749,C3749)</f>
        <v>81</v>
      </c>
      <c r="F3749" s="181">
        <f t="shared" si="539"/>
        <v>0.26107008960729505</v>
      </c>
      <c r="G3749" s="181">
        <f t="shared" si="540"/>
        <v>-0.23496308064656554</v>
      </c>
      <c r="H3749" s="182">
        <f t="shared" si="536"/>
        <v>2.6107008960729511E-2</v>
      </c>
    </row>
    <row r="3750" spans="1:8">
      <c r="A3750" s="152">
        <f t="shared" si="541"/>
        <v>3736</v>
      </c>
      <c r="B3750" s="153">
        <f t="shared" si="541"/>
        <v>48661</v>
      </c>
      <c r="C3750" s="179" t="str">
        <f t="shared" si="538"/>
        <v>구간41</v>
      </c>
      <c r="D3750" s="152">
        <f t="shared" si="535"/>
        <v>90</v>
      </c>
      <c r="E3750" s="180">
        <f>COUNTIF($C$15:C3750,C3750)</f>
        <v>82</v>
      </c>
      <c r="F3750" s="181">
        <f t="shared" si="539"/>
        <v>0.26107008960729505</v>
      </c>
      <c r="G3750" s="181">
        <f t="shared" si="540"/>
        <v>-0.23786385941997995</v>
      </c>
      <c r="H3750" s="182">
        <f t="shared" si="536"/>
        <v>2.3206230187315102E-2</v>
      </c>
    </row>
    <row r="3751" spans="1:8">
      <c r="A3751" s="152">
        <f t="shared" si="541"/>
        <v>3737</v>
      </c>
      <c r="B3751" s="153">
        <f t="shared" si="541"/>
        <v>48662</v>
      </c>
      <c r="C3751" s="179" t="str">
        <f t="shared" si="538"/>
        <v>구간41</v>
      </c>
      <c r="D3751" s="152">
        <f t="shared" si="535"/>
        <v>90</v>
      </c>
      <c r="E3751" s="180">
        <f>COUNTIF($C$15:C3751,C3751)</f>
        <v>83</v>
      </c>
      <c r="F3751" s="181">
        <f t="shared" si="539"/>
        <v>0.26107008960729505</v>
      </c>
      <c r="G3751" s="181">
        <f t="shared" si="540"/>
        <v>-0.24076463819339433</v>
      </c>
      <c r="H3751" s="182">
        <f t="shared" si="536"/>
        <v>2.0305451413900721E-2</v>
      </c>
    </row>
    <row r="3752" spans="1:8">
      <c r="A3752" s="152">
        <f t="shared" si="541"/>
        <v>3738</v>
      </c>
      <c r="B3752" s="153">
        <f t="shared" si="541"/>
        <v>48663</v>
      </c>
      <c r="C3752" s="179" t="str">
        <f t="shared" si="538"/>
        <v>구간41</v>
      </c>
      <c r="D3752" s="152">
        <f t="shared" si="535"/>
        <v>90</v>
      </c>
      <c r="E3752" s="180">
        <f>COUNTIF($C$15:C3752,C3752)</f>
        <v>84</v>
      </c>
      <c r="F3752" s="181">
        <f t="shared" si="539"/>
        <v>0.26107008960729505</v>
      </c>
      <c r="G3752" s="181">
        <f t="shared" si="540"/>
        <v>-0.24366541696680871</v>
      </c>
      <c r="H3752" s="182">
        <f t="shared" si="536"/>
        <v>1.7404672640486341E-2</v>
      </c>
    </row>
    <row r="3753" spans="1:8">
      <c r="A3753" s="152">
        <f t="shared" si="541"/>
        <v>3739</v>
      </c>
      <c r="B3753" s="153">
        <f t="shared" si="541"/>
        <v>48664</v>
      </c>
      <c r="C3753" s="179" t="str">
        <f t="shared" si="538"/>
        <v>구간41</v>
      </c>
      <c r="D3753" s="152">
        <f t="shared" si="535"/>
        <v>90</v>
      </c>
      <c r="E3753" s="180">
        <f>COUNTIF($C$15:C3753,C3753)</f>
        <v>85</v>
      </c>
      <c r="F3753" s="181">
        <f t="shared" si="539"/>
        <v>0.26107008960729505</v>
      </c>
      <c r="G3753" s="181">
        <f t="shared" si="540"/>
        <v>-0.24656619574022312</v>
      </c>
      <c r="H3753" s="182">
        <f t="shared" si="536"/>
        <v>1.4503893867071932E-2</v>
      </c>
    </row>
    <row r="3754" spans="1:8">
      <c r="A3754" s="152">
        <f t="shared" si="541"/>
        <v>3740</v>
      </c>
      <c r="B3754" s="153">
        <f t="shared" si="541"/>
        <v>48665</v>
      </c>
      <c r="C3754" s="179" t="str">
        <f t="shared" si="538"/>
        <v>구간41</v>
      </c>
      <c r="D3754" s="152">
        <f t="shared" si="535"/>
        <v>90</v>
      </c>
      <c r="E3754" s="180">
        <f>COUNTIF($C$15:C3754,C3754)</f>
        <v>86</v>
      </c>
      <c r="F3754" s="181">
        <f t="shared" si="539"/>
        <v>0.26107008960729505</v>
      </c>
      <c r="G3754" s="181">
        <f t="shared" si="540"/>
        <v>-0.2494669745136375</v>
      </c>
      <c r="H3754" s="182">
        <f t="shared" si="536"/>
        <v>1.1603115093657551E-2</v>
      </c>
    </row>
    <row r="3755" spans="1:8">
      <c r="A3755" s="152">
        <f t="shared" si="541"/>
        <v>3741</v>
      </c>
      <c r="B3755" s="153">
        <f t="shared" si="541"/>
        <v>48666</v>
      </c>
      <c r="C3755" s="179" t="str">
        <f t="shared" si="538"/>
        <v>구간41</v>
      </c>
      <c r="D3755" s="152">
        <f t="shared" si="535"/>
        <v>90</v>
      </c>
      <c r="E3755" s="180">
        <f>COUNTIF($C$15:C3755,C3755)</f>
        <v>87</v>
      </c>
      <c r="F3755" s="181">
        <f t="shared" si="539"/>
        <v>0.26107008960729505</v>
      </c>
      <c r="G3755" s="181">
        <f t="shared" si="540"/>
        <v>-0.25236775328705191</v>
      </c>
      <c r="H3755" s="182">
        <f t="shared" si="536"/>
        <v>8.7023363202431425E-3</v>
      </c>
    </row>
    <row r="3756" spans="1:8">
      <c r="A3756" s="152">
        <f t="shared" si="541"/>
        <v>3742</v>
      </c>
      <c r="B3756" s="153">
        <f t="shared" si="541"/>
        <v>48667</v>
      </c>
      <c r="C3756" s="179" t="str">
        <f t="shared" si="538"/>
        <v>구간41</v>
      </c>
      <c r="D3756" s="152">
        <f t="shared" si="535"/>
        <v>90</v>
      </c>
      <c r="E3756" s="180">
        <f>COUNTIF($C$15:C3756,C3756)</f>
        <v>88</v>
      </c>
      <c r="F3756" s="181">
        <f t="shared" si="539"/>
        <v>0.26107008960729505</v>
      </c>
      <c r="G3756" s="181">
        <f t="shared" si="540"/>
        <v>-0.25526853206046629</v>
      </c>
      <c r="H3756" s="182">
        <f t="shared" si="536"/>
        <v>5.8015575468287617E-3</v>
      </c>
    </row>
    <row r="3757" spans="1:8">
      <c r="A3757" s="152">
        <f t="shared" si="541"/>
        <v>3743</v>
      </c>
      <c r="B3757" s="153">
        <f t="shared" si="541"/>
        <v>48668</v>
      </c>
      <c r="C3757" s="179" t="str">
        <f t="shared" si="538"/>
        <v>구간41</v>
      </c>
      <c r="D3757" s="152">
        <f t="shared" si="535"/>
        <v>90</v>
      </c>
      <c r="E3757" s="180">
        <f>COUNTIF($C$15:C3757,C3757)</f>
        <v>89</v>
      </c>
      <c r="F3757" s="181">
        <f t="shared" si="539"/>
        <v>0.26107008960729505</v>
      </c>
      <c r="G3757" s="181">
        <f t="shared" si="540"/>
        <v>-0.25816931083388067</v>
      </c>
      <c r="H3757" s="182">
        <f t="shared" si="536"/>
        <v>2.9007787734143808E-3</v>
      </c>
    </row>
    <row r="3758" spans="1:8">
      <c r="A3758" s="152">
        <f t="shared" si="541"/>
        <v>3744</v>
      </c>
      <c r="B3758" s="153">
        <f t="shared" si="541"/>
        <v>48669</v>
      </c>
      <c r="C3758" s="179" t="str">
        <f t="shared" si="538"/>
        <v>구간41</v>
      </c>
      <c r="D3758" s="152">
        <f t="shared" si="535"/>
        <v>90</v>
      </c>
      <c r="E3758" s="180">
        <f>COUNTIF($C$15:C3758,C3758)</f>
        <v>90</v>
      </c>
      <c r="F3758" s="181">
        <f t="shared" si="539"/>
        <v>0.26107008960729505</v>
      </c>
      <c r="G3758" s="181">
        <f t="shared" si="540"/>
        <v>-0.26107008960729505</v>
      </c>
      <c r="H3758" s="182">
        <f t="shared" si="536"/>
        <v>0</v>
      </c>
    </row>
    <row r="3759" spans="1:8">
      <c r="A3759" s="152">
        <f t="shared" si="541"/>
        <v>3745</v>
      </c>
      <c r="B3759" s="153">
        <f t="shared" si="541"/>
        <v>48670</v>
      </c>
      <c r="C3759" s="179" t="str">
        <f t="shared" si="538"/>
        <v>구간42</v>
      </c>
      <c r="D3759" s="152">
        <f t="shared" si="535"/>
        <v>91</v>
      </c>
      <c r="E3759" s="180">
        <f>COUNTIF($C$15:C3759,C3759)</f>
        <v>1</v>
      </c>
      <c r="F3759" s="181">
        <f t="shared" si="539"/>
        <v>0</v>
      </c>
      <c r="G3759" s="181">
        <f t="shared" si="540"/>
        <v>0</v>
      </c>
      <c r="H3759" s="182">
        <f t="shared" si="536"/>
        <v>0</v>
      </c>
    </row>
    <row r="3760" spans="1:8">
      <c r="A3760" s="152">
        <f t="shared" ref="A3760:B3775" si="542">A3759+1</f>
        <v>3746</v>
      </c>
      <c r="B3760" s="153">
        <f t="shared" si="542"/>
        <v>48671</v>
      </c>
      <c r="C3760" s="179" t="str">
        <f t="shared" si="538"/>
        <v>구간42</v>
      </c>
      <c r="D3760" s="152">
        <f t="shared" si="535"/>
        <v>91</v>
      </c>
      <c r="E3760" s="180">
        <f>COUNTIF($C$15:C3760,C3760)</f>
        <v>2</v>
      </c>
      <c r="F3760" s="181">
        <f t="shared" si="539"/>
        <v>0</v>
      </c>
      <c r="G3760" s="181">
        <f t="shared" si="540"/>
        <v>0</v>
      </c>
      <c r="H3760" s="182">
        <f t="shared" si="536"/>
        <v>0</v>
      </c>
    </row>
    <row r="3761" spans="1:8">
      <c r="A3761" s="152">
        <f t="shared" si="542"/>
        <v>3747</v>
      </c>
      <c r="B3761" s="153">
        <f t="shared" si="542"/>
        <v>48672</v>
      </c>
      <c r="C3761" s="179" t="str">
        <f t="shared" si="538"/>
        <v>구간42</v>
      </c>
      <c r="D3761" s="152">
        <f t="shared" si="535"/>
        <v>91</v>
      </c>
      <c r="E3761" s="180">
        <f>COUNTIF($C$15:C3761,C3761)</f>
        <v>3</v>
      </c>
      <c r="F3761" s="181">
        <f t="shared" si="539"/>
        <v>0</v>
      </c>
      <c r="G3761" s="181">
        <f t="shared" si="540"/>
        <v>0</v>
      </c>
      <c r="H3761" s="182">
        <f t="shared" si="536"/>
        <v>0</v>
      </c>
    </row>
    <row r="3762" spans="1:8">
      <c r="A3762" s="152">
        <f t="shared" si="542"/>
        <v>3748</v>
      </c>
      <c r="B3762" s="153">
        <f t="shared" si="542"/>
        <v>48673</v>
      </c>
      <c r="C3762" s="179" t="str">
        <f t="shared" si="538"/>
        <v>구간42</v>
      </c>
      <c r="D3762" s="152">
        <f t="shared" si="535"/>
        <v>91</v>
      </c>
      <c r="E3762" s="180">
        <f>COUNTIF($C$15:C3762,C3762)</f>
        <v>4</v>
      </c>
      <c r="F3762" s="181">
        <f t="shared" si="539"/>
        <v>0</v>
      </c>
      <c r="G3762" s="181">
        <f t="shared" si="540"/>
        <v>0</v>
      </c>
      <c r="H3762" s="182">
        <f t="shared" si="536"/>
        <v>0</v>
      </c>
    </row>
    <row r="3763" spans="1:8">
      <c r="A3763" s="152">
        <f t="shared" si="542"/>
        <v>3749</v>
      </c>
      <c r="B3763" s="153">
        <f t="shared" si="542"/>
        <v>48674</v>
      </c>
      <c r="C3763" s="179" t="str">
        <f t="shared" si="538"/>
        <v>구간42</v>
      </c>
      <c r="D3763" s="152">
        <f t="shared" si="535"/>
        <v>91</v>
      </c>
      <c r="E3763" s="180">
        <f>COUNTIF($C$15:C3763,C3763)</f>
        <v>5</v>
      </c>
      <c r="F3763" s="181">
        <f t="shared" si="539"/>
        <v>0</v>
      </c>
      <c r="G3763" s="181">
        <f t="shared" si="540"/>
        <v>0</v>
      </c>
      <c r="H3763" s="182">
        <f t="shared" si="536"/>
        <v>0</v>
      </c>
    </row>
    <row r="3764" spans="1:8">
      <c r="A3764" s="152">
        <f t="shared" si="542"/>
        <v>3750</v>
      </c>
      <c r="B3764" s="153">
        <f t="shared" si="542"/>
        <v>48675</v>
      </c>
      <c r="C3764" s="179" t="str">
        <f t="shared" si="538"/>
        <v>구간42</v>
      </c>
      <c r="D3764" s="152">
        <f t="shared" si="535"/>
        <v>91</v>
      </c>
      <c r="E3764" s="180">
        <f>COUNTIF($C$15:C3764,C3764)</f>
        <v>6</v>
      </c>
      <c r="F3764" s="181">
        <f t="shared" si="539"/>
        <v>0</v>
      </c>
      <c r="G3764" s="181">
        <f t="shared" si="540"/>
        <v>0</v>
      </c>
      <c r="H3764" s="182">
        <f t="shared" si="536"/>
        <v>0</v>
      </c>
    </row>
    <row r="3765" spans="1:8">
      <c r="A3765" s="152">
        <f t="shared" si="542"/>
        <v>3751</v>
      </c>
      <c r="B3765" s="153">
        <f t="shared" si="542"/>
        <v>48676</v>
      </c>
      <c r="C3765" s="179" t="str">
        <f t="shared" si="538"/>
        <v>구간42</v>
      </c>
      <c r="D3765" s="152">
        <f t="shared" si="535"/>
        <v>91</v>
      </c>
      <c r="E3765" s="180">
        <f>COUNTIF($C$15:C3765,C3765)</f>
        <v>7</v>
      </c>
      <c r="F3765" s="181">
        <f t="shared" si="539"/>
        <v>0</v>
      </c>
      <c r="G3765" s="181">
        <f t="shared" si="540"/>
        <v>0</v>
      </c>
      <c r="H3765" s="182">
        <f t="shared" si="536"/>
        <v>0</v>
      </c>
    </row>
    <row r="3766" spans="1:8">
      <c r="A3766" s="152">
        <f t="shared" si="542"/>
        <v>3752</v>
      </c>
      <c r="B3766" s="153">
        <f t="shared" si="542"/>
        <v>48677</v>
      </c>
      <c r="C3766" s="179" t="str">
        <f t="shared" si="538"/>
        <v>구간42</v>
      </c>
      <c r="D3766" s="152">
        <f t="shared" si="535"/>
        <v>91</v>
      </c>
      <c r="E3766" s="180">
        <f>COUNTIF($C$15:C3766,C3766)</f>
        <v>8</v>
      </c>
      <c r="F3766" s="181">
        <f t="shared" si="539"/>
        <v>0</v>
      </c>
      <c r="G3766" s="181">
        <f t="shared" si="540"/>
        <v>0</v>
      </c>
      <c r="H3766" s="182">
        <f t="shared" si="536"/>
        <v>0</v>
      </c>
    </row>
    <row r="3767" spans="1:8">
      <c r="A3767" s="152">
        <f t="shared" si="542"/>
        <v>3753</v>
      </c>
      <c r="B3767" s="153">
        <f t="shared" si="542"/>
        <v>48678</v>
      </c>
      <c r="C3767" s="179" t="str">
        <f t="shared" si="538"/>
        <v>구간42</v>
      </c>
      <c r="D3767" s="152">
        <f t="shared" si="535"/>
        <v>91</v>
      </c>
      <c r="E3767" s="180">
        <f>COUNTIF($C$15:C3767,C3767)</f>
        <v>9</v>
      </c>
      <c r="F3767" s="181">
        <f t="shared" si="539"/>
        <v>0</v>
      </c>
      <c r="G3767" s="181">
        <f t="shared" si="540"/>
        <v>0</v>
      </c>
      <c r="H3767" s="182">
        <f t="shared" si="536"/>
        <v>0</v>
      </c>
    </row>
    <row r="3768" spans="1:8">
      <c r="A3768" s="152">
        <f t="shared" si="542"/>
        <v>3754</v>
      </c>
      <c r="B3768" s="153">
        <f t="shared" si="542"/>
        <v>48679</v>
      </c>
      <c r="C3768" s="179" t="str">
        <f t="shared" si="538"/>
        <v>구간42</v>
      </c>
      <c r="D3768" s="152">
        <f t="shared" si="535"/>
        <v>91</v>
      </c>
      <c r="E3768" s="180">
        <f>COUNTIF($C$15:C3768,C3768)</f>
        <v>10</v>
      </c>
      <c r="F3768" s="181">
        <f t="shared" si="539"/>
        <v>0</v>
      </c>
      <c r="G3768" s="181">
        <f t="shared" si="540"/>
        <v>0</v>
      </c>
      <c r="H3768" s="182">
        <f t="shared" si="536"/>
        <v>0</v>
      </c>
    </row>
    <row r="3769" spans="1:8">
      <c r="A3769" s="152">
        <f t="shared" si="542"/>
        <v>3755</v>
      </c>
      <c r="B3769" s="153">
        <f t="shared" si="542"/>
        <v>48680</v>
      </c>
      <c r="C3769" s="179" t="str">
        <f t="shared" si="538"/>
        <v>구간42</v>
      </c>
      <c r="D3769" s="152">
        <f t="shared" si="535"/>
        <v>91</v>
      </c>
      <c r="E3769" s="180">
        <f>COUNTIF($C$15:C3769,C3769)</f>
        <v>11</v>
      </c>
      <c r="F3769" s="181">
        <f t="shared" si="539"/>
        <v>0</v>
      </c>
      <c r="G3769" s="181">
        <f t="shared" si="540"/>
        <v>0</v>
      </c>
      <c r="H3769" s="182">
        <f t="shared" si="536"/>
        <v>0</v>
      </c>
    </row>
    <row r="3770" spans="1:8">
      <c r="A3770" s="152">
        <f t="shared" si="542"/>
        <v>3756</v>
      </c>
      <c r="B3770" s="153">
        <f t="shared" si="542"/>
        <v>48681</v>
      </c>
      <c r="C3770" s="179" t="str">
        <f t="shared" si="538"/>
        <v>구간42</v>
      </c>
      <c r="D3770" s="152">
        <f t="shared" si="535"/>
        <v>91</v>
      </c>
      <c r="E3770" s="180">
        <f>COUNTIF($C$15:C3770,C3770)</f>
        <v>12</v>
      </c>
      <c r="F3770" s="181">
        <f t="shared" si="539"/>
        <v>0</v>
      </c>
      <c r="G3770" s="181">
        <f t="shared" si="540"/>
        <v>0</v>
      </c>
      <c r="H3770" s="182">
        <f t="shared" si="536"/>
        <v>0</v>
      </c>
    </row>
    <row r="3771" spans="1:8">
      <c r="A3771" s="152">
        <f t="shared" si="542"/>
        <v>3757</v>
      </c>
      <c r="B3771" s="153">
        <f t="shared" si="542"/>
        <v>48682</v>
      </c>
      <c r="C3771" s="179" t="str">
        <f t="shared" si="538"/>
        <v>구간42</v>
      </c>
      <c r="D3771" s="152">
        <f t="shared" si="535"/>
        <v>91</v>
      </c>
      <c r="E3771" s="180">
        <f>COUNTIF($C$15:C3771,C3771)</f>
        <v>13</v>
      </c>
      <c r="F3771" s="181">
        <f t="shared" si="539"/>
        <v>0</v>
      </c>
      <c r="G3771" s="181">
        <f t="shared" si="540"/>
        <v>0</v>
      </c>
      <c r="H3771" s="182">
        <f t="shared" si="536"/>
        <v>0</v>
      </c>
    </row>
    <row r="3772" spans="1:8">
      <c r="A3772" s="152">
        <f t="shared" si="542"/>
        <v>3758</v>
      </c>
      <c r="B3772" s="153">
        <f t="shared" si="542"/>
        <v>48683</v>
      </c>
      <c r="C3772" s="179" t="str">
        <f t="shared" si="538"/>
        <v>구간42</v>
      </c>
      <c r="D3772" s="152">
        <f t="shared" si="535"/>
        <v>91</v>
      </c>
      <c r="E3772" s="180">
        <f>COUNTIF($C$15:C3772,C3772)</f>
        <v>14</v>
      </c>
      <c r="F3772" s="181">
        <f t="shared" si="539"/>
        <v>0</v>
      </c>
      <c r="G3772" s="181">
        <f t="shared" si="540"/>
        <v>0</v>
      </c>
      <c r="H3772" s="182">
        <f t="shared" si="536"/>
        <v>0</v>
      </c>
    </row>
    <row r="3773" spans="1:8">
      <c r="A3773" s="152">
        <f t="shared" si="542"/>
        <v>3759</v>
      </c>
      <c r="B3773" s="153">
        <f t="shared" si="542"/>
        <v>48684</v>
      </c>
      <c r="C3773" s="179" t="str">
        <f t="shared" si="538"/>
        <v>구간42</v>
      </c>
      <c r="D3773" s="152">
        <f t="shared" si="535"/>
        <v>91</v>
      </c>
      <c r="E3773" s="180">
        <f>COUNTIF($C$15:C3773,C3773)</f>
        <v>15</v>
      </c>
      <c r="F3773" s="181">
        <f t="shared" si="539"/>
        <v>0</v>
      </c>
      <c r="G3773" s="181">
        <f t="shared" si="540"/>
        <v>0</v>
      </c>
      <c r="H3773" s="182">
        <f t="shared" si="536"/>
        <v>0</v>
      </c>
    </row>
    <row r="3774" spans="1:8">
      <c r="A3774" s="152">
        <f t="shared" si="542"/>
        <v>3760</v>
      </c>
      <c r="B3774" s="153">
        <f t="shared" si="542"/>
        <v>48685</v>
      </c>
      <c r="C3774" s="179" t="str">
        <f t="shared" si="538"/>
        <v>구간42</v>
      </c>
      <c r="D3774" s="152">
        <f t="shared" si="535"/>
        <v>91</v>
      </c>
      <c r="E3774" s="180">
        <f>COUNTIF($C$15:C3774,C3774)</f>
        <v>16</v>
      </c>
      <c r="F3774" s="181">
        <f t="shared" si="539"/>
        <v>0</v>
      </c>
      <c r="G3774" s="181">
        <f t="shared" si="540"/>
        <v>0</v>
      </c>
      <c r="H3774" s="182">
        <f t="shared" si="536"/>
        <v>0</v>
      </c>
    </row>
    <row r="3775" spans="1:8">
      <c r="A3775" s="152">
        <f t="shared" si="542"/>
        <v>3761</v>
      </c>
      <c r="B3775" s="153">
        <f t="shared" si="542"/>
        <v>48686</v>
      </c>
      <c r="C3775" s="179" t="str">
        <f t="shared" si="538"/>
        <v>구간42</v>
      </c>
      <c r="D3775" s="152">
        <f t="shared" si="535"/>
        <v>91</v>
      </c>
      <c r="E3775" s="180">
        <f>COUNTIF($C$15:C3775,C3775)</f>
        <v>17</v>
      </c>
      <c r="F3775" s="181">
        <f t="shared" si="539"/>
        <v>0</v>
      </c>
      <c r="G3775" s="181">
        <f t="shared" si="540"/>
        <v>0</v>
      </c>
      <c r="H3775" s="182">
        <f t="shared" si="536"/>
        <v>0</v>
      </c>
    </row>
    <row r="3776" spans="1:8">
      <c r="A3776" s="152">
        <f t="shared" ref="A3776:B3791" si="543">A3775+1</f>
        <v>3762</v>
      </c>
      <c r="B3776" s="153">
        <f t="shared" si="543"/>
        <v>48687</v>
      </c>
      <c r="C3776" s="179" t="str">
        <f t="shared" si="538"/>
        <v>구간42</v>
      </c>
      <c r="D3776" s="152">
        <f t="shared" si="535"/>
        <v>91</v>
      </c>
      <c r="E3776" s="180">
        <f>COUNTIF($C$15:C3776,C3776)</f>
        <v>18</v>
      </c>
      <c r="F3776" s="181">
        <f t="shared" si="539"/>
        <v>0</v>
      </c>
      <c r="G3776" s="181">
        <f t="shared" si="540"/>
        <v>0</v>
      </c>
      <c r="H3776" s="182">
        <f t="shared" si="536"/>
        <v>0</v>
      </c>
    </row>
    <row r="3777" spans="1:8">
      <c r="A3777" s="152">
        <f t="shared" si="543"/>
        <v>3763</v>
      </c>
      <c r="B3777" s="153">
        <f t="shared" si="543"/>
        <v>48688</v>
      </c>
      <c r="C3777" s="179" t="str">
        <f t="shared" si="538"/>
        <v>구간42</v>
      </c>
      <c r="D3777" s="152">
        <f t="shared" si="535"/>
        <v>91</v>
      </c>
      <c r="E3777" s="180">
        <f>COUNTIF($C$15:C3777,C3777)</f>
        <v>19</v>
      </c>
      <c r="F3777" s="181">
        <f t="shared" si="539"/>
        <v>0</v>
      </c>
      <c r="G3777" s="181">
        <f t="shared" si="540"/>
        <v>0</v>
      </c>
      <c r="H3777" s="182">
        <f t="shared" si="536"/>
        <v>0</v>
      </c>
    </row>
    <row r="3778" spans="1:8">
      <c r="A3778" s="152">
        <f t="shared" si="543"/>
        <v>3764</v>
      </c>
      <c r="B3778" s="153">
        <f t="shared" si="543"/>
        <v>48689</v>
      </c>
      <c r="C3778" s="179" t="str">
        <f t="shared" si="538"/>
        <v>구간42</v>
      </c>
      <c r="D3778" s="152">
        <f t="shared" si="535"/>
        <v>91</v>
      </c>
      <c r="E3778" s="180">
        <f>COUNTIF($C$15:C3778,C3778)</f>
        <v>20</v>
      </c>
      <c r="F3778" s="181">
        <f t="shared" si="539"/>
        <v>0</v>
      </c>
      <c r="G3778" s="181">
        <f t="shared" si="540"/>
        <v>0</v>
      </c>
      <c r="H3778" s="182">
        <f t="shared" si="536"/>
        <v>0</v>
      </c>
    </row>
    <row r="3779" spans="1:8">
      <c r="A3779" s="152">
        <f t="shared" si="543"/>
        <v>3765</v>
      </c>
      <c r="B3779" s="153">
        <f t="shared" si="543"/>
        <v>48690</v>
      </c>
      <c r="C3779" s="179" t="str">
        <f t="shared" si="538"/>
        <v>구간42</v>
      </c>
      <c r="D3779" s="152">
        <f t="shared" si="535"/>
        <v>91</v>
      </c>
      <c r="E3779" s="180">
        <f>COUNTIF($C$15:C3779,C3779)</f>
        <v>21</v>
      </c>
      <c r="F3779" s="181">
        <f t="shared" si="539"/>
        <v>0</v>
      </c>
      <c r="G3779" s="181">
        <f t="shared" si="540"/>
        <v>0</v>
      </c>
      <c r="H3779" s="182">
        <f t="shared" si="536"/>
        <v>0</v>
      </c>
    </row>
    <row r="3780" spans="1:8">
      <c r="A3780" s="152">
        <f t="shared" si="543"/>
        <v>3766</v>
      </c>
      <c r="B3780" s="153">
        <f t="shared" si="543"/>
        <v>48691</v>
      </c>
      <c r="C3780" s="179" t="str">
        <f t="shared" si="538"/>
        <v>구간42</v>
      </c>
      <c r="D3780" s="152">
        <f t="shared" si="535"/>
        <v>91</v>
      </c>
      <c r="E3780" s="180">
        <f>COUNTIF($C$15:C3780,C3780)</f>
        <v>22</v>
      </c>
      <c r="F3780" s="181">
        <f t="shared" si="539"/>
        <v>0</v>
      </c>
      <c r="G3780" s="181">
        <f t="shared" si="540"/>
        <v>0</v>
      </c>
      <c r="H3780" s="182">
        <f t="shared" si="536"/>
        <v>0</v>
      </c>
    </row>
    <row r="3781" spans="1:8">
      <c r="A3781" s="152">
        <f t="shared" si="543"/>
        <v>3767</v>
      </c>
      <c r="B3781" s="153">
        <f t="shared" si="543"/>
        <v>48692</v>
      </c>
      <c r="C3781" s="179" t="str">
        <f t="shared" si="538"/>
        <v>구간42</v>
      </c>
      <c r="D3781" s="152">
        <f t="shared" si="535"/>
        <v>91</v>
      </c>
      <c r="E3781" s="180">
        <f>COUNTIF($C$15:C3781,C3781)</f>
        <v>23</v>
      </c>
      <c r="F3781" s="181">
        <f t="shared" si="539"/>
        <v>0</v>
      </c>
      <c r="G3781" s="181">
        <f t="shared" si="540"/>
        <v>0</v>
      </c>
      <c r="H3781" s="182">
        <f t="shared" si="536"/>
        <v>0</v>
      </c>
    </row>
    <row r="3782" spans="1:8">
      <c r="A3782" s="152">
        <f t="shared" si="543"/>
        <v>3768</v>
      </c>
      <c r="B3782" s="153">
        <f t="shared" si="543"/>
        <v>48693</v>
      </c>
      <c r="C3782" s="179" t="str">
        <f t="shared" si="538"/>
        <v>구간42</v>
      </c>
      <c r="D3782" s="152">
        <f t="shared" si="535"/>
        <v>91</v>
      </c>
      <c r="E3782" s="180">
        <f>COUNTIF($C$15:C3782,C3782)</f>
        <v>24</v>
      </c>
      <c r="F3782" s="181">
        <f t="shared" si="539"/>
        <v>0</v>
      </c>
      <c r="G3782" s="181">
        <f t="shared" si="540"/>
        <v>0</v>
      </c>
      <c r="H3782" s="182">
        <f t="shared" si="536"/>
        <v>0</v>
      </c>
    </row>
    <row r="3783" spans="1:8">
      <c r="A3783" s="152">
        <f t="shared" si="543"/>
        <v>3769</v>
      </c>
      <c r="B3783" s="153">
        <f t="shared" si="543"/>
        <v>48694</v>
      </c>
      <c r="C3783" s="179" t="str">
        <f t="shared" si="538"/>
        <v>구간42</v>
      </c>
      <c r="D3783" s="152">
        <f t="shared" si="535"/>
        <v>91</v>
      </c>
      <c r="E3783" s="180">
        <f>COUNTIF($C$15:C3783,C3783)</f>
        <v>25</v>
      </c>
      <c r="F3783" s="181">
        <f t="shared" si="539"/>
        <v>0</v>
      </c>
      <c r="G3783" s="181">
        <f t="shared" si="540"/>
        <v>0</v>
      </c>
      <c r="H3783" s="182">
        <f t="shared" si="536"/>
        <v>0</v>
      </c>
    </row>
    <row r="3784" spans="1:8">
      <c r="A3784" s="152">
        <f t="shared" si="543"/>
        <v>3770</v>
      </c>
      <c r="B3784" s="153">
        <f t="shared" si="543"/>
        <v>48695</v>
      </c>
      <c r="C3784" s="179" t="str">
        <f t="shared" si="538"/>
        <v>구간42</v>
      </c>
      <c r="D3784" s="152">
        <f t="shared" si="535"/>
        <v>91</v>
      </c>
      <c r="E3784" s="180">
        <f>COUNTIF($C$15:C3784,C3784)</f>
        <v>26</v>
      </c>
      <c r="F3784" s="181">
        <f t="shared" si="539"/>
        <v>0</v>
      </c>
      <c r="G3784" s="181">
        <f t="shared" si="540"/>
        <v>0</v>
      </c>
      <c r="H3784" s="182">
        <f t="shared" si="536"/>
        <v>0</v>
      </c>
    </row>
    <row r="3785" spans="1:8">
      <c r="A3785" s="152">
        <f t="shared" si="543"/>
        <v>3771</v>
      </c>
      <c r="B3785" s="153">
        <f t="shared" si="543"/>
        <v>48696</v>
      </c>
      <c r="C3785" s="179" t="str">
        <f t="shared" si="538"/>
        <v>구간42</v>
      </c>
      <c r="D3785" s="152">
        <f t="shared" si="535"/>
        <v>91</v>
      </c>
      <c r="E3785" s="180">
        <f>COUNTIF($C$15:C3785,C3785)</f>
        <v>27</v>
      </c>
      <c r="F3785" s="181">
        <f t="shared" si="539"/>
        <v>0</v>
      </c>
      <c r="G3785" s="181">
        <f t="shared" si="540"/>
        <v>0</v>
      </c>
      <c r="H3785" s="182">
        <f t="shared" si="536"/>
        <v>0</v>
      </c>
    </row>
    <row r="3786" spans="1:8">
      <c r="A3786" s="152">
        <f t="shared" si="543"/>
        <v>3772</v>
      </c>
      <c r="B3786" s="153">
        <f t="shared" si="543"/>
        <v>48697</v>
      </c>
      <c r="C3786" s="179" t="str">
        <f t="shared" si="538"/>
        <v>구간42</v>
      </c>
      <c r="D3786" s="152">
        <f t="shared" si="535"/>
        <v>91</v>
      </c>
      <c r="E3786" s="180">
        <f>COUNTIF($C$15:C3786,C3786)</f>
        <v>28</v>
      </c>
      <c r="F3786" s="181">
        <f t="shared" si="539"/>
        <v>0</v>
      </c>
      <c r="G3786" s="181">
        <f t="shared" si="540"/>
        <v>0</v>
      </c>
      <c r="H3786" s="182">
        <f t="shared" si="536"/>
        <v>0</v>
      </c>
    </row>
    <row r="3787" spans="1:8">
      <c r="A3787" s="152">
        <f t="shared" si="543"/>
        <v>3773</v>
      </c>
      <c r="B3787" s="153">
        <f t="shared" si="543"/>
        <v>48698</v>
      </c>
      <c r="C3787" s="179" t="str">
        <f t="shared" si="538"/>
        <v>구간42</v>
      </c>
      <c r="D3787" s="152">
        <f t="shared" si="535"/>
        <v>91</v>
      </c>
      <c r="E3787" s="180">
        <f>COUNTIF($C$15:C3787,C3787)</f>
        <v>29</v>
      </c>
      <c r="F3787" s="181">
        <f t="shared" si="539"/>
        <v>0</v>
      </c>
      <c r="G3787" s="181">
        <f t="shared" si="540"/>
        <v>0</v>
      </c>
      <c r="H3787" s="182">
        <f t="shared" si="536"/>
        <v>0</v>
      </c>
    </row>
    <row r="3788" spans="1:8">
      <c r="A3788" s="152">
        <f t="shared" si="543"/>
        <v>3774</v>
      </c>
      <c r="B3788" s="153">
        <f t="shared" si="543"/>
        <v>48699</v>
      </c>
      <c r="C3788" s="179" t="str">
        <f t="shared" si="538"/>
        <v>구간42</v>
      </c>
      <c r="D3788" s="152">
        <f t="shared" si="535"/>
        <v>91</v>
      </c>
      <c r="E3788" s="180">
        <f>COUNTIF($C$15:C3788,C3788)</f>
        <v>30</v>
      </c>
      <c r="F3788" s="181">
        <f t="shared" si="539"/>
        <v>0</v>
      </c>
      <c r="G3788" s="181">
        <f t="shared" si="540"/>
        <v>0</v>
      </c>
      <c r="H3788" s="182">
        <f t="shared" si="536"/>
        <v>0</v>
      </c>
    </row>
    <row r="3789" spans="1:8">
      <c r="A3789" s="152">
        <f t="shared" si="543"/>
        <v>3775</v>
      </c>
      <c r="B3789" s="153">
        <f t="shared" si="543"/>
        <v>48700</v>
      </c>
      <c r="C3789" s="179" t="str">
        <f t="shared" si="538"/>
        <v>구간42</v>
      </c>
      <c r="D3789" s="152">
        <f t="shared" si="535"/>
        <v>91</v>
      </c>
      <c r="E3789" s="180">
        <f>COUNTIF($C$15:C3789,C3789)</f>
        <v>31</v>
      </c>
      <c r="F3789" s="181">
        <f t="shared" si="539"/>
        <v>0</v>
      </c>
      <c r="G3789" s="181">
        <f t="shared" si="540"/>
        <v>0</v>
      </c>
      <c r="H3789" s="182">
        <f t="shared" si="536"/>
        <v>0</v>
      </c>
    </row>
    <row r="3790" spans="1:8">
      <c r="A3790" s="152">
        <f t="shared" si="543"/>
        <v>3776</v>
      </c>
      <c r="B3790" s="153">
        <f t="shared" si="543"/>
        <v>48701</v>
      </c>
      <c r="C3790" s="179" t="str">
        <f t="shared" si="538"/>
        <v>구간42</v>
      </c>
      <c r="D3790" s="152">
        <f t="shared" si="535"/>
        <v>91</v>
      </c>
      <c r="E3790" s="180">
        <f>COUNTIF($C$15:C3790,C3790)</f>
        <v>32</v>
      </c>
      <c r="F3790" s="181">
        <f t="shared" si="539"/>
        <v>0</v>
      </c>
      <c r="G3790" s="181">
        <f t="shared" si="540"/>
        <v>0</v>
      </c>
      <c r="H3790" s="182">
        <f t="shared" si="536"/>
        <v>0</v>
      </c>
    </row>
    <row r="3791" spans="1:8">
      <c r="A3791" s="152">
        <f t="shared" si="543"/>
        <v>3777</v>
      </c>
      <c r="B3791" s="153">
        <f t="shared" si="543"/>
        <v>48702</v>
      </c>
      <c r="C3791" s="179" t="str">
        <f t="shared" si="538"/>
        <v>구간42</v>
      </c>
      <c r="D3791" s="152">
        <f t="shared" ref="D3791:D3854" si="544">COUNTIF($C$15:$C$49928,C3791)</f>
        <v>91</v>
      </c>
      <c r="E3791" s="180">
        <f>COUNTIF($C$15:C3791,C3791)</f>
        <v>33</v>
      </c>
      <c r="F3791" s="181">
        <f t="shared" si="539"/>
        <v>0</v>
      </c>
      <c r="G3791" s="181">
        <f t="shared" si="540"/>
        <v>0</v>
      </c>
      <c r="H3791" s="182">
        <f t="shared" ref="H3791:H3854" si="545">F3791+G3791</f>
        <v>0</v>
      </c>
    </row>
    <row r="3792" spans="1:8">
      <c r="A3792" s="152">
        <f t="shared" ref="A3792:B3807" si="546">A3791+1</f>
        <v>3778</v>
      </c>
      <c r="B3792" s="153">
        <f t="shared" si="546"/>
        <v>48703</v>
      </c>
      <c r="C3792" s="179" t="str">
        <f t="shared" ref="C3792:C3855" si="547">IF(IFERROR(HLOOKUP(B3792,$D$5:$BK$6,2,FALSE),"")="",C3793,HLOOKUP(B3792,$D$5:$BK$7,2,FALSE))</f>
        <v>구간42</v>
      </c>
      <c r="D3792" s="152">
        <f t="shared" si="544"/>
        <v>91</v>
      </c>
      <c r="E3792" s="180">
        <f>COUNTIF($C$15:C3792,C3792)</f>
        <v>34</v>
      </c>
      <c r="F3792" s="181">
        <f t="shared" ref="F3792:F3855" si="548">HLOOKUP($C3792,$D$6:$BK$11,6,FALSE)</f>
        <v>0</v>
      </c>
      <c r="G3792" s="181">
        <f t="shared" ref="G3792:G3855" si="549">HLOOKUP($C3792,$D$6:$BK$11,5,FALSE)*(E3792)</f>
        <v>0</v>
      </c>
      <c r="H3792" s="182">
        <f t="shared" si="545"/>
        <v>0</v>
      </c>
    </row>
    <row r="3793" spans="1:8">
      <c r="A3793" s="152">
        <f t="shared" si="546"/>
        <v>3779</v>
      </c>
      <c r="B3793" s="153">
        <f t="shared" si="546"/>
        <v>48704</v>
      </c>
      <c r="C3793" s="179" t="str">
        <f t="shared" si="547"/>
        <v>구간42</v>
      </c>
      <c r="D3793" s="152">
        <f t="shared" si="544"/>
        <v>91</v>
      </c>
      <c r="E3793" s="180">
        <f>COUNTIF($C$15:C3793,C3793)</f>
        <v>35</v>
      </c>
      <c r="F3793" s="181">
        <f t="shared" si="548"/>
        <v>0</v>
      </c>
      <c r="G3793" s="181">
        <f t="shared" si="549"/>
        <v>0</v>
      </c>
      <c r="H3793" s="182">
        <f t="shared" si="545"/>
        <v>0</v>
      </c>
    </row>
    <row r="3794" spans="1:8">
      <c r="A3794" s="152">
        <f t="shared" si="546"/>
        <v>3780</v>
      </c>
      <c r="B3794" s="153">
        <f t="shared" si="546"/>
        <v>48705</v>
      </c>
      <c r="C3794" s="179" t="str">
        <f t="shared" si="547"/>
        <v>구간42</v>
      </c>
      <c r="D3794" s="152">
        <f t="shared" si="544"/>
        <v>91</v>
      </c>
      <c r="E3794" s="180">
        <f>COUNTIF($C$15:C3794,C3794)</f>
        <v>36</v>
      </c>
      <c r="F3794" s="181">
        <f t="shared" si="548"/>
        <v>0</v>
      </c>
      <c r="G3794" s="181">
        <f t="shared" si="549"/>
        <v>0</v>
      </c>
      <c r="H3794" s="182">
        <f t="shared" si="545"/>
        <v>0</v>
      </c>
    </row>
    <row r="3795" spans="1:8">
      <c r="A3795" s="152">
        <f t="shared" si="546"/>
        <v>3781</v>
      </c>
      <c r="B3795" s="153">
        <f t="shared" si="546"/>
        <v>48706</v>
      </c>
      <c r="C3795" s="179" t="str">
        <f t="shared" si="547"/>
        <v>구간42</v>
      </c>
      <c r="D3795" s="152">
        <f t="shared" si="544"/>
        <v>91</v>
      </c>
      <c r="E3795" s="180">
        <f>COUNTIF($C$15:C3795,C3795)</f>
        <v>37</v>
      </c>
      <c r="F3795" s="181">
        <f t="shared" si="548"/>
        <v>0</v>
      </c>
      <c r="G3795" s="181">
        <f t="shared" si="549"/>
        <v>0</v>
      </c>
      <c r="H3795" s="182">
        <f t="shared" si="545"/>
        <v>0</v>
      </c>
    </row>
    <row r="3796" spans="1:8">
      <c r="A3796" s="152">
        <f t="shared" si="546"/>
        <v>3782</v>
      </c>
      <c r="B3796" s="153">
        <f t="shared" si="546"/>
        <v>48707</v>
      </c>
      <c r="C3796" s="179" t="str">
        <f t="shared" si="547"/>
        <v>구간42</v>
      </c>
      <c r="D3796" s="152">
        <f t="shared" si="544"/>
        <v>91</v>
      </c>
      <c r="E3796" s="180">
        <f>COUNTIF($C$15:C3796,C3796)</f>
        <v>38</v>
      </c>
      <c r="F3796" s="181">
        <f t="shared" si="548"/>
        <v>0</v>
      </c>
      <c r="G3796" s="181">
        <f t="shared" si="549"/>
        <v>0</v>
      </c>
      <c r="H3796" s="182">
        <f t="shared" si="545"/>
        <v>0</v>
      </c>
    </row>
    <row r="3797" spans="1:8">
      <c r="A3797" s="152">
        <f t="shared" si="546"/>
        <v>3783</v>
      </c>
      <c r="B3797" s="153">
        <f t="shared" si="546"/>
        <v>48708</v>
      </c>
      <c r="C3797" s="179" t="str">
        <f t="shared" si="547"/>
        <v>구간42</v>
      </c>
      <c r="D3797" s="152">
        <f t="shared" si="544"/>
        <v>91</v>
      </c>
      <c r="E3797" s="180">
        <f>COUNTIF($C$15:C3797,C3797)</f>
        <v>39</v>
      </c>
      <c r="F3797" s="181">
        <f t="shared" si="548"/>
        <v>0</v>
      </c>
      <c r="G3797" s="181">
        <f t="shared" si="549"/>
        <v>0</v>
      </c>
      <c r="H3797" s="182">
        <f t="shared" si="545"/>
        <v>0</v>
      </c>
    </row>
    <row r="3798" spans="1:8">
      <c r="A3798" s="152">
        <f t="shared" si="546"/>
        <v>3784</v>
      </c>
      <c r="B3798" s="153">
        <f t="shared" si="546"/>
        <v>48709</v>
      </c>
      <c r="C3798" s="179" t="str">
        <f t="shared" si="547"/>
        <v>구간42</v>
      </c>
      <c r="D3798" s="152">
        <f t="shared" si="544"/>
        <v>91</v>
      </c>
      <c r="E3798" s="180">
        <f>COUNTIF($C$15:C3798,C3798)</f>
        <v>40</v>
      </c>
      <c r="F3798" s="181">
        <f t="shared" si="548"/>
        <v>0</v>
      </c>
      <c r="G3798" s="181">
        <f t="shared" si="549"/>
        <v>0</v>
      </c>
      <c r="H3798" s="182">
        <f t="shared" si="545"/>
        <v>0</v>
      </c>
    </row>
    <row r="3799" spans="1:8">
      <c r="A3799" s="152">
        <f t="shared" si="546"/>
        <v>3785</v>
      </c>
      <c r="B3799" s="153">
        <f t="shared" si="546"/>
        <v>48710</v>
      </c>
      <c r="C3799" s="179" t="str">
        <f t="shared" si="547"/>
        <v>구간42</v>
      </c>
      <c r="D3799" s="152">
        <f t="shared" si="544"/>
        <v>91</v>
      </c>
      <c r="E3799" s="180">
        <f>COUNTIF($C$15:C3799,C3799)</f>
        <v>41</v>
      </c>
      <c r="F3799" s="181">
        <f t="shared" si="548"/>
        <v>0</v>
      </c>
      <c r="G3799" s="181">
        <f t="shared" si="549"/>
        <v>0</v>
      </c>
      <c r="H3799" s="182">
        <f t="shared" si="545"/>
        <v>0</v>
      </c>
    </row>
    <row r="3800" spans="1:8">
      <c r="A3800" s="152">
        <f t="shared" si="546"/>
        <v>3786</v>
      </c>
      <c r="B3800" s="153">
        <f t="shared" si="546"/>
        <v>48711</v>
      </c>
      <c r="C3800" s="179" t="str">
        <f t="shared" si="547"/>
        <v>구간42</v>
      </c>
      <c r="D3800" s="152">
        <f t="shared" si="544"/>
        <v>91</v>
      </c>
      <c r="E3800" s="180">
        <f>COUNTIF($C$15:C3800,C3800)</f>
        <v>42</v>
      </c>
      <c r="F3800" s="181">
        <f t="shared" si="548"/>
        <v>0</v>
      </c>
      <c r="G3800" s="181">
        <f t="shared" si="549"/>
        <v>0</v>
      </c>
      <c r="H3800" s="182">
        <f t="shared" si="545"/>
        <v>0</v>
      </c>
    </row>
    <row r="3801" spans="1:8">
      <c r="A3801" s="152">
        <f t="shared" si="546"/>
        <v>3787</v>
      </c>
      <c r="B3801" s="153">
        <f t="shared" si="546"/>
        <v>48712</v>
      </c>
      <c r="C3801" s="179" t="str">
        <f t="shared" si="547"/>
        <v>구간42</v>
      </c>
      <c r="D3801" s="152">
        <f t="shared" si="544"/>
        <v>91</v>
      </c>
      <c r="E3801" s="180">
        <f>COUNTIF($C$15:C3801,C3801)</f>
        <v>43</v>
      </c>
      <c r="F3801" s="181">
        <f t="shared" si="548"/>
        <v>0</v>
      </c>
      <c r="G3801" s="181">
        <f t="shared" si="549"/>
        <v>0</v>
      </c>
      <c r="H3801" s="182">
        <f t="shared" si="545"/>
        <v>0</v>
      </c>
    </row>
    <row r="3802" spans="1:8">
      <c r="A3802" s="152">
        <f t="shared" si="546"/>
        <v>3788</v>
      </c>
      <c r="B3802" s="153">
        <f t="shared" si="546"/>
        <v>48713</v>
      </c>
      <c r="C3802" s="179" t="str">
        <f t="shared" si="547"/>
        <v>구간42</v>
      </c>
      <c r="D3802" s="152">
        <f t="shared" si="544"/>
        <v>91</v>
      </c>
      <c r="E3802" s="180">
        <f>COUNTIF($C$15:C3802,C3802)</f>
        <v>44</v>
      </c>
      <c r="F3802" s="181">
        <f t="shared" si="548"/>
        <v>0</v>
      </c>
      <c r="G3802" s="181">
        <f t="shared" si="549"/>
        <v>0</v>
      </c>
      <c r="H3802" s="182">
        <f t="shared" si="545"/>
        <v>0</v>
      </c>
    </row>
    <row r="3803" spans="1:8">
      <c r="A3803" s="152">
        <f t="shared" si="546"/>
        <v>3789</v>
      </c>
      <c r="B3803" s="153">
        <f t="shared" si="546"/>
        <v>48714</v>
      </c>
      <c r="C3803" s="179" t="str">
        <f t="shared" si="547"/>
        <v>구간42</v>
      </c>
      <c r="D3803" s="152">
        <f t="shared" si="544"/>
        <v>91</v>
      </c>
      <c r="E3803" s="180">
        <f>COUNTIF($C$15:C3803,C3803)</f>
        <v>45</v>
      </c>
      <c r="F3803" s="181">
        <f t="shared" si="548"/>
        <v>0</v>
      </c>
      <c r="G3803" s="181">
        <f t="shared" si="549"/>
        <v>0</v>
      </c>
      <c r="H3803" s="182">
        <f t="shared" si="545"/>
        <v>0</v>
      </c>
    </row>
    <row r="3804" spans="1:8">
      <c r="A3804" s="152">
        <f t="shared" si="546"/>
        <v>3790</v>
      </c>
      <c r="B3804" s="153">
        <f t="shared" si="546"/>
        <v>48715</v>
      </c>
      <c r="C3804" s="179" t="str">
        <f t="shared" si="547"/>
        <v>구간42</v>
      </c>
      <c r="D3804" s="152">
        <f t="shared" si="544"/>
        <v>91</v>
      </c>
      <c r="E3804" s="180">
        <f>COUNTIF($C$15:C3804,C3804)</f>
        <v>46</v>
      </c>
      <c r="F3804" s="181">
        <f t="shared" si="548"/>
        <v>0</v>
      </c>
      <c r="G3804" s="181">
        <f t="shared" si="549"/>
        <v>0</v>
      </c>
      <c r="H3804" s="182">
        <f t="shared" si="545"/>
        <v>0</v>
      </c>
    </row>
    <row r="3805" spans="1:8">
      <c r="A3805" s="152">
        <f t="shared" si="546"/>
        <v>3791</v>
      </c>
      <c r="B3805" s="153">
        <f t="shared" si="546"/>
        <v>48716</v>
      </c>
      <c r="C3805" s="179" t="str">
        <f t="shared" si="547"/>
        <v>구간42</v>
      </c>
      <c r="D3805" s="152">
        <f t="shared" si="544"/>
        <v>91</v>
      </c>
      <c r="E3805" s="180">
        <f>COUNTIF($C$15:C3805,C3805)</f>
        <v>47</v>
      </c>
      <c r="F3805" s="181">
        <f t="shared" si="548"/>
        <v>0</v>
      </c>
      <c r="G3805" s="181">
        <f t="shared" si="549"/>
        <v>0</v>
      </c>
      <c r="H3805" s="182">
        <f t="shared" si="545"/>
        <v>0</v>
      </c>
    </row>
    <row r="3806" spans="1:8">
      <c r="A3806" s="152">
        <f t="shared" si="546"/>
        <v>3792</v>
      </c>
      <c r="B3806" s="153">
        <f t="shared" si="546"/>
        <v>48717</v>
      </c>
      <c r="C3806" s="179" t="str">
        <f t="shared" si="547"/>
        <v>구간42</v>
      </c>
      <c r="D3806" s="152">
        <f t="shared" si="544"/>
        <v>91</v>
      </c>
      <c r="E3806" s="180">
        <f>COUNTIF($C$15:C3806,C3806)</f>
        <v>48</v>
      </c>
      <c r="F3806" s="181">
        <f t="shared" si="548"/>
        <v>0</v>
      </c>
      <c r="G3806" s="181">
        <f t="shared" si="549"/>
        <v>0</v>
      </c>
      <c r="H3806" s="182">
        <f t="shared" si="545"/>
        <v>0</v>
      </c>
    </row>
    <row r="3807" spans="1:8">
      <c r="A3807" s="152">
        <f t="shared" si="546"/>
        <v>3793</v>
      </c>
      <c r="B3807" s="153">
        <f t="shared" si="546"/>
        <v>48718</v>
      </c>
      <c r="C3807" s="179" t="str">
        <f t="shared" si="547"/>
        <v>구간42</v>
      </c>
      <c r="D3807" s="152">
        <f t="shared" si="544"/>
        <v>91</v>
      </c>
      <c r="E3807" s="180">
        <f>COUNTIF($C$15:C3807,C3807)</f>
        <v>49</v>
      </c>
      <c r="F3807" s="181">
        <f t="shared" si="548"/>
        <v>0</v>
      </c>
      <c r="G3807" s="181">
        <f t="shared" si="549"/>
        <v>0</v>
      </c>
      <c r="H3807" s="182">
        <f t="shared" si="545"/>
        <v>0</v>
      </c>
    </row>
    <row r="3808" spans="1:8">
      <c r="A3808" s="152">
        <f t="shared" ref="A3808:B3823" si="550">A3807+1</f>
        <v>3794</v>
      </c>
      <c r="B3808" s="153">
        <f t="shared" si="550"/>
        <v>48719</v>
      </c>
      <c r="C3808" s="179" t="str">
        <f t="shared" si="547"/>
        <v>구간42</v>
      </c>
      <c r="D3808" s="152">
        <f t="shared" si="544"/>
        <v>91</v>
      </c>
      <c r="E3808" s="180">
        <f>COUNTIF($C$15:C3808,C3808)</f>
        <v>50</v>
      </c>
      <c r="F3808" s="181">
        <f t="shared" si="548"/>
        <v>0</v>
      </c>
      <c r="G3808" s="181">
        <f t="shared" si="549"/>
        <v>0</v>
      </c>
      <c r="H3808" s="182">
        <f t="shared" si="545"/>
        <v>0</v>
      </c>
    </row>
    <row r="3809" spans="1:8">
      <c r="A3809" s="152">
        <f t="shared" si="550"/>
        <v>3795</v>
      </c>
      <c r="B3809" s="153">
        <f t="shared" si="550"/>
        <v>48720</v>
      </c>
      <c r="C3809" s="179" t="str">
        <f t="shared" si="547"/>
        <v>구간42</v>
      </c>
      <c r="D3809" s="152">
        <f t="shared" si="544"/>
        <v>91</v>
      </c>
      <c r="E3809" s="180">
        <f>COUNTIF($C$15:C3809,C3809)</f>
        <v>51</v>
      </c>
      <c r="F3809" s="181">
        <f t="shared" si="548"/>
        <v>0</v>
      </c>
      <c r="G3809" s="181">
        <f t="shared" si="549"/>
        <v>0</v>
      </c>
      <c r="H3809" s="182">
        <f t="shared" si="545"/>
        <v>0</v>
      </c>
    </row>
    <row r="3810" spans="1:8">
      <c r="A3810" s="152">
        <f t="shared" si="550"/>
        <v>3796</v>
      </c>
      <c r="B3810" s="153">
        <f t="shared" si="550"/>
        <v>48721</v>
      </c>
      <c r="C3810" s="179" t="str">
        <f t="shared" si="547"/>
        <v>구간42</v>
      </c>
      <c r="D3810" s="152">
        <f t="shared" si="544"/>
        <v>91</v>
      </c>
      <c r="E3810" s="180">
        <f>COUNTIF($C$15:C3810,C3810)</f>
        <v>52</v>
      </c>
      <c r="F3810" s="181">
        <f t="shared" si="548"/>
        <v>0</v>
      </c>
      <c r="G3810" s="181">
        <f t="shared" si="549"/>
        <v>0</v>
      </c>
      <c r="H3810" s="182">
        <f t="shared" si="545"/>
        <v>0</v>
      </c>
    </row>
    <row r="3811" spans="1:8">
      <c r="A3811" s="152">
        <f t="shared" si="550"/>
        <v>3797</v>
      </c>
      <c r="B3811" s="153">
        <f t="shared" si="550"/>
        <v>48722</v>
      </c>
      <c r="C3811" s="179" t="str">
        <f t="shared" si="547"/>
        <v>구간42</v>
      </c>
      <c r="D3811" s="152">
        <f t="shared" si="544"/>
        <v>91</v>
      </c>
      <c r="E3811" s="180">
        <f>COUNTIF($C$15:C3811,C3811)</f>
        <v>53</v>
      </c>
      <c r="F3811" s="181">
        <f t="shared" si="548"/>
        <v>0</v>
      </c>
      <c r="G3811" s="181">
        <f t="shared" si="549"/>
        <v>0</v>
      </c>
      <c r="H3811" s="182">
        <f t="shared" si="545"/>
        <v>0</v>
      </c>
    </row>
    <row r="3812" spans="1:8">
      <c r="A3812" s="152">
        <f t="shared" si="550"/>
        <v>3798</v>
      </c>
      <c r="B3812" s="153">
        <f t="shared" si="550"/>
        <v>48723</v>
      </c>
      <c r="C3812" s="179" t="str">
        <f t="shared" si="547"/>
        <v>구간42</v>
      </c>
      <c r="D3812" s="152">
        <f t="shared" si="544"/>
        <v>91</v>
      </c>
      <c r="E3812" s="180">
        <f>COUNTIF($C$15:C3812,C3812)</f>
        <v>54</v>
      </c>
      <c r="F3812" s="181">
        <f t="shared" si="548"/>
        <v>0</v>
      </c>
      <c r="G3812" s="181">
        <f t="shared" si="549"/>
        <v>0</v>
      </c>
      <c r="H3812" s="182">
        <f t="shared" si="545"/>
        <v>0</v>
      </c>
    </row>
    <row r="3813" spans="1:8">
      <c r="A3813" s="152">
        <f t="shared" si="550"/>
        <v>3799</v>
      </c>
      <c r="B3813" s="153">
        <f t="shared" si="550"/>
        <v>48724</v>
      </c>
      <c r="C3813" s="179" t="str">
        <f t="shared" si="547"/>
        <v>구간42</v>
      </c>
      <c r="D3813" s="152">
        <f t="shared" si="544"/>
        <v>91</v>
      </c>
      <c r="E3813" s="180">
        <f>COUNTIF($C$15:C3813,C3813)</f>
        <v>55</v>
      </c>
      <c r="F3813" s="181">
        <f t="shared" si="548"/>
        <v>0</v>
      </c>
      <c r="G3813" s="181">
        <f t="shared" si="549"/>
        <v>0</v>
      </c>
      <c r="H3813" s="182">
        <f t="shared" si="545"/>
        <v>0</v>
      </c>
    </row>
    <row r="3814" spans="1:8">
      <c r="A3814" s="152">
        <f t="shared" si="550"/>
        <v>3800</v>
      </c>
      <c r="B3814" s="153">
        <f t="shared" si="550"/>
        <v>48725</v>
      </c>
      <c r="C3814" s="179" t="str">
        <f t="shared" si="547"/>
        <v>구간42</v>
      </c>
      <c r="D3814" s="152">
        <f t="shared" si="544"/>
        <v>91</v>
      </c>
      <c r="E3814" s="180">
        <f>COUNTIF($C$15:C3814,C3814)</f>
        <v>56</v>
      </c>
      <c r="F3814" s="181">
        <f t="shared" si="548"/>
        <v>0</v>
      </c>
      <c r="G3814" s="181">
        <f t="shared" si="549"/>
        <v>0</v>
      </c>
      <c r="H3814" s="182">
        <f t="shared" si="545"/>
        <v>0</v>
      </c>
    </row>
    <row r="3815" spans="1:8">
      <c r="A3815" s="152">
        <f t="shared" si="550"/>
        <v>3801</v>
      </c>
      <c r="B3815" s="153">
        <f t="shared" si="550"/>
        <v>48726</v>
      </c>
      <c r="C3815" s="179" t="str">
        <f t="shared" si="547"/>
        <v>구간42</v>
      </c>
      <c r="D3815" s="152">
        <f t="shared" si="544"/>
        <v>91</v>
      </c>
      <c r="E3815" s="180">
        <f>COUNTIF($C$15:C3815,C3815)</f>
        <v>57</v>
      </c>
      <c r="F3815" s="181">
        <f t="shared" si="548"/>
        <v>0</v>
      </c>
      <c r="G3815" s="181">
        <f t="shared" si="549"/>
        <v>0</v>
      </c>
      <c r="H3815" s="182">
        <f t="shared" si="545"/>
        <v>0</v>
      </c>
    </row>
    <row r="3816" spans="1:8">
      <c r="A3816" s="152">
        <f t="shared" si="550"/>
        <v>3802</v>
      </c>
      <c r="B3816" s="153">
        <f t="shared" si="550"/>
        <v>48727</v>
      </c>
      <c r="C3816" s="179" t="str">
        <f t="shared" si="547"/>
        <v>구간42</v>
      </c>
      <c r="D3816" s="152">
        <f t="shared" si="544"/>
        <v>91</v>
      </c>
      <c r="E3816" s="180">
        <f>COUNTIF($C$15:C3816,C3816)</f>
        <v>58</v>
      </c>
      <c r="F3816" s="181">
        <f t="shared" si="548"/>
        <v>0</v>
      </c>
      <c r="G3816" s="181">
        <f t="shared" si="549"/>
        <v>0</v>
      </c>
      <c r="H3816" s="182">
        <f t="shared" si="545"/>
        <v>0</v>
      </c>
    </row>
    <row r="3817" spans="1:8">
      <c r="A3817" s="152">
        <f t="shared" si="550"/>
        <v>3803</v>
      </c>
      <c r="B3817" s="153">
        <f t="shared" si="550"/>
        <v>48728</v>
      </c>
      <c r="C3817" s="179" t="str">
        <f t="shared" si="547"/>
        <v>구간42</v>
      </c>
      <c r="D3817" s="152">
        <f t="shared" si="544"/>
        <v>91</v>
      </c>
      <c r="E3817" s="180">
        <f>COUNTIF($C$15:C3817,C3817)</f>
        <v>59</v>
      </c>
      <c r="F3817" s="181">
        <f t="shared" si="548"/>
        <v>0</v>
      </c>
      <c r="G3817" s="181">
        <f t="shared" si="549"/>
        <v>0</v>
      </c>
      <c r="H3817" s="182">
        <f t="shared" si="545"/>
        <v>0</v>
      </c>
    </row>
    <row r="3818" spans="1:8">
      <c r="A3818" s="152">
        <f t="shared" si="550"/>
        <v>3804</v>
      </c>
      <c r="B3818" s="153">
        <f t="shared" si="550"/>
        <v>48729</v>
      </c>
      <c r="C3818" s="179" t="str">
        <f t="shared" si="547"/>
        <v>구간42</v>
      </c>
      <c r="D3818" s="152">
        <f t="shared" si="544"/>
        <v>91</v>
      </c>
      <c r="E3818" s="180">
        <f>COUNTIF($C$15:C3818,C3818)</f>
        <v>60</v>
      </c>
      <c r="F3818" s="181">
        <f t="shared" si="548"/>
        <v>0</v>
      </c>
      <c r="G3818" s="181">
        <f t="shared" si="549"/>
        <v>0</v>
      </c>
      <c r="H3818" s="182">
        <f t="shared" si="545"/>
        <v>0</v>
      </c>
    </row>
    <row r="3819" spans="1:8">
      <c r="A3819" s="152">
        <f t="shared" si="550"/>
        <v>3805</v>
      </c>
      <c r="B3819" s="153">
        <f t="shared" si="550"/>
        <v>48730</v>
      </c>
      <c r="C3819" s="179" t="str">
        <f t="shared" si="547"/>
        <v>구간42</v>
      </c>
      <c r="D3819" s="152">
        <f t="shared" si="544"/>
        <v>91</v>
      </c>
      <c r="E3819" s="180">
        <f>COUNTIF($C$15:C3819,C3819)</f>
        <v>61</v>
      </c>
      <c r="F3819" s="181">
        <f t="shared" si="548"/>
        <v>0</v>
      </c>
      <c r="G3819" s="181">
        <f t="shared" si="549"/>
        <v>0</v>
      </c>
      <c r="H3819" s="182">
        <f t="shared" si="545"/>
        <v>0</v>
      </c>
    </row>
    <row r="3820" spans="1:8">
      <c r="A3820" s="152">
        <f t="shared" si="550"/>
        <v>3806</v>
      </c>
      <c r="B3820" s="153">
        <f t="shared" si="550"/>
        <v>48731</v>
      </c>
      <c r="C3820" s="179" t="str">
        <f t="shared" si="547"/>
        <v>구간42</v>
      </c>
      <c r="D3820" s="152">
        <f t="shared" si="544"/>
        <v>91</v>
      </c>
      <c r="E3820" s="180">
        <f>COUNTIF($C$15:C3820,C3820)</f>
        <v>62</v>
      </c>
      <c r="F3820" s="181">
        <f t="shared" si="548"/>
        <v>0</v>
      </c>
      <c r="G3820" s="181">
        <f t="shared" si="549"/>
        <v>0</v>
      </c>
      <c r="H3820" s="182">
        <f t="shared" si="545"/>
        <v>0</v>
      </c>
    </row>
    <row r="3821" spans="1:8">
      <c r="A3821" s="152">
        <f t="shared" si="550"/>
        <v>3807</v>
      </c>
      <c r="B3821" s="153">
        <f t="shared" si="550"/>
        <v>48732</v>
      </c>
      <c r="C3821" s="179" t="str">
        <f t="shared" si="547"/>
        <v>구간42</v>
      </c>
      <c r="D3821" s="152">
        <f t="shared" si="544"/>
        <v>91</v>
      </c>
      <c r="E3821" s="180">
        <f>COUNTIF($C$15:C3821,C3821)</f>
        <v>63</v>
      </c>
      <c r="F3821" s="181">
        <f t="shared" si="548"/>
        <v>0</v>
      </c>
      <c r="G3821" s="181">
        <f t="shared" si="549"/>
        <v>0</v>
      </c>
      <c r="H3821" s="182">
        <f t="shared" si="545"/>
        <v>0</v>
      </c>
    </row>
    <row r="3822" spans="1:8">
      <c r="A3822" s="152">
        <f t="shared" si="550"/>
        <v>3808</v>
      </c>
      <c r="B3822" s="153">
        <f t="shared" si="550"/>
        <v>48733</v>
      </c>
      <c r="C3822" s="179" t="str">
        <f t="shared" si="547"/>
        <v>구간42</v>
      </c>
      <c r="D3822" s="152">
        <f t="shared" si="544"/>
        <v>91</v>
      </c>
      <c r="E3822" s="180">
        <f>COUNTIF($C$15:C3822,C3822)</f>
        <v>64</v>
      </c>
      <c r="F3822" s="181">
        <f t="shared" si="548"/>
        <v>0</v>
      </c>
      <c r="G3822" s="181">
        <f t="shared" si="549"/>
        <v>0</v>
      </c>
      <c r="H3822" s="182">
        <f t="shared" si="545"/>
        <v>0</v>
      </c>
    </row>
    <row r="3823" spans="1:8">
      <c r="A3823" s="152">
        <f t="shared" si="550"/>
        <v>3809</v>
      </c>
      <c r="B3823" s="153">
        <f t="shared" si="550"/>
        <v>48734</v>
      </c>
      <c r="C3823" s="179" t="str">
        <f t="shared" si="547"/>
        <v>구간42</v>
      </c>
      <c r="D3823" s="152">
        <f t="shared" si="544"/>
        <v>91</v>
      </c>
      <c r="E3823" s="180">
        <f>COUNTIF($C$15:C3823,C3823)</f>
        <v>65</v>
      </c>
      <c r="F3823" s="181">
        <f t="shared" si="548"/>
        <v>0</v>
      </c>
      <c r="G3823" s="181">
        <f t="shared" si="549"/>
        <v>0</v>
      </c>
      <c r="H3823" s="182">
        <f t="shared" si="545"/>
        <v>0</v>
      </c>
    </row>
    <row r="3824" spans="1:8">
      <c r="A3824" s="152">
        <f t="shared" ref="A3824:B3839" si="551">A3823+1</f>
        <v>3810</v>
      </c>
      <c r="B3824" s="153">
        <f t="shared" si="551"/>
        <v>48735</v>
      </c>
      <c r="C3824" s="179" t="str">
        <f t="shared" si="547"/>
        <v>구간42</v>
      </c>
      <c r="D3824" s="152">
        <f t="shared" si="544"/>
        <v>91</v>
      </c>
      <c r="E3824" s="180">
        <f>COUNTIF($C$15:C3824,C3824)</f>
        <v>66</v>
      </c>
      <c r="F3824" s="181">
        <f t="shared" si="548"/>
        <v>0</v>
      </c>
      <c r="G3824" s="181">
        <f t="shared" si="549"/>
        <v>0</v>
      </c>
      <c r="H3824" s="182">
        <f t="shared" si="545"/>
        <v>0</v>
      </c>
    </row>
    <row r="3825" spans="1:8">
      <c r="A3825" s="152">
        <f t="shared" si="551"/>
        <v>3811</v>
      </c>
      <c r="B3825" s="153">
        <f t="shared" si="551"/>
        <v>48736</v>
      </c>
      <c r="C3825" s="179" t="str">
        <f t="shared" si="547"/>
        <v>구간42</v>
      </c>
      <c r="D3825" s="152">
        <f t="shared" si="544"/>
        <v>91</v>
      </c>
      <c r="E3825" s="180">
        <f>COUNTIF($C$15:C3825,C3825)</f>
        <v>67</v>
      </c>
      <c r="F3825" s="181">
        <f t="shared" si="548"/>
        <v>0</v>
      </c>
      <c r="G3825" s="181">
        <f t="shared" si="549"/>
        <v>0</v>
      </c>
      <c r="H3825" s="182">
        <f t="shared" si="545"/>
        <v>0</v>
      </c>
    </row>
    <row r="3826" spans="1:8">
      <c r="A3826" s="152">
        <f t="shared" si="551"/>
        <v>3812</v>
      </c>
      <c r="B3826" s="153">
        <f t="shared" si="551"/>
        <v>48737</v>
      </c>
      <c r="C3826" s="179" t="str">
        <f t="shared" si="547"/>
        <v>구간42</v>
      </c>
      <c r="D3826" s="152">
        <f t="shared" si="544"/>
        <v>91</v>
      </c>
      <c r="E3826" s="180">
        <f>COUNTIF($C$15:C3826,C3826)</f>
        <v>68</v>
      </c>
      <c r="F3826" s="181">
        <f t="shared" si="548"/>
        <v>0</v>
      </c>
      <c r="G3826" s="181">
        <f t="shared" si="549"/>
        <v>0</v>
      </c>
      <c r="H3826" s="182">
        <f t="shared" si="545"/>
        <v>0</v>
      </c>
    </row>
    <row r="3827" spans="1:8">
      <c r="A3827" s="152">
        <f t="shared" si="551"/>
        <v>3813</v>
      </c>
      <c r="B3827" s="153">
        <f t="shared" si="551"/>
        <v>48738</v>
      </c>
      <c r="C3827" s="179" t="str">
        <f t="shared" si="547"/>
        <v>구간42</v>
      </c>
      <c r="D3827" s="152">
        <f t="shared" si="544"/>
        <v>91</v>
      </c>
      <c r="E3827" s="180">
        <f>COUNTIF($C$15:C3827,C3827)</f>
        <v>69</v>
      </c>
      <c r="F3827" s="181">
        <f t="shared" si="548"/>
        <v>0</v>
      </c>
      <c r="G3827" s="181">
        <f t="shared" si="549"/>
        <v>0</v>
      </c>
      <c r="H3827" s="182">
        <f t="shared" si="545"/>
        <v>0</v>
      </c>
    </row>
    <row r="3828" spans="1:8">
      <c r="A3828" s="152">
        <f t="shared" si="551"/>
        <v>3814</v>
      </c>
      <c r="B3828" s="153">
        <f t="shared" si="551"/>
        <v>48739</v>
      </c>
      <c r="C3828" s="179" t="str">
        <f t="shared" si="547"/>
        <v>구간42</v>
      </c>
      <c r="D3828" s="152">
        <f t="shared" si="544"/>
        <v>91</v>
      </c>
      <c r="E3828" s="180">
        <f>COUNTIF($C$15:C3828,C3828)</f>
        <v>70</v>
      </c>
      <c r="F3828" s="181">
        <f t="shared" si="548"/>
        <v>0</v>
      </c>
      <c r="G3828" s="181">
        <f t="shared" si="549"/>
        <v>0</v>
      </c>
      <c r="H3828" s="182">
        <f t="shared" si="545"/>
        <v>0</v>
      </c>
    </row>
    <row r="3829" spans="1:8">
      <c r="A3829" s="152">
        <f t="shared" si="551"/>
        <v>3815</v>
      </c>
      <c r="B3829" s="153">
        <f t="shared" si="551"/>
        <v>48740</v>
      </c>
      <c r="C3829" s="179" t="str">
        <f t="shared" si="547"/>
        <v>구간42</v>
      </c>
      <c r="D3829" s="152">
        <f t="shared" si="544"/>
        <v>91</v>
      </c>
      <c r="E3829" s="180">
        <f>COUNTIF($C$15:C3829,C3829)</f>
        <v>71</v>
      </c>
      <c r="F3829" s="181">
        <f t="shared" si="548"/>
        <v>0</v>
      </c>
      <c r="G3829" s="181">
        <f t="shared" si="549"/>
        <v>0</v>
      </c>
      <c r="H3829" s="182">
        <f t="shared" si="545"/>
        <v>0</v>
      </c>
    </row>
    <row r="3830" spans="1:8">
      <c r="A3830" s="152">
        <f t="shared" si="551"/>
        <v>3816</v>
      </c>
      <c r="B3830" s="153">
        <f t="shared" si="551"/>
        <v>48741</v>
      </c>
      <c r="C3830" s="179" t="str">
        <f t="shared" si="547"/>
        <v>구간42</v>
      </c>
      <c r="D3830" s="152">
        <f t="shared" si="544"/>
        <v>91</v>
      </c>
      <c r="E3830" s="180">
        <f>COUNTIF($C$15:C3830,C3830)</f>
        <v>72</v>
      </c>
      <c r="F3830" s="181">
        <f t="shared" si="548"/>
        <v>0</v>
      </c>
      <c r="G3830" s="181">
        <f t="shared" si="549"/>
        <v>0</v>
      </c>
      <c r="H3830" s="182">
        <f t="shared" si="545"/>
        <v>0</v>
      </c>
    </row>
    <row r="3831" spans="1:8">
      <c r="A3831" s="152">
        <f t="shared" si="551"/>
        <v>3817</v>
      </c>
      <c r="B3831" s="153">
        <f t="shared" si="551"/>
        <v>48742</v>
      </c>
      <c r="C3831" s="179" t="str">
        <f t="shared" si="547"/>
        <v>구간42</v>
      </c>
      <c r="D3831" s="152">
        <f t="shared" si="544"/>
        <v>91</v>
      </c>
      <c r="E3831" s="180">
        <f>COUNTIF($C$15:C3831,C3831)</f>
        <v>73</v>
      </c>
      <c r="F3831" s="181">
        <f t="shared" si="548"/>
        <v>0</v>
      </c>
      <c r="G3831" s="181">
        <f t="shared" si="549"/>
        <v>0</v>
      </c>
      <c r="H3831" s="182">
        <f t="shared" si="545"/>
        <v>0</v>
      </c>
    </row>
    <row r="3832" spans="1:8">
      <c r="A3832" s="152">
        <f t="shared" si="551"/>
        <v>3818</v>
      </c>
      <c r="B3832" s="153">
        <f t="shared" si="551"/>
        <v>48743</v>
      </c>
      <c r="C3832" s="179" t="str">
        <f t="shared" si="547"/>
        <v>구간42</v>
      </c>
      <c r="D3832" s="152">
        <f t="shared" si="544"/>
        <v>91</v>
      </c>
      <c r="E3832" s="180">
        <f>COUNTIF($C$15:C3832,C3832)</f>
        <v>74</v>
      </c>
      <c r="F3832" s="181">
        <f t="shared" si="548"/>
        <v>0</v>
      </c>
      <c r="G3832" s="181">
        <f t="shared" si="549"/>
        <v>0</v>
      </c>
      <c r="H3832" s="182">
        <f t="shared" si="545"/>
        <v>0</v>
      </c>
    </row>
    <row r="3833" spans="1:8">
      <c r="A3833" s="152">
        <f t="shared" si="551"/>
        <v>3819</v>
      </c>
      <c r="B3833" s="153">
        <f t="shared" si="551"/>
        <v>48744</v>
      </c>
      <c r="C3833" s="179" t="str">
        <f t="shared" si="547"/>
        <v>구간42</v>
      </c>
      <c r="D3833" s="152">
        <f t="shared" si="544"/>
        <v>91</v>
      </c>
      <c r="E3833" s="180">
        <f>COUNTIF($C$15:C3833,C3833)</f>
        <v>75</v>
      </c>
      <c r="F3833" s="181">
        <f t="shared" si="548"/>
        <v>0</v>
      </c>
      <c r="G3833" s="181">
        <f t="shared" si="549"/>
        <v>0</v>
      </c>
      <c r="H3833" s="182">
        <f t="shared" si="545"/>
        <v>0</v>
      </c>
    </row>
    <row r="3834" spans="1:8">
      <c r="A3834" s="152">
        <f t="shared" si="551"/>
        <v>3820</v>
      </c>
      <c r="B3834" s="153">
        <f t="shared" si="551"/>
        <v>48745</v>
      </c>
      <c r="C3834" s="179" t="str">
        <f t="shared" si="547"/>
        <v>구간42</v>
      </c>
      <c r="D3834" s="152">
        <f t="shared" si="544"/>
        <v>91</v>
      </c>
      <c r="E3834" s="180">
        <f>COUNTIF($C$15:C3834,C3834)</f>
        <v>76</v>
      </c>
      <c r="F3834" s="181">
        <f t="shared" si="548"/>
        <v>0</v>
      </c>
      <c r="G3834" s="181">
        <f t="shared" si="549"/>
        <v>0</v>
      </c>
      <c r="H3834" s="182">
        <f t="shared" si="545"/>
        <v>0</v>
      </c>
    </row>
    <row r="3835" spans="1:8">
      <c r="A3835" s="152">
        <f t="shared" si="551"/>
        <v>3821</v>
      </c>
      <c r="B3835" s="153">
        <f t="shared" si="551"/>
        <v>48746</v>
      </c>
      <c r="C3835" s="179" t="str">
        <f t="shared" si="547"/>
        <v>구간42</v>
      </c>
      <c r="D3835" s="152">
        <f t="shared" si="544"/>
        <v>91</v>
      </c>
      <c r="E3835" s="180">
        <f>COUNTIF($C$15:C3835,C3835)</f>
        <v>77</v>
      </c>
      <c r="F3835" s="181">
        <f t="shared" si="548"/>
        <v>0</v>
      </c>
      <c r="G3835" s="181">
        <f t="shared" si="549"/>
        <v>0</v>
      </c>
      <c r="H3835" s="182">
        <f t="shared" si="545"/>
        <v>0</v>
      </c>
    </row>
    <row r="3836" spans="1:8">
      <c r="A3836" s="152">
        <f t="shared" si="551"/>
        <v>3822</v>
      </c>
      <c r="B3836" s="153">
        <f t="shared" si="551"/>
        <v>48747</v>
      </c>
      <c r="C3836" s="179" t="str">
        <f t="shared" si="547"/>
        <v>구간42</v>
      </c>
      <c r="D3836" s="152">
        <f t="shared" si="544"/>
        <v>91</v>
      </c>
      <c r="E3836" s="180">
        <f>COUNTIF($C$15:C3836,C3836)</f>
        <v>78</v>
      </c>
      <c r="F3836" s="181">
        <f t="shared" si="548"/>
        <v>0</v>
      </c>
      <c r="G3836" s="181">
        <f t="shared" si="549"/>
        <v>0</v>
      </c>
      <c r="H3836" s="182">
        <f t="shared" si="545"/>
        <v>0</v>
      </c>
    </row>
    <row r="3837" spans="1:8">
      <c r="A3837" s="152">
        <f t="shared" si="551"/>
        <v>3823</v>
      </c>
      <c r="B3837" s="153">
        <f t="shared" si="551"/>
        <v>48748</v>
      </c>
      <c r="C3837" s="179" t="str">
        <f t="shared" si="547"/>
        <v>구간42</v>
      </c>
      <c r="D3837" s="152">
        <f t="shared" si="544"/>
        <v>91</v>
      </c>
      <c r="E3837" s="180">
        <f>COUNTIF($C$15:C3837,C3837)</f>
        <v>79</v>
      </c>
      <c r="F3837" s="181">
        <f t="shared" si="548"/>
        <v>0</v>
      </c>
      <c r="G3837" s="181">
        <f t="shared" si="549"/>
        <v>0</v>
      </c>
      <c r="H3837" s="182">
        <f t="shared" si="545"/>
        <v>0</v>
      </c>
    </row>
    <row r="3838" spans="1:8">
      <c r="A3838" s="152">
        <f t="shared" si="551"/>
        <v>3824</v>
      </c>
      <c r="B3838" s="153">
        <f t="shared" si="551"/>
        <v>48749</v>
      </c>
      <c r="C3838" s="179" t="str">
        <f t="shared" si="547"/>
        <v>구간42</v>
      </c>
      <c r="D3838" s="152">
        <f t="shared" si="544"/>
        <v>91</v>
      </c>
      <c r="E3838" s="180">
        <f>COUNTIF($C$15:C3838,C3838)</f>
        <v>80</v>
      </c>
      <c r="F3838" s="181">
        <f t="shared" si="548"/>
        <v>0</v>
      </c>
      <c r="G3838" s="181">
        <f t="shared" si="549"/>
        <v>0</v>
      </c>
      <c r="H3838" s="182">
        <f t="shared" si="545"/>
        <v>0</v>
      </c>
    </row>
    <row r="3839" spans="1:8">
      <c r="A3839" s="152">
        <f t="shared" si="551"/>
        <v>3825</v>
      </c>
      <c r="B3839" s="153">
        <f t="shared" si="551"/>
        <v>48750</v>
      </c>
      <c r="C3839" s="179" t="str">
        <f t="shared" si="547"/>
        <v>구간42</v>
      </c>
      <c r="D3839" s="152">
        <f t="shared" si="544"/>
        <v>91</v>
      </c>
      <c r="E3839" s="180">
        <f>COUNTIF($C$15:C3839,C3839)</f>
        <v>81</v>
      </c>
      <c r="F3839" s="181">
        <f t="shared" si="548"/>
        <v>0</v>
      </c>
      <c r="G3839" s="181">
        <f t="shared" si="549"/>
        <v>0</v>
      </c>
      <c r="H3839" s="182">
        <f t="shared" si="545"/>
        <v>0</v>
      </c>
    </row>
    <row r="3840" spans="1:8">
      <c r="A3840" s="152">
        <f t="shared" ref="A3840:B3855" si="552">A3839+1</f>
        <v>3826</v>
      </c>
      <c r="B3840" s="153">
        <f t="shared" si="552"/>
        <v>48751</v>
      </c>
      <c r="C3840" s="179" t="str">
        <f t="shared" si="547"/>
        <v>구간42</v>
      </c>
      <c r="D3840" s="152">
        <f t="shared" si="544"/>
        <v>91</v>
      </c>
      <c r="E3840" s="180">
        <f>COUNTIF($C$15:C3840,C3840)</f>
        <v>82</v>
      </c>
      <c r="F3840" s="181">
        <f t="shared" si="548"/>
        <v>0</v>
      </c>
      <c r="G3840" s="181">
        <f t="shared" si="549"/>
        <v>0</v>
      </c>
      <c r="H3840" s="182">
        <f t="shared" si="545"/>
        <v>0</v>
      </c>
    </row>
    <row r="3841" spans="1:8">
      <c r="A3841" s="152">
        <f t="shared" si="552"/>
        <v>3827</v>
      </c>
      <c r="B3841" s="153">
        <f t="shared" si="552"/>
        <v>48752</v>
      </c>
      <c r="C3841" s="179" t="str">
        <f t="shared" si="547"/>
        <v>구간42</v>
      </c>
      <c r="D3841" s="152">
        <f t="shared" si="544"/>
        <v>91</v>
      </c>
      <c r="E3841" s="180">
        <f>COUNTIF($C$15:C3841,C3841)</f>
        <v>83</v>
      </c>
      <c r="F3841" s="181">
        <f t="shared" si="548"/>
        <v>0</v>
      </c>
      <c r="G3841" s="181">
        <f t="shared" si="549"/>
        <v>0</v>
      </c>
      <c r="H3841" s="182">
        <f t="shared" si="545"/>
        <v>0</v>
      </c>
    </row>
    <row r="3842" spans="1:8">
      <c r="A3842" s="152">
        <f t="shared" si="552"/>
        <v>3828</v>
      </c>
      <c r="B3842" s="153">
        <f t="shared" si="552"/>
        <v>48753</v>
      </c>
      <c r="C3842" s="179" t="str">
        <f t="shared" si="547"/>
        <v>구간42</v>
      </c>
      <c r="D3842" s="152">
        <f t="shared" si="544"/>
        <v>91</v>
      </c>
      <c r="E3842" s="180">
        <f>COUNTIF($C$15:C3842,C3842)</f>
        <v>84</v>
      </c>
      <c r="F3842" s="181">
        <f t="shared" si="548"/>
        <v>0</v>
      </c>
      <c r="G3842" s="181">
        <f t="shared" si="549"/>
        <v>0</v>
      </c>
      <c r="H3842" s="182">
        <f t="shared" si="545"/>
        <v>0</v>
      </c>
    </row>
    <row r="3843" spans="1:8">
      <c r="A3843" s="152">
        <f t="shared" si="552"/>
        <v>3829</v>
      </c>
      <c r="B3843" s="153">
        <f t="shared" si="552"/>
        <v>48754</v>
      </c>
      <c r="C3843" s="179" t="str">
        <f t="shared" si="547"/>
        <v>구간42</v>
      </c>
      <c r="D3843" s="152">
        <f t="shared" si="544"/>
        <v>91</v>
      </c>
      <c r="E3843" s="180">
        <f>COUNTIF($C$15:C3843,C3843)</f>
        <v>85</v>
      </c>
      <c r="F3843" s="181">
        <f t="shared" si="548"/>
        <v>0</v>
      </c>
      <c r="G3843" s="181">
        <f t="shared" si="549"/>
        <v>0</v>
      </c>
      <c r="H3843" s="182">
        <f t="shared" si="545"/>
        <v>0</v>
      </c>
    </row>
    <row r="3844" spans="1:8">
      <c r="A3844" s="152">
        <f t="shared" si="552"/>
        <v>3830</v>
      </c>
      <c r="B3844" s="153">
        <f t="shared" si="552"/>
        <v>48755</v>
      </c>
      <c r="C3844" s="179" t="str">
        <f t="shared" si="547"/>
        <v>구간42</v>
      </c>
      <c r="D3844" s="152">
        <f t="shared" si="544"/>
        <v>91</v>
      </c>
      <c r="E3844" s="180">
        <f>COUNTIF($C$15:C3844,C3844)</f>
        <v>86</v>
      </c>
      <c r="F3844" s="181">
        <f t="shared" si="548"/>
        <v>0</v>
      </c>
      <c r="G3844" s="181">
        <f t="shared" si="549"/>
        <v>0</v>
      </c>
      <c r="H3844" s="182">
        <f t="shared" si="545"/>
        <v>0</v>
      </c>
    </row>
    <row r="3845" spans="1:8">
      <c r="A3845" s="152">
        <f t="shared" si="552"/>
        <v>3831</v>
      </c>
      <c r="B3845" s="153">
        <f t="shared" si="552"/>
        <v>48756</v>
      </c>
      <c r="C3845" s="179" t="str">
        <f t="shared" si="547"/>
        <v>구간42</v>
      </c>
      <c r="D3845" s="152">
        <f t="shared" si="544"/>
        <v>91</v>
      </c>
      <c r="E3845" s="180">
        <f>COUNTIF($C$15:C3845,C3845)</f>
        <v>87</v>
      </c>
      <c r="F3845" s="181">
        <f t="shared" si="548"/>
        <v>0</v>
      </c>
      <c r="G3845" s="181">
        <f t="shared" si="549"/>
        <v>0</v>
      </c>
      <c r="H3845" s="182">
        <f t="shared" si="545"/>
        <v>0</v>
      </c>
    </row>
    <row r="3846" spans="1:8">
      <c r="A3846" s="152">
        <f t="shared" si="552"/>
        <v>3832</v>
      </c>
      <c r="B3846" s="153">
        <f t="shared" si="552"/>
        <v>48757</v>
      </c>
      <c r="C3846" s="179" t="str">
        <f t="shared" si="547"/>
        <v>구간42</v>
      </c>
      <c r="D3846" s="152">
        <f t="shared" si="544"/>
        <v>91</v>
      </c>
      <c r="E3846" s="180">
        <f>COUNTIF($C$15:C3846,C3846)</f>
        <v>88</v>
      </c>
      <c r="F3846" s="181">
        <f t="shared" si="548"/>
        <v>0</v>
      </c>
      <c r="G3846" s="181">
        <f t="shared" si="549"/>
        <v>0</v>
      </c>
      <c r="H3846" s="182">
        <f t="shared" si="545"/>
        <v>0</v>
      </c>
    </row>
    <row r="3847" spans="1:8">
      <c r="A3847" s="152">
        <f t="shared" si="552"/>
        <v>3833</v>
      </c>
      <c r="B3847" s="153">
        <f t="shared" si="552"/>
        <v>48758</v>
      </c>
      <c r="C3847" s="179" t="str">
        <f t="shared" si="547"/>
        <v>구간42</v>
      </c>
      <c r="D3847" s="152">
        <f t="shared" si="544"/>
        <v>91</v>
      </c>
      <c r="E3847" s="180">
        <f>COUNTIF($C$15:C3847,C3847)</f>
        <v>89</v>
      </c>
      <c r="F3847" s="181">
        <f t="shared" si="548"/>
        <v>0</v>
      </c>
      <c r="G3847" s="181">
        <f t="shared" si="549"/>
        <v>0</v>
      </c>
      <c r="H3847" s="182">
        <f t="shared" si="545"/>
        <v>0</v>
      </c>
    </row>
    <row r="3848" spans="1:8">
      <c r="A3848" s="152">
        <f t="shared" si="552"/>
        <v>3834</v>
      </c>
      <c r="B3848" s="153">
        <f t="shared" si="552"/>
        <v>48759</v>
      </c>
      <c r="C3848" s="179" t="str">
        <f t="shared" si="547"/>
        <v>구간42</v>
      </c>
      <c r="D3848" s="152">
        <f t="shared" si="544"/>
        <v>91</v>
      </c>
      <c r="E3848" s="180">
        <f>COUNTIF($C$15:C3848,C3848)</f>
        <v>90</v>
      </c>
      <c r="F3848" s="181">
        <f t="shared" si="548"/>
        <v>0</v>
      </c>
      <c r="G3848" s="181">
        <f t="shared" si="549"/>
        <v>0</v>
      </c>
      <c r="H3848" s="182">
        <f t="shared" si="545"/>
        <v>0</v>
      </c>
    </row>
    <row r="3849" spans="1:8">
      <c r="A3849" s="152">
        <f t="shared" si="552"/>
        <v>3835</v>
      </c>
      <c r="B3849" s="153">
        <f t="shared" si="552"/>
        <v>48760</v>
      </c>
      <c r="C3849" s="179" t="str">
        <f t="shared" si="547"/>
        <v>구간42</v>
      </c>
      <c r="D3849" s="152">
        <f t="shared" si="544"/>
        <v>91</v>
      </c>
      <c r="E3849" s="180">
        <f>COUNTIF($C$15:C3849,C3849)</f>
        <v>91</v>
      </c>
      <c r="F3849" s="181">
        <f t="shared" si="548"/>
        <v>0</v>
      </c>
      <c r="G3849" s="181">
        <f t="shared" si="549"/>
        <v>0</v>
      </c>
      <c r="H3849" s="182">
        <f t="shared" si="545"/>
        <v>0</v>
      </c>
    </row>
    <row r="3850" spans="1:8">
      <c r="A3850" s="152">
        <f t="shared" si="552"/>
        <v>3836</v>
      </c>
      <c r="B3850" s="153">
        <f t="shared" si="552"/>
        <v>48761</v>
      </c>
      <c r="C3850" s="179" t="str">
        <f t="shared" si="547"/>
        <v>구간43</v>
      </c>
      <c r="D3850" s="152">
        <f t="shared" si="544"/>
        <v>92</v>
      </c>
      <c r="E3850" s="180">
        <f>COUNTIF($C$15:C3850,C3850)</f>
        <v>1</v>
      </c>
      <c r="F3850" s="181">
        <f t="shared" si="548"/>
        <v>0</v>
      </c>
      <c r="G3850" s="181">
        <f t="shared" si="549"/>
        <v>0</v>
      </c>
      <c r="H3850" s="182">
        <f t="shared" si="545"/>
        <v>0</v>
      </c>
    </row>
    <row r="3851" spans="1:8">
      <c r="A3851" s="152">
        <f t="shared" si="552"/>
        <v>3837</v>
      </c>
      <c r="B3851" s="153">
        <f t="shared" si="552"/>
        <v>48762</v>
      </c>
      <c r="C3851" s="179" t="str">
        <f t="shared" si="547"/>
        <v>구간43</v>
      </c>
      <c r="D3851" s="152">
        <f t="shared" si="544"/>
        <v>92</v>
      </c>
      <c r="E3851" s="180">
        <f>COUNTIF($C$15:C3851,C3851)</f>
        <v>2</v>
      </c>
      <c r="F3851" s="181">
        <f t="shared" si="548"/>
        <v>0</v>
      </c>
      <c r="G3851" s="181">
        <f t="shared" si="549"/>
        <v>0</v>
      </c>
      <c r="H3851" s="182">
        <f t="shared" si="545"/>
        <v>0</v>
      </c>
    </row>
    <row r="3852" spans="1:8">
      <c r="A3852" s="152">
        <f t="shared" si="552"/>
        <v>3838</v>
      </c>
      <c r="B3852" s="153">
        <f t="shared" si="552"/>
        <v>48763</v>
      </c>
      <c r="C3852" s="179" t="str">
        <f t="shared" si="547"/>
        <v>구간43</v>
      </c>
      <c r="D3852" s="152">
        <f t="shared" si="544"/>
        <v>92</v>
      </c>
      <c r="E3852" s="180">
        <f>COUNTIF($C$15:C3852,C3852)</f>
        <v>3</v>
      </c>
      <c r="F3852" s="181">
        <f t="shared" si="548"/>
        <v>0</v>
      </c>
      <c r="G3852" s="181">
        <f t="shared" si="549"/>
        <v>0</v>
      </c>
      <c r="H3852" s="182">
        <f t="shared" si="545"/>
        <v>0</v>
      </c>
    </row>
    <row r="3853" spans="1:8">
      <c r="A3853" s="152">
        <f t="shared" si="552"/>
        <v>3839</v>
      </c>
      <c r="B3853" s="153">
        <f t="shared" si="552"/>
        <v>48764</v>
      </c>
      <c r="C3853" s="179" t="str">
        <f t="shared" si="547"/>
        <v>구간43</v>
      </c>
      <c r="D3853" s="152">
        <f t="shared" si="544"/>
        <v>92</v>
      </c>
      <c r="E3853" s="180">
        <f>COUNTIF($C$15:C3853,C3853)</f>
        <v>4</v>
      </c>
      <c r="F3853" s="181">
        <f t="shared" si="548"/>
        <v>0</v>
      </c>
      <c r="G3853" s="181">
        <f t="shared" si="549"/>
        <v>0</v>
      </c>
      <c r="H3853" s="182">
        <f t="shared" si="545"/>
        <v>0</v>
      </c>
    </row>
    <row r="3854" spans="1:8">
      <c r="A3854" s="152">
        <f t="shared" si="552"/>
        <v>3840</v>
      </c>
      <c r="B3854" s="153">
        <f t="shared" si="552"/>
        <v>48765</v>
      </c>
      <c r="C3854" s="179" t="str">
        <f t="shared" si="547"/>
        <v>구간43</v>
      </c>
      <c r="D3854" s="152">
        <f t="shared" si="544"/>
        <v>92</v>
      </c>
      <c r="E3854" s="180">
        <f>COUNTIF($C$15:C3854,C3854)</f>
        <v>5</v>
      </c>
      <c r="F3854" s="181">
        <f t="shared" si="548"/>
        <v>0</v>
      </c>
      <c r="G3854" s="181">
        <f t="shared" si="549"/>
        <v>0</v>
      </c>
      <c r="H3854" s="182">
        <f t="shared" si="545"/>
        <v>0</v>
      </c>
    </row>
    <row r="3855" spans="1:8">
      <c r="A3855" s="152">
        <f t="shared" si="552"/>
        <v>3841</v>
      </c>
      <c r="B3855" s="153">
        <f t="shared" si="552"/>
        <v>48766</v>
      </c>
      <c r="C3855" s="179" t="str">
        <f t="shared" si="547"/>
        <v>구간43</v>
      </c>
      <c r="D3855" s="152">
        <f t="shared" ref="D3855:D3918" si="553">COUNTIF($C$15:$C$49928,C3855)</f>
        <v>92</v>
      </c>
      <c r="E3855" s="180">
        <f>COUNTIF($C$15:C3855,C3855)</f>
        <v>6</v>
      </c>
      <c r="F3855" s="181">
        <f t="shared" si="548"/>
        <v>0</v>
      </c>
      <c r="G3855" s="181">
        <f t="shared" si="549"/>
        <v>0</v>
      </c>
      <c r="H3855" s="182">
        <f t="shared" ref="H3855:H3918" si="554">F3855+G3855</f>
        <v>0</v>
      </c>
    </row>
    <row r="3856" spans="1:8">
      <c r="A3856" s="152">
        <f t="shared" ref="A3856:B3871" si="555">A3855+1</f>
        <v>3842</v>
      </c>
      <c r="B3856" s="153">
        <f t="shared" si="555"/>
        <v>48767</v>
      </c>
      <c r="C3856" s="179" t="str">
        <f t="shared" ref="C3856:C3919" si="556">IF(IFERROR(HLOOKUP(B3856,$D$5:$BK$6,2,FALSE),"")="",C3857,HLOOKUP(B3856,$D$5:$BK$7,2,FALSE))</f>
        <v>구간43</v>
      </c>
      <c r="D3856" s="152">
        <f t="shared" si="553"/>
        <v>92</v>
      </c>
      <c r="E3856" s="180">
        <f>COUNTIF($C$15:C3856,C3856)</f>
        <v>7</v>
      </c>
      <c r="F3856" s="181">
        <f t="shared" ref="F3856:F3919" si="557">HLOOKUP($C3856,$D$6:$BK$11,6,FALSE)</f>
        <v>0</v>
      </c>
      <c r="G3856" s="181">
        <f t="shared" ref="G3856:G3919" si="558">HLOOKUP($C3856,$D$6:$BK$11,5,FALSE)*(E3856)</f>
        <v>0</v>
      </c>
      <c r="H3856" s="182">
        <f t="shared" si="554"/>
        <v>0</v>
      </c>
    </row>
    <row r="3857" spans="1:8">
      <c r="A3857" s="152">
        <f t="shared" si="555"/>
        <v>3843</v>
      </c>
      <c r="B3857" s="153">
        <f t="shared" si="555"/>
        <v>48768</v>
      </c>
      <c r="C3857" s="179" t="str">
        <f t="shared" si="556"/>
        <v>구간43</v>
      </c>
      <c r="D3857" s="152">
        <f t="shared" si="553"/>
        <v>92</v>
      </c>
      <c r="E3857" s="180">
        <f>COUNTIF($C$15:C3857,C3857)</f>
        <v>8</v>
      </c>
      <c r="F3857" s="181">
        <f t="shared" si="557"/>
        <v>0</v>
      </c>
      <c r="G3857" s="181">
        <f t="shared" si="558"/>
        <v>0</v>
      </c>
      <c r="H3857" s="182">
        <f t="shared" si="554"/>
        <v>0</v>
      </c>
    </row>
    <row r="3858" spans="1:8">
      <c r="A3858" s="152">
        <f t="shared" si="555"/>
        <v>3844</v>
      </c>
      <c r="B3858" s="153">
        <f t="shared" si="555"/>
        <v>48769</v>
      </c>
      <c r="C3858" s="179" t="str">
        <f t="shared" si="556"/>
        <v>구간43</v>
      </c>
      <c r="D3858" s="152">
        <f t="shared" si="553"/>
        <v>92</v>
      </c>
      <c r="E3858" s="180">
        <f>COUNTIF($C$15:C3858,C3858)</f>
        <v>9</v>
      </c>
      <c r="F3858" s="181">
        <f t="shared" si="557"/>
        <v>0</v>
      </c>
      <c r="G3858" s="181">
        <f t="shared" si="558"/>
        <v>0</v>
      </c>
      <c r="H3858" s="182">
        <f t="shared" si="554"/>
        <v>0</v>
      </c>
    </row>
    <row r="3859" spans="1:8">
      <c r="A3859" s="152">
        <f t="shared" si="555"/>
        <v>3845</v>
      </c>
      <c r="B3859" s="153">
        <f t="shared" si="555"/>
        <v>48770</v>
      </c>
      <c r="C3859" s="179" t="str">
        <f t="shared" si="556"/>
        <v>구간43</v>
      </c>
      <c r="D3859" s="152">
        <f t="shared" si="553"/>
        <v>92</v>
      </c>
      <c r="E3859" s="180">
        <f>COUNTIF($C$15:C3859,C3859)</f>
        <v>10</v>
      </c>
      <c r="F3859" s="181">
        <f t="shared" si="557"/>
        <v>0</v>
      </c>
      <c r="G3859" s="181">
        <f t="shared" si="558"/>
        <v>0</v>
      </c>
      <c r="H3859" s="182">
        <f t="shared" si="554"/>
        <v>0</v>
      </c>
    </row>
    <row r="3860" spans="1:8">
      <c r="A3860" s="152">
        <f t="shared" si="555"/>
        <v>3846</v>
      </c>
      <c r="B3860" s="153">
        <f t="shared" si="555"/>
        <v>48771</v>
      </c>
      <c r="C3860" s="179" t="str">
        <f t="shared" si="556"/>
        <v>구간43</v>
      </c>
      <c r="D3860" s="152">
        <f t="shared" si="553"/>
        <v>92</v>
      </c>
      <c r="E3860" s="180">
        <f>COUNTIF($C$15:C3860,C3860)</f>
        <v>11</v>
      </c>
      <c r="F3860" s="181">
        <f t="shared" si="557"/>
        <v>0</v>
      </c>
      <c r="G3860" s="181">
        <f t="shared" si="558"/>
        <v>0</v>
      </c>
      <c r="H3860" s="182">
        <f t="shared" si="554"/>
        <v>0</v>
      </c>
    </row>
    <row r="3861" spans="1:8">
      <c r="A3861" s="152">
        <f t="shared" si="555"/>
        <v>3847</v>
      </c>
      <c r="B3861" s="153">
        <f t="shared" si="555"/>
        <v>48772</v>
      </c>
      <c r="C3861" s="179" t="str">
        <f t="shared" si="556"/>
        <v>구간43</v>
      </c>
      <c r="D3861" s="152">
        <f t="shared" si="553"/>
        <v>92</v>
      </c>
      <c r="E3861" s="180">
        <f>COUNTIF($C$15:C3861,C3861)</f>
        <v>12</v>
      </c>
      <c r="F3861" s="181">
        <f t="shared" si="557"/>
        <v>0</v>
      </c>
      <c r="G3861" s="181">
        <f t="shared" si="558"/>
        <v>0</v>
      </c>
      <c r="H3861" s="182">
        <f t="shared" si="554"/>
        <v>0</v>
      </c>
    </row>
    <row r="3862" spans="1:8">
      <c r="A3862" s="152">
        <f t="shared" si="555"/>
        <v>3848</v>
      </c>
      <c r="B3862" s="153">
        <f t="shared" si="555"/>
        <v>48773</v>
      </c>
      <c r="C3862" s="179" t="str">
        <f t="shared" si="556"/>
        <v>구간43</v>
      </c>
      <c r="D3862" s="152">
        <f t="shared" si="553"/>
        <v>92</v>
      </c>
      <c r="E3862" s="180">
        <f>COUNTIF($C$15:C3862,C3862)</f>
        <v>13</v>
      </c>
      <c r="F3862" s="181">
        <f t="shared" si="557"/>
        <v>0</v>
      </c>
      <c r="G3862" s="181">
        <f t="shared" si="558"/>
        <v>0</v>
      </c>
      <c r="H3862" s="182">
        <f t="shared" si="554"/>
        <v>0</v>
      </c>
    </row>
    <row r="3863" spans="1:8">
      <c r="A3863" s="152">
        <f t="shared" si="555"/>
        <v>3849</v>
      </c>
      <c r="B3863" s="153">
        <f t="shared" si="555"/>
        <v>48774</v>
      </c>
      <c r="C3863" s="179" t="str">
        <f t="shared" si="556"/>
        <v>구간43</v>
      </c>
      <c r="D3863" s="152">
        <f t="shared" si="553"/>
        <v>92</v>
      </c>
      <c r="E3863" s="180">
        <f>COUNTIF($C$15:C3863,C3863)</f>
        <v>14</v>
      </c>
      <c r="F3863" s="181">
        <f t="shared" si="557"/>
        <v>0</v>
      </c>
      <c r="G3863" s="181">
        <f t="shared" si="558"/>
        <v>0</v>
      </c>
      <c r="H3863" s="182">
        <f t="shared" si="554"/>
        <v>0</v>
      </c>
    </row>
    <row r="3864" spans="1:8">
      <c r="A3864" s="152">
        <f t="shared" si="555"/>
        <v>3850</v>
      </c>
      <c r="B3864" s="153">
        <f t="shared" si="555"/>
        <v>48775</v>
      </c>
      <c r="C3864" s="179" t="str">
        <f t="shared" si="556"/>
        <v>구간43</v>
      </c>
      <c r="D3864" s="152">
        <f t="shared" si="553"/>
        <v>92</v>
      </c>
      <c r="E3864" s="180">
        <f>COUNTIF($C$15:C3864,C3864)</f>
        <v>15</v>
      </c>
      <c r="F3864" s="181">
        <f t="shared" si="557"/>
        <v>0</v>
      </c>
      <c r="G3864" s="181">
        <f t="shared" si="558"/>
        <v>0</v>
      </c>
      <c r="H3864" s="182">
        <f t="shared" si="554"/>
        <v>0</v>
      </c>
    </row>
    <row r="3865" spans="1:8">
      <c r="A3865" s="152">
        <f t="shared" si="555"/>
        <v>3851</v>
      </c>
      <c r="B3865" s="153">
        <f t="shared" si="555"/>
        <v>48776</v>
      </c>
      <c r="C3865" s="179" t="str">
        <f t="shared" si="556"/>
        <v>구간43</v>
      </c>
      <c r="D3865" s="152">
        <f t="shared" si="553"/>
        <v>92</v>
      </c>
      <c r="E3865" s="180">
        <f>COUNTIF($C$15:C3865,C3865)</f>
        <v>16</v>
      </c>
      <c r="F3865" s="181">
        <f t="shared" si="557"/>
        <v>0</v>
      </c>
      <c r="G3865" s="181">
        <f t="shared" si="558"/>
        <v>0</v>
      </c>
      <c r="H3865" s="182">
        <f t="shared" si="554"/>
        <v>0</v>
      </c>
    </row>
    <row r="3866" spans="1:8">
      <c r="A3866" s="152">
        <f t="shared" si="555"/>
        <v>3852</v>
      </c>
      <c r="B3866" s="153">
        <f t="shared" si="555"/>
        <v>48777</v>
      </c>
      <c r="C3866" s="179" t="str">
        <f t="shared" si="556"/>
        <v>구간43</v>
      </c>
      <c r="D3866" s="152">
        <f t="shared" si="553"/>
        <v>92</v>
      </c>
      <c r="E3866" s="180">
        <f>COUNTIF($C$15:C3866,C3866)</f>
        <v>17</v>
      </c>
      <c r="F3866" s="181">
        <f t="shared" si="557"/>
        <v>0</v>
      </c>
      <c r="G3866" s="181">
        <f t="shared" si="558"/>
        <v>0</v>
      </c>
      <c r="H3866" s="182">
        <f t="shared" si="554"/>
        <v>0</v>
      </c>
    </row>
    <row r="3867" spans="1:8">
      <c r="A3867" s="152">
        <f t="shared" si="555"/>
        <v>3853</v>
      </c>
      <c r="B3867" s="153">
        <f t="shared" si="555"/>
        <v>48778</v>
      </c>
      <c r="C3867" s="179" t="str">
        <f t="shared" si="556"/>
        <v>구간43</v>
      </c>
      <c r="D3867" s="152">
        <f t="shared" si="553"/>
        <v>92</v>
      </c>
      <c r="E3867" s="180">
        <f>COUNTIF($C$15:C3867,C3867)</f>
        <v>18</v>
      </c>
      <c r="F3867" s="181">
        <f t="shared" si="557"/>
        <v>0</v>
      </c>
      <c r="G3867" s="181">
        <f t="shared" si="558"/>
        <v>0</v>
      </c>
      <c r="H3867" s="182">
        <f t="shared" si="554"/>
        <v>0</v>
      </c>
    </row>
    <row r="3868" spans="1:8">
      <c r="A3868" s="152">
        <f t="shared" si="555"/>
        <v>3854</v>
      </c>
      <c r="B3868" s="153">
        <f t="shared" si="555"/>
        <v>48779</v>
      </c>
      <c r="C3868" s="179" t="str">
        <f t="shared" si="556"/>
        <v>구간43</v>
      </c>
      <c r="D3868" s="152">
        <f t="shared" si="553"/>
        <v>92</v>
      </c>
      <c r="E3868" s="180">
        <f>COUNTIF($C$15:C3868,C3868)</f>
        <v>19</v>
      </c>
      <c r="F3868" s="181">
        <f t="shared" si="557"/>
        <v>0</v>
      </c>
      <c r="G3868" s="181">
        <f t="shared" si="558"/>
        <v>0</v>
      </c>
      <c r="H3868" s="182">
        <f t="shared" si="554"/>
        <v>0</v>
      </c>
    </row>
    <row r="3869" spans="1:8">
      <c r="A3869" s="152">
        <f t="shared" si="555"/>
        <v>3855</v>
      </c>
      <c r="B3869" s="153">
        <f t="shared" si="555"/>
        <v>48780</v>
      </c>
      <c r="C3869" s="179" t="str">
        <f t="shared" si="556"/>
        <v>구간43</v>
      </c>
      <c r="D3869" s="152">
        <f t="shared" si="553"/>
        <v>92</v>
      </c>
      <c r="E3869" s="180">
        <f>COUNTIF($C$15:C3869,C3869)</f>
        <v>20</v>
      </c>
      <c r="F3869" s="181">
        <f t="shared" si="557"/>
        <v>0</v>
      </c>
      <c r="G3869" s="181">
        <f t="shared" si="558"/>
        <v>0</v>
      </c>
      <c r="H3869" s="182">
        <f t="shared" si="554"/>
        <v>0</v>
      </c>
    </row>
    <row r="3870" spans="1:8">
      <c r="A3870" s="152">
        <f t="shared" si="555"/>
        <v>3856</v>
      </c>
      <c r="B3870" s="153">
        <f t="shared" si="555"/>
        <v>48781</v>
      </c>
      <c r="C3870" s="179" t="str">
        <f t="shared" si="556"/>
        <v>구간43</v>
      </c>
      <c r="D3870" s="152">
        <f t="shared" si="553"/>
        <v>92</v>
      </c>
      <c r="E3870" s="180">
        <f>COUNTIF($C$15:C3870,C3870)</f>
        <v>21</v>
      </c>
      <c r="F3870" s="181">
        <f t="shared" si="557"/>
        <v>0</v>
      </c>
      <c r="G3870" s="181">
        <f t="shared" si="558"/>
        <v>0</v>
      </c>
      <c r="H3870" s="182">
        <f t="shared" si="554"/>
        <v>0</v>
      </c>
    </row>
    <row r="3871" spans="1:8">
      <c r="A3871" s="152">
        <f t="shared" si="555"/>
        <v>3857</v>
      </c>
      <c r="B3871" s="153">
        <f t="shared" si="555"/>
        <v>48782</v>
      </c>
      <c r="C3871" s="179" t="str">
        <f t="shared" si="556"/>
        <v>구간43</v>
      </c>
      <c r="D3871" s="152">
        <f t="shared" si="553"/>
        <v>92</v>
      </c>
      <c r="E3871" s="180">
        <f>COUNTIF($C$15:C3871,C3871)</f>
        <v>22</v>
      </c>
      <c r="F3871" s="181">
        <f t="shared" si="557"/>
        <v>0</v>
      </c>
      <c r="G3871" s="181">
        <f t="shared" si="558"/>
        <v>0</v>
      </c>
      <c r="H3871" s="182">
        <f t="shared" si="554"/>
        <v>0</v>
      </c>
    </row>
    <row r="3872" spans="1:8">
      <c r="A3872" s="152">
        <f t="shared" ref="A3872:B3887" si="559">A3871+1</f>
        <v>3858</v>
      </c>
      <c r="B3872" s="153">
        <f t="shared" si="559"/>
        <v>48783</v>
      </c>
      <c r="C3872" s="179" t="str">
        <f t="shared" si="556"/>
        <v>구간43</v>
      </c>
      <c r="D3872" s="152">
        <f t="shared" si="553"/>
        <v>92</v>
      </c>
      <c r="E3872" s="180">
        <f>COUNTIF($C$15:C3872,C3872)</f>
        <v>23</v>
      </c>
      <c r="F3872" s="181">
        <f t="shared" si="557"/>
        <v>0</v>
      </c>
      <c r="G3872" s="181">
        <f t="shared" si="558"/>
        <v>0</v>
      </c>
      <c r="H3872" s="182">
        <f t="shared" si="554"/>
        <v>0</v>
      </c>
    </row>
    <row r="3873" spans="1:8">
      <c r="A3873" s="152">
        <f t="shared" si="559"/>
        <v>3859</v>
      </c>
      <c r="B3873" s="153">
        <f t="shared" si="559"/>
        <v>48784</v>
      </c>
      <c r="C3873" s="179" t="str">
        <f t="shared" si="556"/>
        <v>구간43</v>
      </c>
      <c r="D3873" s="152">
        <f t="shared" si="553"/>
        <v>92</v>
      </c>
      <c r="E3873" s="180">
        <f>COUNTIF($C$15:C3873,C3873)</f>
        <v>24</v>
      </c>
      <c r="F3873" s="181">
        <f t="shared" si="557"/>
        <v>0</v>
      </c>
      <c r="G3873" s="181">
        <f t="shared" si="558"/>
        <v>0</v>
      </c>
      <c r="H3873" s="182">
        <f t="shared" si="554"/>
        <v>0</v>
      </c>
    </row>
    <row r="3874" spans="1:8">
      <c r="A3874" s="152">
        <f t="shared" si="559"/>
        <v>3860</v>
      </c>
      <c r="B3874" s="153">
        <f t="shared" si="559"/>
        <v>48785</v>
      </c>
      <c r="C3874" s="179" t="str">
        <f t="shared" si="556"/>
        <v>구간43</v>
      </c>
      <c r="D3874" s="152">
        <f t="shared" si="553"/>
        <v>92</v>
      </c>
      <c r="E3874" s="180">
        <f>COUNTIF($C$15:C3874,C3874)</f>
        <v>25</v>
      </c>
      <c r="F3874" s="181">
        <f t="shared" si="557"/>
        <v>0</v>
      </c>
      <c r="G3874" s="181">
        <f t="shared" si="558"/>
        <v>0</v>
      </c>
      <c r="H3874" s="182">
        <f t="shared" si="554"/>
        <v>0</v>
      </c>
    </row>
    <row r="3875" spans="1:8">
      <c r="A3875" s="152">
        <f t="shared" si="559"/>
        <v>3861</v>
      </c>
      <c r="B3875" s="153">
        <f t="shared" si="559"/>
        <v>48786</v>
      </c>
      <c r="C3875" s="179" t="str">
        <f t="shared" si="556"/>
        <v>구간43</v>
      </c>
      <c r="D3875" s="152">
        <f t="shared" si="553"/>
        <v>92</v>
      </c>
      <c r="E3875" s="180">
        <f>COUNTIF($C$15:C3875,C3875)</f>
        <v>26</v>
      </c>
      <c r="F3875" s="181">
        <f t="shared" si="557"/>
        <v>0</v>
      </c>
      <c r="G3875" s="181">
        <f t="shared" si="558"/>
        <v>0</v>
      </c>
      <c r="H3875" s="182">
        <f t="shared" si="554"/>
        <v>0</v>
      </c>
    </row>
    <row r="3876" spans="1:8">
      <c r="A3876" s="152">
        <f t="shared" si="559"/>
        <v>3862</v>
      </c>
      <c r="B3876" s="153">
        <f t="shared" si="559"/>
        <v>48787</v>
      </c>
      <c r="C3876" s="179" t="str">
        <f t="shared" si="556"/>
        <v>구간43</v>
      </c>
      <c r="D3876" s="152">
        <f t="shared" si="553"/>
        <v>92</v>
      </c>
      <c r="E3876" s="180">
        <f>COUNTIF($C$15:C3876,C3876)</f>
        <v>27</v>
      </c>
      <c r="F3876" s="181">
        <f t="shared" si="557"/>
        <v>0</v>
      </c>
      <c r="G3876" s="181">
        <f t="shared" si="558"/>
        <v>0</v>
      </c>
      <c r="H3876" s="182">
        <f t="shared" si="554"/>
        <v>0</v>
      </c>
    </row>
    <row r="3877" spans="1:8">
      <c r="A3877" s="152">
        <f t="shared" si="559"/>
        <v>3863</v>
      </c>
      <c r="B3877" s="153">
        <f t="shared" si="559"/>
        <v>48788</v>
      </c>
      <c r="C3877" s="179" t="str">
        <f t="shared" si="556"/>
        <v>구간43</v>
      </c>
      <c r="D3877" s="152">
        <f t="shared" si="553"/>
        <v>92</v>
      </c>
      <c r="E3877" s="180">
        <f>COUNTIF($C$15:C3877,C3877)</f>
        <v>28</v>
      </c>
      <c r="F3877" s="181">
        <f t="shared" si="557"/>
        <v>0</v>
      </c>
      <c r="G3877" s="181">
        <f t="shared" si="558"/>
        <v>0</v>
      </c>
      <c r="H3877" s="182">
        <f t="shared" si="554"/>
        <v>0</v>
      </c>
    </row>
    <row r="3878" spans="1:8">
      <c r="A3878" s="152">
        <f t="shared" si="559"/>
        <v>3864</v>
      </c>
      <c r="B3878" s="153">
        <f t="shared" si="559"/>
        <v>48789</v>
      </c>
      <c r="C3878" s="179" t="str">
        <f t="shared" si="556"/>
        <v>구간43</v>
      </c>
      <c r="D3878" s="152">
        <f t="shared" si="553"/>
        <v>92</v>
      </c>
      <c r="E3878" s="180">
        <f>COUNTIF($C$15:C3878,C3878)</f>
        <v>29</v>
      </c>
      <c r="F3878" s="181">
        <f t="shared" si="557"/>
        <v>0</v>
      </c>
      <c r="G3878" s="181">
        <f t="shared" si="558"/>
        <v>0</v>
      </c>
      <c r="H3878" s="182">
        <f t="shared" si="554"/>
        <v>0</v>
      </c>
    </row>
    <row r="3879" spans="1:8">
      <c r="A3879" s="152">
        <f t="shared" si="559"/>
        <v>3865</v>
      </c>
      <c r="B3879" s="153">
        <f t="shared" si="559"/>
        <v>48790</v>
      </c>
      <c r="C3879" s="179" t="str">
        <f t="shared" si="556"/>
        <v>구간43</v>
      </c>
      <c r="D3879" s="152">
        <f t="shared" si="553"/>
        <v>92</v>
      </c>
      <c r="E3879" s="180">
        <f>COUNTIF($C$15:C3879,C3879)</f>
        <v>30</v>
      </c>
      <c r="F3879" s="181">
        <f t="shared" si="557"/>
        <v>0</v>
      </c>
      <c r="G3879" s="181">
        <f t="shared" si="558"/>
        <v>0</v>
      </c>
      <c r="H3879" s="182">
        <f t="shared" si="554"/>
        <v>0</v>
      </c>
    </row>
    <row r="3880" spans="1:8">
      <c r="A3880" s="152">
        <f t="shared" si="559"/>
        <v>3866</v>
      </c>
      <c r="B3880" s="153">
        <f t="shared" si="559"/>
        <v>48791</v>
      </c>
      <c r="C3880" s="179" t="str">
        <f t="shared" si="556"/>
        <v>구간43</v>
      </c>
      <c r="D3880" s="152">
        <f t="shared" si="553"/>
        <v>92</v>
      </c>
      <c r="E3880" s="180">
        <f>COUNTIF($C$15:C3880,C3880)</f>
        <v>31</v>
      </c>
      <c r="F3880" s="181">
        <f t="shared" si="557"/>
        <v>0</v>
      </c>
      <c r="G3880" s="181">
        <f t="shared" si="558"/>
        <v>0</v>
      </c>
      <c r="H3880" s="182">
        <f t="shared" si="554"/>
        <v>0</v>
      </c>
    </row>
    <row r="3881" spans="1:8">
      <c r="A3881" s="152">
        <f t="shared" si="559"/>
        <v>3867</v>
      </c>
      <c r="B3881" s="153">
        <f t="shared" si="559"/>
        <v>48792</v>
      </c>
      <c r="C3881" s="179" t="str">
        <f t="shared" si="556"/>
        <v>구간43</v>
      </c>
      <c r="D3881" s="152">
        <f t="shared" si="553"/>
        <v>92</v>
      </c>
      <c r="E3881" s="180">
        <f>COUNTIF($C$15:C3881,C3881)</f>
        <v>32</v>
      </c>
      <c r="F3881" s="181">
        <f t="shared" si="557"/>
        <v>0</v>
      </c>
      <c r="G3881" s="181">
        <f t="shared" si="558"/>
        <v>0</v>
      </c>
      <c r="H3881" s="182">
        <f t="shared" si="554"/>
        <v>0</v>
      </c>
    </row>
    <row r="3882" spans="1:8">
      <c r="A3882" s="152">
        <f t="shared" si="559"/>
        <v>3868</v>
      </c>
      <c r="B3882" s="153">
        <f t="shared" si="559"/>
        <v>48793</v>
      </c>
      <c r="C3882" s="179" t="str">
        <f t="shared" si="556"/>
        <v>구간43</v>
      </c>
      <c r="D3882" s="152">
        <f t="shared" si="553"/>
        <v>92</v>
      </c>
      <c r="E3882" s="180">
        <f>COUNTIF($C$15:C3882,C3882)</f>
        <v>33</v>
      </c>
      <c r="F3882" s="181">
        <f t="shared" si="557"/>
        <v>0</v>
      </c>
      <c r="G3882" s="181">
        <f t="shared" si="558"/>
        <v>0</v>
      </c>
      <c r="H3882" s="182">
        <f t="shared" si="554"/>
        <v>0</v>
      </c>
    </row>
    <row r="3883" spans="1:8">
      <c r="A3883" s="152">
        <f t="shared" si="559"/>
        <v>3869</v>
      </c>
      <c r="B3883" s="153">
        <f t="shared" si="559"/>
        <v>48794</v>
      </c>
      <c r="C3883" s="179" t="str">
        <f t="shared" si="556"/>
        <v>구간43</v>
      </c>
      <c r="D3883" s="152">
        <f t="shared" si="553"/>
        <v>92</v>
      </c>
      <c r="E3883" s="180">
        <f>COUNTIF($C$15:C3883,C3883)</f>
        <v>34</v>
      </c>
      <c r="F3883" s="181">
        <f t="shared" si="557"/>
        <v>0</v>
      </c>
      <c r="G3883" s="181">
        <f t="shared" si="558"/>
        <v>0</v>
      </c>
      <c r="H3883" s="182">
        <f t="shared" si="554"/>
        <v>0</v>
      </c>
    </row>
    <row r="3884" spans="1:8">
      <c r="A3884" s="152">
        <f t="shared" si="559"/>
        <v>3870</v>
      </c>
      <c r="B3884" s="153">
        <f t="shared" si="559"/>
        <v>48795</v>
      </c>
      <c r="C3884" s="179" t="str">
        <f t="shared" si="556"/>
        <v>구간43</v>
      </c>
      <c r="D3884" s="152">
        <f t="shared" si="553"/>
        <v>92</v>
      </c>
      <c r="E3884" s="180">
        <f>COUNTIF($C$15:C3884,C3884)</f>
        <v>35</v>
      </c>
      <c r="F3884" s="181">
        <f t="shared" si="557"/>
        <v>0</v>
      </c>
      <c r="G3884" s="181">
        <f t="shared" si="558"/>
        <v>0</v>
      </c>
      <c r="H3884" s="182">
        <f t="shared" si="554"/>
        <v>0</v>
      </c>
    </row>
    <row r="3885" spans="1:8">
      <c r="A3885" s="152">
        <f t="shared" si="559"/>
        <v>3871</v>
      </c>
      <c r="B3885" s="153">
        <f t="shared" si="559"/>
        <v>48796</v>
      </c>
      <c r="C3885" s="179" t="str">
        <f t="shared" si="556"/>
        <v>구간43</v>
      </c>
      <c r="D3885" s="152">
        <f t="shared" si="553"/>
        <v>92</v>
      </c>
      <c r="E3885" s="180">
        <f>COUNTIF($C$15:C3885,C3885)</f>
        <v>36</v>
      </c>
      <c r="F3885" s="181">
        <f t="shared" si="557"/>
        <v>0</v>
      </c>
      <c r="G3885" s="181">
        <f t="shared" si="558"/>
        <v>0</v>
      </c>
      <c r="H3885" s="182">
        <f t="shared" si="554"/>
        <v>0</v>
      </c>
    </row>
    <row r="3886" spans="1:8">
      <c r="A3886" s="152">
        <f t="shared" si="559"/>
        <v>3872</v>
      </c>
      <c r="B3886" s="153">
        <f t="shared" si="559"/>
        <v>48797</v>
      </c>
      <c r="C3886" s="179" t="str">
        <f t="shared" si="556"/>
        <v>구간43</v>
      </c>
      <c r="D3886" s="152">
        <f t="shared" si="553"/>
        <v>92</v>
      </c>
      <c r="E3886" s="180">
        <f>COUNTIF($C$15:C3886,C3886)</f>
        <v>37</v>
      </c>
      <c r="F3886" s="181">
        <f t="shared" si="557"/>
        <v>0</v>
      </c>
      <c r="G3886" s="181">
        <f t="shared" si="558"/>
        <v>0</v>
      </c>
      <c r="H3886" s="182">
        <f t="shared" si="554"/>
        <v>0</v>
      </c>
    </row>
    <row r="3887" spans="1:8">
      <c r="A3887" s="152">
        <f t="shared" si="559"/>
        <v>3873</v>
      </c>
      <c r="B3887" s="153">
        <f t="shared" si="559"/>
        <v>48798</v>
      </c>
      <c r="C3887" s="179" t="str">
        <f t="shared" si="556"/>
        <v>구간43</v>
      </c>
      <c r="D3887" s="152">
        <f t="shared" si="553"/>
        <v>92</v>
      </c>
      <c r="E3887" s="180">
        <f>COUNTIF($C$15:C3887,C3887)</f>
        <v>38</v>
      </c>
      <c r="F3887" s="181">
        <f t="shared" si="557"/>
        <v>0</v>
      </c>
      <c r="G3887" s="181">
        <f t="shared" si="558"/>
        <v>0</v>
      </c>
      <c r="H3887" s="182">
        <f t="shared" si="554"/>
        <v>0</v>
      </c>
    </row>
    <row r="3888" spans="1:8">
      <c r="A3888" s="152">
        <f t="shared" ref="A3888:B3903" si="560">A3887+1</f>
        <v>3874</v>
      </c>
      <c r="B3888" s="153">
        <f t="shared" si="560"/>
        <v>48799</v>
      </c>
      <c r="C3888" s="179" t="str">
        <f t="shared" si="556"/>
        <v>구간43</v>
      </c>
      <c r="D3888" s="152">
        <f t="shared" si="553"/>
        <v>92</v>
      </c>
      <c r="E3888" s="180">
        <f>COUNTIF($C$15:C3888,C3888)</f>
        <v>39</v>
      </c>
      <c r="F3888" s="181">
        <f t="shared" si="557"/>
        <v>0</v>
      </c>
      <c r="G3888" s="181">
        <f t="shared" si="558"/>
        <v>0</v>
      </c>
      <c r="H3888" s="182">
        <f t="shared" si="554"/>
        <v>0</v>
      </c>
    </row>
    <row r="3889" spans="1:8">
      <c r="A3889" s="152">
        <f t="shared" si="560"/>
        <v>3875</v>
      </c>
      <c r="B3889" s="153">
        <f t="shared" si="560"/>
        <v>48800</v>
      </c>
      <c r="C3889" s="179" t="str">
        <f t="shared" si="556"/>
        <v>구간43</v>
      </c>
      <c r="D3889" s="152">
        <f t="shared" si="553"/>
        <v>92</v>
      </c>
      <c r="E3889" s="180">
        <f>COUNTIF($C$15:C3889,C3889)</f>
        <v>40</v>
      </c>
      <c r="F3889" s="181">
        <f t="shared" si="557"/>
        <v>0</v>
      </c>
      <c r="G3889" s="181">
        <f t="shared" si="558"/>
        <v>0</v>
      </c>
      <c r="H3889" s="182">
        <f t="shared" si="554"/>
        <v>0</v>
      </c>
    </row>
    <row r="3890" spans="1:8">
      <c r="A3890" s="152">
        <f t="shared" si="560"/>
        <v>3876</v>
      </c>
      <c r="B3890" s="153">
        <f t="shared" si="560"/>
        <v>48801</v>
      </c>
      <c r="C3890" s="179" t="str">
        <f t="shared" si="556"/>
        <v>구간43</v>
      </c>
      <c r="D3890" s="152">
        <f t="shared" si="553"/>
        <v>92</v>
      </c>
      <c r="E3890" s="180">
        <f>COUNTIF($C$15:C3890,C3890)</f>
        <v>41</v>
      </c>
      <c r="F3890" s="181">
        <f t="shared" si="557"/>
        <v>0</v>
      </c>
      <c r="G3890" s="181">
        <f t="shared" si="558"/>
        <v>0</v>
      </c>
      <c r="H3890" s="182">
        <f t="shared" si="554"/>
        <v>0</v>
      </c>
    </row>
    <row r="3891" spans="1:8">
      <c r="A3891" s="152">
        <f t="shared" si="560"/>
        <v>3877</v>
      </c>
      <c r="B3891" s="153">
        <f t="shared" si="560"/>
        <v>48802</v>
      </c>
      <c r="C3891" s="179" t="str">
        <f t="shared" si="556"/>
        <v>구간43</v>
      </c>
      <c r="D3891" s="152">
        <f t="shared" si="553"/>
        <v>92</v>
      </c>
      <c r="E3891" s="180">
        <f>COUNTIF($C$15:C3891,C3891)</f>
        <v>42</v>
      </c>
      <c r="F3891" s="181">
        <f t="shared" si="557"/>
        <v>0</v>
      </c>
      <c r="G3891" s="181">
        <f t="shared" si="558"/>
        <v>0</v>
      </c>
      <c r="H3891" s="182">
        <f t="shared" si="554"/>
        <v>0</v>
      </c>
    </row>
    <row r="3892" spans="1:8">
      <c r="A3892" s="152">
        <f t="shared" si="560"/>
        <v>3878</v>
      </c>
      <c r="B3892" s="153">
        <f t="shared" si="560"/>
        <v>48803</v>
      </c>
      <c r="C3892" s="179" t="str">
        <f t="shared" si="556"/>
        <v>구간43</v>
      </c>
      <c r="D3892" s="152">
        <f t="shared" si="553"/>
        <v>92</v>
      </c>
      <c r="E3892" s="180">
        <f>COUNTIF($C$15:C3892,C3892)</f>
        <v>43</v>
      </c>
      <c r="F3892" s="181">
        <f t="shared" si="557"/>
        <v>0</v>
      </c>
      <c r="G3892" s="181">
        <f t="shared" si="558"/>
        <v>0</v>
      </c>
      <c r="H3892" s="182">
        <f t="shared" si="554"/>
        <v>0</v>
      </c>
    </row>
    <row r="3893" spans="1:8">
      <c r="A3893" s="152">
        <f t="shared" si="560"/>
        <v>3879</v>
      </c>
      <c r="B3893" s="153">
        <f t="shared" si="560"/>
        <v>48804</v>
      </c>
      <c r="C3893" s="179" t="str">
        <f t="shared" si="556"/>
        <v>구간43</v>
      </c>
      <c r="D3893" s="152">
        <f t="shared" si="553"/>
        <v>92</v>
      </c>
      <c r="E3893" s="180">
        <f>COUNTIF($C$15:C3893,C3893)</f>
        <v>44</v>
      </c>
      <c r="F3893" s="181">
        <f t="shared" si="557"/>
        <v>0</v>
      </c>
      <c r="G3893" s="181">
        <f t="shared" si="558"/>
        <v>0</v>
      </c>
      <c r="H3893" s="182">
        <f t="shared" si="554"/>
        <v>0</v>
      </c>
    </row>
    <row r="3894" spans="1:8">
      <c r="A3894" s="152">
        <f t="shared" si="560"/>
        <v>3880</v>
      </c>
      <c r="B3894" s="153">
        <f t="shared" si="560"/>
        <v>48805</v>
      </c>
      <c r="C3894" s="179" t="str">
        <f t="shared" si="556"/>
        <v>구간43</v>
      </c>
      <c r="D3894" s="152">
        <f t="shared" si="553"/>
        <v>92</v>
      </c>
      <c r="E3894" s="180">
        <f>COUNTIF($C$15:C3894,C3894)</f>
        <v>45</v>
      </c>
      <c r="F3894" s="181">
        <f t="shared" si="557"/>
        <v>0</v>
      </c>
      <c r="G3894" s="181">
        <f t="shared" si="558"/>
        <v>0</v>
      </c>
      <c r="H3894" s="182">
        <f t="shared" si="554"/>
        <v>0</v>
      </c>
    </row>
    <row r="3895" spans="1:8">
      <c r="A3895" s="152">
        <f t="shared" si="560"/>
        <v>3881</v>
      </c>
      <c r="B3895" s="153">
        <f t="shared" si="560"/>
        <v>48806</v>
      </c>
      <c r="C3895" s="179" t="str">
        <f t="shared" si="556"/>
        <v>구간43</v>
      </c>
      <c r="D3895" s="152">
        <f t="shared" si="553"/>
        <v>92</v>
      </c>
      <c r="E3895" s="180">
        <f>COUNTIF($C$15:C3895,C3895)</f>
        <v>46</v>
      </c>
      <c r="F3895" s="181">
        <f t="shared" si="557"/>
        <v>0</v>
      </c>
      <c r="G3895" s="181">
        <f t="shared" si="558"/>
        <v>0</v>
      </c>
      <c r="H3895" s="182">
        <f t="shared" si="554"/>
        <v>0</v>
      </c>
    </row>
    <row r="3896" spans="1:8">
      <c r="A3896" s="152">
        <f t="shared" si="560"/>
        <v>3882</v>
      </c>
      <c r="B3896" s="153">
        <f t="shared" si="560"/>
        <v>48807</v>
      </c>
      <c r="C3896" s="179" t="str">
        <f t="shared" si="556"/>
        <v>구간43</v>
      </c>
      <c r="D3896" s="152">
        <f t="shared" si="553"/>
        <v>92</v>
      </c>
      <c r="E3896" s="180">
        <f>COUNTIF($C$15:C3896,C3896)</f>
        <v>47</v>
      </c>
      <c r="F3896" s="181">
        <f t="shared" si="557"/>
        <v>0</v>
      </c>
      <c r="G3896" s="181">
        <f t="shared" si="558"/>
        <v>0</v>
      </c>
      <c r="H3896" s="182">
        <f t="shared" si="554"/>
        <v>0</v>
      </c>
    </row>
    <row r="3897" spans="1:8">
      <c r="A3897" s="152">
        <f t="shared" si="560"/>
        <v>3883</v>
      </c>
      <c r="B3897" s="153">
        <f t="shared" si="560"/>
        <v>48808</v>
      </c>
      <c r="C3897" s="179" t="str">
        <f t="shared" si="556"/>
        <v>구간43</v>
      </c>
      <c r="D3897" s="152">
        <f t="shared" si="553"/>
        <v>92</v>
      </c>
      <c r="E3897" s="180">
        <f>COUNTIF($C$15:C3897,C3897)</f>
        <v>48</v>
      </c>
      <c r="F3897" s="181">
        <f t="shared" si="557"/>
        <v>0</v>
      </c>
      <c r="G3897" s="181">
        <f t="shared" si="558"/>
        <v>0</v>
      </c>
      <c r="H3897" s="182">
        <f t="shared" si="554"/>
        <v>0</v>
      </c>
    </row>
    <row r="3898" spans="1:8">
      <c r="A3898" s="152">
        <f t="shared" si="560"/>
        <v>3884</v>
      </c>
      <c r="B3898" s="153">
        <f t="shared" si="560"/>
        <v>48809</v>
      </c>
      <c r="C3898" s="179" t="str">
        <f t="shared" si="556"/>
        <v>구간43</v>
      </c>
      <c r="D3898" s="152">
        <f t="shared" si="553"/>
        <v>92</v>
      </c>
      <c r="E3898" s="180">
        <f>COUNTIF($C$15:C3898,C3898)</f>
        <v>49</v>
      </c>
      <c r="F3898" s="181">
        <f t="shared" si="557"/>
        <v>0</v>
      </c>
      <c r="G3898" s="181">
        <f t="shared" si="558"/>
        <v>0</v>
      </c>
      <c r="H3898" s="182">
        <f t="shared" si="554"/>
        <v>0</v>
      </c>
    </row>
    <row r="3899" spans="1:8">
      <c r="A3899" s="152">
        <f t="shared" si="560"/>
        <v>3885</v>
      </c>
      <c r="B3899" s="153">
        <f t="shared" si="560"/>
        <v>48810</v>
      </c>
      <c r="C3899" s="179" t="str">
        <f t="shared" si="556"/>
        <v>구간43</v>
      </c>
      <c r="D3899" s="152">
        <f t="shared" si="553"/>
        <v>92</v>
      </c>
      <c r="E3899" s="180">
        <f>COUNTIF($C$15:C3899,C3899)</f>
        <v>50</v>
      </c>
      <c r="F3899" s="181">
        <f t="shared" si="557"/>
        <v>0</v>
      </c>
      <c r="G3899" s="181">
        <f t="shared" si="558"/>
        <v>0</v>
      </c>
      <c r="H3899" s="182">
        <f t="shared" si="554"/>
        <v>0</v>
      </c>
    </row>
    <row r="3900" spans="1:8">
      <c r="A3900" s="152">
        <f t="shared" si="560"/>
        <v>3886</v>
      </c>
      <c r="B3900" s="153">
        <f t="shared" si="560"/>
        <v>48811</v>
      </c>
      <c r="C3900" s="179" t="str">
        <f t="shared" si="556"/>
        <v>구간43</v>
      </c>
      <c r="D3900" s="152">
        <f t="shared" si="553"/>
        <v>92</v>
      </c>
      <c r="E3900" s="180">
        <f>COUNTIF($C$15:C3900,C3900)</f>
        <v>51</v>
      </c>
      <c r="F3900" s="181">
        <f t="shared" si="557"/>
        <v>0</v>
      </c>
      <c r="G3900" s="181">
        <f t="shared" si="558"/>
        <v>0</v>
      </c>
      <c r="H3900" s="182">
        <f t="shared" si="554"/>
        <v>0</v>
      </c>
    </row>
    <row r="3901" spans="1:8">
      <c r="A3901" s="152">
        <f t="shared" si="560"/>
        <v>3887</v>
      </c>
      <c r="B3901" s="153">
        <f t="shared" si="560"/>
        <v>48812</v>
      </c>
      <c r="C3901" s="179" t="str">
        <f t="shared" si="556"/>
        <v>구간43</v>
      </c>
      <c r="D3901" s="152">
        <f t="shared" si="553"/>
        <v>92</v>
      </c>
      <c r="E3901" s="180">
        <f>COUNTIF($C$15:C3901,C3901)</f>
        <v>52</v>
      </c>
      <c r="F3901" s="181">
        <f t="shared" si="557"/>
        <v>0</v>
      </c>
      <c r="G3901" s="181">
        <f t="shared" si="558"/>
        <v>0</v>
      </c>
      <c r="H3901" s="182">
        <f t="shared" si="554"/>
        <v>0</v>
      </c>
    </row>
    <row r="3902" spans="1:8">
      <c r="A3902" s="152">
        <f t="shared" si="560"/>
        <v>3888</v>
      </c>
      <c r="B3902" s="153">
        <f t="shared" si="560"/>
        <v>48813</v>
      </c>
      <c r="C3902" s="179" t="str">
        <f t="shared" si="556"/>
        <v>구간43</v>
      </c>
      <c r="D3902" s="152">
        <f t="shared" si="553"/>
        <v>92</v>
      </c>
      <c r="E3902" s="180">
        <f>COUNTIF($C$15:C3902,C3902)</f>
        <v>53</v>
      </c>
      <c r="F3902" s="181">
        <f t="shared" si="557"/>
        <v>0</v>
      </c>
      <c r="G3902" s="181">
        <f t="shared" si="558"/>
        <v>0</v>
      </c>
      <c r="H3902" s="182">
        <f t="shared" si="554"/>
        <v>0</v>
      </c>
    </row>
    <row r="3903" spans="1:8">
      <c r="A3903" s="152">
        <f t="shared" si="560"/>
        <v>3889</v>
      </c>
      <c r="B3903" s="153">
        <f t="shared" si="560"/>
        <v>48814</v>
      </c>
      <c r="C3903" s="179" t="str">
        <f t="shared" si="556"/>
        <v>구간43</v>
      </c>
      <c r="D3903" s="152">
        <f t="shared" si="553"/>
        <v>92</v>
      </c>
      <c r="E3903" s="180">
        <f>COUNTIF($C$15:C3903,C3903)</f>
        <v>54</v>
      </c>
      <c r="F3903" s="181">
        <f t="shared" si="557"/>
        <v>0</v>
      </c>
      <c r="G3903" s="181">
        <f t="shared" si="558"/>
        <v>0</v>
      </c>
      <c r="H3903" s="182">
        <f t="shared" si="554"/>
        <v>0</v>
      </c>
    </row>
    <row r="3904" spans="1:8">
      <c r="A3904" s="152">
        <f t="shared" ref="A3904:B3919" si="561">A3903+1</f>
        <v>3890</v>
      </c>
      <c r="B3904" s="153">
        <f t="shared" si="561"/>
        <v>48815</v>
      </c>
      <c r="C3904" s="179" t="str">
        <f t="shared" si="556"/>
        <v>구간43</v>
      </c>
      <c r="D3904" s="152">
        <f t="shared" si="553"/>
        <v>92</v>
      </c>
      <c r="E3904" s="180">
        <f>COUNTIF($C$15:C3904,C3904)</f>
        <v>55</v>
      </c>
      <c r="F3904" s="181">
        <f t="shared" si="557"/>
        <v>0</v>
      </c>
      <c r="G3904" s="181">
        <f t="shared" si="558"/>
        <v>0</v>
      </c>
      <c r="H3904" s="182">
        <f t="shared" si="554"/>
        <v>0</v>
      </c>
    </row>
    <row r="3905" spans="1:8">
      <c r="A3905" s="152">
        <f t="shared" si="561"/>
        <v>3891</v>
      </c>
      <c r="B3905" s="153">
        <f t="shared" si="561"/>
        <v>48816</v>
      </c>
      <c r="C3905" s="179" t="str">
        <f t="shared" si="556"/>
        <v>구간43</v>
      </c>
      <c r="D3905" s="152">
        <f t="shared" si="553"/>
        <v>92</v>
      </c>
      <c r="E3905" s="180">
        <f>COUNTIF($C$15:C3905,C3905)</f>
        <v>56</v>
      </c>
      <c r="F3905" s="181">
        <f t="shared" si="557"/>
        <v>0</v>
      </c>
      <c r="G3905" s="181">
        <f t="shared" si="558"/>
        <v>0</v>
      </c>
      <c r="H3905" s="182">
        <f t="shared" si="554"/>
        <v>0</v>
      </c>
    </row>
    <row r="3906" spans="1:8">
      <c r="A3906" s="152">
        <f t="shared" si="561"/>
        <v>3892</v>
      </c>
      <c r="B3906" s="153">
        <f t="shared" si="561"/>
        <v>48817</v>
      </c>
      <c r="C3906" s="179" t="str">
        <f t="shared" si="556"/>
        <v>구간43</v>
      </c>
      <c r="D3906" s="152">
        <f t="shared" si="553"/>
        <v>92</v>
      </c>
      <c r="E3906" s="180">
        <f>COUNTIF($C$15:C3906,C3906)</f>
        <v>57</v>
      </c>
      <c r="F3906" s="181">
        <f t="shared" si="557"/>
        <v>0</v>
      </c>
      <c r="G3906" s="181">
        <f t="shared" si="558"/>
        <v>0</v>
      </c>
      <c r="H3906" s="182">
        <f t="shared" si="554"/>
        <v>0</v>
      </c>
    </row>
    <row r="3907" spans="1:8">
      <c r="A3907" s="152">
        <f t="shared" si="561"/>
        <v>3893</v>
      </c>
      <c r="B3907" s="153">
        <f t="shared" si="561"/>
        <v>48818</v>
      </c>
      <c r="C3907" s="179" t="str">
        <f t="shared" si="556"/>
        <v>구간43</v>
      </c>
      <c r="D3907" s="152">
        <f t="shared" si="553"/>
        <v>92</v>
      </c>
      <c r="E3907" s="180">
        <f>COUNTIF($C$15:C3907,C3907)</f>
        <v>58</v>
      </c>
      <c r="F3907" s="181">
        <f t="shared" si="557"/>
        <v>0</v>
      </c>
      <c r="G3907" s="181">
        <f t="shared" si="558"/>
        <v>0</v>
      </c>
      <c r="H3907" s="182">
        <f t="shared" si="554"/>
        <v>0</v>
      </c>
    </row>
    <row r="3908" spans="1:8">
      <c r="A3908" s="152">
        <f t="shared" si="561"/>
        <v>3894</v>
      </c>
      <c r="B3908" s="153">
        <f t="shared" si="561"/>
        <v>48819</v>
      </c>
      <c r="C3908" s="179" t="str">
        <f t="shared" si="556"/>
        <v>구간43</v>
      </c>
      <c r="D3908" s="152">
        <f t="shared" si="553"/>
        <v>92</v>
      </c>
      <c r="E3908" s="180">
        <f>COUNTIF($C$15:C3908,C3908)</f>
        <v>59</v>
      </c>
      <c r="F3908" s="181">
        <f t="shared" si="557"/>
        <v>0</v>
      </c>
      <c r="G3908" s="181">
        <f t="shared" si="558"/>
        <v>0</v>
      </c>
      <c r="H3908" s="182">
        <f t="shared" si="554"/>
        <v>0</v>
      </c>
    </row>
    <row r="3909" spans="1:8">
      <c r="A3909" s="152">
        <f t="shared" si="561"/>
        <v>3895</v>
      </c>
      <c r="B3909" s="153">
        <f t="shared" si="561"/>
        <v>48820</v>
      </c>
      <c r="C3909" s="179" t="str">
        <f t="shared" si="556"/>
        <v>구간43</v>
      </c>
      <c r="D3909" s="152">
        <f t="shared" si="553"/>
        <v>92</v>
      </c>
      <c r="E3909" s="180">
        <f>COUNTIF($C$15:C3909,C3909)</f>
        <v>60</v>
      </c>
      <c r="F3909" s="181">
        <f t="shared" si="557"/>
        <v>0</v>
      </c>
      <c r="G3909" s="181">
        <f t="shared" si="558"/>
        <v>0</v>
      </c>
      <c r="H3909" s="182">
        <f t="shared" si="554"/>
        <v>0</v>
      </c>
    </row>
    <row r="3910" spans="1:8">
      <c r="A3910" s="152">
        <f t="shared" si="561"/>
        <v>3896</v>
      </c>
      <c r="B3910" s="153">
        <f t="shared" si="561"/>
        <v>48821</v>
      </c>
      <c r="C3910" s="179" t="str">
        <f t="shared" si="556"/>
        <v>구간43</v>
      </c>
      <c r="D3910" s="152">
        <f t="shared" si="553"/>
        <v>92</v>
      </c>
      <c r="E3910" s="180">
        <f>COUNTIF($C$15:C3910,C3910)</f>
        <v>61</v>
      </c>
      <c r="F3910" s="181">
        <f t="shared" si="557"/>
        <v>0</v>
      </c>
      <c r="G3910" s="181">
        <f t="shared" si="558"/>
        <v>0</v>
      </c>
      <c r="H3910" s="182">
        <f t="shared" si="554"/>
        <v>0</v>
      </c>
    </row>
    <row r="3911" spans="1:8">
      <c r="A3911" s="152">
        <f t="shared" si="561"/>
        <v>3897</v>
      </c>
      <c r="B3911" s="153">
        <f t="shared" si="561"/>
        <v>48822</v>
      </c>
      <c r="C3911" s="179" t="str">
        <f t="shared" si="556"/>
        <v>구간43</v>
      </c>
      <c r="D3911" s="152">
        <f t="shared" si="553"/>
        <v>92</v>
      </c>
      <c r="E3911" s="180">
        <f>COUNTIF($C$15:C3911,C3911)</f>
        <v>62</v>
      </c>
      <c r="F3911" s="181">
        <f t="shared" si="557"/>
        <v>0</v>
      </c>
      <c r="G3911" s="181">
        <f t="shared" si="558"/>
        <v>0</v>
      </c>
      <c r="H3911" s="182">
        <f t="shared" si="554"/>
        <v>0</v>
      </c>
    </row>
    <row r="3912" spans="1:8">
      <c r="A3912" s="152">
        <f t="shared" si="561"/>
        <v>3898</v>
      </c>
      <c r="B3912" s="153">
        <f t="shared" si="561"/>
        <v>48823</v>
      </c>
      <c r="C3912" s="179" t="str">
        <f t="shared" si="556"/>
        <v>구간43</v>
      </c>
      <c r="D3912" s="152">
        <f t="shared" si="553"/>
        <v>92</v>
      </c>
      <c r="E3912" s="180">
        <f>COUNTIF($C$15:C3912,C3912)</f>
        <v>63</v>
      </c>
      <c r="F3912" s="181">
        <f t="shared" si="557"/>
        <v>0</v>
      </c>
      <c r="G3912" s="181">
        <f t="shared" si="558"/>
        <v>0</v>
      </c>
      <c r="H3912" s="182">
        <f t="shared" si="554"/>
        <v>0</v>
      </c>
    </row>
    <row r="3913" spans="1:8">
      <c r="A3913" s="152">
        <f t="shared" si="561"/>
        <v>3899</v>
      </c>
      <c r="B3913" s="153">
        <f t="shared" si="561"/>
        <v>48824</v>
      </c>
      <c r="C3913" s="179" t="str">
        <f t="shared" si="556"/>
        <v>구간43</v>
      </c>
      <c r="D3913" s="152">
        <f t="shared" si="553"/>
        <v>92</v>
      </c>
      <c r="E3913" s="180">
        <f>COUNTIF($C$15:C3913,C3913)</f>
        <v>64</v>
      </c>
      <c r="F3913" s="181">
        <f t="shared" si="557"/>
        <v>0</v>
      </c>
      <c r="G3913" s="181">
        <f t="shared" si="558"/>
        <v>0</v>
      </c>
      <c r="H3913" s="182">
        <f t="shared" si="554"/>
        <v>0</v>
      </c>
    </row>
    <row r="3914" spans="1:8">
      <c r="A3914" s="152">
        <f t="shared" si="561"/>
        <v>3900</v>
      </c>
      <c r="B3914" s="153">
        <f t="shared" si="561"/>
        <v>48825</v>
      </c>
      <c r="C3914" s="179" t="str">
        <f t="shared" si="556"/>
        <v>구간43</v>
      </c>
      <c r="D3914" s="152">
        <f t="shared" si="553"/>
        <v>92</v>
      </c>
      <c r="E3914" s="180">
        <f>COUNTIF($C$15:C3914,C3914)</f>
        <v>65</v>
      </c>
      <c r="F3914" s="181">
        <f t="shared" si="557"/>
        <v>0</v>
      </c>
      <c r="G3914" s="181">
        <f t="shared" si="558"/>
        <v>0</v>
      </c>
      <c r="H3914" s="182">
        <f t="shared" si="554"/>
        <v>0</v>
      </c>
    </row>
    <row r="3915" spans="1:8">
      <c r="A3915" s="152">
        <f t="shared" si="561"/>
        <v>3901</v>
      </c>
      <c r="B3915" s="153">
        <f t="shared" si="561"/>
        <v>48826</v>
      </c>
      <c r="C3915" s="179" t="str">
        <f t="shared" si="556"/>
        <v>구간43</v>
      </c>
      <c r="D3915" s="152">
        <f t="shared" si="553"/>
        <v>92</v>
      </c>
      <c r="E3915" s="180">
        <f>COUNTIF($C$15:C3915,C3915)</f>
        <v>66</v>
      </c>
      <c r="F3915" s="181">
        <f t="shared" si="557"/>
        <v>0</v>
      </c>
      <c r="G3915" s="181">
        <f t="shared" si="558"/>
        <v>0</v>
      </c>
      <c r="H3915" s="182">
        <f t="shared" si="554"/>
        <v>0</v>
      </c>
    </row>
    <row r="3916" spans="1:8">
      <c r="A3916" s="152">
        <f t="shared" si="561"/>
        <v>3902</v>
      </c>
      <c r="B3916" s="153">
        <f t="shared" si="561"/>
        <v>48827</v>
      </c>
      <c r="C3916" s="179" t="str">
        <f t="shared" si="556"/>
        <v>구간43</v>
      </c>
      <c r="D3916" s="152">
        <f t="shared" si="553"/>
        <v>92</v>
      </c>
      <c r="E3916" s="180">
        <f>COUNTIF($C$15:C3916,C3916)</f>
        <v>67</v>
      </c>
      <c r="F3916" s="181">
        <f t="shared" si="557"/>
        <v>0</v>
      </c>
      <c r="G3916" s="181">
        <f t="shared" si="558"/>
        <v>0</v>
      </c>
      <c r="H3916" s="182">
        <f t="shared" si="554"/>
        <v>0</v>
      </c>
    </row>
    <row r="3917" spans="1:8">
      <c r="A3917" s="152">
        <f t="shared" si="561"/>
        <v>3903</v>
      </c>
      <c r="B3917" s="153">
        <f t="shared" si="561"/>
        <v>48828</v>
      </c>
      <c r="C3917" s="179" t="str">
        <f t="shared" si="556"/>
        <v>구간43</v>
      </c>
      <c r="D3917" s="152">
        <f t="shared" si="553"/>
        <v>92</v>
      </c>
      <c r="E3917" s="180">
        <f>COUNTIF($C$15:C3917,C3917)</f>
        <v>68</v>
      </c>
      <c r="F3917" s="181">
        <f t="shared" si="557"/>
        <v>0</v>
      </c>
      <c r="G3917" s="181">
        <f t="shared" si="558"/>
        <v>0</v>
      </c>
      <c r="H3917" s="182">
        <f t="shared" si="554"/>
        <v>0</v>
      </c>
    </row>
    <row r="3918" spans="1:8">
      <c r="A3918" s="152">
        <f t="shared" si="561"/>
        <v>3904</v>
      </c>
      <c r="B3918" s="153">
        <f t="shared" si="561"/>
        <v>48829</v>
      </c>
      <c r="C3918" s="179" t="str">
        <f t="shared" si="556"/>
        <v>구간43</v>
      </c>
      <c r="D3918" s="152">
        <f t="shared" si="553"/>
        <v>92</v>
      </c>
      <c r="E3918" s="180">
        <f>COUNTIF($C$15:C3918,C3918)</f>
        <v>69</v>
      </c>
      <c r="F3918" s="181">
        <f t="shared" si="557"/>
        <v>0</v>
      </c>
      <c r="G3918" s="181">
        <f t="shared" si="558"/>
        <v>0</v>
      </c>
      <c r="H3918" s="182">
        <f t="shared" si="554"/>
        <v>0</v>
      </c>
    </row>
    <row r="3919" spans="1:8">
      <c r="A3919" s="152">
        <f t="shared" si="561"/>
        <v>3905</v>
      </c>
      <c r="B3919" s="153">
        <f t="shared" si="561"/>
        <v>48830</v>
      </c>
      <c r="C3919" s="179" t="str">
        <f t="shared" si="556"/>
        <v>구간43</v>
      </c>
      <c r="D3919" s="152">
        <f t="shared" ref="D3919:D3982" si="562">COUNTIF($C$15:$C$49928,C3919)</f>
        <v>92</v>
      </c>
      <c r="E3919" s="180">
        <f>COUNTIF($C$15:C3919,C3919)</f>
        <v>70</v>
      </c>
      <c r="F3919" s="181">
        <f t="shared" si="557"/>
        <v>0</v>
      </c>
      <c r="G3919" s="181">
        <f t="shared" si="558"/>
        <v>0</v>
      </c>
      <c r="H3919" s="182">
        <f t="shared" ref="H3919:H3982" si="563">F3919+G3919</f>
        <v>0</v>
      </c>
    </row>
    <row r="3920" spans="1:8">
      <c r="A3920" s="152">
        <f t="shared" ref="A3920:B3935" si="564">A3919+1</f>
        <v>3906</v>
      </c>
      <c r="B3920" s="153">
        <f t="shared" si="564"/>
        <v>48831</v>
      </c>
      <c r="C3920" s="179" t="str">
        <f t="shared" ref="C3920:C3983" si="565">IF(IFERROR(HLOOKUP(B3920,$D$5:$BK$6,2,FALSE),"")="",C3921,HLOOKUP(B3920,$D$5:$BK$7,2,FALSE))</f>
        <v>구간43</v>
      </c>
      <c r="D3920" s="152">
        <f t="shared" si="562"/>
        <v>92</v>
      </c>
      <c r="E3920" s="180">
        <f>COUNTIF($C$15:C3920,C3920)</f>
        <v>71</v>
      </c>
      <c r="F3920" s="181">
        <f t="shared" ref="F3920:F3983" si="566">HLOOKUP($C3920,$D$6:$BK$11,6,FALSE)</f>
        <v>0</v>
      </c>
      <c r="G3920" s="181">
        <f t="shared" ref="G3920:G3983" si="567">HLOOKUP($C3920,$D$6:$BK$11,5,FALSE)*(E3920)</f>
        <v>0</v>
      </c>
      <c r="H3920" s="182">
        <f t="shared" si="563"/>
        <v>0</v>
      </c>
    </row>
    <row r="3921" spans="1:8">
      <c r="A3921" s="152">
        <f t="shared" si="564"/>
        <v>3907</v>
      </c>
      <c r="B3921" s="153">
        <f t="shared" si="564"/>
        <v>48832</v>
      </c>
      <c r="C3921" s="179" t="str">
        <f t="shared" si="565"/>
        <v>구간43</v>
      </c>
      <c r="D3921" s="152">
        <f t="shared" si="562"/>
        <v>92</v>
      </c>
      <c r="E3921" s="180">
        <f>COUNTIF($C$15:C3921,C3921)</f>
        <v>72</v>
      </c>
      <c r="F3921" s="181">
        <f t="shared" si="566"/>
        <v>0</v>
      </c>
      <c r="G3921" s="181">
        <f t="shared" si="567"/>
        <v>0</v>
      </c>
      <c r="H3921" s="182">
        <f t="shared" si="563"/>
        <v>0</v>
      </c>
    </row>
    <row r="3922" spans="1:8">
      <c r="A3922" s="152">
        <f t="shared" si="564"/>
        <v>3908</v>
      </c>
      <c r="B3922" s="153">
        <f t="shared" si="564"/>
        <v>48833</v>
      </c>
      <c r="C3922" s="179" t="str">
        <f t="shared" si="565"/>
        <v>구간43</v>
      </c>
      <c r="D3922" s="152">
        <f t="shared" si="562"/>
        <v>92</v>
      </c>
      <c r="E3922" s="180">
        <f>COUNTIF($C$15:C3922,C3922)</f>
        <v>73</v>
      </c>
      <c r="F3922" s="181">
        <f t="shared" si="566"/>
        <v>0</v>
      </c>
      <c r="G3922" s="181">
        <f t="shared" si="567"/>
        <v>0</v>
      </c>
      <c r="H3922" s="182">
        <f t="shared" si="563"/>
        <v>0</v>
      </c>
    </row>
    <row r="3923" spans="1:8">
      <c r="A3923" s="152">
        <f t="shared" si="564"/>
        <v>3909</v>
      </c>
      <c r="B3923" s="153">
        <f t="shared" si="564"/>
        <v>48834</v>
      </c>
      <c r="C3923" s="179" t="str">
        <f t="shared" si="565"/>
        <v>구간43</v>
      </c>
      <c r="D3923" s="152">
        <f t="shared" si="562"/>
        <v>92</v>
      </c>
      <c r="E3923" s="180">
        <f>COUNTIF($C$15:C3923,C3923)</f>
        <v>74</v>
      </c>
      <c r="F3923" s="181">
        <f t="shared" si="566"/>
        <v>0</v>
      </c>
      <c r="G3923" s="181">
        <f t="shared" si="567"/>
        <v>0</v>
      </c>
      <c r="H3923" s="182">
        <f t="shared" si="563"/>
        <v>0</v>
      </c>
    </row>
    <row r="3924" spans="1:8">
      <c r="A3924" s="152">
        <f t="shared" si="564"/>
        <v>3910</v>
      </c>
      <c r="B3924" s="153">
        <f t="shared" si="564"/>
        <v>48835</v>
      </c>
      <c r="C3924" s="179" t="str">
        <f t="shared" si="565"/>
        <v>구간43</v>
      </c>
      <c r="D3924" s="152">
        <f t="shared" si="562"/>
        <v>92</v>
      </c>
      <c r="E3924" s="180">
        <f>COUNTIF($C$15:C3924,C3924)</f>
        <v>75</v>
      </c>
      <c r="F3924" s="181">
        <f t="shared" si="566"/>
        <v>0</v>
      </c>
      <c r="G3924" s="181">
        <f t="shared" si="567"/>
        <v>0</v>
      </c>
      <c r="H3924" s="182">
        <f t="shared" si="563"/>
        <v>0</v>
      </c>
    </row>
    <row r="3925" spans="1:8">
      <c r="A3925" s="152">
        <f t="shared" si="564"/>
        <v>3911</v>
      </c>
      <c r="B3925" s="153">
        <f t="shared" si="564"/>
        <v>48836</v>
      </c>
      <c r="C3925" s="179" t="str">
        <f t="shared" si="565"/>
        <v>구간43</v>
      </c>
      <c r="D3925" s="152">
        <f t="shared" si="562"/>
        <v>92</v>
      </c>
      <c r="E3925" s="180">
        <f>COUNTIF($C$15:C3925,C3925)</f>
        <v>76</v>
      </c>
      <c r="F3925" s="181">
        <f t="shared" si="566"/>
        <v>0</v>
      </c>
      <c r="G3925" s="181">
        <f t="shared" si="567"/>
        <v>0</v>
      </c>
      <c r="H3925" s="182">
        <f t="shared" si="563"/>
        <v>0</v>
      </c>
    </row>
    <row r="3926" spans="1:8">
      <c r="A3926" s="152">
        <f t="shared" si="564"/>
        <v>3912</v>
      </c>
      <c r="B3926" s="153">
        <f t="shared" si="564"/>
        <v>48837</v>
      </c>
      <c r="C3926" s="179" t="str">
        <f t="shared" si="565"/>
        <v>구간43</v>
      </c>
      <c r="D3926" s="152">
        <f t="shared" si="562"/>
        <v>92</v>
      </c>
      <c r="E3926" s="180">
        <f>COUNTIF($C$15:C3926,C3926)</f>
        <v>77</v>
      </c>
      <c r="F3926" s="181">
        <f t="shared" si="566"/>
        <v>0</v>
      </c>
      <c r="G3926" s="181">
        <f t="shared" si="567"/>
        <v>0</v>
      </c>
      <c r="H3926" s="182">
        <f t="shared" si="563"/>
        <v>0</v>
      </c>
    </row>
    <row r="3927" spans="1:8">
      <c r="A3927" s="152">
        <f t="shared" si="564"/>
        <v>3913</v>
      </c>
      <c r="B3927" s="153">
        <f t="shared" si="564"/>
        <v>48838</v>
      </c>
      <c r="C3927" s="179" t="str">
        <f t="shared" si="565"/>
        <v>구간43</v>
      </c>
      <c r="D3927" s="152">
        <f t="shared" si="562"/>
        <v>92</v>
      </c>
      <c r="E3927" s="180">
        <f>COUNTIF($C$15:C3927,C3927)</f>
        <v>78</v>
      </c>
      <c r="F3927" s="181">
        <f t="shared" si="566"/>
        <v>0</v>
      </c>
      <c r="G3927" s="181">
        <f t="shared" si="567"/>
        <v>0</v>
      </c>
      <c r="H3927" s="182">
        <f t="shared" si="563"/>
        <v>0</v>
      </c>
    </row>
    <row r="3928" spans="1:8">
      <c r="A3928" s="152">
        <f t="shared" si="564"/>
        <v>3914</v>
      </c>
      <c r="B3928" s="153">
        <f t="shared" si="564"/>
        <v>48839</v>
      </c>
      <c r="C3928" s="179" t="str">
        <f t="shared" si="565"/>
        <v>구간43</v>
      </c>
      <c r="D3928" s="152">
        <f t="shared" si="562"/>
        <v>92</v>
      </c>
      <c r="E3928" s="180">
        <f>COUNTIF($C$15:C3928,C3928)</f>
        <v>79</v>
      </c>
      <c r="F3928" s="181">
        <f t="shared" si="566"/>
        <v>0</v>
      </c>
      <c r="G3928" s="181">
        <f t="shared" si="567"/>
        <v>0</v>
      </c>
      <c r="H3928" s="182">
        <f t="shared" si="563"/>
        <v>0</v>
      </c>
    </row>
    <row r="3929" spans="1:8">
      <c r="A3929" s="152">
        <f t="shared" si="564"/>
        <v>3915</v>
      </c>
      <c r="B3929" s="153">
        <f t="shared" si="564"/>
        <v>48840</v>
      </c>
      <c r="C3929" s="179" t="str">
        <f t="shared" si="565"/>
        <v>구간43</v>
      </c>
      <c r="D3929" s="152">
        <f t="shared" si="562"/>
        <v>92</v>
      </c>
      <c r="E3929" s="180">
        <f>COUNTIF($C$15:C3929,C3929)</f>
        <v>80</v>
      </c>
      <c r="F3929" s="181">
        <f t="shared" si="566"/>
        <v>0</v>
      </c>
      <c r="G3929" s="181">
        <f t="shared" si="567"/>
        <v>0</v>
      </c>
      <c r="H3929" s="182">
        <f t="shared" si="563"/>
        <v>0</v>
      </c>
    </row>
    <row r="3930" spans="1:8">
      <c r="A3930" s="152">
        <f t="shared" si="564"/>
        <v>3916</v>
      </c>
      <c r="B3930" s="153">
        <f t="shared" si="564"/>
        <v>48841</v>
      </c>
      <c r="C3930" s="179" t="str">
        <f t="shared" si="565"/>
        <v>구간43</v>
      </c>
      <c r="D3930" s="152">
        <f t="shared" si="562"/>
        <v>92</v>
      </c>
      <c r="E3930" s="180">
        <f>COUNTIF($C$15:C3930,C3930)</f>
        <v>81</v>
      </c>
      <c r="F3930" s="181">
        <f t="shared" si="566"/>
        <v>0</v>
      </c>
      <c r="G3930" s="181">
        <f t="shared" si="567"/>
        <v>0</v>
      </c>
      <c r="H3930" s="182">
        <f t="shared" si="563"/>
        <v>0</v>
      </c>
    </row>
    <row r="3931" spans="1:8">
      <c r="A3931" s="152">
        <f t="shared" si="564"/>
        <v>3917</v>
      </c>
      <c r="B3931" s="153">
        <f t="shared" si="564"/>
        <v>48842</v>
      </c>
      <c r="C3931" s="179" t="str">
        <f t="shared" si="565"/>
        <v>구간43</v>
      </c>
      <c r="D3931" s="152">
        <f t="shared" si="562"/>
        <v>92</v>
      </c>
      <c r="E3931" s="180">
        <f>COUNTIF($C$15:C3931,C3931)</f>
        <v>82</v>
      </c>
      <c r="F3931" s="181">
        <f t="shared" si="566"/>
        <v>0</v>
      </c>
      <c r="G3931" s="181">
        <f t="shared" si="567"/>
        <v>0</v>
      </c>
      <c r="H3931" s="182">
        <f t="shared" si="563"/>
        <v>0</v>
      </c>
    </row>
    <row r="3932" spans="1:8">
      <c r="A3932" s="152">
        <f t="shared" si="564"/>
        <v>3918</v>
      </c>
      <c r="B3932" s="153">
        <f t="shared" si="564"/>
        <v>48843</v>
      </c>
      <c r="C3932" s="179" t="str">
        <f t="shared" si="565"/>
        <v>구간43</v>
      </c>
      <c r="D3932" s="152">
        <f t="shared" si="562"/>
        <v>92</v>
      </c>
      <c r="E3932" s="180">
        <f>COUNTIF($C$15:C3932,C3932)</f>
        <v>83</v>
      </c>
      <c r="F3932" s="181">
        <f t="shared" si="566"/>
        <v>0</v>
      </c>
      <c r="G3932" s="181">
        <f t="shared" si="567"/>
        <v>0</v>
      </c>
      <c r="H3932" s="182">
        <f t="shared" si="563"/>
        <v>0</v>
      </c>
    </row>
    <row r="3933" spans="1:8">
      <c r="A3933" s="152">
        <f t="shared" si="564"/>
        <v>3919</v>
      </c>
      <c r="B3933" s="153">
        <f t="shared" si="564"/>
        <v>48844</v>
      </c>
      <c r="C3933" s="179" t="str">
        <f t="shared" si="565"/>
        <v>구간43</v>
      </c>
      <c r="D3933" s="152">
        <f t="shared" si="562"/>
        <v>92</v>
      </c>
      <c r="E3933" s="180">
        <f>COUNTIF($C$15:C3933,C3933)</f>
        <v>84</v>
      </c>
      <c r="F3933" s="181">
        <f t="shared" si="566"/>
        <v>0</v>
      </c>
      <c r="G3933" s="181">
        <f t="shared" si="567"/>
        <v>0</v>
      </c>
      <c r="H3933" s="182">
        <f t="shared" si="563"/>
        <v>0</v>
      </c>
    </row>
    <row r="3934" spans="1:8">
      <c r="A3934" s="152">
        <f t="shared" si="564"/>
        <v>3920</v>
      </c>
      <c r="B3934" s="153">
        <f t="shared" si="564"/>
        <v>48845</v>
      </c>
      <c r="C3934" s="179" t="str">
        <f t="shared" si="565"/>
        <v>구간43</v>
      </c>
      <c r="D3934" s="152">
        <f t="shared" si="562"/>
        <v>92</v>
      </c>
      <c r="E3934" s="180">
        <f>COUNTIF($C$15:C3934,C3934)</f>
        <v>85</v>
      </c>
      <c r="F3934" s="181">
        <f t="shared" si="566"/>
        <v>0</v>
      </c>
      <c r="G3934" s="181">
        <f t="shared" si="567"/>
        <v>0</v>
      </c>
      <c r="H3934" s="182">
        <f t="shared" si="563"/>
        <v>0</v>
      </c>
    </row>
    <row r="3935" spans="1:8">
      <c r="A3935" s="152">
        <f t="shared" si="564"/>
        <v>3921</v>
      </c>
      <c r="B3935" s="153">
        <f t="shared" si="564"/>
        <v>48846</v>
      </c>
      <c r="C3935" s="179" t="str">
        <f t="shared" si="565"/>
        <v>구간43</v>
      </c>
      <c r="D3935" s="152">
        <f t="shared" si="562"/>
        <v>92</v>
      </c>
      <c r="E3935" s="180">
        <f>COUNTIF($C$15:C3935,C3935)</f>
        <v>86</v>
      </c>
      <c r="F3935" s="181">
        <f t="shared" si="566"/>
        <v>0</v>
      </c>
      <c r="G3935" s="181">
        <f t="shared" si="567"/>
        <v>0</v>
      </c>
      <c r="H3935" s="182">
        <f t="shared" si="563"/>
        <v>0</v>
      </c>
    </row>
    <row r="3936" spans="1:8">
      <c r="A3936" s="152">
        <f t="shared" ref="A3936:B3951" si="568">A3935+1</f>
        <v>3922</v>
      </c>
      <c r="B3936" s="153">
        <f t="shared" si="568"/>
        <v>48847</v>
      </c>
      <c r="C3936" s="179" t="str">
        <f t="shared" si="565"/>
        <v>구간43</v>
      </c>
      <c r="D3936" s="152">
        <f t="shared" si="562"/>
        <v>92</v>
      </c>
      <c r="E3936" s="180">
        <f>COUNTIF($C$15:C3936,C3936)</f>
        <v>87</v>
      </c>
      <c r="F3936" s="181">
        <f t="shared" si="566"/>
        <v>0</v>
      </c>
      <c r="G3936" s="181">
        <f t="shared" si="567"/>
        <v>0</v>
      </c>
      <c r="H3936" s="182">
        <f t="shared" si="563"/>
        <v>0</v>
      </c>
    </row>
    <row r="3937" spans="1:8">
      <c r="A3937" s="152">
        <f t="shared" si="568"/>
        <v>3923</v>
      </c>
      <c r="B3937" s="153">
        <f t="shared" si="568"/>
        <v>48848</v>
      </c>
      <c r="C3937" s="179" t="str">
        <f t="shared" si="565"/>
        <v>구간43</v>
      </c>
      <c r="D3937" s="152">
        <f t="shared" si="562"/>
        <v>92</v>
      </c>
      <c r="E3937" s="180">
        <f>COUNTIF($C$15:C3937,C3937)</f>
        <v>88</v>
      </c>
      <c r="F3937" s="181">
        <f t="shared" si="566"/>
        <v>0</v>
      </c>
      <c r="G3937" s="181">
        <f t="shared" si="567"/>
        <v>0</v>
      </c>
      <c r="H3937" s="182">
        <f t="shared" si="563"/>
        <v>0</v>
      </c>
    </row>
    <row r="3938" spans="1:8">
      <c r="A3938" s="152">
        <f t="shared" si="568"/>
        <v>3924</v>
      </c>
      <c r="B3938" s="153">
        <f t="shared" si="568"/>
        <v>48849</v>
      </c>
      <c r="C3938" s="179" t="str">
        <f t="shared" si="565"/>
        <v>구간43</v>
      </c>
      <c r="D3938" s="152">
        <f t="shared" si="562"/>
        <v>92</v>
      </c>
      <c r="E3938" s="180">
        <f>COUNTIF($C$15:C3938,C3938)</f>
        <v>89</v>
      </c>
      <c r="F3938" s="181">
        <f t="shared" si="566"/>
        <v>0</v>
      </c>
      <c r="G3938" s="181">
        <f t="shared" si="567"/>
        <v>0</v>
      </c>
      <c r="H3938" s="182">
        <f t="shared" si="563"/>
        <v>0</v>
      </c>
    </row>
    <row r="3939" spans="1:8">
      <c r="A3939" s="152">
        <f t="shared" si="568"/>
        <v>3925</v>
      </c>
      <c r="B3939" s="153">
        <f t="shared" si="568"/>
        <v>48850</v>
      </c>
      <c r="C3939" s="179" t="str">
        <f t="shared" si="565"/>
        <v>구간43</v>
      </c>
      <c r="D3939" s="152">
        <f t="shared" si="562"/>
        <v>92</v>
      </c>
      <c r="E3939" s="180">
        <f>COUNTIF($C$15:C3939,C3939)</f>
        <v>90</v>
      </c>
      <c r="F3939" s="181">
        <f t="shared" si="566"/>
        <v>0</v>
      </c>
      <c r="G3939" s="181">
        <f t="shared" si="567"/>
        <v>0</v>
      </c>
      <c r="H3939" s="182">
        <f t="shared" si="563"/>
        <v>0</v>
      </c>
    </row>
    <row r="3940" spans="1:8">
      <c r="A3940" s="152">
        <f t="shared" si="568"/>
        <v>3926</v>
      </c>
      <c r="B3940" s="153">
        <f t="shared" si="568"/>
        <v>48851</v>
      </c>
      <c r="C3940" s="179" t="str">
        <f t="shared" si="565"/>
        <v>구간43</v>
      </c>
      <c r="D3940" s="152">
        <f t="shared" si="562"/>
        <v>92</v>
      </c>
      <c r="E3940" s="180">
        <f>COUNTIF($C$15:C3940,C3940)</f>
        <v>91</v>
      </c>
      <c r="F3940" s="181">
        <f t="shared" si="566"/>
        <v>0</v>
      </c>
      <c r="G3940" s="181">
        <f t="shared" si="567"/>
        <v>0</v>
      </c>
      <c r="H3940" s="182">
        <f t="shared" si="563"/>
        <v>0</v>
      </c>
    </row>
    <row r="3941" spans="1:8">
      <c r="A3941" s="152">
        <f t="shared" si="568"/>
        <v>3927</v>
      </c>
      <c r="B3941" s="153">
        <f t="shared" si="568"/>
        <v>48852</v>
      </c>
      <c r="C3941" s="179" t="str">
        <f t="shared" si="565"/>
        <v>구간43</v>
      </c>
      <c r="D3941" s="152">
        <f t="shared" si="562"/>
        <v>92</v>
      </c>
      <c r="E3941" s="180">
        <f>COUNTIF($C$15:C3941,C3941)</f>
        <v>92</v>
      </c>
      <c r="F3941" s="181">
        <f t="shared" si="566"/>
        <v>0</v>
      </c>
      <c r="G3941" s="181">
        <f t="shared" si="567"/>
        <v>0</v>
      </c>
      <c r="H3941" s="182">
        <f t="shared" si="563"/>
        <v>0</v>
      </c>
    </row>
    <row r="3942" spans="1:8">
      <c r="A3942" s="152">
        <f t="shared" si="568"/>
        <v>3928</v>
      </c>
      <c r="B3942" s="153">
        <f t="shared" si="568"/>
        <v>48853</v>
      </c>
      <c r="C3942" s="179" t="str">
        <f t="shared" si="565"/>
        <v>구간44</v>
      </c>
      <c r="D3942" s="152">
        <f t="shared" si="562"/>
        <v>92</v>
      </c>
      <c r="E3942" s="180">
        <f>COUNTIF($C$15:C3942,C3942)</f>
        <v>1</v>
      </c>
      <c r="F3942" s="181">
        <f t="shared" si="566"/>
        <v>0</v>
      </c>
      <c r="G3942" s="181">
        <f t="shared" si="567"/>
        <v>0</v>
      </c>
      <c r="H3942" s="182">
        <f t="shared" si="563"/>
        <v>0</v>
      </c>
    </row>
    <row r="3943" spans="1:8">
      <c r="A3943" s="152">
        <f t="shared" si="568"/>
        <v>3929</v>
      </c>
      <c r="B3943" s="153">
        <f t="shared" si="568"/>
        <v>48854</v>
      </c>
      <c r="C3943" s="179" t="str">
        <f t="shared" si="565"/>
        <v>구간44</v>
      </c>
      <c r="D3943" s="152">
        <f t="shared" si="562"/>
        <v>92</v>
      </c>
      <c r="E3943" s="180">
        <f>COUNTIF($C$15:C3943,C3943)</f>
        <v>2</v>
      </c>
      <c r="F3943" s="181">
        <f t="shared" si="566"/>
        <v>0</v>
      </c>
      <c r="G3943" s="181">
        <f t="shared" si="567"/>
        <v>0</v>
      </c>
      <c r="H3943" s="182">
        <f t="shared" si="563"/>
        <v>0</v>
      </c>
    </row>
    <row r="3944" spans="1:8">
      <c r="A3944" s="152">
        <f t="shared" si="568"/>
        <v>3930</v>
      </c>
      <c r="B3944" s="153">
        <f t="shared" si="568"/>
        <v>48855</v>
      </c>
      <c r="C3944" s="179" t="str">
        <f t="shared" si="565"/>
        <v>구간44</v>
      </c>
      <c r="D3944" s="152">
        <f t="shared" si="562"/>
        <v>92</v>
      </c>
      <c r="E3944" s="180">
        <f>COUNTIF($C$15:C3944,C3944)</f>
        <v>3</v>
      </c>
      <c r="F3944" s="181">
        <f t="shared" si="566"/>
        <v>0</v>
      </c>
      <c r="G3944" s="181">
        <f t="shared" si="567"/>
        <v>0</v>
      </c>
      <c r="H3944" s="182">
        <f t="shared" si="563"/>
        <v>0</v>
      </c>
    </row>
    <row r="3945" spans="1:8">
      <c r="A3945" s="152">
        <f t="shared" si="568"/>
        <v>3931</v>
      </c>
      <c r="B3945" s="153">
        <f t="shared" si="568"/>
        <v>48856</v>
      </c>
      <c r="C3945" s="179" t="str">
        <f t="shared" si="565"/>
        <v>구간44</v>
      </c>
      <c r="D3945" s="152">
        <f t="shared" si="562"/>
        <v>92</v>
      </c>
      <c r="E3945" s="180">
        <f>COUNTIF($C$15:C3945,C3945)</f>
        <v>4</v>
      </c>
      <c r="F3945" s="181">
        <f t="shared" si="566"/>
        <v>0</v>
      </c>
      <c r="G3945" s="181">
        <f t="shared" si="567"/>
        <v>0</v>
      </c>
      <c r="H3945" s="182">
        <f t="shared" si="563"/>
        <v>0</v>
      </c>
    </row>
    <row r="3946" spans="1:8">
      <c r="A3946" s="152">
        <f t="shared" si="568"/>
        <v>3932</v>
      </c>
      <c r="B3946" s="153">
        <f t="shared" si="568"/>
        <v>48857</v>
      </c>
      <c r="C3946" s="179" t="str">
        <f t="shared" si="565"/>
        <v>구간44</v>
      </c>
      <c r="D3946" s="152">
        <f t="shared" si="562"/>
        <v>92</v>
      </c>
      <c r="E3946" s="180">
        <f>COUNTIF($C$15:C3946,C3946)</f>
        <v>5</v>
      </c>
      <c r="F3946" s="181">
        <f t="shared" si="566"/>
        <v>0</v>
      </c>
      <c r="G3946" s="181">
        <f t="shared" si="567"/>
        <v>0</v>
      </c>
      <c r="H3946" s="182">
        <f t="shared" si="563"/>
        <v>0</v>
      </c>
    </row>
    <row r="3947" spans="1:8">
      <c r="A3947" s="152">
        <f t="shared" si="568"/>
        <v>3933</v>
      </c>
      <c r="B3947" s="153">
        <f t="shared" si="568"/>
        <v>48858</v>
      </c>
      <c r="C3947" s="179" t="str">
        <f t="shared" si="565"/>
        <v>구간44</v>
      </c>
      <c r="D3947" s="152">
        <f t="shared" si="562"/>
        <v>92</v>
      </c>
      <c r="E3947" s="180">
        <f>COUNTIF($C$15:C3947,C3947)</f>
        <v>6</v>
      </c>
      <c r="F3947" s="181">
        <f t="shared" si="566"/>
        <v>0</v>
      </c>
      <c r="G3947" s="181">
        <f t="shared" si="567"/>
        <v>0</v>
      </c>
      <c r="H3947" s="182">
        <f t="shared" si="563"/>
        <v>0</v>
      </c>
    </row>
    <row r="3948" spans="1:8">
      <c r="A3948" s="152">
        <f t="shared" si="568"/>
        <v>3934</v>
      </c>
      <c r="B3948" s="153">
        <f t="shared" si="568"/>
        <v>48859</v>
      </c>
      <c r="C3948" s="179" t="str">
        <f t="shared" si="565"/>
        <v>구간44</v>
      </c>
      <c r="D3948" s="152">
        <f t="shared" si="562"/>
        <v>92</v>
      </c>
      <c r="E3948" s="180">
        <f>COUNTIF($C$15:C3948,C3948)</f>
        <v>7</v>
      </c>
      <c r="F3948" s="181">
        <f t="shared" si="566"/>
        <v>0</v>
      </c>
      <c r="G3948" s="181">
        <f t="shared" si="567"/>
        <v>0</v>
      </c>
      <c r="H3948" s="182">
        <f t="shared" si="563"/>
        <v>0</v>
      </c>
    </row>
    <row r="3949" spans="1:8">
      <c r="A3949" s="152">
        <f t="shared" si="568"/>
        <v>3935</v>
      </c>
      <c r="B3949" s="153">
        <f t="shared" si="568"/>
        <v>48860</v>
      </c>
      <c r="C3949" s="179" t="str">
        <f t="shared" si="565"/>
        <v>구간44</v>
      </c>
      <c r="D3949" s="152">
        <f t="shared" si="562"/>
        <v>92</v>
      </c>
      <c r="E3949" s="180">
        <f>COUNTIF($C$15:C3949,C3949)</f>
        <v>8</v>
      </c>
      <c r="F3949" s="181">
        <f t="shared" si="566"/>
        <v>0</v>
      </c>
      <c r="G3949" s="181">
        <f t="shared" si="567"/>
        <v>0</v>
      </c>
      <c r="H3949" s="182">
        <f t="shared" si="563"/>
        <v>0</v>
      </c>
    </row>
    <row r="3950" spans="1:8">
      <c r="A3950" s="152">
        <f t="shared" si="568"/>
        <v>3936</v>
      </c>
      <c r="B3950" s="153">
        <f t="shared" si="568"/>
        <v>48861</v>
      </c>
      <c r="C3950" s="179" t="str">
        <f t="shared" si="565"/>
        <v>구간44</v>
      </c>
      <c r="D3950" s="152">
        <f t="shared" si="562"/>
        <v>92</v>
      </c>
      <c r="E3950" s="180">
        <f>COUNTIF($C$15:C3950,C3950)</f>
        <v>9</v>
      </c>
      <c r="F3950" s="181">
        <f t="shared" si="566"/>
        <v>0</v>
      </c>
      <c r="G3950" s="181">
        <f t="shared" si="567"/>
        <v>0</v>
      </c>
      <c r="H3950" s="182">
        <f t="shared" si="563"/>
        <v>0</v>
      </c>
    </row>
    <row r="3951" spans="1:8">
      <c r="A3951" s="152">
        <f t="shared" si="568"/>
        <v>3937</v>
      </c>
      <c r="B3951" s="153">
        <f t="shared" si="568"/>
        <v>48862</v>
      </c>
      <c r="C3951" s="179" t="str">
        <f t="shared" si="565"/>
        <v>구간44</v>
      </c>
      <c r="D3951" s="152">
        <f t="shared" si="562"/>
        <v>92</v>
      </c>
      <c r="E3951" s="180">
        <f>COUNTIF($C$15:C3951,C3951)</f>
        <v>10</v>
      </c>
      <c r="F3951" s="181">
        <f t="shared" si="566"/>
        <v>0</v>
      </c>
      <c r="G3951" s="181">
        <f t="shared" si="567"/>
        <v>0</v>
      </c>
      <c r="H3951" s="182">
        <f t="shared" si="563"/>
        <v>0</v>
      </c>
    </row>
    <row r="3952" spans="1:8">
      <c r="A3952" s="152">
        <f t="shared" ref="A3952:B3967" si="569">A3951+1</f>
        <v>3938</v>
      </c>
      <c r="B3952" s="153">
        <f t="shared" si="569"/>
        <v>48863</v>
      </c>
      <c r="C3952" s="179" t="str">
        <f t="shared" si="565"/>
        <v>구간44</v>
      </c>
      <c r="D3952" s="152">
        <f t="shared" si="562"/>
        <v>92</v>
      </c>
      <c r="E3952" s="180">
        <f>COUNTIF($C$15:C3952,C3952)</f>
        <v>11</v>
      </c>
      <c r="F3952" s="181">
        <f t="shared" si="566"/>
        <v>0</v>
      </c>
      <c r="G3952" s="181">
        <f t="shared" si="567"/>
        <v>0</v>
      </c>
      <c r="H3952" s="182">
        <f t="shared" si="563"/>
        <v>0</v>
      </c>
    </row>
    <row r="3953" spans="1:8">
      <c r="A3953" s="152">
        <f t="shared" si="569"/>
        <v>3939</v>
      </c>
      <c r="B3953" s="153">
        <f t="shared" si="569"/>
        <v>48864</v>
      </c>
      <c r="C3953" s="179" t="str">
        <f t="shared" si="565"/>
        <v>구간44</v>
      </c>
      <c r="D3953" s="152">
        <f t="shared" si="562"/>
        <v>92</v>
      </c>
      <c r="E3953" s="180">
        <f>COUNTIF($C$15:C3953,C3953)</f>
        <v>12</v>
      </c>
      <c r="F3953" s="181">
        <f t="shared" si="566"/>
        <v>0</v>
      </c>
      <c r="G3953" s="181">
        <f t="shared" si="567"/>
        <v>0</v>
      </c>
      <c r="H3953" s="182">
        <f t="shared" si="563"/>
        <v>0</v>
      </c>
    </row>
    <row r="3954" spans="1:8">
      <c r="A3954" s="152">
        <f t="shared" si="569"/>
        <v>3940</v>
      </c>
      <c r="B3954" s="153">
        <f t="shared" si="569"/>
        <v>48865</v>
      </c>
      <c r="C3954" s="179" t="str">
        <f t="shared" si="565"/>
        <v>구간44</v>
      </c>
      <c r="D3954" s="152">
        <f t="shared" si="562"/>
        <v>92</v>
      </c>
      <c r="E3954" s="180">
        <f>COUNTIF($C$15:C3954,C3954)</f>
        <v>13</v>
      </c>
      <c r="F3954" s="181">
        <f t="shared" si="566"/>
        <v>0</v>
      </c>
      <c r="G3954" s="181">
        <f t="shared" si="567"/>
        <v>0</v>
      </c>
      <c r="H3954" s="182">
        <f t="shared" si="563"/>
        <v>0</v>
      </c>
    </row>
    <row r="3955" spans="1:8">
      <c r="A3955" s="152">
        <f t="shared" si="569"/>
        <v>3941</v>
      </c>
      <c r="B3955" s="153">
        <f t="shared" si="569"/>
        <v>48866</v>
      </c>
      <c r="C3955" s="179" t="str">
        <f t="shared" si="565"/>
        <v>구간44</v>
      </c>
      <c r="D3955" s="152">
        <f t="shared" si="562"/>
        <v>92</v>
      </c>
      <c r="E3955" s="180">
        <f>COUNTIF($C$15:C3955,C3955)</f>
        <v>14</v>
      </c>
      <c r="F3955" s="181">
        <f t="shared" si="566"/>
        <v>0</v>
      </c>
      <c r="G3955" s="181">
        <f t="shared" si="567"/>
        <v>0</v>
      </c>
      <c r="H3955" s="182">
        <f t="shared" si="563"/>
        <v>0</v>
      </c>
    </row>
    <row r="3956" spans="1:8">
      <c r="A3956" s="152">
        <f t="shared" si="569"/>
        <v>3942</v>
      </c>
      <c r="B3956" s="153">
        <f t="shared" si="569"/>
        <v>48867</v>
      </c>
      <c r="C3956" s="179" t="str">
        <f t="shared" si="565"/>
        <v>구간44</v>
      </c>
      <c r="D3956" s="152">
        <f t="shared" si="562"/>
        <v>92</v>
      </c>
      <c r="E3956" s="180">
        <f>COUNTIF($C$15:C3956,C3956)</f>
        <v>15</v>
      </c>
      <c r="F3956" s="181">
        <f t="shared" si="566"/>
        <v>0</v>
      </c>
      <c r="G3956" s="181">
        <f t="shared" si="567"/>
        <v>0</v>
      </c>
      <c r="H3956" s="182">
        <f t="shared" si="563"/>
        <v>0</v>
      </c>
    </row>
    <row r="3957" spans="1:8">
      <c r="A3957" s="152">
        <f t="shared" si="569"/>
        <v>3943</v>
      </c>
      <c r="B3957" s="153">
        <f t="shared" si="569"/>
        <v>48868</v>
      </c>
      <c r="C3957" s="179" t="str">
        <f t="shared" si="565"/>
        <v>구간44</v>
      </c>
      <c r="D3957" s="152">
        <f t="shared" si="562"/>
        <v>92</v>
      </c>
      <c r="E3957" s="180">
        <f>COUNTIF($C$15:C3957,C3957)</f>
        <v>16</v>
      </c>
      <c r="F3957" s="181">
        <f t="shared" si="566"/>
        <v>0</v>
      </c>
      <c r="G3957" s="181">
        <f t="shared" si="567"/>
        <v>0</v>
      </c>
      <c r="H3957" s="182">
        <f t="shared" si="563"/>
        <v>0</v>
      </c>
    </row>
    <row r="3958" spans="1:8">
      <c r="A3958" s="152">
        <f t="shared" si="569"/>
        <v>3944</v>
      </c>
      <c r="B3958" s="153">
        <f t="shared" si="569"/>
        <v>48869</v>
      </c>
      <c r="C3958" s="179" t="str">
        <f t="shared" si="565"/>
        <v>구간44</v>
      </c>
      <c r="D3958" s="152">
        <f t="shared" si="562"/>
        <v>92</v>
      </c>
      <c r="E3958" s="180">
        <f>COUNTIF($C$15:C3958,C3958)</f>
        <v>17</v>
      </c>
      <c r="F3958" s="181">
        <f t="shared" si="566"/>
        <v>0</v>
      </c>
      <c r="G3958" s="181">
        <f t="shared" si="567"/>
        <v>0</v>
      </c>
      <c r="H3958" s="182">
        <f t="shared" si="563"/>
        <v>0</v>
      </c>
    </row>
    <row r="3959" spans="1:8">
      <c r="A3959" s="152">
        <f t="shared" si="569"/>
        <v>3945</v>
      </c>
      <c r="B3959" s="153">
        <f t="shared" si="569"/>
        <v>48870</v>
      </c>
      <c r="C3959" s="179" t="str">
        <f t="shared" si="565"/>
        <v>구간44</v>
      </c>
      <c r="D3959" s="152">
        <f t="shared" si="562"/>
        <v>92</v>
      </c>
      <c r="E3959" s="180">
        <f>COUNTIF($C$15:C3959,C3959)</f>
        <v>18</v>
      </c>
      <c r="F3959" s="181">
        <f t="shared" si="566"/>
        <v>0</v>
      </c>
      <c r="G3959" s="181">
        <f t="shared" si="567"/>
        <v>0</v>
      </c>
      <c r="H3959" s="182">
        <f t="shared" si="563"/>
        <v>0</v>
      </c>
    </row>
    <row r="3960" spans="1:8">
      <c r="A3960" s="152">
        <f t="shared" si="569"/>
        <v>3946</v>
      </c>
      <c r="B3960" s="153">
        <f t="shared" si="569"/>
        <v>48871</v>
      </c>
      <c r="C3960" s="179" t="str">
        <f t="shared" si="565"/>
        <v>구간44</v>
      </c>
      <c r="D3960" s="152">
        <f t="shared" si="562"/>
        <v>92</v>
      </c>
      <c r="E3960" s="180">
        <f>COUNTIF($C$15:C3960,C3960)</f>
        <v>19</v>
      </c>
      <c r="F3960" s="181">
        <f t="shared" si="566"/>
        <v>0</v>
      </c>
      <c r="G3960" s="181">
        <f t="shared" si="567"/>
        <v>0</v>
      </c>
      <c r="H3960" s="182">
        <f t="shared" si="563"/>
        <v>0</v>
      </c>
    </row>
    <row r="3961" spans="1:8">
      <c r="A3961" s="152">
        <f t="shared" si="569"/>
        <v>3947</v>
      </c>
      <c r="B3961" s="153">
        <f t="shared" si="569"/>
        <v>48872</v>
      </c>
      <c r="C3961" s="179" t="str">
        <f t="shared" si="565"/>
        <v>구간44</v>
      </c>
      <c r="D3961" s="152">
        <f t="shared" si="562"/>
        <v>92</v>
      </c>
      <c r="E3961" s="180">
        <f>COUNTIF($C$15:C3961,C3961)</f>
        <v>20</v>
      </c>
      <c r="F3961" s="181">
        <f t="shared" si="566"/>
        <v>0</v>
      </c>
      <c r="G3961" s="181">
        <f t="shared" si="567"/>
        <v>0</v>
      </c>
      <c r="H3961" s="182">
        <f t="shared" si="563"/>
        <v>0</v>
      </c>
    </row>
    <row r="3962" spans="1:8">
      <c r="A3962" s="152">
        <f t="shared" si="569"/>
        <v>3948</v>
      </c>
      <c r="B3962" s="153">
        <f t="shared" si="569"/>
        <v>48873</v>
      </c>
      <c r="C3962" s="179" t="str">
        <f t="shared" si="565"/>
        <v>구간44</v>
      </c>
      <c r="D3962" s="152">
        <f t="shared" si="562"/>
        <v>92</v>
      </c>
      <c r="E3962" s="180">
        <f>COUNTIF($C$15:C3962,C3962)</f>
        <v>21</v>
      </c>
      <c r="F3962" s="181">
        <f t="shared" si="566"/>
        <v>0</v>
      </c>
      <c r="G3962" s="181">
        <f t="shared" si="567"/>
        <v>0</v>
      </c>
      <c r="H3962" s="182">
        <f t="shared" si="563"/>
        <v>0</v>
      </c>
    </row>
    <row r="3963" spans="1:8">
      <c r="A3963" s="152">
        <f t="shared" si="569"/>
        <v>3949</v>
      </c>
      <c r="B3963" s="153">
        <f t="shared" si="569"/>
        <v>48874</v>
      </c>
      <c r="C3963" s="179" t="str">
        <f t="shared" si="565"/>
        <v>구간44</v>
      </c>
      <c r="D3963" s="152">
        <f t="shared" si="562"/>
        <v>92</v>
      </c>
      <c r="E3963" s="180">
        <f>COUNTIF($C$15:C3963,C3963)</f>
        <v>22</v>
      </c>
      <c r="F3963" s="181">
        <f t="shared" si="566"/>
        <v>0</v>
      </c>
      <c r="G3963" s="181">
        <f t="shared" si="567"/>
        <v>0</v>
      </c>
      <c r="H3963" s="182">
        <f t="shared" si="563"/>
        <v>0</v>
      </c>
    </row>
    <row r="3964" spans="1:8">
      <c r="A3964" s="152">
        <f t="shared" si="569"/>
        <v>3950</v>
      </c>
      <c r="B3964" s="153">
        <f t="shared" si="569"/>
        <v>48875</v>
      </c>
      <c r="C3964" s="179" t="str">
        <f t="shared" si="565"/>
        <v>구간44</v>
      </c>
      <c r="D3964" s="152">
        <f t="shared" si="562"/>
        <v>92</v>
      </c>
      <c r="E3964" s="180">
        <f>COUNTIF($C$15:C3964,C3964)</f>
        <v>23</v>
      </c>
      <c r="F3964" s="181">
        <f t="shared" si="566"/>
        <v>0</v>
      </c>
      <c r="G3964" s="181">
        <f t="shared" si="567"/>
        <v>0</v>
      </c>
      <c r="H3964" s="182">
        <f t="shared" si="563"/>
        <v>0</v>
      </c>
    </row>
    <row r="3965" spans="1:8">
      <c r="A3965" s="152">
        <f t="shared" si="569"/>
        <v>3951</v>
      </c>
      <c r="B3965" s="153">
        <f t="shared" si="569"/>
        <v>48876</v>
      </c>
      <c r="C3965" s="179" t="str">
        <f t="shared" si="565"/>
        <v>구간44</v>
      </c>
      <c r="D3965" s="152">
        <f t="shared" si="562"/>
        <v>92</v>
      </c>
      <c r="E3965" s="180">
        <f>COUNTIF($C$15:C3965,C3965)</f>
        <v>24</v>
      </c>
      <c r="F3965" s="181">
        <f t="shared" si="566"/>
        <v>0</v>
      </c>
      <c r="G3965" s="181">
        <f t="shared" si="567"/>
        <v>0</v>
      </c>
      <c r="H3965" s="182">
        <f t="shared" si="563"/>
        <v>0</v>
      </c>
    </row>
    <row r="3966" spans="1:8">
      <c r="A3966" s="152">
        <f t="shared" si="569"/>
        <v>3952</v>
      </c>
      <c r="B3966" s="153">
        <f t="shared" si="569"/>
        <v>48877</v>
      </c>
      <c r="C3966" s="179" t="str">
        <f t="shared" si="565"/>
        <v>구간44</v>
      </c>
      <c r="D3966" s="152">
        <f t="shared" si="562"/>
        <v>92</v>
      </c>
      <c r="E3966" s="180">
        <f>COUNTIF($C$15:C3966,C3966)</f>
        <v>25</v>
      </c>
      <c r="F3966" s="181">
        <f t="shared" si="566"/>
        <v>0</v>
      </c>
      <c r="G3966" s="181">
        <f t="shared" si="567"/>
        <v>0</v>
      </c>
      <c r="H3966" s="182">
        <f t="shared" si="563"/>
        <v>0</v>
      </c>
    </row>
    <row r="3967" spans="1:8">
      <c r="A3967" s="152">
        <f t="shared" si="569"/>
        <v>3953</v>
      </c>
      <c r="B3967" s="153">
        <f t="shared" si="569"/>
        <v>48878</v>
      </c>
      <c r="C3967" s="179" t="str">
        <f t="shared" si="565"/>
        <v>구간44</v>
      </c>
      <c r="D3967" s="152">
        <f t="shared" si="562"/>
        <v>92</v>
      </c>
      <c r="E3967" s="180">
        <f>COUNTIF($C$15:C3967,C3967)</f>
        <v>26</v>
      </c>
      <c r="F3967" s="181">
        <f t="shared" si="566"/>
        <v>0</v>
      </c>
      <c r="G3967" s="181">
        <f t="shared" si="567"/>
        <v>0</v>
      </c>
      <c r="H3967" s="182">
        <f t="shared" si="563"/>
        <v>0</v>
      </c>
    </row>
    <row r="3968" spans="1:8">
      <c r="A3968" s="152">
        <f t="shared" ref="A3968:B3983" si="570">A3967+1</f>
        <v>3954</v>
      </c>
      <c r="B3968" s="153">
        <f t="shared" si="570"/>
        <v>48879</v>
      </c>
      <c r="C3968" s="179" t="str">
        <f t="shared" si="565"/>
        <v>구간44</v>
      </c>
      <c r="D3968" s="152">
        <f t="shared" si="562"/>
        <v>92</v>
      </c>
      <c r="E3968" s="180">
        <f>COUNTIF($C$15:C3968,C3968)</f>
        <v>27</v>
      </c>
      <c r="F3968" s="181">
        <f t="shared" si="566"/>
        <v>0</v>
      </c>
      <c r="G3968" s="181">
        <f t="shared" si="567"/>
        <v>0</v>
      </c>
      <c r="H3968" s="182">
        <f t="shared" si="563"/>
        <v>0</v>
      </c>
    </row>
    <row r="3969" spans="1:8">
      <c r="A3969" s="152">
        <f t="shared" si="570"/>
        <v>3955</v>
      </c>
      <c r="B3969" s="153">
        <f t="shared" si="570"/>
        <v>48880</v>
      </c>
      <c r="C3969" s="179" t="str">
        <f t="shared" si="565"/>
        <v>구간44</v>
      </c>
      <c r="D3969" s="152">
        <f t="shared" si="562"/>
        <v>92</v>
      </c>
      <c r="E3969" s="180">
        <f>COUNTIF($C$15:C3969,C3969)</f>
        <v>28</v>
      </c>
      <c r="F3969" s="181">
        <f t="shared" si="566"/>
        <v>0</v>
      </c>
      <c r="G3969" s="181">
        <f t="shared" si="567"/>
        <v>0</v>
      </c>
      <c r="H3969" s="182">
        <f t="shared" si="563"/>
        <v>0</v>
      </c>
    </row>
    <row r="3970" spans="1:8">
      <c r="A3970" s="152">
        <f t="shared" si="570"/>
        <v>3956</v>
      </c>
      <c r="B3970" s="153">
        <f t="shared" si="570"/>
        <v>48881</v>
      </c>
      <c r="C3970" s="179" t="str">
        <f t="shared" si="565"/>
        <v>구간44</v>
      </c>
      <c r="D3970" s="152">
        <f t="shared" si="562"/>
        <v>92</v>
      </c>
      <c r="E3970" s="180">
        <f>COUNTIF($C$15:C3970,C3970)</f>
        <v>29</v>
      </c>
      <c r="F3970" s="181">
        <f t="shared" si="566"/>
        <v>0</v>
      </c>
      <c r="G3970" s="181">
        <f t="shared" si="567"/>
        <v>0</v>
      </c>
      <c r="H3970" s="182">
        <f t="shared" si="563"/>
        <v>0</v>
      </c>
    </row>
    <row r="3971" spans="1:8">
      <c r="A3971" s="152">
        <f t="shared" si="570"/>
        <v>3957</v>
      </c>
      <c r="B3971" s="153">
        <f t="shared" si="570"/>
        <v>48882</v>
      </c>
      <c r="C3971" s="179" t="str">
        <f t="shared" si="565"/>
        <v>구간44</v>
      </c>
      <c r="D3971" s="152">
        <f t="shared" si="562"/>
        <v>92</v>
      </c>
      <c r="E3971" s="180">
        <f>COUNTIF($C$15:C3971,C3971)</f>
        <v>30</v>
      </c>
      <c r="F3971" s="181">
        <f t="shared" si="566"/>
        <v>0</v>
      </c>
      <c r="G3971" s="181">
        <f t="shared" si="567"/>
        <v>0</v>
      </c>
      <c r="H3971" s="182">
        <f t="shared" si="563"/>
        <v>0</v>
      </c>
    </row>
    <row r="3972" spans="1:8">
      <c r="A3972" s="152">
        <f t="shared" si="570"/>
        <v>3958</v>
      </c>
      <c r="B3972" s="153">
        <f t="shared" si="570"/>
        <v>48883</v>
      </c>
      <c r="C3972" s="179" t="str">
        <f t="shared" si="565"/>
        <v>구간44</v>
      </c>
      <c r="D3972" s="152">
        <f t="shared" si="562"/>
        <v>92</v>
      </c>
      <c r="E3972" s="180">
        <f>COUNTIF($C$15:C3972,C3972)</f>
        <v>31</v>
      </c>
      <c r="F3972" s="181">
        <f t="shared" si="566"/>
        <v>0</v>
      </c>
      <c r="G3972" s="181">
        <f t="shared" si="567"/>
        <v>0</v>
      </c>
      <c r="H3972" s="182">
        <f t="shared" si="563"/>
        <v>0</v>
      </c>
    </row>
    <row r="3973" spans="1:8">
      <c r="A3973" s="152">
        <f t="shared" si="570"/>
        <v>3959</v>
      </c>
      <c r="B3973" s="153">
        <f t="shared" si="570"/>
        <v>48884</v>
      </c>
      <c r="C3973" s="179" t="str">
        <f t="shared" si="565"/>
        <v>구간44</v>
      </c>
      <c r="D3973" s="152">
        <f t="shared" si="562"/>
        <v>92</v>
      </c>
      <c r="E3973" s="180">
        <f>COUNTIF($C$15:C3973,C3973)</f>
        <v>32</v>
      </c>
      <c r="F3973" s="181">
        <f t="shared" si="566"/>
        <v>0</v>
      </c>
      <c r="G3973" s="181">
        <f t="shared" si="567"/>
        <v>0</v>
      </c>
      <c r="H3973" s="182">
        <f t="shared" si="563"/>
        <v>0</v>
      </c>
    </row>
    <row r="3974" spans="1:8">
      <c r="A3974" s="152">
        <f t="shared" si="570"/>
        <v>3960</v>
      </c>
      <c r="B3974" s="153">
        <f t="shared" si="570"/>
        <v>48885</v>
      </c>
      <c r="C3974" s="179" t="str">
        <f t="shared" si="565"/>
        <v>구간44</v>
      </c>
      <c r="D3974" s="152">
        <f t="shared" si="562"/>
        <v>92</v>
      </c>
      <c r="E3974" s="180">
        <f>COUNTIF($C$15:C3974,C3974)</f>
        <v>33</v>
      </c>
      <c r="F3974" s="181">
        <f t="shared" si="566"/>
        <v>0</v>
      </c>
      <c r="G3974" s="181">
        <f t="shared" si="567"/>
        <v>0</v>
      </c>
      <c r="H3974" s="182">
        <f t="shared" si="563"/>
        <v>0</v>
      </c>
    </row>
    <row r="3975" spans="1:8">
      <c r="A3975" s="152">
        <f t="shared" si="570"/>
        <v>3961</v>
      </c>
      <c r="B3975" s="153">
        <f t="shared" si="570"/>
        <v>48886</v>
      </c>
      <c r="C3975" s="179" t="str">
        <f t="shared" si="565"/>
        <v>구간44</v>
      </c>
      <c r="D3975" s="152">
        <f t="shared" si="562"/>
        <v>92</v>
      </c>
      <c r="E3975" s="180">
        <f>COUNTIF($C$15:C3975,C3975)</f>
        <v>34</v>
      </c>
      <c r="F3975" s="181">
        <f t="shared" si="566"/>
        <v>0</v>
      </c>
      <c r="G3975" s="181">
        <f t="shared" si="567"/>
        <v>0</v>
      </c>
      <c r="H3975" s="182">
        <f t="shared" si="563"/>
        <v>0</v>
      </c>
    </row>
    <row r="3976" spans="1:8">
      <c r="A3976" s="152">
        <f t="shared" si="570"/>
        <v>3962</v>
      </c>
      <c r="B3976" s="153">
        <f t="shared" si="570"/>
        <v>48887</v>
      </c>
      <c r="C3976" s="179" t="str">
        <f t="shared" si="565"/>
        <v>구간44</v>
      </c>
      <c r="D3976" s="152">
        <f t="shared" si="562"/>
        <v>92</v>
      </c>
      <c r="E3976" s="180">
        <f>COUNTIF($C$15:C3976,C3976)</f>
        <v>35</v>
      </c>
      <c r="F3976" s="181">
        <f t="shared" si="566"/>
        <v>0</v>
      </c>
      <c r="G3976" s="181">
        <f t="shared" si="567"/>
        <v>0</v>
      </c>
      <c r="H3976" s="182">
        <f t="shared" si="563"/>
        <v>0</v>
      </c>
    </row>
    <row r="3977" spans="1:8">
      <c r="A3977" s="152">
        <f t="shared" si="570"/>
        <v>3963</v>
      </c>
      <c r="B3977" s="153">
        <f t="shared" si="570"/>
        <v>48888</v>
      </c>
      <c r="C3977" s="179" t="str">
        <f t="shared" si="565"/>
        <v>구간44</v>
      </c>
      <c r="D3977" s="152">
        <f t="shared" si="562"/>
        <v>92</v>
      </c>
      <c r="E3977" s="180">
        <f>COUNTIF($C$15:C3977,C3977)</f>
        <v>36</v>
      </c>
      <c r="F3977" s="181">
        <f t="shared" si="566"/>
        <v>0</v>
      </c>
      <c r="G3977" s="181">
        <f t="shared" si="567"/>
        <v>0</v>
      </c>
      <c r="H3977" s="182">
        <f t="shared" si="563"/>
        <v>0</v>
      </c>
    </row>
    <row r="3978" spans="1:8">
      <c r="A3978" s="152">
        <f t="shared" si="570"/>
        <v>3964</v>
      </c>
      <c r="B3978" s="153">
        <f t="shared" si="570"/>
        <v>48889</v>
      </c>
      <c r="C3978" s="179" t="str">
        <f t="shared" si="565"/>
        <v>구간44</v>
      </c>
      <c r="D3978" s="152">
        <f t="shared" si="562"/>
        <v>92</v>
      </c>
      <c r="E3978" s="180">
        <f>COUNTIF($C$15:C3978,C3978)</f>
        <v>37</v>
      </c>
      <c r="F3978" s="181">
        <f t="shared" si="566"/>
        <v>0</v>
      </c>
      <c r="G3978" s="181">
        <f t="shared" si="567"/>
        <v>0</v>
      </c>
      <c r="H3978" s="182">
        <f t="shared" si="563"/>
        <v>0</v>
      </c>
    </row>
    <row r="3979" spans="1:8">
      <c r="A3979" s="152">
        <f t="shared" si="570"/>
        <v>3965</v>
      </c>
      <c r="B3979" s="153">
        <f t="shared" si="570"/>
        <v>48890</v>
      </c>
      <c r="C3979" s="179" t="str">
        <f t="shared" si="565"/>
        <v>구간44</v>
      </c>
      <c r="D3979" s="152">
        <f t="shared" si="562"/>
        <v>92</v>
      </c>
      <c r="E3979" s="180">
        <f>COUNTIF($C$15:C3979,C3979)</f>
        <v>38</v>
      </c>
      <c r="F3979" s="181">
        <f t="shared" si="566"/>
        <v>0</v>
      </c>
      <c r="G3979" s="181">
        <f t="shared" si="567"/>
        <v>0</v>
      </c>
      <c r="H3979" s="182">
        <f t="shared" si="563"/>
        <v>0</v>
      </c>
    </row>
    <row r="3980" spans="1:8">
      <c r="A3980" s="152">
        <f t="shared" si="570"/>
        <v>3966</v>
      </c>
      <c r="B3980" s="153">
        <f t="shared" si="570"/>
        <v>48891</v>
      </c>
      <c r="C3980" s="179" t="str">
        <f t="shared" si="565"/>
        <v>구간44</v>
      </c>
      <c r="D3980" s="152">
        <f t="shared" si="562"/>
        <v>92</v>
      </c>
      <c r="E3980" s="180">
        <f>COUNTIF($C$15:C3980,C3980)</f>
        <v>39</v>
      </c>
      <c r="F3980" s="181">
        <f t="shared" si="566"/>
        <v>0</v>
      </c>
      <c r="G3980" s="181">
        <f t="shared" si="567"/>
        <v>0</v>
      </c>
      <c r="H3980" s="182">
        <f t="shared" si="563"/>
        <v>0</v>
      </c>
    </row>
    <row r="3981" spans="1:8">
      <c r="A3981" s="152">
        <f t="shared" si="570"/>
        <v>3967</v>
      </c>
      <c r="B3981" s="153">
        <f t="shared" si="570"/>
        <v>48892</v>
      </c>
      <c r="C3981" s="179" t="str">
        <f t="shared" si="565"/>
        <v>구간44</v>
      </c>
      <c r="D3981" s="152">
        <f t="shared" si="562"/>
        <v>92</v>
      </c>
      <c r="E3981" s="180">
        <f>COUNTIF($C$15:C3981,C3981)</f>
        <v>40</v>
      </c>
      <c r="F3981" s="181">
        <f t="shared" si="566"/>
        <v>0</v>
      </c>
      <c r="G3981" s="181">
        <f t="shared" si="567"/>
        <v>0</v>
      </c>
      <c r="H3981" s="182">
        <f t="shared" si="563"/>
        <v>0</v>
      </c>
    </row>
    <row r="3982" spans="1:8">
      <c r="A3982" s="152">
        <f t="shared" si="570"/>
        <v>3968</v>
      </c>
      <c r="B3982" s="153">
        <f t="shared" si="570"/>
        <v>48893</v>
      </c>
      <c r="C3982" s="179" t="str">
        <f t="shared" si="565"/>
        <v>구간44</v>
      </c>
      <c r="D3982" s="152">
        <f t="shared" si="562"/>
        <v>92</v>
      </c>
      <c r="E3982" s="180">
        <f>COUNTIF($C$15:C3982,C3982)</f>
        <v>41</v>
      </c>
      <c r="F3982" s="181">
        <f t="shared" si="566"/>
        <v>0</v>
      </c>
      <c r="G3982" s="181">
        <f t="shared" si="567"/>
        <v>0</v>
      </c>
      <c r="H3982" s="182">
        <f t="shared" si="563"/>
        <v>0</v>
      </c>
    </row>
    <row r="3983" spans="1:8">
      <c r="A3983" s="152">
        <f t="shared" si="570"/>
        <v>3969</v>
      </c>
      <c r="B3983" s="153">
        <f t="shared" si="570"/>
        <v>48894</v>
      </c>
      <c r="C3983" s="179" t="str">
        <f t="shared" si="565"/>
        <v>구간44</v>
      </c>
      <c r="D3983" s="152">
        <f t="shared" ref="D3983:D4046" si="571">COUNTIF($C$15:$C$49928,C3983)</f>
        <v>92</v>
      </c>
      <c r="E3983" s="180">
        <f>COUNTIF($C$15:C3983,C3983)</f>
        <v>42</v>
      </c>
      <c r="F3983" s="181">
        <f t="shared" si="566"/>
        <v>0</v>
      </c>
      <c r="G3983" s="181">
        <f t="shared" si="567"/>
        <v>0</v>
      </c>
      <c r="H3983" s="182">
        <f t="shared" ref="H3983:H4046" si="572">F3983+G3983</f>
        <v>0</v>
      </c>
    </row>
    <row r="3984" spans="1:8">
      <c r="A3984" s="152">
        <f t="shared" ref="A3984:B3999" si="573">A3983+1</f>
        <v>3970</v>
      </c>
      <c r="B3984" s="153">
        <f t="shared" si="573"/>
        <v>48895</v>
      </c>
      <c r="C3984" s="179" t="str">
        <f t="shared" ref="C3984:C4047" si="574">IF(IFERROR(HLOOKUP(B3984,$D$5:$BK$6,2,FALSE),"")="",C3985,HLOOKUP(B3984,$D$5:$BK$7,2,FALSE))</f>
        <v>구간44</v>
      </c>
      <c r="D3984" s="152">
        <f t="shared" si="571"/>
        <v>92</v>
      </c>
      <c r="E3984" s="180">
        <f>COUNTIF($C$15:C3984,C3984)</f>
        <v>43</v>
      </c>
      <c r="F3984" s="181">
        <f t="shared" ref="F3984:F4047" si="575">HLOOKUP($C3984,$D$6:$BK$11,6,FALSE)</f>
        <v>0</v>
      </c>
      <c r="G3984" s="181">
        <f t="shared" ref="G3984:G4047" si="576">HLOOKUP($C3984,$D$6:$BK$11,5,FALSE)*(E3984)</f>
        <v>0</v>
      </c>
      <c r="H3984" s="182">
        <f t="shared" si="572"/>
        <v>0</v>
      </c>
    </row>
    <row r="3985" spans="1:8">
      <c r="A3985" s="152">
        <f t="shared" si="573"/>
        <v>3971</v>
      </c>
      <c r="B3985" s="153">
        <f t="shared" si="573"/>
        <v>48896</v>
      </c>
      <c r="C3985" s="179" t="str">
        <f t="shared" si="574"/>
        <v>구간44</v>
      </c>
      <c r="D3985" s="152">
        <f t="shared" si="571"/>
        <v>92</v>
      </c>
      <c r="E3985" s="180">
        <f>COUNTIF($C$15:C3985,C3985)</f>
        <v>44</v>
      </c>
      <c r="F3985" s="181">
        <f t="shared" si="575"/>
        <v>0</v>
      </c>
      <c r="G3985" s="181">
        <f t="shared" si="576"/>
        <v>0</v>
      </c>
      <c r="H3985" s="182">
        <f t="shared" si="572"/>
        <v>0</v>
      </c>
    </row>
    <row r="3986" spans="1:8">
      <c r="A3986" s="152">
        <f t="shared" si="573"/>
        <v>3972</v>
      </c>
      <c r="B3986" s="153">
        <f t="shared" si="573"/>
        <v>48897</v>
      </c>
      <c r="C3986" s="179" t="str">
        <f t="shared" si="574"/>
        <v>구간44</v>
      </c>
      <c r="D3986" s="152">
        <f t="shared" si="571"/>
        <v>92</v>
      </c>
      <c r="E3986" s="180">
        <f>COUNTIF($C$15:C3986,C3986)</f>
        <v>45</v>
      </c>
      <c r="F3986" s="181">
        <f t="shared" si="575"/>
        <v>0</v>
      </c>
      <c r="G3986" s="181">
        <f t="shared" si="576"/>
        <v>0</v>
      </c>
      <c r="H3986" s="182">
        <f t="shared" si="572"/>
        <v>0</v>
      </c>
    </row>
    <row r="3987" spans="1:8">
      <c r="A3987" s="152">
        <f t="shared" si="573"/>
        <v>3973</v>
      </c>
      <c r="B3987" s="153">
        <f t="shared" si="573"/>
        <v>48898</v>
      </c>
      <c r="C3987" s="179" t="str">
        <f t="shared" si="574"/>
        <v>구간44</v>
      </c>
      <c r="D3987" s="152">
        <f t="shared" si="571"/>
        <v>92</v>
      </c>
      <c r="E3987" s="180">
        <f>COUNTIF($C$15:C3987,C3987)</f>
        <v>46</v>
      </c>
      <c r="F3987" s="181">
        <f t="shared" si="575"/>
        <v>0</v>
      </c>
      <c r="G3987" s="181">
        <f t="shared" si="576"/>
        <v>0</v>
      </c>
      <c r="H3987" s="182">
        <f t="shared" si="572"/>
        <v>0</v>
      </c>
    </row>
    <row r="3988" spans="1:8">
      <c r="A3988" s="152">
        <f t="shared" si="573"/>
        <v>3974</v>
      </c>
      <c r="B3988" s="153">
        <f t="shared" si="573"/>
        <v>48899</v>
      </c>
      <c r="C3988" s="179" t="str">
        <f t="shared" si="574"/>
        <v>구간44</v>
      </c>
      <c r="D3988" s="152">
        <f t="shared" si="571"/>
        <v>92</v>
      </c>
      <c r="E3988" s="180">
        <f>COUNTIF($C$15:C3988,C3988)</f>
        <v>47</v>
      </c>
      <c r="F3988" s="181">
        <f t="shared" si="575"/>
        <v>0</v>
      </c>
      <c r="G3988" s="181">
        <f t="shared" si="576"/>
        <v>0</v>
      </c>
      <c r="H3988" s="182">
        <f t="shared" si="572"/>
        <v>0</v>
      </c>
    </row>
    <row r="3989" spans="1:8">
      <c r="A3989" s="152">
        <f t="shared" si="573"/>
        <v>3975</v>
      </c>
      <c r="B3989" s="153">
        <f t="shared" si="573"/>
        <v>48900</v>
      </c>
      <c r="C3989" s="179" t="str">
        <f t="shared" si="574"/>
        <v>구간44</v>
      </c>
      <c r="D3989" s="152">
        <f t="shared" si="571"/>
        <v>92</v>
      </c>
      <c r="E3989" s="180">
        <f>COUNTIF($C$15:C3989,C3989)</f>
        <v>48</v>
      </c>
      <c r="F3989" s="181">
        <f t="shared" si="575"/>
        <v>0</v>
      </c>
      <c r="G3989" s="181">
        <f t="shared" si="576"/>
        <v>0</v>
      </c>
      <c r="H3989" s="182">
        <f t="shared" si="572"/>
        <v>0</v>
      </c>
    </row>
    <row r="3990" spans="1:8">
      <c r="A3990" s="152">
        <f t="shared" si="573"/>
        <v>3976</v>
      </c>
      <c r="B3990" s="153">
        <f t="shared" si="573"/>
        <v>48901</v>
      </c>
      <c r="C3990" s="179" t="str">
        <f t="shared" si="574"/>
        <v>구간44</v>
      </c>
      <c r="D3990" s="152">
        <f t="shared" si="571"/>
        <v>92</v>
      </c>
      <c r="E3990" s="180">
        <f>COUNTIF($C$15:C3990,C3990)</f>
        <v>49</v>
      </c>
      <c r="F3990" s="181">
        <f t="shared" si="575"/>
        <v>0</v>
      </c>
      <c r="G3990" s="181">
        <f t="shared" si="576"/>
        <v>0</v>
      </c>
      <c r="H3990" s="182">
        <f t="shared" si="572"/>
        <v>0</v>
      </c>
    </row>
    <row r="3991" spans="1:8">
      <c r="A3991" s="152">
        <f t="shared" si="573"/>
        <v>3977</v>
      </c>
      <c r="B3991" s="153">
        <f t="shared" si="573"/>
        <v>48902</v>
      </c>
      <c r="C3991" s="179" t="str">
        <f t="shared" si="574"/>
        <v>구간44</v>
      </c>
      <c r="D3991" s="152">
        <f t="shared" si="571"/>
        <v>92</v>
      </c>
      <c r="E3991" s="180">
        <f>COUNTIF($C$15:C3991,C3991)</f>
        <v>50</v>
      </c>
      <c r="F3991" s="181">
        <f t="shared" si="575"/>
        <v>0</v>
      </c>
      <c r="G3991" s="181">
        <f t="shared" si="576"/>
        <v>0</v>
      </c>
      <c r="H3991" s="182">
        <f t="shared" si="572"/>
        <v>0</v>
      </c>
    </row>
    <row r="3992" spans="1:8">
      <c r="A3992" s="152">
        <f t="shared" si="573"/>
        <v>3978</v>
      </c>
      <c r="B3992" s="153">
        <f t="shared" si="573"/>
        <v>48903</v>
      </c>
      <c r="C3992" s="179" t="str">
        <f t="shared" si="574"/>
        <v>구간44</v>
      </c>
      <c r="D3992" s="152">
        <f t="shared" si="571"/>
        <v>92</v>
      </c>
      <c r="E3992" s="180">
        <f>COUNTIF($C$15:C3992,C3992)</f>
        <v>51</v>
      </c>
      <c r="F3992" s="181">
        <f t="shared" si="575"/>
        <v>0</v>
      </c>
      <c r="G3992" s="181">
        <f t="shared" si="576"/>
        <v>0</v>
      </c>
      <c r="H3992" s="182">
        <f t="shared" si="572"/>
        <v>0</v>
      </c>
    </row>
    <row r="3993" spans="1:8">
      <c r="A3993" s="152">
        <f t="shared" si="573"/>
        <v>3979</v>
      </c>
      <c r="B3993" s="153">
        <f t="shared" si="573"/>
        <v>48904</v>
      </c>
      <c r="C3993" s="179" t="str">
        <f t="shared" si="574"/>
        <v>구간44</v>
      </c>
      <c r="D3993" s="152">
        <f t="shared" si="571"/>
        <v>92</v>
      </c>
      <c r="E3993" s="180">
        <f>COUNTIF($C$15:C3993,C3993)</f>
        <v>52</v>
      </c>
      <c r="F3993" s="181">
        <f t="shared" si="575"/>
        <v>0</v>
      </c>
      <c r="G3993" s="181">
        <f t="shared" si="576"/>
        <v>0</v>
      </c>
      <c r="H3993" s="182">
        <f t="shared" si="572"/>
        <v>0</v>
      </c>
    </row>
    <row r="3994" spans="1:8">
      <c r="A3994" s="152">
        <f t="shared" si="573"/>
        <v>3980</v>
      </c>
      <c r="B3994" s="153">
        <f t="shared" si="573"/>
        <v>48905</v>
      </c>
      <c r="C3994" s="179" t="str">
        <f t="shared" si="574"/>
        <v>구간44</v>
      </c>
      <c r="D3994" s="152">
        <f t="shared" si="571"/>
        <v>92</v>
      </c>
      <c r="E3994" s="180">
        <f>COUNTIF($C$15:C3994,C3994)</f>
        <v>53</v>
      </c>
      <c r="F3994" s="181">
        <f t="shared" si="575"/>
        <v>0</v>
      </c>
      <c r="G3994" s="181">
        <f t="shared" si="576"/>
        <v>0</v>
      </c>
      <c r="H3994" s="182">
        <f t="shared" si="572"/>
        <v>0</v>
      </c>
    </row>
    <row r="3995" spans="1:8">
      <c r="A3995" s="152">
        <f t="shared" si="573"/>
        <v>3981</v>
      </c>
      <c r="B3995" s="153">
        <f t="shared" si="573"/>
        <v>48906</v>
      </c>
      <c r="C3995" s="179" t="str">
        <f t="shared" si="574"/>
        <v>구간44</v>
      </c>
      <c r="D3995" s="152">
        <f t="shared" si="571"/>
        <v>92</v>
      </c>
      <c r="E3995" s="180">
        <f>COUNTIF($C$15:C3995,C3995)</f>
        <v>54</v>
      </c>
      <c r="F3995" s="181">
        <f t="shared" si="575"/>
        <v>0</v>
      </c>
      <c r="G3995" s="181">
        <f t="shared" si="576"/>
        <v>0</v>
      </c>
      <c r="H3995" s="182">
        <f t="shared" si="572"/>
        <v>0</v>
      </c>
    </row>
    <row r="3996" spans="1:8">
      <c r="A3996" s="152">
        <f t="shared" si="573"/>
        <v>3982</v>
      </c>
      <c r="B3996" s="153">
        <f t="shared" si="573"/>
        <v>48907</v>
      </c>
      <c r="C3996" s="179" t="str">
        <f t="shared" si="574"/>
        <v>구간44</v>
      </c>
      <c r="D3996" s="152">
        <f t="shared" si="571"/>
        <v>92</v>
      </c>
      <c r="E3996" s="180">
        <f>COUNTIF($C$15:C3996,C3996)</f>
        <v>55</v>
      </c>
      <c r="F3996" s="181">
        <f t="shared" si="575"/>
        <v>0</v>
      </c>
      <c r="G3996" s="181">
        <f t="shared" si="576"/>
        <v>0</v>
      </c>
      <c r="H3996" s="182">
        <f t="shared" si="572"/>
        <v>0</v>
      </c>
    </row>
    <row r="3997" spans="1:8">
      <c r="A3997" s="152">
        <f t="shared" si="573"/>
        <v>3983</v>
      </c>
      <c r="B3997" s="153">
        <f t="shared" si="573"/>
        <v>48908</v>
      </c>
      <c r="C3997" s="179" t="str">
        <f t="shared" si="574"/>
        <v>구간44</v>
      </c>
      <c r="D3997" s="152">
        <f t="shared" si="571"/>
        <v>92</v>
      </c>
      <c r="E3997" s="180">
        <f>COUNTIF($C$15:C3997,C3997)</f>
        <v>56</v>
      </c>
      <c r="F3997" s="181">
        <f t="shared" si="575"/>
        <v>0</v>
      </c>
      <c r="G3997" s="181">
        <f t="shared" si="576"/>
        <v>0</v>
      </c>
      <c r="H3997" s="182">
        <f t="shared" si="572"/>
        <v>0</v>
      </c>
    </row>
    <row r="3998" spans="1:8">
      <c r="A3998" s="152">
        <f t="shared" si="573"/>
        <v>3984</v>
      </c>
      <c r="B3998" s="153">
        <f t="shared" si="573"/>
        <v>48909</v>
      </c>
      <c r="C3998" s="179" t="str">
        <f t="shared" si="574"/>
        <v>구간44</v>
      </c>
      <c r="D3998" s="152">
        <f t="shared" si="571"/>
        <v>92</v>
      </c>
      <c r="E3998" s="180">
        <f>COUNTIF($C$15:C3998,C3998)</f>
        <v>57</v>
      </c>
      <c r="F3998" s="181">
        <f t="shared" si="575"/>
        <v>0</v>
      </c>
      <c r="G3998" s="181">
        <f t="shared" si="576"/>
        <v>0</v>
      </c>
      <c r="H3998" s="182">
        <f t="shared" si="572"/>
        <v>0</v>
      </c>
    </row>
    <row r="3999" spans="1:8">
      <c r="A3999" s="152">
        <f t="shared" si="573"/>
        <v>3985</v>
      </c>
      <c r="B3999" s="153">
        <f t="shared" si="573"/>
        <v>48910</v>
      </c>
      <c r="C3999" s="179" t="str">
        <f t="shared" si="574"/>
        <v>구간44</v>
      </c>
      <c r="D3999" s="152">
        <f t="shared" si="571"/>
        <v>92</v>
      </c>
      <c r="E3999" s="180">
        <f>COUNTIF($C$15:C3999,C3999)</f>
        <v>58</v>
      </c>
      <c r="F3999" s="181">
        <f t="shared" si="575"/>
        <v>0</v>
      </c>
      <c r="G3999" s="181">
        <f t="shared" si="576"/>
        <v>0</v>
      </c>
      <c r="H3999" s="182">
        <f t="shared" si="572"/>
        <v>0</v>
      </c>
    </row>
    <row r="4000" spans="1:8">
      <c r="A4000" s="152">
        <f t="shared" ref="A4000:B4015" si="577">A3999+1</f>
        <v>3986</v>
      </c>
      <c r="B4000" s="153">
        <f t="shared" si="577"/>
        <v>48911</v>
      </c>
      <c r="C4000" s="179" t="str">
        <f t="shared" si="574"/>
        <v>구간44</v>
      </c>
      <c r="D4000" s="152">
        <f t="shared" si="571"/>
        <v>92</v>
      </c>
      <c r="E4000" s="180">
        <f>COUNTIF($C$15:C4000,C4000)</f>
        <v>59</v>
      </c>
      <c r="F4000" s="181">
        <f t="shared" si="575"/>
        <v>0</v>
      </c>
      <c r="G4000" s="181">
        <f t="shared" si="576"/>
        <v>0</v>
      </c>
      <c r="H4000" s="182">
        <f t="shared" si="572"/>
        <v>0</v>
      </c>
    </row>
    <row r="4001" spans="1:8">
      <c r="A4001" s="152">
        <f t="shared" si="577"/>
        <v>3987</v>
      </c>
      <c r="B4001" s="153">
        <f t="shared" si="577"/>
        <v>48912</v>
      </c>
      <c r="C4001" s="179" t="str">
        <f t="shared" si="574"/>
        <v>구간44</v>
      </c>
      <c r="D4001" s="152">
        <f t="shared" si="571"/>
        <v>92</v>
      </c>
      <c r="E4001" s="180">
        <f>COUNTIF($C$15:C4001,C4001)</f>
        <v>60</v>
      </c>
      <c r="F4001" s="181">
        <f t="shared" si="575"/>
        <v>0</v>
      </c>
      <c r="G4001" s="181">
        <f t="shared" si="576"/>
        <v>0</v>
      </c>
      <c r="H4001" s="182">
        <f t="shared" si="572"/>
        <v>0</v>
      </c>
    </row>
    <row r="4002" spans="1:8">
      <c r="A4002" s="152">
        <f t="shared" si="577"/>
        <v>3988</v>
      </c>
      <c r="B4002" s="153">
        <f t="shared" si="577"/>
        <v>48913</v>
      </c>
      <c r="C4002" s="179" t="str">
        <f t="shared" si="574"/>
        <v>구간44</v>
      </c>
      <c r="D4002" s="152">
        <f t="shared" si="571"/>
        <v>92</v>
      </c>
      <c r="E4002" s="180">
        <f>COUNTIF($C$15:C4002,C4002)</f>
        <v>61</v>
      </c>
      <c r="F4002" s="181">
        <f t="shared" si="575"/>
        <v>0</v>
      </c>
      <c r="G4002" s="181">
        <f t="shared" si="576"/>
        <v>0</v>
      </c>
      <c r="H4002" s="182">
        <f t="shared" si="572"/>
        <v>0</v>
      </c>
    </row>
    <row r="4003" spans="1:8">
      <c r="A4003" s="152">
        <f t="shared" si="577"/>
        <v>3989</v>
      </c>
      <c r="B4003" s="153">
        <f t="shared" si="577"/>
        <v>48914</v>
      </c>
      <c r="C4003" s="179" t="str">
        <f t="shared" si="574"/>
        <v>구간44</v>
      </c>
      <c r="D4003" s="152">
        <f t="shared" si="571"/>
        <v>92</v>
      </c>
      <c r="E4003" s="180">
        <f>COUNTIF($C$15:C4003,C4003)</f>
        <v>62</v>
      </c>
      <c r="F4003" s="181">
        <f t="shared" si="575"/>
        <v>0</v>
      </c>
      <c r="G4003" s="181">
        <f t="shared" si="576"/>
        <v>0</v>
      </c>
      <c r="H4003" s="182">
        <f t="shared" si="572"/>
        <v>0</v>
      </c>
    </row>
    <row r="4004" spans="1:8">
      <c r="A4004" s="152">
        <f t="shared" si="577"/>
        <v>3990</v>
      </c>
      <c r="B4004" s="153">
        <f t="shared" si="577"/>
        <v>48915</v>
      </c>
      <c r="C4004" s="179" t="str">
        <f t="shared" si="574"/>
        <v>구간44</v>
      </c>
      <c r="D4004" s="152">
        <f t="shared" si="571"/>
        <v>92</v>
      </c>
      <c r="E4004" s="180">
        <f>COUNTIF($C$15:C4004,C4004)</f>
        <v>63</v>
      </c>
      <c r="F4004" s="181">
        <f t="shared" si="575"/>
        <v>0</v>
      </c>
      <c r="G4004" s="181">
        <f t="shared" si="576"/>
        <v>0</v>
      </c>
      <c r="H4004" s="182">
        <f t="shared" si="572"/>
        <v>0</v>
      </c>
    </row>
    <row r="4005" spans="1:8">
      <c r="A4005" s="152">
        <f t="shared" si="577"/>
        <v>3991</v>
      </c>
      <c r="B4005" s="153">
        <f t="shared" si="577"/>
        <v>48916</v>
      </c>
      <c r="C4005" s="179" t="str">
        <f t="shared" si="574"/>
        <v>구간44</v>
      </c>
      <c r="D4005" s="152">
        <f t="shared" si="571"/>
        <v>92</v>
      </c>
      <c r="E4005" s="180">
        <f>COUNTIF($C$15:C4005,C4005)</f>
        <v>64</v>
      </c>
      <c r="F4005" s="181">
        <f t="shared" si="575"/>
        <v>0</v>
      </c>
      <c r="G4005" s="181">
        <f t="shared" si="576"/>
        <v>0</v>
      </c>
      <c r="H4005" s="182">
        <f t="shared" si="572"/>
        <v>0</v>
      </c>
    </row>
    <row r="4006" spans="1:8">
      <c r="A4006" s="152">
        <f t="shared" si="577"/>
        <v>3992</v>
      </c>
      <c r="B4006" s="153">
        <f t="shared" si="577"/>
        <v>48917</v>
      </c>
      <c r="C4006" s="179" t="str">
        <f t="shared" si="574"/>
        <v>구간44</v>
      </c>
      <c r="D4006" s="152">
        <f t="shared" si="571"/>
        <v>92</v>
      </c>
      <c r="E4006" s="180">
        <f>COUNTIF($C$15:C4006,C4006)</f>
        <v>65</v>
      </c>
      <c r="F4006" s="181">
        <f t="shared" si="575"/>
        <v>0</v>
      </c>
      <c r="G4006" s="181">
        <f t="shared" si="576"/>
        <v>0</v>
      </c>
      <c r="H4006" s="182">
        <f t="shared" si="572"/>
        <v>0</v>
      </c>
    </row>
    <row r="4007" spans="1:8">
      <c r="A4007" s="152">
        <f t="shared" si="577"/>
        <v>3993</v>
      </c>
      <c r="B4007" s="153">
        <f t="shared" si="577"/>
        <v>48918</v>
      </c>
      <c r="C4007" s="179" t="str">
        <f t="shared" si="574"/>
        <v>구간44</v>
      </c>
      <c r="D4007" s="152">
        <f t="shared" si="571"/>
        <v>92</v>
      </c>
      <c r="E4007" s="180">
        <f>COUNTIF($C$15:C4007,C4007)</f>
        <v>66</v>
      </c>
      <c r="F4007" s="181">
        <f t="shared" si="575"/>
        <v>0</v>
      </c>
      <c r="G4007" s="181">
        <f t="shared" si="576"/>
        <v>0</v>
      </c>
      <c r="H4007" s="182">
        <f t="shared" si="572"/>
        <v>0</v>
      </c>
    </row>
    <row r="4008" spans="1:8">
      <c r="A4008" s="152">
        <f t="shared" si="577"/>
        <v>3994</v>
      </c>
      <c r="B4008" s="153">
        <f t="shared" si="577"/>
        <v>48919</v>
      </c>
      <c r="C4008" s="179" t="str">
        <f t="shared" si="574"/>
        <v>구간44</v>
      </c>
      <c r="D4008" s="152">
        <f t="shared" si="571"/>
        <v>92</v>
      </c>
      <c r="E4008" s="180">
        <f>COUNTIF($C$15:C4008,C4008)</f>
        <v>67</v>
      </c>
      <c r="F4008" s="181">
        <f t="shared" si="575"/>
        <v>0</v>
      </c>
      <c r="G4008" s="181">
        <f t="shared" si="576"/>
        <v>0</v>
      </c>
      <c r="H4008" s="182">
        <f t="shared" si="572"/>
        <v>0</v>
      </c>
    </row>
    <row r="4009" spans="1:8">
      <c r="A4009" s="152">
        <f t="shared" si="577"/>
        <v>3995</v>
      </c>
      <c r="B4009" s="153">
        <f t="shared" si="577"/>
        <v>48920</v>
      </c>
      <c r="C4009" s="179" t="str">
        <f t="shared" si="574"/>
        <v>구간44</v>
      </c>
      <c r="D4009" s="152">
        <f t="shared" si="571"/>
        <v>92</v>
      </c>
      <c r="E4009" s="180">
        <f>COUNTIF($C$15:C4009,C4009)</f>
        <v>68</v>
      </c>
      <c r="F4009" s="181">
        <f t="shared" si="575"/>
        <v>0</v>
      </c>
      <c r="G4009" s="181">
        <f t="shared" si="576"/>
        <v>0</v>
      </c>
      <c r="H4009" s="182">
        <f t="shared" si="572"/>
        <v>0</v>
      </c>
    </row>
    <row r="4010" spans="1:8">
      <c r="A4010" s="152">
        <f t="shared" si="577"/>
        <v>3996</v>
      </c>
      <c r="B4010" s="153">
        <f t="shared" si="577"/>
        <v>48921</v>
      </c>
      <c r="C4010" s="179" t="str">
        <f t="shared" si="574"/>
        <v>구간44</v>
      </c>
      <c r="D4010" s="152">
        <f t="shared" si="571"/>
        <v>92</v>
      </c>
      <c r="E4010" s="180">
        <f>COUNTIF($C$15:C4010,C4010)</f>
        <v>69</v>
      </c>
      <c r="F4010" s="181">
        <f t="shared" si="575"/>
        <v>0</v>
      </c>
      <c r="G4010" s="181">
        <f t="shared" si="576"/>
        <v>0</v>
      </c>
      <c r="H4010" s="182">
        <f t="shared" si="572"/>
        <v>0</v>
      </c>
    </row>
    <row r="4011" spans="1:8">
      <c r="A4011" s="152">
        <f t="shared" si="577"/>
        <v>3997</v>
      </c>
      <c r="B4011" s="153">
        <f t="shared" si="577"/>
        <v>48922</v>
      </c>
      <c r="C4011" s="179" t="str">
        <f t="shared" si="574"/>
        <v>구간44</v>
      </c>
      <c r="D4011" s="152">
        <f t="shared" si="571"/>
        <v>92</v>
      </c>
      <c r="E4011" s="180">
        <f>COUNTIF($C$15:C4011,C4011)</f>
        <v>70</v>
      </c>
      <c r="F4011" s="181">
        <f t="shared" si="575"/>
        <v>0</v>
      </c>
      <c r="G4011" s="181">
        <f t="shared" si="576"/>
        <v>0</v>
      </c>
      <c r="H4011" s="182">
        <f t="shared" si="572"/>
        <v>0</v>
      </c>
    </row>
    <row r="4012" spans="1:8">
      <c r="A4012" s="152">
        <f t="shared" si="577"/>
        <v>3998</v>
      </c>
      <c r="B4012" s="153">
        <f t="shared" si="577"/>
        <v>48923</v>
      </c>
      <c r="C4012" s="179" t="str">
        <f t="shared" si="574"/>
        <v>구간44</v>
      </c>
      <c r="D4012" s="152">
        <f t="shared" si="571"/>
        <v>92</v>
      </c>
      <c r="E4012" s="180">
        <f>COUNTIF($C$15:C4012,C4012)</f>
        <v>71</v>
      </c>
      <c r="F4012" s="181">
        <f t="shared" si="575"/>
        <v>0</v>
      </c>
      <c r="G4012" s="181">
        <f t="shared" si="576"/>
        <v>0</v>
      </c>
      <c r="H4012" s="182">
        <f t="shared" si="572"/>
        <v>0</v>
      </c>
    </row>
    <row r="4013" spans="1:8">
      <c r="A4013" s="152">
        <f t="shared" si="577"/>
        <v>3999</v>
      </c>
      <c r="B4013" s="153">
        <f t="shared" si="577"/>
        <v>48924</v>
      </c>
      <c r="C4013" s="179" t="str">
        <f t="shared" si="574"/>
        <v>구간44</v>
      </c>
      <c r="D4013" s="152">
        <f t="shared" si="571"/>
        <v>92</v>
      </c>
      <c r="E4013" s="180">
        <f>COUNTIF($C$15:C4013,C4013)</f>
        <v>72</v>
      </c>
      <c r="F4013" s="181">
        <f t="shared" si="575"/>
        <v>0</v>
      </c>
      <c r="G4013" s="181">
        <f t="shared" si="576"/>
        <v>0</v>
      </c>
      <c r="H4013" s="182">
        <f t="shared" si="572"/>
        <v>0</v>
      </c>
    </row>
    <row r="4014" spans="1:8">
      <c r="A4014" s="152">
        <f t="shared" si="577"/>
        <v>4000</v>
      </c>
      <c r="B4014" s="153">
        <f t="shared" si="577"/>
        <v>48925</v>
      </c>
      <c r="C4014" s="179" t="str">
        <f t="shared" si="574"/>
        <v>구간44</v>
      </c>
      <c r="D4014" s="152">
        <f t="shared" si="571"/>
        <v>92</v>
      </c>
      <c r="E4014" s="180">
        <f>COUNTIF($C$15:C4014,C4014)</f>
        <v>73</v>
      </c>
      <c r="F4014" s="181">
        <f t="shared" si="575"/>
        <v>0</v>
      </c>
      <c r="G4014" s="181">
        <f t="shared" si="576"/>
        <v>0</v>
      </c>
      <c r="H4014" s="182">
        <f t="shared" si="572"/>
        <v>0</v>
      </c>
    </row>
    <row r="4015" spans="1:8">
      <c r="A4015" s="152">
        <f t="shared" si="577"/>
        <v>4001</v>
      </c>
      <c r="B4015" s="153">
        <f t="shared" si="577"/>
        <v>48926</v>
      </c>
      <c r="C4015" s="179" t="str">
        <f t="shared" si="574"/>
        <v>구간44</v>
      </c>
      <c r="D4015" s="152">
        <f t="shared" si="571"/>
        <v>92</v>
      </c>
      <c r="E4015" s="180">
        <f>COUNTIF($C$15:C4015,C4015)</f>
        <v>74</v>
      </c>
      <c r="F4015" s="181">
        <f t="shared" si="575"/>
        <v>0</v>
      </c>
      <c r="G4015" s="181">
        <f t="shared" si="576"/>
        <v>0</v>
      </c>
      <c r="H4015" s="182">
        <f t="shared" si="572"/>
        <v>0</v>
      </c>
    </row>
    <row r="4016" spans="1:8">
      <c r="A4016" s="152">
        <f t="shared" ref="A4016:B4031" si="578">A4015+1</f>
        <v>4002</v>
      </c>
      <c r="B4016" s="153">
        <f t="shared" si="578"/>
        <v>48927</v>
      </c>
      <c r="C4016" s="179" t="str">
        <f t="shared" si="574"/>
        <v>구간44</v>
      </c>
      <c r="D4016" s="152">
        <f t="shared" si="571"/>
        <v>92</v>
      </c>
      <c r="E4016" s="180">
        <f>COUNTIF($C$15:C4016,C4016)</f>
        <v>75</v>
      </c>
      <c r="F4016" s="181">
        <f t="shared" si="575"/>
        <v>0</v>
      </c>
      <c r="G4016" s="181">
        <f t="shared" si="576"/>
        <v>0</v>
      </c>
      <c r="H4016" s="182">
        <f t="shared" si="572"/>
        <v>0</v>
      </c>
    </row>
    <row r="4017" spans="1:8">
      <c r="A4017" s="152">
        <f t="shared" si="578"/>
        <v>4003</v>
      </c>
      <c r="B4017" s="153">
        <f t="shared" si="578"/>
        <v>48928</v>
      </c>
      <c r="C4017" s="179" t="str">
        <f t="shared" si="574"/>
        <v>구간44</v>
      </c>
      <c r="D4017" s="152">
        <f t="shared" si="571"/>
        <v>92</v>
      </c>
      <c r="E4017" s="180">
        <f>COUNTIF($C$15:C4017,C4017)</f>
        <v>76</v>
      </c>
      <c r="F4017" s="181">
        <f t="shared" si="575"/>
        <v>0</v>
      </c>
      <c r="G4017" s="181">
        <f t="shared" si="576"/>
        <v>0</v>
      </c>
      <c r="H4017" s="182">
        <f t="shared" si="572"/>
        <v>0</v>
      </c>
    </row>
    <row r="4018" spans="1:8">
      <c r="A4018" s="152">
        <f t="shared" si="578"/>
        <v>4004</v>
      </c>
      <c r="B4018" s="153">
        <f t="shared" si="578"/>
        <v>48929</v>
      </c>
      <c r="C4018" s="179" t="str">
        <f t="shared" si="574"/>
        <v>구간44</v>
      </c>
      <c r="D4018" s="152">
        <f t="shared" si="571"/>
        <v>92</v>
      </c>
      <c r="E4018" s="180">
        <f>COUNTIF($C$15:C4018,C4018)</f>
        <v>77</v>
      </c>
      <c r="F4018" s="181">
        <f t="shared" si="575"/>
        <v>0</v>
      </c>
      <c r="G4018" s="181">
        <f t="shared" si="576"/>
        <v>0</v>
      </c>
      <c r="H4018" s="182">
        <f t="shared" si="572"/>
        <v>0</v>
      </c>
    </row>
    <row r="4019" spans="1:8">
      <c r="A4019" s="152">
        <f t="shared" si="578"/>
        <v>4005</v>
      </c>
      <c r="B4019" s="153">
        <f t="shared" si="578"/>
        <v>48930</v>
      </c>
      <c r="C4019" s="179" t="str">
        <f t="shared" si="574"/>
        <v>구간44</v>
      </c>
      <c r="D4019" s="152">
        <f t="shared" si="571"/>
        <v>92</v>
      </c>
      <c r="E4019" s="180">
        <f>COUNTIF($C$15:C4019,C4019)</f>
        <v>78</v>
      </c>
      <c r="F4019" s="181">
        <f t="shared" si="575"/>
        <v>0</v>
      </c>
      <c r="G4019" s="181">
        <f t="shared" si="576"/>
        <v>0</v>
      </c>
      <c r="H4019" s="182">
        <f t="shared" si="572"/>
        <v>0</v>
      </c>
    </row>
    <row r="4020" spans="1:8">
      <c r="A4020" s="152">
        <f t="shared" si="578"/>
        <v>4006</v>
      </c>
      <c r="B4020" s="153">
        <f t="shared" si="578"/>
        <v>48931</v>
      </c>
      <c r="C4020" s="179" t="str">
        <f t="shared" si="574"/>
        <v>구간44</v>
      </c>
      <c r="D4020" s="152">
        <f t="shared" si="571"/>
        <v>92</v>
      </c>
      <c r="E4020" s="180">
        <f>COUNTIF($C$15:C4020,C4020)</f>
        <v>79</v>
      </c>
      <c r="F4020" s="181">
        <f t="shared" si="575"/>
        <v>0</v>
      </c>
      <c r="G4020" s="181">
        <f t="shared" si="576"/>
        <v>0</v>
      </c>
      <c r="H4020" s="182">
        <f t="shared" si="572"/>
        <v>0</v>
      </c>
    </row>
    <row r="4021" spans="1:8">
      <c r="A4021" s="152">
        <f t="shared" si="578"/>
        <v>4007</v>
      </c>
      <c r="B4021" s="153">
        <f t="shared" si="578"/>
        <v>48932</v>
      </c>
      <c r="C4021" s="179" t="str">
        <f t="shared" si="574"/>
        <v>구간44</v>
      </c>
      <c r="D4021" s="152">
        <f t="shared" si="571"/>
        <v>92</v>
      </c>
      <c r="E4021" s="180">
        <f>COUNTIF($C$15:C4021,C4021)</f>
        <v>80</v>
      </c>
      <c r="F4021" s="181">
        <f t="shared" si="575"/>
        <v>0</v>
      </c>
      <c r="G4021" s="181">
        <f t="shared" si="576"/>
        <v>0</v>
      </c>
      <c r="H4021" s="182">
        <f t="shared" si="572"/>
        <v>0</v>
      </c>
    </row>
    <row r="4022" spans="1:8">
      <c r="A4022" s="152">
        <f t="shared" si="578"/>
        <v>4008</v>
      </c>
      <c r="B4022" s="153">
        <f t="shared" si="578"/>
        <v>48933</v>
      </c>
      <c r="C4022" s="179" t="str">
        <f t="shared" si="574"/>
        <v>구간44</v>
      </c>
      <c r="D4022" s="152">
        <f t="shared" si="571"/>
        <v>92</v>
      </c>
      <c r="E4022" s="180">
        <f>COUNTIF($C$15:C4022,C4022)</f>
        <v>81</v>
      </c>
      <c r="F4022" s="181">
        <f t="shared" si="575"/>
        <v>0</v>
      </c>
      <c r="G4022" s="181">
        <f t="shared" si="576"/>
        <v>0</v>
      </c>
      <c r="H4022" s="182">
        <f t="shared" si="572"/>
        <v>0</v>
      </c>
    </row>
    <row r="4023" spans="1:8">
      <c r="A4023" s="152">
        <f t="shared" si="578"/>
        <v>4009</v>
      </c>
      <c r="B4023" s="153">
        <f t="shared" si="578"/>
        <v>48934</v>
      </c>
      <c r="C4023" s="179" t="str">
        <f t="shared" si="574"/>
        <v>구간44</v>
      </c>
      <c r="D4023" s="152">
        <f t="shared" si="571"/>
        <v>92</v>
      </c>
      <c r="E4023" s="180">
        <f>COUNTIF($C$15:C4023,C4023)</f>
        <v>82</v>
      </c>
      <c r="F4023" s="181">
        <f t="shared" si="575"/>
        <v>0</v>
      </c>
      <c r="G4023" s="181">
        <f t="shared" si="576"/>
        <v>0</v>
      </c>
      <c r="H4023" s="182">
        <f t="shared" si="572"/>
        <v>0</v>
      </c>
    </row>
    <row r="4024" spans="1:8">
      <c r="A4024" s="152">
        <f t="shared" si="578"/>
        <v>4010</v>
      </c>
      <c r="B4024" s="153">
        <f t="shared" si="578"/>
        <v>48935</v>
      </c>
      <c r="C4024" s="179" t="str">
        <f t="shared" si="574"/>
        <v>구간44</v>
      </c>
      <c r="D4024" s="152">
        <f t="shared" si="571"/>
        <v>92</v>
      </c>
      <c r="E4024" s="180">
        <f>COUNTIF($C$15:C4024,C4024)</f>
        <v>83</v>
      </c>
      <c r="F4024" s="181">
        <f t="shared" si="575"/>
        <v>0</v>
      </c>
      <c r="G4024" s="181">
        <f t="shared" si="576"/>
        <v>0</v>
      </c>
      <c r="H4024" s="182">
        <f t="shared" si="572"/>
        <v>0</v>
      </c>
    </row>
    <row r="4025" spans="1:8">
      <c r="A4025" s="152">
        <f t="shared" si="578"/>
        <v>4011</v>
      </c>
      <c r="B4025" s="153">
        <f t="shared" si="578"/>
        <v>48936</v>
      </c>
      <c r="C4025" s="179" t="str">
        <f t="shared" si="574"/>
        <v>구간44</v>
      </c>
      <c r="D4025" s="152">
        <f t="shared" si="571"/>
        <v>92</v>
      </c>
      <c r="E4025" s="180">
        <f>COUNTIF($C$15:C4025,C4025)</f>
        <v>84</v>
      </c>
      <c r="F4025" s="181">
        <f t="shared" si="575"/>
        <v>0</v>
      </c>
      <c r="G4025" s="181">
        <f t="shared" si="576"/>
        <v>0</v>
      </c>
      <c r="H4025" s="182">
        <f t="shared" si="572"/>
        <v>0</v>
      </c>
    </row>
    <row r="4026" spans="1:8">
      <c r="A4026" s="152">
        <f t="shared" si="578"/>
        <v>4012</v>
      </c>
      <c r="B4026" s="153">
        <f t="shared" si="578"/>
        <v>48937</v>
      </c>
      <c r="C4026" s="179" t="str">
        <f t="shared" si="574"/>
        <v>구간44</v>
      </c>
      <c r="D4026" s="152">
        <f t="shared" si="571"/>
        <v>92</v>
      </c>
      <c r="E4026" s="180">
        <f>COUNTIF($C$15:C4026,C4026)</f>
        <v>85</v>
      </c>
      <c r="F4026" s="181">
        <f t="shared" si="575"/>
        <v>0</v>
      </c>
      <c r="G4026" s="181">
        <f t="shared" si="576"/>
        <v>0</v>
      </c>
      <c r="H4026" s="182">
        <f t="shared" si="572"/>
        <v>0</v>
      </c>
    </row>
    <row r="4027" spans="1:8">
      <c r="A4027" s="152">
        <f t="shared" si="578"/>
        <v>4013</v>
      </c>
      <c r="B4027" s="153">
        <f t="shared" si="578"/>
        <v>48938</v>
      </c>
      <c r="C4027" s="179" t="str">
        <f t="shared" si="574"/>
        <v>구간44</v>
      </c>
      <c r="D4027" s="152">
        <f t="shared" si="571"/>
        <v>92</v>
      </c>
      <c r="E4027" s="180">
        <f>COUNTIF($C$15:C4027,C4027)</f>
        <v>86</v>
      </c>
      <c r="F4027" s="181">
        <f t="shared" si="575"/>
        <v>0</v>
      </c>
      <c r="G4027" s="181">
        <f t="shared" si="576"/>
        <v>0</v>
      </c>
      <c r="H4027" s="182">
        <f t="shared" si="572"/>
        <v>0</v>
      </c>
    </row>
    <row r="4028" spans="1:8">
      <c r="A4028" s="152">
        <f t="shared" si="578"/>
        <v>4014</v>
      </c>
      <c r="B4028" s="153">
        <f t="shared" si="578"/>
        <v>48939</v>
      </c>
      <c r="C4028" s="179" t="str">
        <f t="shared" si="574"/>
        <v>구간44</v>
      </c>
      <c r="D4028" s="152">
        <f t="shared" si="571"/>
        <v>92</v>
      </c>
      <c r="E4028" s="180">
        <f>COUNTIF($C$15:C4028,C4028)</f>
        <v>87</v>
      </c>
      <c r="F4028" s="181">
        <f t="shared" si="575"/>
        <v>0</v>
      </c>
      <c r="G4028" s="181">
        <f t="shared" si="576"/>
        <v>0</v>
      </c>
      <c r="H4028" s="182">
        <f t="shared" si="572"/>
        <v>0</v>
      </c>
    </row>
    <row r="4029" spans="1:8">
      <c r="A4029" s="152">
        <f t="shared" si="578"/>
        <v>4015</v>
      </c>
      <c r="B4029" s="153">
        <f t="shared" si="578"/>
        <v>48940</v>
      </c>
      <c r="C4029" s="179" t="str">
        <f t="shared" si="574"/>
        <v>구간44</v>
      </c>
      <c r="D4029" s="152">
        <f t="shared" si="571"/>
        <v>92</v>
      </c>
      <c r="E4029" s="180">
        <f>COUNTIF($C$15:C4029,C4029)</f>
        <v>88</v>
      </c>
      <c r="F4029" s="181">
        <f t="shared" si="575"/>
        <v>0</v>
      </c>
      <c r="G4029" s="181">
        <f t="shared" si="576"/>
        <v>0</v>
      </c>
      <c r="H4029" s="182">
        <f t="shared" si="572"/>
        <v>0</v>
      </c>
    </row>
    <row r="4030" spans="1:8">
      <c r="A4030" s="152">
        <f t="shared" si="578"/>
        <v>4016</v>
      </c>
      <c r="B4030" s="153">
        <f t="shared" si="578"/>
        <v>48941</v>
      </c>
      <c r="C4030" s="179" t="str">
        <f t="shared" si="574"/>
        <v>구간44</v>
      </c>
      <c r="D4030" s="152">
        <f t="shared" si="571"/>
        <v>92</v>
      </c>
      <c r="E4030" s="180">
        <f>COUNTIF($C$15:C4030,C4030)</f>
        <v>89</v>
      </c>
      <c r="F4030" s="181">
        <f t="shared" si="575"/>
        <v>0</v>
      </c>
      <c r="G4030" s="181">
        <f t="shared" si="576"/>
        <v>0</v>
      </c>
      <c r="H4030" s="182">
        <f t="shared" si="572"/>
        <v>0</v>
      </c>
    </row>
    <row r="4031" spans="1:8">
      <c r="A4031" s="152">
        <f t="shared" si="578"/>
        <v>4017</v>
      </c>
      <c r="B4031" s="153">
        <f t="shared" si="578"/>
        <v>48942</v>
      </c>
      <c r="C4031" s="179" t="str">
        <f t="shared" si="574"/>
        <v>구간44</v>
      </c>
      <c r="D4031" s="152">
        <f t="shared" si="571"/>
        <v>92</v>
      </c>
      <c r="E4031" s="180">
        <f>COUNTIF($C$15:C4031,C4031)</f>
        <v>90</v>
      </c>
      <c r="F4031" s="181">
        <f t="shared" si="575"/>
        <v>0</v>
      </c>
      <c r="G4031" s="181">
        <f t="shared" si="576"/>
        <v>0</v>
      </c>
      <c r="H4031" s="182">
        <f t="shared" si="572"/>
        <v>0</v>
      </c>
    </row>
    <row r="4032" spans="1:8">
      <c r="A4032" s="152">
        <f t="shared" ref="A4032:B4047" si="579">A4031+1</f>
        <v>4018</v>
      </c>
      <c r="B4032" s="153">
        <f t="shared" si="579"/>
        <v>48943</v>
      </c>
      <c r="C4032" s="179" t="str">
        <f t="shared" si="574"/>
        <v>구간44</v>
      </c>
      <c r="D4032" s="152">
        <f t="shared" si="571"/>
        <v>92</v>
      </c>
      <c r="E4032" s="180">
        <f>COUNTIF($C$15:C4032,C4032)</f>
        <v>91</v>
      </c>
      <c r="F4032" s="181">
        <f t="shared" si="575"/>
        <v>0</v>
      </c>
      <c r="G4032" s="181">
        <f t="shared" si="576"/>
        <v>0</v>
      </c>
      <c r="H4032" s="182">
        <f t="shared" si="572"/>
        <v>0</v>
      </c>
    </row>
    <row r="4033" spans="1:8">
      <c r="A4033" s="152">
        <f t="shared" si="579"/>
        <v>4019</v>
      </c>
      <c r="B4033" s="153">
        <f t="shared" si="579"/>
        <v>48944</v>
      </c>
      <c r="C4033" s="179" t="str">
        <f t="shared" si="574"/>
        <v>구간44</v>
      </c>
      <c r="D4033" s="152">
        <f t="shared" si="571"/>
        <v>92</v>
      </c>
      <c r="E4033" s="180">
        <f>COUNTIF($C$15:C4033,C4033)</f>
        <v>92</v>
      </c>
      <c r="F4033" s="181">
        <f t="shared" si="575"/>
        <v>0</v>
      </c>
      <c r="G4033" s="181">
        <f t="shared" si="576"/>
        <v>0</v>
      </c>
      <c r="H4033" s="182">
        <f t="shared" si="572"/>
        <v>0</v>
      </c>
    </row>
    <row r="4034" spans="1:8">
      <c r="A4034" s="152">
        <f t="shared" si="579"/>
        <v>4020</v>
      </c>
      <c r="B4034" s="153">
        <f t="shared" si="579"/>
        <v>48945</v>
      </c>
      <c r="C4034" s="179" t="str">
        <f t="shared" si="574"/>
        <v>구간45</v>
      </c>
      <c r="D4034" s="152">
        <f t="shared" si="571"/>
        <v>90</v>
      </c>
      <c r="E4034" s="180">
        <f>COUNTIF($C$15:C4034,C4034)</f>
        <v>1</v>
      </c>
      <c r="F4034" s="181">
        <f t="shared" si="575"/>
        <v>0</v>
      </c>
      <c r="G4034" s="181">
        <f t="shared" si="576"/>
        <v>0</v>
      </c>
      <c r="H4034" s="182">
        <f t="shared" si="572"/>
        <v>0</v>
      </c>
    </row>
    <row r="4035" spans="1:8">
      <c r="A4035" s="152">
        <f t="shared" si="579"/>
        <v>4021</v>
      </c>
      <c r="B4035" s="153">
        <f t="shared" si="579"/>
        <v>48946</v>
      </c>
      <c r="C4035" s="179" t="str">
        <f t="shared" si="574"/>
        <v>구간45</v>
      </c>
      <c r="D4035" s="152">
        <f t="shared" si="571"/>
        <v>90</v>
      </c>
      <c r="E4035" s="180">
        <f>COUNTIF($C$15:C4035,C4035)</f>
        <v>2</v>
      </c>
      <c r="F4035" s="181">
        <f t="shared" si="575"/>
        <v>0</v>
      </c>
      <c r="G4035" s="181">
        <f t="shared" si="576"/>
        <v>0</v>
      </c>
      <c r="H4035" s="182">
        <f t="shared" si="572"/>
        <v>0</v>
      </c>
    </row>
    <row r="4036" spans="1:8">
      <c r="A4036" s="152">
        <f t="shared" si="579"/>
        <v>4022</v>
      </c>
      <c r="B4036" s="153">
        <f t="shared" si="579"/>
        <v>48947</v>
      </c>
      <c r="C4036" s="179" t="str">
        <f t="shared" si="574"/>
        <v>구간45</v>
      </c>
      <c r="D4036" s="152">
        <f t="shared" si="571"/>
        <v>90</v>
      </c>
      <c r="E4036" s="180">
        <f>COUNTIF($C$15:C4036,C4036)</f>
        <v>3</v>
      </c>
      <c r="F4036" s="181">
        <f t="shared" si="575"/>
        <v>0</v>
      </c>
      <c r="G4036" s="181">
        <f t="shared" si="576"/>
        <v>0</v>
      </c>
      <c r="H4036" s="182">
        <f t="shared" si="572"/>
        <v>0</v>
      </c>
    </row>
    <row r="4037" spans="1:8">
      <c r="A4037" s="152">
        <f t="shared" si="579"/>
        <v>4023</v>
      </c>
      <c r="B4037" s="153">
        <f t="shared" si="579"/>
        <v>48948</v>
      </c>
      <c r="C4037" s="179" t="str">
        <f t="shared" si="574"/>
        <v>구간45</v>
      </c>
      <c r="D4037" s="152">
        <f t="shared" si="571"/>
        <v>90</v>
      </c>
      <c r="E4037" s="180">
        <f>COUNTIF($C$15:C4037,C4037)</f>
        <v>4</v>
      </c>
      <c r="F4037" s="181">
        <f t="shared" si="575"/>
        <v>0</v>
      </c>
      <c r="G4037" s="181">
        <f t="shared" si="576"/>
        <v>0</v>
      </c>
      <c r="H4037" s="182">
        <f t="shared" si="572"/>
        <v>0</v>
      </c>
    </row>
    <row r="4038" spans="1:8">
      <c r="A4038" s="152">
        <f t="shared" si="579"/>
        <v>4024</v>
      </c>
      <c r="B4038" s="153">
        <f t="shared" si="579"/>
        <v>48949</v>
      </c>
      <c r="C4038" s="179" t="str">
        <f t="shared" si="574"/>
        <v>구간45</v>
      </c>
      <c r="D4038" s="152">
        <f t="shared" si="571"/>
        <v>90</v>
      </c>
      <c r="E4038" s="180">
        <f>COUNTIF($C$15:C4038,C4038)</f>
        <v>5</v>
      </c>
      <c r="F4038" s="181">
        <f t="shared" si="575"/>
        <v>0</v>
      </c>
      <c r="G4038" s="181">
        <f t="shared" si="576"/>
        <v>0</v>
      </c>
      <c r="H4038" s="182">
        <f t="shared" si="572"/>
        <v>0</v>
      </c>
    </row>
    <row r="4039" spans="1:8">
      <c r="A4039" s="152">
        <f t="shared" si="579"/>
        <v>4025</v>
      </c>
      <c r="B4039" s="153">
        <f t="shared" si="579"/>
        <v>48950</v>
      </c>
      <c r="C4039" s="179" t="str">
        <f t="shared" si="574"/>
        <v>구간45</v>
      </c>
      <c r="D4039" s="152">
        <f t="shared" si="571"/>
        <v>90</v>
      </c>
      <c r="E4039" s="180">
        <f>COUNTIF($C$15:C4039,C4039)</f>
        <v>6</v>
      </c>
      <c r="F4039" s="181">
        <f t="shared" si="575"/>
        <v>0</v>
      </c>
      <c r="G4039" s="181">
        <f t="shared" si="576"/>
        <v>0</v>
      </c>
      <c r="H4039" s="182">
        <f t="shared" si="572"/>
        <v>0</v>
      </c>
    </row>
    <row r="4040" spans="1:8">
      <c r="A4040" s="152">
        <f t="shared" si="579"/>
        <v>4026</v>
      </c>
      <c r="B4040" s="153">
        <f t="shared" si="579"/>
        <v>48951</v>
      </c>
      <c r="C4040" s="179" t="str">
        <f t="shared" si="574"/>
        <v>구간45</v>
      </c>
      <c r="D4040" s="152">
        <f t="shared" si="571"/>
        <v>90</v>
      </c>
      <c r="E4040" s="180">
        <f>COUNTIF($C$15:C4040,C4040)</f>
        <v>7</v>
      </c>
      <c r="F4040" s="181">
        <f t="shared" si="575"/>
        <v>0</v>
      </c>
      <c r="G4040" s="181">
        <f t="shared" si="576"/>
        <v>0</v>
      </c>
      <c r="H4040" s="182">
        <f t="shared" si="572"/>
        <v>0</v>
      </c>
    </row>
    <row r="4041" spans="1:8">
      <c r="A4041" s="152">
        <f t="shared" si="579"/>
        <v>4027</v>
      </c>
      <c r="B4041" s="153">
        <f t="shared" si="579"/>
        <v>48952</v>
      </c>
      <c r="C4041" s="179" t="str">
        <f t="shared" si="574"/>
        <v>구간45</v>
      </c>
      <c r="D4041" s="152">
        <f t="shared" si="571"/>
        <v>90</v>
      </c>
      <c r="E4041" s="180">
        <f>COUNTIF($C$15:C4041,C4041)</f>
        <v>8</v>
      </c>
      <c r="F4041" s="181">
        <f t="shared" si="575"/>
        <v>0</v>
      </c>
      <c r="G4041" s="181">
        <f t="shared" si="576"/>
        <v>0</v>
      </c>
      <c r="H4041" s="182">
        <f t="shared" si="572"/>
        <v>0</v>
      </c>
    </row>
    <row r="4042" spans="1:8">
      <c r="A4042" s="152">
        <f t="shared" si="579"/>
        <v>4028</v>
      </c>
      <c r="B4042" s="153">
        <f t="shared" si="579"/>
        <v>48953</v>
      </c>
      <c r="C4042" s="179" t="str">
        <f t="shared" si="574"/>
        <v>구간45</v>
      </c>
      <c r="D4042" s="152">
        <f t="shared" si="571"/>
        <v>90</v>
      </c>
      <c r="E4042" s="180">
        <f>COUNTIF($C$15:C4042,C4042)</f>
        <v>9</v>
      </c>
      <c r="F4042" s="181">
        <f t="shared" si="575"/>
        <v>0</v>
      </c>
      <c r="G4042" s="181">
        <f t="shared" si="576"/>
        <v>0</v>
      </c>
      <c r="H4042" s="182">
        <f t="shared" si="572"/>
        <v>0</v>
      </c>
    </row>
    <row r="4043" spans="1:8">
      <c r="A4043" s="152">
        <f t="shared" si="579"/>
        <v>4029</v>
      </c>
      <c r="B4043" s="153">
        <f t="shared" si="579"/>
        <v>48954</v>
      </c>
      <c r="C4043" s="179" t="str">
        <f t="shared" si="574"/>
        <v>구간45</v>
      </c>
      <c r="D4043" s="152">
        <f t="shared" si="571"/>
        <v>90</v>
      </c>
      <c r="E4043" s="180">
        <f>COUNTIF($C$15:C4043,C4043)</f>
        <v>10</v>
      </c>
      <c r="F4043" s="181">
        <f t="shared" si="575"/>
        <v>0</v>
      </c>
      <c r="G4043" s="181">
        <f t="shared" si="576"/>
        <v>0</v>
      </c>
      <c r="H4043" s="182">
        <f t="shared" si="572"/>
        <v>0</v>
      </c>
    </row>
    <row r="4044" spans="1:8">
      <c r="A4044" s="152">
        <f t="shared" si="579"/>
        <v>4030</v>
      </c>
      <c r="B4044" s="153">
        <f t="shared" si="579"/>
        <v>48955</v>
      </c>
      <c r="C4044" s="179" t="str">
        <f t="shared" si="574"/>
        <v>구간45</v>
      </c>
      <c r="D4044" s="152">
        <f t="shared" si="571"/>
        <v>90</v>
      </c>
      <c r="E4044" s="180">
        <f>COUNTIF($C$15:C4044,C4044)</f>
        <v>11</v>
      </c>
      <c r="F4044" s="181">
        <f t="shared" si="575"/>
        <v>0</v>
      </c>
      <c r="G4044" s="181">
        <f t="shared" si="576"/>
        <v>0</v>
      </c>
      <c r="H4044" s="182">
        <f t="shared" si="572"/>
        <v>0</v>
      </c>
    </row>
    <row r="4045" spans="1:8">
      <c r="A4045" s="152">
        <f t="shared" si="579"/>
        <v>4031</v>
      </c>
      <c r="B4045" s="153">
        <f t="shared" si="579"/>
        <v>48956</v>
      </c>
      <c r="C4045" s="179" t="str">
        <f t="shared" si="574"/>
        <v>구간45</v>
      </c>
      <c r="D4045" s="152">
        <f t="shared" si="571"/>
        <v>90</v>
      </c>
      <c r="E4045" s="180">
        <f>COUNTIF($C$15:C4045,C4045)</f>
        <v>12</v>
      </c>
      <c r="F4045" s="181">
        <f t="shared" si="575"/>
        <v>0</v>
      </c>
      <c r="G4045" s="181">
        <f t="shared" si="576"/>
        <v>0</v>
      </c>
      <c r="H4045" s="182">
        <f t="shared" si="572"/>
        <v>0</v>
      </c>
    </row>
    <row r="4046" spans="1:8">
      <c r="A4046" s="152">
        <f t="shared" si="579"/>
        <v>4032</v>
      </c>
      <c r="B4046" s="153">
        <f t="shared" si="579"/>
        <v>48957</v>
      </c>
      <c r="C4046" s="179" t="str">
        <f t="shared" si="574"/>
        <v>구간45</v>
      </c>
      <c r="D4046" s="152">
        <f t="shared" si="571"/>
        <v>90</v>
      </c>
      <c r="E4046" s="180">
        <f>COUNTIF($C$15:C4046,C4046)</f>
        <v>13</v>
      </c>
      <c r="F4046" s="181">
        <f t="shared" si="575"/>
        <v>0</v>
      </c>
      <c r="G4046" s="181">
        <f t="shared" si="576"/>
        <v>0</v>
      </c>
      <c r="H4046" s="182">
        <f t="shared" si="572"/>
        <v>0</v>
      </c>
    </row>
    <row r="4047" spans="1:8">
      <c r="A4047" s="152">
        <f t="shared" si="579"/>
        <v>4033</v>
      </c>
      <c r="B4047" s="153">
        <f t="shared" si="579"/>
        <v>48958</v>
      </c>
      <c r="C4047" s="179" t="str">
        <f t="shared" si="574"/>
        <v>구간45</v>
      </c>
      <c r="D4047" s="152">
        <f t="shared" ref="D4047:D4110" si="580">COUNTIF($C$15:$C$49928,C4047)</f>
        <v>90</v>
      </c>
      <c r="E4047" s="180">
        <f>COUNTIF($C$15:C4047,C4047)</f>
        <v>14</v>
      </c>
      <c r="F4047" s="181">
        <f t="shared" si="575"/>
        <v>0</v>
      </c>
      <c r="G4047" s="181">
        <f t="shared" si="576"/>
        <v>0</v>
      </c>
      <c r="H4047" s="182">
        <f t="shared" ref="H4047:H4110" si="581">F4047+G4047</f>
        <v>0</v>
      </c>
    </row>
    <row r="4048" spans="1:8">
      <c r="A4048" s="152">
        <f t="shared" ref="A4048:B4063" si="582">A4047+1</f>
        <v>4034</v>
      </c>
      <c r="B4048" s="153">
        <f t="shared" si="582"/>
        <v>48959</v>
      </c>
      <c r="C4048" s="179" t="str">
        <f t="shared" ref="C4048:C4111" si="583">IF(IFERROR(HLOOKUP(B4048,$D$5:$BK$6,2,FALSE),"")="",C4049,HLOOKUP(B4048,$D$5:$BK$7,2,FALSE))</f>
        <v>구간45</v>
      </c>
      <c r="D4048" s="152">
        <f t="shared" si="580"/>
        <v>90</v>
      </c>
      <c r="E4048" s="180">
        <f>COUNTIF($C$15:C4048,C4048)</f>
        <v>15</v>
      </c>
      <c r="F4048" s="181">
        <f t="shared" ref="F4048:F4111" si="584">HLOOKUP($C4048,$D$6:$BK$11,6,FALSE)</f>
        <v>0</v>
      </c>
      <c r="G4048" s="181">
        <f t="shared" ref="G4048:G4111" si="585">HLOOKUP($C4048,$D$6:$BK$11,5,FALSE)*(E4048)</f>
        <v>0</v>
      </c>
      <c r="H4048" s="182">
        <f t="shared" si="581"/>
        <v>0</v>
      </c>
    </row>
    <row r="4049" spans="1:8">
      <c r="A4049" s="152">
        <f t="shared" si="582"/>
        <v>4035</v>
      </c>
      <c r="B4049" s="153">
        <f t="shared" si="582"/>
        <v>48960</v>
      </c>
      <c r="C4049" s="179" t="str">
        <f t="shared" si="583"/>
        <v>구간45</v>
      </c>
      <c r="D4049" s="152">
        <f t="shared" si="580"/>
        <v>90</v>
      </c>
      <c r="E4049" s="180">
        <f>COUNTIF($C$15:C4049,C4049)</f>
        <v>16</v>
      </c>
      <c r="F4049" s="181">
        <f t="shared" si="584"/>
        <v>0</v>
      </c>
      <c r="G4049" s="181">
        <f t="shared" si="585"/>
        <v>0</v>
      </c>
      <c r="H4049" s="182">
        <f t="shared" si="581"/>
        <v>0</v>
      </c>
    </row>
    <row r="4050" spans="1:8">
      <c r="A4050" s="152">
        <f t="shared" si="582"/>
        <v>4036</v>
      </c>
      <c r="B4050" s="153">
        <f t="shared" si="582"/>
        <v>48961</v>
      </c>
      <c r="C4050" s="179" t="str">
        <f t="shared" si="583"/>
        <v>구간45</v>
      </c>
      <c r="D4050" s="152">
        <f t="shared" si="580"/>
        <v>90</v>
      </c>
      <c r="E4050" s="180">
        <f>COUNTIF($C$15:C4050,C4050)</f>
        <v>17</v>
      </c>
      <c r="F4050" s="181">
        <f t="shared" si="584"/>
        <v>0</v>
      </c>
      <c r="G4050" s="181">
        <f t="shared" si="585"/>
        <v>0</v>
      </c>
      <c r="H4050" s="182">
        <f t="shared" si="581"/>
        <v>0</v>
      </c>
    </row>
    <row r="4051" spans="1:8">
      <c r="A4051" s="152">
        <f t="shared" si="582"/>
        <v>4037</v>
      </c>
      <c r="B4051" s="153">
        <f t="shared" si="582"/>
        <v>48962</v>
      </c>
      <c r="C4051" s="179" t="str">
        <f t="shared" si="583"/>
        <v>구간45</v>
      </c>
      <c r="D4051" s="152">
        <f t="shared" si="580"/>
        <v>90</v>
      </c>
      <c r="E4051" s="180">
        <f>COUNTIF($C$15:C4051,C4051)</f>
        <v>18</v>
      </c>
      <c r="F4051" s="181">
        <f t="shared" si="584"/>
        <v>0</v>
      </c>
      <c r="G4051" s="181">
        <f t="shared" si="585"/>
        <v>0</v>
      </c>
      <c r="H4051" s="182">
        <f t="shared" si="581"/>
        <v>0</v>
      </c>
    </row>
    <row r="4052" spans="1:8">
      <c r="A4052" s="152">
        <f t="shared" si="582"/>
        <v>4038</v>
      </c>
      <c r="B4052" s="153">
        <f t="shared" si="582"/>
        <v>48963</v>
      </c>
      <c r="C4052" s="179" t="str">
        <f t="shared" si="583"/>
        <v>구간45</v>
      </c>
      <c r="D4052" s="152">
        <f t="shared" si="580"/>
        <v>90</v>
      </c>
      <c r="E4052" s="180">
        <f>COUNTIF($C$15:C4052,C4052)</f>
        <v>19</v>
      </c>
      <c r="F4052" s="181">
        <f t="shared" si="584"/>
        <v>0</v>
      </c>
      <c r="G4052" s="181">
        <f t="shared" si="585"/>
        <v>0</v>
      </c>
      <c r="H4052" s="182">
        <f t="shared" si="581"/>
        <v>0</v>
      </c>
    </row>
    <row r="4053" spans="1:8">
      <c r="A4053" s="152">
        <f t="shared" si="582"/>
        <v>4039</v>
      </c>
      <c r="B4053" s="153">
        <f t="shared" si="582"/>
        <v>48964</v>
      </c>
      <c r="C4053" s="179" t="str">
        <f t="shared" si="583"/>
        <v>구간45</v>
      </c>
      <c r="D4053" s="152">
        <f t="shared" si="580"/>
        <v>90</v>
      </c>
      <c r="E4053" s="180">
        <f>COUNTIF($C$15:C4053,C4053)</f>
        <v>20</v>
      </c>
      <c r="F4053" s="181">
        <f t="shared" si="584"/>
        <v>0</v>
      </c>
      <c r="G4053" s="181">
        <f t="shared" si="585"/>
        <v>0</v>
      </c>
      <c r="H4053" s="182">
        <f t="shared" si="581"/>
        <v>0</v>
      </c>
    </row>
    <row r="4054" spans="1:8">
      <c r="A4054" s="152">
        <f t="shared" si="582"/>
        <v>4040</v>
      </c>
      <c r="B4054" s="153">
        <f t="shared" si="582"/>
        <v>48965</v>
      </c>
      <c r="C4054" s="179" t="str">
        <f t="shared" si="583"/>
        <v>구간45</v>
      </c>
      <c r="D4054" s="152">
        <f t="shared" si="580"/>
        <v>90</v>
      </c>
      <c r="E4054" s="180">
        <f>COUNTIF($C$15:C4054,C4054)</f>
        <v>21</v>
      </c>
      <c r="F4054" s="181">
        <f t="shared" si="584"/>
        <v>0</v>
      </c>
      <c r="G4054" s="181">
        <f t="shared" si="585"/>
        <v>0</v>
      </c>
      <c r="H4054" s="182">
        <f t="shared" si="581"/>
        <v>0</v>
      </c>
    </row>
    <row r="4055" spans="1:8">
      <c r="A4055" s="152">
        <f t="shared" si="582"/>
        <v>4041</v>
      </c>
      <c r="B4055" s="153">
        <f t="shared" si="582"/>
        <v>48966</v>
      </c>
      <c r="C4055" s="179" t="str">
        <f t="shared" si="583"/>
        <v>구간45</v>
      </c>
      <c r="D4055" s="152">
        <f t="shared" si="580"/>
        <v>90</v>
      </c>
      <c r="E4055" s="180">
        <f>COUNTIF($C$15:C4055,C4055)</f>
        <v>22</v>
      </c>
      <c r="F4055" s="181">
        <f t="shared" si="584"/>
        <v>0</v>
      </c>
      <c r="G4055" s="181">
        <f t="shared" si="585"/>
        <v>0</v>
      </c>
      <c r="H4055" s="182">
        <f t="shared" si="581"/>
        <v>0</v>
      </c>
    </row>
    <row r="4056" spans="1:8">
      <c r="A4056" s="152">
        <f t="shared" si="582"/>
        <v>4042</v>
      </c>
      <c r="B4056" s="153">
        <f t="shared" si="582"/>
        <v>48967</v>
      </c>
      <c r="C4056" s="179" t="str">
        <f t="shared" si="583"/>
        <v>구간45</v>
      </c>
      <c r="D4056" s="152">
        <f t="shared" si="580"/>
        <v>90</v>
      </c>
      <c r="E4056" s="180">
        <f>COUNTIF($C$15:C4056,C4056)</f>
        <v>23</v>
      </c>
      <c r="F4056" s="181">
        <f t="shared" si="584"/>
        <v>0</v>
      </c>
      <c r="G4056" s="181">
        <f t="shared" si="585"/>
        <v>0</v>
      </c>
      <c r="H4056" s="182">
        <f t="shared" si="581"/>
        <v>0</v>
      </c>
    </row>
    <row r="4057" spans="1:8">
      <c r="A4057" s="152">
        <f t="shared" si="582"/>
        <v>4043</v>
      </c>
      <c r="B4057" s="153">
        <f t="shared" si="582"/>
        <v>48968</v>
      </c>
      <c r="C4057" s="179" t="str">
        <f t="shared" si="583"/>
        <v>구간45</v>
      </c>
      <c r="D4057" s="152">
        <f t="shared" si="580"/>
        <v>90</v>
      </c>
      <c r="E4057" s="180">
        <f>COUNTIF($C$15:C4057,C4057)</f>
        <v>24</v>
      </c>
      <c r="F4057" s="181">
        <f t="shared" si="584"/>
        <v>0</v>
      </c>
      <c r="G4057" s="181">
        <f t="shared" si="585"/>
        <v>0</v>
      </c>
      <c r="H4057" s="182">
        <f t="shared" si="581"/>
        <v>0</v>
      </c>
    </row>
    <row r="4058" spans="1:8">
      <c r="A4058" s="152">
        <f t="shared" si="582"/>
        <v>4044</v>
      </c>
      <c r="B4058" s="153">
        <f t="shared" si="582"/>
        <v>48969</v>
      </c>
      <c r="C4058" s="179" t="str">
        <f t="shared" si="583"/>
        <v>구간45</v>
      </c>
      <c r="D4058" s="152">
        <f t="shared" si="580"/>
        <v>90</v>
      </c>
      <c r="E4058" s="180">
        <f>COUNTIF($C$15:C4058,C4058)</f>
        <v>25</v>
      </c>
      <c r="F4058" s="181">
        <f t="shared" si="584"/>
        <v>0</v>
      </c>
      <c r="G4058" s="181">
        <f t="shared" si="585"/>
        <v>0</v>
      </c>
      <c r="H4058" s="182">
        <f t="shared" si="581"/>
        <v>0</v>
      </c>
    </row>
    <row r="4059" spans="1:8">
      <c r="A4059" s="152">
        <f t="shared" si="582"/>
        <v>4045</v>
      </c>
      <c r="B4059" s="153">
        <f t="shared" si="582"/>
        <v>48970</v>
      </c>
      <c r="C4059" s="179" t="str">
        <f t="shared" si="583"/>
        <v>구간45</v>
      </c>
      <c r="D4059" s="152">
        <f t="shared" si="580"/>
        <v>90</v>
      </c>
      <c r="E4059" s="180">
        <f>COUNTIF($C$15:C4059,C4059)</f>
        <v>26</v>
      </c>
      <c r="F4059" s="181">
        <f t="shared" si="584"/>
        <v>0</v>
      </c>
      <c r="G4059" s="181">
        <f t="shared" si="585"/>
        <v>0</v>
      </c>
      <c r="H4059" s="182">
        <f t="shared" si="581"/>
        <v>0</v>
      </c>
    </row>
    <row r="4060" spans="1:8">
      <c r="A4060" s="152">
        <f t="shared" si="582"/>
        <v>4046</v>
      </c>
      <c r="B4060" s="153">
        <f t="shared" si="582"/>
        <v>48971</v>
      </c>
      <c r="C4060" s="179" t="str">
        <f t="shared" si="583"/>
        <v>구간45</v>
      </c>
      <c r="D4060" s="152">
        <f t="shared" si="580"/>
        <v>90</v>
      </c>
      <c r="E4060" s="180">
        <f>COUNTIF($C$15:C4060,C4060)</f>
        <v>27</v>
      </c>
      <c r="F4060" s="181">
        <f t="shared" si="584"/>
        <v>0</v>
      </c>
      <c r="G4060" s="181">
        <f t="shared" si="585"/>
        <v>0</v>
      </c>
      <c r="H4060" s="182">
        <f t="shared" si="581"/>
        <v>0</v>
      </c>
    </row>
    <row r="4061" spans="1:8">
      <c r="A4061" s="152">
        <f t="shared" si="582"/>
        <v>4047</v>
      </c>
      <c r="B4061" s="153">
        <f t="shared" si="582"/>
        <v>48972</v>
      </c>
      <c r="C4061" s="179" t="str">
        <f t="shared" si="583"/>
        <v>구간45</v>
      </c>
      <c r="D4061" s="152">
        <f t="shared" si="580"/>
        <v>90</v>
      </c>
      <c r="E4061" s="180">
        <f>COUNTIF($C$15:C4061,C4061)</f>
        <v>28</v>
      </c>
      <c r="F4061" s="181">
        <f t="shared" si="584"/>
        <v>0</v>
      </c>
      <c r="G4061" s="181">
        <f t="shared" si="585"/>
        <v>0</v>
      </c>
      <c r="H4061" s="182">
        <f t="shared" si="581"/>
        <v>0</v>
      </c>
    </row>
    <row r="4062" spans="1:8">
      <c r="A4062" s="152">
        <f t="shared" si="582"/>
        <v>4048</v>
      </c>
      <c r="B4062" s="153">
        <f t="shared" si="582"/>
        <v>48973</v>
      </c>
      <c r="C4062" s="179" t="str">
        <f t="shared" si="583"/>
        <v>구간45</v>
      </c>
      <c r="D4062" s="152">
        <f t="shared" si="580"/>
        <v>90</v>
      </c>
      <c r="E4062" s="180">
        <f>COUNTIF($C$15:C4062,C4062)</f>
        <v>29</v>
      </c>
      <c r="F4062" s="181">
        <f t="shared" si="584"/>
        <v>0</v>
      </c>
      <c r="G4062" s="181">
        <f t="shared" si="585"/>
        <v>0</v>
      </c>
      <c r="H4062" s="182">
        <f t="shared" si="581"/>
        <v>0</v>
      </c>
    </row>
    <row r="4063" spans="1:8">
      <c r="A4063" s="152">
        <f t="shared" si="582"/>
        <v>4049</v>
      </c>
      <c r="B4063" s="153">
        <f t="shared" si="582"/>
        <v>48974</v>
      </c>
      <c r="C4063" s="179" t="str">
        <f t="shared" si="583"/>
        <v>구간45</v>
      </c>
      <c r="D4063" s="152">
        <f t="shared" si="580"/>
        <v>90</v>
      </c>
      <c r="E4063" s="180">
        <f>COUNTIF($C$15:C4063,C4063)</f>
        <v>30</v>
      </c>
      <c r="F4063" s="181">
        <f t="shared" si="584"/>
        <v>0</v>
      </c>
      <c r="G4063" s="181">
        <f t="shared" si="585"/>
        <v>0</v>
      </c>
      <c r="H4063" s="182">
        <f t="shared" si="581"/>
        <v>0</v>
      </c>
    </row>
    <row r="4064" spans="1:8">
      <c r="A4064" s="152">
        <f t="shared" ref="A4064:B4079" si="586">A4063+1</f>
        <v>4050</v>
      </c>
      <c r="B4064" s="153">
        <f t="shared" si="586"/>
        <v>48975</v>
      </c>
      <c r="C4064" s="179" t="str">
        <f t="shared" si="583"/>
        <v>구간45</v>
      </c>
      <c r="D4064" s="152">
        <f t="shared" si="580"/>
        <v>90</v>
      </c>
      <c r="E4064" s="180">
        <f>COUNTIF($C$15:C4064,C4064)</f>
        <v>31</v>
      </c>
      <c r="F4064" s="181">
        <f t="shared" si="584"/>
        <v>0</v>
      </c>
      <c r="G4064" s="181">
        <f t="shared" si="585"/>
        <v>0</v>
      </c>
      <c r="H4064" s="182">
        <f t="shared" si="581"/>
        <v>0</v>
      </c>
    </row>
    <row r="4065" spans="1:8">
      <c r="A4065" s="152">
        <f t="shared" si="586"/>
        <v>4051</v>
      </c>
      <c r="B4065" s="153">
        <f t="shared" si="586"/>
        <v>48976</v>
      </c>
      <c r="C4065" s="179" t="str">
        <f t="shared" si="583"/>
        <v>구간45</v>
      </c>
      <c r="D4065" s="152">
        <f t="shared" si="580"/>
        <v>90</v>
      </c>
      <c r="E4065" s="180">
        <f>COUNTIF($C$15:C4065,C4065)</f>
        <v>32</v>
      </c>
      <c r="F4065" s="181">
        <f t="shared" si="584"/>
        <v>0</v>
      </c>
      <c r="G4065" s="181">
        <f t="shared" si="585"/>
        <v>0</v>
      </c>
      <c r="H4065" s="182">
        <f t="shared" si="581"/>
        <v>0</v>
      </c>
    </row>
    <row r="4066" spans="1:8">
      <c r="A4066" s="152">
        <f t="shared" si="586"/>
        <v>4052</v>
      </c>
      <c r="B4066" s="153">
        <f t="shared" si="586"/>
        <v>48977</v>
      </c>
      <c r="C4066" s="179" t="str">
        <f t="shared" si="583"/>
        <v>구간45</v>
      </c>
      <c r="D4066" s="152">
        <f t="shared" si="580"/>
        <v>90</v>
      </c>
      <c r="E4066" s="180">
        <f>COUNTIF($C$15:C4066,C4066)</f>
        <v>33</v>
      </c>
      <c r="F4066" s="181">
        <f t="shared" si="584"/>
        <v>0</v>
      </c>
      <c r="G4066" s="181">
        <f t="shared" si="585"/>
        <v>0</v>
      </c>
      <c r="H4066" s="182">
        <f t="shared" si="581"/>
        <v>0</v>
      </c>
    </row>
    <row r="4067" spans="1:8">
      <c r="A4067" s="152">
        <f t="shared" si="586"/>
        <v>4053</v>
      </c>
      <c r="B4067" s="153">
        <f t="shared" si="586"/>
        <v>48978</v>
      </c>
      <c r="C4067" s="179" t="str">
        <f t="shared" si="583"/>
        <v>구간45</v>
      </c>
      <c r="D4067" s="152">
        <f t="shared" si="580"/>
        <v>90</v>
      </c>
      <c r="E4067" s="180">
        <f>COUNTIF($C$15:C4067,C4067)</f>
        <v>34</v>
      </c>
      <c r="F4067" s="181">
        <f t="shared" si="584"/>
        <v>0</v>
      </c>
      <c r="G4067" s="181">
        <f t="shared" si="585"/>
        <v>0</v>
      </c>
      <c r="H4067" s="182">
        <f t="shared" si="581"/>
        <v>0</v>
      </c>
    </row>
    <row r="4068" spans="1:8">
      <c r="A4068" s="152">
        <f t="shared" si="586"/>
        <v>4054</v>
      </c>
      <c r="B4068" s="153">
        <f t="shared" si="586"/>
        <v>48979</v>
      </c>
      <c r="C4068" s="179" t="str">
        <f t="shared" si="583"/>
        <v>구간45</v>
      </c>
      <c r="D4068" s="152">
        <f t="shared" si="580"/>
        <v>90</v>
      </c>
      <c r="E4068" s="180">
        <f>COUNTIF($C$15:C4068,C4068)</f>
        <v>35</v>
      </c>
      <c r="F4068" s="181">
        <f t="shared" si="584"/>
        <v>0</v>
      </c>
      <c r="G4068" s="181">
        <f t="shared" si="585"/>
        <v>0</v>
      </c>
      <c r="H4068" s="182">
        <f t="shared" si="581"/>
        <v>0</v>
      </c>
    </row>
    <row r="4069" spans="1:8">
      <c r="A4069" s="152">
        <f t="shared" si="586"/>
        <v>4055</v>
      </c>
      <c r="B4069" s="153">
        <f t="shared" si="586"/>
        <v>48980</v>
      </c>
      <c r="C4069" s="179" t="str">
        <f t="shared" si="583"/>
        <v>구간45</v>
      </c>
      <c r="D4069" s="152">
        <f t="shared" si="580"/>
        <v>90</v>
      </c>
      <c r="E4069" s="180">
        <f>COUNTIF($C$15:C4069,C4069)</f>
        <v>36</v>
      </c>
      <c r="F4069" s="181">
        <f t="shared" si="584"/>
        <v>0</v>
      </c>
      <c r="G4069" s="181">
        <f t="shared" si="585"/>
        <v>0</v>
      </c>
      <c r="H4069" s="182">
        <f t="shared" si="581"/>
        <v>0</v>
      </c>
    </row>
    <row r="4070" spans="1:8">
      <c r="A4070" s="152">
        <f t="shared" si="586"/>
        <v>4056</v>
      </c>
      <c r="B4070" s="153">
        <f t="shared" si="586"/>
        <v>48981</v>
      </c>
      <c r="C4070" s="179" t="str">
        <f t="shared" si="583"/>
        <v>구간45</v>
      </c>
      <c r="D4070" s="152">
        <f t="shared" si="580"/>
        <v>90</v>
      </c>
      <c r="E4070" s="180">
        <f>COUNTIF($C$15:C4070,C4070)</f>
        <v>37</v>
      </c>
      <c r="F4070" s="181">
        <f t="shared" si="584"/>
        <v>0</v>
      </c>
      <c r="G4070" s="181">
        <f t="shared" si="585"/>
        <v>0</v>
      </c>
      <c r="H4070" s="182">
        <f t="shared" si="581"/>
        <v>0</v>
      </c>
    </row>
    <row r="4071" spans="1:8">
      <c r="A4071" s="152">
        <f t="shared" si="586"/>
        <v>4057</v>
      </c>
      <c r="B4071" s="153">
        <f t="shared" si="586"/>
        <v>48982</v>
      </c>
      <c r="C4071" s="179" t="str">
        <f t="shared" si="583"/>
        <v>구간45</v>
      </c>
      <c r="D4071" s="152">
        <f t="shared" si="580"/>
        <v>90</v>
      </c>
      <c r="E4071" s="180">
        <f>COUNTIF($C$15:C4071,C4071)</f>
        <v>38</v>
      </c>
      <c r="F4071" s="181">
        <f t="shared" si="584"/>
        <v>0</v>
      </c>
      <c r="G4071" s="181">
        <f t="shared" si="585"/>
        <v>0</v>
      </c>
      <c r="H4071" s="182">
        <f t="shared" si="581"/>
        <v>0</v>
      </c>
    </row>
    <row r="4072" spans="1:8">
      <c r="A4072" s="152">
        <f t="shared" si="586"/>
        <v>4058</v>
      </c>
      <c r="B4072" s="153">
        <f t="shared" si="586"/>
        <v>48983</v>
      </c>
      <c r="C4072" s="179" t="str">
        <f t="shared" si="583"/>
        <v>구간45</v>
      </c>
      <c r="D4072" s="152">
        <f t="shared" si="580"/>
        <v>90</v>
      </c>
      <c r="E4072" s="180">
        <f>COUNTIF($C$15:C4072,C4072)</f>
        <v>39</v>
      </c>
      <c r="F4072" s="181">
        <f t="shared" si="584"/>
        <v>0</v>
      </c>
      <c r="G4072" s="181">
        <f t="shared" si="585"/>
        <v>0</v>
      </c>
      <c r="H4072" s="182">
        <f t="shared" si="581"/>
        <v>0</v>
      </c>
    </row>
    <row r="4073" spans="1:8">
      <c r="A4073" s="152">
        <f t="shared" si="586"/>
        <v>4059</v>
      </c>
      <c r="B4073" s="153">
        <f t="shared" si="586"/>
        <v>48984</v>
      </c>
      <c r="C4073" s="179" t="str">
        <f t="shared" si="583"/>
        <v>구간45</v>
      </c>
      <c r="D4073" s="152">
        <f t="shared" si="580"/>
        <v>90</v>
      </c>
      <c r="E4073" s="180">
        <f>COUNTIF($C$15:C4073,C4073)</f>
        <v>40</v>
      </c>
      <c r="F4073" s="181">
        <f t="shared" si="584"/>
        <v>0</v>
      </c>
      <c r="G4073" s="181">
        <f t="shared" si="585"/>
        <v>0</v>
      </c>
      <c r="H4073" s="182">
        <f t="shared" si="581"/>
        <v>0</v>
      </c>
    </row>
    <row r="4074" spans="1:8">
      <c r="A4074" s="152">
        <f t="shared" si="586"/>
        <v>4060</v>
      </c>
      <c r="B4074" s="153">
        <f t="shared" si="586"/>
        <v>48985</v>
      </c>
      <c r="C4074" s="179" t="str">
        <f t="shared" si="583"/>
        <v>구간45</v>
      </c>
      <c r="D4074" s="152">
        <f t="shared" si="580"/>
        <v>90</v>
      </c>
      <c r="E4074" s="180">
        <f>COUNTIF($C$15:C4074,C4074)</f>
        <v>41</v>
      </c>
      <c r="F4074" s="181">
        <f t="shared" si="584"/>
        <v>0</v>
      </c>
      <c r="G4074" s="181">
        <f t="shared" si="585"/>
        <v>0</v>
      </c>
      <c r="H4074" s="182">
        <f t="shared" si="581"/>
        <v>0</v>
      </c>
    </row>
    <row r="4075" spans="1:8">
      <c r="A4075" s="152">
        <f t="shared" si="586"/>
        <v>4061</v>
      </c>
      <c r="B4075" s="153">
        <f t="shared" si="586"/>
        <v>48986</v>
      </c>
      <c r="C4075" s="179" t="str">
        <f t="shared" si="583"/>
        <v>구간45</v>
      </c>
      <c r="D4075" s="152">
        <f t="shared" si="580"/>
        <v>90</v>
      </c>
      <c r="E4075" s="180">
        <f>COUNTIF($C$15:C4075,C4075)</f>
        <v>42</v>
      </c>
      <c r="F4075" s="181">
        <f t="shared" si="584"/>
        <v>0</v>
      </c>
      <c r="G4075" s="181">
        <f t="shared" si="585"/>
        <v>0</v>
      </c>
      <c r="H4075" s="182">
        <f t="shared" si="581"/>
        <v>0</v>
      </c>
    </row>
    <row r="4076" spans="1:8">
      <c r="A4076" s="152">
        <f t="shared" si="586"/>
        <v>4062</v>
      </c>
      <c r="B4076" s="153">
        <f t="shared" si="586"/>
        <v>48987</v>
      </c>
      <c r="C4076" s="179" t="str">
        <f t="shared" si="583"/>
        <v>구간45</v>
      </c>
      <c r="D4076" s="152">
        <f t="shared" si="580"/>
        <v>90</v>
      </c>
      <c r="E4076" s="180">
        <f>COUNTIF($C$15:C4076,C4076)</f>
        <v>43</v>
      </c>
      <c r="F4076" s="181">
        <f t="shared" si="584"/>
        <v>0</v>
      </c>
      <c r="G4076" s="181">
        <f t="shared" si="585"/>
        <v>0</v>
      </c>
      <c r="H4076" s="182">
        <f t="shared" si="581"/>
        <v>0</v>
      </c>
    </row>
    <row r="4077" spans="1:8">
      <c r="A4077" s="152">
        <f t="shared" si="586"/>
        <v>4063</v>
      </c>
      <c r="B4077" s="153">
        <f t="shared" si="586"/>
        <v>48988</v>
      </c>
      <c r="C4077" s="179" t="str">
        <f t="shared" si="583"/>
        <v>구간45</v>
      </c>
      <c r="D4077" s="152">
        <f t="shared" si="580"/>
        <v>90</v>
      </c>
      <c r="E4077" s="180">
        <f>COUNTIF($C$15:C4077,C4077)</f>
        <v>44</v>
      </c>
      <c r="F4077" s="181">
        <f t="shared" si="584"/>
        <v>0</v>
      </c>
      <c r="G4077" s="181">
        <f t="shared" si="585"/>
        <v>0</v>
      </c>
      <c r="H4077" s="182">
        <f t="shared" si="581"/>
        <v>0</v>
      </c>
    </row>
    <row r="4078" spans="1:8">
      <c r="A4078" s="152">
        <f t="shared" si="586"/>
        <v>4064</v>
      </c>
      <c r="B4078" s="153">
        <f t="shared" si="586"/>
        <v>48989</v>
      </c>
      <c r="C4078" s="179" t="str">
        <f t="shared" si="583"/>
        <v>구간45</v>
      </c>
      <c r="D4078" s="152">
        <f t="shared" si="580"/>
        <v>90</v>
      </c>
      <c r="E4078" s="180">
        <f>COUNTIF($C$15:C4078,C4078)</f>
        <v>45</v>
      </c>
      <c r="F4078" s="181">
        <f t="shared" si="584"/>
        <v>0</v>
      </c>
      <c r="G4078" s="181">
        <f t="shared" si="585"/>
        <v>0</v>
      </c>
      <c r="H4078" s="182">
        <f t="shared" si="581"/>
        <v>0</v>
      </c>
    </row>
    <row r="4079" spans="1:8">
      <c r="A4079" s="152">
        <f t="shared" si="586"/>
        <v>4065</v>
      </c>
      <c r="B4079" s="153">
        <f t="shared" si="586"/>
        <v>48990</v>
      </c>
      <c r="C4079" s="179" t="str">
        <f t="shared" si="583"/>
        <v>구간45</v>
      </c>
      <c r="D4079" s="152">
        <f t="shared" si="580"/>
        <v>90</v>
      </c>
      <c r="E4079" s="180">
        <f>COUNTIF($C$15:C4079,C4079)</f>
        <v>46</v>
      </c>
      <c r="F4079" s="181">
        <f t="shared" si="584"/>
        <v>0</v>
      </c>
      <c r="G4079" s="181">
        <f t="shared" si="585"/>
        <v>0</v>
      </c>
      <c r="H4079" s="182">
        <f t="shared" si="581"/>
        <v>0</v>
      </c>
    </row>
    <row r="4080" spans="1:8">
      <c r="A4080" s="152">
        <f t="shared" ref="A4080:B4095" si="587">A4079+1</f>
        <v>4066</v>
      </c>
      <c r="B4080" s="153">
        <f t="shared" si="587"/>
        <v>48991</v>
      </c>
      <c r="C4080" s="179" t="str">
        <f t="shared" si="583"/>
        <v>구간45</v>
      </c>
      <c r="D4080" s="152">
        <f t="shared" si="580"/>
        <v>90</v>
      </c>
      <c r="E4080" s="180">
        <f>COUNTIF($C$15:C4080,C4080)</f>
        <v>47</v>
      </c>
      <c r="F4080" s="181">
        <f t="shared" si="584"/>
        <v>0</v>
      </c>
      <c r="G4080" s="181">
        <f t="shared" si="585"/>
        <v>0</v>
      </c>
      <c r="H4080" s="182">
        <f t="shared" si="581"/>
        <v>0</v>
      </c>
    </row>
    <row r="4081" spans="1:8">
      <c r="A4081" s="152">
        <f t="shared" si="587"/>
        <v>4067</v>
      </c>
      <c r="B4081" s="153">
        <f t="shared" si="587"/>
        <v>48992</v>
      </c>
      <c r="C4081" s="179" t="str">
        <f t="shared" si="583"/>
        <v>구간45</v>
      </c>
      <c r="D4081" s="152">
        <f t="shared" si="580"/>
        <v>90</v>
      </c>
      <c r="E4081" s="180">
        <f>COUNTIF($C$15:C4081,C4081)</f>
        <v>48</v>
      </c>
      <c r="F4081" s="181">
        <f t="shared" si="584"/>
        <v>0</v>
      </c>
      <c r="G4081" s="181">
        <f t="shared" si="585"/>
        <v>0</v>
      </c>
      <c r="H4081" s="182">
        <f t="shared" si="581"/>
        <v>0</v>
      </c>
    </row>
    <row r="4082" spans="1:8">
      <c r="A4082" s="152">
        <f t="shared" si="587"/>
        <v>4068</v>
      </c>
      <c r="B4082" s="153">
        <f t="shared" si="587"/>
        <v>48993</v>
      </c>
      <c r="C4082" s="179" t="str">
        <f t="shared" si="583"/>
        <v>구간45</v>
      </c>
      <c r="D4082" s="152">
        <f t="shared" si="580"/>
        <v>90</v>
      </c>
      <c r="E4082" s="180">
        <f>COUNTIF($C$15:C4082,C4082)</f>
        <v>49</v>
      </c>
      <c r="F4082" s="181">
        <f t="shared" si="584"/>
        <v>0</v>
      </c>
      <c r="G4082" s="181">
        <f t="shared" si="585"/>
        <v>0</v>
      </c>
      <c r="H4082" s="182">
        <f t="shared" si="581"/>
        <v>0</v>
      </c>
    </row>
    <row r="4083" spans="1:8">
      <c r="A4083" s="152">
        <f t="shared" si="587"/>
        <v>4069</v>
      </c>
      <c r="B4083" s="153">
        <f t="shared" si="587"/>
        <v>48994</v>
      </c>
      <c r="C4083" s="179" t="str">
        <f t="shared" si="583"/>
        <v>구간45</v>
      </c>
      <c r="D4083" s="152">
        <f t="shared" si="580"/>
        <v>90</v>
      </c>
      <c r="E4083" s="180">
        <f>COUNTIF($C$15:C4083,C4083)</f>
        <v>50</v>
      </c>
      <c r="F4083" s="181">
        <f t="shared" si="584"/>
        <v>0</v>
      </c>
      <c r="G4083" s="181">
        <f t="shared" si="585"/>
        <v>0</v>
      </c>
      <c r="H4083" s="182">
        <f t="shared" si="581"/>
        <v>0</v>
      </c>
    </row>
    <row r="4084" spans="1:8">
      <c r="A4084" s="152">
        <f t="shared" si="587"/>
        <v>4070</v>
      </c>
      <c r="B4084" s="153">
        <f t="shared" si="587"/>
        <v>48995</v>
      </c>
      <c r="C4084" s="179" t="str">
        <f t="shared" si="583"/>
        <v>구간45</v>
      </c>
      <c r="D4084" s="152">
        <f t="shared" si="580"/>
        <v>90</v>
      </c>
      <c r="E4084" s="180">
        <f>COUNTIF($C$15:C4084,C4084)</f>
        <v>51</v>
      </c>
      <c r="F4084" s="181">
        <f t="shared" si="584"/>
        <v>0</v>
      </c>
      <c r="G4084" s="181">
        <f t="shared" si="585"/>
        <v>0</v>
      </c>
      <c r="H4084" s="182">
        <f t="shared" si="581"/>
        <v>0</v>
      </c>
    </row>
    <row r="4085" spans="1:8">
      <c r="A4085" s="152">
        <f t="shared" si="587"/>
        <v>4071</v>
      </c>
      <c r="B4085" s="153">
        <f t="shared" si="587"/>
        <v>48996</v>
      </c>
      <c r="C4085" s="179" t="str">
        <f t="shared" si="583"/>
        <v>구간45</v>
      </c>
      <c r="D4085" s="152">
        <f t="shared" si="580"/>
        <v>90</v>
      </c>
      <c r="E4085" s="180">
        <f>COUNTIF($C$15:C4085,C4085)</f>
        <v>52</v>
      </c>
      <c r="F4085" s="181">
        <f t="shared" si="584"/>
        <v>0</v>
      </c>
      <c r="G4085" s="181">
        <f t="shared" si="585"/>
        <v>0</v>
      </c>
      <c r="H4085" s="182">
        <f t="shared" si="581"/>
        <v>0</v>
      </c>
    </row>
    <row r="4086" spans="1:8">
      <c r="A4086" s="152">
        <f t="shared" si="587"/>
        <v>4072</v>
      </c>
      <c r="B4086" s="153">
        <f t="shared" si="587"/>
        <v>48997</v>
      </c>
      <c r="C4086" s="179" t="str">
        <f t="shared" si="583"/>
        <v>구간45</v>
      </c>
      <c r="D4086" s="152">
        <f t="shared" si="580"/>
        <v>90</v>
      </c>
      <c r="E4086" s="180">
        <f>COUNTIF($C$15:C4086,C4086)</f>
        <v>53</v>
      </c>
      <c r="F4086" s="181">
        <f t="shared" si="584"/>
        <v>0</v>
      </c>
      <c r="G4086" s="181">
        <f t="shared" si="585"/>
        <v>0</v>
      </c>
      <c r="H4086" s="182">
        <f t="shared" si="581"/>
        <v>0</v>
      </c>
    </row>
    <row r="4087" spans="1:8">
      <c r="A4087" s="152">
        <f t="shared" si="587"/>
        <v>4073</v>
      </c>
      <c r="B4087" s="153">
        <f t="shared" si="587"/>
        <v>48998</v>
      </c>
      <c r="C4087" s="179" t="str">
        <f t="shared" si="583"/>
        <v>구간45</v>
      </c>
      <c r="D4087" s="152">
        <f t="shared" si="580"/>
        <v>90</v>
      </c>
      <c r="E4087" s="180">
        <f>COUNTIF($C$15:C4087,C4087)</f>
        <v>54</v>
      </c>
      <c r="F4087" s="181">
        <f t="shared" si="584"/>
        <v>0</v>
      </c>
      <c r="G4087" s="181">
        <f t="shared" si="585"/>
        <v>0</v>
      </c>
      <c r="H4087" s="182">
        <f t="shared" si="581"/>
        <v>0</v>
      </c>
    </row>
    <row r="4088" spans="1:8">
      <c r="A4088" s="152">
        <f t="shared" si="587"/>
        <v>4074</v>
      </c>
      <c r="B4088" s="153">
        <f t="shared" si="587"/>
        <v>48999</v>
      </c>
      <c r="C4088" s="179" t="str">
        <f t="shared" si="583"/>
        <v>구간45</v>
      </c>
      <c r="D4088" s="152">
        <f t="shared" si="580"/>
        <v>90</v>
      </c>
      <c r="E4088" s="180">
        <f>COUNTIF($C$15:C4088,C4088)</f>
        <v>55</v>
      </c>
      <c r="F4088" s="181">
        <f t="shared" si="584"/>
        <v>0</v>
      </c>
      <c r="G4088" s="181">
        <f t="shared" si="585"/>
        <v>0</v>
      </c>
      <c r="H4088" s="182">
        <f t="shared" si="581"/>
        <v>0</v>
      </c>
    </row>
    <row r="4089" spans="1:8">
      <c r="A4089" s="152">
        <f t="shared" si="587"/>
        <v>4075</v>
      </c>
      <c r="B4089" s="153">
        <f t="shared" si="587"/>
        <v>49000</v>
      </c>
      <c r="C4089" s="179" t="str">
        <f t="shared" si="583"/>
        <v>구간45</v>
      </c>
      <c r="D4089" s="152">
        <f t="shared" si="580"/>
        <v>90</v>
      </c>
      <c r="E4089" s="180">
        <f>COUNTIF($C$15:C4089,C4089)</f>
        <v>56</v>
      </c>
      <c r="F4089" s="181">
        <f t="shared" si="584"/>
        <v>0</v>
      </c>
      <c r="G4089" s="181">
        <f t="shared" si="585"/>
        <v>0</v>
      </c>
      <c r="H4089" s="182">
        <f t="shared" si="581"/>
        <v>0</v>
      </c>
    </row>
    <row r="4090" spans="1:8">
      <c r="A4090" s="152">
        <f t="shared" si="587"/>
        <v>4076</v>
      </c>
      <c r="B4090" s="153">
        <f t="shared" si="587"/>
        <v>49001</v>
      </c>
      <c r="C4090" s="179" t="str">
        <f t="shared" si="583"/>
        <v>구간45</v>
      </c>
      <c r="D4090" s="152">
        <f t="shared" si="580"/>
        <v>90</v>
      </c>
      <c r="E4090" s="180">
        <f>COUNTIF($C$15:C4090,C4090)</f>
        <v>57</v>
      </c>
      <c r="F4090" s="181">
        <f t="shared" si="584"/>
        <v>0</v>
      </c>
      <c r="G4090" s="181">
        <f t="shared" si="585"/>
        <v>0</v>
      </c>
      <c r="H4090" s="182">
        <f t="shared" si="581"/>
        <v>0</v>
      </c>
    </row>
    <row r="4091" spans="1:8">
      <c r="A4091" s="152">
        <f t="shared" si="587"/>
        <v>4077</v>
      </c>
      <c r="B4091" s="153">
        <f t="shared" si="587"/>
        <v>49002</v>
      </c>
      <c r="C4091" s="179" t="str">
        <f t="shared" si="583"/>
        <v>구간45</v>
      </c>
      <c r="D4091" s="152">
        <f t="shared" si="580"/>
        <v>90</v>
      </c>
      <c r="E4091" s="180">
        <f>COUNTIF($C$15:C4091,C4091)</f>
        <v>58</v>
      </c>
      <c r="F4091" s="181">
        <f t="shared" si="584"/>
        <v>0</v>
      </c>
      <c r="G4091" s="181">
        <f t="shared" si="585"/>
        <v>0</v>
      </c>
      <c r="H4091" s="182">
        <f t="shared" si="581"/>
        <v>0</v>
      </c>
    </row>
    <row r="4092" spans="1:8">
      <c r="A4092" s="152">
        <f t="shared" si="587"/>
        <v>4078</v>
      </c>
      <c r="B4092" s="153">
        <f t="shared" si="587"/>
        <v>49003</v>
      </c>
      <c r="C4092" s="179" t="str">
        <f t="shared" si="583"/>
        <v>구간45</v>
      </c>
      <c r="D4092" s="152">
        <f t="shared" si="580"/>
        <v>90</v>
      </c>
      <c r="E4092" s="180">
        <f>COUNTIF($C$15:C4092,C4092)</f>
        <v>59</v>
      </c>
      <c r="F4092" s="181">
        <f t="shared" si="584"/>
        <v>0</v>
      </c>
      <c r="G4092" s="181">
        <f t="shared" si="585"/>
        <v>0</v>
      </c>
      <c r="H4092" s="182">
        <f t="shared" si="581"/>
        <v>0</v>
      </c>
    </row>
    <row r="4093" spans="1:8">
      <c r="A4093" s="152">
        <f t="shared" si="587"/>
        <v>4079</v>
      </c>
      <c r="B4093" s="153">
        <f t="shared" si="587"/>
        <v>49004</v>
      </c>
      <c r="C4093" s="179" t="str">
        <f t="shared" si="583"/>
        <v>구간45</v>
      </c>
      <c r="D4093" s="152">
        <f t="shared" si="580"/>
        <v>90</v>
      </c>
      <c r="E4093" s="180">
        <f>COUNTIF($C$15:C4093,C4093)</f>
        <v>60</v>
      </c>
      <c r="F4093" s="181">
        <f t="shared" si="584"/>
        <v>0</v>
      </c>
      <c r="G4093" s="181">
        <f t="shared" si="585"/>
        <v>0</v>
      </c>
      <c r="H4093" s="182">
        <f t="shared" si="581"/>
        <v>0</v>
      </c>
    </row>
    <row r="4094" spans="1:8">
      <c r="A4094" s="152">
        <f t="shared" si="587"/>
        <v>4080</v>
      </c>
      <c r="B4094" s="153">
        <f t="shared" si="587"/>
        <v>49005</v>
      </c>
      <c r="C4094" s="179" t="str">
        <f t="shared" si="583"/>
        <v>구간45</v>
      </c>
      <c r="D4094" s="152">
        <f t="shared" si="580"/>
        <v>90</v>
      </c>
      <c r="E4094" s="180">
        <f>COUNTIF($C$15:C4094,C4094)</f>
        <v>61</v>
      </c>
      <c r="F4094" s="181">
        <f t="shared" si="584"/>
        <v>0</v>
      </c>
      <c r="G4094" s="181">
        <f t="shared" si="585"/>
        <v>0</v>
      </c>
      <c r="H4094" s="182">
        <f t="shared" si="581"/>
        <v>0</v>
      </c>
    </row>
    <row r="4095" spans="1:8">
      <c r="A4095" s="152">
        <f t="shared" si="587"/>
        <v>4081</v>
      </c>
      <c r="B4095" s="153">
        <f t="shared" si="587"/>
        <v>49006</v>
      </c>
      <c r="C4095" s="179" t="str">
        <f t="shared" si="583"/>
        <v>구간45</v>
      </c>
      <c r="D4095" s="152">
        <f t="shared" si="580"/>
        <v>90</v>
      </c>
      <c r="E4095" s="180">
        <f>COUNTIF($C$15:C4095,C4095)</f>
        <v>62</v>
      </c>
      <c r="F4095" s="181">
        <f t="shared" si="584"/>
        <v>0</v>
      </c>
      <c r="G4095" s="181">
        <f t="shared" si="585"/>
        <v>0</v>
      </c>
      <c r="H4095" s="182">
        <f t="shared" si="581"/>
        <v>0</v>
      </c>
    </row>
    <row r="4096" spans="1:8">
      <c r="A4096" s="152">
        <f t="shared" ref="A4096:B4111" si="588">A4095+1</f>
        <v>4082</v>
      </c>
      <c r="B4096" s="153">
        <f t="shared" si="588"/>
        <v>49007</v>
      </c>
      <c r="C4096" s="179" t="str">
        <f t="shared" si="583"/>
        <v>구간45</v>
      </c>
      <c r="D4096" s="152">
        <f t="shared" si="580"/>
        <v>90</v>
      </c>
      <c r="E4096" s="180">
        <f>COUNTIF($C$15:C4096,C4096)</f>
        <v>63</v>
      </c>
      <c r="F4096" s="181">
        <f t="shared" si="584"/>
        <v>0</v>
      </c>
      <c r="G4096" s="181">
        <f t="shared" si="585"/>
        <v>0</v>
      </c>
      <c r="H4096" s="182">
        <f t="shared" si="581"/>
        <v>0</v>
      </c>
    </row>
    <row r="4097" spans="1:8">
      <c r="A4097" s="152">
        <f t="shared" si="588"/>
        <v>4083</v>
      </c>
      <c r="B4097" s="153">
        <f t="shared" si="588"/>
        <v>49008</v>
      </c>
      <c r="C4097" s="179" t="str">
        <f t="shared" si="583"/>
        <v>구간45</v>
      </c>
      <c r="D4097" s="152">
        <f t="shared" si="580"/>
        <v>90</v>
      </c>
      <c r="E4097" s="180">
        <f>COUNTIF($C$15:C4097,C4097)</f>
        <v>64</v>
      </c>
      <c r="F4097" s="181">
        <f t="shared" si="584"/>
        <v>0</v>
      </c>
      <c r="G4097" s="181">
        <f t="shared" si="585"/>
        <v>0</v>
      </c>
      <c r="H4097" s="182">
        <f t="shared" si="581"/>
        <v>0</v>
      </c>
    </row>
    <row r="4098" spans="1:8">
      <c r="A4098" s="152">
        <f t="shared" si="588"/>
        <v>4084</v>
      </c>
      <c r="B4098" s="153">
        <f t="shared" si="588"/>
        <v>49009</v>
      </c>
      <c r="C4098" s="179" t="str">
        <f t="shared" si="583"/>
        <v>구간45</v>
      </c>
      <c r="D4098" s="152">
        <f t="shared" si="580"/>
        <v>90</v>
      </c>
      <c r="E4098" s="180">
        <f>COUNTIF($C$15:C4098,C4098)</f>
        <v>65</v>
      </c>
      <c r="F4098" s="181">
        <f t="shared" si="584"/>
        <v>0</v>
      </c>
      <c r="G4098" s="181">
        <f t="shared" si="585"/>
        <v>0</v>
      </c>
      <c r="H4098" s="182">
        <f t="shared" si="581"/>
        <v>0</v>
      </c>
    </row>
    <row r="4099" spans="1:8">
      <c r="A4099" s="152">
        <f t="shared" si="588"/>
        <v>4085</v>
      </c>
      <c r="B4099" s="153">
        <f t="shared" si="588"/>
        <v>49010</v>
      </c>
      <c r="C4099" s="179" t="str">
        <f t="shared" si="583"/>
        <v>구간45</v>
      </c>
      <c r="D4099" s="152">
        <f t="shared" si="580"/>
        <v>90</v>
      </c>
      <c r="E4099" s="180">
        <f>COUNTIF($C$15:C4099,C4099)</f>
        <v>66</v>
      </c>
      <c r="F4099" s="181">
        <f t="shared" si="584"/>
        <v>0</v>
      </c>
      <c r="G4099" s="181">
        <f t="shared" si="585"/>
        <v>0</v>
      </c>
      <c r="H4099" s="182">
        <f t="shared" si="581"/>
        <v>0</v>
      </c>
    </row>
    <row r="4100" spans="1:8">
      <c r="A4100" s="152">
        <f t="shared" si="588"/>
        <v>4086</v>
      </c>
      <c r="B4100" s="153">
        <f t="shared" si="588"/>
        <v>49011</v>
      </c>
      <c r="C4100" s="179" t="str">
        <f t="shared" si="583"/>
        <v>구간45</v>
      </c>
      <c r="D4100" s="152">
        <f t="shared" si="580"/>
        <v>90</v>
      </c>
      <c r="E4100" s="180">
        <f>COUNTIF($C$15:C4100,C4100)</f>
        <v>67</v>
      </c>
      <c r="F4100" s="181">
        <f t="shared" si="584"/>
        <v>0</v>
      </c>
      <c r="G4100" s="181">
        <f t="shared" si="585"/>
        <v>0</v>
      </c>
      <c r="H4100" s="182">
        <f t="shared" si="581"/>
        <v>0</v>
      </c>
    </row>
    <row r="4101" spans="1:8">
      <c r="A4101" s="152">
        <f t="shared" si="588"/>
        <v>4087</v>
      </c>
      <c r="B4101" s="153">
        <f t="shared" si="588"/>
        <v>49012</v>
      </c>
      <c r="C4101" s="179" t="str">
        <f t="shared" si="583"/>
        <v>구간45</v>
      </c>
      <c r="D4101" s="152">
        <f t="shared" si="580"/>
        <v>90</v>
      </c>
      <c r="E4101" s="180">
        <f>COUNTIF($C$15:C4101,C4101)</f>
        <v>68</v>
      </c>
      <c r="F4101" s="181">
        <f t="shared" si="584"/>
        <v>0</v>
      </c>
      <c r="G4101" s="181">
        <f t="shared" si="585"/>
        <v>0</v>
      </c>
      <c r="H4101" s="182">
        <f t="shared" si="581"/>
        <v>0</v>
      </c>
    </row>
    <row r="4102" spans="1:8">
      <c r="A4102" s="152">
        <f t="shared" si="588"/>
        <v>4088</v>
      </c>
      <c r="B4102" s="153">
        <f t="shared" si="588"/>
        <v>49013</v>
      </c>
      <c r="C4102" s="179" t="str">
        <f t="shared" si="583"/>
        <v>구간45</v>
      </c>
      <c r="D4102" s="152">
        <f t="shared" si="580"/>
        <v>90</v>
      </c>
      <c r="E4102" s="180">
        <f>COUNTIF($C$15:C4102,C4102)</f>
        <v>69</v>
      </c>
      <c r="F4102" s="181">
        <f t="shared" si="584"/>
        <v>0</v>
      </c>
      <c r="G4102" s="181">
        <f t="shared" si="585"/>
        <v>0</v>
      </c>
      <c r="H4102" s="182">
        <f t="shared" si="581"/>
        <v>0</v>
      </c>
    </row>
    <row r="4103" spans="1:8">
      <c r="A4103" s="152">
        <f t="shared" si="588"/>
        <v>4089</v>
      </c>
      <c r="B4103" s="153">
        <f t="shared" si="588"/>
        <v>49014</v>
      </c>
      <c r="C4103" s="179" t="str">
        <f t="shared" si="583"/>
        <v>구간45</v>
      </c>
      <c r="D4103" s="152">
        <f t="shared" si="580"/>
        <v>90</v>
      </c>
      <c r="E4103" s="180">
        <f>COUNTIF($C$15:C4103,C4103)</f>
        <v>70</v>
      </c>
      <c r="F4103" s="181">
        <f t="shared" si="584"/>
        <v>0</v>
      </c>
      <c r="G4103" s="181">
        <f t="shared" si="585"/>
        <v>0</v>
      </c>
      <c r="H4103" s="182">
        <f t="shared" si="581"/>
        <v>0</v>
      </c>
    </row>
    <row r="4104" spans="1:8">
      <c r="A4104" s="152">
        <f t="shared" si="588"/>
        <v>4090</v>
      </c>
      <c r="B4104" s="153">
        <f t="shared" si="588"/>
        <v>49015</v>
      </c>
      <c r="C4104" s="179" t="str">
        <f t="shared" si="583"/>
        <v>구간45</v>
      </c>
      <c r="D4104" s="152">
        <f t="shared" si="580"/>
        <v>90</v>
      </c>
      <c r="E4104" s="180">
        <f>COUNTIF($C$15:C4104,C4104)</f>
        <v>71</v>
      </c>
      <c r="F4104" s="181">
        <f t="shared" si="584"/>
        <v>0</v>
      </c>
      <c r="G4104" s="181">
        <f t="shared" si="585"/>
        <v>0</v>
      </c>
      <c r="H4104" s="182">
        <f t="shared" si="581"/>
        <v>0</v>
      </c>
    </row>
    <row r="4105" spans="1:8">
      <c r="A4105" s="152">
        <f t="shared" si="588"/>
        <v>4091</v>
      </c>
      <c r="B4105" s="153">
        <f t="shared" si="588"/>
        <v>49016</v>
      </c>
      <c r="C4105" s="179" t="str">
        <f t="shared" si="583"/>
        <v>구간45</v>
      </c>
      <c r="D4105" s="152">
        <f t="shared" si="580"/>
        <v>90</v>
      </c>
      <c r="E4105" s="180">
        <f>COUNTIF($C$15:C4105,C4105)</f>
        <v>72</v>
      </c>
      <c r="F4105" s="181">
        <f t="shared" si="584"/>
        <v>0</v>
      </c>
      <c r="G4105" s="181">
        <f t="shared" si="585"/>
        <v>0</v>
      </c>
      <c r="H4105" s="182">
        <f t="shared" si="581"/>
        <v>0</v>
      </c>
    </row>
    <row r="4106" spans="1:8">
      <c r="A4106" s="152">
        <f t="shared" si="588"/>
        <v>4092</v>
      </c>
      <c r="B4106" s="153">
        <f t="shared" si="588"/>
        <v>49017</v>
      </c>
      <c r="C4106" s="179" t="str">
        <f t="shared" si="583"/>
        <v>구간45</v>
      </c>
      <c r="D4106" s="152">
        <f t="shared" si="580"/>
        <v>90</v>
      </c>
      <c r="E4106" s="180">
        <f>COUNTIF($C$15:C4106,C4106)</f>
        <v>73</v>
      </c>
      <c r="F4106" s="181">
        <f t="shared" si="584"/>
        <v>0</v>
      </c>
      <c r="G4106" s="181">
        <f t="shared" si="585"/>
        <v>0</v>
      </c>
      <c r="H4106" s="182">
        <f t="shared" si="581"/>
        <v>0</v>
      </c>
    </row>
    <row r="4107" spans="1:8">
      <c r="A4107" s="152">
        <f t="shared" si="588"/>
        <v>4093</v>
      </c>
      <c r="B4107" s="153">
        <f t="shared" si="588"/>
        <v>49018</v>
      </c>
      <c r="C4107" s="179" t="str">
        <f t="shared" si="583"/>
        <v>구간45</v>
      </c>
      <c r="D4107" s="152">
        <f t="shared" si="580"/>
        <v>90</v>
      </c>
      <c r="E4107" s="180">
        <f>COUNTIF($C$15:C4107,C4107)</f>
        <v>74</v>
      </c>
      <c r="F4107" s="181">
        <f t="shared" si="584"/>
        <v>0</v>
      </c>
      <c r="G4107" s="181">
        <f t="shared" si="585"/>
        <v>0</v>
      </c>
      <c r="H4107" s="182">
        <f t="shared" si="581"/>
        <v>0</v>
      </c>
    </row>
    <row r="4108" spans="1:8">
      <c r="A4108" s="152">
        <f t="shared" si="588"/>
        <v>4094</v>
      </c>
      <c r="B4108" s="153">
        <f t="shared" si="588"/>
        <v>49019</v>
      </c>
      <c r="C4108" s="179" t="str">
        <f t="shared" si="583"/>
        <v>구간45</v>
      </c>
      <c r="D4108" s="152">
        <f t="shared" si="580"/>
        <v>90</v>
      </c>
      <c r="E4108" s="180">
        <f>COUNTIF($C$15:C4108,C4108)</f>
        <v>75</v>
      </c>
      <c r="F4108" s="181">
        <f t="shared" si="584"/>
        <v>0</v>
      </c>
      <c r="G4108" s="181">
        <f t="shared" si="585"/>
        <v>0</v>
      </c>
      <c r="H4108" s="182">
        <f t="shared" si="581"/>
        <v>0</v>
      </c>
    </row>
    <row r="4109" spans="1:8">
      <c r="A4109" s="152">
        <f t="shared" si="588"/>
        <v>4095</v>
      </c>
      <c r="B4109" s="153">
        <f t="shared" si="588"/>
        <v>49020</v>
      </c>
      <c r="C4109" s="179" t="str">
        <f t="shared" si="583"/>
        <v>구간45</v>
      </c>
      <c r="D4109" s="152">
        <f t="shared" si="580"/>
        <v>90</v>
      </c>
      <c r="E4109" s="180">
        <f>COUNTIF($C$15:C4109,C4109)</f>
        <v>76</v>
      </c>
      <c r="F4109" s="181">
        <f t="shared" si="584"/>
        <v>0</v>
      </c>
      <c r="G4109" s="181">
        <f t="shared" si="585"/>
        <v>0</v>
      </c>
      <c r="H4109" s="182">
        <f t="shared" si="581"/>
        <v>0</v>
      </c>
    </row>
    <row r="4110" spans="1:8">
      <c r="A4110" s="152">
        <f t="shared" si="588"/>
        <v>4096</v>
      </c>
      <c r="B4110" s="153">
        <f t="shared" si="588"/>
        <v>49021</v>
      </c>
      <c r="C4110" s="179" t="str">
        <f t="shared" si="583"/>
        <v>구간45</v>
      </c>
      <c r="D4110" s="152">
        <f t="shared" si="580"/>
        <v>90</v>
      </c>
      <c r="E4110" s="180">
        <f>COUNTIF($C$15:C4110,C4110)</f>
        <v>77</v>
      </c>
      <c r="F4110" s="181">
        <f t="shared" si="584"/>
        <v>0</v>
      </c>
      <c r="G4110" s="181">
        <f t="shared" si="585"/>
        <v>0</v>
      </c>
      <c r="H4110" s="182">
        <f t="shared" si="581"/>
        <v>0</v>
      </c>
    </row>
    <row r="4111" spans="1:8">
      <c r="A4111" s="152">
        <f t="shared" si="588"/>
        <v>4097</v>
      </c>
      <c r="B4111" s="153">
        <f t="shared" si="588"/>
        <v>49022</v>
      </c>
      <c r="C4111" s="179" t="str">
        <f t="shared" si="583"/>
        <v>구간45</v>
      </c>
      <c r="D4111" s="152">
        <f t="shared" ref="D4111:D4174" si="589">COUNTIF($C$15:$C$49928,C4111)</f>
        <v>90</v>
      </c>
      <c r="E4111" s="180">
        <f>COUNTIF($C$15:C4111,C4111)</f>
        <v>78</v>
      </c>
      <c r="F4111" s="181">
        <f t="shared" si="584"/>
        <v>0</v>
      </c>
      <c r="G4111" s="181">
        <f t="shared" si="585"/>
        <v>0</v>
      </c>
      <c r="H4111" s="182">
        <f t="shared" ref="H4111:H4174" si="590">F4111+G4111</f>
        <v>0</v>
      </c>
    </row>
    <row r="4112" spans="1:8">
      <c r="A4112" s="152">
        <f t="shared" ref="A4112:B4127" si="591">A4111+1</f>
        <v>4098</v>
      </c>
      <c r="B4112" s="153">
        <f t="shared" si="591"/>
        <v>49023</v>
      </c>
      <c r="C4112" s="179" t="str">
        <f t="shared" ref="C4112:C4175" si="592">IF(IFERROR(HLOOKUP(B4112,$D$5:$BK$6,2,FALSE),"")="",C4113,HLOOKUP(B4112,$D$5:$BK$7,2,FALSE))</f>
        <v>구간45</v>
      </c>
      <c r="D4112" s="152">
        <f t="shared" si="589"/>
        <v>90</v>
      </c>
      <c r="E4112" s="180">
        <f>COUNTIF($C$15:C4112,C4112)</f>
        <v>79</v>
      </c>
      <c r="F4112" s="181">
        <f t="shared" ref="F4112:F4175" si="593">HLOOKUP($C4112,$D$6:$BK$11,6,FALSE)</f>
        <v>0</v>
      </c>
      <c r="G4112" s="181">
        <f t="shared" ref="G4112:G4175" si="594">HLOOKUP($C4112,$D$6:$BK$11,5,FALSE)*(E4112)</f>
        <v>0</v>
      </c>
      <c r="H4112" s="182">
        <f t="shared" si="590"/>
        <v>0</v>
      </c>
    </row>
    <row r="4113" spans="1:8">
      <c r="A4113" s="152">
        <f t="shared" si="591"/>
        <v>4099</v>
      </c>
      <c r="B4113" s="153">
        <f t="shared" si="591"/>
        <v>49024</v>
      </c>
      <c r="C4113" s="179" t="str">
        <f t="shared" si="592"/>
        <v>구간45</v>
      </c>
      <c r="D4113" s="152">
        <f t="shared" si="589"/>
        <v>90</v>
      </c>
      <c r="E4113" s="180">
        <f>COUNTIF($C$15:C4113,C4113)</f>
        <v>80</v>
      </c>
      <c r="F4113" s="181">
        <f t="shared" si="593"/>
        <v>0</v>
      </c>
      <c r="G4113" s="181">
        <f t="shared" si="594"/>
        <v>0</v>
      </c>
      <c r="H4113" s="182">
        <f t="shared" si="590"/>
        <v>0</v>
      </c>
    </row>
    <row r="4114" spans="1:8">
      <c r="A4114" s="152">
        <f t="shared" si="591"/>
        <v>4100</v>
      </c>
      <c r="B4114" s="153">
        <f t="shared" si="591"/>
        <v>49025</v>
      </c>
      <c r="C4114" s="179" t="str">
        <f t="shared" si="592"/>
        <v>구간45</v>
      </c>
      <c r="D4114" s="152">
        <f t="shared" si="589"/>
        <v>90</v>
      </c>
      <c r="E4114" s="180">
        <f>COUNTIF($C$15:C4114,C4114)</f>
        <v>81</v>
      </c>
      <c r="F4114" s="181">
        <f t="shared" si="593"/>
        <v>0</v>
      </c>
      <c r="G4114" s="181">
        <f t="shared" si="594"/>
        <v>0</v>
      </c>
      <c r="H4114" s="182">
        <f t="shared" si="590"/>
        <v>0</v>
      </c>
    </row>
    <row r="4115" spans="1:8">
      <c r="A4115" s="152">
        <f t="shared" si="591"/>
        <v>4101</v>
      </c>
      <c r="B4115" s="153">
        <f t="shared" si="591"/>
        <v>49026</v>
      </c>
      <c r="C4115" s="179" t="str">
        <f t="shared" si="592"/>
        <v>구간45</v>
      </c>
      <c r="D4115" s="152">
        <f t="shared" si="589"/>
        <v>90</v>
      </c>
      <c r="E4115" s="180">
        <f>COUNTIF($C$15:C4115,C4115)</f>
        <v>82</v>
      </c>
      <c r="F4115" s="181">
        <f t="shared" si="593"/>
        <v>0</v>
      </c>
      <c r="G4115" s="181">
        <f t="shared" si="594"/>
        <v>0</v>
      </c>
      <c r="H4115" s="182">
        <f t="shared" si="590"/>
        <v>0</v>
      </c>
    </row>
    <row r="4116" spans="1:8">
      <c r="A4116" s="152">
        <f t="shared" si="591"/>
        <v>4102</v>
      </c>
      <c r="B4116" s="153">
        <f t="shared" si="591"/>
        <v>49027</v>
      </c>
      <c r="C4116" s="179" t="str">
        <f t="shared" si="592"/>
        <v>구간45</v>
      </c>
      <c r="D4116" s="152">
        <f t="shared" si="589"/>
        <v>90</v>
      </c>
      <c r="E4116" s="180">
        <f>COUNTIF($C$15:C4116,C4116)</f>
        <v>83</v>
      </c>
      <c r="F4116" s="181">
        <f t="shared" si="593"/>
        <v>0</v>
      </c>
      <c r="G4116" s="181">
        <f t="shared" si="594"/>
        <v>0</v>
      </c>
      <c r="H4116" s="182">
        <f t="shared" si="590"/>
        <v>0</v>
      </c>
    </row>
    <row r="4117" spans="1:8">
      <c r="A4117" s="152">
        <f t="shared" si="591"/>
        <v>4103</v>
      </c>
      <c r="B4117" s="153">
        <f t="shared" si="591"/>
        <v>49028</v>
      </c>
      <c r="C4117" s="179" t="str">
        <f t="shared" si="592"/>
        <v>구간45</v>
      </c>
      <c r="D4117" s="152">
        <f t="shared" si="589"/>
        <v>90</v>
      </c>
      <c r="E4117" s="180">
        <f>COUNTIF($C$15:C4117,C4117)</f>
        <v>84</v>
      </c>
      <c r="F4117" s="181">
        <f t="shared" si="593"/>
        <v>0</v>
      </c>
      <c r="G4117" s="181">
        <f t="shared" si="594"/>
        <v>0</v>
      </c>
      <c r="H4117" s="182">
        <f t="shared" si="590"/>
        <v>0</v>
      </c>
    </row>
    <row r="4118" spans="1:8">
      <c r="A4118" s="152">
        <f t="shared" si="591"/>
        <v>4104</v>
      </c>
      <c r="B4118" s="153">
        <f t="shared" si="591"/>
        <v>49029</v>
      </c>
      <c r="C4118" s="179" t="str">
        <f t="shared" si="592"/>
        <v>구간45</v>
      </c>
      <c r="D4118" s="152">
        <f t="shared" si="589"/>
        <v>90</v>
      </c>
      <c r="E4118" s="180">
        <f>COUNTIF($C$15:C4118,C4118)</f>
        <v>85</v>
      </c>
      <c r="F4118" s="181">
        <f t="shared" si="593"/>
        <v>0</v>
      </c>
      <c r="G4118" s="181">
        <f t="shared" si="594"/>
        <v>0</v>
      </c>
      <c r="H4118" s="182">
        <f t="shared" si="590"/>
        <v>0</v>
      </c>
    </row>
    <row r="4119" spans="1:8">
      <c r="A4119" s="152">
        <f t="shared" si="591"/>
        <v>4105</v>
      </c>
      <c r="B4119" s="153">
        <f t="shared" si="591"/>
        <v>49030</v>
      </c>
      <c r="C4119" s="179" t="str">
        <f t="shared" si="592"/>
        <v>구간45</v>
      </c>
      <c r="D4119" s="152">
        <f t="shared" si="589"/>
        <v>90</v>
      </c>
      <c r="E4119" s="180">
        <f>COUNTIF($C$15:C4119,C4119)</f>
        <v>86</v>
      </c>
      <c r="F4119" s="181">
        <f t="shared" si="593"/>
        <v>0</v>
      </c>
      <c r="G4119" s="181">
        <f t="shared" si="594"/>
        <v>0</v>
      </c>
      <c r="H4119" s="182">
        <f t="shared" si="590"/>
        <v>0</v>
      </c>
    </row>
    <row r="4120" spans="1:8">
      <c r="A4120" s="152">
        <f t="shared" si="591"/>
        <v>4106</v>
      </c>
      <c r="B4120" s="153">
        <f t="shared" si="591"/>
        <v>49031</v>
      </c>
      <c r="C4120" s="179" t="str">
        <f t="shared" si="592"/>
        <v>구간45</v>
      </c>
      <c r="D4120" s="152">
        <f t="shared" si="589"/>
        <v>90</v>
      </c>
      <c r="E4120" s="180">
        <f>COUNTIF($C$15:C4120,C4120)</f>
        <v>87</v>
      </c>
      <c r="F4120" s="181">
        <f t="shared" si="593"/>
        <v>0</v>
      </c>
      <c r="G4120" s="181">
        <f t="shared" si="594"/>
        <v>0</v>
      </c>
      <c r="H4120" s="182">
        <f t="shared" si="590"/>
        <v>0</v>
      </c>
    </row>
    <row r="4121" spans="1:8">
      <c r="A4121" s="152">
        <f t="shared" si="591"/>
        <v>4107</v>
      </c>
      <c r="B4121" s="153">
        <f t="shared" si="591"/>
        <v>49032</v>
      </c>
      <c r="C4121" s="179" t="str">
        <f t="shared" si="592"/>
        <v>구간45</v>
      </c>
      <c r="D4121" s="152">
        <f t="shared" si="589"/>
        <v>90</v>
      </c>
      <c r="E4121" s="180">
        <f>COUNTIF($C$15:C4121,C4121)</f>
        <v>88</v>
      </c>
      <c r="F4121" s="181">
        <f t="shared" si="593"/>
        <v>0</v>
      </c>
      <c r="G4121" s="181">
        <f t="shared" si="594"/>
        <v>0</v>
      </c>
      <c r="H4121" s="182">
        <f t="shared" si="590"/>
        <v>0</v>
      </c>
    </row>
    <row r="4122" spans="1:8">
      <c r="A4122" s="152">
        <f t="shared" si="591"/>
        <v>4108</v>
      </c>
      <c r="B4122" s="153">
        <f t="shared" si="591"/>
        <v>49033</v>
      </c>
      <c r="C4122" s="179" t="str">
        <f t="shared" si="592"/>
        <v>구간45</v>
      </c>
      <c r="D4122" s="152">
        <f t="shared" si="589"/>
        <v>90</v>
      </c>
      <c r="E4122" s="180">
        <f>COUNTIF($C$15:C4122,C4122)</f>
        <v>89</v>
      </c>
      <c r="F4122" s="181">
        <f t="shared" si="593"/>
        <v>0</v>
      </c>
      <c r="G4122" s="181">
        <f t="shared" si="594"/>
        <v>0</v>
      </c>
      <c r="H4122" s="182">
        <f t="shared" si="590"/>
        <v>0</v>
      </c>
    </row>
    <row r="4123" spans="1:8">
      <c r="A4123" s="152">
        <f t="shared" si="591"/>
        <v>4109</v>
      </c>
      <c r="B4123" s="153">
        <f t="shared" si="591"/>
        <v>49034</v>
      </c>
      <c r="C4123" s="179" t="str">
        <f t="shared" si="592"/>
        <v>구간45</v>
      </c>
      <c r="D4123" s="152">
        <f t="shared" si="589"/>
        <v>90</v>
      </c>
      <c r="E4123" s="180">
        <f>COUNTIF($C$15:C4123,C4123)</f>
        <v>90</v>
      </c>
      <c r="F4123" s="181">
        <f t="shared" si="593"/>
        <v>0</v>
      </c>
      <c r="G4123" s="181">
        <f t="shared" si="594"/>
        <v>0</v>
      </c>
      <c r="H4123" s="182">
        <f t="shared" si="590"/>
        <v>0</v>
      </c>
    </row>
    <row r="4124" spans="1:8">
      <c r="A4124" s="152">
        <f t="shared" si="591"/>
        <v>4110</v>
      </c>
      <c r="B4124" s="153">
        <f t="shared" si="591"/>
        <v>49035</v>
      </c>
      <c r="C4124" s="179" t="str">
        <f t="shared" si="592"/>
        <v>구간46</v>
      </c>
      <c r="D4124" s="152">
        <f t="shared" si="589"/>
        <v>91</v>
      </c>
      <c r="E4124" s="180">
        <f>COUNTIF($C$15:C4124,C4124)</f>
        <v>1</v>
      </c>
      <c r="F4124" s="181">
        <f t="shared" si="593"/>
        <v>0</v>
      </c>
      <c r="G4124" s="181">
        <f t="shared" si="594"/>
        <v>0</v>
      </c>
      <c r="H4124" s="182">
        <f t="shared" si="590"/>
        <v>0</v>
      </c>
    </row>
    <row r="4125" spans="1:8">
      <c r="A4125" s="152">
        <f t="shared" si="591"/>
        <v>4111</v>
      </c>
      <c r="B4125" s="153">
        <f t="shared" si="591"/>
        <v>49036</v>
      </c>
      <c r="C4125" s="179" t="str">
        <f t="shared" si="592"/>
        <v>구간46</v>
      </c>
      <c r="D4125" s="152">
        <f t="shared" si="589"/>
        <v>91</v>
      </c>
      <c r="E4125" s="180">
        <f>COUNTIF($C$15:C4125,C4125)</f>
        <v>2</v>
      </c>
      <c r="F4125" s="181">
        <f t="shared" si="593"/>
        <v>0</v>
      </c>
      <c r="G4125" s="181">
        <f t="shared" si="594"/>
        <v>0</v>
      </c>
      <c r="H4125" s="182">
        <f t="shared" si="590"/>
        <v>0</v>
      </c>
    </row>
    <row r="4126" spans="1:8">
      <c r="A4126" s="152">
        <f t="shared" si="591"/>
        <v>4112</v>
      </c>
      <c r="B4126" s="153">
        <f t="shared" si="591"/>
        <v>49037</v>
      </c>
      <c r="C4126" s="179" t="str">
        <f t="shared" si="592"/>
        <v>구간46</v>
      </c>
      <c r="D4126" s="152">
        <f t="shared" si="589"/>
        <v>91</v>
      </c>
      <c r="E4126" s="180">
        <f>COUNTIF($C$15:C4126,C4126)</f>
        <v>3</v>
      </c>
      <c r="F4126" s="181">
        <f t="shared" si="593"/>
        <v>0</v>
      </c>
      <c r="G4126" s="181">
        <f t="shared" si="594"/>
        <v>0</v>
      </c>
      <c r="H4126" s="182">
        <f t="shared" si="590"/>
        <v>0</v>
      </c>
    </row>
    <row r="4127" spans="1:8">
      <c r="A4127" s="152">
        <f t="shared" si="591"/>
        <v>4113</v>
      </c>
      <c r="B4127" s="153">
        <f t="shared" si="591"/>
        <v>49038</v>
      </c>
      <c r="C4127" s="179" t="str">
        <f t="shared" si="592"/>
        <v>구간46</v>
      </c>
      <c r="D4127" s="152">
        <f t="shared" si="589"/>
        <v>91</v>
      </c>
      <c r="E4127" s="180">
        <f>COUNTIF($C$15:C4127,C4127)</f>
        <v>4</v>
      </c>
      <c r="F4127" s="181">
        <f t="shared" si="593"/>
        <v>0</v>
      </c>
      <c r="G4127" s="181">
        <f t="shared" si="594"/>
        <v>0</v>
      </c>
      <c r="H4127" s="182">
        <f t="shared" si="590"/>
        <v>0</v>
      </c>
    </row>
    <row r="4128" spans="1:8">
      <c r="A4128" s="152">
        <f t="shared" ref="A4128:B4143" si="595">A4127+1</f>
        <v>4114</v>
      </c>
      <c r="B4128" s="153">
        <f t="shared" si="595"/>
        <v>49039</v>
      </c>
      <c r="C4128" s="179" t="str">
        <f t="shared" si="592"/>
        <v>구간46</v>
      </c>
      <c r="D4128" s="152">
        <f t="shared" si="589"/>
        <v>91</v>
      </c>
      <c r="E4128" s="180">
        <f>COUNTIF($C$15:C4128,C4128)</f>
        <v>5</v>
      </c>
      <c r="F4128" s="181">
        <f t="shared" si="593"/>
        <v>0</v>
      </c>
      <c r="G4128" s="181">
        <f t="shared" si="594"/>
        <v>0</v>
      </c>
      <c r="H4128" s="182">
        <f t="shared" si="590"/>
        <v>0</v>
      </c>
    </row>
    <row r="4129" spans="1:8">
      <c r="A4129" s="152">
        <f t="shared" si="595"/>
        <v>4115</v>
      </c>
      <c r="B4129" s="153">
        <f t="shared" si="595"/>
        <v>49040</v>
      </c>
      <c r="C4129" s="179" t="str">
        <f t="shared" si="592"/>
        <v>구간46</v>
      </c>
      <c r="D4129" s="152">
        <f t="shared" si="589"/>
        <v>91</v>
      </c>
      <c r="E4129" s="180">
        <f>COUNTIF($C$15:C4129,C4129)</f>
        <v>6</v>
      </c>
      <c r="F4129" s="181">
        <f t="shared" si="593"/>
        <v>0</v>
      </c>
      <c r="G4129" s="181">
        <f t="shared" si="594"/>
        <v>0</v>
      </c>
      <c r="H4129" s="182">
        <f t="shared" si="590"/>
        <v>0</v>
      </c>
    </row>
    <row r="4130" spans="1:8">
      <c r="A4130" s="152">
        <f t="shared" si="595"/>
        <v>4116</v>
      </c>
      <c r="B4130" s="153">
        <f t="shared" si="595"/>
        <v>49041</v>
      </c>
      <c r="C4130" s="179" t="str">
        <f t="shared" si="592"/>
        <v>구간46</v>
      </c>
      <c r="D4130" s="152">
        <f t="shared" si="589"/>
        <v>91</v>
      </c>
      <c r="E4130" s="180">
        <f>COUNTIF($C$15:C4130,C4130)</f>
        <v>7</v>
      </c>
      <c r="F4130" s="181">
        <f t="shared" si="593"/>
        <v>0</v>
      </c>
      <c r="G4130" s="181">
        <f t="shared" si="594"/>
        <v>0</v>
      </c>
      <c r="H4130" s="182">
        <f t="shared" si="590"/>
        <v>0</v>
      </c>
    </row>
    <row r="4131" spans="1:8">
      <c r="A4131" s="152">
        <f t="shared" si="595"/>
        <v>4117</v>
      </c>
      <c r="B4131" s="153">
        <f t="shared" si="595"/>
        <v>49042</v>
      </c>
      <c r="C4131" s="179" t="str">
        <f t="shared" si="592"/>
        <v>구간46</v>
      </c>
      <c r="D4131" s="152">
        <f t="shared" si="589"/>
        <v>91</v>
      </c>
      <c r="E4131" s="180">
        <f>COUNTIF($C$15:C4131,C4131)</f>
        <v>8</v>
      </c>
      <c r="F4131" s="181">
        <f t="shared" si="593"/>
        <v>0</v>
      </c>
      <c r="G4131" s="181">
        <f t="shared" si="594"/>
        <v>0</v>
      </c>
      <c r="H4131" s="182">
        <f t="shared" si="590"/>
        <v>0</v>
      </c>
    </row>
    <row r="4132" spans="1:8">
      <c r="A4132" s="152">
        <f t="shared" si="595"/>
        <v>4118</v>
      </c>
      <c r="B4132" s="153">
        <f t="shared" si="595"/>
        <v>49043</v>
      </c>
      <c r="C4132" s="179" t="str">
        <f t="shared" si="592"/>
        <v>구간46</v>
      </c>
      <c r="D4132" s="152">
        <f t="shared" si="589"/>
        <v>91</v>
      </c>
      <c r="E4132" s="180">
        <f>COUNTIF($C$15:C4132,C4132)</f>
        <v>9</v>
      </c>
      <c r="F4132" s="181">
        <f t="shared" si="593"/>
        <v>0</v>
      </c>
      <c r="G4132" s="181">
        <f t="shared" si="594"/>
        <v>0</v>
      </c>
      <c r="H4132" s="182">
        <f t="shared" si="590"/>
        <v>0</v>
      </c>
    </row>
    <row r="4133" spans="1:8">
      <c r="A4133" s="152">
        <f t="shared" si="595"/>
        <v>4119</v>
      </c>
      <c r="B4133" s="153">
        <f t="shared" si="595"/>
        <v>49044</v>
      </c>
      <c r="C4133" s="179" t="str">
        <f t="shared" si="592"/>
        <v>구간46</v>
      </c>
      <c r="D4133" s="152">
        <f t="shared" si="589"/>
        <v>91</v>
      </c>
      <c r="E4133" s="180">
        <f>COUNTIF($C$15:C4133,C4133)</f>
        <v>10</v>
      </c>
      <c r="F4133" s="181">
        <f t="shared" si="593"/>
        <v>0</v>
      </c>
      <c r="G4133" s="181">
        <f t="shared" si="594"/>
        <v>0</v>
      </c>
      <c r="H4133" s="182">
        <f t="shared" si="590"/>
        <v>0</v>
      </c>
    </row>
    <row r="4134" spans="1:8">
      <c r="A4134" s="152">
        <f t="shared" si="595"/>
        <v>4120</v>
      </c>
      <c r="B4134" s="153">
        <f t="shared" si="595"/>
        <v>49045</v>
      </c>
      <c r="C4134" s="179" t="str">
        <f t="shared" si="592"/>
        <v>구간46</v>
      </c>
      <c r="D4134" s="152">
        <f t="shared" si="589"/>
        <v>91</v>
      </c>
      <c r="E4134" s="180">
        <f>COUNTIF($C$15:C4134,C4134)</f>
        <v>11</v>
      </c>
      <c r="F4134" s="181">
        <f t="shared" si="593"/>
        <v>0</v>
      </c>
      <c r="G4134" s="181">
        <f t="shared" si="594"/>
        <v>0</v>
      </c>
      <c r="H4134" s="182">
        <f t="shared" si="590"/>
        <v>0</v>
      </c>
    </row>
    <row r="4135" spans="1:8">
      <c r="A4135" s="152">
        <f t="shared" si="595"/>
        <v>4121</v>
      </c>
      <c r="B4135" s="153">
        <f t="shared" si="595"/>
        <v>49046</v>
      </c>
      <c r="C4135" s="179" t="str">
        <f t="shared" si="592"/>
        <v>구간46</v>
      </c>
      <c r="D4135" s="152">
        <f t="shared" si="589"/>
        <v>91</v>
      </c>
      <c r="E4135" s="180">
        <f>COUNTIF($C$15:C4135,C4135)</f>
        <v>12</v>
      </c>
      <c r="F4135" s="181">
        <f t="shared" si="593"/>
        <v>0</v>
      </c>
      <c r="G4135" s="181">
        <f t="shared" si="594"/>
        <v>0</v>
      </c>
      <c r="H4135" s="182">
        <f t="shared" si="590"/>
        <v>0</v>
      </c>
    </row>
    <row r="4136" spans="1:8">
      <c r="A4136" s="152">
        <f t="shared" si="595"/>
        <v>4122</v>
      </c>
      <c r="B4136" s="153">
        <f t="shared" si="595"/>
        <v>49047</v>
      </c>
      <c r="C4136" s="179" t="str">
        <f t="shared" si="592"/>
        <v>구간46</v>
      </c>
      <c r="D4136" s="152">
        <f t="shared" si="589"/>
        <v>91</v>
      </c>
      <c r="E4136" s="180">
        <f>COUNTIF($C$15:C4136,C4136)</f>
        <v>13</v>
      </c>
      <c r="F4136" s="181">
        <f t="shared" si="593"/>
        <v>0</v>
      </c>
      <c r="G4136" s="181">
        <f t="shared" si="594"/>
        <v>0</v>
      </c>
      <c r="H4136" s="182">
        <f t="shared" si="590"/>
        <v>0</v>
      </c>
    </row>
    <row r="4137" spans="1:8">
      <c r="A4137" s="152">
        <f t="shared" si="595"/>
        <v>4123</v>
      </c>
      <c r="B4137" s="153">
        <f t="shared" si="595"/>
        <v>49048</v>
      </c>
      <c r="C4137" s="179" t="str">
        <f t="shared" si="592"/>
        <v>구간46</v>
      </c>
      <c r="D4137" s="152">
        <f t="shared" si="589"/>
        <v>91</v>
      </c>
      <c r="E4137" s="180">
        <f>COUNTIF($C$15:C4137,C4137)</f>
        <v>14</v>
      </c>
      <c r="F4137" s="181">
        <f t="shared" si="593"/>
        <v>0</v>
      </c>
      <c r="G4137" s="181">
        <f t="shared" si="594"/>
        <v>0</v>
      </c>
      <c r="H4137" s="182">
        <f t="shared" si="590"/>
        <v>0</v>
      </c>
    </row>
    <row r="4138" spans="1:8">
      <c r="A4138" s="152">
        <f t="shared" si="595"/>
        <v>4124</v>
      </c>
      <c r="B4138" s="153">
        <f t="shared" si="595"/>
        <v>49049</v>
      </c>
      <c r="C4138" s="179" t="str">
        <f t="shared" si="592"/>
        <v>구간46</v>
      </c>
      <c r="D4138" s="152">
        <f t="shared" si="589"/>
        <v>91</v>
      </c>
      <c r="E4138" s="180">
        <f>COUNTIF($C$15:C4138,C4138)</f>
        <v>15</v>
      </c>
      <c r="F4138" s="181">
        <f t="shared" si="593"/>
        <v>0</v>
      </c>
      <c r="G4138" s="181">
        <f t="shared" si="594"/>
        <v>0</v>
      </c>
      <c r="H4138" s="182">
        <f t="shared" si="590"/>
        <v>0</v>
      </c>
    </row>
    <row r="4139" spans="1:8">
      <c r="A4139" s="152">
        <f t="shared" si="595"/>
        <v>4125</v>
      </c>
      <c r="B4139" s="153">
        <f t="shared" si="595"/>
        <v>49050</v>
      </c>
      <c r="C4139" s="179" t="str">
        <f t="shared" si="592"/>
        <v>구간46</v>
      </c>
      <c r="D4139" s="152">
        <f t="shared" si="589"/>
        <v>91</v>
      </c>
      <c r="E4139" s="180">
        <f>COUNTIF($C$15:C4139,C4139)</f>
        <v>16</v>
      </c>
      <c r="F4139" s="181">
        <f t="shared" si="593"/>
        <v>0</v>
      </c>
      <c r="G4139" s="181">
        <f t="shared" si="594"/>
        <v>0</v>
      </c>
      <c r="H4139" s="182">
        <f t="shared" si="590"/>
        <v>0</v>
      </c>
    </row>
    <row r="4140" spans="1:8">
      <c r="A4140" s="152">
        <f t="shared" si="595"/>
        <v>4126</v>
      </c>
      <c r="B4140" s="153">
        <f t="shared" si="595"/>
        <v>49051</v>
      </c>
      <c r="C4140" s="179" t="str">
        <f t="shared" si="592"/>
        <v>구간46</v>
      </c>
      <c r="D4140" s="152">
        <f t="shared" si="589"/>
        <v>91</v>
      </c>
      <c r="E4140" s="180">
        <f>COUNTIF($C$15:C4140,C4140)</f>
        <v>17</v>
      </c>
      <c r="F4140" s="181">
        <f t="shared" si="593"/>
        <v>0</v>
      </c>
      <c r="G4140" s="181">
        <f t="shared" si="594"/>
        <v>0</v>
      </c>
      <c r="H4140" s="182">
        <f t="shared" si="590"/>
        <v>0</v>
      </c>
    </row>
    <row r="4141" spans="1:8">
      <c r="A4141" s="152">
        <f t="shared" si="595"/>
        <v>4127</v>
      </c>
      <c r="B4141" s="153">
        <f t="shared" si="595"/>
        <v>49052</v>
      </c>
      <c r="C4141" s="179" t="str">
        <f t="shared" si="592"/>
        <v>구간46</v>
      </c>
      <c r="D4141" s="152">
        <f t="shared" si="589"/>
        <v>91</v>
      </c>
      <c r="E4141" s="180">
        <f>COUNTIF($C$15:C4141,C4141)</f>
        <v>18</v>
      </c>
      <c r="F4141" s="181">
        <f t="shared" si="593"/>
        <v>0</v>
      </c>
      <c r="G4141" s="181">
        <f t="shared" si="594"/>
        <v>0</v>
      </c>
      <c r="H4141" s="182">
        <f t="shared" si="590"/>
        <v>0</v>
      </c>
    </row>
    <row r="4142" spans="1:8">
      <c r="A4142" s="152">
        <f t="shared" si="595"/>
        <v>4128</v>
      </c>
      <c r="B4142" s="153">
        <f t="shared" si="595"/>
        <v>49053</v>
      </c>
      <c r="C4142" s="179" t="str">
        <f t="shared" si="592"/>
        <v>구간46</v>
      </c>
      <c r="D4142" s="152">
        <f t="shared" si="589"/>
        <v>91</v>
      </c>
      <c r="E4142" s="180">
        <f>COUNTIF($C$15:C4142,C4142)</f>
        <v>19</v>
      </c>
      <c r="F4142" s="181">
        <f t="shared" si="593"/>
        <v>0</v>
      </c>
      <c r="G4142" s="181">
        <f t="shared" si="594"/>
        <v>0</v>
      </c>
      <c r="H4142" s="182">
        <f t="shared" si="590"/>
        <v>0</v>
      </c>
    </row>
    <row r="4143" spans="1:8">
      <c r="A4143" s="152">
        <f t="shared" si="595"/>
        <v>4129</v>
      </c>
      <c r="B4143" s="153">
        <f t="shared" si="595"/>
        <v>49054</v>
      </c>
      <c r="C4143" s="179" t="str">
        <f t="shared" si="592"/>
        <v>구간46</v>
      </c>
      <c r="D4143" s="152">
        <f t="shared" si="589"/>
        <v>91</v>
      </c>
      <c r="E4143" s="180">
        <f>COUNTIF($C$15:C4143,C4143)</f>
        <v>20</v>
      </c>
      <c r="F4143" s="181">
        <f t="shared" si="593"/>
        <v>0</v>
      </c>
      <c r="G4143" s="181">
        <f t="shared" si="594"/>
        <v>0</v>
      </c>
      <c r="H4143" s="182">
        <f t="shared" si="590"/>
        <v>0</v>
      </c>
    </row>
    <row r="4144" spans="1:8">
      <c r="A4144" s="152">
        <f t="shared" ref="A4144:B4159" si="596">A4143+1</f>
        <v>4130</v>
      </c>
      <c r="B4144" s="153">
        <f t="shared" si="596"/>
        <v>49055</v>
      </c>
      <c r="C4144" s="179" t="str">
        <f t="shared" si="592"/>
        <v>구간46</v>
      </c>
      <c r="D4144" s="152">
        <f t="shared" si="589"/>
        <v>91</v>
      </c>
      <c r="E4144" s="180">
        <f>COUNTIF($C$15:C4144,C4144)</f>
        <v>21</v>
      </c>
      <c r="F4144" s="181">
        <f t="shared" si="593"/>
        <v>0</v>
      </c>
      <c r="G4144" s="181">
        <f t="shared" si="594"/>
        <v>0</v>
      </c>
      <c r="H4144" s="182">
        <f t="shared" si="590"/>
        <v>0</v>
      </c>
    </row>
    <row r="4145" spans="1:8">
      <c r="A4145" s="152">
        <f t="shared" si="596"/>
        <v>4131</v>
      </c>
      <c r="B4145" s="153">
        <f t="shared" si="596"/>
        <v>49056</v>
      </c>
      <c r="C4145" s="179" t="str">
        <f t="shared" si="592"/>
        <v>구간46</v>
      </c>
      <c r="D4145" s="152">
        <f t="shared" si="589"/>
        <v>91</v>
      </c>
      <c r="E4145" s="180">
        <f>COUNTIF($C$15:C4145,C4145)</f>
        <v>22</v>
      </c>
      <c r="F4145" s="181">
        <f t="shared" si="593"/>
        <v>0</v>
      </c>
      <c r="G4145" s="181">
        <f t="shared" si="594"/>
        <v>0</v>
      </c>
      <c r="H4145" s="182">
        <f t="shared" si="590"/>
        <v>0</v>
      </c>
    </row>
    <row r="4146" spans="1:8">
      <c r="A4146" s="152">
        <f t="shared" si="596"/>
        <v>4132</v>
      </c>
      <c r="B4146" s="153">
        <f t="shared" si="596"/>
        <v>49057</v>
      </c>
      <c r="C4146" s="179" t="str">
        <f t="shared" si="592"/>
        <v>구간46</v>
      </c>
      <c r="D4146" s="152">
        <f t="shared" si="589"/>
        <v>91</v>
      </c>
      <c r="E4146" s="180">
        <f>COUNTIF($C$15:C4146,C4146)</f>
        <v>23</v>
      </c>
      <c r="F4146" s="181">
        <f t="shared" si="593"/>
        <v>0</v>
      </c>
      <c r="G4146" s="181">
        <f t="shared" si="594"/>
        <v>0</v>
      </c>
      <c r="H4146" s="182">
        <f t="shared" si="590"/>
        <v>0</v>
      </c>
    </row>
    <row r="4147" spans="1:8">
      <c r="A4147" s="152">
        <f t="shared" si="596"/>
        <v>4133</v>
      </c>
      <c r="B4147" s="153">
        <f t="shared" si="596"/>
        <v>49058</v>
      </c>
      <c r="C4147" s="179" t="str">
        <f t="shared" si="592"/>
        <v>구간46</v>
      </c>
      <c r="D4147" s="152">
        <f t="shared" si="589"/>
        <v>91</v>
      </c>
      <c r="E4147" s="180">
        <f>COUNTIF($C$15:C4147,C4147)</f>
        <v>24</v>
      </c>
      <c r="F4147" s="181">
        <f t="shared" si="593"/>
        <v>0</v>
      </c>
      <c r="G4147" s="181">
        <f t="shared" si="594"/>
        <v>0</v>
      </c>
      <c r="H4147" s="182">
        <f t="shared" si="590"/>
        <v>0</v>
      </c>
    </row>
    <row r="4148" spans="1:8">
      <c r="A4148" s="152">
        <f t="shared" si="596"/>
        <v>4134</v>
      </c>
      <c r="B4148" s="153">
        <f t="shared" si="596"/>
        <v>49059</v>
      </c>
      <c r="C4148" s="179" t="str">
        <f t="shared" si="592"/>
        <v>구간46</v>
      </c>
      <c r="D4148" s="152">
        <f t="shared" si="589"/>
        <v>91</v>
      </c>
      <c r="E4148" s="180">
        <f>COUNTIF($C$15:C4148,C4148)</f>
        <v>25</v>
      </c>
      <c r="F4148" s="181">
        <f t="shared" si="593"/>
        <v>0</v>
      </c>
      <c r="G4148" s="181">
        <f t="shared" si="594"/>
        <v>0</v>
      </c>
      <c r="H4148" s="182">
        <f t="shared" si="590"/>
        <v>0</v>
      </c>
    </row>
    <row r="4149" spans="1:8">
      <c r="A4149" s="152">
        <f t="shared" si="596"/>
        <v>4135</v>
      </c>
      <c r="B4149" s="153">
        <f t="shared" si="596"/>
        <v>49060</v>
      </c>
      <c r="C4149" s="179" t="str">
        <f t="shared" si="592"/>
        <v>구간46</v>
      </c>
      <c r="D4149" s="152">
        <f t="shared" si="589"/>
        <v>91</v>
      </c>
      <c r="E4149" s="180">
        <f>COUNTIF($C$15:C4149,C4149)</f>
        <v>26</v>
      </c>
      <c r="F4149" s="181">
        <f t="shared" si="593"/>
        <v>0</v>
      </c>
      <c r="G4149" s="181">
        <f t="shared" si="594"/>
        <v>0</v>
      </c>
      <c r="H4149" s="182">
        <f t="shared" si="590"/>
        <v>0</v>
      </c>
    </row>
    <row r="4150" spans="1:8">
      <c r="A4150" s="152">
        <f t="shared" si="596"/>
        <v>4136</v>
      </c>
      <c r="B4150" s="153">
        <f t="shared" si="596"/>
        <v>49061</v>
      </c>
      <c r="C4150" s="179" t="str">
        <f t="shared" si="592"/>
        <v>구간46</v>
      </c>
      <c r="D4150" s="152">
        <f t="shared" si="589"/>
        <v>91</v>
      </c>
      <c r="E4150" s="180">
        <f>COUNTIF($C$15:C4150,C4150)</f>
        <v>27</v>
      </c>
      <c r="F4150" s="181">
        <f t="shared" si="593"/>
        <v>0</v>
      </c>
      <c r="G4150" s="181">
        <f t="shared" si="594"/>
        <v>0</v>
      </c>
      <c r="H4150" s="182">
        <f t="shared" si="590"/>
        <v>0</v>
      </c>
    </row>
    <row r="4151" spans="1:8">
      <c r="A4151" s="152">
        <f t="shared" si="596"/>
        <v>4137</v>
      </c>
      <c r="B4151" s="153">
        <f t="shared" si="596"/>
        <v>49062</v>
      </c>
      <c r="C4151" s="179" t="str">
        <f t="shared" si="592"/>
        <v>구간46</v>
      </c>
      <c r="D4151" s="152">
        <f t="shared" si="589"/>
        <v>91</v>
      </c>
      <c r="E4151" s="180">
        <f>COUNTIF($C$15:C4151,C4151)</f>
        <v>28</v>
      </c>
      <c r="F4151" s="181">
        <f t="shared" si="593"/>
        <v>0</v>
      </c>
      <c r="G4151" s="181">
        <f t="shared" si="594"/>
        <v>0</v>
      </c>
      <c r="H4151" s="182">
        <f t="shared" si="590"/>
        <v>0</v>
      </c>
    </row>
    <row r="4152" spans="1:8">
      <c r="A4152" s="152">
        <f t="shared" si="596"/>
        <v>4138</v>
      </c>
      <c r="B4152" s="153">
        <f t="shared" si="596"/>
        <v>49063</v>
      </c>
      <c r="C4152" s="179" t="str">
        <f t="shared" si="592"/>
        <v>구간46</v>
      </c>
      <c r="D4152" s="152">
        <f t="shared" si="589"/>
        <v>91</v>
      </c>
      <c r="E4152" s="180">
        <f>COUNTIF($C$15:C4152,C4152)</f>
        <v>29</v>
      </c>
      <c r="F4152" s="181">
        <f t="shared" si="593"/>
        <v>0</v>
      </c>
      <c r="G4152" s="181">
        <f t="shared" si="594"/>
        <v>0</v>
      </c>
      <c r="H4152" s="182">
        <f t="shared" si="590"/>
        <v>0</v>
      </c>
    </row>
    <row r="4153" spans="1:8">
      <c r="A4153" s="152">
        <f t="shared" si="596"/>
        <v>4139</v>
      </c>
      <c r="B4153" s="153">
        <f t="shared" si="596"/>
        <v>49064</v>
      </c>
      <c r="C4153" s="179" t="str">
        <f t="shared" si="592"/>
        <v>구간46</v>
      </c>
      <c r="D4153" s="152">
        <f t="shared" si="589"/>
        <v>91</v>
      </c>
      <c r="E4153" s="180">
        <f>COUNTIF($C$15:C4153,C4153)</f>
        <v>30</v>
      </c>
      <c r="F4153" s="181">
        <f t="shared" si="593"/>
        <v>0</v>
      </c>
      <c r="G4153" s="181">
        <f t="shared" si="594"/>
        <v>0</v>
      </c>
      <c r="H4153" s="182">
        <f t="shared" si="590"/>
        <v>0</v>
      </c>
    </row>
    <row r="4154" spans="1:8">
      <c r="A4154" s="152">
        <f t="shared" si="596"/>
        <v>4140</v>
      </c>
      <c r="B4154" s="153">
        <f t="shared" si="596"/>
        <v>49065</v>
      </c>
      <c r="C4154" s="179" t="str">
        <f t="shared" si="592"/>
        <v>구간46</v>
      </c>
      <c r="D4154" s="152">
        <f t="shared" si="589"/>
        <v>91</v>
      </c>
      <c r="E4154" s="180">
        <f>COUNTIF($C$15:C4154,C4154)</f>
        <v>31</v>
      </c>
      <c r="F4154" s="181">
        <f t="shared" si="593"/>
        <v>0</v>
      </c>
      <c r="G4154" s="181">
        <f t="shared" si="594"/>
        <v>0</v>
      </c>
      <c r="H4154" s="182">
        <f t="shared" si="590"/>
        <v>0</v>
      </c>
    </row>
    <row r="4155" spans="1:8">
      <c r="A4155" s="152">
        <f t="shared" si="596"/>
        <v>4141</v>
      </c>
      <c r="B4155" s="153">
        <f t="shared" si="596"/>
        <v>49066</v>
      </c>
      <c r="C4155" s="179" t="str">
        <f t="shared" si="592"/>
        <v>구간46</v>
      </c>
      <c r="D4155" s="152">
        <f t="shared" si="589"/>
        <v>91</v>
      </c>
      <c r="E4155" s="180">
        <f>COUNTIF($C$15:C4155,C4155)</f>
        <v>32</v>
      </c>
      <c r="F4155" s="181">
        <f t="shared" si="593"/>
        <v>0</v>
      </c>
      <c r="G4155" s="181">
        <f t="shared" si="594"/>
        <v>0</v>
      </c>
      <c r="H4155" s="182">
        <f t="shared" si="590"/>
        <v>0</v>
      </c>
    </row>
    <row r="4156" spans="1:8">
      <c r="A4156" s="152">
        <f t="shared" si="596"/>
        <v>4142</v>
      </c>
      <c r="B4156" s="153">
        <f t="shared" si="596"/>
        <v>49067</v>
      </c>
      <c r="C4156" s="179" t="str">
        <f t="shared" si="592"/>
        <v>구간46</v>
      </c>
      <c r="D4156" s="152">
        <f t="shared" si="589"/>
        <v>91</v>
      </c>
      <c r="E4156" s="180">
        <f>COUNTIF($C$15:C4156,C4156)</f>
        <v>33</v>
      </c>
      <c r="F4156" s="181">
        <f t="shared" si="593"/>
        <v>0</v>
      </c>
      <c r="G4156" s="181">
        <f t="shared" si="594"/>
        <v>0</v>
      </c>
      <c r="H4156" s="182">
        <f t="shared" si="590"/>
        <v>0</v>
      </c>
    </row>
    <row r="4157" spans="1:8">
      <c r="A4157" s="152">
        <f t="shared" si="596"/>
        <v>4143</v>
      </c>
      <c r="B4157" s="153">
        <f t="shared" si="596"/>
        <v>49068</v>
      </c>
      <c r="C4157" s="179" t="str">
        <f t="shared" si="592"/>
        <v>구간46</v>
      </c>
      <c r="D4157" s="152">
        <f t="shared" si="589"/>
        <v>91</v>
      </c>
      <c r="E4157" s="180">
        <f>COUNTIF($C$15:C4157,C4157)</f>
        <v>34</v>
      </c>
      <c r="F4157" s="181">
        <f t="shared" si="593"/>
        <v>0</v>
      </c>
      <c r="G4157" s="181">
        <f t="shared" si="594"/>
        <v>0</v>
      </c>
      <c r="H4157" s="182">
        <f t="shared" si="590"/>
        <v>0</v>
      </c>
    </row>
    <row r="4158" spans="1:8">
      <c r="A4158" s="152">
        <f t="shared" si="596"/>
        <v>4144</v>
      </c>
      <c r="B4158" s="153">
        <f t="shared" si="596"/>
        <v>49069</v>
      </c>
      <c r="C4158" s="179" t="str">
        <f t="shared" si="592"/>
        <v>구간46</v>
      </c>
      <c r="D4158" s="152">
        <f t="shared" si="589"/>
        <v>91</v>
      </c>
      <c r="E4158" s="180">
        <f>COUNTIF($C$15:C4158,C4158)</f>
        <v>35</v>
      </c>
      <c r="F4158" s="181">
        <f t="shared" si="593"/>
        <v>0</v>
      </c>
      <c r="G4158" s="181">
        <f t="shared" si="594"/>
        <v>0</v>
      </c>
      <c r="H4158" s="182">
        <f t="shared" si="590"/>
        <v>0</v>
      </c>
    </row>
    <row r="4159" spans="1:8">
      <c r="A4159" s="152">
        <f t="shared" si="596"/>
        <v>4145</v>
      </c>
      <c r="B4159" s="153">
        <f t="shared" si="596"/>
        <v>49070</v>
      </c>
      <c r="C4159" s="179" t="str">
        <f t="shared" si="592"/>
        <v>구간46</v>
      </c>
      <c r="D4159" s="152">
        <f t="shared" si="589"/>
        <v>91</v>
      </c>
      <c r="E4159" s="180">
        <f>COUNTIF($C$15:C4159,C4159)</f>
        <v>36</v>
      </c>
      <c r="F4159" s="181">
        <f t="shared" si="593"/>
        <v>0</v>
      </c>
      <c r="G4159" s="181">
        <f t="shared" si="594"/>
        <v>0</v>
      </c>
      <c r="H4159" s="182">
        <f t="shared" si="590"/>
        <v>0</v>
      </c>
    </row>
    <row r="4160" spans="1:8">
      <c r="A4160" s="152">
        <f t="shared" ref="A4160:B4175" si="597">A4159+1</f>
        <v>4146</v>
      </c>
      <c r="B4160" s="153">
        <f t="shared" si="597"/>
        <v>49071</v>
      </c>
      <c r="C4160" s="179" t="str">
        <f t="shared" si="592"/>
        <v>구간46</v>
      </c>
      <c r="D4160" s="152">
        <f t="shared" si="589"/>
        <v>91</v>
      </c>
      <c r="E4160" s="180">
        <f>COUNTIF($C$15:C4160,C4160)</f>
        <v>37</v>
      </c>
      <c r="F4160" s="181">
        <f t="shared" si="593"/>
        <v>0</v>
      </c>
      <c r="G4160" s="181">
        <f t="shared" si="594"/>
        <v>0</v>
      </c>
      <c r="H4160" s="182">
        <f t="shared" si="590"/>
        <v>0</v>
      </c>
    </row>
    <row r="4161" spans="1:8">
      <c r="A4161" s="152">
        <f t="shared" si="597"/>
        <v>4147</v>
      </c>
      <c r="B4161" s="153">
        <f t="shared" si="597"/>
        <v>49072</v>
      </c>
      <c r="C4161" s="179" t="str">
        <f t="shared" si="592"/>
        <v>구간46</v>
      </c>
      <c r="D4161" s="152">
        <f t="shared" si="589"/>
        <v>91</v>
      </c>
      <c r="E4161" s="180">
        <f>COUNTIF($C$15:C4161,C4161)</f>
        <v>38</v>
      </c>
      <c r="F4161" s="181">
        <f t="shared" si="593"/>
        <v>0</v>
      </c>
      <c r="G4161" s="181">
        <f t="shared" si="594"/>
        <v>0</v>
      </c>
      <c r="H4161" s="182">
        <f t="shared" si="590"/>
        <v>0</v>
      </c>
    </row>
    <row r="4162" spans="1:8">
      <c r="A4162" s="152">
        <f t="shared" si="597"/>
        <v>4148</v>
      </c>
      <c r="B4162" s="153">
        <f t="shared" si="597"/>
        <v>49073</v>
      </c>
      <c r="C4162" s="179" t="str">
        <f t="shared" si="592"/>
        <v>구간46</v>
      </c>
      <c r="D4162" s="152">
        <f t="shared" si="589"/>
        <v>91</v>
      </c>
      <c r="E4162" s="180">
        <f>COUNTIF($C$15:C4162,C4162)</f>
        <v>39</v>
      </c>
      <c r="F4162" s="181">
        <f t="shared" si="593"/>
        <v>0</v>
      </c>
      <c r="G4162" s="181">
        <f t="shared" si="594"/>
        <v>0</v>
      </c>
      <c r="H4162" s="182">
        <f t="shared" si="590"/>
        <v>0</v>
      </c>
    </row>
    <row r="4163" spans="1:8">
      <c r="A4163" s="152">
        <f t="shared" si="597"/>
        <v>4149</v>
      </c>
      <c r="B4163" s="153">
        <f t="shared" si="597"/>
        <v>49074</v>
      </c>
      <c r="C4163" s="179" t="str">
        <f t="shared" si="592"/>
        <v>구간46</v>
      </c>
      <c r="D4163" s="152">
        <f t="shared" si="589"/>
        <v>91</v>
      </c>
      <c r="E4163" s="180">
        <f>COUNTIF($C$15:C4163,C4163)</f>
        <v>40</v>
      </c>
      <c r="F4163" s="181">
        <f t="shared" si="593"/>
        <v>0</v>
      </c>
      <c r="G4163" s="181">
        <f t="shared" si="594"/>
        <v>0</v>
      </c>
      <c r="H4163" s="182">
        <f t="shared" si="590"/>
        <v>0</v>
      </c>
    </row>
    <row r="4164" spans="1:8">
      <c r="A4164" s="152">
        <f t="shared" si="597"/>
        <v>4150</v>
      </c>
      <c r="B4164" s="153">
        <f t="shared" si="597"/>
        <v>49075</v>
      </c>
      <c r="C4164" s="179" t="str">
        <f t="shared" si="592"/>
        <v>구간46</v>
      </c>
      <c r="D4164" s="152">
        <f t="shared" si="589"/>
        <v>91</v>
      </c>
      <c r="E4164" s="180">
        <f>COUNTIF($C$15:C4164,C4164)</f>
        <v>41</v>
      </c>
      <c r="F4164" s="181">
        <f t="shared" si="593"/>
        <v>0</v>
      </c>
      <c r="G4164" s="181">
        <f t="shared" si="594"/>
        <v>0</v>
      </c>
      <c r="H4164" s="182">
        <f t="shared" si="590"/>
        <v>0</v>
      </c>
    </row>
    <row r="4165" spans="1:8">
      <c r="A4165" s="152">
        <f t="shared" si="597"/>
        <v>4151</v>
      </c>
      <c r="B4165" s="153">
        <f t="shared" si="597"/>
        <v>49076</v>
      </c>
      <c r="C4165" s="179" t="str">
        <f t="shared" si="592"/>
        <v>구간46</v>
      </c>
      <c r="D4165" s="152">
        <f t="shared" si="589"/>
        <v>91</v>
      </c>
      <c r="E4165" s="180">
        <f>COUNTIF($C$15:C4165,C4165)</f>
        <v>42</v>
      </c>
      <c r="F4165" s="181">
        <f t="shared" si="593"/>
        <v>0</v>
      </c>
      <c r="G4165" s="181">
        <f t="shared" si="594"/>
        <v>0</v>
      </c>
      <c r="H4165" s="182">
        <f t="shared" si="590"/>
        <v>0</v>
      </c>
    </row>
    <row r="4166" spans="1:8">
      <c r="A4166" s="152">
        <f t="shared" si="597"/>
        <v>4152</v>
      </c>
      <c r="B4166" s="153">
        <f t="shared" si="597"/>
        <v>49077</v>
      </c>
      <c r="C4166" s="179" t="str">
        <f t="shared" si="592"/>
        <v>구간46</v>
      </c>
      <c r="D4166" s="152">
        <f t="shared" si="589"/>
        <v>91</v>
      </c>
      <c r="E4166" s="180">
        <f>COUNTIF($C$15:C4166,C4166)</f>
        <v>43</v>
      </c>
      <c r="F4166" s="181">
        <f t="shared" si="593"/>
        <v>0</v>
      </c>
      <c r="G4166" s="181">
        <f t="shared" si="594"/>
        <v>0</v>
      </c>
      <c r="H4166" s="182">
        <f t="shared" si="590"/>
        <v>0</v>
      </c>
    </row>
    <row r="4167" spans="1:8">
      <c r="A4167" s="152">
        <f t="shared" si="597"/>
        <v>4153</v>
      </c>
      <c r="B4167" s="153">
        <f t="shared" si="597"/>
        <v>49078</v>
      </c>
      <c r="C4167" s="179" t="str">
        <f t="shared" si="592"/>
        <v>구간46</v>
      </c>
      <c r="D4167" s="152">
        <f t="shared" si="589"/>
        <v>91</v>
      </c>
      <c r="E4167" s="180">
        <f>COUNTIF($C$15:C4167,C4167)</f>
        <v>44</v>
      </c>
      <c r="F4167" s="181">
        <f t="shared" si="593"/>
        <v>0</v>
      </c>
      <c r="G4167" s="181">
        <f t="shared" si="594"/>
        <v>0</v>
      </c>
      <c r="H4167" s="182">
        <f t="shared" si="590"/>
        <v>0</v>
      </c>
    </row>
    <row r="4168" spans="1:8">
      <c r="A4168" s="152">
        <f t="shared" si="597"/>
        <v>4154</v>
      </c>
      <c r="B4168" s="153">
        <f t="shared" si="597"/>
        <v>49079</v>
      </c>
      <c r="C4168" s="179" t="str">
        <f t="shared" si="592"/>
        <v>구간46</v>
      </c>
      <c r="D4168" s="152">
        <f t="shared" si="589"/>
        <v>91</v>
      </c>
      <c r="E4168" s="180">
        <f>COUNTIF($C$15:C4168,C4168)</f>
        <v>45</v>
      </c>
      <c r="F4168" s="181">
        <f t="shared" si="593"/>
        <v>0</v>
      </c>
      <c r="G4168" s="181">
        <f t="shared" si="594"/>
        <v>0</v>
      </c>
      <c r="H4168" s="182">
        <f t="shared" si="590"/>
        <v>0</v>
      </c>
    </row>
    <row r="4169" spans="1:8">
      <c r="A4169" s="152">
        <f t="shared" si="597"/>
        <v>4155</v>
      </c>
      <c r="B4169" s="153">
        <f t="shared" si="597"/>
        <v>49080</v>
      </c>
      <c r="C4169" s="179" t="str">
        <f t="shared" si="592"/>
        <v>구간46</v>
      </c>
      <c r="D4169" s="152">
        <f t="shared" si="589"/>
        <v>91</v>
      </c>
      <c r="E4169" s="180">
        <f>COUNTIF($C$15:C4169,C4169)</f>
        <v>46</v>
      </c>
      <c r="F4169" s="181">
        <f t="shared" si="593"/>
        <v>0</v>
      </c>
      <c r="G4169" s="181">
        <f t="shared" si="594"/>
        <v>0</v>
      </c>
      <c r="H4169" s="182">
        <f t="shared" si="590"/>
        <v>0</v>
      </c>
    </row>
    <row r="4170" spans="1:8">
      <c r="A4170" s="152">
        <f t="shared" si="597"/>
        <v>4156</v>
      </c>
      <c r="B4170" s="153">
        <f t="shared" si="597"/>
        <v>49081</v>
      </c>
      <c r="C4170" s="179" t="str">
        <f t="shared" si="592"/>
        <v>구간46</v>
      </c>
      <c r="D4170" s="152">
        <f t="shared" si="589"/>
        <v>91</v>
      </c>
      <c r="E4170" s="180">
        <f>COUNTIF($C$15:C4170,C4170)</f>
        <v>47</v>
      </c>
      <c r="F4170" s="181">
        <f t="shared" si="593"/>
        <v>0</v>
      </c>
      <c r="G4170" s="181">
        <f t="shared" si="594"/>
        <v>0</v>
      </c>
      <c r="H4170" s="182">
        <f t="shared" si="590"/>
        <v>0</v>
      </c>
    </row>
    <row r="4171" spans="1:8">
      <c r="A4171" s="152">
        <f t="shared" si="597"/>
        <v>4157</v>
      </c>
      <c r="B4171" s="153">
        <f t="shared" si="597"/>
        <v>49082</v>
      </c>
      <c r="C4171" s="179" t="str">
        <f t="shared" si="592"/>
        <v>구간46</v>
      </c>
      <c r="D4171" s="152">
        <f t="shared" si="589"/>
        <v>91</v>
      </c>
      <c r="E4171" s="180">
        <f>COUNTIF($C$15:C4171,C4171)</f>
        <v>48</v>
      </c>
      <c r="F4171" s="181">
        <f t="shared" si="593"/>
        <v>0</v>
      </c>
      <c r="G4171" s="181">
        <f t="shared" si="594"/>
        <v>0</v>
      </c>
      <c r="H4171" s="182">
        <f t="shared" si="590"/>
        <v>0</v>
      </c>
    </row>
    <row r="4172" spans="1:8">
      <c r="A4172" s="152">
        <f t="shared" si="597"/>
        <v>4158</v>
      </c>
      <c r="B4172" s="153">
        <f t="shared" si="597"/>
        <v>49083</v>
      </c>
      <c r="C4172" s="179" t="str">
        <f t="shared" si="592"/>
        <v>구간46</v>
      </c>
      <c r="D4172" s="152">
        <f t="shared" si="589"/>
        <v>91</v>
      </c>
      <c r="E4172" s="180">
        <f>COUNTIF($C$15:C4172,C4172)</f>
        <v>49</v>
      </c>
      <c r="F4172" s="181">
        <f t="shared" si="593"/>
        <v>0</v>
      </c>
      <c r="G4172" s="181">
        <f t="shared" si="594"/>
        <v>0</v>
      </c>
      <c r="H4172" s="182">
        <f t="shared" si="590"/>
        <v>0</v>
      </c>
    </row>
    <row r="4173" spans="1:8">
      <c r="A4173" s="152">
        <f t="shared" si="597"/>
        <v>4159</v>
      </c>
      <c r="B4173" s="153">
        <f t="shared" si="597"/>
        <v>49084</v>
      </c>
      <c r="C4173" s="179" t="str">
        <f t="shared" si="592"/>
        <v>구간46</v>
      </c>
      <c r="D4173" s="152">
        <f t="shared" si="589"/>
        <v>91</v>
      </c>
      <c r="E4173" s="180">
        <f>COUNTIF($C$15:C4173,C4173)</f>
        <v>50</v>
      </c>
      <c r="F4173" s="181">
        <f t="shared" si="593"/>
        <v>0</v>
      </c>
      <c r="G4173" s="181">
        <f t="shared" si="594"/>
        <v>0</v>
      </c>
      <c r="H4173" s="182">
        <f t="shared" si="590"/>
        <v>0</v>
      </c>
    </row>
    <row r="4174" spans="1:8">
      <c r="A4174" s="152">
        <f t="shared" si="597"/>
        <v>4160</v>
      </c>
      <c r="B4174" s="153">
        <f t="shared" si="597"/>
        <v>49085</v>
      </c>
      <c r="C4174" s="179" t="str">
        <f t="shared" si="592"/>
        <v>구간46</v>
      </c>
      <c r="D4174" s="152">
        <f t="shared" si="589"/>
        <v>91</v>
      </c>
      <c r="E4174" s="180">
        <f>COUNTIF($C$15:C4174,C4174)</f>
        <v>51</v>
      </c>
      <c r="F4174" s="181">
        <f t="shared" si="593"/>
        <v>0</v>
      </c>
      <c r="G4174" s="181">
        <f t="shared" si="594"/>
        <v>0</v>
      </c>
      <c r="H4174" s="182">
        <f t="shared" si="590"/>
        <v>0</v>
      </c>
    </row>
    <row r="4175" spans="1:8">
      <c r="A4175" s="152">
        <f t="shared" si="597"/>
        <v>4161</v>
      </c>
      <c r="B4175" s="153">
        <f t="shared" si="597"/>
        <v>49086</v>
      </c>
      <c r="C4175" s="179" t="str">
        <f t="shared" si="592"/>
        <v>구간46</v>
      </c>
      <c r="D4175" s="152">
        <f t="shared" ref="D4175:D4238" si="598">COUNTIF($C$15:$C$49928,C4175)</f>
        <v>91</v>
      </c>
      <c r="E4175" s="180">
        <f>COUNTIF($C$15:C4175,C4175)</f>
        <v>52</v>
      </c>
      <c r="F4175" s="181">
        <f t="shared" si="593"/>
        <v>0</v>
      </c>
      <c r="G4175" s="181">
        <f t="shared" si="594"/>
        <v>0</v>
      </c>
      <c r="H4175" s="182">
        <f t="shared" ref="H4175:H4238" si="599">F4175+G4175</f>
        <v>0</v>
      </c>
    </row>
    <row r="4176" spans="1:8">
      <c r="A4176" s="152">
        <f t="shared" ref="A4176:B4191" si="600">A4175+1</f>
        <v>4162</v>
      </c>
      <c r="B4176" s="153">
        <f t="shared" si="600"/>
        <v>49087</v>
      </c>
      <c r="C4176" s="179" t="str">
        <f t="shared" ref="C4176:C4239" si="601">IF(IFERROR(HLOOKUP(B4176,$D$5:$BK$6,2,FALSE),"")="",C4177,HLOOKUP(B4176,$D$5:$BK$7,2,FALSE))</f>
        <v>구간46</v>
      </c>
      <c r="D4176" s="152">
        <f t="shared" si="598"/>
        <v>91</v>
      </c>
      <c r="E4176" s="180">
        <f>COUNTIF($C$15:C4176,C4176)</f>
        <v>53</v>
      </c>
      <c r="F4176" s="181">
        <f t="shared" ref="F4176:F4239" si="602">HLOOKUP($C4176,$D$6:$BK$11,6,FALSE)</f>
        <v>0</v>
      </c>
      <c r="G4176" s="181">
        <f t="shared" ref="G4176:G4239" si="603">HLOOKUP($C4176,$D$6:$BK$11,5,FALSE)*(E4176)</f>
        <v>0</v>
      </c>
      <c r="H4176" s="182">
        <f t="shared" si="599"/>
        <v>0</v>
      </c>
    </row>
    <row r="4177" spans="1:8">
      <c r="A4177" s="152">
        <f t="shared" si="600"/>
        <v>4163</v>
      </c>
      <c r="B4177" s="153">
        <f t="shared" si="600"/>
        <v>49088</v>
      </c>
      <c r="C4177" s="179" t="str">
        <f t="shared" si="601"/>
        <v>구간46</v>
      </c>
      <c r="D4177" s="152">
        <f t="shared" si="598"/>
        <v>91</v>
      </c>
      <c r="E4177" s="180">
        <f>COUNTIF($C$15:C4177,C4177)</f>
        <v>54</v>
      </c>
      <c r="F4177" s="181">
        <f t="shared" si="602"/>
        <v>0</v>
      </c>
      <c r="G4177" s="181">
        <f t="shared" si="603"/>
        <v>0</v>
      </c>
      <c r="H4177" s="182">
        <f t="shared" si="599"/>
        <v>0</v>
      </c>
    </row>
    <row r="4178" spans="1:8">
      <c r="A4178" s="152">
        <f t="shared" si="600"/>
        <v>4164</v>
      </c>
      <c r="B4178" s="153">
        <f t="shared" si="600"/>
        <v>49089</v>
      </c>
      <c r="C4178" s="179" t="str">
        <f t="shared" si="601"/>
        <v>구간46</v>
      </c>
      <c r="D4178" s="152">
        <f t="shared" si="598"/>
        <v>91</v>
      </c>
      <c r="E4178" s="180">
        <f>COUNTIF($C$15:C4178,C4178)</f>
        <v>55</v>
      </c>
      <c r="F4178" s="181">
        <f t="shared" si="602"/>
        <v>0</v>
      </c>
      <c r="G4178" s="181">
        <f t="shared" si="603"/>
        <v>0</v>
      </c>
      <c r="H4178" s="182">
        <f t="shared" si="599"/>
        <v>0</v>
      </c>
    </row>
    <row r="4179" spans="1:8">
      <c r="A4179" s="152">
        <f t="shared" si="600"/>
        <v>4165</v>
      </c>
      <c r="B4179" s="153">
        <f t="shared" si="600"/>
        <v>49090</v>
      </c>
      <c r="C4179" s="179" t="str">
        <f t="shared" si="601"/>
        <v>구간46</v>
      </c>
      <c r="D4179" s="152">
        <f t="shared" si="598"/>
        <v>91</v>
      </c>
      <c r="E4179" s="180">
        <f>COUNTIF($C$15:C4179,C4179)</f>
        <v>56</v>
      </c>
      <c r="F4179" s="181">
        <f t="shared" si="602"/>
        <v>0</v>
      </c>
      <c r="G4179" s="181">
        <f t="shared" si="603"/>
        <v>0</v>
      </c>
      <c r="H4179" s="182">
        <f t="shared" si="599"/>
        <v>0</v>
      </c>
    </row>
    <row r="4180" spans="1:8">
      <c r="A4180" s="152">
        <f t="shared" si="600"/>
        <v>4166</v>
      </c>
      <c r="B4180" s="153">
        <f t="shared" si="600"/>
        <v>49091</v>
      </c>
      <c r="C4180" s="179" t="str">
        <f t="shared" si="601"/>
        <v>구간46</v>
      </c>
      <c r="D4180" s="152">
        <f t="shared" si="598"/>
        <v>91</v>
      </c>
      <c r="E4180" s="180">
        <f>COUNTIF($C$15:C4180,C4180)</f>
        <v>57</v>
      </c>
      <c r="F4180" s="181">
        <f t="shared" si="602"/>
        <v>0</v>
      </c>
      <c r="G4180" s="181">
        <f t="shared" si="603"/>
        <v>0</v>
      </c>
      <c r="H4180" s="182">
        <f t="shared" si="599"/>
        <v>0</v>
      </c>
    </row>
    <row r="4181" spans="1:8">
      <c r="A4181" s="152">
        <f t="shared" si="600"/>
        <v>4167</v>
      </c>
      <c r="B4181" s="153">
        <f t="shared" si="600"/>
        <v>49092</v>
      </c>
      <c r="C4181" s="179" t="str">
        <f t="shared" si="601"/>
        <v>구간46</v>
      </c>
      <c r="D4181" s="152">
        <f t="shared" si="598"/>
        <v>91</v>
      </c>
      <c r="E4181" s="180">
        <f>COUNTIF($C$15:C4181,C4181)</f>
        <v>58</v>
      </c>
      <c r="F4181" s="181">
        <f t="shared" si="602"/>
        <v>0</v>
      </c>
      <c r="G4181" s="181">
        <f t="shared" si="603"/>
        <v>0</v>
      </c>
      <c r="H4181" s="182">
        <f t="shared" si="599"/>
        <v>0</v>
      </c>
    </row>
    <row r="4182" spans="1:8">
      <c r="A4182" s="152">
        <f t="shared" si="600"/>
        <v>4168</v>
      </c>
      <c r="B4182" s="153">
        <f t="shared" si="600"/>
        <v>49093</v>
      </c>
      <c r="C4182" s="179" t="str">
        <f t="shared" si="601"/>
        <v>구간46</v>
      </c>
      <c r="D4182" s="152">
        <f t="shared" si="598"/>
        <v>91</v>
      </c>
      <c r="E4182" s="180">
        <f>COUNTIF($C$15:C4182,C4182)</f>
        <v>59</v>
      </c>
      <c r="F4182" s="181">
        <f t="shared" si="602"/>
        <v>0</v>
      </c>
      <c r="G4182" s="181">
        <f t="shared" si="603"/>
        <v>0</v>
      </c>
      <c r="H4182" s="182">
        <f t="shared" si="599"/>
        <v>0</v>
      </c>
    </row>
    <row r="4183" spans="1:8">
      <c r="A4183" s="152">
        <f t="shared" si="600"/>
        <v>4169</v>
      </c>
      <c r="B4183" s="153">
        <f t="shared" si="600"/>
        <v>49094</v>
      </c>
      <c r="C4183" s="179" t="str">
        <f t="shared" si="601"/>
        <v>구간46</v>
      </c>
      <c r="D4183" s="152">
        <f t="shared" si="598"/>
        <v>91</v>
      </c>
      <c r="E4183" s="180">
        <f>COUNTIF($C$15:C4183,C4183)</f>
        <v>60</v>
      </c>
      <c r="F4183" s="181">
        <f t="shared" si="602"/>
        <v>0</v>
      </c>
      <c r="G4183" s="181">
        <f t="shared" si="603"/>
        <v>0</v>
      </c>
      <c r="H4183" s="182">
        <f t="shared" si="599"/>
        <v>0</v>
      </c>
    </row>
    <row r="4184" spans="1:8">
      <c r="A4184" s="152">
        <f t="shared" si="600"/>
        <v>4170</v>
      </c>
      <c r="B4184" s="153">
        <f t="shared" si="600"/>
        <v>49095</v>
      </c>
      <c r="C4184" s="179" t="str">
        <f t="shared" si="601"/>
        <v>구간46</v>
      </c>
      <c r="D4184" s="152">
        <f t="shared" si="598"/>
        <v>91</v>
      </c>
      <c r="E4184" s="180">
        <f>COUNTIF($C$15:C4184,C4184)</f>
        <v>61</v>
      </c>
      <c r="F4184" s="181">
        <f t="shared" si="602"/>
        <v>0</v>
      </c>
      <c r="G4184" s="181">
        <f t="shared" si="603"/>
        <v>0</v>
      </c>
      <c r="H4184" s="182">
        <f t="shared" si="599"/>
        <v>0</v>
      </c>
    </row>
    <row r="4185" spans="1:8">
      <c r="A4185" s="152">
        <f t="shared" si="600"/>
        <v>4171</v>
      </c>
      <c r="B4185" s="153">
        <f t="shared" si="600"/>
        <v>49096</v>
      </c>
      <c r="C4185" s="179" t="str">
        <f t="shared" si="601"/>
        <v>구간46</v>
      </c>
      <c r="D4185" s="152">
        <f t="shared" si="598"/>
        <v>91</v>
      </c>
      <c r="E4185" s="180">
        <f>COUNTIF($C$15:C4185,C4185)</f>
        <v>62</v>
      </c>
      <c r="F4185" s="181">
        <f t="shared" si="602"/>
        <v>0</v>
      </c>
      <c r="G4185" s="181">
        <f t="shared" si="603"/>
        <v>0</v>
      </c>
      <c r="H4185" s="182">
        <f t="shared" si="599"/>
        <v>0</v>
      </c>
    </row>
    <row r="4186" spans="1:8">
      <c r="A4186" s="152">
        <f t="shared" si="600"/>
        <v>4172</v>
      </c>
      <c r="B4186" s="153">
        <f t="shared" si="600"/>
        <v>49097</v>
      </c>
      <c r="C4186" s="179" t="str">
        <f t="shared" si="601"/>
        <v>구간46</v>
      </c>
      <c r="D4186" s="152">
        <f t="shared" si="598"/>
        <v>91</v>
      </c>
      <c r="E4186" s="180">
        <f>COUNTIF($C$15:C4186,C4186)</f>
        <v>63</v>
      </c>
      <c r="F4186" s="181">
        <f t="shared" si="602"/>
        <v>0</v>
      </c>
      <c r="G4186" s="181">
        <f t="shared" si="603"/>
        <v>0</v>
      </c>
      <c r="H4186" s="182">
        <f t="shared" si="599"/>
        <v>0</v>
      </c>
    </row>
    <row r="4187" spans="1:8">
      <c r="A4187" s="152">
        <f t="shared" si="600"/>
        <v>4173</v>
      </c>
      <c r="B4187" s="153">
        <f t="shared" si="600"/>
        <v>49098</v>
      </c>
      <c r="C4187" s="179" t="str">
        <f t="shared" si="601"/>
        <v>구간46</v>
      </c>
      <c r="D4187" s="152">
        <f t="shared" si="598"/>
        <v>91</v>
      </c>
      <c r="E4187" s="180">
        <f>COUNTIF($C$15:C4187,C4187)</f>
        <v>64</v>
      </c>
      <c r="F4187" s="181">
        <f t="shared" si="602"/>
        <v>0</v>
      </c>
      <c r="G4187" s="181">
        <f t="shared" si="603"/>
        <v>0</v>
      </c>
      <c r="H4187" s="182">
        <f t="shared" si="599"/>
        <v>0</v>
      </c>
    </row>
    <row r="4188" spans="1:8">
      <c r="A4188" s="152">
        <f t="shared" si="600"/>
        <v>4174</v>
      </c>
      <c r="B4188" s="153">
        <f t="shared" si="600"/>
        <v>49099</v>
      </c>
      <c r="C4188" s="179" t="str">
        <f t="shared" si="601"/>
        <v>구간46</v>
      </c>
      <c r="D4188" s="152">
        <f t="shared" si="598"/>
        <v>91</v>
      </c>
      <c r="E4188" s="180">
        <f>COUNTIF($C$15:C4188,C4188)</f>
        <v>65</v>
      </c>
      <c r="F4188" s="181">
        <f t="shared" si="602"/>
        <v>0</v>
      </c>
      <c r="G4188" s="181">
        <f t="shared" si="603"/>
        <v>0</v>
      </c>
      <c r="H4188" s="182">
        <f t="shared" si="599"/>
        <v>0</v>
      </c>
    </row>
    <row r="4189" spans="1:8">
      <c r="A4189" s="152">
        <f t="shared" si="600"/>
        <v>4175</v>
      </c>
      <c r="B4189" s="153">
        <f t="shared" si="600"/>
        <v>49100</v>
      </c>
      <c r="C4189" s="179" t="str">
        <f t="shared" si="601"/>
        <v>구간46</v>
      </c>
      <c r="D4189" s="152">
        <f t="shared" si="598"/>
        <v>91</v>
      </c>
      <c r="E4189" s="180">
        <f>COUNTIF($C$15:C4189,C4189)</f>
        <v>66</v>
      </c>
      <c r="F4189" s="181">
        <f t="shared" si="602"/>
        <v>0</v>
      </c>
      <c r="G4189" s="181">
        <f t="shared" si="603"/>
        <v>0</v>
      </c>
      <c r="H4189" s="182">
        <f t="shared" si="599"/>
        <v>0</v>
      </c>
    </row>
    <row r="4190" spans="1:8">
      <c r="A4190" s="152">
        <f t="shared" si="600"/>
        <v>4176</v>
      </c>
      <c r="B4190" s="153">
        <f t="shared" si="600"/>
        <v>49101</v>
      </c>
      <c r="C4190" s="179" t="str">
        <f t="shared" si="601"/>
        <v>구간46</v>
      </c>
      <c r="D4190" s="152">
        <f t="shared" si="598"/>
        <v>91</v>
      </c>
      <c r="E4190" s="180">
        <f>COUNTIF($C$15:C4190,C4190)</f>
        <v>67</v>
      </c>
      <c r="F4190" s="181">
        <f t="shared" si="602"/>
        <v>0</v>
      </c>
      <c r="G4190" s="181">
        <f t="shared" si="603"/>
        <v>0</v>
      </c>
      <c r="H4190" s="182">
        <f t="shared" si="599"/>
        <v>0</v>
      </c>
    </row>
    <row r="4191" spans="1:8">
      <c r="A4191" s="152">
        <f t="shared" si="600"/>
        <v>4177</v>
      </c>
      <c r="B4191" s="153">
        <f t="shared" si="600"/>
        <v>49102</v>
      </c>
      <c r="C4191" s="179" t="str">
        <f t="shared" si="601"/>
        <v>구간46</v>
      </c>
      <c r="D4191" s="152">
        <f t="shared" si="598"/>
        <v>91</v>
      </c>
      <c r="E4191" s="180">
        <f>COUNTIF($C$15:C4191,C4191)</f>
        <v>68</v>
      </c>
      <c r="F4191" s="181">
        <f t="shared" si="602"/>
        <v>0</v>
      </c>
      <c r="G4191" s="181">
        <f t="shared" si="603"/>
        <v>0</v>
      </c>
      <c r="H4191" s="182">
        <f t="shared" si="599"/>
        <v>0</v>
      </c>
    </row>
    <row r="4192" spans="1:8">
      <c r="A4192" s="152">
        <f t="shared" ref="A4192:B4207" si="604">A4191+1</f>
        <v>4178</v>
      </c>
      <c r="B4192" s="153">
        <f t="shared" si="604"/>
        <v>49103</v>
      </c>
      <c r="C4192" s="179" t="str">
        <f t="shared" si="601"/>
        <v>구간46</v>
      </c>
      <c r="D4192" s="152">
        <f t="shared" si="598"/>
        <v>91</v>
      </c>
      <c r="E4192" s="180">
        <f>COUNTIF($C$15:C4192,C4192)</f>
        <v>69</v>
      </c>
      <c r="F4192" s="181">
        <f t="shared" si="602"/>
        <v>0</v>
      </c>
      <c r="G4192" s="181">
        <f t="shared" si="603"/>
        <v>0</v>
      </c>
      <c r="H4192" s="182">
        <f t="shared" si="599"/>
        <v>0</v>
      </c>
    </row>
    <row r="4193" spans="1:8">
      <c r="A4193" s="152">
        <f t="shared" si="604"/>
        <v>4179</v>
      </c>
      <c r="B4193" s="153">
        <f t="shared" si="604"/>
        <v>49104</v>
      </c>
      <c r="C4193" s="179" t="str">
        <f t="shared" si="601"/>
        <v>구간46</v>
      </c>
      <c r="D4193" s="152">
        <f t="shared" si="598"/>
        <v>91</v>
      </c>
      <c r="E4193" s="180">
        <f>COUNTIF($C$15:C4193,C4193)</f>
        <v>70</v>
      </c>
      <c r="F4193" s="181">
        <f t="shared" si="602"/>
        <v>0</v>
      </c>
      <c r="G4193" s="181">
        <f t="shared" si="603"/>
        <v>0</v>
      </c>
      <c r="H4193" s="182">
        <f t="shared" si="599"/>
        <v>0</v>
      </c>
    </row>
    <row r="4194" spans="1:8">
      <c r="A4194" s="152">
        <f t="shared" si="604"/>
        <v>4180</v>
      </c>
      <c r="B4194" s="153">
        <f t="shared" si="604"/>
        <v>49105</v>
      </c>
      <c r="C4194" s="179" t="str">
        <f t="shared" si="601"/>
        <v>구간46</v>
      </c>
      <c r="D4194" s="152">
        <f t="shared" si="598"/>
        <v>91</v>
      </c>
      <c r="E4194" s="180">
        <f>COUNTIF($C$15:C4194,C4194)</f>
        <v>71</v>
      </c>
      <c r="F4194" s="181">
        <f t="shared" si="602"/>
        <v>0</v>
      </c>
      <c r="G4194" s="181">
        <f t="shared" si="603"/>
        <v>0</v>
      </c>
      <c r="H4194" s="182">
        <f t="shared" si="599"/>
        <v>0</v>
      </c>
    </row>
    <row r="4195" spans="1:8">
      <c r="A4195" s="152">
        <f t="shared" si="604"/>
        <v>4181</v>
      </c>
      <c r="B4195" s="153">
        <f t="shared" si="604"/>
        <v>49106</v>
      </c>
      <c r="C4195" s="179" t="str">
        <f t="shared" si="601"/>
        <v>구간46</v>
      </c>
      <c r="D4195" s="152">
        <f t="shared" si="598"/>
        <v>91</v>
      </c>
      <c r="E4195" s="180">
        <f>COUNTIF($C$15:C4195,C4195)</f>
        <v>72</v>
      </c>
      <c r="F4195" s="181">
        <f t="shared" si="602"/>
        <v>0</v>
      </c>
      <c r="G4195" s="181">
        <f t="shared" si="603"/>
        <v>0</v>
      </c>
      <c r="H4195" s="182">
        <f t="shared" si="599"/>
        <v>0</v>
      </c>
    </row>
    <row r="4196" spans="1:8">
      <c r="A4196" s="152">
        <f t="shared" si="604"/>
        <v>4182</v>
      </c>
      <c r="B4196" s="153">
        <f t="shared" si="604"/>
        <v>49107</v>
      </c>
      <c r="C4196" s="179" t="str">
        <f t="shared" si="601"/>
        <v>구간46</v>
      </c>
      <c r="D4196" s="152">
        <f t="shared" si="598"/>
        <v>91</v>
      </c>
      <c r="E4196" s="180">
        <f>COUNTIF($C$15:C4196,C4196)</f>
        <v>73</v>
      </c>
      <c r="F4196" s="181">
        <f t="shared" si="602"/>
        <v>0</v>
      </c>
      <c r="G4196" s="181">
        <f t="shared" si="603"/>
        <v>0</v>
      </c>
      <c r="H4196" s="182">
        <f t="shared" si="599"/>
        <v>0</v>
      </c>
    </row>
    <row r="4197" spans="1:8">
      <c r="A4197" s="152">
        <f t="shared" si="604"/>
        <v>4183</v>
      </c>
      <c r="B4197" s="153">
        <f t="shared" si="604"/>
        <v>49108</v>
      </c>
      <c r="C4197" s="179" t="str">
        <f t="shared" si="601"/>
        <v>구간46</v>
      </c>
      <c r="D4197" s="152">
        <f t="shared" si="598"/>
        <v>91</v>
      </c>
      <c r="E4197" s="180">
        <f>COUNTIF($C$15:C4197,C4197)</f>
        <v>74</v>
      </c>
      <c r="F4197" s="181">
        <f t="shared" si="602"/>
        <v>0</v>
      </c>
      <c r="G4197" s="181">
        <f t="shared" si="603"/>
        <v>0</v>
      </c>
      <c r="H4197" s="182">
        <f t="shared" si="599"/>
        <v>0</v>
      </c>
    </row>
    <row r="4198" spans="1:8">
      <c r="A4198" s="152">
        <f t="shared" si="604"/>
        <v>4184</v>
      </c>
      <c r="B4198" s="153">
        <f t="shared" si="604"/>
        <v>49109</v>
      </c>
      <c r="C4198" s="179" t="str">
        <f t="shared" si="601"/>
        <v>구간46</v>
      </c>
      <c r="D4198" s="152">
        <f t="shared" si="598"/>
        <v>91</v>
      </c>
      <c r="E4198" s="180">
        <f>COUNTIF($C$15:C4198,C4198)</f>
        <v>75</v>
      </c>
      <c r="F4198" s="181">
        <f t="shared" si="602"/>
        <v>0</v>
      </c>
      <c r="G4198" s="181">
        <f t="shared" si="603"/>
        <v>0</v>
      </c>
      <c r="H4198" s="182">
        <f t="shared" si="599"/>
        <v>0</v>
      </c>
    </row>
    <row r="4199" spans="1:8">
      <c r="A4199" s="152">
        <f t="shared" si="604"/>
        <v>4185</v>
      </c>
      <c r="B4199" s="153">
        <f t="shared" si="604"/>
        <v>49110</v>
      </c>
      <c r="C4199" s="179" t="str">
        <f t="shared" si="601"/>
        <v>구간46</v>
      </c>
      <c r="D4199" s="152">
        <f t="shared" si="598"/>
        <v>91</v>
      </c>
      <c r="E4199" s="180">
        <f>COUNTIF($C$15:C4199,C4199)</f>
        <v>76</v>
      </c>
      <c r="F4199" s="181">
        <f t="shared" si="602"/>
        <v>0</v>
      </c>
      <c r="G4199" s="181">
        <f t="shared" si="603"/>
        <v>0</v>
      </c>
      <c r="H4199" s="182">
        <f t="shared" si="599"/>
        <v>0</v>
      </c>
    </row>
    <row r="4200" spans="1:8">
      <c r="A4200" s="152">
        <f t="shared" si="604"/>
        <v>4186</v>
      </c>
      <c r="B4200" s="153">
        <f t="shared" si="604"/>
        <v>49111</v>
      </c>
      <c r="C4200" s="179" t="str">
        <f t="shared" si="601"/>
        <v>구간46</v>
      </c>
      <c r="D4200" s="152">
        <f t="shared" si="598"/>
        <v>91</v>
      </c>
      <c r="E4200" s="180">
        <f>COUNTIF($C$15:C4200,C4200)</f>
        <v>77</v>
      </c>
      <c r="F4200" s="181">
        <f t="shared" si="602"/>
        <v>0</v>
      </c>
      <c r="G4200" s="181">
        <f t="shared" si="603"/>
        <v>0</v>
      </c>
      <c r="H4200" s="182">
        <f t="shared" si="599"/>
        <v>0</v>
      </c>
    </row>
    <row r="4201" spans="1:8">
      <c r="A4201" s="152">
        <f t="shared" si="604"/>
        <v>4187</v>
      </c>
      <c r="B4201" s="153">
        <f t="shared" si="604"/>
        <v>49112</v>
      </c>
      <c r="C4201" s="179" t="str">
        <f t="shared" si="601"/>
        <v>구간46</v>
      </c>
      <c r="D4201" s="152">
        <f t="shared" si="598"/>
        <v>91</v>
      </c>
      <c r="E4201" s="180">
        <f>COUNTIF($C$15:C4201,C4201)</f>
        <v>78</v>
      </c>
      <c r="F4201" s="181">
        <f t="shared" si="602"/>
        <v>0</v>
      </c>
      <c r="G4201" s="181">
        <f t="shared" si="603"/>
        <v>0</v>
      </c>
      <c r="H4201" s="182">
        <f t="shared" si="599"/>
        <v>0</v>
      </c>
    </row>
    <row r="4202" spans="1:8">
      <c r="A4202" s="152">
        <f t="shared" si="604"/>
        <v>4188</v>
      </c>
      <c r="B4202" s="153">
        <f t="shared" si="604"/>
        <v>49113</v>
      </c>
      <c r="C4202" s="179" t="str">
        <f t="shared" si="601"/>
        <v>구간46</v>
      </c>
      <c r="D4202" s="152">
        <f t="shared" si="598"/>
        <v>91</v>
      </c>
      <c r="E4202" s="180">
        <f>COUNTIF($C$15:C4202,C4202)</f>
        <v>79</v>
      </c>
      <c r="F4202" s="181">
        <f t="shared" si="602"/>
        <v>0</v>
      </c>
      <c r="G4202" s="181">
        <f t="shared" si="603"/>
        <v>0</v>
      </c>
      <c r="H4202" s="182">
        <f t="shared" si="599"/>
        <v>0</v>
      </c>
    </row>
    <row r="4203" spans="1:8">
      <c r="A4203" s="152">
        <f t="shared" si="604"/>
        <v>4189</v>
      </c>
      <c r="B4203" s="153">
        <f t="shared" si="604"/>
        <v>49114</v>
      </c>
      <c r="C4203" s="179" t="str">
        <f t="shared" si="601"/>
        <v>구간46</v>
      </c>
      <c r="D4203" s="152">
        <f t="shared" si="598"/>
        <v>91</v>
      </c>
      <c r="E4203" s="180">
        <f>COUNTIF($C$15:C4203,C4203)</f>
        <v>80</v>
      </c>
      <c r="F4203" s="181">
        <f t="shared" si="602"/>
        <v>0</v>
      </c>
      <c r="G4203" s="181">
        <f t="shared" si="603"/>
        <v>0</v>
      </c>
      <c r="H4203" s="182">
        <f t="shared" si="599"/>
        <v>0</v>
      </c>
    </row>
    <row r="4204" spans="1:8">
      <c r="A4204" s="152">
        <f t="shared" si="604"/>
        <v>4190</v>
      </c>
      <c r="B4204" s="153">
        <f t="shared" si="604"/>
        <v>49115</v>
      </c>
      <c r="C4204" s="179" t="str">
        <f t="shared" si="601"/>
        <v>구간46</v>
      </c>
      <c r="D4204" s="152">
        <f t="shared" si="598"/>
        <v>91</v>
      </c>
      <c r="E4204" s="180">
        <f>COUNTIF($C$15:C4204,C4204)</f>
        <v>81</v>
      </c>
      <c r="F4204" s="181">
        <f t="shared" si="602"/>
        <v>0</v>
      </c>
      <c r="G4204" s="181">
        <f t="shared" si="603"/>
        <v>0</v>
      </c>
      <c r="H4204" s="182">
        <f t="shared" si="599"/>
        <v>0</v>
      </c>
    </row>
    <row r="4205" spans="1:8">
      <c r="A4205" s="152">
        <f t="shared" si="604"/>
        <v>4191</v>
      </c>
      <c r="B4205" s="153">
        <f t="shared" si="604"/>
        <v>49116</v>
      </c>
      <c r="C4205" s="179" t="str">
        <f t="shared" si="601"/>
        <v>구간46</v>
      </c>
      <c r="D4205" s="152">
        <f t="shared" si="598"/>
        <v>91</v>
      </c>
      <c r="E4205" s="180">
        <f>COUNTIF($C$15:C4205,C4205)</f>
        <v>82</v>
      </c>
      <c r="F4205" s="181">
        <f t="shared" si="602"/>
        <v>0</v>
      </c>
      <c r="G4205" s="181">
        <f t="shared" si="603"/>
        <v>0</v>
      </c>
      <c r="H4205" s="182">
        <f t="shared" si="599"/>
        <v>0</v>
      </c>
    </row>
    <row r="4206" spans="1:8">
      <c r="A4206" s="152">
        <f t="shared" si="604"/>
        <v>4192</v>
      </c>
      <c r="B4206" s="153">
        <f t="shared" si="604"/>
        <v>49117</v>
      </c>
      <c r="C4206" s="179" t="str">
        <f t="shared" si="601"/>
        <v>구간46</v>
      </c>
      <c r="D4206" s="152">
        <f t="shared" si="598"/>
        <v>91</v>
      </c>
      <c r="E4206" s="180">
        <f>COUNTIF($C$15:C4206,C4206)</f>
        <v>83</v>
      </c>
      <c r="F4206" s="181">
        <f t="shared" si="602"/>
        <v>0</v>
      </c>
      <c r="G4206" s="181">
        <f t="shared" si="603"/>
        <v>0</v>
      </c>
      <c r="H4206" s="182">
        <f t="shared" si="599"/>
        <v>0</v>
      </c>
    </row>
    <row r="4207" spans="1:8">
      <c r="A4207" s="152">
        <f t="shared" si="604"/>
        <v>4193</v>
      </c>
      <c r="B4207" s="153">
        <f t="shared" si="604"/>
        <v>49118</v>
      </c>
      <c r="C4207" s="179" t="str">
        <f t="shared" si="601"/>
        <v>구간46</v>
      </c>
      <c r="D4207" s="152">
        <f t="shared" si="598"/>
        <v>91</v>
      </c>
      <c r="E4207" s="180">
        <f>COUNTIF($C$15:C4207,C4207)</f>
        <v>84</v>
      </c>
      <c r="F4207" s="181">
        <f t="shared" si="602"/>
        <v>0</v>
      </c>
      <c r="G4207" s="181">
        <f t="shared" si="603"/>
        <v>0</v>
      </c>
      <c r="H4207" s="182">
        <f t="shared" si="599"/>
        <v>0</v>
      </c>
    </row>
    <row r="4208" spans="1:8">
      <c r="A4208" s="152">
        <f t="shared" ref="A4208:B4223" si="605">A4207+1</f>
        <v>4194</v>
      </c>
      <c r="B4208" s="153">
        <f t="shared" si="605"/>
        <v>49119</v>
      </c>
      <c r="C4208" s="179" t="str">
        <f t="shared" si="601"/>
        <v>구간46</v>
      </c>
      <c r="D4208" s="152">
        <f t="shared" si="598"/>
        <v>91</v>
      </c>
      <c r="E4208" s="180">
        <f>COUNTIF($C$15:C4208,C4208)</f>
        <v>85</v>
      </c>
      <c r="F4208" s="181">
        <f t="shared" si="602"/>
        <v>0</v>
      </c>
      <c r="G4208" s="181">
        <f t="shared" si="603"/>
        <v>0</v>
      </c>
      <c r="H4208" s="182">
        <f t="shared" si="599"/>
        <v>0</v>
      </c>
    </row>
    <row r="4209" spans="1:8">
      <c r="A4209" s="152">
        <f t="shared" si="605"/>
        <v>4195</v>
      </c>
      <c r="B4209" s="153">
        <f t="shared" si="605"/>
        <v>49120</v>
      </c>
      <c r="C4209" s="179" t="str">
        <f t="shared" si="601"/>
        <v>구간46</v>
      </c>
      <c r="D4209" s="152">
        <f t="shared" si="598"/>
        <v>91</v>
      </c>
      <c r="E4209" s="180">
        <f>COUNTIF($C$15:C4209,C4209)</f>
        <v>86</v>
      </c>
      <c r="F4209" s="181">
        <f t="shared" si="602"/>
        <v>0</v>
      </c>
      <c r="G4209" s="181">
        <f t="shared" si="603"/>
        <v>0</v>
      </c>
      <c r="H4209" s="182">
        <f t="shared" si="599"/>
        <v>0</v>
      </c>
    </row>
    <row r="4210" spans="1:8">
      <c r="A4210" s="152">
        <f t="shared" si="605"/>
        <v>4196</v>
      </c>
      <c r="B4210" s="153">
        <f t="shared" si="605"/>
        <v>49121</v>
      </c>
      <c r="C4210" s="179" t="str">
        <f t="shared" si="601"/>
        <v>구간46</v>
      </c>
      <c r="D4210" s="152">
        <f t="shared" si="598"/>
        <v>91</v>
      </c>
      <c r="E4210" s="180">
        <f>COUNTIF($C$15:C4210,C4210)</f>
        <v>87</v>
      </c>
      <c r="F4210" s="181">
        <f t="shared" si="602"/>
        <v>0</v>
      </c>
      <c r="G4210" s="181">
        <f t="shared" si="603"/>
        <v>0</v>
      </c>
      <c r="H4210" s="182">
        <f t="shared" si="599"/>
        <v>0</v>
      </c>
    </row>
    <row r="4211" spans="1:8">
      <c r="A4211" s="152">
        <f t="shared" si="605"/>
        <v>4197</v>
      </c>
      <c r="B4211" s="153">
        <f t="shared" si="605"/>
        <v>49122</v>
      </c>
      <c r="C4211" s="179" t="str">
        <f t="shared" si="601"/>
        <v>구간46</v>
      </c>
      <c r="D4211" s="152">
        <f t="shared" si="598"/>
        <v>91</v>
      </c>
      <c r="E4211" s="180">
        <f>COUNTIF($C$15:C4211,C4211)</f>
        <v>88</v>
      </c>
      <c r="F4211" s="181">
        <f t="shared" si="602"/>
        <v>0</v>
      </c>
      <c r="G4211" s="181">
        <f t="shared" si="603"/>
        <v>0</v>
      </c>
      <c r="H4211" s="182">
        <f t="shared" si="599"/>
        <v>0</v>
      </c>
    </row>
    <row r="4212" spans="1:8">
      <c r="A4212" s="152">
        <f t="shared" si="605"/>
        <v>4198</v>
      </c>
      <c r="B4212" s="153">
        <f t="shared" si="605"/>
        <v>49123</v>
      </c>
      <c r="C4212" s="179" t="str">
        <f t="shared" si="601"/>
        <v>구간46</v>
      </c>
      <c r="D4212" s="152">
        <f t="shared" si="598"/>
        <v>91</v>
      </c>
      <c r="E4212" s="180">
        <f>COUNTIF($C$15:C4212,C4212)</f>
        <v>89</v>
      </c>
      <c r="F4212" s="181">
        <f t="shared" si="602"/>
        <v>0</v>
      </c>
      <c r="G4212" s="181">
        <f t="shared" si="603"/>
        <v>0</v>
      </c>
      <c r="H4212" s="182">
        <f t="shared" si="599"/>
        <v>0</v>
      </c>
    </row>
    <row r="4213" spans="1:8">
      <c r="A4213" s="152">
        <f t="shared" si="605"/>
        <v>4199</v>
      </c>
      <c r="B4213" s="153">
        <f t="shared" si="605"/>
        <v>49124</v>
      </c>
      <c r="C4213" s="179" t="str">
        <f t="shared" si="601"/>
        <v>구간46</v>
      </c>
      <c r="D4213" s="152">
        <f t="shared" si="598"/>
        <v>91</v>
      </c>
      <c r="E4213" s="180">
        <f>COUNTIF($C$15:C4213,C4213)</f>
        <v>90</v>
      </c>
      <c r="F4213" s="181">
        <f t="shared" si="602"/>
        <v>0</v>
      </c>
      <c r="G4213" s="181">
        <f t="shared" si="603"/>
        <v>0</v>
      </c>
      <c r="H4213" s="182">
        <f t="shared" si="599"/>
        <v>0</v>
      </c>
    </row>
    <row r="4214" spans="1:8">
      <c r="A4214" s="152">
        <f t="shared" si="605"/>
        <v>4200</v>
      </c>
      <c r="B4214" s="153">
        <f t="shared" si="605"/>
        <v>49125</v>
      </c>
      <c r="C4214" s="179" t="str">
        <f t="shared" si="601"/>
        <v>구간46</v>
      </c>
      <c r="D4214" s="152">
        <f t="shared" si="598"/>
        <v>91</v>
      </c>
      <c r="E4214" s="180">
        <f>COUNTIF($C$15:C4214,C4214)</f>
        <v>91</v>
      </c>
      <c r="F4214" s="181">
        <f t="shared" si="602"/>
        <v>0</v>
      </c>
      <c r="G4214" s="181">
        <f t="shared" si="603"/>
        <v>0</v>
      </c>
      <c r="H4214" s="182">
        <f t="shared" si="599"/>
        <v>0</v>
      </c>
    </row>
    <row r="4215" spans="1:8">
      <c r="A4215" s="152">
        <f t="shared" si="605"/>
        <v>4201</v>
      </c>
      <c r="B4215" s="153">
        <f t="shared" si="605"/>
        <v>49126</v>
      </c>
      <c r="C4215" s="179" t="str">
        <f t="shared" si="601"/>
        <v>구간47</v>
      </c>
      <c r="D4215" s="152">
        <f t="shared" si="598"/>
        <v>92</v>
      </c>
      <c r="E4215" s="180">
        <f>COUNTIF($C$15:C4215,C4215)</f>
        <v>1</v>
      </c>
      <c r="F4215" s="181">
        <f t="shared" si="602"/>
        <v>0</v>
      </c>
      <c r="G4215" s="181">
        <f t="shared" si="603"/>
        <v>0</v>
      </c>
      <c r="H4215" s="182">
        <f t="shared" si="599"/>
        <v>0</v>
      </c>
    </row>
    <row r="4216" spans="1:8">
      <c r="A4216" s="152">
        <f t="shared" si="605"/>
        <v>4202</v>
      </c>
      <c r="B4216" s="153">
        <f t="shared" si="605"/>
        <v>49127</v>
      </c>
      <c r="C4216" s="179" t="str">
        <f t="shared" si="601"/>
        <v>구간47</v>
      </c>
      <c r="D4216" s="152">
        <f t="shared" si="598"/>
        <v>92</v>
      </c>
      <c r="E4216" s="180">
        <f>COUNTIF($C$15:C4216,C4216)</f>
        <v>2</v>
      </c>
      <c r="F4216" s="181">
        <f t="shared" si="602"/>
        <v>0</v>
      </c>
      <c r="G4216" s="181">
        <f t="shared" si="603"/>
        <v>0</v>
      </c>
      <c r="H4216" s="182">
        <f t="shared" si="599"/>
        <v>0</v>
      </c>
    </row>
    <row r="4217" spans="1:8">
      <c r="A4217" s="152">
        <f t="shared" si="605"/>
        <v>4203</v>
      </c>
      <c r="B4217" s="153">
        <f t="shared" si="605"/>
        <v>49128</v>
      </c>
      <c r="C4217" s="179" t="str">
        <f t="shared" si="601"/>
        <v>구간47</v>
      </c>
      <c r="D4217" s="152">
        <f t="shared" si="598"/>
        <v>92</v>
      </c>
      <c r="E4217" s="180">
        <f>COUNTIF($C$15:C4217,C4217)</f>
        <v>3</v>
      </c>
      <c r="F4217" s="181">
        <f t="shared" si="602"/>
        <v>0</v>
      </c>
      <c r="G4217" s="181">
        <f t="shared" si="603"/>
        <v>0</v>
      </c>
      <c r="H4217" s="182">
        <f t="shared" si="599"/>
        <v>0</v>
      </c>
    </row>
    <row r="4218" spans="1:8">
      <c r="A4218" s="152">
        <f t="shared" si="605"/>
        <v>4204</v>
      </c>
      <c r="B4218" s="153">
        <f t="shared" si="605"/>
        <v>49129</v>
      </c>
      <c r="C4218" s="179" t="str">
        <f t="shared" si="601"/>
        <v>구간47</v>
      </c>
      <c r="D4218" s="152">
        <f t="shared" si="598"/>
        <v>92</v>
      </c>
      <c r="E4218" s="180">
        <f>COUNTIF($C$15:C4218,C4218)</f>
        <v>4</v>
      </c>
      <c r="F4218" s="181">
        <f t="shared" si="602"/>
        <v>0</v>
      </c>
      <c r="G4218" s="181">
        <f t="shared" si="603"/>
        <v>0</v>
      </c>
      <c r="H4218" s="182">
        <f t="shared" si="599"/>
        <v>0</v>
      </c>
    </row>
    <row r="4219" spans="1:8">
      <c r="A4219" s="152">
        <f t="shared" si="605"/>
        <v>4205</v>
      </c>
      <c r="B4219" s="153">
        <f t="shared" si="605"/>
        <v>49130</v>
      </c>
      <c r="C4219" s="179" t="str">
        <f t="shared" si="601"/>
        <v>구간47</v>
      </c>
      <c r="D4219" s="152">
        <f t="shared" si="598"/>
        <v>92</v>
      </c>
      <c r="E4219" s="180">
        <f>COUNTIF($C$15:C4219,C4219)</f>
        <v>5</v>
      </c>
      <c r="F4219" s="181">
        <f t="shared" si="602"/>
        <v>0</v>
      </c>
      <c r="G4219" s="181">
        <f t="shared" si="603"/>
        <v>0</v>
      </c>
      <c r="H4219" s="182">
        <f t="shared" si="599"/>
        <v>0</v>
      </c>
    </row>
    <row r="4220" spans="1:8">
      <c r="A4220" s="152">
        <f t="shared" si="605"/>
        <v>4206</v>
      </c>
      <c r="B4220" s="153">
        <f t="shared" si="605"/>
        <v>49131</v>
      </c>
      <c r="C4220" s="179" t="str">
        <f t="shared" si="601"/>
        <v>구간47</v>
      </c>
      <c r="D4220" s="152">
        <f t="shared" si="598"/>
        <v>92</v>
      </c>
      <c r="E4220" s="180">
        <f>COUNTIF($C$15:C4220,C4220)</f>
        <v>6</v>
      </c>
      <c r="F4220" s="181">
        <f t="shared" si="602"/>
        <v>0</v>
      </c>
      <c r="G4220" s="181">
        <f t="shared" si="603"/>
        <v>0</v>
      </c>
      <c r="H4220" s="182">
        <f t="shared" si="599"/>
        <v>0</v>
      </c>
    </row>
    <row r="4221" spans="1:8">
      <c r="A4221" s="152">
        <f t="shared" si="605"/>
        <v>4207</v>
      </c>
      <c r="B4221" s="153">
        <f t="shared" si="605"/>
        <v>49132</v>
      </c>
      <c r="C4221" s="179" t="str">
        <f t="shared" si="601"/>
        <v>구간47</v>
      </c>
      <c r="D4221" s="152">
        <f t="shared" si="598"/>
        <v>92</v>
      </c>
      <c r="E4221" s="180">
        <f>COUNTIF($C$15:C4221,C4221)</f>
        <v>7</v>
      </c>
      <c r="F4221" s="181">
        <f t="shared" si="602"/>
        <v>0</v>
      </c>
      <c r="G4221" s="181">
        <f t="shared" si="603"/>
        <v>0</v>
      </c>
      <c r="H4221" s="182">
        <f t="shared" si="599"/>
        <v>0</v>
      </c>
    </row>
    <row r="4222" spans="1:8">
      <c r="A4222" s="152">
        <f t="shared" si="605"/>
        <v>4208</v>
      </c>
      <c r="B4222" s="153">
        <f t="shared" si="605"/>
        <v>49133</v>
      </c>
      <c r="C4222" s="179" t="str">
        <f t="shared" si="601"/>
        <v>구간47</v>
      </c>
      <c r="D4222" s="152">
        <f t="shared" si="598"/>
        <v>92</v>
      </c>
      <c r="E4222" s="180">
        <f>COUNTIF($C$15:C4222,C4222)</f>
        <v>8</v>
      </c>
      <c r="F4222" s="181">
        <f t="shared" si="602"/>
        <v>0</v>
      </c>
      <c r="G4222" s="181">
        <f t="shared" si="603"/>
        <v>0</v>
      </c>
      <c r="H4222" s="182">
        <f t="shared" si="599"/>
        <v>0</v>
      </c>
    </row>
    <row r="4223" spans="1:8">
      <c r="A4223" s="152">
        <f t="shared" si="605"/>
        <v>4209</v>
      </c>
      <c r="B4223" s="153">
        <f t="shared" si="605"/>
        <v>49134</v>
      </c>
      <c r="C4223" s="179" t="str">
        <f t="shared" si="601"/>
        <v>구간47</v>
      </c>
      <c r="D4223" s="152">
        <f t="shared" si="598"/>
        <v>92</v>
      </c>
      <c r="E4223" s="180">
        <f>COUNTIF($C$15:C4223,C4223)</f>
        <v>9</v>
      </c>
      <c r="F4223" s="181">
        <f t="shared" si="602"/>
        <v>0</v>
      </c>
      <c r="G4223" s="181">
        <f t="shared" si="603"/>
        <v>0</v>
      </c>
      <c r="H4223" s="182">
        <f t="shared" si="599"/>
        <v>0</v>
      </c>
    </row>
    <row r="4224" spans="1:8">
      <c r="A4224" s="152">
        <f t="shared" ref="A4224:B4239" si="606">A4223+1</f>
        <v>4210</v>
      </c>
      <c r="B4224" s="153">
        <f t="shared" si="606"/>
        <v>49135</v>
      </c>
      <c r="C4224" s="179" t="str">
        <f t="shared" si="601"/>
        <v>구간47</v>
      </c>
      <c r="D4224" s="152">
        <f t="shared" si="598"/>
        <v>92</v>
      </c>
      <c r="E4224" s="180">
        <f>COUNTIF($C$15:C4224,C4224)</f>
        <v>10</v>
      </c>
      <c r="F4224" s="181">
        <f t="shared" si="602"/>
        <v>0</v>
      </c>
      <c r="G4224" s="181">
        <f t="shared" si="603"/>
        <v>0</v>
      </c>
      <c r="H4224" s="182">
        <f t="shared" si="599"/>
        <v>0</v>
      </c>
    </row>
    <row r="4225" spans="1:8">
      <c r="A4225" s="152">
        <f t="shared" si="606"/>
        <v>4211</v>
      </c>
      <c r="B4225" s="153">
        <f t="shared" si="606"/>
        <v>49136</v>
      </c>
      <c r="C4225" s="179" t="str">
        <f t="shared" si="601"/>
        <v>구간47</v>
      </c>
      <c r="D4225" s="152">
        <f t="shared" si="598"/>
        <v>92</v>
      </c>
      <c r="E4225" s="180">
        <f>COUNTIF($C$15:C4225,C4225)</f>
        <v>11</v>
      </c>
      <c r="F4225" s="181">
        <f t="shared" si="602"/>
        <v>0</v>
      </c>
      <c r="G4225" s="181">
        <f t="shared" si="603"/>
        <v>0</v>
      </c>
      <c r="H4225" s="182">
        <f t="shared" si="599"/>
        <v>0</v>
      </c>
    </row>
    <row r="4226" spans="1:8">
      <c r="A4226" s="152">
        <f t="shared" si="606"/>
        <v>4212</v>
      </c>
      <c r="B4226" s="153">
        <f t="shared" si="606"/>
        <v>49137</v>
      </c>
      <c r="C4226" s="179" t="str">
        <f t="shared" si="601"/>
        <v>구간47</v>
      </c>
      <c r="D4226" s="152">
        <f t="shared" si="598"/>
        <v>92</v>
      </c>
      <c r="E4226" s="180">
        <f>COUNTIF($C$15:C4226,C4226)</f>
        <v>12</v>
      </c>
      <c r="F4226" s="181">
        <f t="shared" si="602"/>
        <v>0</v>
      </c>
      <c r="G4226" s="181">
        <f t="shared" si="603"/>
        <v>0</v>
      </c>
      <c r="H4226" s="182">
        <f t="shared" si="599"/>
        <v>0</v>
      </c>
    </row>
    <row r="4227" spans="1:8">
      <c r="A4227" s="152">
        <f t="shared" si="606"/>
        <v>4213</v>
      </c>
      <c r="B4227" s="153">
        <f t="shared" si="606"/>
        <v>49138</v>
      </c>
      <c r="C4227" s="179" t="str">
        <f t="shared" si="601"/>
        <v>구간47</v>
      </c>
      <c r="D4227" s="152">
        <f t="shared" si="598"/>
        <v>92</v>
      </c>
      <c r="E4227" s="180">
        <f>COUNTIF($C$15:C4227,C4227)</f>
        <v>13</v>
      </c>
      <c r="F4227" s="181">
        <f t="shared" si="602"/>
        <v>0</v>
      </c>
      <c r="G4227" s="181">
        <f t="shared" si="603"/>
        <v>0</v>
      </c>
      <c r="H4227" s="182">
        <f t="shared" si="599"/>
        <v>0</v>
      </c>
    </row>
    <row r="4228" spans="1:8">
      <c r="A4228" s="152">
        <f t="shared" si="606"/>
        <v>4214</v>
      </c>
      <c r="B4228" s="153">
        <f t="shared" si="606"/>
        <v>49139</v>
      </c>
      <c r="C4228" s="179" t="str">
        <f t="shared" si="601"/>
        <v>구간47</v>
      </c>
      <c r="D4228" s="152">
        <f t="shared" si="598"/>
        <v>92</v>
      </c>
      <c r="E4228" s="180">
        <f>COUNTIF($C$15:C4228,C4228)</f>
        <v>14</v>
      </c>
      <c r="F4228" s="181">
        <f t="shared" si="602"/>
        <v>0</v>
      </c>
      <c r="G4228" s="181">
        <f t="shared" si="603"/>
        <v>0</v>
      </c>
      <c r="H4228" s="182">
        <f t="shared" si="599"/>
        <v>0</v>
      </c>
    </row>
    <row r="4229" spans="1:8">
      <c r="A4229" s="152">
        <f t="shared" si="606"/>
        <v>4215</v>
      </c>
      <c r="B4229" s="153">
        <f t="shared" si="606"/>
        <v>49140</v>
      </c>
      <c r="C4229" s="179" t="str">
        <f t="shared" si="601"/>
        <v>구간47</v>
      </c>
      <c r="D4229" s="152">
        <f t="shared" si="598"/>
        <v>92</v>
      </c>
      <c r="E4229" s="180">
        <f>COUNTIF($C$15:C4229,C4229)</f>
        <v>15</v>
      </c>
      <c r="F4229" s="181">
        <f t="shared" si="602"/>
        <v>0</v>
      </c>
      <c r="G4229" s="181">
        <f t="shared" si="603"/>
        <v>0</v>
      </c>
      <c r="H4229" s="182">
        <f t="shared" si="599"/>
        <v>0</v>
      </c>
    </row>
    <row r="4230" spans="1:8">
      <c r="A4230" s="152">
        <f t="shared" si="606"/>
        <v>4216</v>
      </c>
      <c r="B4230" s="153">
        <f t="shared" si="606"/>
        <v>49141</v>
      </c>
      <c r="C4230" s="179" t="str">
        <f t="shared" si="601"/>
        <v>구간47</v>
      </c>
      <c r="D4230" s="152">
        <f t="shared" si="598"/>
        <v>92</v>
      </c>
      <c r="E4230" s="180">
        <f>COUNTIF($C$15:C4230,C4230)</f>
        <v>16</v>
      </c>
      <c r="F4230" s="181">
        <f t="shared" si="602"/>
        <v>0</v>
      </c>
      <c r="G4230" s="181">
        <f t="shared" si="603"/>
        <v>0</v>
      </c>
      <c r="H4230" s="182">
        <f t="shared" si="599"/>
        <v>0</v>
      </c>
    </row>
    <row r="4231" spans="1:8">
      <c r="A4231" s="152">
        <f t="shared" si="606"/>
        <v>4217</v>
      </c>
      <c r="B4231" s="153">
        <f t="shared" si="606"/>
        <v>49142</v>
      </c>
      <c r="C4231" s="179" t="str">
        <f t="shared" si="601"/>
        <v>구간47</v>
      </c>
      <c r="D4231" s="152">
        <f t="shared" si="598"/>
        <v>92</v>
      </c>
      <c r="E4231" s="180">
        <f>COUNTIF($C$15:C4231,C4231)</f>
        <v>17</v>
      </c>
      <c r="F4231" s="181">
        <f t="shared" si="602"/>
        <v>0</v>
      </c>
      <c r="G4231" s="181">
        <f t="shared" si="603"/>
        <v>0</v>
      </c>
      <c r="H4231" s="182">
        <f t="shared" si="599"/>
        <v>0</v>
      </c>
    </row>
    <row r="4232" spans="1:8">
      <c r="A4232" s="152">
        <f t="shared" si="606"/>
        <v>4218</v>
      </c>
      <c r="B4232" s="153">
        <f t="shared" si="606"/>
        <v>49143</v>
      </c>
      <c r="C4232" s="179" t="str">
        <f t="shared" si="601"/>
        <v>구간47</v>
      </c>
      <c r="D4232" s="152">
        <f t="shared" si="598"/>
        <v>92</v>
      </c>
      <c r="E4232" s="180">
        <f>COUNTIF($C$15:C4232,C4232)</f>
        <v>18</v>
      </c>
      <c r="F4232" s="181">
        <f t="shared" si="602"/>
        <v>0</v>
      </c>
      <c r="G4232" s="181">
        <f t="shared" si="603"/>
        <v>0</v>
      </c>
      <c r="H4232" s="182">
        <f t="shared" si="599"/>
        <v>0</v>
      </c>
    </row>
    <row r="4233" spans="1:8">
      <c r="A4233" s="152">
        <f t="shared" si="606"/>
        <v>4219</v>
      </c>
      <c r="B4233" s="153">
        <f t="shared" si="606"/>
        <v>49144</v>
      </c>
      <c r="C4233" s="179" t="str">
        <f t="shared" si="601"/>
        <v>구간47</v>
      </c>
      <c r="D4233" s="152">
        <f t="shared" si="598"/>
        <v>92</v>
      </c>
      <c r="E4233" s="180">
        <f>COUNTIF($C$15:C4233,C4233)</f>
        <v>19</v>
      </c>
      <c r="F4233" s="181">
        <f t="shared" si="602"/>
        <v>0</v>
      </c>
      <c r="G4233" s="181">
        <f t="shared" si="603"/>
        <v>0</v>
      </c>
      <c r="H4233" s="182">
        <f t="shared" si="599"/>
        <v>0</v>
      </c>
    </row>
    <row r="4234" spans="1:8">
      <c r="A4234" s="152">
        <f t="shared" si="606"/>
        <v>4220</v>
      </c>
      <c r="B4234" s="153">
        <f t="shared" si="606"/>
        <v>49145</v>
      </c>
      <c r="C4234" s="179" t="str">
        <f t="shared" si="601"/>
        <v>구간47</v>
      </c>
      <c r="D4234" s="152">
        <f t="shared" si="598"/>
        <v>92</v>
      </c>
      <c r="E4234" s="180">
        <f>COUNTIF($C$15:C4234,C4234)</f>
        <v>20</v>
      </c>
      <c r="F4234" s="181">
        <f t="shared" si="602"/>
        <v>0</v>
      </c>
      <c r="G4234" s="181">
        <f t="shared" si="603"/>
        <v>0</v>
      </c>
      <c r="H4234" s="182">
        <f t="shared" si="599"/>
        <v>0</v>
      </c>
    </row>
    <row r="4235" spans="1:8">
      <c r="A4235" s="152">
        <f t="shared" si="606"/>
        <v>4221</v>
      </c>
      <c r="B4235" s="153">
        <f t="shared" si="606"/>
        <v>49146</v>
      </c>
      <c r="C4235" s="179" t="str">
        <f t="shared" si="601"/>
        <v>구간47</v>
      </c>
      <c r="D4235" s="152">
        <f t="shared" si="598"/>
        <v>92</v>
      </c>
      <c r="E4235" s="180">
        <f>COUNTIF($C$15:C4235,C4235)</f>
        <v>21</v>
      </c>
      <c r="F4235" s="181">
        <f t="shared" si="602"/>
        <v>0</v>
      </c>
      <c r="G4235" s="181">
        <f t="shared" si="603"/>
        <v>0</v>
      </c>
      <c r="H4235" s="182">
        <f t="shared" si="599"/>
        <v>0</v>
      </c>
    </row>
    <row r="4236" spans="1:8">
      <c r="A4236" s="152">
        <f t="shared" si="606"/>
        <v>4222</v>
      </c>
      <c r="B4236" s="153">
        <f t="shared" si="606"/>
        <v>49147</v>
      </c>
      <c r="C4236" s="179" t="str">
        <f t="shared" si="601"/>
        <v>구간47</v>
      </c>
      <c r="D4236" s="152">
        <f t="shared" si="598"/>
        <v>92</v>
      </c>
      <c r="E4236" s="180">
        <f>COUNTIF($C$15:C4236,C4236)</f>
        <v>22</v>
      </c>
      <c r="F4236" s="181">
        <f t="shared" si="602"/>
        <v>0</v>
      </c>
      <c r="G4236" s="181">
        <f t="shared" si="603"/>
        <v>0</v>
      </c>
      <c r="H4236" s="182">
        <f t="shared" si="599"/>
        <v>0</v>
      </c>
    </row>
    <row r="4237" spans="1:8">
      <c r="A4237" s="152">
        <f t="shared" si="606"/>
        <v>4223</v>
      </c>
      <c r="B4237" s="153">
        <f t="shared" si="606"/>
        <v>49148</v>
      </c>
      <c r="C4237" s="179" t="str">
        <f t="shared" si="601"/>
        <v>구간47</v>
      </c>
      <c r="D4237" s="152">
        <f t="shared" si="598"/>
        <v>92</v>
      </c>
      <c r="E4237" s="180">
        <f>COUNTIF($C$15:C4237,C4237)</f>
        <v>23</v>
      </c>
      <c r="F4237" s="181">
        <f t="shared" si="602"/>
        <v>0</v>
      </c>
      <c r="G4237" s="181">
        <f t="shared" si="603"/>
        <v>0</v>
      </c>
      <c r="H4237" s="182">
        <f t="shared" si="599"/>
        <v>0</v>
      </c>
    </row>
    <row r="4238" spans="1:8">
      <c r="A4238" s="152">
        <f t="shared" si="606"/>
        <v>4224</v>
      </c>
      <c r="B4238" s="153">
        <f t="shared" si="606"/>
        <v>49149</v>
      </c>
      <c r="C4238" s="179" t="str">
        <f t="shared" si="601"/>
        <v>구간47</v>
      </c>
      <c r="D4238" s="152">
        <f t="shared" si="598"/>
        <v>92</v>
      </c>
      <c r="E4238" s="180">
        <f>COUNTIF($C$15:C4238,C4238)</f>
        <v>24</v>
      </c>
      <c r="F4238" s="181">
        <f t="shared" si="602"/>
        <v>0</v>
      </c>
      <c r="G4238" s="181">
        <f t="shared" si="603"/>
        <v>0</v>
      </c>
      <c r="H4238" s="182">
        <f t="shared" si="599"/>
        <v>0</v>
      </c>
    </row>
    <row r="4239" spans="1:8">
      <c r="A4239" s="152">
        <f t="shared" si="606"/>
        <v>4225</v>
      </c>
      <c r="B4239" s="153">
        <f t="shared" si="606"/>
        <v>49150</v>
      </c>
      <c r="C4239" s="179" t="str">
        <f t="shared" si="601"/>
        <v>구간47</v>
      </c>
      <c r="D4239" s="152">
        <f t="shared" ref="D4239:D4302" si="607">COUNTIF($C$15:$C$49928,C4239)</f>
        <v>92</v>
      </c>
      <c r="E4239" s="180">
        <f>COUNTIF($C$15:C4239,C4239)</f>
        <v>25</v>
      </c>
      <c r="F4239" s="181">
        <f t="shared" si="602"/>
        <v>0</v>
      </c>
      <c r="G4239" s="181">
        <f t="shared" si="603"/>
        <v>0</v>
      </c>
      <c r="H4239" s="182">
        <f t="shared" ref="H4239:H4302" si="608">F4239+G4239</f>
        <v>0</v>
      </c>
    </row>
    <row r="4240" spans="1:8">
      <c r="A4240" s="152">
        <f t="shared" ref="A4240:B4255" si="609">A4239+1</f>
        <v>4226</v>
      </c>
      <c r="B4240" s="153">
        <f t="shared" si="609"/>
        <v>49151</v>
      </c>
      <c r="C4240" s="179" t="str">
        <f t="shared" ref="C4240:C4303" si="610">IF(IFERROR(HLOOKUP(B4240,$D$5:$BK$6,2,FALSE),"")="",C4241,HLOOKUP(B4240,$D$5:$BK$7,2,FALSE))</f>
        <v>구간47</v>
      </c>
      <c r="D4240" s="152">
        <f t="shared" si="607"/>
        <v>92</v>
      </c>
      <c r="E4240" s="180">
        <f>COUNTIF($C$15:C4240,C4240)</f>
        <v>26</v>
      </c>
      <c r="F4240" s="181">
        <f t="shared" ref="F4240:F4303" si="611">HLOOKUP($C4240,$D$6:$BK$11,6,FALSE)</f>
        <v>0</v>
      </c>
      <c r="G4240" s="181">
        <f t="shared" ref="G4240:G4303" si="612">HLOOKUP($C4240,$D$6:$BK$11,5,FALSE)*(E4240)</f>
        <v>0</v>
      </c>
      <c r="H4240" s="182">
        <f t="shared" si="608"/>
        <v>0</v>
      </c>
    </row>
    <row r="4241" spans="1:8">
      <c r="A4241" s="152">
        <f t="shared" si="609"/>
        <v>4227</v>
      </c>
      <c r="B4241" s="153">
        <f t="shared" si="609"/>
        <v>49152</v>
      </c>
      <c r="C4241" s="179" t="str">
        <f t="shared" si="610"/>
        <v>구간47</v>
      </c>
      <c r="D4241" s="152">
        <f t="shared" si="607"/>
        <v>92</v>
      </c>
      <c r="E4241" s="180">
        <f>COUNTIF($C$15:C4241,C4241)</f>
        <v>27</v>
      </c>
      <c r="F4241" s="181">
        <f t="shared" si="611"/>
        <v>0</v>
      </c>
      <c r="G4241" s="181">
        <f t="shared" si="612"/>
        <v>0</v>
      </c>
      <c r="H4241" s="182">
        <f t="shared" si="608"/>
        <v>0</v>
      </c>
    </row>
    <row r="4242" spans="1:8">
      <c r="A4242" s="152">
        <f t="shared" si="609"/>
        <v>4228</v>
      </c>
      <c r="B4242" s="153">
        <f t="shared" si="609"/>
        <v>49153</v>
      </c>
      <c r="C4242" s="179" t="str">
        <f t="shared" si="610"/>
        <v>구간47</v>
      </c>
      <c r="D4242" s="152">
        <f t="shared" si="607"/>
        <v>92</v>
      </c>
      <c r="E4242" s="180">
        <f>COUNTIF($C$15:C4242,C4242)</f>
        <v>28</v>
      </c>
      <c r="F4242" s="181">
        <f t="shared" si="611"/>
        <v>0</v>
      </c>
      <c r="G4242" s="181">
        <f t="shared" si="612"/>
        <v>0</v>
      </c>
      <c r="H4242" s="182">
        <f t="shared" si="608"/>
        <v>0</v>
      </c>
    </row>
    <row r="4243" spans="1:8">
      <c r="A4243" s="152">
        <f t="shared" si="609"/>
        <v>4229</v>
      </c>
      <c r="B4243" s="153">
        <f t="shared" si="609"/>
        <v>49154</v>
      </c>
      <c r="C4243" s="179" t="str">
        <f t="shared" si="610"/>
        <v>구간47</v>
      </c>
      <c r="D4243" s="152">
        <f t="shared" si="607"/>
        <v>92</v>
      </c>
      <c r="E4243" s="180">
        <f>COUNTIF($C$15:C4243,C4243)</f>
        <v>29</v>
      </c>
      <c r="F4243" s="181">
        <f t="shared" si="611"/>
        <v>0</v>
      </c>
      <c r="G4243" s="181">
        <f t="shared" si="612"/>
        <v>0</v>
      </c>
      <c r="H4243" s="182">
        <f t="shared" si="608"/>
        <v>0</v>
      </c>
    </row>
    <row r="4244" spans="1:8">
      <c r="A4244" s="152">
        <f t="shared" si="609"/>
        <v>4230</v>
      </c>
      <c r="B4244" s="153">
        <f t="shared" si="609"/>
        <v>49155</v>
      </c>
      <c r="C4244" s="179" t="str">
        <f t="shared" si="610"/>
        <v>구간47</v>
      </c>
      <c r="D4244" s="152">
        <f t="shared" si="607"/>
        <v>92</v>
      </c>
      <c r="E4244" s="180">
        <f>COUNTIF($C$15:C4244,C4244)</f>
        <v>30</v>
      </c>
      <c r="F4244" s="181">
        <f t="shared" si="611"/>
        <v>0</v>
      </c>
      <c r="G4244" s="181">
        <f t="shared" si="612"/>
        <v>0</v>
      </c>
      <c r="H4244" s="182">
        <f t="shared" si="608"/>
        <v>0</v>
      </c>
    </row>
    <row r="4245" spans="1:8">
      <c r="A4245" s="152">
        <f t="shared" si="609"/>
        <v>4231</v>
      </c>
      <c r="B4245" s="153">
        <f t="shared" si="609"/>
        <v>49156</v>
      </c>
      <c r="C4245" s="179" t="str">
        <f t="shared" si="610"/>
        <v>구간47</v>
      </c>
      <c r="D4245" s="152">
        <f t="shared" si="607"/>
        <v>92</v>
      </c>
      <c r="E4245" s="180">
        <f>COUNTIF($C$15:C4245,C4245)</f>
        <v>31</v>
      </c>
      <c r="F4245" s="181">
        <f t="shared" si="611"/>
        <v>0</v>
      </c>
      <c r="G4245" s="181">
        <f t="shared" si="612"/>
        <v>0</v>
      </c>
      <c r="H4245" s="182">
        <f t="shared" si="608"/>
        <v>0</v>
      </c>
    </row>
    <row r="4246" spans="1:8">
      <c r="A4246" s="152">
        <f t="shared" si="609"/>
        <v>4232</v>
      </c>
      <c r="B4246" s="153">
        <f t="shared" si="609"/>
        <v>49157</v>
      </c>
      <c r="C4246" s="179" t="str">
        <f t="shared" si="610"/>
        <v>구간47</v>
      </c>
      <c r="D4246" s="152">
        <f t="shared" si="607"/>
        <v>92</v>
      </c>
      <c r="E4246" s="180">
        <f>COUNTIF($C$15:C4246,C4246)</f>
        <v>32</v>
      </c>
      <c r="F4246" s="181">
        <f t="shared" si="611"/>
        <v>0</v>
      </c>
      <c r="G4246" s="181">
        <f t="shared" si="612"/>
        <v>0</v>
      </c>
      <c r="H4246" s="182">
        <f t="shared" si="608"/>
        <v>0</v>
      </c>
    </row>
    <row r="4247" spans="1:8">
      <c r="A4247" s="152">
        <f t="shared" si="609"/>
        <v>4233</v>
      </c>
      <c r="B4247" s="153">
        <f t="shared" si="609"/>
        <v>49158</v>
      </c>
      <c r="C4247" s="179" t="str">
        <f t="shared" si="610"/>
        <v>구간47</v>
      </c>
      <c r="D4247" s="152">
        <f t="shared" si="607"/>
        <v>92</v>
      </c>
      <c r="E4247" s="180">
        <f>COUNTIF($C$15:C4247,C4247)</f>
        <v>33</v>
      </c>
      <c r="F4247" s="181">
        <f t="shared" si="611"/>
        <v>0</v>
      </c>
      <c r="G4247" s="181">
        <f t="shared" si="612"/>
        <v>0</v>
      </c>
      <c r="H4247" s="182">
        <f t="shared" si="608"/>
        <v>0</v>
      </c>
    </row>
    <row r="4248" spans="1:8">
      <c r="A4248" s="152">
        <f t="shared" si="609"/>
        <v>4234</v>
      </c>
      <c r="B4248" s="153">
        <f t="shared" si="609"/>
        <v>49159</v>
      </c>
      <c r="C4248" s="179" t="str">
        <f t="shared" si="610"/>
        <v>구간47</v>
      </c>
      <c r="D4248" s="152">
        <f t="shared" si="607"/>
        <v>92</v>
      </c>
      <c r="E4248" s="180">
        <f>COUNTIF($C$15:C4248,C4248)</f>
        <v>34</v>
      </c>
      <c r="F4248" s="181">
        <f t="shared" si="611"/>
        <v>0</v>
      </c>
      <c r="G4248" s="181">
        <f t="shared" si="612"/>
        <v>0</v>
      </c>
      <c r="H4248" s="182">
        <f t="shared" si="608"/>
        <v>0</v>
      </c>
    </row>
    <row r="4249" spans="1:8">
      <c r="A4249" s="152">
        <f t="shared" si="609"/>
        <v>4235</v>
      </c>
      <c r="B4249" s="153">
        <f t="shared" si="609"/>
        <v>49160</v>
      </c>
      <c r="C4249" s="179" t="str">
        <f t="shared" si="610"/>
        <v>구간47</v>
      </c>
      <c r="D4249" s="152">
        <f t="shared" si="607"/>
        <v>92</v>
      </c>
      <c r="E4249" s="180">
        <f>COUNTIF($C$15:C4249,C4249)</f>
        <v>35</v>
      </c>
      <c r="F4249" s="181">
        <f t="shared" si="611"/>
        <v>0</v>
      </c>
      <c r="G4249" s="181">
        <f t="shared" si="612"/>
        <v>0</v>
      </c>
      <c r="H4249" s="182">
        <f t="shared" si="608"/>
        <v>0</v>
      </c>
    </row>
    <row r="4250" spans="1:8">
      <c r="A4250" s="152">
        <f t="shared" si="609"/>
        <v>4236</v>
      </c>
      <c r="B4250" s="153">
        <f t="shared" si="609"/>
        <v>49161</v>
      </c>
      <c r="C4250" s="179" t="str">
        <f t="shared" si="610"/>
        <v>구간47</v>
      </c>
      <c r="D4250" s="152">
        <f t="shared" si="607"/>
        <v>92</v>
      </c>
      <c r="E4250" s="180">
        <f>COUNTIF($C$15:C4250,C4250)</f>
        <v>36</v>
      </c>
      <c r="F4250" s="181">
        <f t="shared" si="611"/>
        <v>0</v>
      </c>
      <c r="G4250" s="181">
        <f t="shared" si="612"/>
        <v>0</v>
      </c>
      <c r="H4250" s="182">
        <f t="shared" si="608"/>
        <v>0</v>
      </c>
    </row>
    <row r="4251" spans="1:8">
      <c r="A4251" s="152">
        <f t="shared" si="609"/>
        <v>4237</v>
      </c>
      <c r="B4251" s="153">
        <f t="shared" si="609"/>
        <v>49162</v>
      </c>
      <c r="C4251" s="179" t="str">
        <f t="shared" si="610"/>
        <v>구간47</v>
      </c>
      <c r="D4251" s="152">
        <f t="shared" si="607"/>
        <v>92</v>
      </c>
      <c r="E4251" s="180">
        <f>COUNTIF($C$15:C4251,C4251)</f>
        <v>37</v>
      </c>
      <c r="F4251" s="181">
        <f t="shared" si="611"/>
        <v>0</v>
      </c>
      <c r="G4251" s="181">
        <f t="shared" si="612"/>
        <v>0</v>
      </c>
      <c r="H4251" s="182">
        <f t="shared" si="608"/>
        <v>0</v>
      </c>
    </row>
    <row r="4252" spans="1:8">
      <c r="A4252" s="152">
        <f t="shared" si="609"/>
        <v>4238</v>
      </c>
      <c r="B4252" s="153">
        <f t="shared" si="609"/>
        <v>49163</v>
      </c>
      <c r="C4252" s="179" t="str">
        <f t="shared" si="610"/>
        <v>구간47</v>
      </c>
      <c r="D4252" s="152">
        <f t="shared" si="607"/>
        <v>92</v>
      </c>
      <c r="E4252" s="180">
        <f>COUNTIF($C$15:C4252,C4252)</f>
        <v>38</v>
      </c>
      <c r="F4252" s="181">
        <f t="shared" si="611"/>
        <v>0</v>
      </c>
      <c r="G4252" s="181">
        <f t="shared" si="612"/>
        <v>0</v>
      </c>
      <c r="H4252" s="182">
        <f t="shared" si="608"/>
        <v>0</v>
      </c>
    </row>
    <row r="4253" spans="1:8">
      <c r="A4253" s="152">
        <f t="shared" si="609"/>
        <v>4239</v>
      </c>
      <c r="B4253" s="153">
        <f t="shared" si="609"/>
        <v>49164</v>
      </c>
      <c r="C4253" s="179" t="str">
        <f t="shared" si="610"/>
        <v>구간47</v>
      </c>
      <c r="D4253" s="152">
        <f t="shared" si="607"/>
        <v>92</v>
      </c>
      <c r="E4253" s="180">
        <f>COUNTIF($C$15:C4253,C4253)</f>
        <v>39</v>
      </c>
      <c r="F4253" s="181">
        <f t="shared" si="611"/>
        <v>0</v>
      </c>
      <c r="G4253" s="181">
        <f t="shared" si="612"/>
        <v>0</v>
      </c>
      <c r="H4253" s="182">
        <f t="shared" si="608"/>
        <v>0</v>
      </c>
    </row>
    <row r="4254" spans="1:8">
      <c r="A4254" s="152">
        <f t="shared" si="609"/>
        <v>4240</v>
      </c>
      <c r="B4254" s="153">
        <f t="shared" si="609"/>
        <v>49165</v>
      </c>
      <c r="C4254" s="179" t="str">
        <f t="shared" si="610"/>
        <v>구간47</v>
      </c>
      <c r="D4254" s="152">
        <f t="shared" si="607"/>
        <v>92</v>
      </c>
      <c r="E4254" s="180">
        <f>COUNTIF($C$15:C4254,C4254)</f>
        <v>40</v>
      </c>
      <c r="F4254" s="181">
        <f t="shared" si="611"/>
        <v>0</v>
      </c>
      <c r="G4254" s="181">
        <f t="shared" si="612"/>
        <v>0</v>
      </c>
      <c r="H4254" s="182">
        <f t="shared" si="608"/>
        <v>0</v>
      </c>
    </row>
    <row r="4255" spans="1:8">
      <c r="A4255" s="152">
        <f t="shared" si="609"/>
        <v>4241</v>
      </c>
      <c r="B4255" s="153">
        <f t="shared" si="609"/>
        <v>49166</v>
      </c>
      <c r="C4255" s="179" t="str">
        <f t="shared" si="610"/>
        <v>구간47</v>
      </c>
      <c r="D4255" s="152">
        <f t="shared" si="607"/>
        <v>92</v>
      </c>
      <c r="E4255" s="180">
        <f>COUNTIF($C$15:C4255,C4255)</f>
        <v>41</v>
      </c>
      <c r="F4255" s="181">
        <f t="shared" si="611"/>
        <v>0</v>
      </c>
      <c r="G4255" s="181">
        <f t="shared" si="612"/>
        <v>0</v>
      </c>
      <c r="H4255" s="182">
        <f t="shared" si="608"/>
        <v>0</v>
      </c>
    </row>
    <row r="4256" spans="1:8">
      <c r="A4256" s="152">
        <f t="shared" ref="A4256:B4271" si="613">A4255+1</f>
        <v>4242</v>
      </c>
      <c r="B4256" s="153">
        <f t="shared" si="613"/>
        <v>49167</v>
      </c>
      <c r="C4256" s="179" t="str">
        <f t="shared" si="610"/>
        <v>구간47</v>
      </c>
      <c r="D4256" s="152">
        <f t="shared" si="607"/>
        <v>92</v>
      </c>
      <c r="E4256" s="180">
        <f>COUNTIF($C$15:C4256,C4256)</f>
        <v>42</v>
      </c>
      <c r="F4256" s="181">
        <f t="shared" si="611"/>
        <v>0</v>
      </c>
      <c r="G4256" s="181">
        <f t="shared" si="612"/>
        <v>0</v>
      </c>
      <c r="H4256" s="182">
        <f t="shared" si="608"/>
        <v>0</v>
      </c>
    </row>
    <row r="4257" spans="1:8">
      <c r="A4257" s="152">
        <f t="shared" si="613"/>
        <v>4243</v>
      </c>
      <c r="B4257" s="153">
        <f t="shared" si="613"/>
        <v>49168</v>
      </c>
      <c r="C4257" s="179" t="str">
        <f t="shared" si="610"/>
        <v>구간47</v>
      </c>
      <c r="D4257" s="152">
        <f t="shared" si="607"/>
        <v>92</v>
      </c>
      <c r="E4257" s="180">
        <f>COUNTIF($C$15:C4257,C4257)</f>
        <v>43</v>
      </c>
      <c r="F4257" s="181">
        <f t="shared" si="611"/>
        <v>0</v>
      </c>
      <c r="G4257" s="181">
        <f t="shared" si="612"/>
        <v>0</v>
      </c>
      <c r="H4257" s="182">
        <f t="shared" si="608"/>
        <v>0</v>
      </c>
    </row>
    <row r="4258" spans="1:8">
      <c r="A4258" s="152">
        <f t="shared" si="613"/>
        <v>4244</v>
      </c>
      <c r="B4258" s="153">
        <f t="shared" si="613"/>
        <v>49169</v>
      </c>
      <c r="C4258" s="179" t="str">
        <f t="shared" si="610"/>
        <v>구간47</v>
      </c>
      <c r="D4258" s="152">
        <f t="shared" si="607"/>
        <v>92</v>
      </c>
      <c r="E4258" s="180">
        <f>COUNTIF($C$15:C4258,C4258)</f>
        <v>44</v>
      </c>
      <c r="F4258" s="181">
        <f t="shared" si="611"/>
        <v>0</v>
      </c>
      <c r="G4258" s="181">
        <f t="shared" si="612"/>
        <v>0</v>
      </c>
      <c r="H4258" s="182">
        <f t="shared" si="608"/>
        <v>0</v>
      </c>
    </row>
    <row r="4259" spans="1:8">
      <c r="A4259" s="152">
        <f t="shared" si="613"/>
        <v>4245</v>
      </c>
      <c r="B4259" s="153">
        <f t="shared" si="613"/>
        <v>49170</v>
      </c>
      <c r="C4259" s="179" t="str">
        <f t="shared" si="610"/>
        <v>구간47</v>
      </c>
      <c r="D4259" s="152">
        <f t="shared" si="607"/>
        <v>92</v>
      </c>
      <c r="E4259" s="180">
        <f>COUNTIF($C$15:C4259,C4259)</f>
        <v>45</v>
      </c>
      <c r="F4259" s="181">
        <f t="shared" si="611"/>
        <v>0</v>
      </c>
      <c r="G4259" s="181">
        <f t="shared" si="612"/>
        <v>0</v>
      </c>
      <c r="H4259" s="182">
        <f t="shared" si="608"/>
        <v>0</v>
      </c>
    </row>
    <row r="4260" spans="1:8">
      <c r="A4260" s="152">
        <f t="shared" si="613"/>
        <v>4246</v>
      </c>
      <c r="B4260" s="153">
        <f t="shared" si="613"/>
        <v>49171</v>
      </c>
      <c r="C4260" s="179" t="str">
        <f t="shared" si="610"/>
        <v>구간47</v>
      </c>
      <c r="D4260" s="152">
        <f t="shared" si="607"/>
        <v>92</v>
      </c>
      <c r="E4260" s="180">
        <f>COUNTIF($C$15:C4260,C4260)</f>
        <v>46</v>
      </c>
      <c r="F4260" s="181">
        <f t="shared" si="611"/>
        <v>0</v>
      </c>
      <c r="G4260" s="181">
        <f t="shared" si="612"/>
        <v>0</v>
      </c>
      <c r="H4260" s="182">
        <f t="shared" si="608"/>
        <v>0</v>
      </c>
    </row>
    <row r="4261" spans="1:8">
      <c r="A4261" s="152">
        <f t="shared" si="613"/>
        <v>4247</v>
      </c>
      <c r="B4261" s="153">
        <f t="shared" si="613"/>
        <v>49172</v>
      </c>
      <c r="C4261" s="179" t="str">
        <f t="shared" si="610"/>
        <v>구간47</v>
      </c>
      <c r="D4261" s="152">
        <f t="shared" si="607"/>
        <v>92</v>
      </c>
      <c r="E4261" s="180">
        <f>COUNTIF($C$15:C4261,C4261)</f>
        <v>47</v>
      </c>
      <c r="F4261" s="181">
        <f t="shared" si="611"/>
        <v>0</v>
      </c>
      <c r="G4261" s="181">
        <f t="shared" si="612"/>
        <v>0</v>
      </c>
      <c r="H4261" s="182">
        <f t="shared" si="608"/>
        <v>0</v>
      </c>
    </row>
    <row r="4262" spans="1:8">
      <c r="A4262" s="152">
        <f t="shared" si="613"/>
        <v>4248</v>
      </c>
      <c r="B4262" s="153">
        <f t="shared" si="613"/>
        <v>49173</v>
      </c>
      <c r="C4262" s="179" t="str">
        <f t="shared" si="610"/>
        <v>구간47</v>
      </c>
      <c r="D4262" s="152">
        <f t="shared" si="607"/>
        <v>92</v>
      </c>
      <c r="E4262" s="180">
        <f>COUNTIF($C$15:C4262,C4262)</f>
        <v>48</v>
      </c>
      <c r="F4262" s="181">
        <f t="shared" si="611"/>
        <v>0</v>
      </c>
      <c r="G4262" s="181">
        <f t="shared" si="612"/>
        <v>0</v>
      </c>
      <c r="H4262" s="182">
        <f t="shared" si="608"/>
        <v>0</v>
      </c>
    </row>
    <row r="4263" spans="1:8">
      <c r="A4263" s="152">
        <f t="shared" si="613"/>
        <v>4249</v>
      </c>
      <c r="B4263" s="153">
        <f t="shared" si="613"/>
        <v>49174</v>
      </c>
      <c r="C4263" s="179" t="str">
        <f t="shared" si="610"/>
        <v>구간47</v>
      </c>
      <c r="D4263" s="152">
        <f t="shared" si="607"/>
        <v>92</v>
      </c>
      <c r="E4263" s="180">
        <f>COUNTIF($C$15:C4263,C4263)</f>
        <v>49</v>
      </c>
      <c r="F4263" s="181">
        <f t="shared" si="611"/>
        <v>0</v>
      </c>
      <c r="G4263" s="181">
        <f t="shared" si="612"/>
        <v>0</v>
      </c>
      <c r="H4263" s="182">
        <f t="shared" si="608"/>
        <v>0</v>
      </c>
    </row>
    <row r="4264" spans="1:8">
      <c r="A4264" s="152">
        <f t="shared" si="613"/>
        <v>4250</v>
      </c>
      <c r="B4264" s="153">
        <f t="shared" si="613"/>
        <v>49175</v>
      </c>
      <c r="C4264" s="179" t="str">
        <f t="shared" si="610"/>
        <v>구간47</v>
      </c>
      <c r="D4264" s="152">
        <f t="shared" si="607"/>
        <v>92</v>
      </c>
      <c r="E4264" s="180">
        <f>COUNTIF($C$15:C4264,C4264)</f>
        <v>50</v>
      </c>
      <c r="F4264" s="181">
        <f t="shared" si="611"/>
        <v>0</v>
      </c>
      <c r="G4264" s="181">
        <f t="shared" si="612"/>
        <v>0</v>
      </c>
      <c r="H4264" s="182">
        <f t="shared" si="608"/>
        <v>0</v>
      </c>
    </row>
    <row r="4265" spans="1:8">
      <c r="A4265" s="152">
        <f t="shared" si="613"/>
        <v>4251</v>
      </c>
      <c r="B4265" s="153">
        <f t="shared" si="613"/>
        <v>49176</v>
      </c>
      <c r="C4265" s="179" t="str">
        <f t="shared" si="610"/>
        <v>구간47</v>
      </c>
      <c r="D4265" s="152">
        <f t="shared" si="607"/>
        <v>92</v>
      </c>
      <c r="E4265" s="180">
        <f>COUNTIF($C$15:C4265,C4265)</f>
        <v>51</v>
      </c>
      <c r="F4265" s="181">
        <f t="shared" si="611"/>
        <v>0</v>
      </c>
      <c r="G4265" s="181">
        <f t="shared" si="612"/>
        <v>0</v>
      </c>
      <c r="H4265" s="182">
        <f t="shared" si="608"/>
        <v>0</v>
      </c>
    </row>
    <row r="4266" spans="1:8">
      <c r="A4266" s="152">
        <f t="shared" si="613"/>
        <v>4252</v>
      </c>
      <c r="B4266" s="153">
        <f t="shared" si="613"/>
        <v>49177</v>
      </c>
      <c r="C4266" s="179" t="str">
        <f t="shared" si="610"/>
        <v>구간47</v>
      </c>
      <c r="D4266" s="152">
        <f t="shared" si="607"/>
        <v>92</v>
      </c>
      <c r="E4266" s="180">
        <f>COUNTIF($C$15:C4266,C4266)</f>
        <v>52</v>
      </c>
      <c r="F4266" s="181">
        <f t="shared" si="611"/>
        <v>0</v>
      </c>
      <c r="G4266" s="181">
        <f t="shared" si="612"/>
        <v>0</v>
      </c>
      <c r="H4266" s="182">
        <f t="shared" si="608"/>
        <v>0</v>
      </c>
    </row>
    <row r="4267" spans="1:8">
      <c r="A4267" s="152">
        <f t="shared" si="613"/>
        <v>4253</v>
      </c>
      <c r="B4267" s="153">
        <f t="shared" si="613"/>
        <v>49178</v>
      </c>
      <c r="C4267" s="179" t="str">
        <f t="shared" si="610"/>
        <v>구간47</v>
      </c>
      <c r="D4267" s="152">
        <f t="shared" si="607"/>
        <v>92</v>
      </c>
      <c r="E4267" s="180">
        <f>COUNTIF($C$15:C4267,C4267)</f>
        <v>53</v>
      </c>
      <c r="F4267" s="181">
        <f t="shared" si="611"/>
        <v>0</v>
      </c>
      <c r="G4267" s="181">
        <f t="shared" si="612"/>
        <v>0</v>
      </c>
      <c r="H4267" s="182">
        <f t="shared" si="608"/>
        <v>0</v>
      </c>
    </row>
    <row r="4268" spans="1:8">
      <c r="A4268" s="152">
        <f t="shared" si="613"/>
        <v>4254</v>
      </c>
      <c r="B4268" s="153">
        <f t="shared" si="613"/>
        <v>49179</v>
      </c>
      <c r="C4268" s="179" t="str">
        <f t="shared" si="610"/>
        <v>구간47</v>
      </c>
      <c r="D4268" s="152">
        <f t="shared" si="607"/>
        <v>92</v>
      </c>
      <c r="E4268" s="180">
        <f>COUNTIF($C$15:C4268,C4268)</f>
        <v>54</v>
      </c>
      <c r="F4268" s="181">
        <f t="shared" si="611"/>
        <v>0</v>
      </c>
      <c r="G4268" s="181">
        <f t="shared" si="612"/>
        <v>0</v>
      </c>
      <c r="H4268" s="182">
        <f t="shared" si="608"/>
        <v>0</v>
      </c>
    </row>
    <row r="4269" spans="1:8">
      <c r="A4269" s="152">
        <f t="shared" si="613"/>
        <v>4255</v>
      </c>
      <c r="B4269" s="153">
        <f t="shared" si="613"/>
        <v>49180</v>
      </c>
      <c r="C4269" s="179" t="str">
        <f t="shared" si="610"/>
        <v>구간47</v>
      </c>
      <c r="D4269" s="152">
        <f t="shared" si="607"/>
        <v>92</v>
      </c>
      <c r="E4269" s="180">
        <f>COUNTIF($C$15:C4269,C4269)</f>
        <v>55</v>
      </c>
      <c r="F4269" s="181">
        <f t="shared" si="611"/>
        <v>0</v>
      </c>
      <c r="G4269" s="181">
        <f t="shared" si="612"/>
        <v>0</v>
      </c>
      <c r="H4269" s="182">
        <f t="shared" si="608"/>
        <v>0</v>
      </c>
    </row>
    <row r="4270" spans="1:8">
      <c r="A4270" s="152">
        <f t="shared" si="613"/>
        <v>4256</v>
      </c>
      <c r="B4270" s="153">
        <f t="shared" si="613"/>
        <v>49181</v>
      </c>
      <c r="C4270" s="179" t="str">
        <f t="shared" si="610"/>
        <v>구간47</v>
      </c>
      <c r="D4270" s="152">
        <f t="shared" si="607"/>
        <v>92</v>
      </c>
      <c r="E4270" s="180">
        <f>COUNTIF($C$15:C4270,C4270)</f>
        <v>56</v>
      </c>
      <c r="F4270" s="181">
        <f t="shared" si="611"/>
        <v>0</v>
      </c>
      <c r="G4270" s="181">
        <f t="shared" si="612"/>
        <v>0</v>
      </c>
      <c r="H4270" s="182">
        <f t="shared" si="608"/>
        <v>0</v>
      </c>
    </row>
    <row r="4271" spans="1:8">
      <c r="A4271" s="152">
        <f t="shared" si="613"/>
        <v>4257</v>
      </c>
      <c r="B4271" s="153">
        <f t="shared" si="613"/>
        <v>49182</v>
      </c>
      <c r="C4271" s="179" t="str">
        <f t="shared" si="610"/>
        <v>구간47</v>
      </c>
      <c r="D4271" s="152">
        <f t="shared" si="607"/>
        <v>92</v>
      </c>
      <c r="E4271" s="180">
        <f>COUNTIF($C$15:C4271,C4271)</f>
        <v>57</v>
      </c>
      <c r="F4271" s="181">
        <f t="shared" si="611"/>
        <v>0</v>
      </c>
      <c r="G4271" s="181">
        <f t="shared" si="612"/>
        <v>0</v>
      </c>
      <c r="H4271" s="182">
        <f t="shared" si="608"/>
        <v>0</v>
      </c>
    </row>
    <row r="4272" spans="1:8">
      <c r="A4272" s="152">
        <f t="shared" ref="A4272:B4287" si="614">A4271+1</f>
        <v>4258</v>
      </c>
      <c r="B4272" s="153">
        <f t="shared" si="614"/>
        <v>49183</v>
      </c>
      <c r="C4272" s="179" t="str">
        <f t="shared" si="610"/>
        <v>구간47</v>
      </c>
      <c r="D4272" s="152">
        <f t="shared" si="607"/>
        <v>92</v>
      </c>
      <c r="E4272" s="180">
        <f>COUNTIF($C$15:C4272,C4272)</f>
        <v>58</v>
      </c>
      <c r="F4272" s="181">
        <f t="shared" si="611"/>
        <v>0</v>
      </c>
      <c r="G4272" s="181">
        <f t="shared" si="612"/>
        <v>0</v>
      </c>
      <c r="H4272" s="182">
        <f t="shared" si="608"/>
        <v>0</v>
      </c>
    </row>
    <row r="4273" spans="1:8">
      <c r="A4273" s="152">
        <f t="shared" si="614"/>
        <v>4259</v>
      </c>
      <c r="B4273" s="153">
        <f t="shared" si="614"/>
        <v>49184</v>
      </c>
      <c r="C4273" s="179" t="str">
        <f t="shared" si="610"/>
        <v>구간47</v>
      </c>
      <c r="D4273" s="152">
        <f t="shared" si="607"/>
        <v>92</v>
      </c>
      <c r="E4273" s="180">
        <f>COUNTIF($C$15:C4273,C4273)</f>
        <v>59</v>
      </c>
      <c r="F4273" s="181">
        <f t="shared" si="611"/>
        <v>0</v>
      </c>
      <c r="G4273" s="181">
        <f t="shared" si="612"/>
        <v>0</v>
      </c>
      <c r="H4273" s="182">
        <f t="shared" si="608"/>
        <v>0</v>
      </c>
    </row>
    <row r="4274" spans="1:8">
      <c r="A4274" s="152">
        <f t="shared" si="614"/>
        <v>4260</v>
      </c>
      <c r="B4274" s="153">
        <f t="shared" si="614"/>
        <v>49185</v>
      </c>
      <c r="C4274" s="179" t="str">
        <f t="shared" si="610"/>
        <v>구간47</v>
      </c>
      <c r="D4274" s="152">
        <f t="shared" si="607"/>
        <v>92</v>
      </c>
      <c r="E4274" s="180">
        <f>COUNTIF($C$15:C4274,C4274)</f>
        <v>60</v>
      </c>
      <c r="F4274" s="181">
        <f t="shared" si="611"/>
        <v>0</v>
      </c>
      <c r="G4274" s="181">
        <f t="shared" si="612"/>
        <v>0</v>
      </c>
      <c r="H4274" s="182">
        <f t="shared" si="608"/>
        <v>0</v>
      </c>
    </row>
    <row r="4275" spans="1:8">
      <c r="A4275" s="152">
        <f t="shared" si="614"/>
        <v>4261</v>
      </c>
      <c r="B4275" s="153">
        <f t="shared" si="614"/>
        <v>49186</v>
      </c>
      <c r="C4275" s="179" t="str">
        <f t="shared" si="610"/>
        <v>구간47</v>
      </c>
      <c r="D4275" s="152">
        <f t="shared" si="607"/>
        <v>92</v>
      </c>
      <c r="E4275" s="180">
        <f>COUNTIF($C$15:C4275,C4275)</f>
        <v>61</v>
      </c>
      <c r="F4275" s="181">
        <f t="shared" si="611"/>
        <v>0</v>
      </c>
      <c r="G4275" s="181">
        <f t="shared" si="612"/>
        <v>0</v>
      </c>
      <c r="H4275" s="182">
        <f t="shared" si="608"/>
        <v>0</v>
      </c>
    </row>
    <row r="4276" spans="1:8">
      <c r="A4276" s="152">
        <f t="shared" si="614"/>
        <v>4262</v>
      </c>
      <c r="B4276" s="153">
        <f t="shared" si="614"/>
        <v>49187</v>
      </c>
      <c r="C4276" s="179" t="str">
        <f t="shared" si="610"/>
        <v>구간47</v>
      </c>
      <c r="D4276" s="152">
        <f t="shared" si="607"/>
        <v>92</v>
      </c>
      <c r="E4276" s="180">
        <f>COUNTIF($C$15:C4276,C4276)</f>
        <v>62</v>
      </c>
      <c r="F4276" s="181">
        <f t="shared" si="611"/>
        <v>0</v>
      </c>
      <c r="G4276" s="181">
        <f t="shared" si="612"/>
        <v>0</v>
      </c>
      <c r="H4276" s="182">
        <f t="shared" si="608"/>
        <v>0</v>
      </c>
    </row>
    <row r="4277" spans="1:8">
      <c r="A4277" s="152">
        <f t="shared" si="614"/>
        <v>4263</v>
      </c>
      <c r="B4277" s="153">
        <f t="shared" si="614"/>
        <v>49188</v>
      </c>
      <c r="C4277" s="179" t="str">
        <f t="shared" si="610"/>
        <v>구간47</v>
      </c>
      <c r="D4277" s="152">
        <f t="shared" si="607"/>
        <v>92</v>
      </c>
      <c r="E4277" s="180">
        <f>COUNTIF($C$15:C4277,C4277)</f>
        <v>63</v>
      </c>
      <c r="F4277" s="181">
        <f t="shared" si="611"/>
        <v>0</v>
      </c>
      <c r="G4277" s="181">
        <f t="shared" si="612"/>
        <v>0</v>
      </c>
      <c r="H4277" s="182">
        <f t="shared" si="608"/>
        <v>0</v>
      </c>
    </row>
    <row r="4278" spans="1:8">
      <c r="A4278" s="152">
        <f t="shared" si="614"/>
        <v>4264</v>
      </c>
      <c r="B4278" s="153">
        <f t="shared" si="614"/>
        <v>49189</v>
      </c>
      <c r="C4278" s="179" t="str">
        <f t="shared" si="610"/>
        <v>구간47</v>
      </c>
      <c r="D4278" s="152">
        <f t="shared" si="607"/>
        <v>92</v>
      </c>
      <c r="E4278" s="180">
        <f>COUNTIF($C$15:C4278,C4278)</f>
        <v>64</v>
      </c>
      <c r="F4278" s="181">
        <f t="shared" si="611"/>
        <v>0</v>
      </c>
      <c r="G4278" s="181">
        <f t="shared" si="612"/>
        <v>0</v>
      </c>
      <c r="H4278" s="182">
        <f t="shared" si="608"/>
        <v>0</v>
      </c>
    </row>
    <row r="4279" spans="1:8">
      <c r="A4279" s="152">
        <f t="shared" si="614"/>
        <v>4265</v>
      </c>
      <c r="B4279" s="153">
        <f t="shared" si="614"/>
        <v>49190</v>
      </c>
      <c r="C4279" s="179" t="str">
        <f t="shared" si="610"/>
        <v>구간47</v>
      </c>
      <c r="D4279" s="152">
        <f t="shared" si="607"/>
        <v>92</v>
      </c>
      <c r="E4279" s="180">
        <f>COUNTIF($C$15:C4279,C4279)</f>
        <v>65</v>
      </c>
      <c r="F4279" s="181">
        <f t="shared" si="611"/>
        <v>0</v>
      </c>
      <c r="G4279" s="181">
        <f t="shared" si="612"/>
        <v>0</v>
      </c>
      <c r="H4279" s="182">
        <f t="shared" si="608"/>
        <v>0</v>
      </c>
    </row>
    <row r="4280" spans="1:8">
      <c r="A4280" s="152">
        <f t="shared" si="614"/>
        <v>4266</v>
      </c>
      <c r="B4280" s="153">
        <f t="shared" si="614"/>
        <v>49191</v>
      </c>
      <c r="C4280" s="179" t="str">
        <f t="shared" si="610"/>
        <v>구간47</v>
      </c>
      <c r="D4280" s="152">
        <f t="shared" si="607"/>
        <v>92</v>
      </c>
      <c r="E4280" s="180">
        <f>COUNTIF($C$15:C4280,C4280)</f>
        <v>66</v>
      </c>
      <c r="F4280" s="181">
        <f t="shared" si="611"/>
        <v>0</v>
      </c>
      <c r="G4280" s="181">
        <f t="shared" si="612"/>
        <v>0</v>
      </c>
      <c r="H4280" s="182">
        <f t="shared" si="608"/>
        <v>0</v>
      </c>
    </row>
    <row r="4281" spans="1:8">
      <c r="A4281" s="152">
        <f t="shared" si="614"/>
        <v>4267</v>
      </c>
      <c r="B4281" s="153">
        <f t="shared" si="614"/>
        <v>49192</v>
      </c>
      <c r="C4281" s="179" t="str">
        <f t="shared" si="610"/>
        <v>구간47</v>
      </c>
      <c r="D4281" s="152">
        <f t="shared" si="607"/>
        <v>92</v>
      </c>
      <c r="E4281" s="180">
        <f>COUNTIF($C$15:C4281,C4281)</f>
        <v>67</v>
      </c>
      <c r="F4281" s="181">
        <f t="shared" si="611"/>
        <v>0</v>
      </c>
      <c r="G4281" s="181">
        <f t="shared" si="612"/>
        <v>0</v>
      </c>
      <c r="H4281" s="182">
        <f t="shared" si="608"/>
        <v>0</v>
      </c>
    </row>
    <row r="4282" spans="1:8">
      <c r="A4282" s="152">
        <f t="shared" si="614"/>
        <v>4268</v>
      </c>
      <c r="B4282" s="153">
        <f t="shared" si="614"/>
        <v>49193</v>
      </c>
      <c r="C4282" s="179" t="str">
        <f t="shared" si="610"/>
        <v>구간47</v>
      </c>
      <c r="D4282" s="152">
        <f t="shared" si="607"/>
        <v>92</v>
      </c>
      <c r="E4282" s="180">
        <f>COUNTIF($C$15:C4282,C4282)</f>
        <v>68</v>
      </c>
      <c r="F4282" s="181">
        <f t="shared" si="611"/>
        <v>0</v>
      </c>
      <c r="G4282" s="181">
        <f t="shared" si="612"/>
        <v>0</v>
      </c>
      <c r="H4282" s="182">
        <f t="shared" si="608"/>
        <v>0</v>
      </c>
    </row>
    <row r="4283" spans="1:8">
      <c r="A4283" s="152">
        <f t="shared" si="614"/>
        <v>4269</v>
      </c>
      <c r="B4283" s="153">
        <f t="shared" si="614"/>
        <v>49194</v>
      </c>
      <c r="C4283" s="179" t="str">
        <f t="shared" si="610"/>
        <v>구간47</v>
      </c>
      <c r="D4283" s="152">
        <f t="shared" si="607"/>
        <v>92</v>
      </c>
      <c r="E4283" s="180">
        <f>COUNTIF($C$15:C4283,C4283)</f>
        <v>69</v>
      </c>
      <c r="F4283" s="181">
        <f t="shared" si="611"/>
        <v>0</v>
      </c>
      <c r="G4283" s="181">
        <f t="shared" si="612"/>
        <v>0</v>
      </c>
      <c r="H4283" s="182">
        <f t="shared" si="608"/>
        <v>0</v>
      </c>
    </row>
    <row r="4284" spans="1:8">
      <c r="A4284" s="152">
        <f t="shared" si="614"/>
        <v>4270</v>
      </c>
      <c r="B4284" s="153">
        <f t="shared" si="614"/>
        <v>49195</v>
      </c>
      <c r="C4284" s="179" t="str">
        <f t="shared" si="610"/>
        <v>구간47</v>
      </c>
      <c r="D4284" s="152">
        <f t="shared" si="607"/>
        <v>92</v>
      </c>
      <c r="E4284" s="180">
        <f>COUNTIF($C$15:C4284,C4284)</f>
        <v>70</v>
      </c>
      <c r="F4284" s="181">
        <f t="shared" si="611"/>
        <v>0</v>
      </c>
      <c r="G4284" s="181">
        <f t="shared" si="612"/>
        <v>0</v>
      </c>
      <c r="H4284" s="182">
        <f t="shared" si="608"/>
        <v>0</v>
      </c>
    </row>
    <row r="4285" spans="1:8">
      <c r="A4285" s="152">
        <f t="shared" si="614"/>
        <v>4271</v>
      </c>
      <c r="B4285" s="153">
        <f t="shared" si="614"/>
        <v>49196</v>
      </c>
      <c r="C4285" s="179" t="str">
        <f t="shared" si="610"/>
        <v>구간47</v>
      </c>
      <c r="D4285" s="152">
        <f t="shared" si="607"/>
        <v>92</v>
      </c>
      <c r="E4285" s="180">
        <f>COUNTIF($C$15:C4285,C4285)</f>
        <v>71</v>
      </c>
      <c r="F4285" s="181">
        <f t="shared" si="611"/>
        <v>0</v>
      </c>
      <c r="G4285" s="181">
        <f t="shared" si="612"/>
        <v>0</v>
      </c>
      <c r="H4285" s="182">
        <f t="shared" si="608"/>
        <v>0</v>
      </c>
    </row>
    <row r="4286" spans="1:8">
      <c r="A4286" s="152">
        <f t="shared" si="614"/>
        <v>4272</v>
      </c>
      <c r="B4286" s="153">
        <f t="shared" si="614"/>
        <v>49197</v>
      </c>
      <c r="C4286" s="179" t="str">
        <f t="shared" si="610"/>
        <v>구간47</v>
      </c>
      <c r="D4286" s="152">
        <f t="shared" si="607"/>
        <v>92</v>
      </c>
      <c r="E4286" s="180">
        <f>COUNTIF($C$15:C4286,C4286)</f>
        <v>72</v>
      </c>
      <c r="F4286" s="181">
        <f t="shared" si="611"/>
        <v>0</v>
      </c>
      <c r="G4286" s="181">
        <f t="shared" si="612"/>
        <v>0</v>
      </c>
      <c r="H4286" s="182">
        <f t="shared" si="608"/>
        <v>0</v>
      </c>
    </row>
    <row r="4287" spans="1:8">
      <c r="A4287" s="152">
        <f t="shared" si="614"/>
        <v>4273</v>
      </c>
      <c r="B4287" s="153">
        <f t="shared" si="614"/>
        <v>49198</v>
      </c>
      <c r="C4287" s="179" t="str">
        <f t="shared" si="610"/>
        <v>구간47</v>
      </c>
      <c r="D4287" s="152">
        <f t="shared" si="607"/>
        <v>92</v>
      </c>
      <c r="E4287" s="180">
        <f>COUNTIF($C$15:C4287,C4287)</f>
        <v>73</v>
      </c>
      <c r="F4287" s="181">
        <f t="shared" si="611"/>
        <v>0</v>
      </c>
      <c r="G4287" s="181">
        <f t="shared" si="612"/>
        <v>0</v>
      </c>
      <c r="H4287" s="182">
        <f t="shared" si="608"/>
        <v>0</v>
      </c>
    </row>
    <row r="4288" spans="1:8">
      <c r="A4288" s="152">
        <f t="shared" ref="A4288:B4303" si="615">A4287+1</f>
        <v>4274</v>
      </c>
      <c r="B4288" s="153">
        <f t="shared" si="615"/>
        <v>49199</v>
      </c>
      <c r="C4288" s="179" t="str">
        <f t="shared" si="610"/>
        <v>구간47</v>
      </c>
      <c r="D4288" s="152">
        <f t="shared" si="607"/>
        <v>92</v>
      </c>
      <c r="E4288" s="180">
        <f>COUNTIF($C$15:C4288,C4288)</f>
        <v>74</v>
      </c>
      <c r="F4288" s="181">
        <f t="shared" si="611"/>
        <v>0</v>
      </c>
      <c r="G4288" s="181">
        <f t="shared" si="612"/>
        <v>0</v>
      </c>
      <c r="H4288" s="182">
        <f t="shared" si="608"/>
        <v>0</v>
      </c>
    </row>
    <row r="4289" spans="1:8">
      <c r="A4289" s="152">
        <f t="shared" si="615"/>
        <v>4275</v>
      </c>
      <c r="B4289" s="153">
        <f t="shared" si="615"/>
        <v>49200</v>
      </c>
      <c r="C4289" s="179" t="str">
        <f t="shared" si="610"/>
        <v>구간47</v>
      </c>
      <c r="D4289" s="152">
        <f t="shared" si="607"/>
        <v>92</v>
      </c>
      <c r="E4289" s="180">
        <f>COUNTIF($C$15:C4289,C4289)</f>
        <v>75</v>
      </c>
      <c r="F4289" s="181">
        <f t="shared" si="611"/>
        <v>0</v>
      </c>
      <c r="G4289" s="181">
        <f t="shared" si="612"/>
        <v>0</v>
      </c>
      <c r="H4289" s="182">
        <f t="shared" si="608"/>
        <v>0</v>
      </c>
    </row>
    <row r="4290" spans="1:8">
      <c r="A4290" s="152">
        <f t="shared" si="615"/>
        <v>4276</v>
      </c>
      <c r="B4290" s="153">
        <f t="shared" si="615"/>
        <v>49201</v>
      </c>
      <c r="C4290" s="179" t="str">
        <f t="shared" si="610"/>
        <v>구간47</v>
      </c>
      <c r="D4290" s="152">
        <f t="shared" si="607"/>
        <v>92</v>
      </c>
      <c r="E4290" s="180">
        <f>COUNTIF($C$15:C4290,C4290)</f>
        <v>76</v>
      </c>
      <c r="F4290" s="181">
        <f t="shared" si="611"/>
        <v>0</v>
      </c>
      <c r="G4290" s="181">
        <f t="shared" si="612"/>
        <v>0</v>
      </c>
      <c r="H4290" s="182">
        <f t="shared" si="608"/>
        <v>0</v>
      </c>
    </row>
    <row r="4291" spans="1:8">
      <c r="A4291" s="152">
        <f t="shared" si="615"/>
        <v>4277</v>
      </c>
      <c r="B4291" s="153">
        <f t="shared" si="615"/>
        <v>49202</v>
      </c>
      <c r="C4291" s="179" t="str">
        <f t="shared" si="610"/>
        <v>구간47</v>
      </c>
      <c r="D4291" s="152">
        <f t="shared" si="607"/>
        <v>92</v>
      </c>
      <c r="E4291" s="180">
        <f>COUNTIF($C$15:C4291,C4291)</f>
        <v>77</v>
      </c>
      <c r="F4291" s="181">
        <f t="shared" si="611"/>
        <v>0</v>
      </c>
      <c r="G4291" s="181">
        <f t="shared" si="612"/>
        <v>0</v>
      </c>
      <c r="H4291" s="182">
        <f t="shared" si="608"/>
        <v>0</v>
      </c>
    </row>
    <row r="4292" spans="1:8">
      <c r="A4292" s="152">
        <f t="shared" si="615"/>
        <v>4278</v>
      </c>
      <c r="B4292" s="153">
        <f t="shared" si="615"/>
        <v>49203</v>
      </c>
      <c r="C4292" s="179" t="str">
        <f t="shared" si="610"/>
        <v>구간47</v>
      </c>
      <c r="D4292" s="152">
        <f t="shared" si="607"/>
        <v>92</v>
      </c>
      <c r="E4292" s="180">
        <f>COUNTIF($C$15:C4292,C4292)</f>
        <v>78</v>
      </c>
      <c r="F4292" s="181">
        <f t="shared" si="611"/>
        <v>0</v>
      </c>
      <c r="G4292" s="181">
        <f t="shared" si="612"/>
        <v>0</v>
      </c>
      <c r="H4292" s="182">
        <f t="shared" si="608"/>
        <v>0</v>
      </c>
    </row>
    <row r="4293" spans="1:8">
      <c r="A4293" s="152">
        <f t="shared" si="615"/>
        <v>4279</v>
      </c>
      <c r="B4293" s="153">
        <f t="shared" si="615"/>
        <v>49204</v>
      </c>
      <c r="C4293" s="179" t="str">
        <f t="shared" si="610"/>
        <v>구간47</v>
      </c>
      <c r="D4293" s="152">
        <f t="shared" si="607"/>
        <v>92</v>
      </c>
      <c r="E4293" s="180">
        <f>COUNTIF($C$15:C4293,C4293)</f>
        <v>79</v>
      </c>
      <c r="F4293" s="181">
        <f t="shared" si="611"/>
        <v>0</v>
      </c>
      <c r="G4293" s="181">
        <f t="shared" si="612"/>
        <v>0</v>
      </c>
      <c r="H4293" s="182">
        <f t="shared" si="608"/>
        <v>0</v>
      </c>
    </row>
    <row r="4294" spans="1:8">
      <c r="A4294" s="152">
        <f t="shared" si="615"/>
        <v>4280</v>
      </c>
      <c r="B4294" s="153">
        <f t="shared" si="615"/>
        <v>49205</v>
      </c>
      <c r="C4294" s="179" t="str">
        <f t="shared" si="610"/>
        <v>구간47</v>
      </c>
      <c r="D4294" s="152">
        <f t="shared" si="607"/>
        <v>92</v>
      </c>
      <c r="E4294" s="180">
        <f>COUNTIF($C$15:C4294,C4294)</f>
        <v>80</v>
      </c>
      <c r="F4294" s="181">
        <f t="shared" si="611"/>
        <v>0</v>
      </c>
      <c r="G4294" s="181">
        <f t="shared" si="612"/>
        <v>0</v>
      </c>
      <c r="H4294" s="182">
        <f t="shared" si="608"/>
        <v>0</v>
      </c>
    </row>
    <row r="4295" spans="1:8">
      <c r="A4295" s="152">
        <f t="shared" si="615"/>
        <v>4281</v>
      </c>
      <c r="B4295" s="153">
        <f t="shared" si="615"/>
        <v>49206</v>
      </c>
      <c r="C4295" s="179" t="str">
        <f t="shared" si="610"/>
        <v>구간47</v>
      </c>
      <c r="D4295" s="152">
        <f t="shared" si="607"/>
        <v>92</v>
      </c>
      <c r="E4295" s="180">
        <f>COUNTIF($C$15:C4295,C4295)</f>
        <v>81</v>
      </c>
      <c r="F4295" s="181">
        <f t="shared" si="611"/>
        <v>0</v>
      </c>
      <c r="G4295" s="181">
        <f t="shared" si="612"/>
        <v>0</v>
      </c>
      <c r="H4295" s="182">
        <f t="shared" si="608"/>
        <v>0</v>
      </c>
    </row>
    <row r="4296" spans="1:8">
      <c r="A4296" s="152">
        <f t="shared" si="615"/>
        <v>4282</v>
      </c>
      <c r="B4296" s="153">
        <f t="shared" si="615"/>
        <v>49207</v>
      </c>
      <c r="C4296" s="179" t="str">
        <f t="shared" si="610"/>
        <v>구간47</v>
      </c>
      <c r="D4296" s="152">
        <f t="shared" si="607"/>
        <v>92</v>
      </c>
      <c r="E4296" s="180">
        <f>COUNTIF($C$15:C4296,C4296)</f>
        <v>82</v>
      </c>
      <c r="F4296" s="181">
        <f t="shared" si="611"/>
        <v>0</v>
      </c>
      <c r="G4296" s="181">
        <f t="shared" si="612"/>
        <v>0</v>
      </c>
      <c r="H4296" s="182">
        <f t="shared" si="608"/>
        <v>0</v>
      </c>
    </row>
    <row r="4297" spans="1:8">
      <c r="A4297" s="152">
        <f t="shared" si="615"/>
        <v>4283</v>
      </c>
      <c r="B4297" s="153">
        <f t="shared" si="615"/>
        <v>49208</v>
      </c>
      <c r="C4297" s="179" t="str">
        <f t="shared" si="610"/>
        <v>구간47</v>
      </c>
      <c r="D4297" s="152">
        <f t="shared" si="607"/>
        <v>92</v>
      </c>
      <c r="E4297" s="180">
        <f>COUNTIF($C$15:C4297,C4297)</f>
        <v>83</v>
      </c>
      <c r="F4297" s="181">
        <f t="shared" si="611"/>
        <v>0</v>
      </c>
      <c r="G4297" s="181">
        <f t="shared" si="612"/>
        <v>0</v>
      </c>
      <c r="H4297" s="182">
        <f t="shared" si="608"/>
        <v>0</v>
      </c>
    </row>
    <row r="4298" spans="1:8">
      <c r="A4298" s="152">
        <f t="shared" si="615"/>
        <v>4284</v>
      </c>
      <c r="B4298" s="153">
        <f t="shared" si="615"/>
        <v>49209</v>
      </c>
      <c r="C4298" s="179" t="str">
        <f t="shared" si="610"/>
        <v>구간47</v>
      </c>
      <c r="D4298" s="152">
        <f t="shared" si="607"/>
        <v>92</v>
      </c>
      <c r="E4298" s="180">
        <f>COUNTIF($C$15:C4298,C4298)</f>
        <v>84</v>
      </c>
      <c r="F4298" s="181">
        <f t="shared" si="611"/>
        <v>0</v>
      </c>
      <c r="G4298" s="181">
        <f t="shared" si="612"/>
        <v>0</v>
      </c>
      <c r="H4298" s="182">
        <f t="shared" si="608"/>
        <v>0</v>
      </c>
    </row>
    <row r="4299" spans="1:8">
      <c r="A4299" s="152">
        <f t="shared" si="615"/>
        <v>4285</v>
      </c>
      <c r="B4299" s="153">
        <f t="shared" si="615"/>
        <v>49210</v>
      </c>
      <c r="C4299" s="179" t="str">
        <f t="shared" si="610"/>
        <v>구간47</v>
      </c>
      <c r="D4299" s="152">
        <f t="shared" si="607"/>
        <v>92</v>
      </c>
      <c r="E4299" s="180">
        <f>COUNTIF($C$15:C4299,C4299)</f>
        <v>85</v>
      </c>
      <c r="F4299" s="181">
        <f t="shared" si="611"/>
        <v>0</v>
      </c>
      <c r="G4299" s="181">
        <f t="shared" si="612"/>
        <v>0</v>
      </c>
      <c r="H4299" s="182">
        <f t="shared" si="608"/>
        <v>0</v>
      </c>
    </row>
    <row r="4300" spans="1:8">
      <c r="A4300" s="152">
        <f t="shared" si="615"/>
        <v>4286</v>
      </c>
      <c r="B4300" s="153">
        <f t="shared" si="615"/>
        <v>49211</v>
      </c>
      <c r="C4300" s="179" t="str">
        <f t="shared" si="610"/>
        <v>구간47</v>
      </c>
      <c r="D4300" s="152">
        <f t="shared" si="607"/>
        <v>92</v>
      </c>
      <c r="E4300" s="180">
        <f>COUNTIF($C$15:C4300,C4300)</f>
        <v>86</v>
      </c>
      <c r="F4300" s="181">
        <f t="shared" si="611"/>
        <v>0</v>
      </c>
      <c r="G4300" s="181">
        <f t="shared" si="612"/>
        <v>0</v>
      </c>
      <c r="H4300" s="182">
        <f t="shared" si="608"/>
        <v>0</v>
      </c>
    </row>
    <row r="4301" spans="1:8">
      <c r="A4301" s="152">
        <f t="shared" si="615"/>
        <v>4287</v>
      </c>
      <c r="B4301" s="153">
        <f t="shared" si="615"/>
        <v>49212</v>
      </c>
      <c r="C4301" s="179" t="str">
        <f t="shared" si="610"/>
        <v>구간47</v>
      </c>
      <c r="D4301" s="152">
        <f t="shared" si="607"/>
        <v>92</v>
      </c>
      <c r="E4301" s="180">
        <f>COUNTIF($C$15:C4301,C4301)</f>
        <v>87</v>
      </c>
      <c r="F4301" s="181">
        <f t="shared" si="611"/>
        <v>0</v>
      </c>
      <c r="G4301" s="181">
        <f t="shared" si="612"/>
        <v>0</v>
      </c>
      <c r="H4301" s="182">
        <f t="shared" si="608"/>
        <v>0</v>
      </c>
    </row>
    <row r="4302" spans="1:8">
      <c r="A4302" s="152">
        <f t="shared" si="615"/>
        <v>4288</v>
      </c>
      <c r="B4302" s="153">
        <f t="shared" si="615"/>
        <v>49213</v>
      </c>
      <c r="C4302" s="179" t="str">
        <f t="shared" si="610"/>
        <v>구간47</v>
      </c>
      <c r="D4302" s="152">
        <f t="shared" si="607"/>
        <v>92</v>
      </c>
      <c r="E4302" s="180">
        <f>COUNTIF($C$15:C4302,C4302)</f>
        <v>88</v>
      </c>
      <c r="F4302" s="181">
        <f t="shared" si="611"/>
        <v>0</v>
      </c>
      <c r="G4302" s="181">
        <f t="shared" si="612"/>
        <v>0</v>
      </c>
      <c r="H4302" s="182">
        <f t="shared" si="608"/>
        <v>0</v>
      </c>
    </row>
    <row r="4303" spans="1:8">
      <c r="A4303" s="152">
        <f t="shared" si="615"/>
        <v>4289</v>
      </c>
      <c r="B4303" s="153">
        <f t="shared" si="615"/>
        <v>49214</v>
      </c>
      <c r="C4303" s="179" t="str">
        <f t="shared" si="610"/>
        <v>구간47</v>
      </c>
      <c r="D4303" s="152">
        <f t="shared" ref="D4303:D4366" si="616">COUNTIF($C$15:$C$49928,C4303)</f>
        <v>92</v>
      </c>
      <c r="E4303" s="180">
        <f>COUNTIF($C$15:C4303,C4303)</f>
        <v>89</v>
      </c>
      <c r="F4303" s="181">
        <f t="shared" si="611"/>
        <v>0</v>
      </c>
      <c r="G4303" s="181">
        <f t="shared" si="612"/>
        <v>0</v>
      </c>
      <c r="H4303" s="182">
        <f t="shared" ref="H4303:H4366" si="617">F4303+G4303</f>
        <v>0</v>
      </c>
    </row>
    <row r="4304" spans="1:8">
      <c r="A4304" s="152">
        <f t="shared" ref="A4304:B4319" si="618">A4303+1</f>
        <v>4290</v>
      </c>
      <c r="B4304" s="153">
        <f t="shared" si="618"/>
        <v>49215</v>
      </c>
      <c r="C4304" s="179" t="str">
        <f t="shared" ref="C4304:C4367" si="619">IF(IFERROR(HLOOKUP(B4304,$D$5:$BK$6,2,FALSE),"")="",C4305,HLOOKUP(B4304,$D$5:$BK$7,2,FALSE))</f>
        <v>구간47</v>
      </c>
      <c r="D4304" s="152">
        <f t="shared" si="616"/>
        <v>92</v>
      </c>
      <c r="E4304" s="180">
        <f>COUNTIF($C$15:C4304,C4304)</f>
        <v>90</v>
      </c>
      <c r="F4304" s="181">
        <f t="shared" ref="F4304:F4367" si="620">HLOOKUP($C4304,$D$6:$BK$11,6,FALSE)</f>
        <v>0</v>
      </c>
      <c r="G4304" s="181">
        <f t="shared" ref="G4304:G4367" si="621">HLOOKUP($C4304,$D$6:$BK$11,5,FALSE)*(E4304)</f>
        <v>0</v>
      </c>
      <c r="H4304" s="182">
        <f t="shared" si="617"/>
        <v>0</v>
      </c>
    </row>
    <row r="4305" spans="1:8">
      <c r="A4305" s="152">
        <f t="shared" si="618"/>
        <v>4291</v>
      </c>
      <c r="B4305" s="153">
        <f t="shared" si="618"/>
        <v>49216</v>
      </c>
      <c r="C4305" s="179" t="str">
        <f t="shared" si="619"/>
        <v>구간47</v>
      </c>
      <c r="D4305" s="152">
        <f t="shared" si="616"/>
        <v>92</v>
      </c>
      <c r="E4305" s="180">
        <f>COUNTIF($C$15:C4305,C4305)</f>
        <v>91</v>
      </c>
      <c r="F4305" s="181">
        <f t="shared" si="620"/>
        <v>0</v>
      </c>
      <c r="G4305" s="181">
        <f t="shared" si="621"/>
        <v>0</v>
      </c>
      <c r="H4305" s="182">
        <f t="shared" si="617"/>
        <v>0</v>
      </c>
    </row>
    <row r="4306" spans="1:8">
      <c r="A4306" s="152">
        <f t="shared" si="618"/>
        <v>4292</v>
      </c>
      <c r="B4306" s="153">
        <f t="shared" si="618"/>
        <v>49217</v>
      </c>
      <c r="C4306" s="179" t="str">
        <f t="shared" si="619"/>
        <v>구간47</v>
      </c>
      <c r="D4306" s="152">
        <f t="shared" si="616"/>
        <v>92</v>
      </c>
      <c r="E4306" s="180">
        <f>COUNTIF($C$15:C4306,C4306)</f>
        <v>92</v>
      </c>
      <c r="F4306" s="181">
        <f t="shared" si="620"/>
        <v>0</v>
      </c>
      <c r="G4306" s="181">
        <f t="shared" si="621"/>
        <v>0</v>
      </c>
      <c r="H4306" s="182">
        <f t="shared" si="617"/>
        <v>0</v>
      </c>
    </row>
    <row r="4307" spans="1:8">
      <c r="A4307" s="152">
        <f t="shared" si="618"/>
        <v>4293</v>
      </c>
      <c r="B4307" s="153">
        <f t="shared" si="618"/>
        <v>49218</v>
      </c>
      <c r="C4307" s="179" t="str">
        <f t="shared" si="619"/>
        <v>구간48</v>
      </c>
      <c r="D4307" s="152">
        <f t="shared" si="616"/>
        <v>92</v>
      </c>
      <c r="E4307" s="180">
        <f>COUNTIF($C$15:C4307,C4307)</f>
        <v>1</v>
      </c>
      <c r="F4307" s="181">
        <f t="shared" si="620"/>
        <v>0</v>
      </c>
      <c r="G4307" s="181">
        <f t="shared" si="621"/>
        <v>0</v>
      </c>
      <c r="H4307" s="182">
        <f t="shared" si="617"/>
        <v>0</v>
      </c>
    </row>
    <row r="4308" spans="1:8">
      <c r="A4308" s="152">
        <f t="shared" si="618"/>
        <v>4294</v>
      </c>
      <c r="B4308" s="153">
        <f t="shared" si="618"/>
        <v>49219</v>
      </c>
      <c r="C4308" s="179" t="str">
        <f t="shared" si="619"/>
        <v>구간48</v>
      </c>
      <c r="D4308" s="152">
        <f t="shared" si="616"/>
        <v>92</v>
      </c>
      <c r="E4308" s="180">
        <f>COUNTIF($C$15:C4308,C4308)</f>
        <v>2</v>
      </c>
      <c r="F4308" s="181">
        <f t="shared" si="620"/>
        <v>0</v>
      </c>
      <c r="G4308" s="181">
        <f t="shared" si="621"/>
        <v>0</v>
      </c>
      <c r="H4308" s="182">
        <f t="shared" si="617"/>
        <v>0</v>
      </c>
    </row>
    <row r="4309" spans="1:8">
      <c r="A4309" s="152">
        <f t="shared" si="618"/>
        <v>4295</v>
      </c>
      <c r="B4309" s="153">
        <f t="shared" si="618"/>
        <v>49220</v>
      </c>
      <c r="C4309" s="179" t="str">
        <f t="shared" si="619"/>
        <v>구간48</v>
      </c>
      <c r="D4309" s="152">
        <f t="shared" si="616"/>
        <v>92</v>
      </c>
      <c r="E4309" s="180">
        <f>COUNTIF($C$15:C4309,C4309)</f>
        <v>3</v>
      </c>
      <c r="F4309" s="181">
        <f t="shared" si="620"/>
        <v>0</v>
      </c>
      <c r="G4309" s="181">
        <f t="shared" si="621"/>
        <v>0</v>
      </c>
      <c r="H4309" s="182">
        <f t="shared" si="617"/>
        <v>0</v>
      </c>
    </row>
    <row r="4310" spans="1:8">
      <c r="A4310" s="152">
        <f t="shared" si="618"/>
        <v>4296</v>
      </c>
      <c r="B4310" s="153">
        <f t="shared" si="618"/>
        <v>49221</v>
      </c>
      <c r="C4310" s="179" t="str">
        <f t="shared" si="619"/>
        <v>구간48</v>
      </c>
      <c r="D4310" s="152">
        <f t="shared" si="616"/>
        <v>92</v>
      </c>
      <c r="E4310" s="180">
        <f>COUNTIF($C$15:C4310,C4310)</f>
        <v>4</v>
      </c>
      <c r="F4310" s="181">
        <f t="shared" si="620"/>
        <v>0</v>
      </c>
      <c r="G4310" s="181">
        <f t="shared" si="621"/>
        <v>0</v>
      </c>
      <c r="H4310" s="182">
        <f t="shared" si="617"/>
        <v>0</v>
      </c>
    </row>
    <row r="4311" spans="1:8">
      <c r="A4311" s="152">
        <f t="shared" si="618"/>
        <v>4297</v>
      </c>
      <c r="B4311" s="153">
        <f t="shared" si="618"/>
        <v>49222</v>
      </c>
      <c r="C4311" s="179" t="str">
        <f t="shared" si="619"/>
        <v>구간48</v>
      </c>
      <c r="D4311" s="152">
        <f t="shared" si="616"/>
        <v>92</v>
      </c>
      <c r="E4311" s="180">
        <f>COUNTIF($C$15:C4311,C4311)</f>
        <v>5</v>
      </c>
      <c r="F4311" s="181">
        <f t="shared" si="620"/>
        <v>0</v>
      </c>
      <c r="G4311" s="181">
        <f t="shared" si="621"/>
        <v>0</v>
      </c>
      <c r="H4311" s="182">
        <f t="shared" si="617"/>
        <v>0</v>
      </c>
    </row>
    <row r="4312" spans="1:8">
      <c r="A4312" s="152">
        <f t="shared" si="618"/>
        <v>4298</v>
      </c>
      <c r="B4312" s="153">
        <f t="shared" si="618"/>
        <v>49223</v>
      </c>
      <c r="C4312" s="179" t="str">
        <f t="shared" si="619"/>
        <v>구간48</v>
      </c>
      <c r="D4312" s="152">
        <f t="shared" si="616"/>
        <v>92</v>
      </c>
      <c r="E4312" s="180">
        <f>COUNTIF($C$15:C4312,C4312)</f>
        <v>6</v>
      </c>
      <c r="F4312" s="181">
        <f t="shared" si="620"/>
        <v>0</v>
      </c>
      <c r="G4312" s="181">
        <f t="shared" si="621"/>
        <v>0</v>
      </c>
      <c r="H4312" s="182">
        <f t="shared" si="617"/>
        <v>0</v>
      </c>
    </row>
    <row r="4313" spans="1:8">
      <c r="A4313" s="152">
        <f t="shared" si="618"/>
        <v>4299</v>
      </c>
      <c r="B4313" s="153">
        <f t="shared" si="618"/>
        <v>49224</v>
      </c>
      <c r="C4313" s="179" t="str">
        <f t="shared" si="619"/>
        <v>구간48</v>
      </c>
      <c r="D4313" s="152">
        <f t="shared" si="616"/>
        <v>92</v>
      </c>
      <c r="E4313" s="180">
        <f>COUNTIF($C$15:C4313,C4313)</f>
        <v>7</v>
      </c>
      <c r="F4313" s="181">
        <f t="shared" si="620"/>
        <v>0</v>
      </c>
      <c r="G4313" s="181">
        <f t="shared" si="621"/>
        <v>0</v>
      </c>
      <c r="H4313" s="182">
        <f t="shared" si="617"/>
        <v>0</v>
      </c>
    </row>
    <row r="4314" spans="1:8">
      <c r="A4314" s="152">
        <f t="shared" si="618"/>
        <v>4300</v>
      </c>
      <c r="B4314" s="153">
        <f t="shared" si="618"/>
        <v>49225</v>
      </c>
      <c r="C4314" s="179" t="str">
        <f t="shared" si="619"/>
        <v>구간48</v>
      </c>
      <c r="D4314" s="152">
        <f t="shared" si="616"/>
        <v>92</v>
      </c>
      <c r="E4314" s="180">
        <f>COUNTIF($C$15:C4314,C4314)</f>
        <v>8</v>
      </c>
      <c r="F4314" s="181">
        <f t="shared" si="620"/>
        <v>0</v>
      </c>
      <c r="G4314" s="181">
        <f t="shared" si="621"/>
        <v>0</v>
      </c>
      <c r="H4314" s="182">
        <f t="shared" si="617"/>
        <v>0</v>
      </c>
    </row>
    <row r="4315" spans="1:8">
      <c r="A4315" s="152">
        <f t="shared" si="618"/>
        <v>4301</v>
      </c>
      <c r="B4315" s="153">
        <f t="shared" si="618"/>
        <v>49226</v>
      </c>
      <c r="C4315" s="179" t="str">
        <f t="shared" si="619"/>
        <v>구간48</v>
      </c>
      <c r="D4315" s="152">
        <f t="shared" si="616"/>
        <v>92</v>
      </c>
      <c r="E4315" s="180">
        <f>COUNTIF($C$15:C4315,C4315)</f>
        <v>9</v>
      </c>
      <c r="F4315" s="181">
        <f t="shared" si="620"/>
        <v>0</v>
      </c>
      <c r="G4315" s="181">
        <f t="shared" si="621"/>
        <v>0</v>
      </c>
      <c r="H4315" s="182">
        <f t="shared" si="617"/>
        <v>0</v>
      </c>
    </row>
    <row r="4316" spans="1:8">
      <c r="A4316" s="152">
        <f t="shared" si="618"/>
        <v>4302</v>
      </c>
      <c r="B4316" s="153">
        <f t="shared" si="618"/>
        <v>49227</v>
      </c>
      <c r="C4316" s="179" t="str">
        <f t="shared" si="619"/>
        <v>구간48</v>
      </c>
      <c r="D4316" s="152">
        <f t="shared" si="616"/>
        <v>92</v>
      </c>
      <c r="E4316" s="180">
        <f>COUNTIF($C$15:C4316,C4316)</f>
        <v>10</v>
      </c>
      <c r="F4316" s="181">
        <f t="shared" si="620"/>
        <v>0</v>
      </c>
      <c r="G4316" s="181">
        <f t="shared" si="621"/>
        <v>0</v>
      </c>
      <c r="H4316" s="182">
        <f t="shared" si="617"/>
        <v>0</v>
      </c>
    </row>
    <row r="4317" spans="1:8">
      <c r="A4317" s="152">
        <f t="shared" si="618"/>
        <v>4303</v>
      </c>
      <c r="B4317" s="153">
        <f t="shared" si="618"/>
        <v>49228</v>
      </c>
      <c r="C4317" s="179" t="str">
        <f t="shared" si="619"/>
        <v>구간48</v>
      </c>
      <c r="D4317" s="152">
        <f t="shared" si="616"/>
        <v>92</v>
      </c>
      <c r="E4317" s="180">
        <f>COUNTIF($C$15:C4317,C4317)</f>
        <v>11</v>
      </c>
      <c r="F4317" s="181">
        <f t="shared" si="620"/>
        <v>0</v>
      </c>
      <c r="G4317" s="181">
        <f t="shared" si="621"/>
        <v>0</v>
      </c>
      <c r="H4317" s="182">
        <f t="shared" si="617"/>
        <v>0</v>
      </c>
    </row>
    <row r="4318" spans="1:8">
      <c r="A4318" s="152">
        <f t="shared" si="618"/>
        <v>4304</v>
      </c>
      <c r="B4318" s="153">
        <f t="shared" si="618"/>
        <v>49229</v>
      </c>
      <c r="C4318" s="179" t="str">
        <f t="shared" si="619"/>
        <v>구간48</v>
      </c>
      <c r="D4318" s="152">
        <f t="shared" si="616"/>
        <v>92</v>
      </c>
      <c r="E4318" s="180">
        <f>COUNTIF($C$15:C4318,C4318)</f>
        <v>12</v>
      </c>
      <c r="F4318" s="181">
        <f t="shared" si="620"/>
        <v>0</v>
      </c>
      <c r="G4318" s="181">
        <f t="shared" si="621"/>
        <v>0</v>
      </c>
      <c r="H4318" s="182">
        <f t="shared" si="617"/>
        <v>0</v>
      </c>
    </row>
    <row r="4319" spans="1:8">
      <c r="A4319" s="152">
        <f t="shared" si="618"/>
        <v>4305</v>
      </c>
      <c r="B4319" s="153">
        <f t="shared" si="618"/>
        <v>49230</v>
      </c>
      <c r="C4319" s="179" t="str">
        <f t="shared" si="619"/>
        <v>구간48</v>
      </c>
      <c r="D4319" s="152">
        <f t="shared" si="616"/>
        <v>92</v>
      </c>
      <c r="E4319" s="180">
        <f>COUNTIF($C$15:C4319,C4319)</f>
        <v>13</v>
      </c>
      <c r="F4319" s="181">
        <f t="shared" si="620"/>
        <v>0</v>
      </c>
      <c r="G4319" s="181">
        <f t="shared" si="621"/>
        <v>0</v>
      </c>
      <c r="H4319" s="182">
        <f t="shared" si="617"/>
        <v>0</v>
      </c>
    </row>
    <row r="4320" spans="1:8">
      <c r="A4320" s="152">
        <f t="shared" ref="A4320:B4335" si="622">A4319+1</f>
        <v>4306</v>
      </c>
      <c r="B4320" s="153">
        <f t="shared" si="622"/>
        <v>49231</v>
      </c>
      <c r="C4320" s="179" t="str">
        <f t="shared" si="619"/>
        <v>구간48</v>
      </c>
      <c r="D4320" s="152">
        <f t="shared" si="616"/>
        <v>92</v>
      </c>
      <c r="E4320" s="180">
        <f>COUNTIF($C$15:C4320,C4320)</f>
        <v>14</v>
      </c>
      <c r="F4320" s="181">
        <f t="shared" si="620"/>
        <v>0</v>
      </c>
      <c r="G4320" s="181">
        <f t="shared" si="621"/>
        <v>0</v>
      </c>
      <c r="H4320" s="182">
        <f t="shared" si="617"/>
        <v>0</v>
      </c>
    </row>
    <row r="4321" spans="1:8">
      <c r="A4321" s="152">
        <f t="shared" si="622"/>
        <v>4307</v>
      </c>
      <c r="B4321" s="153">
        <f t="shared" si="622"/>
        <v>49232</v>
      </c>
      <c r="C4321" s="179" t="str">
        <f t="shared" si="619"/>
        <v>구간48</v>
      </c>
      <c r="D4321" s="152">
        <f t="shared" si="616"/>
        <v>92</v>
      </c>
      <c r="E4321" s="180">
        <f>COUNTIF($C$15:C4321,C4321)</f>
        <v>15</v>
      </c>
      <c r="F4321" s="181">
        <f t="shared" si="620"/>
        <v>0</v>
      </c>
      <c r="G4321" s="181">
        <f t="shared" si="621"/>
        <v>0</v>
      </c>
      <c r="H4321" s="182">
        <f t="shared" si="617"/>
        <v>0</v>
      </c>
    </row>
    <row r="4322" spans="1:8">
      <c r="A4322" s="152">
        <f t="shared" si="622"/>
        <v>4308</v>
      </c>
      <c r="B4322" s="153">
        <f t="shared" si="622"/>
        <v>49233</v>
      </c>
      <c r="C4322" s="179" t="str">
        <f t="shared" si="619"/>
        <v>구간48</v>
      </c>
      <c r="D4322" s="152">
        <f t="shared" si="616"/>
        <v>92</v>
      </c>
      <c r="E4322" s="180">
        <f>COUNTIF($C$15:C4322,C4322)</f>
        <v>16</v>
      </c>
      <c r="F4322" s="181">
        <f t="shared" si="620"/>
        <v>0</v>
      </c>
      <c r="G4322" s="181">
        <f t="shared" si="621"/>
        <v>0</v>
      </c>
      <c r="H4322" s="182">
        <f t="shared" si="617"/>
        <v>0</v>
      </c>
    </row>
    <row r="4323" spans="1:8">
      <c r="A4323" s="152">
        <f t="shared" si="622"/>
        <v>4309</v>
      </c>
      <c r="B4323" s="153">
        <f t="shared" si="622"/>
        <v>49234</v>
      </c>
      <c r="C4323" s="179" t="str">
        <f t="shared" si="619"/>
        <v>구간48</v>
      </c>
      <c r="D4323" s="152">
        <f t="shared" si="616"/>
        <v>92</v>
      </c>
      <c r="E4323" s="180">
        <f>COUNTIF($C$15:C4323,C4323)</f>
        <v>17</v>
      </c>
      <c r="F4323" s="181">
        <f t="shared" si="620"/>
        <v>0</v>
      </c>
      <c r="G4323" s="181">
        <f t="shared" si="621"/>
        <v>0</v>
      </c>
      <c r="H4323" s="182">
        <f t="shared" si="617"/>
        <v>0</v>
      </c>
    </row>
    <row r="4324" spans="1:8">
      <c r="A4324" s="152">
        <f t="shared" si="622"/>
        <v>4310</v>
      </c>
      <c r="B4324" s="153">
        <f t="shared" si="622"/>
        <v>49235</v>
      </c>
      <c r="C4324" s="179" t="str">
        <f t="shared" si="619"/>
        <v>구간48</v>
      </c>
      <c r="D4324" s="152">
        <f t="shared" si="616"/>
        <v>92</v>
      </c>
      <c r="E4324" s="180">
        <f>COUNTIF($C$15:C4324,C4324)</f>
        <v>18</v>
      </c>
      <c r="F4324" s="181">
        <f t="shared" si="620"/>
        <v>0</v>
      </c>
      <c r="G4324" s="181">
        <f t="shared" si="621"/>
        <v>0</v>
      </c>
      <c r="H4324" s="182">
        <f t="shared" si="617"/>
        <v>0</v>
      </c>
    </row>
    <row r="4325" spans="1:8">
      <c r="A4325" s="152">
        <f t="shared" si="622"/>
        <v>4311</v>
      </c>
      <c r="B4325" s="153">
        <f t="shared" si="622"/>
        <v>49236</v>
      </c>
      <c r="C4325" s="179" t="str">
        <f t="shared" si="619"/>
        <v>구간48</v>
      </c>
      <c r="D4325" s="152">
        <f t="shared" si="616"/>
        <v>92</v>
      </c>
      <c r="E4325" s="180">
        <f>COUNTIF($C$15:C4325,C4325)</f>
        <v>19</v>
      </c>
      <c r="F4325" s="181">
        <f t="shared" si="620"/>
        <v>0</v>
      </c>
      <c r="G4325" s="181">
        <f t="shared" si="621"/>
        <v>0</v>
      </c>
      <c r="H4325" s="182">
        <f t="shared" si="617"/>
        <v>0</v>
      </c>
    </row>
    <row r="4326" spans="1:8">
      <c r="A4326" s="152">
        <f t="shared" si="622"/>
        <v>4312</v>
      </c>
      <c r="B4326" s="153">
        <f t="shared" si="622"/>
        <v>49237</v>
      </c>
      <c r="C4326" s="179" t="str">
        <f t="shared" si="619"/>
        <v>구간48</v>
      </c>
      <c r="D4326" s="152">
        <f t="shared" si="616"/>
        <v>92</v>
      </c>
      <c r="E4326" s="180">
        <f>COUNTIF($C$15:C4326,C4326)</f>
        <v>20</v>
      </c>
      <c r="F4326" s="181">
        <f t="shared" si="620"/>
        <v>0</v>
      </c>
      <c r="G4326" s="181">
        <f t="shared" si="621"/>
        <v>0</v>
      </c>
      <c r="H4326" s="182">
        <f t="shared" si="617"/>
        <v>0</v>
      </c>
    </row>
    <row r="4327" spans="1:8">
      <c r="A4327" s="152">
        <f t="shared" si="622"/>
        <v>4313</v>
      </c>
      <c r="B4327" s="153">
        <f t="shared" si="622"/>
        <v>49238</v>
      </c>
      <c r="C4327" s="179" t="str">
        <f t="shared" si="619"/>
        <v>구간48</v>
      </c>
      <c r="D4327" s="152">
        <f t="shared" si="616"/>
        <v>92</v>
      </c>
      <c r="E4327" s="180">
        <f>COUNTIF($C$15:C4327,C4327)</f>
        <v>21</v>
      </c>
      <c r="F4327" s="181">
        <f t="shared" si="620"/>
        <v>0</v>
      </c>
      <c r="G4327" s="181">
        <f t="shared" si="621"/>
        <v>0</v>
      </c>
      <c r="H4327" s="182">
        <f t="shared" si="617"/>
        <v>0</v>
      </c>
    </row>
    <row r="4328" spans="1:8">
      <c r="A4328" s="152">
        <f t="shared" si="622"/>
        <v>4314</v>
      </c>
      <c r="B4328" s="153">
        <f t="shared" si="622"/>
        <v>49239</v>
      </c>
      <c r="C4328" s="179" t="str">
        <f t="shared" si="619"/>
        <v>구간48</v>
      </c>
      <c r="D4328" s="152">
        <f t="shared" si="616"/>
        <v>92</v>
      </c>
      <c r="E4328" s="180">
        <f>COUNTIF($C$15:C4328,C4328)</f>
        <v>22</v>
      </c>
      <c r="F4328" s="181">
        <f t="shared" si="620"/>
        <v>0</v>
      </c>
      <c r="G4328" s="181">
        <f t="shared" si="621"/>
        <v>0</v>
      </c>
      <c r="H4328" s="182">
        <f t="shared" si="617"/>
        <v>0</v>
      </c>
    </row>
    <row r="4329" spans="1:8">
      <c r="A4329" s="152">
        <f t="shared" si="622"/>
        <v>4315</v>
      </c>
      <c r="B4329" s="153">
        <f t="shared" si="622"/>
        <v>49240</v>
      </c>
      <c r="C4329" s="179" t="str">
        <f t="shared" si="619"/>
        <v>구간48</v>
      </c>
      <c r="D4329" s="152">
        <f t="shared" si="616"/>
        <v>92</v>
      </c>
      <c r="E4329" s="180">
        <f>COUNTIF($C$15:C4329,C4329)</f>
        <v>23</v>
      </c>
      <c r="F4329" s="181">
        <f t="shared" si="620"/>
        <v>0</v>
      </c>
      <c r="G4329" s="181">
        <f t="shared" si="621"/>
        <v>0</v>
      </c>
      <c r="H4329" s="182">
        <f t="shared" si="617"/>
        <v>0</v>
      </c>
    </row>
    <row r="4330" spans="1:8">
      <c r="A4330" s="152">
        <f t="shared" si="622"/>
        <v>4316</v>
      </c>
      <c r="B4330" s="153">
        <f t="shared" si="622"/>
        <v>49241</v>
      </c>
      <c r="C4330" s="179" t="str">
        <f t="shared" si="619"/>
        <v>구간48</v>
      </c>
      <c r="D4330" s="152">
        <f t="shared" si="616"/>
        <v>92</v>
      </c>
      <c r="E4330" s="180">
        <f>COUNTIF($C$15:C4330,C4330)</f>
        <v>24</v>
      </c>
      <c r="F4330" s="181">
        <f t="shared" si="620"/>
        <v>0</v>
      </c>
      <c r="G4330" s="181">
        <f t="shared" si="621"/>
        <v>0</v>
      </c>
      <c r="H4330" s="182">
        <f t="shared" si="617"/>
        <v>0</v>
      </c>
    </row>
    <row r="4331" spans="1:8">
      <c r="A4331" s="152">
        <f t="shared" si="622"/>
        <v>4317</v>
      </c>
      <c r="B4331" s="153">
        <f t="shared" si="622"/>
        <v>49242</v>
      </c>
      <c r="C4331" s="179" t="str">
        <f t="shared" si="619"/>
        <v>구간48</v>
      </c>
      <c r="D4331" s="152">
        <f t="shared" si="616"/>
        <v>92</v>
      </c>
      <c r="E4331" s="180">
        <f>COUNTIF($C$15:C4331,C4331)</f>
        <v>25</v>
      </c>
      <c r="F4331" s="181">
        <f t="shared" si="620"/>
        <v>0</v>
      </c>
      <c r="G4331" s="181">
        <f t="shared" si="621"/>
        <v>0</v>
      </c>
      <c r="H4331" s="182">
        <f t="shared" si="617"/>
        <v>0</v>
      </c>
    </row>
    <row r="4332" spans="1:8">
      <c r="A4332" s="152">
        <f t="shared" si="622"/>
        <v>4318</v>
      </c>
      <c r="B4332" s="153">
        <f t="shared" si="622"/>
        <v>49243</v>
      </c>
      <c r="C4332" s="179" t="str">
        <f t="shared" si="619"/>
        <v>구간48</v>
      </c>
      <c r="D4332" s="152">
        <f t="shared" si="616"/>
        <v>92</v>
      </c>
      <c r="E4332" s="180">
        <f>COUNTIF($C$15:C4332,C4332)</f>
        <v>26</v>
      </c>
      <c r="F4332" s="181">
        <f t="shared" si="620"/>
        <v>0</v>
      </c>
      <c r="G4332" s="181">
        <f t="shared" si="621"/>
        <v>0</v>
      </c>
      <c r="H4332" s="182">
        <f t="shared" si="617"/>
        <v>0</v>
      </c>
    </row>
    <row r="4333" spans="1:8">
      <c r="A4333" s="152">
        <f t="shared" si="622"/>
        <v>4319</v>
      </c>
      <c r="B4333" s="153">
        <f t="shared" si="622"/>
        <v>49244</v>
      </c>
      <c r="C4333" s="179" t="str">
        <f t="shared" si="619"/>
        <v>구간48</v>
      </c>
      <c r="D4333" s="152">
        <f t="shared" si="616"/>
        <v>92</v>
      </c>
      <c r="E4333" s="180">
        <f>COUNTIF($C$15:C4333,C4333)</f>
        <v>27</v>
      </c>
      <c r="F4333" s="181">
        <f t="shared" si="620"/>
        <v>0</v>
      </c>
      <c r="G4333" s="181">
        <f t="shared" si="621"/>
        <v>0</v>
      </c>
      <c r="H4333" s="182">
        <f t="shared" si="617"/>
        <v>0</v>
      </c>
    </row>
    <row r="4334" spans="1:8">
      <c r="A4334" s="152">
        <f t="shared" si="622"/>
        <v>4320</v>
      </c>
      <c r="B4334" s="153">
        <f t="shared" si="622"/>
        <v>49245</v>
      </c>
      <c r="C4334" s="179" t="str">
        <f t="shared" si="619"/>
        <v>구간48</v>
      </c>
      <c r="D4334" s="152">
        <f t="shared" si="616"/>
        <v>92</v>
      </c>
      <c r="E4334" s="180">
        <f>COUNTIF($C$15:C4334,C4334)</f>
        <v>28</v>
      </c>
      <c r="F4334" s="181">
        <f t="shared" si="620"/>
        <v>0</v>
      </c>
      <c r="G4334" s="181">
        <f t="shared" si="621"/>
        <v>0</v>
      </c>
      <c r="H4334" s="182">
        <f t="shared" si="617"/>
        <v>0</v>
      </c>
    </row>
    <row r="4335" spans="1:8">
      <c r="A4335" s="152">
        <f t="shared" si="622"/>
        <v>4321</v>
      </c>
      <c r="B4335" s="153">
        <f t="shared" si="622"/>
        <v>49246</v>
      </c>
      <c r="C4335" s="179" t="str">
        <f t="shared" si="619"/>
        <v>구간48</v>
      </c>
      <c r="D4335" s="152">
        <f t="shared" si="616"/>
        <v>92</v>
      </c>
      <c r="E4335" s="180">
        <f>COUNTIF($C$15:C4335,C4335)</f>
        <v>29</v>
      </c>
      <c r="F4335" s="181">
        <f t="shared" si="620"/>
        <v>0</v>
      </c>
      <c r="G4335" s="181">
        <f t="shared" si="621"/>
        <v>0</v>
      </c>
      <c r="H4335" s="182">
        <f t="shared" si="617"/>
        <v>0</v>
      </c>
    </row>
    <row r="4336" spans="1:8">
      <c r="A4336" s="152">
        <f t="shared" ref="A4336:B4351" si="623">A4335+1</f>
        <v>4322</v>
      </c>
      <c r="B4336" s="153">
        <f t="shared" si="623"/>
        <v>49247</v>
      </c>
      <c r="C4336" s="179" t="str">
        <f t="shared" si="619"/>
        <v>구간48</v>
      </c>
      <c r="D4336" s="152">
        <f t="shared" si="616"/>
        <v>92</v>
      </c>
      <c r="E4336" s="180">
        <f>COUNTIF($C$15:C4336,C4336)</f>
        <v>30</v>
      </c>
      <c r="F4336" s="181">
        <f t="shared" si="620"/>
        <v>0</v>
      </c>
      <c r="G4336" s="181">
        <f t="shared" si="621"/>
        <v>0</v>
      </c>
      <c r="H4336" s="182">
        <f t="shared" si="617"/>
        <v>0</v>
      </c>
    </row>
    <row r="4337" spans="1:8">
      <c r="A4337" s="152">
        <f t="shared" si="623"/>
        <v>4323</v>
      </c>
      <c r="B4337" s="153">
        <f t="shared" si="623"/>
        <v>49248</v>
      </c>
      <c r="C4337" s="179" t="str">
        <f t="shared" si="619"/>
        <v>구간48</v>
      </c>
      <c r="D4337" s="152">
        <f t="shared" si="616"/>
        <v>92</v>
      </c>
      <c r="E4337" s="180">
        <f>COUNTIF($C$15:C4337,C4337)</f>
        <v>31</v>
      </c>
      <c r="F4337" s="181">
        <f t="shared" si="620"/>
        <v>0</v>
      </c>
      <c r="G4337" s="181">
        <f t="shared" si="621"/>
        <v>0</v>
      </c>
      <c r="H4337" s="182">
        <f t="shared" si="617"/>
        <v>0</v>
      </c>
    </row>
    <row r="4338" spans="1:8">
      <c r="A4338" s="152">
        <f t="shared" si="623"/>
        <v>4324</v>
      </c>
      <c r="B4338" s="153">
        <f t="shared" si="623"/>
        <v>49249</v>
      </c>
      <c r="C4338" s="179" t="str">
        <f t="shared" si="619"/>
        <v>구간48</v>
      </c>
      <c r="D4338" s="152">
        <f t="shared" si="616"/>
        <v>92</v>
      </c>
      <c r="E4338" s="180">
        <f>COUNTIF($C$15:C4338,C4338)</f>
        <v>32</v>
      </c>
      <c r="F4338" s="181">
        <f t="shared" si="620"/>
        <v>0</v>
      </c>
      <c r="G4338" s="181">
        <f t="shared" si="621"/>
        <v>0</v>
      </c>
      <c r="H4338" s="182">
        <f t="shared" si="617"/>
        <v>0</v>
      </c>
    </row>
    <row r="4339" spans="1:8">
      <c r="A4339" s="152">
        <f t="shared" si="623"/>
        <v>4325</v>
      </c>
      <c r="B4339" s="153">
        <f t="shared" si="623"/>
        <v>49250</v>
      </c>
      <c r="C4339" s="179" t="str">
        <f t="shared" si="619"/>
        <v>구간48</v>
      </c>
      <c r="D4339" s="152">
        <f t="shared" si="616"/>
        <v>92</v>
      </c>
      <c r="E4339" s="180">
        <f>COUNTIF($C$15:C4339,C4339)</f>
        <v>33</v>
      </c>
      <c r="F4339" s="181">
        <f t="shared" si="620"/>
        <v>0</v>
      </c>
      <c r="G4339" s="181">
        <f t="shared" si="621"/>
        <v>0</v>
      </c>
      <c r="H4339" s="182">
        <f t="shared" si="617"/>
        <v>0</v>
      </c>
    </row>
    <row r="4340" spans="1:8">
      <c r="A4340" s="152">
        <f t="shared" si="623"/>
        <v>4326</v>
      </c>
      <c r="B4340" s="153">
        <f t="shared" si="623"/>
        <v>49251</v>
      </c>
      <c r="C4340" s="179" t="str">
        <f t="shared" si="619"/>
        <v>구간48</v>
      </c>
      <c r="D4340" s="152">
        <f t="shared" si="616"/>
        <v>92</v>
      </c>
      <c r="E4340" s="180">
        <f>COUNTIF($C$15:C4340,C4340)</f>
        <v>34</v>
      </c>
      <c r="F4340" s="181">
        <f t="shared" si="620"/>
        <v>0</v>
      </c>
      <c r="G4340" s="181">
        <f t="shared" si="621"/>
        <v>0</v>
      </c>
      <c r="H4340" s="182">
        <f t="shared" si="617"/>
        <v>0</v>
      </c>
    </row>
    <row r="4341" spans="1:8">
      <c r="A4341" s="152">
        <f t="shared" si="623"/>
        <v>4327</v>
      </c>
      <c r="B4341" s="153">
        <f t="shared" si="623"/>
        <v>49252</v>
      </c>
      <c r="C4341" s="179" t="str">
        <f t="shared" si="619"/>
        <v>구간48</v>
      </c>
      <c r="D4341" s="152">
        <f t="shared" si="616"/>
        <v>92</v>
      </c>
      <c r="E4341" s="180">
        <f>COUNTIF($C$15:C4341,C4341)</f>
        <v>35</v>
      </c>
      <c r="F4341" s="181">
        <f t="shared" si="620"/>
        <v>0</v>
      </c>
      <c r="G4341" s="181">
        <f t="shared" si="621"/>
        <v>0</v>
      </c>
      <c r="H4341" s="182">
        <f t="shared" si="617"/>
        <v>0</v>
      </c>
    </row>
    <row r="4342" spans="1:8">
      <c r="A4342" s="152">
        <f t="shared" si="623"/>
        <v>4328</v>
      </c>
      <c r="B4342" s="153">
        <f t="shared" si="623"/>
        <v>49253</v>
      </c>
      <c r="C4342" s="179" t="str">
        <f t="shared" si="619"/>
        <v>구간48</v>
      </c>
      <c r="D4342" s="152">
        <f t="shared" si="616"/>
        <v>92</v>
      </c>
      <c r="E4342" s="180">
        <f>COUNTIF($C$15:C4342,C4342)</f>
        <v>36</v>
      </c>
      <c r="F4342" s="181">
        <f t="shared" si="620"/>
        <v>0</v>
      </c>
      <c r="G4342" s="181">
        <f t="shared" si="621"/>
        <v>0</v>
      </c>
      <c r="H4342" s="182">
        <f t="shared" si="617"/>
        <v>0</v>
      </c>
    </row>
    <row r="4343" spans="1:8">
      <c r="A4343" s="152">
        <f t="shared" si="623"/>
        <v>4329</v>
      </c>
      <c r="B4343" s="153">
        <f t="shared" si="623"/>
        <v>49254</v>
      </c>
      <c r="C4343" s="179" t="str">
        <f t="shared" si="619"/>
        <v>구간48</v>
      </c>
      <c r="D4343" s="152">
        <f t="shared" si="616"/>
        <v>92</v>
      </c>
      <c r="E4343" s="180">
        <f>COUNTIF($C$15:C4343,C4343)</f>
        <v>37</v>
      </c>
      <c r="F4343" s="181">
        <f t="shared" si="620"/>
        <v>0</v>
      </c>
      <c r="G4343" s="181">
        <f t="shared" si="621"/>
        <v>0</v>
      </c>
      <c r="H4343" s="182">
        <f t="shared" si="617"/>
        <v>0</v>
      </c>
    </row>
    <row r="4344" spans="1:8">
      <c r="A4344" s="152">
        <f t="shared" si="623"/>
        <v>4330</v>
      </c>
      <c r="B4344" s="153">
        <f t="shared" si="623"/>
        <v>49255</v>
      </c>
      <c r="C4344" s="179" t="str">
        <f t="shared" si="619"/>
        <v>구간48</v>
      </c>
      <c r="D4344" s="152">
        <f t="shared" si="616"/>
        <v>92</v>
      </c>
      <c r="E4344" s="180">
        <f>COUNTIF($C$15:C4344,C4344)</f>
        <v>38</v>
      </c>
      <c r="F4344" s="181">
        <f t="shared" si="620"/>
        <v>0</v>
      </c>
      <c r="G4344" s="181">
        <f t="shared" si="621"/>
        <v>0</v>
      </c>
      <c r="H4344" s="182">
        <f t="shared" si="617"/>
        <v>0</v>
      </c>
    </row>
    <row r="4345" spans="1:8">
      <c r="A4345" s="152">
        <f t="shared" si="623"/>
        <v>4331</v>
      </c>
      <c r="B4345" s="153">
        <f t="shared" si="623"/>
        <v>49256</v>
      </c>
      <c r="C4345" s="179" t="str">
        <f t="shared" si="619"/>
        <v>구간48</v>
      </c>
      <c r="D4345" s="152">
        <f t="shared" si="616"/>
        <v>92</v>
      </c>
      <c r="E4345" s="180">
        <f>COUNTIF($C$15:C4345,C4345)</f>
        <v>39</v>
      </c>
      <c r="F4345" s="181">
        <f t="shared" si="620"/>
        <v>0</v>
      </c>
      <c r="G4345" s="181">
        <f t="shared" si="621"/>
        <v>0</v>
      </c>
      <c r="H4345" s="182">
        <f t="shared" si="617"/>
        <v>0</v>
      </c>
    </row>
    <row r="4346" spans="1:8">
      <c r="A4346" s="152">
        <f t="shared" si="623"/>
        <v>4332</v>
      </c>
      <c r="B4346" s="153">
        <f t="shared" si="623"/>
        <v>49257</v>
      </c>
      <c r="C4346" s="179" t="str">
        <f t="shared" si="619"/>
        <v>구간48</v>
      </c>
      <c r="D4346" s="152">
        <f t="shared" si="616"/>
        <v>92</v>
      </c>
      <c r="E4346" s="180">
        <f>COUNTIF($C$15:C4346,C4346)</f>
        <v>40</v>
      </c>
      <c r="F4346" s="181">
        <f t="shared" si="620"/>
        <v>0</v>
      </c>
      <c r="G4346" s="181">
        <f t="shared" si="621"/>
        <v>0</v>
      </c>
      <c r="H4346" s="182">
        <f t="shared" si="617"/>
        <v>0</v>
      </c>
    </row>
    <row r="4347" spans="1:8">
      <c r="A4347" s="152">
        <f t="shared" si="623"/>
        <v>4333</v>
      </c>
      <c r="B4347" s="153">
        <f t="shared" si="623"/>
        <v>49258</v>
      </c>
      <c r="C4347" s="179" t="str">
        <f t="shared" si="619"/>
        <v>구간48</v>
      </c>
      <c r="D4347" s="152">
        <f t="shared" si="616"/>
        <v>92</v>
      </c>
      <c r="E4347" s="180">
        <f>COUNTIF($C$15:C4347,C4347)</f>
        <v>41</v>
      </c>
      <c r="F4347" s="181">
        <f t="shared" si="620"/>
        <v>0</v>
      </c>
      <c r="G4347" s="181">
        <f t="shared" si="621"/>
        <v>0</v>
      </c>
      <c r="H4347" s="182">
        <f t="shared" si="617"/>
        <v>0</v>
      </c>
    </row>
    <row r="4348" spans="1:8">
      <c r="A4348" s="152">
        <f t="shared" si="623"/>
        <v>4334</v>
      </c>
      <c r="B4348" s="153">
        <f t="shared" si="623"/>
        <v>49259</v>
      </c>
      <c r="C4348" s="179" t="str">
        <f t="shared" si="619"/>
        <v>구간48</v>
      </c>
      <c r="D4348" s="152">
        <f t="shared" si="616"/>
        <v>92</v>
      </c>
      <c r="E4348" s="180">
        <f>COUNTIF($C$15:C4348,C4348)</f>
        <v>42</v>
      </c>
      <c r="F4348" s="181">
        <f t="shared" si="620"/>
        <v>0</v>
      </c>
      <c r="G4348" s="181">
        <f t="shared" si="621"/>
        <v>0</v>
      </c>
      <c r="H4348" s="182">
        <f t="shared" si="617"/>
        <v>0</v>
      </c>
    </row>
    <row r="4349" spans="1:8">
      <c r="A4349" s="152">
        <f t="shared" si="623"/>
        <v>4335</v>
      </c>
      <c r="B4349" s="153">
        <f t="shared" si="623"/>
        <v>49260</v>
      </c>
      <c r="C4349" s="179" t="str">
        <f t="shared" si="619"/>
        <v>구간48</v>
      </c>
      <c r="D4349" s="152">
        <f t="shared" si="616"/>
        <v>92</v>
      </c>
      <c r="E4349" s="180">
        <f>COUNTIF($C$15:C4349,C4349)</f>
        <v>43</v>
      </c>
      <c r="F4349" s="181">
        <f t="shared" si="620"/>
        <v>0</v>
      </c>
      <c r="G4349" s="181">
        <f t="shared" si="621"/>
        <v>0</v>
      </c>
      <c r="H4349" s="182">
        <f t="shared" si="617"/>
        <v>0</v>
      </c>
    </row>
    <row r="4350" spans="1:8">
      <c r="A4350" s="152">
        <f t="shared" si="623"/>
        <v>4336</v>
      </c>
      <c r="B4350" s="153">
        <f t="shared" si="623"/>
        <v>49261</v>
      </c>
      <c r="C4350" s="179" t="str">
        <f t="shared" si="619"/>
        <v>구간48</v>
      </c>
      <c r="D4350" s="152">
        <f t="shared" si="616"/>
        <v>92</v>
      </c>
      <c r="E4350" s="180">
        <f>COUNTIF($C$15:C4350,C4350)</f>
        <v>44</v>
      </c>
      <c r="F4350" s="181">
        <f t="shared" si="620"/>
        <v>0</v>
      </c>
      <c r="G4350" s="181">
        <f t="shared" si="621"/>
        <v>0</v>
      </c>
      <c r="H4350" s="182">
        <f t="shared" si="617"/>
        <v>0</v>
      </c>
    </row>
    <row r="4351" spans="1:8">
      <c r="A4351" s="152">
        <f t="shared" si="623"/>
        <v>4337</v>
      </c>
      <c r="B4351" s="153">
        <f t="shared" si="623"/>
        <v>49262</v>
      </c>
      <c r="C4351" s="179" t="str">
        <f t="shared" si="619"/>
        <v>구간48</v>
      </c>
      <c r="D4351" s="152">
        <f t="shared" si="616"/>
        <v>92</v>
      </c>
      <c r="E4351" s="180">
        <f>COUNTIF($C$15:C4351,C4351)</f>
        <v>45</v>
      </c>
      <c r="F4351" s="181">
        <f t="shared" si="620"/>
        <v>0</v>
      </c>
      <c r="G4351" s="181">
        <f t="shared" si="621"/>
        <v>0</v>
      </c>
      <c r="H4351" s="182">
        <f t="shared" si="617"/>
        <v>0</v>
      </c>
    </row>
    <row r="4352" spans="1:8">
      <c r="A4352" s="152">
        <f t="shared" ref="A4352:B4367" si="624">A4351+1</f>
        <v>4338</v>
      </c>
      <c r="B4352" s="153">
        <f t="shared" si="624"/>
        <v>49263</v>
      </c>
      <c r="C4352" s="179" t="str">
        <f t="shared" si="619"/>
        <v>구간48</v>
      </c>
      <c r="D4352" s="152">
        <f t="shared" si="616"/>
        <v>92</v>
      </c>
      <c r="E4352" s="180">
        <f>COUNTIF($C$15:C4352,C4352)</f>
        <v>46</v>
      </c>
      <c r="F4352" s="181">
        <f t="shared" si="620"/>
        <v>0</v>
      </c>
      <c r="G4352" s="181">
        <f t="shared" si="621"/>
        <v>0</v>
      </c>
      <c r="H4352" s="182">
        <f t="shared" si="617"/>
        <v>0</v>
      </c>
    </row>
    <row r="4353" spans="1:8">
      <c r="A4353" s="152">
        <f t="shared" si="624"/>
        <v>4339</v>
      </c>
      <c r="B4353" s="153">
        <f t="shared" si="624"/>
        <v>49264</v>
      </c>
      <c r="C4353" s="179" t="str">
        <f t="shared" si="619"/>
        <v>구간48</v>
      </c>
      <c r="D4353" s="152">
        <f t="shared" si="616"/>
        <v>92</v>
      </c>
      <c r="E4353" s="180">
        <f>COUNTIF($C$15:C4353,C4353)</f>
        <v>47</v>
      </c>
      <c r="F4353" s="181">
        <f t="shared" si="620"/>
        <v>0</v>
      </c>
      <c r="G4353" s="181">
        <f t="shared" si="621"/>
        <v>0</v>
      </c>
      <c r="H4353" s="182">
        <f t="shared" si="617"/>
        <v>0</v>
      </c>
    </row>
    <row r="4354" spans="1:8">
      <c r="A4354" s="152">
        <f t="shared" si="624"/>
        <v>4340</v>
      </c>
      <c r="B4354" s="153">
        <f t="shared" si="624"/>
        <v>49265</v>
      </c>
      <c r="C4354" s="179" t="str">
        <f t="shared" si="619"/>
        <v>구간48</v>
      </c>
      <c r="D4354" s="152">
        <f t="shared" si="616"/>
        <v>92</v>
      </c>
      <c r="E4354" s="180">
        <f>COUNTIF($C$15:C4354,C4354)</f>
        <v>48</v>
      </c>
      <c r="F4354" s="181">
        <f t="shared" si="620"/>
        <v>0</v>
      </c>
      <c r="G4354" s="181">
        <f t="shared" si="621"/>
        <v>0</v>
      </c>
      <c r="H4354" s="182">
        <f t="shared" si="617"/>
        <v>0</v>
      </c>
    </row>
    <row r="4355" spans="1:8">
      <c r="A4355" s="152">
        <f t="shared" si="624"/>
        <v>4341</v>
      </c>
      <c r="B4355" s="153">
        <f t="shared" si="624"/>
        <v>49266</v>
      </c>
      <c r="C4355" s="179" t="str">
        <f t="shared" si="619"/>
        <v>구간48</v>
      </c>
      <c r="D4355" s="152">
        <f t="shared" si="616"/>
        <v>92</v>
      </c>
      <c r="E4355" s="180">
        <f>COUNTIF($C$15:C4355,C4355)</f>
        <v>49</v>
      </c>
      <c r="F4355" s="181">
        <f t="shared" si="620"/>
        <v>0</v>
      </c>
      <c r="G4355" s="181">
        <f t="shared" si="621"/>
        <v>0</v>
      </c>
      <c r="H4355" s="182">
        <f t="shared" si="617"/>
        <v>0</v>
      </c>
    </row>
    <row r="4356" spans="1:8">
      <c r="A4356" s="152">
        <f t="shared" si="624"/>
        <v>4342</v>
      </c>
      <c r="B4356" s="153">
        <f t="shared" si="624"/>
        <v>49267</v>
      </c>
      <c r="C4356" s="179" t="str">
        <f t="shared" si="619"/>
        <v>구간48</v>
      </c>
      <c r="D4356" s="152">
        <f t="shared" si="616"/>
        <v>92</v>
      </c>
      <c r="E4356" s="180">
        <f>COUNTIF($C$15:C4356,C4356)</f>
        <v>50</v>
      </c>
      <c r="F4356" s="181">
        <f t="shared" si="620"/>
        <v>0</v>
      </c>
      <c r="G4356" s="181">
        <f t="shared" si="621"/>
        <v>0</v>
      </c>
      <c r="H4356" s="182">
        <f t="shared" si="617"/>
        <v>0</v>
      </c>
    </row>
    <row r="4357" spans="1:8">
      <c r="A4357" s="152">
        <f t="shared" si="624"/>
        <v>4343</v>
      </c>
      <c r="B4357" s="153">
        <f t="shared" si="624"/>
        <v>49268</v>
      </c>
      <c r="C4357" s="179" t="str">
        <f t="shared" si="619"/>
        <v>구간48</v>
      </c>
      <c r="D4357" s="152">
        <f t="shared" si="616"/>
        <v>92</v>
      </c>
      <c r="E4357" s="180">
        <f>COUNTIF($C$15:C4357,C4357)</f>
        <v>51</v>
      </c>
      <c r="F4357" s="181">
        <f t="shared" si="620"/>
        <v>0</v>
      </c>
      <c r="G4357" s="181">
        <f t="shared" si="621"/>
        <v>0</v>
      </c>
      <c r="H4357" s="182">
        <f t="shared" si="617"/>
        <v>0</v>
      </c>
    </row>
    <row r="4358" spans="1:8">
      <c r="A4358" s="152">
        <f t="shared" si="624"/>
        <v>4344</v>
      </c>
      <c r="B4358" s="153">
        <f t="shared" si="624"/>
        <v>49269</v>
      </c>
      <c r="C4358" s="179" t="str">
        <f t="shared" si="619"/>
        <v>구간48</v>
      </c>
      <c r="D4358" s="152">
        <f t="shared" si="616"/>
        <v>92</v>
      </c>
      <c r="E4358" s="180">
        <f>COUNTIF($C$15:C4358,C4358)</f>
        <v>52</v>
      </c>
      <c r="F4358" s="181">
        <f t="shared" si="620"/>
        <v>0</v>
      </c>
      <c r="G4358" s="181">
        <f t="shared" si="621"/>
        <v>0</v>
      </c>
      <c r="H4358" s="182">
        <f t="shared" si="617"/>
        <v>0</v>
      </c>
    </row>
    <row r="4359" spans="1:8">
      <c r="A4359" s="152">
        <f t="shared" si="624"/>
        <v>4345</v>
      </c>
      <c r="B4359" s="153">
        <f t="shared" si="624"/>
        <v>49270</v>
      </c>
      <c r="C4359" s="179" t="str">
        <f t="shared" si="619"/>
        <v>구간48</v>
      </c>
      <c r="D4359" s="152">
        <f t="shared" si="616"/>
        <v>92</v>
      </c>
      <c r="E4359" s="180">
        <f>COUNTIF($C$15:C4359,C4359)</f>
        <v>53</v>
      </c>
      <c r="F4359" s="181">
        <f t="shared" si="620"/>
        <v>0</v>
      </c>
      <c r="G4359" s="181">
        <f t="shared" si="621"/>
        <v>0</v>
      </c>
      <c r="H4359" s="182">
        <f t="shared" si="617"/>
        <v>0</v>
      </c>
    </row>
    <row r="4360" spans="1:8">
      <c r="A4360" s="152">
        <f t="shared" si="624"/>
        <v>4346</v>
      </c>
      <c r="B4360" s="153">
        <f t="shared" si="624"/>
        <v>49271</v>
      </c>
      <c r="C4360" s="179" t="str">
        <f t="shared" si="619"/>
        <v>구간48</v>
      </c>
      <c r="D4360" s="152">
        <f t="shared" si="616"/>
        <v>92</v>
      </c>
      <c r="E4360" s="180">
        <f>COUNTIF($C$15:C4360,C4360)</f>
        <v>54</v>
      </c>
      <c r="F4360" s="181">
        <f t="shared" si="620"/>
        <v>0</v>
      </c>
      <c r="G4360" s="181">
        <f t="shared" si="621"/>
        <v>0</v>
      </c>
      <c r="H4360" s="182">
        <f t="shared" si="617"/>
        <v>0</v>
      </c>
    </row>
    <row r="4361" spans="1:8">
      <c r="A4361" s="152">
        <f t="shared" si="624"/>
        <v>4347</v>
      </c>
      <c r="B4361" s="153">
        <f t="shared" si="624"/>
        <v>49272</v>
      </c>
      <c r="C4361" s="179" t="str">
        <f t="shared" si="619"/>
        <v>구간48</v>
      </c>
      <c r="D4361" s="152">
        <f t="shared" si="616"/>
        <v>92</v>
      </c>
      <c r="E4361" s="180">
        <f>COUNTIF($C$15:C4361,C4361)</f>
        <v>55</v>
      </c>
      <c r="F4361" s="181">
        <f t="shared" si="620"/>
        <v>0</v>
      </c>
      <c r="G4361" s="181">
        <f t="shared" si="621"/>
        <v>0</v>
      </c>
      <c r="H4361" s="182">
        <f t="shared" si="617"/>
        <v>0</v>
      </c>
    </row>
    <row r="4362" spans="1:8">
      <c r="A4362" s="152">
        <f t="shared" si="624"/>
        <v>4348</v>
      </c>
      <c r="B4362" s="153">
        <f t="shared" si="624"/>
        <v>49273</v>
      </c>
      <c r="C4362" s="179" t="str">
        <f t="shared" si="619"/>
        <v>구간48</v>
      </c>
      <c r="D4362" s="152">
        <f t="shared" si="616"/>
        <v>92</v>
      </c>
      <c r="E4362" s="180">
        <f>COUNTIF($C$15:C4362,C4362)</f>
        <v>56</v>
      </c>
      <c r="F4362" s="181">
        <f t="shared" si="620"/>
        <v>0</v>
      </c>
      <c r="G4362" s="181">
        <f t="shared" si="621"/>
        <v>0</v>
      </c>
      <c r="H4362" s="182">
        <f t="shared" si="617"/>
        <v>0</v>
      </c>
    </row>
    <row r="4363" spans="1:8">
      <c r="A4363" s="152">
        <f t="shared" si="624"/>
        <v>4349</v>
      </c>
      <c r="B4363" s="153">
        <f t="shared" si="624"/>
        <v>49274</v>
      </c>
      <c r="C4363" s="179" t="str">
        <f t="shared" si="619"/>
        <v>구간48</v>
      </c>
      <c r="D4363" s="152">
        <f t="shared" si="616"/>
        <v>92</v>
      </c>
      <c r="E4363" s="180">
        <f>COUNTIF($C$15:C4363,C4363)</f>
        <v>57</v>
      </c>
      <c r="F4363" s="181">
        <f t="shared" si="620"/>
        <v>0</v>
      </c>
      <c r="G4363" s="181">
        <f t="shared" si="621"/>
        <v>0</v>
      </c>
      <c r="H4363" s="182">
        <f t="shared" si="617"/>
        <v>0</v>
      </c>
    </row>
    <row r="4364" spans="1:8">
      <c r="A4364" s="152">
        <f t="shared" si="624"/>
        <v>4350</v>
      </c>
      <c r="B4364" s="153">
        <f t="shared" si="624"/>
        <v>49275</v>
      </c>
      <c r="C4364" s="179" t="str">
        <f t="shared" si="619"/>
        <v>구간48</v>
      </c>
      <c r="D4364" s="152">
        <f t="shared" si="616"/>
        <v>92</v>
      </c>
      <c r="E4364" s="180">
        <f>COUNTIF($C$15:C4364,C4364)</f>
        <v>58</v>
      </c>
      <c r="F4364" s="181">
        <f t="shared" si="620"/>
        <v>0</v>
      </c>
      <c r="G4364" s="181">
        <f t="shared" si="621"/>
        <v>0</v>
      </c>
      <c r="H4364" s="182">
        <f t="shared" si="617"/>
        <v>0</v>
      </c>
    </row>
    <row r="4365" spans="1:8">
      <c r="A4365" s="152">
        <f t="shared" si="624"/>
        <v>4351</v>
      </c>
      <c r="B4365" s="153">
        <f t="shared" si="624"/>
        <v>49276</v>
      </c>
      <c r="C4365" s="179" t="str">
        <f t="shared" si="619"/>
        <v>구간48</v>
      </c>
      <c r="D4365" s="152">
        <f t="shared" si="616"/>
        <v>92</v>
      </c>
      <c r="E4365" s="180">
        <f>COUNTIF($C$15:C4365,C4365)</f>
        <v>59</v>
      </c>
      <c r="F4365" s="181">
        <f t="shared" si="620"/>
        <v>0</v>
      </c>
      <c r="G4365" s="181">
        <f t="shared" si="621"/>
        <v>0</v>
      </c>
      <c r="H4365" s="182">
        <f t="shared" si="617"/>
        <v>0</v>
      </c>
    </row>
    <row r="4366" spans="1:8">
      <c r="A4366" s="152">
        <f t="shared" si="624"/>
        <v>4352</v>
      </c>
      <c r="B4366" s="153">
        <f t="shared" si="624"/>
        <v>49277</v>
      </c>
      <c r="C4366" s="179" t="str">
        <f t="shared" si="619"/>
        <v>구간48</v>
      </c>
      <c r="D4366" s="152">
        <f t="shared" si="616"/>
        <v>92</v>
      </c>
      <c r="E4366" s="180">
        <f>COUNTIF($C$15:C4366,C4366)</f>
        <v>60</v>
      </c>
      <c r="F4366" s="181">
        <f t="shared" si="620"/>
        <v>0</v>
      </c>
      <c r="G4366" s="181">
        <f t="shared" si="621"/>
        <v>0</v>
      </c>
      <c r="H4366" s="182">
        <f t="shared" si="617"/>
        <v>0</v>
      </c>
    </row>
    <row r="4367" spans="1:8">
      <c r="A4367" s="152">
        <f t="shared" si="624"/>
        <v>4353</v>
      </c>
      <c r="B4367" s="153">
        <f t="shared" si="624"/>
        <v>49278</v>
      </c>
      <c r="C4367" s="179" t="str">
        <f t="shared" si="619"/>
        <v>구간48</v>
      </c>
      <c r="D4367" s="152">
        <f t="shared" ref="D4367:D4430" si="625">COUNTIF($C$15:$C$49928,C4367)</f>
        <v>92</v>
      </c>
      <c r="E4367" s="180">
        <f>COUNTIF($C$15:C4367,C4367)</f>
        <v>61</v>
      </c>
      <c r="F4367" s="181">
        <f t="shared" si="620"/>
        <v>0</v>
      </c>
      <c r="G4367" s="181">
        <f t="shared" si="621"/>
        <v>0</v>
      </c>
      <c r="H4367" s="182">
        <f t="shared" ref="H4367:H4430" si="626">F4367+G4367</f>
        <v>0</v>
      </c>
    </row>
    <row r="4368" spans="1:8">
      <c r="A4368" s="152">
        <f t="shared" ref="A4368:B4383" si="627">A4367+1</f>
        <v>4354</v>
      </c>
      <c r="B4368" s="153">
        <f t="shared" si="627"/>
        <v>49279</v>
      </c>
      <c r="C4368" s="179" t="str">
        <f t="shared" ref="C4368:C4431" si="628">IF(IFERROR(HLOOKUP(B4368,$D$5:$BK$6,2,FALSE),"")="",C4369,HLOOKUP(B4368,$D$5:$BK$7,2,FALSE))</f>
        <v>구간48</v>
      </c>
      <c r="D4368" s="152">
        <f t="shared" si="625"/>
        <v>92</v>
      </c>
      <c r="E4368" s="180">
        <f>COUNTIF($C$15:C4368,C4368)</f>
        <v>62</v>
      </c>
      <c r="F4368" s="181">
        <f t="shared" ref="F4368:F4431" si="629">HLOOKUP($C4368,$D$6:$BK$11,6,FALSE)</f>
        <v>0</v>
      </c>
      <c r="G4368" s="181">
        <f t="shared" ref="G4368:G4431" si="630">HLOOKUP($C4368,$D$6:$BK$11,5,FALSE)*(E4368)</f>
        <v>0</v>
      </c>
      <c r="H4368" s="182">
        <f t="shared" si="626"/>
        <v>0</v>
      </c>
    </row>
    <row r="4369" spans="1:8">
      <c r="A4369" s="152">
        <f t="shared" si="627"/>
        <v>4355</v>
      </c>
      <c r="B4369" s="153">
        <f t="shared" si="627"/>
        <v>49280</v>
      </c>
      <c r="C4369" s="179" t="str">
        <f t="shared" si="628"/>
        <v>구간48</v>
      </c>
      <c r="D4369" s="152">
        <f t="shared" si="625"/>
        <v>92</v>
      </c>
      <c r="E4369" s="180">
        <f>COUNTIF($C$15:C4369,C4369)</f>
        <v>63</v>
      </c>
      <c r="F4369" s="181">
        <f t="shared" si="629"/>
        <v>0</v>
      </c>
      <c r="G4369" s="181">
        <f t="shared" si="630"/>
        <v>0</v>
      </c>
      <c r="H4369" s="182">
        <f t="shared" si="626"/>
        <v>0</v>
      </c>
    </row>
    <row r="4370" spans="1:8">
      <c r="A4370" s="152">
        <f t="shared" si="627"/>
        <v>4356</v>
      </c>
      <c r="B4370" s="153">
        <f t="shared" si="627"/>
        <v>49281</v>
      </c>
      <c r="C4370" s="179" t="str">
        <f t="shared" si="628"/>
        <v>구간48</v>
      </c>
      <c r="D4370" s="152">
        <f t="shared" si="625"/>
        <v>92</v>
      </c>
      <c r="E4370" s="180">
        <f>COUNTIF($C$15:C4370,C4370)</f>
        <v>64</v>
      </c>
      <c r="F4370" s="181">
        <f t="shared" si="629"/>
        <v>0</v>
      </c>
      <c r="G4370" s="181">
        <f t="shared" si="630"/>
        <v>0</v>
      </c>
      <c r="H4370" s="182">
        <f t="shared" si="626"/>
        <v>0</v>
      </c>
    </row>
    <row r="4371" spans="1:8">
      <c r="A4371" s="152">
        <f t="shared" si="627"/>
        <v>4357</v>
      </c>
      <c r="B4371" s="153">
        <f t="shared" si="627"/>
        <v>49282</v>
      </c>
      <c r="C4371" s="179" t="str">
        <f t="shared" si="628"/>
        <v>구간48</v>
      </c>
      <c r="D4371" s="152">
        <f t="shared" si="625"/>
        <v>92</v>
      </c>
      <c r="E4371" s="180">
        <f>COUNTIF($C$15:C4371,C4371)</f>
        <v>65</v>
      </c>
      <c r="F4371" s="181">
        <f t="shared" si="629"/>
        <v>0</v>
      </c>
      <c r="G4371" s="181">
        <f t="shared" si="630"/>
        <v>0</v>
      </c>
      <c r="H4371" s="182">
        <f t="shared" si="626"/>
        <v>0</v>
      </c>
    </row>
    <row r="4372" spans="1:8">
      <c r="A4372" s="152">
        <f t="shared" si="627"/>
        <v>4358</v>
      </c>
      <c r="B4372" s="153">
        <f t="shared" si="627"/>
        <v>49283</v>
      </c>
      <c r="C4372" s="179" t="str">
        <f t="shared" si="628"/>
        <v>구간48</v>
      </c>
      <c r="D4372" s="152">
        <f t="shared" si="625"/>
        <v>92</v>
      </c>
      <c r="E4372" s="180">
        <f>COUNTIF($C$15:C4372,C4372)</f>
        <v>66</v>
      </c>
      <c r="F4372" s="181">
        <f t="shared" si="629"/>
        <v>0</v>
      </c>
      <c r="G4372" s="181">
        <f t="shared" si="630"/>
        <v>0</v>
      </c>
      <c r="H4372" s="182">
        <f t="shared" si="626"/>
        <v>0</v>
      </c>
    </row>
    <row r="4373" spans="1:8">
      <c r="A4373" s="152">
        <f t="shared" si="627"/>
        <v>4359</v>
      </c>
      <c r="B4373" s="153">
        <f t="shared" si="627"/>
        <v>49284</v>
      </c>
      <c r="C4373" s="179" t="str">
        <f t="shared" si="628"/>
        <v>구간48</v>
      </c>
      <c r="D4373" s="152">
        <f t="shared" si="625"/>
        <v>92</v>
      </c>
      <c r="E4373" s="180">
        <f>COUNTIF($C$15:C4373,C4373)</f>
        <v>67</v>
      </c>
      <c r="F4373" s="181">
        <f t="shared" si="629"/>
        <v>0</v>
      </c>
      <c r="G4373" s="181">
        <f t="shared" si="630"/>
        <v>0</v>
      </c>
      <c r="H4373" s="182">
        <f t="shared" si="626"/>
        <v>0</v>
      </c>
    </row>
    <row r="4374" spans="1:8">
      <c r="A4374" s="152">
        <f t="shared" si="627"/>
        <v>4360</v>
      </c>
      <c r="B4374" s="153">
        <f t="shared" si="627"/>
        <v>49285</v>
      </c>
      <c r="C4374" s="179" t="str">
        <f t="shared" si="628"/>
        <v>구간48</v>
      </c>
      <c r="D4374" s="152">
        <f t="shared" si="625"/>
        <v>92</v>
      </c>
      <c r="E4374" s="180">
        <f>COUNTIF($C$15:C4374,C4374)</f>
        <v>68</v>
      </c>
      <c r="F4374" s="181">
        <f t="shared" si="629"/>
        <v>0</v>
      </c>
      <c r="G4374" s="181">
        <f t="shared" si="630"/>
        <v>0</v>
      </c>
      <c r="H4374" s="182">
        <f t="shared" si="626"/>
        <v>0</v>
      </c>
    </row>
    <row r="4375" spans="1:8">
      <c r="A4375" s="152">
        <f t="shared" si="627"/>
        <v>4361</v>
      </c>
      <c r="B4375" s="153">
        <f t="shared" si="627"/>
        <v>49286</v>
      </c>
      <c r="C4375" s="179" t="str">
        <f t="shared" si="628"/>
        <v>구간48</v>
      </c>
      <c r="D4375" s="152">
        <f t="shared" si="625"/>
        <v>92</v>
      </c>
      <c r="E4375" s="180">
        <f>COUNTIF($C$15:C4375,C4375)</f>
        <v>69</v>
      </c>
      <c r="F4375" s="181">
        <f t="shared" si="629"/>
        <v>0</v>
      </c>
      <c r="G4375" s="181">
        <f t="shared" si="630"/>
        <v>0</v>
      </c>
      <c r="H4375" s="182">
        <f t="shared" si="626"/>
        <v>0</v>
      </c>
    </row>
    <row r="4376" spans="1:8">
      <c r="A4376" s="152">
        <f t="shared" si="627"/>
        <v>4362</v>
      </c>
      <c r="B4376" s="153">
        <f t="shared" si="627"/>
        <v>49287</v>
      </c>
      <c r="C4376" s="179" t="str">
        <f t="shared" si="628"/>
        <v>구간48</v>
      </c>
      <c r="D4376" s="152">
        <f t="shared" si="625"/>
        <v>92</v>
      </c>
      <c r="E4376" s="180">
        <f>COUNTIF($C$15:C4376,C4376)</f>
        <v>70</v>
      </c>
      <c r="F4376" s="181">
        <f t="shared" si="629"/>
        <v>0</v>
      </c>
      <c r="G4376" s="181">
        <f t="shared" si="630"/>
        <v>0</v>
      </c>
      <c r="H4376" s="182">
        <f t="shared" si="626"/>
        <v>0</v>
      </c>
    </row>
    <row r="4377" spans="1:8">
      <c r="A4377" s="152">
        <f t="shared" si="627"/>
        <v>4363</v>
      </c>
      <c r="B4377" s="153">
        <f t="shared" si="627"/>
        <v>49288</v>
      </c>
      <c r="C4377" s="179" t="str">
        <f t="shared" si="628"/>
        <v>구간48</v>
      </c>
      <c r="D4377" s="152">
        <f t="shared" si="625"/>
        <v>92</v>
      </c>
      <c r="E4377" s="180">
        <f>COUNTIF($C$15:C4377,C4377)</f>
        <v>71</v>
      </c>
      <c r="F4377" s="181">
        <f t="shared" si="629"/>
        <v>0</v>
      </c>
      <c r="G4377" s="181">
        <f t="shared" si="630"/>
        <v>0</v>
      </c>
      <c r="H4377" s="182">
        <f t="shared" si="626"/>
        <v>0</v>
      </c>
    </row>
    <row r="4378" spans="1:8">
      <c r="A4378" s="152">
        <f t="shared" si="627"/>
        <v>4364</v>
      </c>
      <c r="B4378" s="153">
        <f t="shared" si="627"/>
        <v>49289</v>
      </c>
      <c r="C4378" s="179" t="str">
        <f t="shared" si="628"/>
        <v>구간48</v>
      </c>
      <c r="D4378" s="152">
        <f t="shared" si="625"/>
        <v>92</v>
      </c>
      <c r="E4378" s="180">
        <f>COUNTIF($C$15:C4378,C4378)</f>
        <v>72</v>
      </c>
      <c r="F4378" s="181">
        <f t="shared" si="629"/>
        <v>0</v>
      </c>
      <c r="G4378" s="181">
        <f t="shared" si="630"/>
        <v>0</v>
      </c>
      <c r="H4378" s="182">
        <f t="shared" si="626"/>
        <v>0</v>
      </c>
    </row>
    <row r="4379" spans="1:8">
      <c r="A4379" s="152">
        <f t="shared" si="627"/>
        <v>4365</v>
      </c>
      <c r="B4379" s="153">
        <f t="shared" si="627"/>
        <v>49290</v>
      </c>
      <c r="C4379" s="179" t="str">
        <f t="shared" si="628"/>
        <v>구간48</v>
      </c>
      <c r="D4379" s="152">
        <f t="shared" si="625"/>
        <v>92</v>
      </c>
      <c r="E4379" s="180">
        <f>COUNTIF($C$15:C4379,C4379)</f>
        <v>73</v>
      </c>
      <c r="F4379" s="181">
        <f t="shared" si="629"/>
        <v>0</v>
      </c>
      <c r="G4379" s="181">
        <f t="shared" si="630"/>
        <v>0</v>
      </c>
      <c r="H4379" s="182">
        <f t="shared" si="626"/>
        <v>0</v>
      </c>
    </row>
    <row r="4380" spans="1:8">
      <c r="A4380" s="152">
        <f t="shared" si="627"/>
        <v>4366</v>
      </c>
      <c r="B4380" s="153">
        <f t="shared" si="627"/>
        <v>49291</v>
      </c>
      <c r="C4380" s="179" t="str">
        <f t="shared" si="628"/>
        <v>구간48</v>
      </c>
      <c r="D4380" s="152">
        <f t="shared" si="625"/>
        <v>92</v>
      </c>
      <c r="E4380" s="180">
        <f>COUNTIF($C$15:C4380,C4380)</f>
        <v>74</v>
      </c>
      <c r="F4380" s="181">
        <f t="shared" si="629"/>
        <v>0</v>
      </c>
      <c r="G4380" s="181">
        <f t="shared" si="630"/>
        <v>0</v>
      </c>
      <c r="H4380" s="182">
        <f t="shared" si="626"/>
        <v>0</v>
      </c>
    </row>
    <row r="4381" spans="1:8">
      <c r="A4381" s="152">
        <f t="shared" si="627"/>
        <v>4367</v>
      </c>
      <c r="B4381" s="153">
        <f t="shared" si="627"/>
        <v>49292</v>
      </c>
      <c r="C4381" s="179" t="str">
        <f t="shared" si="628"/>
        <v>구간48</v>
      </c>
      <c r="D4381" s="152">
        <f t="shared" si="625"/>
        <v>92</v>
      </c>
      <c r="E4381" s="180">
        <f>COUNTIF($C$15:C4381,C4381)</f>
        <v>75</v>
      </c>
      <c r="F4381" s="181">
        <f t="shared" si="629"/>
        <v>0</v>
      </c>
      <c r="G4381" s="181">
        <f t="shared" si="630"/>
        <v>0</v>
      </c>
      <c r="H4381" s="182">
        <f t="shared" si="626"/>
        <v>0</v>
      </c>
    </row>
    <row r="4382" spans="1:8">
      <c r="A4382" s="152">
        <f t="shared" si="627"/>
        <v>4368</v>
      </c>
      <c r="B4382" s="153">
        <f t="shared" si="627"/>
        <v>49293</v>
      </c>
      <c r="C4382" s="179" t="str">
        <f t="shared" si="628"/>
        <v>구간48</v>
      </c>
      <c r="D4382" s="152">
        <f t="shared" si="625"/>
        <v>92</v>
      </c>
      <c r="E4382" s="180">
        <f>COUNTIF($C$15:C4382,C4382)</f>
        <v>76</v>
      </c>
      <c r="F4382" s="181">
        <f t="shared" si="629"/>
        <v>0</v>
      </c>
      <c r="G4382" s="181">
        <f t="shared" si="630"/>
        <v>0</v>
      </c>
      <c r="H4382" s="182">
        <f t="shared" si="626"/>
        <v>0</v>
      </c>
    </row>
    <row r="4383" spans="1:8">
      <c r="A4383" s="152">
        <f t="shared" si="627"/>
        <v>4369</v>
      </c>
      <c r="B4383" s="153">
        <f t="shared" si="627"/>
        <v>49294</v>
      </c>
      <c r="C4383" s="179" t="str">
        <f t="shared" si="628"/>
        <v>구간48</v>
      </c>
      <c r="D4383" s="152">
        <f t="shared" si="625"/>
        <v>92</v>
      </c>
      <c r="E4383" s="180">
        <f>COUNTIF($C$15:C4383,C4383)</f>
        <v>77</v>
      </c>
      <c r="F4383" s="181">
        <f t="shared" si="629"/>
        <v>0</v>
      </c>
      <c r="G4383" s="181">
        <f t="shared" si="630"/>
        <v>0</v>
      </c>
      <c r="H4383" s="182">
        <f t="shared" si="626"/>
        <v>0</v>
      </c>
    </row>
    <row r="4384" spans="1:8">
      <c r="A4384" s="152">
        <f t="shared" ref="A4384:B4399" si="631">A4383+1</f>
        <v>4370</v>
      </c>
      <c r="B4384" s="153">
        <f t="shared" si="631"/>
        <v>49295</v>
      </c>
      <c r="C4384" s="179" t="str">
        <f t="shared" si="628"/>
        <v>구간48</v>
      </c>
      <c r="D4384" s="152">
        <f t="shared" si="625"/>
        <v>92</v>
      </c>
      <c r="E4384" s="180">
        <f>COUNTIF($C$15:C4384,C4384)</f>
        <v>78</v>
      </c>
      <c r="F4384" s="181">
        <f t="shared" si="629"/>
        <v>0</v>
      </c>
      <c r="G4384" s="181">
        <f t="shared" si="630"/>
        <v>0</v>
      </c>
      <c r="H4384" s="182">
        <f t="shared" si="626"/>
        <v>0</v>
      </c>
    </row>
    <row r="4385" spans="1:8">
      <c r="A4385" s="152">
        <f t="shared" si="631"/>
        <v>4371</v>
      </c>
      <c r="B4385" s="153">
        <f t="shared" si="631"/>
        <v>49296</v>
      </c>
      <c r="C4385" s="179" t="str">
        <f t="shared" si="628"/>
        <v>구간48</v>
      </c>
      <c r="D4385" s="152">
        <f t="shared" si="625"/>
        <v>92</v>
      </c>
      <c r="E4385" s="180">
        <f>COUNTIF($C$15:C4385,C4385)</f>
        <v>79</v>
      </c>
      <c r="F4385" s="181">
        <f t="shared" si="629"/>
        <v>0</v>
      </c>
      <c r="G4385" s="181">
        <f t="shared" si="630"/>
        <v>0</v>
      </c>
      <c r="H4385" s="182">
        <f t="shared" si="626"/>
        <v>0</v>
      </c>
    </row>
    <row r="4386" spans="1:8">
      <c r="A4386" s="152">
        <f t="shared" si="631"/>
        <v>4372</v>
      </c>
      <c r="B4386" s="153">
        <f t="shared" si="631"/>
        <v>49297</v>
      </c>
      <c r="C4386" s="179" t="str">
        <f t="shared" si="628"/>
        <v>구간48</v>
      </c>
      <c r="D4386" s="152">
        <f t="shared" si="625"/>
        <v>92</v>
      </c>
      <c r="E4386" s="180">
        <f>COUNTIF($C$15:C4386,C4386)</f>
        <v>80</v>
      </c>
      <c r="F4386" s="181">
        <f t="shared" si="629"/>
        <v>0</v>
      </c>
      <c r="G4386" s="181">
        <f t="shared" si="630"/>
        <v>0</v>
      </c>
      <c r="H4386" s="182">
        <f t="shared" si="626"/>
        <v>0</v>
      </c>
    </row>
    <row r="4387" spans="1:8">
      <c r="A4387" s="152">
        <f t="shared" si="631"/>
        <v>4373</v>
      </c>
      <c r="B4387" s="153">
        <f t="shared" si="631"/>
        <v>49298</v>
      </c>
      <c r="C4387" s="179" t="str">
        <f t="shared" si="628"/>
        <v>구간48</v>
      </c>
      <c r="D4387" s="152">
        <f t="shared" si="625"/>
        <v>92</v>
      </c>
      <c r="E4387" s="180">
        <f>COUNTIF($C$15:C4387,C4387)</f>
        <v>81</v>
      </c>
      <c r="F4387" s="181">
        <f t="shared" si="629"/>
        <v>0</v>
      </c>
      <c r="G4387" s="181">
        <f t="shared" si="630"/>
        <v>0</v>
      </c>
      <c r="H4387" s="182">
        <f t="shared" si="626"/>
        <v>0</v>
      </c>
    </row>
    <row r="4388" spans="1:8">
      <c r="A4388" s="152">
        <f t="shared" si="631"/>
        <v>4374</v>
      </c>
      <c r="B4388" s="153">
        <f t="shared" si="631"/>
        <v>49299</v>
      </c>
      <c r="C4388" s="179" t="str">
        <f t="shared" si="628"/>
        <v>구간48</v>
      </c>
      <c r="D4388" s="152">
        <f t="shared" si="625"/>
        <v>92</v>
      </c>
      <c r="E4388" s="180">
        <f>COUNTIF($C$15:C4388,C4388)</f>
        <v>82</v>
      </c>
      <c r="F4388" s="181">
        <f t="shared" si="629"/>
        <v>0</v>
      </c>
      <c r="G4388" s="181">
        <f t="shared" si="630"/>
        <v>0</v>
      </c>
      <c r="H4388" s="182">
        <f t="shared" si="626"/>
        <v>0</v>
      </c>
    </row>
    <row r="4389" spans="1:8">
      <c r="A4389" s="152">
        <f t="shared" si="631"/>
        <v>4375</v>
      </c>
      <c r="B4389" s="153">
        <f t="shared" si="631"/>
        <v>49300</v>
      </c>
      <c r="C4389" s="179" t="str">
        <f t="shared" si="628"/>
        <v>구간48</v>
      </c>
      <c r="D4389" s="152">
        <f t="shared" si="625"/>
        <v>92</v>
      </c>
      <c r="E4389" s="180">
        <f>COUNTIF($C$15:C4389,C4389)</f>
        <v>83</v>
      </c>
      <c r="F4389" s="181">
        <f t="shared" si="629"/>
        <v>0</v>
      </c>
      <c r="G4389" s="181">
        <f t="shared" si="630"/>
        <v>0</v>
      </c>
      <c r="H4389" s="182">
        <f t="shared" si="626"/>
        <v>0</v>
      </c>
    </row>
    <row r="4390" spans="1:8">
      <c r="A4390" s="152">
        <f t="shared" si="631"/>
        <v>4376</v>
      </c>
      <c r="B4390" s="153">
        <f t="shared" si="631"/>
        <v>49301</v>
      </c>
      <c r="C4390" s="179" t="str">
        <f t="shared" si="628"/>
        <v>구간48</v>
      </c>
      <c r="D4390" s="152">
        <f t="shared" si="625"/>
        <v>92</v>
      </c>
      <c r="E4390" s="180">
        <f>COUNTIF($C$15:C4390,C4390)</f>
        <v>84</v>
      </c>
      <c r="F4390" s="181">
        <f t="shared" si="629"/>
        <v>0</v>
      </c>
      <c r="G4390" s="181">
        <f t="shared" si="630"/>
        <v>0</v>
      </c>
      <c r="H4390" s="182">
        <f t="shared" si="626"/>
        <v>0</v>
      </c>
    </row>
    <row r="4391" spans="1:8">
      <c r="A4391" s="152">
        <f t="shared" si="631"/>
        <v>4377</v>
      </c>
      <c r="B4391" s="153">
        <f t="shared" si="631"/>
        <v>49302</v>
      </c>
      <c r="C4391" s="179" t="str">
        <f t="shared" si="628"/>
        <v>구간48</v>
      </c>
      <c r="D4391" s="152">
        <f t="shared" si="625"/>
        <v>92</v>
      </c>
      <c r="E4391" s="180">
        <f>COUNTIF($C$15:C4391,C4391)</f>
        <v>85</v>
      </c>
      <c r="F4391" s="181">
        <f t="shared" si="629"/>
        <v>0</v>
      </c>
      <c r="G4391" s="181">
        <f t="shared" si="630"/>
        <v>0</v>
      </c>
      <c r="H4391" s="182">
        <f t="shared" si="626"/>
        <v>0</v>
      </c>
    </row>
    <row r="4392" spans="1:8">
      <c r="A4392" s="152">
        <f t="shared" si="631"/>
        <v>4378</v>
      </c>
      <c r="B4392" s="153">
        <f t="shared" si="631"/>
        <v>49303</v>
      </c>
      <c r="C4392" s="179" t="str">
        <f t="shared" si="628"/>
        <v>구간48</v>
      </c>
      <c r="D4392" s="152">
        <f t="shared" si="625"/>
        <v>92</v>
      </c>
      <c r="E4392" s="180">
        <f>COUNTIF($C$15:C4392,C4392)</f>
        <v>86</v>
      </c>
      <c r="F4392" s="181">
        <f t="shared" si="629"/>
        <v>0</v>
      </c>
      <c r="G4392" s="181">
        <f t="shared" si="630"/>
        <v>0</v>
      </c>
      <c r="H4392" s="182">
        <f t="shared" si="626"/>
        <v>0</v>
      </c>
    </row>
    <row r="4393" spans="1:8">
      <c r="A4393" s="152">
        <f t="shared" si="631"/>
        <v>4379</v>
      </c>
      <c r="B4393" s="153">
        <f t="shared" si="631"/>
        <v>49304</v>
      </c>
      <c r="C4393" s="179" t="str">
        <f t="shared" si="628"/>
        <v>구간48</v>
      </c>
      <c r="D4393" s="152">
        <f t="shared" si="625"/>
        <v>92</v>
      </c>
      <c r="E4393" s="180">
        <f>COUNTIF($C$15:C4393,C4393)</f>
        <v>87</v>
      </c>
      <c r="F4393" s="181">
        <f t="shared" si="629"/>
        <v>0</v>
      </c>
      <c r="G4393" s="181">
        <f t="shared" si="630"/>
        <v>0</v>
      </c>
      <c r="H4393" s="182">
        <f t="shared" si="626"/>
        <v>0</v>
      </c>
    </row>
    <row r="4394" spans="1:8">
      <c r="A4394" s="152">
        <f t="shared" si="631"/>
        <v>4380</v>
      </c>
      <c r="B4394" s="153">
        <f t="shared" si="631"/>
        <v>49305</v>
      </c>
      <c r="C4394" s="179" t="str">
        <f t="shared" si="628"/>
        <v>구간48</v>
      </c>
      <c r="D4394" s="152">
        <f t="shared" si="625"/>
        <v>92</v>
      </c>
      <c r="E4394" s="180">
        <f>COUNTIF($C$15:C4394,C4394)</f>
        <v>88</v>
      </c>
      <c r="F4394" s="181">
        <f t="shared" si="629"/>
        <v>0</v>
      </c>
      <c r="G4394" s="181">
        <f t="shared" si="630"/>
        <v>0</v>
      </c>
      <c r="H4394" s="182">
        <f t="shared" si="626"/>
        <v>0</v>
      </c>
    </row>
    <row r="4395" spans="1:8">
      <c r="A4395" s="152">
        <f t="shared" si="631"/>
        <v>4381</v>
      </c>
      <c r="B4395" s="153">
        <f t="shared" si="631"/>
        <v>49306</v>
      </c>
      <c r="C4395" s="179" t="str">
        <f t="shared" si="628"/>
        <v>구간48</v>
      </c>
      <c r="D4395" s="152">
        <f t="shared" si="625"/>
        <v>92</v>
      </c>
      <c r="E4395" s="180">
        <f>COUNTIF($C$15:C4395,C4395)</f>
        <v>89</v>
      </c>
      <c r="F4395" s="181">
        <f t="shared" si="629"/>
        <v>0</v>
      </c>
      <c r="G4395" s="181">
        <f t="shared" si="630"/>
        <v>0</v>
      </c>
      <c r="H4395" s="182">
        <f t="shared" si="626"/>
        <v>0</v>
      </c>
    </row>
    <row r="4396" spans="1:8">
      <c r="A4396" s="152">
        <f t="shared" si="631"/>
        <v>4382</v>
      </c>
      <c r="B4396" s="153">
        <f t="shared" si="631"/>
        <v>49307</v>
      </c>
      <c r="C4396" s="179" t="str">
        <f t="shared" si="628"/>
        <v>구간48</v>
      </c>
      <c r="D4396" s="152">
        <f t="shared" si="625"/>
        <v>92</v>
      </c>
      <c r="E4396" s="180">
        <f>COUNTIF($C$15:C4396,C4396)</f>
        <v>90</v>
      </c>
      <c r="F4396" s="181">
        <f t="shared" si="629"/>
        <v>0</v>
      </c>
      <c r="G4396" s="181">
        <f t="shared" si="630"/>
        <v>0</v>
      </c>
      <c r="H4396" s="182">
        <f t="shared" si="626"/>
        <v>0</v>
      </c>
    </row>
    <row r="4397" spans="1:8">
      <c r="A4397" s="152">
        <f t="shared" si="631"/>
        <v>4383</v>
      </c>
      <c r="B4397" s="153">
        <f t="shared" si="631"/>
        <v>49308</v>
      </c>
      <c r="C4397" s="179" t="str">
        <f t="shared" si="628"/>
        <v>구간48</v>
      </c>
      <c r="D4397" s="152">
        <f t="shared" si="625"/>
        <v>92</v>
      </c>
      <c r="E4397" s="180">
        <f>COUNTIF($C$15:C4397,C4397)</f>
        <v>91</v>
      </c>
      <c r="F4397" s="181">
        <f t="shared" si="629"/>
        <v>0</v>
      </c>
      <c r="G4397" s="181">
        <f t="shared" si="630"/>
        <v>0</v>
      </c>
      <c r="H4397" s="182">
        <f t="shared" si="626"/>
        <v>0</v>
      </c>
    </row>
    <row r="4398" spans="1:8">
      <c r="A4398" s="152">
        <f t="shared" si="631"/>
        <v>4384</v>
      </c>
      <c r="B4398" s="153">
        <f t="shared" si="631"/>
        <v>49309</v>
      </c>
      <c r="C4398" s="179" t="str">
        <f t="shared" si="628"/>
        <v>구간48</v>
      </c>
      <c r="D4398" s="152">
        <f t="shared" si="625"/>
        <v>92</v>
      </c>
      <c r="E4398" s="180">
        <f>COUNTIF($C$15:C4398,C4398)</f>
        <v>92</v>
      </c>
      <c r="F4398" s="181">
        <f t="shared" si="629"/>
        <v>0</v>
      </c>
      <c r="G4398" s="181">
        <f t="shared" si="630"/>
        <v>0</v>
      </c>
      <c r="H4398" s="182">
        <f t="shared" si="626"/>
        <v>0</v>
      </c>
    </row>
    <row r="4399" spans="1:8">
      <c r="A4399" s="152">
        <f t="shared" si="631"/>
        <v>4385</v>
      </c>
      <c r="B4399" s="153">
        <f t="shared" si="631"/>
        <v>49310</v>
      </c>
      <c r="C4399" s="179" t="str">
        <f t="shared" si="628"/>
        <v>구간49</v>
      </c>
      <c r="D4399" s="152">
        <f t="shared" si="625"/>
        <v>90</v>
      </c>
      <c r="E4399" s="180">
        <f>COUNTIF($C$15:C4399,C4399)</f>
        <v>1</v>
      </c>
      <c r="F4399" s="181">
        <f t="shared" si="629"/>
        <v>0</v>
      </c>
      <c r="G4399" s="181">
        <f t="shared" si="630"/>
        <v>0</v>
      </c>
      <c r="H4399" s="182">
        <f t="shared" si="626"/>
        <v>0</v>
      </c>
    </row>
    <row r="4400" spans="1:8">
      <c r="A4400" s="152">
        <f t="shared" ref="A4400:B4415" si="632">A4399+1</f>
        <v>4386</v>
      </c>
      <c r="B4400" s="153">
        <f t="shared" si="632"/>
        <v>49311</v>
      </c>
      <c r="C4400" s="179" t="str">
        <f t="shared" si="628"/>
        <v>구간49</v>
      </c>
      <c r="D4400" s="152">
        <f t="shared" si="625"/>
        <v>90</v>
      </c>
      <c r="E4400" s="180">
        <f>COUNTIF($C$15:C4400,C4400)</f>
        <v>2</v>
      </c>
      <c r="F4400" s="181">
        <f t="shared" si="629"/>
        <v>0</v>
      </c>
      <c r="G4400" s="181">
        <f t="shared" si="630"/>
        <v>0</v>
      </c>
      <c r="H4400" s="182">
        <f t="shared" si="626"/>
        <v>0</v>
      </c>
    </row>
    <row r="4401" spans="1:8">
      <c r="A4401" s="152">
        <f t="shared" si="632"/>
        <v>4387</v>
      </c>
      <c r="B4401" s="153">
        <f t="shared" si="632"/>
        <v>49312</v>
      </c>
      <c r="C4401" s="179" t="str">
        <f t="shared" si="628"/>
        <v>구간49</v>
      </c>
      <c r="D4401" s="152">
        <f t="shared" si="625"/>
        <v>90</v>
      </c>
      <c r="E4401" s="180">
        <f>COUNTIF($C$15:C4401,C4401)</f>
        <v>3</v>
      </c>
      <c r="F4401" s="181">
        <f t="shared" si="629"/>
        <v>0</v>
      </c>
      <c r="G4401" s="181">
        <f t="shared" si="630"/>
        <v>0</v>
      </c>
      <c r="H4401" s="182">
        <f t="shared" si="626"/>
        <v>0</v>
      </c>
    </row>
    <row r="4402" spans="1:8">
      <c r="A4402" s="152">
        <f t="shared" si="632"/>
        <v>4388</v>
      </c>
      <c r="B4402" s="153">
        <f t="shared" si="632"/>
        <v>49313</v>
      </c>
      <c r="C4402" s="179" t="str">
        <f t="shared" si="628"/>
        <v>구간49</v>
      </c>
      <c r="D4402" s="152">
        <f t="shared" si="625"/>
        <v>90</v>
      </c>
      <c r="E4402" s="180">
        <f>COUNTIF($C$15:C4402,C4402)</f>
        <v>4</v>
      </c>
      <c r="F4402" s="181">
        <f t="shared" si="629"/>
        <v>0</v>
      </c>
      <c r="G4402" s="181">
        <f t="shared" si="630"/>
        <v>0</v>
      </c>
      <c r="H4402" s="182">
        <f t="shared" si="626"/>
        <v>0</v>
      </c>
    </row>
    <row r="4403" spans="1:8">
      <c r="A4403" s="152">
        <f t="shared" si="632"/>
        <v>4389</v>
      </c>
      <c r="B4403" s="153">
        <f t="shared" si="632"/>
        <v>49314</v>
      </c>
      <c r="C4403" s="179" t="str">
        <f t="shared" si="628"/>
        <v>구간49</v>
      </c>
      <c r="D4403" s="152">
        <f t="shared" si="625"/>
        <v>90</v>
      </c>
      <c r="E4403" s="180">
        <f>COUNTIF($C$15:C4403,C4403)</f>
        <v>5</v>
      </c>
      <c r="F4403" s="181">
        <f t="shared" si="629"/>
        <v>0</v>
      </c>
      <c r="G4403" s="181">
        <f t="shared" si="630"/>
        <v>0</v>
      </c>
      <c r="H4403" s="182">
        <f t="shared" si="626"/>
        <v>0</v>
      </c>
    </row>
    <row r="4404" spans="1:8">
      <c r="A4404" s="152">
        <f t="shared" si="632"/>
        <v>4390</v>
      </c>
      <c r="B4404" s="153">
        <f t="shared" si="632"/>
        <v>49315</v>
      </c>
      <c r="C4404" s="179" t="str">
        <f t="shared" si="628"/>
        <v>구간49</v>
      </c>
      <c r="D4404" s="152">
        <f t="shared" si="625"/>
        <v>90</v>
      </c>
      <c r="E4404" s="180">
        <f>COUNTIF($C$15:C4404,C4404)</f>
        <v>6</v>
      </c>
      <c r="F4404" s="181">
        <f t="shared" si="629"/>
        <v>0</v>
      </c>
      <c r="G4404" s="181">
        <f t="shared" si="630"/>
        <v>0</v>
      </c>
      <c r="H4404" s="182">
        <f t="shared" si="626"/>
        <v>0</v>
      </c>
    </row>
    <row r="4405" spans="1:8">
      <c r="A4405" s="152">
        <f t="shared" si="632"/>
        <v>4391</v>
      </c>
      <c r="B4405" s="153">
        <f t="shared" si="632"/>
        <v>49316</v>
      </c>
      <c r="C4405" s="179" t="str">
        <f t="shared" si="628"/>
        <v>구간49</v>
      </c>
      <c r="D4405" s="152">
        <f t="shared" si="625"/>
        <v>90</v>
      </c>
      <c r="E4405" s="180">
        <f>COUNTIF($C$15:C4405,C4405)</f>
        <v>7</v>
      </c>
      <c r="F4405" s="181">
        <f t="shared" si="629"/>
        <v>0</v>
      </c>
      <c r="G4405" s="181">
        <f t="shared" si="630"/>
        <v>0</v>
      </c>
      <c r="H4405" s="182">
        <f t="shared" si="626"/>
        <v>0</v>
      </c>
    </row>
    <row r="4406" spans="1:8">
      <c r="A4406" s="152">
        <f t="shared" si="632"/>
        <v>4392</v>
      </c>
      <c r="B4406" s="153">
        <f t="shared" si="632"/>
        <v>49317</v>
      </c>
      <c r="C4406" s="179" t="str">
        <f t="shared" si="628"/>
        <v>구간49</v>
      </c>
      <c r="D4406" s="152">
        <f t="shared" si="625"/>
        <v>90</v>
      </c>
      <c r="E4406" s="180">
        <f>COUNTIF($C$15:C4406,C4406)</f>
        <v>8</v>
      </c>
      <c r="F4406" s="181">
        <f t="shared" si="629"/>
        <v>0</v>
      </c>
      <c r="G4406" s="181">
        <f t="shared" si="630"/>
        <v>0</v>
      </c>
      <c r="H4406" s="182">
        <f t="shared" si="626"/>
        <v>0</v>
      </c>
    </row>
    <row r="4407" spans="1:8">
      <c r="A4407" s="152">
        <f t="shared" si="632"/>
        <v>4393</v>
      </c>
      <c r="B4407" s="153">
        <f t="shared" si="632"/>
        <v>49318</v>
      </c>
      <c r="C4407" s="179" t="str">
        <f t="shared" si="628"/>
        <v>구간49</v>
      </c>
      <c r="D4407" s="152">
        <f t="shared" si="625"/>
        <v>90</v>
      </c>
      <c r="E4407" s="180">
        <f>COUNTIF($C$15:C4407,C4407)</f>
        <v>9</v>
      </c>
      <c r="F4407" s="181">
        <f t="shared" si="629"/>
        <v>0</v>
      </c>
      <c r="G4407" s="181">
        <f t="shared" si="630"/>
        <v>0</v>
      </c>
      <c r="H4407" s="182">
        <f t="shared" si="626"/>
        <v>0</v>
      </c>
    </row>
    <row r="4408" spans="1:8">
      <c r="A4408" s="152">
        <f t="shared" si="632"/>
        <v>4394</v>
      </c>
      <c r="B4408" s="153">
        <f t="shared" si="632"/>
        <v>49319</v>
      </c>
      <c r="C4408" s="179" t="str">
        <f t="shared" si="628"/>
        <v>구간49</v>
      </c>
      <c r="D4408" s="152">
        <f t="shared" si="625"/>
        <v>90</v>
      </c>
      <c r="E4408" s="180">
        <f>COUNTIF($C$15:C4408,C4408)</f>
        <v>10</v>
      </c>
      <c r="F4408" s="181">
        <f t="shared" si="629"/>
        <v>0</v>
      </c>
      <c r="G4408" s="181">
        <f t="shared" si="630"/>
        <v>0</v>
      </c>
      <c r="H4408" s="182">
        <f t="shared" si="626"/>
        <v>0</v>
      </c>
    </row>
    <row r="4409" spans="1:8">
      <c r="A4409" s="152">
        <f t="shared" si="632"/>
        <v>4395</v>
      </c>
      <c r="B4409" s="153">
        <f t="shared" si="632"/>
        <v>49320</v>
      </c>
      <c r="C4409" s="179" t="str">
        <f t="shared" si="628"/>
        <v>구간49</v>
      </c>
      <c r="D4409" s="152">
        <f t="shared" si="625"/>
        <v>90</v>
      </c>
      <c r="E4409" s="180">
        <f>COUNTIF($C$15:C4409,C4409)</f>
        <v>11</v>
      </c>
      <c r="F4409" s="181">
        <f t="shared" si="629"/>
        <v>0</v>
      </c>
      <c r="G4409" s="181">
        <f t="shared" si="630"/>
        <v>0</v>
      </c>
      <c r="H4409" s="182">
        <f t="shared" si="626"/>
        <v>0</v>
      </c>
    </row>
    <row r="4410" spans="1:8">
      <c r="A4410" s="152">
        <f t="shared" si="632"/>
        <v>4396</v>
      </c>
      <c r="B4410" s="153">
        <f t="shared" si="632"/>
        <v>49321</v>
      </c>
      <c r="C4410" s="179" t="str">
        <f t="shared" si="628"/>
        <v>구간49</v>
      </c>
      <c r="D4410" s="152">
        <f t="shared" si="625"/>
        <v>90</v>
      </c>
      <c r="E4410" s="180">
        <f>COUNTIF($C$15:C4410,C4410)</f>
        <v>12</v>
      </c>
      <c r="F4410" s="181">
        <f t="shared" si="629"/>
        <v>0</v>
      </c>
      <c r="G4410" s="181">
        <f t="shared" si="630"/>
        <v>0</v>
      </c>
      <c r="H4410" s="182">
        <f t="shared" si="626"/>
        <v>0</v>
      </c>
    </row>
    <row r="4411" spans="1:8">
      <c r="A4411" s="152">
        <f t="shared" si="632"/>
        <v>4397</v>
      </c>
      <c r="B4411" s="153">
        <f t="shared" si="632"/>
        <v>49322</v>
      </c>
      <c r="C4411" s="179" t="str">
        <f t="shared" si="628"/>
        <v>구간49</v>
      </c>
      <c r="D4411" s="152">
        <f t="shared" si="625"/>
        <v>90</v>
      </c>
      <c r="E4411" s="180">
        <f>COUNTIF($C$15:C4411,C4411)</f>
        <v>13</v>
      </c>
      <c r="F4411" s="181">
        <f t="shared" si="629"/>
        <v>0</v>
      </c>
      <c r="G4411" s="181">
        <f t="shared" si="630"/>
        <v>0</v>
      </c>
      <c r="H4411" s="182">
        <f t="shared" si="626"/>
        <v>0</v>
      </c>
    </row>
    <row r="4412" spans="1:8">
      <c r="A4412" s="152">
        <f t="shared" si="632"/>
        <v>4398</v>
      </c>
      <c r="B4412" s="153">
        <f t="shared" si="632"/>
        <v>49323</v>
      </c>
      <c r="C4412" s="179" t="str">
        <f t="shared" si="628"/>
        <v>구간49</v>
      </c>
      <c r="D4412" s="152">
        <f t="shared" si="625"/>
        <v>90</v>
      </c>
      <c r="E4412" s="180">
        <f>COUNTIF($C$15:C4412,C4412)</f>
        <v>14</v>
      </c>
      <c r="F4412" s="181">
        <f t="shared" si="629"/>
        <v>0</v>
      </c>
      <c r="G4412" s="181">
        <f t="shared" si="630"/>
        <v>0</v>
      </c>
      <c r="H4412" s="182">
        <f t="shared" si="626"/>
        <v>0</v>
      </c>
    </row>
    <row r="4413" spans="1:8">
      <c r="A4413" s="152">
        <f t="shared" si="632"/>
        <v>4399</v>
      </c>
      <c r="B4413" s="153">
        <f t="shared" si="632"/>
        <v>49324</v>
      </c>
      <c r="C4413" s="179" t="str">
        <f t="shared" si="628"/>
        <v>구간49</v>
      </c>
      <c r="D4413" s="152">
        <f t="shared" si="625"/>
        <v>90</v>
      </c>
      <c r="E4413" s="180">
        <f>COUNTIF($C$15:C4413,C4413)</f>
        <v>15</v>
      </c>
      <c r="F4413" s="181">
        <f t="shared" si="629"/>
        <v>0</v>
      </c>
      <c r="G4413" s="181">
        <f t="shared" si="630"/>
        <v>0</v>
      </c>
      <c r="H4413" s="182">
        <f t="shared" si="626"/>
        <v>0</v>
      </c>
    </row>
    <row r="4414" spans="1:8">
      <c r="A4414" s="152">
        <f t="shared" si="632"/>
        <v>4400</v>
      </c>
      <c r="B4414" s="153">
        <f t="shared" si="632"/>
        <v>49325</v>
      </c>
      <c r="C4414" s="179" t="str">
        <f t="shared" si="628"/>
        <v>구간49</v>
      </c>
      <c r="D4414" s="152">
        <f t="shared" si="625"/>
        <v>90</v>
      </c>
      <c r="E4414" s="180">
        <f>COUNTIF($C$15:C4414,C4414)</f>
        <v>16</v>
      </c>
      <c r="F4414" s="181">
        <f t="shared" si="629"/>
        <v>0</v>
      </c>
      <c r="G4414" s="181">
        <f t="shared" si="630"/>
        <v>0</v>
      </c>
      <c r="H4414" s="182">
        <f t="shared" si="626"/>
        <v>0</v>
      </c>
    </row>
    <row r="4415" spans="1:8">
      <c r="A4415" s="152">
        <f t="shared" si="632"/>
        <v>4401</v>
      </c>
      <c r="B4415" s="153">
        <f t="shared" si="632"/>
        <v>49326</v>
      </c>
      <c r="C4415" s="179" t="str">
        <f t="shared" si="628"/>
        <v>구간49</v>
      </c>
      <c r="D4415" s="152">
        <f t="shared" si="625"/>
        <v>90</v>
      </c>
      <c r="E4415" s="180">
        <f>COUNTIF($C$15:C4415,C4415)</f>
        <v>17</v>
      </c>
      <c r="F4415" s="181">
        <f t="shared" si="629"/>
        <v>0</v>
      </c>
      <c r="G4415" s="181">
        <f t="shared" si="630"/>
        <v>0</v>
      </c>
      <c r="H4415" s="182">
        <f t="shared" si="626"/>
        <v>0</v>
      </c>
    </row>
    <row r="4416" spans="1:8">
      <c r="A4416" s="152">
        <f t="shared" ref="A4416:B4431" si="633">A4415+1</f>
        <v>4402</v>
      </c>
      <c r="B4416" s="153">
        <f t="shared" si="633"/>
        <v>49327</v>
      </c>
      <c r="C4416" s="179" t="str">
        <f t="shared" si="628"/>
        <v>구간49</v>
      </c>
      <c r="D4416" s="152">
        <f t="shared" si="625"/>
        <v>90</v>
      </c>
      <c r="E4416" s="180">
        <f>COUNTIF($C$15:C4416,C4416)</f>
        <v>18</v>
      </c>
      <c r="F4416" s="181">
        <f t="shared" si="629"/>
        <v>0</v>
      </c>
      <c r="G4416" s="181">
        <f t="shared" si="630"/>
        <v>0</v>
      </c>
      <c r="H4416" s="182">
        <f t="shared" si="626"/>
        <v>0</v>
      </c>
    </row>
    <row r="4417" spans="1:8">
      <c r="A4417" s="152">
        <f t="shared" si="633"/>
        <v>4403</v>
      </c>
      <c r="B4417" s="153">
        <f t="shared" si="633"/>
        <v>49328</v>
      </c>
      <c r="C4417" s="179" t="str">
        <f t="shared" si="628"/>
        <v>구간49</v>
      </c>
      <c r="D4417" s="152">
        <f t="shared" si="625"/>
        <v>90</v>
      </c>
      <c r="E4417" s="180">
        <f>COUNTIF($C$15:C4417,C4417)</f>
        <v>19</v>
      </c>
      <c r="F4417" s="181">
        <f t="shared" si="629"/>
        <v>0</v>
      </c>
      <c r="G4417" s="181">
        <f t="shared" si="630"/>
        <v>0</v>
      </c>
      <c r="H4417" s="182">
        <f t="shared" si="626"/>
        <v>0</v>
      </c>
    </row>
    <row r="4418" spans="1:8">
      <c r="A4418" s="152">
        <f t="shared" si="633"/>
        <v>4404</v>
      </c>
      <c r="B4418" s="153">
        <f t="shared" si="633"/>
        <v>49329</v>
      </c>
      <c r="C4418" s="179" t="str">
        <f t="shared" si="628"/>
        <v>구간49</v>
      </c>
      <c r="D4418" s="152">
        <f t="shared" si="625"/>
        <v>90</v>
      </c>
      <c r="E4418" s="180">
        <f>COUNTIF($C$15:C4418,C4418)</f>
        <v>20</v>
      </c>
      <c r="F4418" s="181">
        <f t="shared" si="629"/>
        <v>0</v>
      </c>
      <c r="G4418" s="181">
        <f t="shared" si="630"/>
        <v>0</v>
      </c>
      <c r="H4418" s="182">
        <f t="shared" si="626"/>
        <v>0</v>
      </c>
    </row>
    <row r="4419" spans="1:8">
      <c r="A4419" s="152">
        <f t="shared" si="633"/>
        <v>4405</v>
      </c>
      <c r="B4419" s="153">
        <f t="shared" si="633"/>
        <v>49330</v>
      </c>
      <c r="C4419" s="179" t="str">
        <f t="shared" si="628"/>
        <v>구간49</v>
      </c>
      <c r="D4419" s="152">
        <f t="shared" si="625"/>
        <v>90</v>
      </c>
      <c r="E4419" s="180">
        <f>COUNTIF($C$15:C4419,C4419)</f>
        <v>21</v>
      </c>
      <c r="F4419" s="181">
        <f t="shared" si="629"/>
        <v>0</v>
      </c>
      <c r="G4419" s="181">
        <f t="shared" si="630"/>
        <v>0</v>
      </c>
      <c r="H4419" s="182">
        <f t="shared" si="626"/>
        <v>0</v>
      </c>
    </row>
    <row r="4420" spans="1:8">
      <c r="A4420" s="152">
        <f t="shared" si="633"/>
        <v>4406</v>
      </c>
      <c r="B4420" s="153">
        <f t="shared" si="633"/>
        <v>49331</v>
      </c>
      <c r="C4420" s="179" t="str">
        <f t="shared" si="628"/>
        <v>구간49</v>
      </c>
      <c r="D4420" s="152">
        <f t="shared" si="625"/>
        <v>90</v>
      </c>
      <c r="E4420" s="180">
        <f>COUNTIF($C$15:C4420,C4420)</f>
        <v>22</v>
      </c>
      <c r="F4420" s="181">
        <f t="shared" si="629"/>
        <v>0</v>
      </c>
      <c r="G4420" s="181">
        <f t="shared" si="630"/>
        <v>0</v>
      </c>
      <c r="H4420" s="182">
        <f t="shared" si="626"/>
        <v>0</v>
      </c>
    </row>
    <row r="4421" spans="1:8">
      <c r="A4421" s="152">
        <f t="shared" si="633"/>
        <v>4407</v>
      </c>
      <c r="B4421" s="153">
        <f t="shared" si="633"/>
        <v>49332</v>
      </c>
      <c r="C4421" s="179" t="str">
        <f t="shared" si="628"/>
        <v>구간49</v>
      </c>
      <c r="D4421" s="152">
        <f t="shared" si="625"/>
        <v>90</v>
      </c>
      <c r="E4421" s="180">
        <f>COUNTIF($C$15:C4421,C4421)</f>
        <v>23</v>
      </c>
      <c r="F4421" s="181">
        <f t="shared" si="629"/>
        <v>0</v>
      </c>
      <c r="G4421" s="181">
        <f t="shared" si="630"/>
        <v>0</v>
      </c>
      <c r="H4421" s="182">
        <f t="shared" si="626"/>
        <v>0</v>
      </c>
    </row>
    <row r="4422" spans="1:8">
      <c r="A4422" s="152">
        <f t="shared" si="633"/>
        <v>4408</v>
      </c>
      <c r="B4422" s="153">
        <f t="shared" si="633"/>
        <v>49333</v>
      </c>
      <c r="C4422" s="179" t="str">
        <f t="shared" si="628"/>
        <v>구간49</v>
      </c>
      <c r="D4422" s="152">
        <f t="shared" si="625"/>
        <v>90</v>
      </c>
      <c r="E4422" s="180">
        <f>COUNTIF($C$15:C4422,C4422)</f>
        <v>24</v>
      </c>
      <c r="F4422" s="181">
        <f t="shared" si="629"/>
        <v>0</v>
      </c>
      <c r="G4422" s="181">
        <f t="shared" si="630"/>
        <v>0</v>
      </c>
      <c r="H4422" s="182">
        <f t="shared" si="626"/>
        <v>0</v>
      </c>
    </row>
    <row r="4423" spans="1:8">
      <c r="A4423" s="152">
        <f t="shared" si="633"/>
        <v>4409</v>
      </c>
      <c r="B4423" s="153">
        <f t="shared" si="633"/>
        <v>49334</v>
      </c>
      <c r="C4423" s="179" t="str">
        <f t="shared" si="628"/>
        <v>구간49</v>
      </c>
      <c r="D4423" s="152">
        <f t="shared" si="625"/>
        <v>90</v>
      </c>
      <c r="E4423" s="180">
        <f>COUNTIF($C$15:C4423,C4423)</f>
        <v>25</v>
      </c>
      <c r="F4423" s="181">
        <f t="shared" si="629"/>
        <v>0</v>
      </c>
      <c r="G4423" s="181">
        <f t="shared" si="630"/>
        <v>0</v>
      </c>
      <c r="H4423" s="182">
        <f t="shared" si="626"/>
        <v>0</v>
      </c>
    </row>
    <row r="4424" spans="1:8">
      <c r="A4424" s="152">
        <f t="shared" si="633"/>
        <v>4410</v>
      </c>
      <c r="B4424" s="153">
        <f t="shared" si="633"/>
        <v>49335</v>
      </c>
      <c r="C4424" s="179" t="str">
        <f t="shared" si="628"/>
        <v>구간49</v>
      </c>
      <c r="D4424" s="152">
        <f t="shared" si="625"/>
        <v>90</v>
      </c>
      <c r="E4424" s="180">
        <f>COUNTIF($C$15:C4424,C4424)</f>
        <v>26</v>
      </c>
      <c r="F4424" s="181">
        <f t="shared" si="629"/>
        <v>0</v>
      </c>
      <c r="G4424" s="181">
        <f t="shared" si="630"/>
        <v>0</v>
      </c>
      <c r="H4424" s="182">
        <f t="shared" si="626"/>
        <v>0</v>
      </c>
    </row>
    <row r="4425" spans="1:8">
      <c r="A4425" s="152">
        <f t="shared" si="633"/>
        <v>4411</v>
      </c>
      <c r="B4425" s="153">
        <f t="shared" si="633"/>
        <v>49336</v>
      </c>
      <c r="C4425" s="179" t="str">
        <f t="shared" si="628"/>
        <v>구간49</v>
      </c>
      <c r="D4425" s="152">
        <f t="shared" si="625"/>
        <v>90</v>
      </c>
      <c r="E4425" s="180">
        <f>COUNTIF($C$15:C4425,C4425)</f>
        <v>27</v>
      </c>
      <c r="F4425" s="181">
        <f t="shared" si="629"/>
        <v>0</v>
      </c>
      <c r="G4425" s="181">
        <f t="shared" si="630"/>
        <v>0</v>
      </c>
      <c r="H4425" s="182">
        <f t="shared" si="626"/>
        <v>0</v>
      </c>
    </row>
    <row r="4426" spans="1:8">
      <c r="A4426" s="152">
        <f t="shared" si="633"/>
        <v>4412</v>
      </c>
      <c r="B4426" s="153">
        <f t="shared" si="633"/>
        <v>49337</v>
      </c>
      <c r="C4426" s="179" t="str">
        <f t="shared" si="628"/>
        <v>구간49</v>
      </c>
      <c r="D4426" s="152">
        <f t="shared" si="625"/>
        <v>90</v>
      </c>
      <c r="E4426" s="180">
        <f>COUNTIF($C$15:C4426,C4426)</f>
        <v>28</v>
      </c>
      <c r="F4426" s="181">
        <f t="shared" si="629"/>
        <v>0</v>
      </c>
      <c r="G4426" s="181">
        <f t="shared" si="630"/>
        <v>0</v>
      </c>
      <c r="H4426" s="182">
        <f t="shared" si="626"/>
        <v>0</v>
      </c>
    </row>
    <row r="4427" spans="1:8">
      <c r="A4427" s="152">
        <f t="shared" si="633"/>
        <v>4413</v>
      </c>
      <c r="B4427" s="153">
        <f t="shared" si="633"/>
        <v>49338</v>
      </c>
      <c r="C4427" s="179" t="str">
        <f t="shared" si="628"/>
        <v>구간49</v>
      </c>
      <c r="D4427" s="152">
        <f t="shared" si="625"/>
        <v>90</v>
      </c>
      <c r="E4427" s="180">
        <f>COUNTIF($C$15:C4427,C4427)</f>
        <v>29</v>
      </c>
      <c r="F4427" s="181">
        <f t="shared" si="629"/>
        <v>0</v>
      </c>
      <c r="G4427" s="181">
        <f t="shared" si="630"/>
        <v>0</v>
      </c>
      <c r="H4427" s="182">
        <f t="shared" si="626"/>
        <v>0</v>
      </c>
    </row>
    <row r="4428" spans="1:8">
      <c r="A4428" s="152">
        <f t="shared" si="633"/>
        <v>4414</v>
      </c>
      <c r="B4428" s="153">
        <f t="shared" si="633"/>
        <v>49339</v>
      </c>
      <c r="C4428" s="179" t="str">
        <f t="shared" si="628"/>
        <v>구간49</v>
      </c>
      <c r="D4428" s="152">
        <f t="shared" si="625"/>
        <v>90</v>
      </c>
      <c r="E4428" s="180">
        <f>COUNTIF($C$15:C4428,C4428)</f>
        <v>30</v>
      </c>
      <c r="F4428" s="181">
        <f t="shared" si="629"/>
        <v>0</v>
      </c>
      <c r="G4428" s="181">
        <f t="shared" si="630"/>
        <v>0</v>
      </c>
      <c r="H4428" s="182">
        <f t="shared" si="626"/>
        <v>0</v>
      </c>
    </row>
    <row r="4429" spans="1:8">
      <c r="A4429" s="152">
        <f t="shared" si="633"/>
        <v>4415</v>
      </c>
      <c r="B4429" s="153">
        <f t="shared" si="633"/>
        <v>49340</v>
      </c>
      <c r="C4429" s="179" t="str">
        <f t="shared" si="628"/>
        <v>구간49</v>
      </c>
      <c r="D4429" s="152">
        <f t="shared" si="625"/>
        <v>90</v>
      </c>
      <c r="E4429" s="180">
        <f>COUNTIF($C$15:C4429,C4429)</f>
        <v>31</v>
      </c>
      <c r="F4429" s="181">
        <f t="shared" si="629"/>
        <v>0</v>
      </c>
      <c r="G4429" s="181">
        <f t="shared" si="630"/>
        <v>0</v>
      </c>
      <c r="H4429" s="182">
        <f t="shared" si="626"/>
        <v>0</v>
      </c>
    </row>
    <row r="4430" spans="1:8">
      <c r="A4430" s="152">
        <f t="shared" si="633"/>
        <v>4416</v>
      </c>
      <c r="B4430" s="153">
        <f t="shared" si="633"/>
        <v>49341</v>
      </c>
      <c r="C4430" s="179" t="str">
        <f t="shared" si="628"/>
        <v>구간49</v>
      </c>
      <c r="D4430" s="152">
        <f t="shared" si="625"/>
        <v>90</v>
      </c>
      <c r="E4430" s="180">
        <f>COUNTIF($C$15:C4430,C4430)</f>
        <v>32</v>
      </c>
      <c r="F4430" s="181">
        <f t="shared" si="629"/>
        <v>0</v>
      </c>
      <c r="G4430" s="181">
        <f t="shared" si="630"/>
        <v>0</v>
      </c>
      <c r="H4430" s="182">
        <f t="shared" si="626"/>
        <v>0</v>
      </c>
    </row>
    <row r="4431" spans="1:8">
      <c r="A4431" s="152">
        <f t="shared" si="633"/>
        <v>4417</v>
      </c>
      <c r="B4431" s="153">
        <f t="shared" si="633"/>
        <v>49342</v>
      </c>
      <c r="C4431" s="179" t="str">
        <f t="shared" si="628"/>
        <v>구간49</v>
      </c>
      <c r="D4431" s="152">
        <f t="shared" ref="D4431:D4494" si="634">COUNTIF($C$15:$C$49928,C4431)</f>
        <v>90</v>
      </c>
      <c r="E4431" s="180">
        <f>COUNTIF($C$15:C4431,C4431)</f>
        <v>33</v>
      </c>
      <c r="F4431" s="181">
        <f t="shared" si="629"/>
        <v>0</v>
      </c>
      <c r="G4431" s="181">
        <f t="shared" si="630"/>
        <v>0</v>
      </c>
      <c r="H4431" s="182">
        <f t="shared" ref="H4431:H4494" si="635">F4431+G4431</f>
        <v>0</v>
      </c>
    </row>
    <row r="4432" spans="1:8">
      <c r="A4432" s="152">
        <f t="shared" ref="A4432:B4447" si="636">A4431+1</f>
        <v>4418</v>
      </c>
      <c r="B4432" s="153">
        <f t="shared" si="636"/>
        <v>49343</v>
      </c>
      <c r="C4432" s="179" t="str">
        <f t="shared" ref="C4432:C4495" si="637">IF(IFERROR(HLOOKUP(B4432,$D$5:$BK$6,2,FALSE),"")="",C4433,HLOOKUP(B4432,$D$5:$BK$7,2,FALSE))</f>
        <v>구간49</v>
      </c>
      <c r="D4432" s="152">
        <f t="shared" si="634"/>
        <v>90</v>
      </c>
      <c r="E4432" s="180">
        <f>COUNTIF($C$15:C4432,C4432)</f>
        <v>34</v>
      </c>
      <c r="F4432" s="181">
        <f t="shared" ref="F4432:F4495" si="638">HLOOKUP($C4432,$D$6:$BK$11,6,FALSE)</f>
        <v>0</v>
      </c>
      <c r="G4432" s="181">
        <f t="shared" ref="G4432:G4495" si="639">HLOOKUP($C4432,$D$6:$BK$11,5,FALSE)*(E4432)</f>
        <v>0</v>
      </c>
      <c r="H4432" s="182">
        <f t="shared" si="635"/>
        <v>0</v>
      </c>
    </row>
    <row r="4433" spans="1:8">
      <c r="A4433" s="152">
        <f t="shared" si="636"/>
        <v>4419</v>
      </c>
      <c r="B4433" s="153">
        <f t="shared" si="636"/>
        <v>49344</v>
      </c>
      <c r="C4433" s="179" t="str">
        <f t="shared" si="637"/>
        <v>구간49</v>
      </c>
      <c r="D4433" s="152">
        <f t="shared" si="634"/>
        <v>90</v>
      </c>
      <c r="E4433" s="180">
        <f>COUNTIF($C$15:C4433,C4433)</f>
        <v>35</v>
      </c>
      <c r="F4433" s="181">
        <f t="shared" si="638"/>
        <v>0</v>
      </c>
      <c r="G4433" s="181">
        <f t="shared" si="639"/>
        <v>0</v>
      </c>
      <c r="H4433" s="182">
        <f t="shared" si="635"/>
        <v>0</v>
      </c>
    </row>
    <row r="4434" spans="1:8">
      <c r="A4434" s="152">
        <f t="shared" si="636"/>
        <v>4420</v>
      </c>
      <c r="B4434" s="153">
        <f t="shared" si="636"/>
        <v>49345</v>
      </c>
      <c r="C4434" s="179" t="str">
        <f t="shared" si="637"/>
        <v>구간49</v>
      </c>
      <c r="D4434" s="152">
        <f t="shared" si="634"/>
        <v>90</v>
      </c>
      <c r="E4434" s="180">
        <f>COUNTIF($C$15:C4434,C4434)</f>
        <v>36</v>
      </c>
      <c r="F4434" s="181">
        <f t="shared" si="638"/>
        <v>0</v>
      </c>
      <c r="G4434" s="181">
        <f t="shared" si="639"/>
        <v>0</v>
      </c>
      <c r="H4434" s="182">
        <f t="shared" si="635"/>
        <v>0</v>
      </c>
    </row>
    <row r="4435" spans="1:8">
      <c r="A4435" s="152">
        <f t="shared" si="636"/>
        <v>4421</v>
      </c>
      <c r="B4435" s="153">
        <f t="shared" si="636"/>
        <v>49346</v>
      </c>
      <c r="C4435" s="179" t="str">
        <f t="shared" si="637"/>
        <v>구간49</v>
      </c>
      <c r="D4435" s="152">
        <f t="shared" si="634"/>
        <v>90</v>
      </c>
      <c r="E4435" s="180">
        <f>COUNTIF($C$15:C4435,C4435)</f>
        <v>37</v>
      </c>
      <c r="F4435" s="181">
        <f t="shared" si="638"/>
        <v>0</v>
      </c>
      <c r="G4435" s="181">
        <f t="shared" si="639"/>
        <v>0</v>
      </c>
      <c r="H4435" s="182">
        <f t="shared" si="635"/>
        <v>0</v>
      </c>
    </row>
    <row r="4436" spans="1:8">
      <c r="A4436" s="152">
        <f t="shared" si="636"/>
        <v>4422</v>
      </c>
      <c r="B4436" s="153">
        <f t="shared" si="636"/>
        <v>49347</v>
      </c>
      <c r="C4436" s="179" t="str">
        <f t="shared" si="637"/>
        <v>구간49</v>
      </c>
      <c r="D4436" s="152">
        <f t="shared" si="634"/>
        <v>90</v>
      </c>
      <c r="E4436" s="180">
        <f>COUNTIF($C$15:C4436,C4436)</f>
        <v>38</v>
      </c>
      <c r="F4436" s="181">
        <f t="shared" si="638"/>
        <v>0</v>
      </c>
      <c r="G4436" s="181">
        <f t="shared" si="639"/>
        <v>0</v>
      </c>
      <c r="H4436" s="182">
        <f t="shared" si="635"/>
        <v>0</v>
      </c>
    </row>
    <row r="4437" spans="1:8">
      <c r="A4437" s="152">
        <f t="shared" si="636"/>
        <v>4423</v>
      </c>
      <c r="B4437" s="153">
        <f t="shared" si="636"/>
        <v>49348</v>
      </c>
      <c r="C4437" s="179" t="str">
        <f t="shared" si="637"/>
        <v>구간49</v>
      </c>
      <c r="D4437" s="152">
        <f t="shared" si="634"/>
        <v>90</v>
      </c>
      <c r="E4437" s="180">
        <f>COUNTIF($C$15:C4437,C4437)</f>
        <v>39</v>
      </c>
      <c r="F4437" s="181">
        <f t="shared" si="638"/>
        <v>0</v>
      </c>
      <c r="G4437" s="181">
        <f t="shared" si="639"/>
        <v>0</v>
      </c>
      <c r="H4437" s="182">
        <f t="shared" si="635"/>
        <v>0</v>
      </c>
    </row>
    <row r="4438" spans="1:8">
      <c r="A4438" s="152">
        <f t="shared" si="636"/>
        <v>4424</v>
      </c>
      <c r="B4438" s="153">
        <f t="shared" si="636"/>
        <v>49349</v>
      </c>
      <c r="C4438" s="179" t="str">
        <f t="shared" si="637"/>
        <v>구간49</v>
      </c>
      <c r="D4438" s="152">
        <f t="shared" si="634"/>
        <v>90</v>
      </c>
      <c r="E4438" s="180">
        <f>COUNTIF($C$15:C4438,C4438)</f>
        <v>40</v>
      </c>
      <c r="F4438" s="181">
        <f t="shared" si="638"/>
        <v>0</v>
      </c>
      <c r="G4438" s="181">
        <f t="shared" si="639"/>
        <v>0</v>
      </c>
      <c r="H4438" s="182">
        <f t="shared" si="635"/>
        <v>0</v>
      </c>
    </row>
    <row r="4439" spans="1:8">
      <c r="A4439" s="152">
        <f t="shared" si="636"/>
        <v>4425</v>
      </c>
      <c r="B4439" s="153">
        <f t="shared" si="636"/>
        <v>49350</v>
      </c>
      <c r="C4439" s="179" t="str">
        <f t="shared" si="637"/>
        <v>구간49</v>
      </c>
      <c r="D4439" s="152">
        <f t="shared" si="634"/>
        <v>90</v>
      </c>
      <c r="E4439" s="180">
        <f>COUNTIF($C$15:C4439,C4439)</f>
        <v>41</v>
      </c>
      <c r="F4439" s="181">
        <f t="shared" si="638"/>
        <v>0</v>
      </c>
      <c r="G4439" s="181">
        <f t="shared" si="639"/>
        <v>0</v>
      </c>
      <c r="H4439" s="182">
        <f t="shared" si="635"/>
        <v>0</v>
      </c>
    </row>
    <row r="4440" spans="1:8">
      <c r="A4440" s="152">
        <f t="shared" si="636"/>
        <v>4426</v>
      </c>
      <c r="B4440" s="153">
        <f t="shared" si="636"/>
        <v>49351</v>
      </c>
      <c r="C4440" s="179" t="str">
        <f t="shared" si="637"/>
        <v>구간49</v>
      </c>
      <c r="D4440" s="152">
        <f t="shared" si="634"/>
        <v>90</v>
      </c>
      <c r="E4440" s="180">
        <f>COUNTIF($C$15:C4440,C4440)</f>
        <v>42</v>
      </c>
      <c r="F4440" s="181">
        <f t="shared" si="638"/>
        <v>0</v>
      </c>
      <c r="G4440" s="181">
        <f t="shared" si="639"/>
        <v>0</v>
      </c>
      <c r="H4440" s="182">
        <f t="shared" si="635"/>
        <v>0</v>
      </c>
    </row>
    <row r="4441" spans="1:8">
      <c r="A4441" s="152">
        <f t="shared" si="636"/>
        <v>4427</v>
      </c>
      <c r="B4441" s="153">
        <f t="shared" si="636"/>
        <v>49352</v>
      </c>
      <c r="C4441" s="179" t="str">
        <f t="shared" si="637"/>
        <v>구간49</v>
      </c>
      <c r="D4441" s="152">
        <f t="shared" si="634"/>
        <v>90</v>
      </c>
      <c r="E4441" s="180">
        <f>COUNTIF($C$15:C4441,C4441)</f>
        <v>43</v>
      </c>
      <c r="F4441" s="181">
        <f t="shared" si="638"/>
        <v>0</v>
      </c>
      <c r="G4441" s="181">
        <f t="shared" si="639"/>
        <v>0</v>
      </c>
      <c r="H4441" s="182">
        <f t="shared" si="635"/>
        <v>0</v>
      </c>
    </row>
    <row r="4442" spans="1:8">
      <c r="A4442" s="152">
        <f t="shared" si="636"/>
        <v>4428</v>
      </c>
      <c r="B4442" s="153">
        <f t="shared" si="636"/>
        <v>49353</v>
      </c>
      <c r="C4442" s="179" t="str">
        <f t="shared" si="637"/>
        <v>구간49</v>
      </c>
      <c r="D4442" s="152">
        <f t="shared" si="634"/>
        <v>90</v>
      </c>
      <c r="E4442" s="180">
        <f>COUNTIF($C$15:C4442,C4442)</f>
        <v>44</v>
      </c>
      <c r="F4442" s="181">
        <f t="shared" si="638"/>
        <v>0</v>
      </c>
      <c r="G4442" s="181">
        <f t="shared" si="639"/>
        <v>0</v>
      </c>
      <c r="H4442" s="182">
        <f t="shared" si="635"/>
        <v>0</v>
      </c>
    </row>
    <row r="4443" spans="1:8">
      <c r="A4443" s="152">
        <f t="shared" si="636"/>
        <v>4429</v>
      </c>
      <c r="B4443" s="153">
        <f t="shared" si="636"/>
        <v>49354</v>
      </c>
      <c r="C4443" s="179" t="str">
        <f t="shared" si="637"/>
        <v>구간49</v>
      </c>
      <c r="D4443" s="152">
        <f t="shared" si="634"/>
        <v>90</v>
      </c>
      <c r="E4443" s="180">
        <f>COUNTIF($C$15:C4443,C4443)</f>
        <v>45</v>
      </c>
      <c r="F4443" s="181">
        <f t="shared" si="638"/>
        <v>0</v>
      </c>
      <c r="G4443" s="181">
        <f t="shared" si="639"/>
        <v>0</v>
      </c>
      <c r="H4443" s="182">
        <f t="shared" si="635"/>
        <v>0</v>
      </c>
    </row>
    <row r="4444" spans="1:8">
      <c r="A4444" s="152">
        <f t="shared" si="636"/>
        <v>4430</v>
      </c>
      <c r="B4444" s="153">
        <f t="shared" si="636"/>
        <v>49355</v>
      </c>
      <c r="C4444" s="179" t="str">
        <f t="shared" si="637"/>
        <v>구간49</v>
      </c>
      <c r="D4444" s="152">
        <f t="shared" si="634"/>
        <v>90</v>
      </c>
      <c r="E4444" s="180">
        <f>COUNTIF($C$15:C4444,C4444)</f>
        <v>46</v>
      </c>
      <c r="F4444" s="181">
        <f t="shared" si="638"/>
        <v>0</v>
      </c>
      <c r="G4444" s="181">
        <f t="shared" si="639"/>
        <v>0</v>
      </c>
      <c r="H4444" s="182">
        <f t="shared" si="635"/>
        <v>0</v>
      </c>
    </row>
    <row r="4445" spans="1:8">
      <c r="A4445" s="152">
        <f t="shared" si="636"/>
        <v>4431</v>
      </c>
      <c r="B4445" s="153">
        <f t="shared" si="636"/>
        <v>49356</v>
      </c>
      <c r="C4445" s="179" t="str">
        <f t="shared" si="637"/>
        <v>구간49</v>
      </c>
      <c r="D4445" s="152">
        <f t="shared" si="634"/>
        <v>90</v>
      </c>
      <c r="E4445" s="180">
        <f>COUNTIF($C$15:C4445,C4445)</f>
        <v>47</v>
      </c>
      <c r="F4445" s="181">
        <f t="shared" si="638"/>
        <v>0</v>
      </c>
      <c r="G4445" s="181">
        <f t="shared" si="639"/>
        <v>0</v>
      </c>
      <c r="H4445" s="182">
        <f t="shared" si="635"/>
        <v>0</v>
      </c>
    </row>
    <row r="4446" spans="1:8">
      <c r="A4446" s="152">
        <f t="shared" si="636"/>
        <v>4432</v>
      </c>
      <c r="B4446" s="153">
        <f t="shared" si="636"/>
        <v>49357</v>
      </c>
      <c r="C4446" s="179" t="str">
        <f t="shared" si="637"/>
        <v>구간49</v>
      </c>
      <c r="D4446" s="152">
        <f t="shared" si="634"/>
        <v>90</v>
      </c>
      <c r="E4446" s="180">
        <f>COUNTIF($C$15:C4446,C4446)</f>
        <v>48</v>
      </c>
      <c r="F4446" s="181">
        <f t="shared" si="638"/>
        <v>0</v>
      </c>
      <c r="G4446" s="181">
        <f t="shared" si="639"/>
        <v>0</v>
      </c>
      <c r="H4446" s="182">
        <f t="shared" si="635"/>
        <v>0</v>
      </c>
    </row>
    <row r="4447" spans="1:8">
      <c r="A4447" s="152">
        <f t="shared" si="636"/>
        <v>4433</v>
      </c>
      <c r="B4447" s="153">
        <f t="shared" si="636"/>
        <v>49358</v>
      </c>
      <c r="C4447" s="179" t="str">
        <f t="shared" si="637"/>
        <v>구간49</v>
      </c>
      <c r="D4447" s="152">
        <f t="shared" si="634"/>
        <v>90</v>
      </c>
      <c r="E4447" s="180">
        <f>COUNTIF($C$15:C4447,C4447)</f>
        <v>49</v>
      </c>
      <c r="F4447" s="181">
        <f t="shared" si="638"/>
        <v>0</v>
      </c>
      <c r="G4447" s="181">
        <f t="shared" si="639"/>
        <v>0</v>
      </c>
      <c r="H4447" s="182">
        <f t="shared" si="635"/>
        <v>0</v>
      </c>
    </row>
    <row r="4448" spans="1:8">
      <c r="A4448" s="152">
        <f t="shared" ref="A4448:B4463" si="640">A4447+1</f>
        <v>4434</v>
      </c>
      <c r="B4448" s="153">
        <f t="shared" si="640"/>
        <v>49359</v>
      </c>
      <c r="C4448" s="179" t="str">
        <f t="shared" si="637"/>
        <v>구간49</v>
      </c>
      <c r="D4448" s="152">
        <f t="shared" si="634"/>
        <v>90</v>
      </c>
      <c r="E4448" s="180">
        <f>COUNTIF($C$15:C4448,C4448)</f>
        <v>50</v>
      </c>
      <c r="F4448" s="181">
        <f t="shared" si="638"/>
        <v>0</v>
      </c>
      <c r="G4448" s="181">
        <f t="shared" si="639"/>
        <v>0</v>
      </c>
      <c r="H4448" s="182">
        <f t="shared" si="635"/>
        <v>0</v>
      </c>
    </row>
    <row r="4449" spans="1:8">
      <c r="A4449" s="152">
        <f t="shared" si="640"/>
        <v>4435</v>
      </c>
      <c r="B4449" s="153">
        <f t="shared" si="640"/>
        <v>49360</v>
      </c>
      <c r="C4449" s="179" t="str">
        <f t="shared" si="637"/>
        <v>구간49</v>
      </c>
      <c r="D4449" s="152">
        <f t="shared" si="634"/>
        <v>90</v>
      </c>
      <c r="E4449" s="180">
        <f>COUNTIF($C$15:C4449,C4449)</f>
        <v>51</v>
      </c>
      <c r="F4449" s="181">
        <f t="shared" si="638"/>
        <v>0</v>
      </c>
      <c r="G4449" s="181">
        <f t="shared" si="639"/>
        <v>0</v>
      </c>
      <c r="H4449" s="182">
        <f t="shared" si="635"/>
        <v>0</v>
      </c>
    </row>
    <row r="4450" spans="1:8">
      <c r="A4450" s="152">
        <f t="shared" si="640"/>
        <v>4436</v>
      </c>
      <c r="B4450" s="153">
        <f t="shared" si="640"/>
        <v>49361</v>
      </c>
      <c r="C4450" s="179" t="str">
        <f t="shared" si="637"/>
        <v>구간49</v>
      </c>
      <c r="D4450" s="152">
        <f t="shared" si="634"/>
        <v>90</v>
      </c>
      <c r="E4450" s="180">
        <f>COUNTIF($C$15:C4450,C4450)</f>
        <v>52</v>
      </c>
      <c r="F4450" s="181">
        <f t="shared" si="638"/>
        <v>0</v>
      </c>
      <c r="G4450" s="181">
        <f t="shared" si="639"/>
        <v>0</v>
      </c>
      <c r="H4450" s="182">
        <f t="shared" si="635"/>
        <v>0</v>
      </c>
    </row>
    <row r="4451" spans="1:8">
      <c r="A4451" s="152">
        <f t="shared" si="640"/>
        <v>4437</v>
      </c>
      <c r="B4451" s="153">
        <f t="shared" si="640"/>
        <v>49362</v>
      </c>
      <c r="C4451" s="179" t="str">
        <f t="shared" si="637"/>
        <v>구간49</v>
      </c>
      <c r="D4451" s="152">
        <f t="shared" si="634"/>
        <v>90</v>
      </c>
      <c r="E4451" s="180">
        <f>COUNTIF($C$15:C4451,C4451)</f>
        <v>53</v>
      </c>
      <c r="F4451" s="181">
        <f t="shared" si="638"/>
        <v>0</v>
      </c>
      <c r="G4451" s="181">
        <f t="shared" si="639"/>
        <v>0</v>
      </c>
      <c r="H4451" s="182">
        <f t="shared" si="635"/>
        <v>0</v>
      </c>
    </row>
    <row r="4452" spans="1:8">
      <c r="A4452" s="152">
        <f t="shared" si="640"/>
        <v>4438</v>
      </c>
      <c r="B4452" s="153">
        <f t="shared" si="640"/>
        <v>49363</v>
      </c>
      <c r="C4452" s="179" t="str">
        <f t="shared" si="637"/>
        <v>구간49</v>
      </c>
      <c r="D4452" s="152">
        <f t="shared" si="634"/>
        <v>90</v>
      </c>
      <c r="E4452" s="180">
        <f>COUNTIF($C$15:C4452,C4452)</f>
        <v>54</v>
      </c>
      <c r="F4452" s="181">
        <f t="shared" si="638"/>
        <v>0</v>
      </c>
      <c r="G4452" s="181">
        <f t="shared" si="639"/>
        <v>0</v>
      </c>
      <c r="H4452" s="182">
        <f t="shared" si="635"/>
        <v>0</v>
      </c>
    </row>
    <row r="4453" spans="1:8">
      <c r="A4453" s="152">
        <f t="shared" si="640"/>
        <v>4439</v>
      </c>
      <c r="B4453" s="153">
        <f t="shared" si="640"/>
        <v>49364</v>
      </c>
      <c r="C4453" s="179" t="str">
        <f t="shared" si="637"/>
        <v>구간49</v>
      </c>
      <c r="D4453" s="152">
        <f t="shared" si="634"/>
        <v>90</v>
      </c>
      <c r="E4453" s="180">
        <f>COUNTIF($C$15:C4453,C4453)</f>
        <v>55</v>
      </c>
      <c r="F4453" s="181">
        <f t="shared" si="638"/>
        <v>0</v>
      </c>
      <c r="G4453" s="181">
        <f t="shared" si="639"/>
        <v>0</v>
      </c>
      <c r="H4453" s="182">
        <f t="shared" si="635"/>
        <v>0</v>
      </c>
    </row>
    <row r="4454" spans="1:8">
      <c r="A4454" s="152">
        <f t="shared" si="640"/>
        <v>4440</v>
      </c>
      <c r="B4454" s="153">
        <f t="shared" si="640"/>
        <v>49365</v>
      </c>
      <c r="C4454" s="179" t="str">
        <f t="shared" si="637"/>
        <v>구간49</v>
      </c>
      <c r="D4454" s="152">
        <f t="shared" si="634"/>
        <v>90</v>
      </c>
      <c r="E4454" s="180">
        <f>COUNTIF($C$15:C4454,C4454)</f>
        <v>56</v>
      </c>
      <c r="F4454" s="181">
        <f t="shared" si="638"/>
        <v>0</v>
      </c>
      <c r="G4454" s="181">
        <f t="shared" si="639"/>
        <v>0</v>
      </c>
      <c r="H4454" s="182">
        <f t="shared" si="635"/>
        <v>0</v>
      </c>
    </row>
    <row r="4455" spans="1:8">
      <c r="A4455" s="152">
        <f t="shared" si="640"/>
        <v>4441</v>
      </c>
      <c r="B4455" s="153">
        <f t="shared" si="640"/>
        <v>49366</v>
      </c>
      <c r="C4455" s="179" t="str">
        <f t="shared" si="637"/>
        <v>구간49</v>
      </c>
      <c r="D4455" s="152">
        <f t="shared" si="634"/>
        <v>90</v>
      </c>
      <c r="E4455" s="180">
        <f>COUNTIF($C$15:C4455,C4455)</f>
        <v>57</v>
      </c>
      <c r="F4455" s="181">
        <f t="shared" si="638"/>
        <v>0</v>
      </c>
      <c r="G4455" s="181">
        <f t="shared" si="639"/>
        <v>0</v>
      </c>
      <c r="H4455" s="182">
        <f t="shared" si="635"/>
        <v>0</v>
      </c>
    </row>
    <row r="4456" spans="1:8">
      <c r="A4456" s="152">
        <f t="shared" si="640"/>
        <v>4442</v>
      </c>
      <c r="B4456" s="153">
        <f t="shared" si="640"/>
        <v>49367</v>
      </c>
      <c r="C4456" s="179" t="str">
        <f t="shared" si="637"/>
        <v>구간49</v>
      </c>
      <c r="D4456" s="152">
        <f t="shared" si="634"/>
        <v>90</v>
      </c>
      <c r="E4456" s="180">
        <f>COUNTIF($C$15:C4456,C4456)</f>
        <v>58</v>
      </c>
      <c r="F4456" s="181">
        <f t="shared" si="638"/>
        <v>0</v>
      </c>
      <c r="G4456" s="181">
        <f t="shared" si="639"/>
        <v>0</v>
      </c>
      <c r="H4456" s="182">
        <f t="shared" si="635"/>
        <v>0</v>
      </c>
    </row>
    <row r="4457" spans="1:8">
      <c r="A4457" s="152">
        <f t="shared" si="640"/>
        <v>4443</v>
      </c>
      <c r="B4457" s="153">
        <f t="shared" si="640"/>
        <v>49368</v>
      </c>
      <c r="C4457" s="179" t="str">
        <f t="shared" si="637"/>
        <v>구간49</v>
      </c>
      <c r="D4457" s="152">
        <f t="shared" si="634"/>
        <v>90</v>
      </c>
      <c r="E4457" s="180">
        <f>COUNTIF($C$15:C4457,C4457)</f>
        <v>59</v>
      </c>
      <c r="F4457" s="181">
        <f t="shared" si="638"/>
        <v>0</v>
      </c>
      <c r="G4457" s="181">
        <f t="shared" si="639"/>
        <v>0</v>
      </c>
      <c r="H4457" s="182">
        <f t="shared" si="635"/>
        <v>0</v>
      </c>
    </row>
    <row r="4458" spans="1:8">
      <c r="A4458" s="152">
        <f t="shared" si="640"/>
        <v>4444</v>
      </c>
      <c r="B4458" s="153">
        <f t="shared" si="640"/>
        <v>49369</v>
      </c>
      <c r="C4458" s="179" t="str">
        <f t="shared" si="637"/>
        <v>구간49</v>
      </c>
      <c r="D4458" s="152">
        <f t="shared" si="634"/>
        <v>90</v>
      </c>
      <c r="E4458" s="180">
        <f>COUNTIF($C$15:C4458,C4458)</f>
        <v>60</v>
      </c>
      <c r="F4458" s="181">
        <f t="shared" si="638"/>
        <v>0</v>
      </c>
      <c r="G4458" s="181">
        <f t="shared" si="639"/>
        <v>0</v>
      </c>
      <c r="H4458" s="182">
        <f t="shared" si="635"/>
        <v>0</v>
      </c>
    </row>
    <row r="4459" spans="1:8">
      <c r="A4459" s="152">
        <f t="shared" si="640"/>
        <v>4445</v>
      </c>
      <c r="B4459" s="153">
        <f t="shared" si="640"/>
        <v>49370</v>
      </c>
      <c r="C4459" s="179" t="str">
        <f t="shared" si="637"/>
        <v>구간49</v>
      </c>
      <c r="D4459" s="152">
        <f t="shared" si="634"/>
        <v>90</v>
      </c>
      <c r="E4459" s="180">
        <f>COUNTIF($C$15:C4459,C4459)</f>
        <v>61</v>
      </c>
      <c r="F4459" s="181">
        <f t="shared" si="638"/>
        <v>0</v>
      </c>
      <c r="G4459" s="181">
        <f t="shared" si="639"/>
        <v>0</v>
      </c>
      <c r="H4459" s="182">
        <f t="shared" si="635"/>
        <v>0</v>
      </c>
    </row>
    <row r="4460" spans="1:8">
      <c r="A4460" s="152">
        <f t="shared" si="640"/>
        <v>4446</v>
      </c>
      <c r="B4460" s="153">
        <f t="shared" si="640"/>
        <v>49371</v>
      </c>
      <c r="C4460" s="179" t="str">
        <f t="shared" si="637"/>
        <v>구간49</v>
      </c>
      <c r="D4460" s="152">
        <f t="shared" si="634"/>
        <v>90</v>
      </c>
      <c r="E4460" s="180">
        <f>COUNTIF($C$15:C4460,C4460)</f>
        <v>62</v>
      </c>
      <c r="F4460" s="181">
        <f t="shared" si="638"/>
        <v>0</v>
      </c>
      <c r="G4460" s="181">
        <f t="shared" si="639"/>
        <v>0</v>
      </c>
      <c r="H4460" s="182">
        <f t="shared" si="635"/>
        <v>0</v>
      </c>
    </row>
    <row r="4461" spans="1:8">
      <c r="A4461" s="152">
        <f t="shared" si="640"/>
        <v>4447</v>
      </c>
      <c r="B4461" s="153">
        <f t="shared" si="640"/>
        <v>49372</v>
      </c>
      <c r="C4461" s="179" t="str">
        <f t="shared" si="637"/>
        <v>구간49</v>
      </c>
      <c r="D4461" s="152">
        <f t="shared" si="634"/>
        <v>90</v>
      </c>
      <c r="E4461" s="180">
        <f>COUNTIF($C$15:C4461,C4461)</f>
        <v>63</v>
      </c>
      <c r="F4461" s="181">
        <f t="shared" si="638"/>
        <v>0</v>
      </c>
      <c r="G4461" s="181">
        <f t="shared" si="639"/>
        <v>0</v>
      </c>
      <c r="H4461" s="182">
        <f t="shared" si="635"/>
        <v>0</v>
      </c>
    </row>
    <row r="4462" spans="1:8">
      <c r="A4462" s="152">
        <f t="shared" si="640"/>
        <v>4448</v>
      </c>
      <c r="B4462" s="153">
        <f t="shared" si="640"/>
        <v>49373</v>
      </c>
      <c r="C4462" s="179" t="str">
        <f t="shared" si="637"/>
        <v>구간49</v>
      </c>
      <c r="D4462" s="152">
        <f t="shared" si="634"/>
        <v>90</v>
      </c>
      <c r="E4462" s="180">
        <f>COUNTIF($C$15:C4462,C4462)</f>
        <v>64</v>
      </c>
      <c r="F4462" s="181">
        <f t="shared" si="638"/>
        <v>0</v>
      </c>
      <c r="G4462" s="181">
        <f t="shared" si="639"/>
        <v>0</v>
      </c>
      <c r="H4462" s="182">
        <f t="shared" si="635"/>
        <v>0</v>
      </c>
    </row>
    <row r="4463" spans="1:8">
      <c r="A4463" s="152">
        <f t="shared" si="640"/>
        <v>4449</v>
      </c>
      <c r="B4463" s="153">
        <f t="shared" si="640"/>
        <v>49374</v>
      </c>
      <c r="C4463" s="179" t="str">
        <f t="shared" si="637"/>
        <v>구간49</v>
      </c>
      <c r="D4463" s="152">
        <f t="shared" si="634"/>
        <v>90</v>
      </c>
      <c r="E4463" s="180">
        <f>COUNTIF($C$15:C4463,C4463)</f>
        <v>65</v>
      </c>
      <c r="F4463" s="181">
        <f t="shared" si="638"/>
        <v>0</v>
      </c>
      <c r="G4463" s="181">
        <f t="shared" si="639"/>
        <v>0</v>
      </c>
      <c r="H4463" s="182">
        <f t="shared" si="635"/>
        <v>0</v>
      </c>
    </row>
    <row r="4464" spans="1:8">
      <c r="A4464" s="152">
        <f t="shared" ref="A4464:B4479" si="641">A4463+1</f>
        <v>4450</v>
      </c>
      <c r="B4464" s="153">
        <f t="shared" si="641"/>
        <v>49375</v>
      </c>
      <c r="C4464" s="179" t="str">
        <f t="shared" si="637"/>
        <v>구간49</v>
      </c>
      <c r="D4464" s="152">
        <f t="shared" si="634"/>
        <v>90</v>
      </c>
      <c r="E4464" s="180">
        <f>COUNTIF($C$15:C4464,C4464)</f>
        <v>66</v>
      </c>
      <c r="F4464" s="181">
        <f t="shared" si="638"/>
        <v>0</v>
      </c>
      <c r="G4464" s="181">
        <f t="shared" si="639"/>
        <v>0</v>
      </c>
      <c r="H4464" s="182">
        <f t="shared" si="635"/>
        <v>0</v>
      </c>
    </row>
    <row r="4465" spans="1:8">
      <c r="A4465" s="152">
        <f t="shared" si="641"/>
        <v>4451</v>
      </c>
      <c r="B4465" s="153">
        <f t="shared" si="641"/>
        <v>49376</v>
      </c>
      <c r="C4465" s="179" t="str">
        <f t="shared" si="637"/>
        <v>구간49</v>
      </c>
      <c r="D4465" s="152">
        <f t="shared" si="634"/>
        <v>90</v>
      </c>
      <c r="E4465" s="180">
        <f>COUNTIF($C$15:C4465,C4465)</f>
        <v>67</v>
      </c>
      <c r="F4465" s="181">
        <f t="shared" si="638"/>
        <v>0</v>
      </c>
      <c r="G4465" s="181">
        <f t="shared" si="639"/>
        <v>0</v>
      </c>
      <c r="H4465" s="182">
        <f t="shared" si="635"/>
        <v>0</v>
      </c>
    </row>
    <row r="4466" spans="1:8">
      <c r="A4466" s="152">
        <f t="shared" si="641"/>
        <v>4452</v>
      </c>
      <c r="B4466" s="153">
        <f t="shared" si="641"/>
        <v>49377</v>
      </c>
      <c r="C4466" s="179" t="str">
        <f t="shared" si="637"/>
        <v>구간49</v>
      </c>
      <c r="D4466" s="152">
        <f t="shared" si="634"/>
        <v>90</v>
      </c>
      <c r="E4466" s="180">
        <f>COUNTIF($C$15:C4466,C4466)</f>
        <v>68</v>
      </c>
      <c r="F4466" s="181">
        <f t="shared" si="638"/>
        <v>0</v>
      </c>
      <c r="G4466" s="181">
        <f t="shared" si="639"/>
        <v>0</v>
      </c>
      <c r="H4466" s="182">
        <f t="shared" si="635"/>
        <v>0</v>
      </c>
    </row>
    <row r="4467" spans="1:8">
      <c r="A4467" s="152">
        <f t="shared" si="641"/>
        <v>4453</v>
      </c>
      <c r="B4467" s="153">
        <f t="shared" si="641"/>
        <v>49378</v>
      </c>
      <c r="C4467" s="179" t="str">
        <f t="shared" si="637"/>
        <v>구간49</v>
      </c>
      <c r="D4467" s="152">
        <f t="shared" si="634"/>
        <v>90</v>
      </c>
      <c r="E4467" s="180">
        <f>COUNTIF($C$15:C4467,C4467)</f>
        <v>69</v>
      </c>
      <c r="F4467" s="181">
        <f t="shared" si="638"/>
        <v>0</v>
      </c>
      <c r="G4467" s="181">
        <f t="shared" si="639"/>
        <v>0</v>
      </c>
      <c r="H4467" s="182">
        <f t="shared" si="635"/>
        <v>0</v>
      </c>
    </row>
    <row r="4468" spans="1:8">
      <c r="A4468" s="152">
        <f t="shared" si="641"/>
        <v>4454</v>
      </c>
      <c r="B4468" s="153">
        <f t="shared" si="641"/>
        <v>49379</v>
      </c>
      <c r="C4468" s="179" t="str">
        <f t="shared" si="637"/>
        <v>구간49</v>
      </c>
      <c r="D4468" s="152">
        <f t="shared" si="634"/>
        <v>90</v>
      </c>
      <c r="E4468" s="180">
        <f>COUNTIF($C$15:C4468,C4468)</f>
        <v>70</v>
      </c>
      <c r="F4468" s="181">
        <f t="shared" si="638"/>
        <v>0</v>
      </c>
      <c r="G4468" s="181">
        <f t="shared" si="639"/>
        <v>0</v>
      </c>
      <c r="H4468" s="182">
        <f t="shared" si="635"/>
        <v>0</v>
      </c>
    </row>
    <row r="4469" spans="1:8">
      <c r="A4469" s="152">
        <f t="shared" si="641"/>
        <v>4455</v>
      </c>
      <c r="B4469" s="153">
        <f t="shared" si="641"/>
        <v>49380</v>
      </c>
      <c r="C4469" s="179" t="str">
        <f t="shared" si="637"/>
        <v>구간49</v>
      </c>
      <c r="D4469" s="152">
        <f t="shared" si="634"/>
        <v>90</v>
      </c>
      <c r="E4469" s="180">
        <f>COUNTIF($C$15:C4469,C4469)</f>
        <v>71</v>
      </c>
      <c r="F4469" s="181">
        <f t="shared" si="638"/>
        <v>0</v>
      </c>
      <c r="G4469" s="181">
        <f t="shared" si="639"/>
        <v>0</v>
      </c>
      <c r="H4469" s="182">
        <f t="shared" si="635"/>
        <v>0</v>
      </c>
    </row>
    <row r="4470" spans="1:8">
      <c r="A4470" s="152">
        <f t="shared" si="641"/>
        <v>4456</v>
      </c>
      <c r="B4470" s="153">
        <f t="shared" si="641"/>
        <v>49381</v>
      </c>
      <c r="C4470" s="179" t="str">
        <f t="shared" si="637"/>
        <v>구간49</v>
      </c>
      <c r="D4470" s="152">
        <f t="shared" si="634"/>
        <v>90</v>
      </c>
      <c r="E4470" s="180">
        <f>COUNTIF($C$15:C4470,C4470)</f>
        <v>72</v>
      </c>
      <c r="F4470" s="181">
        <f t="shared" si="638"/>
        <v>0</v>
      </c>
      <c r="G4470" s="181">
        <f t="shared" si="639"/>
        <v>0</v>
      </c>
      <c r="H4470" s="182">
        <f t="shared" si="635"/>
        <v>0</v>
      </c>
    </row>
    <row r="4471" spans="1:8">
      <c r="A4471" s="152">
        <f t="shared" si="641"/>
        <v>4457</v>
      </c>
      <c r="B4471" s="153">
        <f t="shared" si="641"/>
        <v>49382</v>
      </c>
      <c r="C4471" s="179" t="str">
        <f t="shared" si="637"/>
        <v>구간49</v>
      </c>
      <c r="D4471" s="152">
        <f t="shared" si="634"/>
        <v>90</v>
      </c>
      <c r="E4471" s="180">
        <f>COUNTIF($C$15:C4471,C4471)</f>
        <v>73</v>
      </c>
      <c r="F4471" s="181">
        <f t="shared" si="638"/>
        <v>0</v>
      </c>
      <c r="G4471" s="181">
        <f t="shared" si="639"/>
        <v>0</v>
      </c>
      <c r="H4471" s="182">
        <f t="shared" si="635"/>
        <v>0</v>
      </c>
    </row>
    <row r="4472" spans="1:8">
      <c r="A4472" s="152">
        <f t="shared" si="641"/>
        <v>4458</v>
      </c>
      <c r="B4472" s="153">
        <f t="shared" si="641"/>
        <v>49383</v>
      </c>
      <c r="C4472" s="179" t="str">
        <f t="shared" si="637"/>
        <v>구간49</v>
      </c>
      <c r="D4472" s="152">
        <f t="shared" si="634"/>
        <v>90</v>
      </c>
      <c r="E4472" s="180">
        <f>COUNTIF($C$15:C4472,C4472)</f>
        <v>74</v>
      </c>
      <c r="F4472" s="181">
        <f t="shared" si="638"/>
        <v>0</v>
      </c>
      <c r="G4472" s="181">
        <f t="shared" si="639"/>
        <v>0</v>
      </c>
      <c r="H4472" s="182">
        <f t="shared" si="635"/>
        <v>0</v>
      </c>
    </row>
    <row r="4473" spans="1:8">
      <c r="A4473" s="152">
        <f t="shared" si="641"/>
        <v>4459</v>
      </c>
      <c r="B4473" s="153">
        <f t="shared" si="641"/>
        <v>49384</v>
      </c>
      <c r="C4473" s="179" t="str">
        <f t="shared" si="637"/>
        <v>구간49</v>
      </c>
      <c r="D4473" s="152">
        <f t="shared" si="634"/>
        <v>90</v>
      </c>
      <c r="E4473" s="180">
        <f>COUNTIF($C$15:C4473,C4473)</f>
        <v>75</v>
      </c>
      <c r="F4473" s="181">
        <f t="shared" si="638"/>
        <v>0</v>
      </c>
      <c r="G4473" s="181">
        <f t="shared" si="639"/>
        <v>0</v>
      </c>
      <c r="H4473" s="182">
        <f t="shared" si="635"/>
        <v>0</v>
      </c>
    </row>
    <row r="4474" spans="1:8">
      <c r="A4474" s="152">
        <f t="shared" si="641"/>
        <v>4460</v>
      </c>
      <c r="B4474" s="153">
        <f t="shared" si="641"/>
        <v>49385</v>
      </c>
      <c r="C4474" s="179" t="str">
        <f t="shared" si="637"/>
        <v>구간49</v>
      </c>
      <c r="D4474" s="152">
        <f t="shared" si="634"/>
        <v>90</v>
      </c>
      <c r="E4474" s="180">
        <f>COUNTIF($C$15:C4474,C4474)</f>
        <v>76</v>
      </c>
      <c r="F4474" s="181">
        <f t="shared" si="638"/>
        <v>0</v>
      </c>
      <c r="G4474" s="181">
        <f t="shared" si="639"/>
        <v>0</v>
      </c>
      <c r="H4474" s="182">
        <f t="shared" si="635"/>
        <v>0</v>
      </c>
    </row>
    <row r="4475" spans="1:8">
      <c r="A4475" s="152">
        <f t="shared" si="641"/>
        <v>4461</v>
      </c>
      <c r="B4475" s="153">
        <f t="shared" si="641"/>
        <v>49386</v>
      </c>
      <c r="C4475" s="179" t="str">
        <f t="shared" si="637"/>
        <v>구간49</v>
      </c>
      <c r="D4475" s="152">
        <f t="shared" si="634"/>
        <v>90</v>
      </c>
      <c r="E4475" s="180">
        <f>COUNTIF($C$15:C4475,C4475)</f>
        <v>77</v>
      </c>
      <c r="F4475" s="181">
        <f t="shared" si="638"/>
        <v>0</v>
      </c>
      <c r="G4475" s="181">
        <f t="shared" si="639"/>
        <v>0</v>
      </c>
      <c r="H4475" s="182">
        <f t="shared" si="635"/>
        <v>0</v>
      </c>
    </row>
    <row r="4476" spans="1:8">
      <c r="A4476" s="152">
        <f t="shared" si="641"/>
        <v>4462</v>
      </c>
      <c r="B4476" s="153">
        <f t="shared" si="641"/>
        <v>49387</v>
      </c>
      <c r="C4476" s="179" t="str">
        <f t="shared" si="637"/>
        <v>구간49</v>
      </c>
      <c r="D4476" s="152">
        <f t="shared" si="634"/>
        <v>90</v>
      </c>
      <c r="E4476" s="180">
        <f>COUNTIF($C$15:C4476,C4476)</f>
        <v>78</v>
      </c>
      <c r="F4476" s="181">
        <f t="shared" si="638"/>
        <v>0</v>
      </c>
      <c r="G4476" s="181">
        <f t="shared" si="639"/>
        <v>0</v>
      </c>
      <c r="H4476" s="182">
        <f t="shared" si="635"/>
        <v>0</v>
      </c>
    </row>
    <row r="4477" spans="1:8">
      <c r="A4477" s="152">
        <f t="shared" si="641"/>
        <v>4463</v>
      </c>
      <c r="B4477" s="153">
        <f t="shared" si="641"/>
        <v>49388</v>
      </c>
      <c r="C4477" s="179" t="str">
        <f t="shared" si="637"/>
        <v>구간49</v>
      </c>
      <c r="D4477" s="152">
        <f t="shared" si="634"/>
        <v>90</v>
      </c>
      <c r="E4477" s="180">
        <f>COUNTIF($C$15:C4477,C4477)</f>
        <v>79</v>
      </c>
      <c r="F4477" s="181">
        <f t="shared" si="638"/>
        <v>0</v>
      </c>
      <c r="G4477" s="181">
        <f t="shared" si="639"/>
        <v>0</v>
      </c>
      <c r="H4477" s="182">
        <f t="shared" si="635"/>
        <v>0</v>
      </c>
    </row>
    <row r="4478" spans="1:8">
      <c r="A4478" s="152">
        <f t="shared" si="641"/>
        <v>4464</v>
      </c>
      <c r="B4478" s="153">
        <f t="shared" si="641"/>
        <v>49389</v>
      </c>
      <c r="C4478" s="179" t="str">
        <f t="shared" si="637"/>
        <v>구간49</v>
      </c>
      <c r="D4478" s="152">
        <f t="shared" si="634"/>
        <v>90</v>
      </c>
      <c r="E4478" s="180">
        <f>COUNTIF($C$15:C4478,C4478)</f>
        <v>80</v>
      </c>
      <c r="F4478" s="181">
        <f t="shared" si="638"/>
        <v>0</v>
      </c>
      <c r="G4478" s="181">
        <f t="shared" si="639"/>
        <v>0</v>
      </c>
      <c r="H4478" s="182">
        <f t="shared" si="635"/>
        <v>0</v>
      </c>
    </row>
    <row r="4479" spans="1:8">
      <c r="A4479" s="152">
        <f t="shared" si="641"/>
        <v>4465</v>
      </c>
      <c r="B4479" s="153">
        <f t="shared" si="641"/>
        <v>49390</v>
      </c>
      <c r="C4479" s="179" t="str">
        <f t="shared" si="637"/>
        <v>구간49</v>
      </c>
      <c r="D4479" s="152">
        <f t="shared" si="634"/>
        <v>90</v>
      </c>
      <c r="E4479" s="180">
        <f>COUNTIF($C$15:C4479,C4479)</f>
        <v>81</v>
      </c>
      <c r="F4479" s="181">
        <f t="shared" si="638"/>
        <v>0</v>
      </c>
      <c r="G4479" s="181">
        <f t="shared" si="639"/>
        <v>0</v>
      </c>
      <c r="H4479" s="182">
        <f t="shared" si="635"/>
        <v>0</v>
      </c>
    </row>
    <row r="4480" spans="1:8">
      <c r="A4480" s="152">
        <f t="shared" ref="A4480:B4495" si="642">A4479+1</f>
        <v>4466</v>
      </c>
      <c r="B4480" s="153">
        <f t="shared" si="642"/>
        <v>49391</v>
      </c>
      <c r="C4480" s="179" t="str">
        <f t="shared" si="637"/>
        <v>구간49</v>
      </c>
      <c r="D4480" s="152">
        <f t="shared" si="634"/>
        <v>90</v>
      </c>
      <c r="E4480" s="180">
        <f>COUNTIF($C$15:C4480,C4480)</f>
        <v>82</v>
      </c>
      <c r="F4480" s="181">
        <f t="shared" si="638"/>
        <v>0</v>
      </c>
      <c r="G4480" s="181">
        <f t="shared" si="639"/>
        <v>0</v>
      </c>
      <c r="H4480" s="182">
        <f t="shared" si="635"/>
        <v>0</v>
      </c>
    </row>
    <row r="4481" spans="1:8">
      <c r="A4481" s="152">
        <f t="shared" si="642"/>
        <v>4467</v>
      </c>
      <c r="B4481" s="153">
        <f t="shared" si="642"/>
        <v>49392</v>
      </c>
      <c r="C4481" s="179" t="str">
        <f t="shared" si="637"/>
        <v>구간49</v>
      </c>
      <c r="D4481" s="152">
        <f t="shared" si="634"/>
        <v>90</v>
      </c>
      <c r="E4481" s="180">
        <f>COUNTIF($C$15:C4481,C4481)</f>
        <v>83</v>
      </c>
      <c r="F4481" s="181">
        <f t="shared" si="638"/>
        <v>0</v>
      </c>
      <c r="G4481" s="181">
        <f t="shared" si="639"/>
        <v>0</v>
      </c>
      <c r="H4481" s="182">
        <f t="shared" si="635"/>
        <v>0</v>
      </c>
    </row>
    <row r="4482" spans="1:8">
      <c r="A4482" s="152">
        <f t="shared" si="642"/>
        <v>4468</v>
      </c>
      <c r="B4482" s="153">
        <f t="shared" si="642"/>
        <v>49393</v>
      </c>
      <c r="C4482" s="179" t="str">
        <f t="shared" si="637"/>
        <v>구간49</v>
      </c>
      <c r="D4482" s="152">
        <f t="shared" si="634"/>
        <v>90</v>
      </c>
      <c r="E4482" s="180">
        <f>COUNTIF($C$15:C4482,C4482)</f>
        <v>84</v>
      </c>
      <c r="F4482" s="181">
        <f t="shared" si="638"/>
        <v>0</v>
      </c>
      <c r="G4482" s="181">
        <f t="shared" si="639"/>
        <v>0</v>
      </c>
      <c r="H4482" s="182">
        <f t="shared" si="635"/>
        <v>0</v>
      </c>
    </row>
    <row r="4483" spans="1:8">
      <c r="A4483" s="152">
        <f t="shared" si="642"/>
        <v>4469</v>
      </c>
      <c r="B4483" s="153">
        <f t="shared" si="642"/>
        <v>49394</v>
      </c>
      <c r="C4483" s="179" t="str">
        <f t="shared" si="637"/>
        <v>구간49</v>
      </c>
      <c r="D4483" s="152">
        <f t="shared" si="634"/>
        <v>90</v>
      </c>
      <c r="E4483" s="180">
        <f>COUNTIF($C$15:C4483,C4483)</f>
        <v>85</v>
      </c>
      <c r="F4483" s="181">
        <f t="shared" si="638"/>
        <v>0</v>
      </c>
      <c r="G4483" s="181">
        <f t="shared" si="639"/>
        <v>0</v>
      </c>
      <c r="H4483" s="182">
        <f t="shared" si="635"/>
        <v>0</v>
      </c>
    </row>
    <row r="4484" spans="1:8">
      <c r="A4484" s="152">
        <f t="shared" si="642"/>
        <v>4470</v>
      </c>
      <c r="B4484" s="153">
        <f t="shared" si="642"/>
        <v>49395</v>
      </c>
      <c r="C4484" s="179" t="str">
        <f t="shared" si="637"/>
        <v>구간49</v>
      </c>
      <c r="D4484" s="152">
        <f t="shared" si="634"/>
        <v>90</v>
      </c>
      <c r="E4484" s="180">
        <f>COUNTIF($C$15:C4484,C4484)</f>
        <v>86</v>
      </c>
      <c r="F4484" s="181">
        <f t="shared" si="638"/>
        <v>0</v>
      </c>
      <c r="G4484" s="181">
        <f t="shared" si="639"/>
        <v>0</v>
      </c>
      <c r="H4484" s="182">
        <f t="shared" si="635"/>
        <v>0</v>
      </c>
    </row>
    <row r="4485" spans="1:8">
      <c r="A4485" s="152">
        <f t="shared" si="642"/>
        <v>4471</v>
      </c>
      <c r="B4485" s="153">
        <f t="shared" si="642"/>
        <v>49396</v>
      </c>
      <c r="C4485" s="179" t="str">
        <f t="shared" si="637"/>
        <v>구간49</v>
      </c>
      <c r="D4485" s="152">
        <f t="shared" si="634"/>
        <v>90</v>
      </c>
      <c r="E4485" s="180">
        <f>COUNTIF($C$15:C4485,C4485)</f>
        <v>87</v>
      </c>
      <c r="F4485" s="181">
        <f t="shared" si="638"/>
        <v>0</v>
      </c>
      <c r="G4485" s="181">
        <f t="shared" si="639"/>
        <v>0</v>
      </c>
      <c r="H4485" s="182">
        <f t="shared" si="635"/>
        <v>0</v>
      </c>
    </row>
    <row r="4486" spans="1:8">
      <c r="A4486" s="152">
        <f t="shared" si="642"/>
        <v>4472</v>
      </c>
      <c r="B4486" s="153">
        <f t="shared" si="642"/>
        <v>49397</v>
      </c>
      <c r="C4486" s="179" t="str">
        <f t="shared" si="637"/>
        <v>구간49</v>
      </c>
      <c r="D4486" s="152">
        <f t="shared" si="634"/>
        <v>90</v>
      </c>
      <c r="E4486" s="180">
        <f>COUNTIF($C$15:C4486,C4486)</f>
        <v>88</v>
      </c>
      <c r="F4486" s="181">
        <f t="shared" si="638"/>
        <v>0</v>
      </c>
      <c r="G4486" s="181">
        <f t="shared" si="639"/>
        <v>0</v>
      </c>
      <c r="H4486" s="182">
        <f t="shared" si="635"/>
        <v>0</v>
      </c>
    </row>
    <row r="4487" spans="1:8">
      <c r="A4487" s="152">
        <f t="shared" si="642"/>
        <v>4473</v>
      </c>
      <c r="B4487" s="153">
        <f t="shared" si="642"/>
        <v>49398</v>
      </c>
      <c r="C4487" s="179" t="str">
        <f t="shared" si="637"/>
        <v>구간49</v>
      </c>
      <c r="D4487" s="152">
        <f t="shared" si="634"/>
        <v>90</v>
      </c>
      <c r="E4487" s="180">
        <f>COUNTIF($C$15:C4487,C4487)</f>
        <v>89</v>
      </c>
      <c r="F4487" s="181">
        <f t="shared" si="638"/>
        <v>0</v>
      </c>
      <c r="G4487" s="181">
        <f t="shared" si="639"/>
        <v>0</v>
      </c>
      <c r="H4487" s="182">
        <f t="shared" si="635"/>
        <v>0</v>
      </c>
    </row>
    <row r="4488" spans="1:8">
      <c r="A4488" s="152">
        <f t="shared" si="642"/>
        <v>4474</v>
      </c>
      <c r="B4488" s="153">
        <f t="shared" si="642"/>
        <v>49399</v>
      </c>
      <c r="C4488" s="179" t="str">
        <f t="shared" si="637"/>
        <v>구간49</v>
      </c>
      <c r="D4488" s="152">
        <f t="shared" si="634"/>
        <v>90</v>
      </c>
      <c r="E4488" s="180">
        <f>COUNTIF($C$15:C4488,C4488)</f>
        <v>90</v>
      </c>
      <c r="F4488" s="181">
        <f t="shared" si="638"/>
        <v>0</v>
      </c>
      <c r="G4488" s="181">
        <f t="shared" si="639"/>
        <v>0</v>
      </c>
      <c r="H4488" s="182">
        <f t="shared" si="635"/>
        <v>0</v>
      </c>
    </row>
    <row r="4489" spans="1:8">
      <c r="A4489" s="152">
        <f t="shared" si="642"/>
        <v>4475</v>
      </c>
      <c r="B4489" s="153">
        <f t="shared" si="642"/>
        <v>49400</v>
      </c>
      <c r="C4489" s="179" t="str">
        <f t="shared" si="637"/>
        <v>구간50</v>
      </c>
      <c r="D4489" s="152">
        <f t="shared" si="634"/>
        <v>91</v>
      </c>
      <c r="E4489" s="180">
        <f>COUNTIF($C$15:C4489,C4489)</f>
        <v>1</v>
      </c>
      <c r="F4489" s="181">
        <f t="shared" si="638"/>
        <v>0</v>
      </c>
      <c r="G4489" s="181">
        <f t="shared" si="639"/>
        <v>0</v>
      </c>
      <c r="H4489" s="182">
        <f t="shared" si="635"/>
        <v>0</v>
      </c>
    </row>
    <row r="4490" spans="1:8">
      <c r="A4490" s="152">
        <f t="shared" si="642"/>
        <v>4476</v>
      </c>
      <c r="B4490" s="153">
        <f t="shared" si="642"/>
        <v>49401</v>
      </c>
      <c r="C4490" s="179" t="str">
        <f t="shared" si="637"/>
        <v>구간50</v>
      </c>
      <c r="D4490" s="152">
        <f t="shared" si="634"/>
        <v>91</v>
      </c>
      <c r="E4490" s="180">
        <f>COUNTIF($C$15:C4490,C4490)</f>
        <v>2</v>
      </c>
      <c r="F4490" s="181">
        <f t="shared" si="638"/>
        <v>0</v>
      </c>
      <c r="G4490" s="181">
        <f t="shared" si="639"/>
        <v>0</v>
      </c>
      <c r="H4490" s="182">
        <f t="shared" si="635"/>
        <v>0</v>
      </c>
    </row>
    <row r="4491" spans="1:8">
      <c r="A4491" s="152">
        <f t="shared" si="642"/>
        <v>4477</v>
      </c>
      <c r="B4491" s="153">
        <f t="shared" si="642"/>
        <v>49402</v>
      </c>
      <c r="C4491" s="179" t="str">
        <f t="shared" si="637"/>
        <v>구간50</v>
      </c>
      <c r="D4491" s="152">
        <f t="shared" si="634"/>
        <v>91</v>
      </c>
      <c r="E4491" s="180">
        <f>COUNTIF($C$15:C4491,C4491)</f>
        <v>3</v>
      </c>
      <c r="F4491" s="181">
        <f t="shared" si="638"/>
        <v>0</v>
      </c>
      <c r="G4491" s="181">
        <f t="shared" si="639"/>
        <v>0</v>
      </c>
      <c r="H4491" s="182">
        <f t="shared" si="635"/>
        <v>0</v>
      </c>
    </row>
    <row r="4492" spans="1:8">
      <c r="A4492" s="152">
        <f t="shared" si="642"/>
        <v>4478</v>
      </c>
      <c r="B4492" s="153">
        <f t="shared" si="642"/>
        <v>49403</v>
      </c>
      <c r="C4492" s="179" t="str">
        <f t="shared" si="637"/>
        <v>구간50</v>
      </c>
      <c r="D4492" s="152">
        <f t="shared" si="634"/>
        <v>91</v>
      </c>
      <c r="E4492" s="180">
        <f>COUNTIF($C$15:C4492,C4492)</f>
        <v>4</v>
      </c>
      <c r="F4492" s="181">
        <f t="shared" si="638"/>
        <v>0</v>
      </c>
      <c r="G4492" s="181">
        <f t="shared" si="639"/>
        <v>0</v>
      </c>
      <c r="H4492" s="182">
        <f t="shared" si="635"/>
        <v>0</v>
      </c>
    </row>
    <row r="4493" spans="1:8">
      <c r="A4493" s="152">
        <f t="shared" si="642"/>
        <v>4479</v>
      </c>
      <c r="B4493" s="153">
        <f t="shared" si="642"/>
        <v>49404</v>
      </c>
      <c r="C4493" s="179" t="str">
        <f t="shared" si="637"/>
        <v>구간50</v>
      </c>
      <c r="D4493" s="152">
        <f t="shared" si="634"/>
        <v>91</v>
      </c>
      <c r="E4493" s="180">
        <f>COUNTIF($C$15:C4493,C4493)</f>
        <v>5</v>
      </c>
      <c r="F4493" s="181">
        <f t="shared" si="638"/>
        <v>0</v>
      </c>
      <c r="G4493" s="181">
        <f t="shared" si="639"/>
        <v>0</v>
      </c>
      <c r="H4493" s="182">
        <f t="shared" si="635"/>
        <v>0</v>
      </c>
    </row>
    <row r="4494" spans="1:8">
      <c r="A4494" s="152">
        <f t="shared" si="642"/>
        <v>4480</v>
      </c>
      <c r="B4494" s="153">
        <f t="shared" si="642"/>
        <v>49405</v>
      </c>
      <c r="C4494" s="179" t="str">
        <f t="shared" si="637"/>
        <v>구간50</v>
      </c>
      <c r="D4494" s="152">
        <f t="shared" si="634"/>
        <v>91</v>
      </c>
      <c r="E4494" s="180">
        <f>COUNTIF($C$15:C4494,C4494)</f>
        <v>6</v>
      </c>
      <c r="F4494" s="181">
        <f t="shared" si="638"/>
        <v>0</v>
      </c>
      <c r="G4494" s="181">
        <f t="shared" si="639"/>
        <v>0</v>
      </c>
      <c r="H4494" s="182">
        <f t="shared" si="635"/>
        <v>0</v>
      </c>
    </row>
    <row r="4495" spans="1:8">
      <c r="A4495" s="152">
        <f t="shared" si="642"/>
        <v>4481</v>
      </c>
      <c r="B4495" s="153">
        <f t="shared" si="642"/>
        <v>49406</v>
      </c>
      <c r="C4495" s="179" t="str">
        <f t="shared" si="637"/>
        <v>구간50</v>
      </c>
      <c r="D4495" s="152">
        <f t="shared" ref="D4495:D4558" si="643">COUNTIF($C$15:$C$49928,C4495)</f>
        <v>91</v>
      </c>
      <c r="E4495" s="180">
        <f>COUNTIF($C$15:C4495,C4495)</f>
        <v>7</v>
      </c>
      <c r="F4495" s="181">
        <f t="shared" si="638"/>
        <v>0</v>
      </c>
      <c r="G4495" s="181">
        <f t="shared" si="639"/>
        <v>0</v>
      </c>
      <c r="H4495" s="182">
        <f t="shared" ref="H4495:H4558" si="644">F4495+G4495</f>
        <v>0</v>
      </c>
    </row>
    <row r="4496" spans="1:8">
      <c r="A4496" s="152">
        <f t="shared" ref="A4496:B4511" si="645">A4495+1</f>
        <v>4482</v>
      </c>
      <c r="B4496" s="153">
        <f t="shared" si="645"/>
        <v>49407</v>
      </c>
      <c r="C4496" s="179" t="str">
        <f t="shared" ref="C4496:C4559" si="646">IF(IFERROR(HLOOKUP(B4496,$D$5:$BK$6,2,FALSE),"")="",C4497,HLOOKUP(B4496,$D$5:$BK$7,2,FALSE))</f>
        <v>구간50</v>
      </c>
      <c r="D4496" s="152">
        <f t="shared" si="643"/>
        <v>91</v>
      </c>
      <c r="E4496" s="180">
        <f>COUNTIF($C$15:C4496,C4496)</f>
        <v>8</v>
      </c>
      <c r="F4496" s="181">
        <f t="shared" ref="F4496:F4559" si="647">HLOOKUP($C4496,$D$6:$BK$11,6,FALSE)</f>
        <v>0</v>
      </c>
      <c r="G4496" s="181">
        <f t="shared" ref="G4496:G4559" si="648">HLOOKUP($C4496,$D$6:$BK$11,5,FALSE)*(E4496)</f>
        <v>0</v>
      </c>
      <c r="H4496" s="182">
        <f t="shared" si="644"/>
        <v>0</v>
      </c>
    </row>
    <row r="4497" spans="1:8">
      <c r="A4497" s="152">
        <f t="shared" si="645"/>
        <v>4483</v>
      </c>
      <c r="B4497" s="153">
        <f t="shared" si="645"/>
        <v>49408</v>
      </c>
      <c r="C4497" s="179" t="str">
        <f t="shared" si="646"/>
        <v>구간50</v>
      </c>
      <c r="D4497" s="152">
        <f t="shared" si="643"/>
        <v>91</v>
      </c>
      <c r="E4497" s="180">
        <f>COUNTIF($C$15:C4497,C4497)</f>
        <v>9</v>
      </c>
      <c r="F4497" s="181">
        <f t="shared" si="647"/>
        <v>0</v>
      </c>
      <c r="G4497" s="181">
        <f t="shared" si="648"/>
        <v>0</v>
      </c>
      <c r="H4497" s="182">
        <f t="shared" si="644"/>
        <v>0</v>
      </c>
    </row>
    <row r="4498" spans="1:8">
      <c r="A4498" s="152">
        <f t="shared" si="645"/>
        <v>4484</v>
      </c>
      <c r="B4498" s="153">
        <f t="shared" si="645"/>
        <v>49409</v>
      </c>
      <c r="C4498" s="179" t="str">
        <f t="shared" si="646"/>
        <v>구간50</v>
      </c>
      <c r="D4498" s="152">
        <f t="shared" si="643"/>
        <v>91</v>
      </c>
      <c r="E4498" s="180">
        <f>COUNTIF($C$15:C4498,C4498)</f>
        <v>10</v>
      </c>
      <c r="F4498" s="181">
        <f t="shared" si="647"/>
        <v>0</v>
      </c>
      <c r="G4498" s="181">
        <f t="shared" si="648"/>
        <v>0</v>
      </c>
      <c r="H4498" s="182">
        <f t="shared" si="644"/>
        <v>0</v>
      </c>
    </row>
    <row r="4499" spans="1:8">
      <c r="A4499" s="152">
        <f t="shared" si="645"/>
        <v>4485</v>
      </c>
      <c r="B4499" s="153">
        <f t="shared" si="645"/>
        <v>49410</v>
      </c>
      <c r="C4499" s="179" t="str">
        <f t="shared" si="646"/>
        <v>구간50</v>
      </c>
      <c r="D4499" s="152">
        <f t="shared" si="643"/>
        <v>91</v>
      </c>
      <c r="E4499" s="180">
        <f>COUNTIF($C$15:C4499,C4499)</f>
        <v>11</v>
      </c>
      <c r="F4499" s="181">
        <f t="shared" si="647"/>
        <v>0</v>
      </c>
      <c r="G4499" s="181">
        <f t="shared" si="648"/>
        <v>0</v>
      </c>
      <c r="H4499" s="182">
        <f t="shared" si="644"/>
        <v>0</v>
      </c>
    </row>
    <row r="4500" spans="1:8">
      <c r="A4500" s="152">
        <f t="shared" si="645"/>
        <v>4486</v>
      </c>
      <c r="B4500" s="153">
        <f t="shared" si="645"/>
        <v>49411</v>
      </c>
      <c r="C4500" s="179" t="str">
        <f t="shared" si="646"/>
        <v>구간50</v>
      </c>
      <c r="D4500" s="152">
        <f t="shared" si="643"/>
        <v>91</v>
      </c>
      <c r="E4500" s="180">
        <f>COUNTIF($C$15:C4500,C4500)</f>
        <v>12</v>
      </c>
      <c r="F4500" s="181">
        <f t="shared" si="647"/>
        <v>0</v>
      </c>
      <c r="G4500" s="181">
        <f t="shared" si="648"/>
        <v>0</v>
      </c>
      <c r="H4500" s="182">
        <f t="shared" si="644"/>
        <v>0</v>
      </c>
    </row>
    <row r="4501" spans="1:8">
      <c r="A4501" s="152">
        <f t="shared" si="645"/>
        <v>4487</v>
      </c>
      <c r="B4501" s="153">
        <f t="shared" si="645"/>
        <v>49412</v>
      </c>
      <c r="C4501" s="179" t="str">
        <f t="shared" si="646"/>
        <v>구간50</v>
      </c>
      <c r="D4501" s="152">
        <f t="shared" si="643"/>
        <v>91</v>
      </c>
      <c r="E4501" s="180">
        <f>COUNTIF($C$15:C4501,C4501)</f>
        <v>13</v>
      </c>
      <c r="F4501" s="181">
        <f t="shared" si="647"/>
        <v>0</v>
      </c>
      <c r="G4501" s="181">
        <f t="shared" si="648"/>
        <v>0</v>
      </c>
      <c r="H4501" s="182">
        <f t="shared" si="644"/>
        <v>0</v>
      </c>
    </row>
    <row r="4502" spans="1:8">
      <c r="A4502" s="152">
        <f t="shared" si="645"/>
        <v>4488</v>
      </c>
      <c r="B4502" s="153">
        <f t="shared" si="645"/>
        <v>49413</v>
      </c>
      <c r="C4502" s="179" t="str">
        <f t="shared" si="646"/>
        <v>구간50</v>
      </c>
      <c r="D4502" s="152">
        <f t="shared" si="643"/>
        <v>91</v>
      </c>
      <c r="E4502" s="180">
        <f>COUNTIF($C$15:C4502,C4502)</f>
        <v>14</v>
      </c>
      <c r="F4502" s="181">
        <f t="shared" si="647"/>
        <v>0</v>
      </c>
      <c r="G4502" s="181">
        <f t="shared" si="648"/>
        <v>0</v>
      </c>
      <c r="H4502" s="182">
        <f t="shared" si="644"/>
        <v>0</v>
      </c>
    </row>
    <row r="4503" spans="1:8">
      <c r="A4503" s="152">
        <f t="shared" si="645"/>
        <v>4489</v>
      </c>
      <c r="B4503" s="153">
        <f t="shared" si="645"/>
        <v>49414</v>
      </c>
      <c r="C4503" s="179" t="str">
        <f t="shared" si="646"/>
        <v>구간50</v>
      </c>
      <c r="D4503" s="152">
        <f t="shared" si="643"/>
        <v>91</v>
      </c>
      <c r="E4503" s="180">
        <f>COUNTIF($C$15:C4503,C4503)</f>
        <v>15</v>
      </c>
      <c r="F4503" s="181">
        <f t="shared" si="647"/>
        <v>0</v>
      </c>
      <c r="G4503" s="181">
        <f t="shared" si="648"/>
        <v>0</v>
      </c>
      <c r="H4503" s="182">
        <f t="shared" si="644"/>
        <v>0</v>
      </c>
    </row>
    <row r="4504" spans="1:8">
      <c r="A4504" s="152">
        <f t="shared" si="645"/>
        <v>4490</v>
      </c>
      <c r="B4504" s="153">
        <f t="shared" si="645"/>
        <v>49415</v>
      </c>
      <c r="C4504" s="179" t="str">
        <f t="shared" si="646"/>
        <v>구간50</v>
      </c>
      <c r="D4504" s="152">
        <f t="shared" si="643"/>
        <v>91</v>
      </c>
      <c r="E4504" s="180">
        <f>COUNTIF($C$15:C4504,C4504)</f>
        <v>16</v>
      </c>
      <c r="F4504" s="181">
        <f t="shared" si="647"/>
        <v>0</v>
      </c>
      <c r="G4504" s="181">
        <f t="shared" si="648"/>
        <v>0</v>
      </c>
      <c r="H4504" s="182">
        <f t="shared" si="644"/>
        <v>0</v>
      </c>
    </row>
    <row r="4505" spans="1:8">
      <c r="A4505" s="152">
        <f t="shared" si="645"/>
        <v>4491</v>
      </c>
      <c r="B4505" s="153">
        <f t="shared" si="645"/>
        <v>49416</v>
      </c>
      <c r="C4505" s="179" t="str">
        <f t="shared" si="646"/>
        <v>구간50</v>
      </c>
      <c r="D4505" s="152">
        <f t="shared" si="643"/>
        <v>91</v>
      </c>
      <c r="E4505" s="180">
        <f>COUNTIF($C$15:C4505,C4505)</f>
        <v>17</v>
      </c>
      <c r="F4505" s="181">
        <f t="shared" si="647"/>
        <v>0</v>
      </c>
      <c r="G4505" s="181">
        <f t="shared" si="648"/>
        <v>0</v>
      </c>
      <c r="H4505" s="182">
        <f t="shared" si="644"/>
        <v>0</v>
      </c>
    </row>
    <row r="4506" spans="1:8">
      <c r="A4506" s="152">
        <f t="shared" si="645"/>
        <v>4492</v>
      </c>
      <c r="B4506" s="153">
        <f t="shared" si="645"/>
        <v>49417</v>
      </c>
      <c r="C4506" s="179" t="str">
        <f t="shared" si="646"/>
        <v>구간50</v>
      </c>
      <c r="D4506" s="152">
        <f t="shared" si="643"/>
        <v>91</v>
      </c>
      <c r="E4506" s="180">
        <f>COUNTIF($C$15:C4506,C4506)</f>
        <v>18</v>
      </c>
      <c r="F4506" s="181">
        <f t="shared" si="647"/>
        <v>0</v>
      </c>
      <c r="G4506" s="181">
        <f t="shared" si="648"/>
        <v>0</v>
      </c>
      <c r="H4506" s="182">
        <f t="shared" si="644"/>
        <v>0</v>
      </c>
    </row>
    <row r="4507" spans="1:8">
      <c r="A4507" s="152">
        <f t="shared" si="645"/>
        <v>4493</v>
      </c>
      <c r="B4507" s="153">
        <f t="shared" si="645"/>
        <v>49418</v>
      </c>
      <c r="C4507" s="179" t="str">
        <f t="shared" si="646"/>
        <v>구간50</v>
      </c>
      <c r="D4507" s="152">
        <f t="shared" si="643"/>
        <v>91</v>
      </c>
      <c r="E4507" s="180">
        <f>COUNTIF($C$15:C4507,C4507)</f>
        <v>19</v>
      </c>
      <c r="F4507" s="181">
        <f t="shared" si="647"/>
        <v>0</v>
      </c>
      <c r="G4507" s="181">
        <f t="shared" si="648"/>
        <v>0</v>
      </c>
      <c r="H4507" s="182">
        <f t="shared" si="644"/>
        <v>0</v>
      </c>
    </row>
    <row r="4508" spans="1:8">
      <c r="A4508" s="152">
        <f t="shared" si="645"/>
        <v>4494</v>
      </c>
      <c r="B4508" s="153">
        <f t="shared" si="645"/>
        <v>49419</v>
      </c>
      <c r="C4508" s="179" t="str">
        <f t="shared" si="646"/>
        <v>구간50</v>
      </c>
      <c r="D4508" s="152">
        <f t="shared" si="643"/>
        <v>91</v>
      </c>
      <c r="E4508" s="180">
        <f>COUNTIF($C$15:C4508,C4508)</f>
        <v>20</v>
      </c>
      <c r="F4508" s="181">
        <f t="shared" si="647"/>
        <v>0</v>
      </c>
      <c r="G4508" s="181">
        <f t="shared" si="648"/>
        <v>0</v>
      </c>
      <c r="H4508" s="182">
        <f t="shared" si="644"/>
        <v>0</v>
      </c>
    </row>
    <row r="4509" spans="1:8">
      <c r="A4509" s="152">
        <f t="shared" si="645"/>
        <v>4495</v>
      </c>
      <c r="B4509" s="153">
        <f t="shared" si="645"/>
        <v>49420</v>
      </c>
      <c r="C4509" s="179" t="str">
        <f t="shared" si="646"/>
        <v>구간50</v>
      </c>
      <c r="D4509" s="152">
        <f t="shared" si="643"/>
        <v>91</v>
      </c>
      <c r="E4509" s="180">
        <f>COUNTIF($C$15:C4509,C4509)</f>
        <v>21</v>
      </c>
      <c r="F4509" s="181">
        <f t="shared" si="647"/>
        <v>0</v>
      </c>
      <c r="G4509" s="181">
        <f t="shared" si="648"/>
        <v>0</v>
      </c>
      <c r="H4509" s="182">
        <f t="shared" si="644"/>
        <v>0</v>
      </c>
    </row>
    <row r="4510" spans="1:8">
      <c r="A4510" s="152">
        <f t="shared" si="645"/>
        <v>4496</v>
      </c>
      <c r="B4510" s="153">
        <f t="shared" si="645"/>
        <v>49421</v>
      </c>
      <c r="C4510" s="179" t="str">
        <f t="shared" si="646"/>
        <v>구간50</v>
      </c>
      <c r="D4510" s="152">
        <f t="shared" si="643"/>
        <v>91</v>
      </c>
      <c r="E4510" s="180">
        <f>COUNTIF($C$15:C4510,C4510)</f>
        <v>22</v>
      </c>
      <c r="F4510" s="181">
        <f t="shared" si="647"/>
        <v>0</v>
      </c>
      <c r="G4510" s="181">
        <f t="shared" si="648"/>
        <v>0</v>
      </c>
      <c r="H4510" s="182">
        <f t="shared" si="644"/>
        <v>0</v>
      </c>
    </row>
    <row r="4511" spans="1:8">
      <c r="A4511" s="152">
        <f t="shared" si="645"/>
        <v>4497</v>
      </c>
      <c r="B4511" s="153">
        <f t="shared" si="645"/>
        <v>49422</v>
      </c>
      <c r="C4511" s="179" t="str">
        <f t="shared" si="646"/>
        <v>구간50</v>
      </c>
      <c r="D4511" s="152">
        <f t="shared" si="643"/>
        <v>91</v>
      </c>
      <c r="E4511" s="180">
        <f>COUNTIF($C$15:C4511,C4511)</f>
        <v>23</v>
      </c>
      <c r="F4511" s="181">
        <f t="shared" si="647"/>
        <v>0</v>
      </c>
      <c r="G4511" s="181">
        <f t="shared" si="648"/>
        <v>0</v>
      </c>
      <c r="H4511" s="182">
        <f t="shared" si="644"/>
        <v>0</v>
      </c>
    </row>
    <row r="4512" spans="1:8">
      <c r="A4512" s="152">
        <f t="shared" ref="A4512:B4527" si="649">A4511+1</f>
        <v>4498</v>
      </c>
      <c r="B4512" s="153">
        <f t="shared" si="649"/>
        <v>49423</v>
      </c>
      <c r="C4512" s="179" t="str">
        <f t="shared" si="646"/>
        <v>구간50</v>
      </c>
      <c r="D4512" s="152">
        <f t="shared" si="643"/>
        <v>91</v>
      </c>
      <c r="E4512" s="180">
        <f>COUNTIF($C$15:C4512,C4512)</f>
        <v>24</v>
      </c>
      <c r="F4512" s="181">
        <f t="shared" si="647"/>
        <v>0</v>
      </c>
      <c r="G4512" s="181">
        <f t="shared" si="648"/>
        <v>0</v>
      </c>
      <c r="H4512" s="182">
        <f t="shared" si="644"/>
        <v>0</v>
      </c>
    </row>
    <row r="4513" spans="1:8">
      <c r="A4513" s="152">
        <f t="shared" si="649"/>
        <v>4499</v>
      </c>
      <c r="B4513" s="153">
        <f t="shared" si="649"/>
        <v>49424</v>
      </c>
      <c r="C4513" s="179" t="str">
        <f t="shared" si="646"/>
        <v>구간50</v>
      </c>
      <c r="D4513" s="152">
        <f t="shared" si="643"/>
        <v>91</v>
      </c>
      <c r="E4513" s="180">
        <f>COUNTIF($C$15:C4513,C4513)</f>
        <v>25</v>
      </c>
      <c r="F4513" s="181">
        <f t="shared" si="647"/>
        <v>0</v>
      </c>
      <c r="G4513" s="181">
        <f t="shared" si="648"/>
        <v>0</v>
      </c>
      <c r="H4513" s="182">
        <f t="shared" si="644"/>
        <v>0</v>
      </c>
    </row>
    <row r="4514" spans="1:8">
      <c r="A4514" s="152">
        <f t="shared" si="649"/>
        <v>4500</v>
      </c>
      <c r="B4514" s="153">
        <f t="shared" si="649"/>
        <v>49425</v>
      </c>
      <c r="C4514" s="179" t="str">
        <f t="shared" si="646"/>
        <v>구간50</v>
      </c>
      <c r="D4514" s="152">
        <f t="shared" si="643"/>
        <v>91</v>
      </c>
      <c r="E4514" s="180">
        <f>COUNTIF($C$15:C4514,C4514)</f>
        <v>26</v>
      </c>
      <c r="F4514" s="181">
        <f t="shared" si="647"/>
        <v>0</v>
      </c>
      <c r="G4514" s="181">
        <f t="shared" si="648"/>
        <v>0</v>
      </c>
      <c r="H4514" s="182">
        <f t="shared" si="644"/>
        <v>0</v>
      </c>
    </row>
    <row r="4515" spans="1:8">
      <c r="A4515" s="152">
        <f t="shared" si="649"/>
        <v>4501</v>
      </c>
      <c r="B4515" s="153">
        <f t="shared" si="649"/>
        <v>49426</v>
      </c>
      <c r="C4515" s="179" t="str">
        <f t="shared" si="646"/>
        <v>구간50</v>
      </c>
      <c r="D4515" s="152">
        <f t="shared" si="643"/>
        <v>91</v>
      </c>
      <c r="E4515" s="180">
        <f>COUNTIF($C$15:C4515,C4515)</f>
        <v>27</v>
      </c>
      <c r="F4515" s="181">
        <f t="shared" si="647"/>
        <v>0</v>
      </c>
      <c r="G4515" s="181">
        <f t="shared" si="648"/>
        <v>0</v>
      </c>
      <c r="H4515" s="182">
        <f t="shared" si="644"/>
        <v>0</v>
      </c>
    </row>
    <row r="4516" spans="1:8">
      <c r="A4516" s="152">
        <f t="shared" si="649"/>
        <v>4502</v>
      </c>
      <c r="B4516" s="153">
        <f t="shared" si="649"/>
        <v>49427</v>
      </c>
      <c r="C4516" s="179" t="str">
        <f t="shared" si="646"/>
        <v>구간50</v>
      </c>
      <c r="D4516" s="152">
        <f t="shared" si="643"/>
        <v>91</v>
      </c>
      <c r="E4516" s="180">
        <f>COUNTIF($C$15:C4516,C4516)</f>
        <v>28</v>
      </c>
      <c r="F4516" s="181">
        <f t="shared" si="647"/>
        <v>0</v>
      </c>
      <c r="G4516" s="181">
        <f t="shared" si="648"/>
        <v>0</v>
      </c>
      <c r="H4516" s="182">
        <f t="shared" si="644"/>
        <v>0</v>
      </c>
    </row>
    <row r="4517" spans="1:8">
      <c r="A4517" s="152">
        <f t="shared" si="649"/>
        <v>4503</v>
      </c>
      <c r="B4517" s="153">
        <f t="shared" si="649"/>
        <v>49428</v>
      </c>
      <c r="C4517" s="179" t="str">
        <f t="shared" si="646"/>
        <v>구간50</v>
      </c>
      <c r="D4517" s="152">
        <f t="shared" si="643"/>
        <v>91</v>
      </c>
      <c r="E4517" s="180">
        <f>COUNTIF($C$15:C4517,C4517)</f>
        <v>29</v>
      </c>
      <c r="F4517" s="181">
        <f t="shared" si="647"/>
        <v>0</v>
      </c>
      <c r="G4517" s="181">
        <f t="shared" si="648"/>
        <v>0</v>
      </c>
      <c r="H4517" s="182">
        <f t="shared" si="644"/>
        <v>0</v>
      </c>
    </row>
    <row r="4518" spans="1:8">
      <c r="A4518" s="152">
        <f t="shared" si="649"/>
        <v>4504</v>
      </c>
      <c r="B4518" s="153">
        <f t="shared" si="649"/>
        <v>49429</v>
      </c>
      <c r="C4518" s="179" t="str">
        <f t="shared" si="646"/>
        <v>구간50</v>
      </c>
      <c r="D4518" s="152">
        <f t="shared" si="643"/>
        <v>91</v>
      </c>
      <c r="E4518" s="180">
        <f>COUNTIF($C$15:C4518,C4518)</f>
        <v>30</v>
      </c>
      <c r="F4518" s="181">
        <f t="shared" si="647"/>
        <v>0</v>
      </c>
      <c r="G4518" s="181">
        <f t="shared" si="648"/>
        <v>0</v>
      </c>
      <c r="H4518" s="182">
        <f t="shared" si="644"/>
        <v>0</v>
      </c>
    </row>
    <row r="4519" spans="1:8">
      <c r="A4519" s="152">
        <f t="shared" si="649"/>
        <v>4505</v>
      </c>
      <c r="B4519" s="153">
        <f t="shared" si="649"/>
        <v>49430</v>
      </c>
      <c r="C4519" s="179" t="str">
        <f t="shared" si="646"/>
        <v>구간50</v>
      </c>
      <c r="D4519" s="152">
        <f t="shared" si="643"/>
        <v>91</v>
      </c>
      <c r="E4519" s="180">
        <f>COUNTIF($C$15:C4519,C4519)</f>
        <v>31</v>
      </c>
      <c r="F4519" s="181">
        <f t="shared" si="647"/>
        <v>0</v>
      </c>
      <c r="G4519" s="181">
        <f t="shared" si="648"/>
        <v>0</v>
      </c>
      <c r="H4519" s="182">
        <f t="shared" si="644"/>
        <v>0</v>
      </c>
    </row>
    <row r="4520" spans="1:8">
      <c r="A4520" s="152">
        <f t="shared" si="649"/>
        <v>4506</v>
      </c>
      <c r="B4520" s="153">
        <f t="shared" si="649"/>
        <v>49431</v>
      </c>
      <c r="C4520" s="179" t="str">
        <f t="shared" si="646"/>
        <v>구간50</v>
      </c>
      <c r="D4520" s="152">
        <f t="shared" si="643"/>
        <v>91</v>
      </c>
      <c r="E4520" s="180">
        <f>COUNTIF($C$15:C4520,C4520)</f>
        <v>32</v>
      </c>
      <c r="F4520" s="181">
        <f t="shared" si="647"/>
        <v>0</v>
      </c>
      <c r="G4520" s="181">
        <f t="shared" si="648"/>
        <v>0</v>
      </c>
      <c r="H4520" s="182">
        <f t="shared" si="644"/>
        <v>0</v>
      </c>
    </row>
    <row r="4521" spans="1:8">
      <c r="A4521" s="152">
        <f t="shared" si="649"/>
        <v>4507</v>
      </c>
      <c r="B4521" s="153">
        <f t="shared" si="649"/>
        <v>49432</v>
      </c>
      <c r="C4521" s="179" t="str">
        <f t="shared" si="646"/>
        <v>구간50</v>
      </c>
      <c r="D4521" s="152">
        <f t="shared" si="643"/>
        <v>91</v>
      </c>
      <c r="E4521" s="180">
        <f>COUNTIF($C$15:C4521,C4521)</f>
        <v>33</v>
      </c>
      <c r="F4521" s="181">
        <f t="shared" si="647"/>
        <v>0</v>
      </c>
      <c r="G4521" s="181">
        <f t="shared" si="648"/>
        <v>0</v>
      </c>
      <c r="H4521" s="182">
        <f t="shared" si="644"/>
        <v>0</v>
      </c>
    </row>
    <row r="4522" spans="1:8">
      <c r="A4522" s="152">
        <f t="shared" si="649"/>
        <v>4508</v>
      </c>
      <c r="B4522" s="153">
        <f t="shared" si="649"/>
        <v>49433</v>
      </c>
      <c r="C4522" s="179" t="str">
        <f t="shared" si="646"/>
        <v>구간50</v>
      </c>
      <c r="D4522" s="152">
        <f t="shared" si="643"/>
        <v>91</v>
      </c>
      <c r="E4522" s="180">
        <f>COUNTIF($C$15:C4522,C4522)</f>
        <v>34</v>
      </c>
      <c r="F4522" s="181">
        <f t="shared" si="647"/>
        <v>0</v>
      </c>
      <c r="G4522" s="181">
        <f t="shared" si="648"/>
        <v>0</v>
      </c>
      <c r="H4522" s="182">
        <f t="shared" si="644"/>
        <v>0</v>
      </c>
    </row>
    <row r="4523" spans="1:8">
      <c r="A4523" s="152">
        <f t="shared" si="649"/>
        <v>4509</v>
      </c>
      <c r="B4523" s="153">
        <f t="shared" si="649"/>
        <v>49434</v>
      </c>
      <c r="C4523" s="179" t="str">
        <f t="shared" si="646"/>
        <v>구간50</v>
      </c>
      <c r="D4523" s="152">
        <f t="shared" si="643"/>
        <v>91</v>
      </c>
      <c r="E4523" s="180">
        <f>COUNTIF($C$15:C4523,C4523)</f>
        <v>35</v>
      </c>
      <c r="F4523" s="181">
        <f t="shared" si="647"/>
        <v>0</v>
      </c>
      <c r="G4523" s="181">
        <f t="shared" si="648"/>
        <v>0</v>
      </c>
      <c r="H4523" s="182">
        <f t="shared" si="644"/>
        <v>0</v>
      </c>
    </row>
    <row r="4524" spans="1:8">
      <c r="A4524" s="152">
        <f t="shared" si="649"/>
        <v>4510</v>
      </c>
      <c r="B4524" s="153">
        <f t="shared" si="649"/>
        <v>49435</v>
      </c>
      <c r="C4524" s="179" t="str">
        <f t="shared" si="646"/>
        <v>구간50</v>
      </c>
      <c r="D4524" s="152">
        <f t="shared" si="643"/>
        <v>91</v>
      </c>
      <c r="E4524" s="180">
        <f>COUNTIF($C$15:C4524,C4524)</f>
        <v>36</v>
      </c>
      <c r="F4524" s="181">
        <f t="shared" si="647"/>
        <v>0</v>
      </c>
      <c r="G4524" s="181">
        <f t="shared" si="648"/>
        <v>0</v>
      </c>
      <c r="H4524" s="182">
        <f t="shared" si="644"/>
        <v>0</v>
      </c>
    </row>
    <row r="4525" spans="1:8">
      <c r="A4525" s="152">
        <f t="shared" si="649"/>
        <v>4511</v>
      </c>
      <c r="B4525" s="153">
        <f t="shared" si="649"/>
        <v>49436</v>
      </c>
      <c r="C4525" s="179" t="str">
        <f t="shared" si="646"/>
        <v>구간50</v>
      </c>
      <c r="D4525" s="152">
        <f t="shared" si="643"/>
        <v>91</v>
      </c>
      <c r="E4525" s="180">
        <f>COUNTIF($C$15:C4525,C4525)</f>
        <v>37</v>
      </c>
      <c r="F4525" s="181">
        <f t="shared" si="647"/>
        <v>0</v>
      </c>
      <c r="G4525" s="181">
        <f t="shared" si="648"/>
        <v>0</v>
      </c>
      <c r="H4525" s="182">
        <f t="shared" si="644"/>
        <v>0</v>
      </c>
    </row>
    <row r="4526" spans="1:8">
      <c r="A4526" s="152">
        <f t="shared" si="649"/>
        <v>4512</v>
      </c>
      <c r="B4526" s="153">
        <f t="shared" si="649"/>
        <v>49437</v>
      </c>
      <c r="C4526" s="179" t="str">
        <f t="shared" si="646"/>
        <v>구간50</v>
      </c>
      <c r="D4526" s="152">
        <f t="shared" si="643"/>
        <v>91</v>
      </c>
      <c r="E4526" s="180">
        <f>COUNTIF($C$15:C4526,C4526)</f>
        <v>38</v>
      </c>
      <c r="F4526" s="181">
        <f t="shared" si="647"/>
        <v>0</v>
      </c>
      <c r="G4526" s="181">
        <f t="shared" si="648"/>
        <v>0</v>
      </c>
      <c r="H4526" s="182">
        <f t="shared" si="644"/>
        <v>0</v>
      </c>
    </row>
    <row r="4527" spans="1:8">
      <c r="A4527" s="152">
        <f t="shared" si="649"/>
        <v>4513</v>
      </c>
      <c r="B4527" s="153">
        <f t="shared" si="649"/>
        <v>49438</v>
      </c>
      <c r="C4527" s="179" t="str">
        <f t="shared" si="646"/>
        <v>구간50</v>
      </c>
      <c r="D4527" s="152">
        <f t="shared" si="643"/>
        <v>91</v>
      </c>
      <c r="E4527" s="180">
        <f>COUNTIF($C$15:C4527,C4527)</f>
        <v>39</v>
      </c>
      <c r="F4527" s="181">
        <f t="shared" si="647"/>
        <v>0</v>
      </c>
      <c r="G4527" s="181">
        <f t="shared" si="648"/>
        <v>0</v>
      </c>
      <c r="H4527" s="182">
        <f t="shared" si="644"/>
        <v>0</v>
      </c>
    </row>
    <row r="4528" spans="1:8">
      <c r="A4528" s="152">
        <f t="shared" ref="A4528:B4543" si="650">A4527+1</f>
        <v>4514</v>
      </c>
      <c r="B4528" s="153">
        <f t="shared" si="650"/>
        <v>49439</v>
      </c>
      <c r="C4528" s="179" t="str">
        <f t="shared" si="646"/>
        <v>구간50</v>
      </c>
      <c r="D4528" s="152">
        <f t="shared" si="643"/>
        <v>91</v>
      </c>
      <c r="E4528" s="180">
        <f>COUNTIF($C$15:C4528,C4528)</f>
        <v>40</v>
      </c>
      <c r="F4528" s="181">
        <f t="shared" si="647"/>
        <v>0</v>
      </c>
      <c r="G4528" s="181">
        <f t="shared" si="648"/>
        <v>0</v>
      </c>
      <c r="H4528" s="182">
        <f t="shared" si="644"/>
        <v>0</v>
      </c>
    </row>
    <row r="4529" spans="1:8">
      <c r="A4529" s="152">
        <f t="shared" si="650"/>
        <v>4515</v>
      </c>
      <c r="B4529" s="153">
        <f t="shared" si="650"/>
        <v>49440</v>
      </c>
      <c r="C4529" s="179" t="str">
        <f t="shared" si="646"/>
        <v>구간50</v>
      </c>
      <c r="D4529" s="152">
        <f t="shared" si="643"/>
        <v>91</v>
      </c>
      <c r="E4529" s="180">
        <f>COUNTIF($C$15:C4529,C4529)</f>
        <v>41</v>
      </c>
      <c r="F4529" s="181">
        <f t="shared" si="647"/>
        <v>0</v>
      </c>
      <c r="G4529" s="181">
        <f t="shared" si="648"/>
        <v>0</v>
      </c>
      <c r="H4529" s="182">
        <f t="shared" si="644"/>
        <v>0</v>
      </c>
    </row>
    <row r="4530" spans="1:8">
      <c r="A4530" s="152">
        <f t="shared" si="650"/>
        <v>4516</v>
      </c>
      <c r="B4530" s="153">
        <f t="shared" si="650"/>
        <v>49441</v>
      </c>
      <c r="C4530" s="179" t="str">
        <f t="shared" si="646"/>
        <v>구간50</v>
      </c>
      <c r="D4530" s="152">
        <f t="shared" si="643"/>
        <v>91</v>
      </c>
      <c r="E4530" s="180">
        <f>COUNTIF($C$15:C4530,C4530)</f>
        <v>42</v>
      </c>
      <c r="F4530" s="181">
        <f t="shared" si="647"/>
        <v>0</v>
      </c>
      <c r="G4530" s="181">
        <f t="shared" si="648"/>
        <v>0</v>
      </c>
      <c r="H4530" s="182">
        <f t="shared" si="644"/>
        <v>0</v>
      </c>
    </row>
    <row r="4531" spans="1:8">
      <c r="A4531" s="152">
        <f t="shared" si="650"/>
        <v>4517</v>
      </c>
      <c r="B4531" s="153">
        <f t="shared" si="650"/>
        <v>49442</v>
      </c>
      <c r="C4531" s="179" t="str">
        <f t="shared" si="646"/>
        <v>구간50</v>
      </c>
      <c r="D4531" s="152">
        <f t="shared" si="643"/>
        <v>91</v>
      </c>
      <c r="E4531" s="180">
        <f>COUNTIF($C$15:C4531,C4531)</f>
        <v>43</v>
      </c>
      <c r="F4531" s="181">
        <f t="shared" si="647"/>
        <v>0</v>
      </c>
      <c r="G4531" s="181">
        <f t="shared" si="648"/>
        <v>0</v>
      </c>
      <c r="H4531" s="182">
        <f t="shared" si="644"/>
        <v>0</v>
      </c>
    </row>
    <row r="4532" spans="1:8">
      <c r="A4532" s="152">
        <f t="shared" si="650"/>
        <v>4518</v>
      </c>
      <c r="B4532" s="153">
        <f t="shared" si="650"/>
        <v>49443</v>
      </c>
      <c r="C4532" s="179" t="str">
        <f t="shared" si="646"/>
        <v>구간50</v>
      </c>
      <c r="D4532" s="152">
        <f t="shared" si="643"/>
        <v>91</v>
      </c>
      <c r="E4532" s="180">
        <f>COUNTIF($C$15:C4532,C4532)</f>
        <v>44</v>
      </c>
      <c r="F4532" s="181">
        <f t="shared" si="647"/>
        <v>0</v>
      </c>
      <c r="G4532" s="181">
        <f t="shared" si="648"/>
        <v>0</v>
      </c>
      <c r="H4532" s="182">
        <f t="shared" si="644"/>
        <v>0</v>
      </c>
    </row>
    <row r="4533" spans="1:8">
      <c r="A4533" s="152">
        <f t="shared" si="650"/>
        <v>4519</v>
      </c>
      <c r="B4533" s="153">
        <f t="shared" si="650"/>
        <v>49444</v>
      </c>
      <c r="C4533" s="179" t="str">
        <f t="shared" si="646"/>
        <v>구간50</v>
      </c>
      <c r="D4533" s="152">
        <f t="shared" si="643"/>
        <v>91</v>
      </c>
      <c r="E4533" s="180">
        <f>COUNTIF($C$15:C4533,C4533)</f>
        <v>45</v>
      </c>
      <c r="F4533" s="181">
        <f t="shared" si="647"/>
        <v>0</v>
      </c>
      <c r="G4533" s="181">
        <f t="shared" si="648"/>
        <v>0</v>
      </c>
      <c r="H4533" s="182">
        <f t="shared" si="644"/>
        <v>0</v>
      </c>
    </row>
    <row r="4534" spans="1:8">
      <c r="A4534" s="152">
        <f t="shared" si="650"/>
        <v>4520</v>
      </c>
      <c r="B4534" s="153">
        <f t="shared" si="650"/>
        <v>49445</v>
      </c>
      <c r="C4534" s="179" t="str">
        <f t="shared" si="646"/>
        <v>구간50</v>
      </c>
      <c r="D4534" s="152">
        <f t="shared" si="643"/>
        <v>91</v>
      </c>
      <c r="E4534" s="180">
        <f>COUNTIF($C$15:C4534,C4534)</f>
        <v>46</v>
      </c>
      <c r="F4534" s="181">
        <f t="shared" si="647"/>
        <v>0</v>
      </c>
      <c r="G4534" s="181">
        <f t="shared" si="648"/>
        <v>0</v>
      </c>
      <c r="H4534" s="182">
        <f t="shared" si="644"/>
        <v>0</v>
      </c>
    </row>
    <row r="4535" spans="1:8">
      <c r="A4535" s="152">
        <f t="shared" si="650"/>
        <v>4521</v>
      </c>
      <c r="B4535" s="153">
        <f t="shared" si="650"/>
        <v>49446</v>
      </c>
      <c r="C4535" s="179" t="str">
        <f t="shared" si="646"/>
        <v>구간50</v>
      </c>
      <c r="D4535" s="152">
        <f t="shared" si="643"/>
        <v>91</v>
      </c>
      <c r="E4535" s="180">
        <f>COUNTIF($C$15:C4535,C4535)</f>
        <v>47</v>
      </c>
      <c r="F4535" s="181">
        <f t="shared" si="647"/>
        <v>0</v>
      </c>
      <c r="G4535" s="181">
        <f t="shared" si="648"/>
        <v>0</v>
      </c>
      <c r="H4535" s="182">
        <f t="shared" si="644"/>
        <v>0</v>
      </c>
    </row>
    <row r="4536" spans="1:8">
      <c r="A4536" s="152">
        <f t="shared" si="650"/>
        <v>4522</v>
      </c>
      <c r="B4536" s="153">
        <f t="shared" si="650"/>
        <v>49447</v>
      </c>
      <c r="C4536" s="179" t="str">
        <f t="shared" si="646"/>
        <v>구간50</v>
      </c>
      <c r="D4536" s="152">
        <f t="shared" si="643"/>
        <v>91</v>
      </c>
      <c r="E4536" s="180">
        <f>COUNTIF($C$15:C4536,C4536)</f>
        <v>48</v>
      </c>
      <c r="F4536" s="181">
        <f t="shared" si="647"/>
        <v>0</v>
      </c>
      <c r="G4536" s="181">
        <f t="shared" si="648"/>
        <v>0</v>
      </c>
      <c r="H4536" s="182">
        <f t="shared" si="644"/>
        <v>0</v>
      </c>
    </row>
    <row r="4537" spans="1:8">
      <c r="A4537" s="152">
        <f t="shared" si="650"/>
        <v>4523</v>
      </c>
      <c r="B4537" s="153">
        <f t="shared" si="650"/>
        <v>49448</v>
      </c>
      <c r="C4537" s="179" t="str">
        <f t="shared" si="646"/>
        <v>구간50</v>
      </c>
      <c r="D4537" s="152">
        <f t="shared" si="643"/>
        <v>91</v>
      </c>
      <c r="E4537" s="180">
        <f>COUNTIF($C$15:C4537,C4537)</f>
        <v>49</v>
      </c>
      <c r="F4537" s="181">
        <f t="shared" si="647"/>
        <v>0</v>
      </c>
      <c r="G4537" s="181">
        <f t="shared" si="648"/>
        <v>0</v>
      </c>
      <c r="H4537" s="182">
        <f t="shared" si="644"/>
        <v>0</v>
      </c>
    </row>
    <row r="4538" spans="1:8">
      <c r="A4538" s="152">
        <f t="shared" si="650"/>
        <v>4524</v>
      </c>
      <c r="B4538" s="153">
        <f t="shared" si="650"/>
        <v>49449</v>
      </c>
      <c r="C4538" s="179" t="str">
        <f t="shared" si="646"/>
        <v>구간50</v>
      </c>
      <c r="D4538" s="152">
        <f t="shared" si="643"/>
        <v>91</v>
      </c>
      <c r="E4538" s="180">
        <f>COUNTIF($C$15:C4538,C4538)</f>
        <v>50</v>
      </c>
      <c r="F4538" s="181">
        <f t="shared" si="647"/>
        <v>0</v>
      </c>
      <c r="G4538" s="181">
        <f t="shared" si="648"/>
        <v>0</v>
      </c>
      <c r="H4538" s="182">
        <f t="shared" si="644"/>
        <v>0</v>
      </c>
    </row>
    <row r="4539" spans="1:8">
      <c r="A4539" s="152">
        <f t="shared" si="650"/>
        <v>4525</v>
      </c>
      <c r="B4539" s="153">
        <f t="shared" si="650"/>
        <v>49450</v>
      </c>
      <c r="C4539" s="179" t="str">
        <f t="shared" si="646"/>
        <v>구간50</v>
      </c>
      <c r="D4539" s="152">
        <f t="shared" si="643"/>
        <v>91</v>
      </c>
      <c r="E4539" s="180">
        <f>COUNTIF($C$15:C4539,C4539)</f>
        <v>51</v>
      </c>
      <c r="F4539" s="181">
        <f t="shared" si="647"/>
        <v>0</v>
      </c>
      <c r="G4539" s="181">
        <f t="shared" si="648"/>
        <v>0</v>
      </c>
      <c r="H4539" s="182">
        <f t="shared" si="644"/>
        <v>0</v>
      </c>
    </row>
    <row r="4540" spans="1:8">
      <c r="A4540" s="152">
        <f t="shared" si="650"/>
        <v>4526</v>
      </c>
      <c r="B4540" s="153">
        <f t="shared" si="650"/>
        <v>49451</v>
      </c>
      <c r="C4540" s="179" t="str">
        <f t="shared" si="646"/>
        <v>구간50</v>
      </c>
      <c r="D4540" s="152">
        <f t="shared" si="643"/>
        <v>91</v>
      </c>
      <c r="E4540" s="180">
        <f>COUNTIF($C$15:C4540,C4540)</f>
        <v>52</v>
      </c>
      <c r="F4540" s="181">
        <f t="shared" si="647"/>
        <v>0</v>
      </c>
      <c r="G4540" s="181">
        <f t="shared" si="648"/>
        <v>0</v>
      </c>
      <c r="H4540" s="182">
        <f t="shared" si="644"/>
        <v>0</v>
      </c>
    </row>
    <row r="4541" spans="1:8">
      <c r="A4541" s="152">
        <f t="shared" si="650"/>
        <v>4527</v>
      </c>
      <c r="B4541" s="153">
        <f t="shared" si="650"/>
        <v>49452</v>
      </c>
      <c r="C4541" s="179" t="str">
        <f t="shared" si="646"/>
        <v>구간50</v>
      </c>
      <c r="D4541" s="152">
        <f t="shared" si="643"/>
        <v>91</v>
      </c>
      <c r="E4541" s="180">
        <f>COUNTIF($C$15:C4541,C4541)</f>
        <v>53</v>
      </c>
      <c r="F4541" s="181">
        <f t="shared" si="647"/>
        <v>0</v>
      </c>
      <c r="G4541" s="181">
        <f t="shared" si="648"/>
        <v>0</v>
      </c>
      <c r="H4541" s="182">
        <f t="shared" si="644"/>
        <v>0</v>
      </c>
    </row>
    <row r="4542" spans="1:8">
      <c r="A4542" s="152">
        <f t="shared" si="650"/>
        <v>4528</v>
      </c>
      <c r="B4542" s="153">
        <f t="shared" si="650"/>
        <v>49453</v>
      </c>
      <c r="C4542" s="179" t="str">
        <f t="shared" si="646"/>
        <v>구간50</v>
      </c>
      <c r="D4542" s="152">
        <f t="shared" si="643"/>
        <v>91</v>
      </c>
      <c r="E4542" s="180">
        <f>COUNTIF($C$15:C4542,C4542)</f>
        <v>54</v>
      </c>
      <c r="F4542" s="181">
        <f t="shared" si="647"/>
        <v>0</v>
      </c>
      <c r="G4542" s="181">
        <f t="shared" si="648"/>
        <v>0</v>
      </c>
      <c r="H4542" s="182">
        <f t="shared" si="644"/>
        <v>0</v>
      </c>
    </row>
    <row r="4543" spans="1:8">
      <c r="A4543" s="152">
        <f t="shared" si="650"/>
        <v>4529</v>
      </c>
      <c r="B4543" s="153">
        <f t="shared" si="650"/>
        <v>49454</v>
      </c>
      <c r="C4543" s="179" t="str">
        <f t="shared" si="646"/>
        <v>구간50</v>
      </c>
      <c r="D4543" s="152">
        <f t="shared" si="643"/>
        <v>91</v>
      </c>
      <c r="E4543" s="180">
        <f>COUNTIF($C$15:C4543,C4543)</f>
        <v>55</v>
      </c>
      <c r="F4543" s="181">
        <f t="shared" si="647"/>
        <v>0</v>
      </c>
      <c r="G4543" s="181">
        <f t="shared" si="648"/>
        <v>0</v>
      </c>
      <c r="H4543" s="182">
        <f t="shared" si="644"/>
        <v>0</v>
      </c>
    </row>
    <row r="4544" spans="1:8">
      <c r="A4544" s="152">
        <f t="shared" ref="A4544:B4559" si="651">A4543+1</f>
        <v>4530</v>
      </c>
      <c r="B4544" s="153">
        <f t="shared" si="651"/>
        <v>49455</v>
      </c>
      <c r="C4544" s="179" t="str">
        <f t="shared" si="646"/>
        <v>구간50</v>
      </c>
      <c r="D4544" s="152">
        <f t="shared" si="643"/>
        <v>91</v>
      </c>
      <c r="E4544" s="180">
        <f>COUNTIF($C$15:C4544,C4544)</f>
        <v>56</v>
      </c>
      <c r="F4544" s="181">
        <f t="shared" si="647"/>
        <v>0</v>
      </c>
      <c r="G4544" s="181">
        <f t="shared" si="648"/>
        <v>0</v>
      </c>
      <c r="H4544" s="182">
        <f t="shared" si="644"/>
        <v>0</v>
      </c>
    </row>
    <row r="4545" spans="1:8">
      <c r="A4545" s="152">
        <f t="shared" si="651"/>
        <v>4531</v>
      </c>
      <c r="B4545" s="153">
        <f t="shared" si="651"/>
        <v>49456</v>
      </c>
      <c r="C4545" s="179" t="str">
        <f t="shared" si="646"/>
        <v>구간50</v>
      </c>
      <c r="D4545" s="152">
        <f t="shared" si="643"/>
        <v>91</v>
      </c>
      <c r="E4545" s="180">
        <f>COUNTIF($C$15:C4545,C4545)</f>
        <v>57</v>
      </c>
      <c r="F4545" s="181">
        <f t="shared" si="647"/>
        <v>0</v>
      </c>
      <c r="G4545" s="181">
        <f t="shared" si="648"/>
        <v>0</v>
      </c>
      <c r="H4545" s="182">
        <f t="shared" si="644"/>
        <v>0</v>
      </c>
    </row>
    <row r="4546" spans="1:8">
      <c r="A4546" s="152">
        <f t="shared" si="651"/>
        <v>4532</v>
      </c>
      <c r="B4546" s="153">
        <f t="shared" si="651"/>
        <v>49457</v>
      </c>
      <c r="C4546" s="179" t="str">
        <f t="shared" si="646"/>
        <v>구간50</v>
      </c>
      <c r="D4546" s="152">
        <f t="shared" si="643"/>
        <v>91</v>
      </c>
      <c r="E4546" s="180">
        <f>COUNTIF($C$15:C4546,C4546)</f>
        <v>58</v>
      </c>
      <c r="F4546" s="181">
        <f t="shared" si="647"/>
        <v>0</v>
      </c>
      <c r="G4546" s="181">
        <f t="shared" si="648"/>
        <v>0</v>
      </c>
      <c r="H4546" s="182">
        <f t="shared" si="644"/>
        <v>0</v>
      </c>
    </row>
    <row r="4547" spans="1:8">
      <c r="A4547" s="152">
        <f t="shared" si="651"/>
        <v>4533</v>
      </c>
      <c r="B4547" s="153">
        <f t="shared" si="651"/>
        <v>49458</v>
      </c>
      <c r="C4547" s="179" t="str">
        <f t="shared" si="646"/>
        <v>구간50</v>
      </c>
      <c r="D4547" s="152">
        <f t="shared" si="643"/>
        <v>91</v>
      </c>
      <c r="E4547" s="180">
        <f>COUNTIF($C$15:C4547,C4547)</f>
        <v>59</v>
      </c>
      <c r="F4547" s="181">
        <f t="shared" si="647"/>
        <v>0</v>
      </c>
      <c r="G4547" s="181">
        <f t="shared" si="648"/>
        <v>0</v>
      </c>
      <c r="H4547" s="182">
        <f t="shared" si="644"/>
        <v>0</v>
      </c>
    </row>
    <row r="4548" spans="1:8">
      <c r="A4548" s="152">
        <f t="shared" si="651"/>
        <v>4534</v>
      </c>
      <c r="B4548" s="153">
        <f t="shared" si="651"/>
        <v>49459</v>
      </c>
      <c r="C4548" s="179" t="str">
        <f t="shared" si="646"/>
        <v>구간50</v>
      </c>
      <c r="D4548" s="152">
        <f t="shared" si="643"/>
        <v>91</v>
      </c>
      <c r="E4548" s="180">
        <f>COUNTIF($C$15:C4548,C4548)</f>
        <v>60</v>
      </c>
      <c r="F4548" s="181">
        <f t="shared" si="647"/>
        <v>0</v>
      </c>
      <c r="G4548" s="181">
        <f t="shared" si="648"/>
        <v>0</v>
      </c>
      <c r="H4548" s="182">
        <f t="shared" si="644"/>
        <v>0</v>
      </c>
    </row>
    <row r="4549" spans="1:8">
      <c r="A4549" s="152">
        <f t="shared" si="651"/>
        <v>4535</v>
      </c>
      <c r="B4549" s="153">
        <f t="shared" si="651"/>
        <v>49460</v>
      </c>
      <c r="C4549" s="179" t="str">
        <f t="shared" si="646"/>
        <v>구간50</v>
      </c>
      <c r="D4549" s="152">
        <f t="shared" si="643"/>
        <v>91</v>
      </c>
      <c r="E4549" s="180">
        <f>COUNTIF($C$15:C4549,C4549)</f>
        <v>61</v>
      </c>
      <c r="F4549" s="181">
        <f t="shared" si="647"/>
        <v>0</v>
      </c>
      <c r="G4549" s="181">
        <f t="shared" si="648"/>
        <v>0</v>
      </c>
      <c r="H4549" s="182">
        <f t="shared" si="644"/>
        <v>0</v>
      </c>
    </row>
    <row r="4550" spans="1:8">
      <c r="A4550" s="152">
        <f t="shared" si="651"/>
        <v>4536</v>
      </c>
      <c r="B4550" s="153">
        <f t="shared" si="651"/>
        <v>49461</v>
      </c>
      <c r="C4550" s="179" t="str">
        <f t="shared" si="646"/>
        <v>구간50</v>
      </c>
      <c r="D4550" s="152">
        <f t="shared" si="643"/>
        <v>91</v>
      </c>
      <c r="E4550" s="180">
        <f>COUNTIF($C$15:C4550,C4550)</f>
        <v>62</v>
      </c>
      <c r="F4550" s="181">
        <f t="shared" si="647"/>
        <v>0</v>
      </c>
      <c r="G4550" s="181">
        <f t="shared" si="648"/>
        <v>0</v>
      </c>
      <c r="H4550" s="182">
        <f t="shared" si="644"/>
        <v>0</v>
      </c>
    </row>
    <row r="4551" spans="1:8">
      <c r="A4551" s="152">
        <f t="shared" si="651"/>
        <v>4537</v>
      </c>
      <c r="B4551" s="153">
        <f t="shared" si="651"/>
        <v>49462</v>
      </c>
      <c r="C4551" s="179" t="str">
        <f t="shared" si="646"/>
        <v>구간50</v>
      </c>
      <c r="D4551" s="152">
        <f t="shared" si="643"/>
        <v>91</v>
      </c>
      <c r="E4551" s="180">
        <f>COUNTIF($C$15:C4551,C4551)</f>
        <v>63</v>
      </c>
      <c r="F4551" s="181">
        <f t="shared" si="647"/>
        <v>0</v>
      </c>
      <c r="G4551" s="181">
        <f t="shared" si="648"/>
        <v>0</v>
      </c>
      <c r="H4551" s="182">
        <f t="shared" si="644"/>
        <v>0</v>
      </c>
    </row>
    <row r="4552" spans="1:8">
      <c r="A4552" s="152">
        <f t="shared" si="651"/>
        <v>4538</v>
      </c>
      <c r="B4552" s="153">
        <f t="shared" si="651"/>
        <v>49463</v>
      </c>
      <c r="C4552" s="179" t="str">
        <f t="shared" si="646"/>
        <v>구간50</v>
      </c>
      <c r="D4552" s="152">
        <f t="shared" si="643"/>
        <v>91</v>
      </c>
      <c r="E4552" s="180">
        <f>COUNTIF($C$15:C4552,C4552)</f>
        <v>64</v>
      </c>
      <c r="F4552" s="181">
        <f t="shared" si="647"/>
        <v>0</v>
      </c>
      <c r="G4552" s="181">
        <f t="shared" si="648"/>
        <v>0</v>
      </c>
      <c r="H4552" s="182">
        <f t="shared" si="644"/>
        <v>0</v>
      </c>
    </row>
    <row r="4553" spans="1:8">
      <c r="A4553" s="152">
        <f t="shared" si="651"/>
        <v>4539</v>
      </c>
      <c r="B4553" s="153">
        <f t="shared" si="651"/>
        <v>49464</v>
      </c>
      <c r="C4553" s="179" t="str">
        <f t="shared" si="646"/>
        <v>구간50</v>
      </c>
      <c r="D4553" s="152">
        <f t="shared" si="643"/>
        <v>91</v>
      </c>
      <c r="E4553" s="180">
        <f>COUNTIF($C$15:C4553,C4553)</f>
        <v>65</v>
      </c>
      <c r="F4553" s="181">
        <f t="shared" si="647"/>
        <v>0</v>
      </c>
      <c r="G4553" s="181">
        <f t="shared" si="648"/>
        <v>0</v>
      </c>
      <c r="H4553" s="182">
        <f t="shared" si="644"/>
        <v>0</v>
      </c>
    </row>
    <row r="4554" spans="1:8">
      <c r="A4554" s="152">
        <f t="shared" si="651"/>
        <v>4540</v>
      </c>
      <c r="B4554" s="153">
        <f t="shared" si="651"/>
        <v>49465</v>
      </c>
      <c r="C4554" s="179" t="str">
        <f t="shared" si="646"/>
        <v>구간50</v>
      </c>
      <c r="D4554" s="152">
        <f t="shared" si="643"/>
        <v>91</v>
      </c>
      <c r="E4554" s="180">
        <f>COUNTIF($C$15:C4554,C4554)</f>
        <v>66</v>
      </c>
      <c r="F4554" s="181">
        <f t="shared" si="647"/>
        <v>0</v>
      </c>
      <c r="G4554" s="181">
        <f t="shared" si="648"/>
        <v>0</v>
      </c>
      <c r="H4554" s="182">
        <f t="shared" si="644"/>
        <v>0</v>
      </c>
    </row>
    <row r="4555" spans="1:8">
      <c r="A4555" s="152">
        <f t="shared" si="651"/>
        <v>4541</v>
      </c>
      <c r="B4555" s="153">
        <f t="shared" si="651"/>
        <v>49466</v>
      </c>
      <c r="C4555" s="179" t="str">
        <f t="shared" si="646"/>
        <v>구간50</v>
      </c>
      <c r="D4555" s="152">
        <f t="shared" si="643"/>
        <v>91</v>
      </c>
      <c r="E4555" s="180">
        <f>COUNTIF($C$15:C4555,C4555)</f>
        <v>67</v>
      </c>
      <c r="F4555" s="181">
        <f t="shared" si="647"/>
        <v>0</v>
      </c>
      <c r="G4555" s="181">
        <f t="shared" si="648"/>
        <v>0</v>
      </c>
      <c r="H4555" s="182">
        <f t="shared" si="644"/>
        <v>0</v>
      </c>
    </row>
    <row r="4556" spans="1:8">
      <c r="A4556" s="152">
        <f t="shared" si="651"/>
        <v>4542</v>
      </c>
      <c r="B4556" s="153">
        <f t="shared" si="651"/>
        <v>49467</v>
      </c>
      <c r="C4556" s="179" t="str">
        <f t="shared" si="646"/>
        <v>구간50</v>
      </c>
      <c r="D4556" s="152">
        <f t="shared" si="643"/>
        <v>91</v>
      </c>
      <c r="E4556" s="180">
        <f>COUNTIF($C$15:C4556,C4556)</f>
        <v>68</v>
      </c>
      <c r="F4556" s="181">
        <f t="shared" si="647"/>
        <v>0</v>
      </c>
      <c r="G4556" s="181">
        <f t="shared" si="648"/>
        <v>0</v>
      </c>
      <c r="H4556" s="182">
        <f t="shared" si="644"/>
        <v>0</v>
      </c>
    </row>
    <row r="4557" spans="1:8">
      <c r="A4557" s="152">
        <f t="shared" si="651"/>
        <v>4543</v>
      </c>
      <c r="B4557" s="153">
        <f t="shared" si="651"/>
        <v>49468</v>
      </c>
      <c r="C4557" s="179" t="str">
        <f t="shared" si="646"/>
        <v>구간50</v>
      </c>
      <c r="D4557" s="152">
        <f t="shared" si="643"/>
        <v>91</v>
      </c>
      <c r="E4557" s="180">
        <f>COUNTIF($C$15:C4557,C4557)</f>
        <v>69</v>
      </c>
      <c r="F4557" s="181">
        <f t="shared" si="647"/>
        <v>0</v>
      </c>
      <c r="G4557" s="181">
        <f t="shared" si="648"/>
        <v>0</v>
      </c>
      <c r="H4557" s="182">
        <f t="shared" si="644"/>
        <v>0</v>
      </c>
    </row>
    <row r="4558" spans="1:8">
      <c r="A4558" s="152">
        <f t="shared" si="651"/>
        <v>4544</v>
      </c>
      <c r="B4558" s="153">
        <f t="shared" si="651"/>
        <v>49469</v>
      </c>
      <c r="C4558" s="179" t="str">
        <f t="shared" si="646"/>
        <v>구간50</v>
      </c>
      <c r="D4558" s="152">
        <f t="shared" si="643"/>
        <v>91</v>
      </c>
      <c r="E4558" s="180">
        <f>COUNTIF($C$15:C4558,C4558)</f>
        <v>70</v>
      </c>
      <c r="F4558" s="181">
        <f t="shared" si="647"/>
        <v>0</v>
      </c>
      <c r="G4558" s="181">
        <f t="shared" si="648"/>
        <v>0</v>
      </c>
      <c r="H4558" s="182">
        <f t="shared" si="644"/>
        <v>0</v>
      </c>
    </row>
    <row r="4559" spans="1:8">
      <c r="A4559" s="152">
        <f t="shared" si="651"/>
        <v>4545</v>
      </c>
      <c r="B4559" s="153">
        <f t="shared" si="651"/>
        <v>49470</v>
      </c>
      <c r="C4559" s="179" t="str">
        <f t="shared" si="646"/>
        <v>구간50</v>
      </c>
      <c r="D4559" s="152">
        <f t="shared" ref="D4559:D4622" si="652">COUNTIF($C$15:$C$49928,C4559)</f>
        <v>91</v>
      </c>
      <c r="E4559" s="180">
        <f>COUNTIF($C$15:C4559,C4559)</f>
        <v>71</v>
      </c>
      <c r="F4559" s="181">
        <f t="shared" si="647"/>
        <v>0</v>
      </c>
      <c r="G4559" s="181">
        <f t="shared" si="648"/>
        <v>0</v>
      </c>
      <c r="H4559" s="182">
        <f t="shared" ref="H4559:H4622" si="653">F4559+G4559</f>
        <v>0</v>
      </c>
    </row>
    <row r="4560" spans="1:8">
      <c r="A4560" s="152">
        <f t="shared" ref="A4560:B4575" si="654">A4559+1</f>
        <v>4546</v>
      </c>
      <c r="B4560" s="153">
        <f t="shared" si="654"/>
        <v>49471</v>
      </c>
      <c r="C4560" s="179" t="str">
        <f t="shared" ref="C4560:C4623" si="655">IF(IFERROR(HLOOKUP(B4560,$D$5:$BK$6,2,FALSE),"")="",C4561,HLOOKUP(B4560,$D$5:$BK$7,2,FALSE))</f>
        <v>구간50</v>
      </c>
      <c r="D4560" s="152">
        <f t="shared" si="652"/>
        <v>91</v>
      </c>
      <c r="E4560" s="180">
        <f>COUNTIF($C$15:C4560,C4560)</f>
        <v>72</v>
      </c>
      <c r="F4560" s="181">
        <f t="shared" ref="F4560:F4623" si="656">HLOOKUP($C4560,$D$6:$BK$11,6,FALSE)</f>
        <v>0</v>
      </c>
      <c r="G4560" s="181">
        <f t="shared" ref="G4560:G4623" si="657">HLOOKUP($C4560,$D$6:$BK$11,5,FALSE)*(E4560)</f>
        <v>0</v>
      </c>
      <c r="H4560" s="182">
        <f t="shared" si="653"/>
        <v>0</v>
      </c>
    </row>
    <row r="4561" spans="1:8">
      <c r="A4561" s="152">
        <f t="shared" si="654"/>
        <v>4547</v>
      </c>
      <c r="B4561" s="153">
        <f t="shared" si="654"/>
        <v>49472</v>
      </c>
      <c r="C4561" s="179" t="str">
        <f t="shared" si="655"/>
        <v>구간50</v>
      </c>
      <c r="D4561" s="152">
        <f t="shared" si="652"/>
        <v>91</v>
      </c>
      <c r="E4561" s="180">
        <f>COUNTIF($C$15:C4561,C4561)</f>
        <v>73</v>
      </c>
      <c r="F4561" s="181">
        <f t="shared" si="656"/>
        <v>0</v>
      </c>
      <c r="G4561" s="181">
        <f t="shared" si="657"/>
        <v>0</v>
      </c>
      <c r="H4561" s="182">
        <f t="shared" si="653"/>
        <v>0</v>
      </c>
    </row>
    <row r="4562" spans="1:8">
      <c r="A4562" s="152">
        <f t="shared" si="654"/>
        <v>4548</v>
      </c>
      <c r="B4562" s="153">
        <f t="shared" si="654"/>
        <v>49473</v>
      </c>
      <c r="C4562" s="179" t="str">
        <f t="shared" si="655"/>
        <v>구간50</v>
      </c>
      <c r="D4562" s="152">
        <f t="shared" si="652"/>
        <v>91</v>
      </c>
      <c r="E4562" s="180">
        <f>COUNTIF($C$15:C4562,C4562)</f>
        <v>74</v>
      </c>
      <c r="F4562" s="181">
        <f t="shared" si="656"/>
        <v>0</v>
      </c>
      <c r="G4562" s="181">
        <f t="shared" si="657"/>
        <v>0</v>
      </c>
      <c r="H4562" s="182">
        <f t="shared" si="653"/>
        <v>0</v>
      </c>
    </row>
    <row r="4563" spans="1:8">
      <c r="A4563" s="152">
        <f t="shared" si="654"/>
        <v>4549</v>
      </c>
      <c r="B4563" s="153">
        <f t="shared" si="654"/>
        <v>49474</v>
      </c>
      <c r="C4563" s="179" t="str">
        <f t="shared" si="655"/>
        <v>구간50</v>
      </c>
      <c r="D4563" s="152">
        <f t="shared" si="652"/>
        <v>91</v>
      </c>
      <c r="E4563" s="180">
        <f>COUNTIF($C$15:C4563,C4563)</f>
        <v>75</v>
      </c>
      <c r="F4563" s="181">
        <f t="shared" si="656"/>
        <v>0</v>
      </c>
      <c r="G4563" s="181">
        <f t="shared" si="657"/>
        <v>0</v>
      </c>
      <c r="H4563" s="182">
        <f t="shared" si="653"/>
        <v>0</v>
      </c>
    </row>
    <row r="4564" spans="1:8">
      <c r="A4564" s="152">
        <f t="shared" si="654"/>
        <v>4550</v>
      </c>
      <c r="B4564" s="153">
        <f t="shared" si="654"/>
        <v>49475</v>
      </c>
      <c r="C4564" s="179" t="str">
        <f t="shared" si="655"/>
        <v>구간50</v>
      </c>
      <c r="D4564" s="152">
        <f t="shared" si="652"/>
        <v>91</v>
      </c>
      <c r="E4564" s="180">
        <f>COUNTIF($C$15:C4564,C4564)</f>
        <v>76</v>
      </c>
      <c r="F4564" s="181">
        <f t="shared" si="656"/>
        <v>0</v>
      </c>
      <c r="G4564" s="181">
        <f t="shared" si="657"/>
        <v>0</v>
      </c>
      <c r="H4564" s="182">
        <f t="shared" si="653"/>
        <v>0</v>
      </c>
    </row>
    <row r="4565" spans="1:8">
      <c r="A4565" s="152">
        <f t="shared" si="654"/>
        <v>4551</v>
      </c>
      <c r="B4565" s="153">
        <f t="shared" si="654"/>
        <v>49476</v>
      </c>
      <c r="C4565" s="179" t="str">
        <f t="shared" si="655"/>
        <v>구간50</v>
      </c>
      <c r="D4565" s="152">
        <f t="shared" si="652"/>
        <v>91</v>
      </c>
      <c r="E4565" s="180">
        <f>COUNTIF($C$15:C4565,C4565)</f>
        <v>77</v>
      </c>
      <c r="F4565" s="181">
        <f t="shared" si="656"/>
        <v>0</v>
      </c>
      <c r="G4565" s="181">
        <f t="shared" si="657"/>
        <v>0</v>
      </c>
      <c r="H4565" s="182">
        <f t="shared" si="653"/>
        <v>0</v>
      </c>
    </row>
    <row r="4566" spans="1:8">
      <c r="A4566" s="152">
        <f t="shared" si="654"/>
        <v>4552</v>
      </c>
      <c r="B4566" s="153">
        <f t="shared" si="654"/>
        <v>49477</v>
      </c>
      <c r="C4566" s="179" t="str">
        <f t="shared" si="655"/>
        <v>구간50</v>
      </c>
      <c r="D4566" s="152">
        <f t="shared" si="652"/>
        <v>91</v>
      </c>
      <c r="E4566" s="180">
        <f>COUNTIF($C$15:C4566,C4566)</f>
        <v>78</v>
      </c>
      <c r="F4566" s="181">
        <f t="shared" si="656"/>
        <v>0</v>
      </c>
      <c r="G4566" s="181">
        <f t="shared" si="657"/>
        <v>0</v>
      </c>
      <c r="H4566" s="182">
        <f t="shared" si="653"/>
        <v>0</v>
      </c>
    </row>
    <row r="4567" spans="1:8">
      <c r="A4567" s="152">
        <f t="shared" si="654"/>
        <v>4553</v>
      </c>
      <c r="B4567" s="153">
        <f t="shared" si="654"/>
        <v>49478</v>
      </c>
      <c r="C4567" s="179" t="str">
        <f t="shared" si="655"/>
        <v>구간50</v>
      </c>
      <c r="D4567" s="152">
        <f t="shared" si="652"/>
        <v>91</v>
      </c>
      <c r="E4567" s="180">
        <f>COUNTIF($C$15:C4567,C4567)</f>
        <v>79</v>
      </c>
      <c r="F4567" s="181">
        <f t="shared" si="656"/>
        <v>0</v>
      </c>
      <c r="G4567" s="181">
        <f t="shared" si="657"/>
        <v>0</v>
      </c>
      <c r="H4567" s="182">
        <f t="shared" si="653"/>
        <v>0</v>
      </c>
    </row>
    <row r="4568" spans="1:8">
      <c r="A4568" s="152">
        <f t="shared" si="654"/>
        <v>4554</v>
      </c>
      <c r="B4568" s="153">
        <f t="shared" si="654"/>
        <v>49479</v>
      </c>
      <c r="C4568" s="179" t="str">
        <f t="shared" si="655"/>
        <v>구간50</v>
      </c>
      <c r="D4568" s="152">
        <f t="shared" si="652"/>
        <v>91</v>
      </c>
      <c r="E4568" s="180">
        <f>COUNTIF($C$15:C4568,C4568)</f>
        <v>80</v>
      </c>
      <c r="F4568" s="181">
        <f t="shared" si="656"/>
        <v>0</v>
      </c>
      <c r="G4568" s="181">
        <f t="shared" si="657"/>
        <v>0</v>
      </c>
      <c r="H4568" s="182">
        <f t="shared" si="653"/>
        <v>0</v>
      </c>
    </row>
    <row r="4569" spans="1:8">
      <c r="A4569" s="152">
        <f t="shared" si="654"/>
        <v>4555</v>
      </c>
      <c r="B4569" s="153">
        <f t="shared" si="654"/>
        <v>49480</v>
      </c>
      <c r="C4569" s="179" t="str">
        <f t="shared" si="655"/>
        <v>구간50</v>
      </c>
      <c r="D4569" s="152">
        <f t="shared" si="652"/>
        <v>91</v>
      </c>
      <c r="E4569" s="180">
        <f>COUNTIF($C$15:C4569,C4569)</f>
        <v>81</v>
      </c>
      <c r="F4569" s="181">
        <f t="shared" si="656"/>
        <v>0</v>
      </c>
      <c r="G4569" s="181">
        <f t="shared" si="657"/>
        <v>0</v>
      </c>
      <c r="H4569" s="182">
        <f t="shared" si="653"/>
        <v>0</v>
      </c>
    </row>
    <row r="4570" spans="1:8">
      <c r="A4570" s="152">
        <f t="shared" si="654"/>
        <v>4556</v>
      </c>
      <c r="B4570" s="153">
        <f t="shared" si="654"/>
        <v>49481</v>
      </c>
      <c r="C4570" s="179" t="str">
        <f t="shared" si="655"/>
        <v>구간50</v>
      </c>
      <c r="D4570" s="152">
        <f t="shared" si="652"/>
        <v>91</v>
      </c>
      <c r="E4570" s="180">
        <f>COUNTIF($C$15:C4570,C4570)</f>
        <v>82</v>
      </c>
      <c r="F4570" s="181">
        <f t="shared" si="656"/>
        <v>0</v>
      </c>
      <c r="G4570" s="181">
        <f t="shared" si="657"/>
        <v>0</v>
      </c>
      <c r="H4570" s="182">
        <f t="shared" si="653"/>
        <v>0</v>
      </c>
    </row>
    <row r="4571" spans="1:8">
      <c r="A4571" s="152">
        <f t="shared" si="654"/>
        <v>4557</v>
      </c>
      <c r="B4571" s="153">
        <f t="shared" si="654"/>
        <v>49482</v>
      </c>
      <c r="C4571" s="179" t="str">
        <f t="shared" si="655"/>
        <v>구간50</v>
      </c>
      <c r="D4571" s="152">
        <f t="shared" si="652"/>
        <v>91</v>
      </c>
      <c r="E4571" s="180">
        <f>COUNTIF($C$15:C4571,C4571)</f>
        <v>83</v>
      </c>
      <c r="F4571" s="181">
        <f t="shared" si="656"/>
        <v>0</v>
      </c>
      <c r="G4571" s="181">
        <f t="shared" si="657"/>
        <v>0</v>
      </c>
      <c r="H4571" s="182">
        <f t="shared" si="653"/>
        <v>0</v>
      </c>
    </row>
    <row r="4572" spans="1:8">
      <c r="A4572" s="152">
        <f t="shared" si="654"/>
        <v>4558</v>
      </c>
      <c r="B4572" s="153">
        <f t="shared" si="654"/>
        <v>49483</v>
      </c>
      <c r="C4572" s="179" t="str">
        <f t="shared" si="655"/>
        <v>구간50</v>
      </c>
      <c r="D4572" s="152">
        <f t="shared" si="652"/>
        <v>91</v>
      </c>
      <c r="E4572" s="180">
        <f>COUNTIF($C$15:C4572,C4572)</f>
        <v>84</v>
      </c>
      <c r="F4572" s="181">
        <f t="shared" si="656"/>
        <v>0</v>
      </c>
      <c r="G4572" s="181">
        <f t="shared" si="657"/>
        <v>0</v>
      </c>
      <c r="H4572" s="182">
        <f t="shared" si="653"/>
        <v>0</v>
      </c>
    </row>
    <row r="4573" spans="1:8">
      <c r="A4573" s="152">
        <f t="shared" si="654"/>
        <v>4559</v>
      </c>
      <c r="B4573" s="153">
        <f t="shared" si="654"/>
        <v>49484</v>
      </c>
      <c r="C4573" s="179" t="str">
        <f t="shared" si="655"/>
        <v>구간50</v>
      </c>
      <c r="D4573" s="152">
        <f t="shared" si="652"/>
        <v>91</v>
      </c>
      <c r="E4573" s="180">
        <f>COUNTIF($C$15:C4573,C4573)</f>
        <v>85</v>
      </c>
      <c r="F4573" s="181">
        <f t="shared" si="656"/>
        <v>0</v>
      </c>
      <c r="G4573" s="181">
        <f t="shared" si="657"/>
        <v>0</v>
      </c>
      <c r="H4573" s="182">
        <f t="shared" si="653"/>
        <v>0</v>
      </c>
    </row>
    <row r="4574" spans="1:8">
      <c r="A4574" s="152">
        <f t="shared" si="654"/>
        <v>4560</v>
      </c>
      <c r="B4574" s="153">
        <f t="shared" si="654"/>
        <v>49485</v>
      </c>
      <c r="C4574" s="179" t="str">
        <f t="shared" si="655"/>
        <v>구간50</v>
      </c>
      <c r="D4574" s="152">
        <f t="shared" si="652"/>
        <v>91</v>
      </c>
      <c r="E4574" s="180">
        <f>COUNTIF($C$15:C4574,C4574)</f>
        <v>86</v>
      </c>
      <c r="F4574" s="181">
        <f t="shared" si="656"/>
        <v>0</v>
      </c>
      <c r="G4574" s="181">
        <f t="shared" si="657"/>
        <v>0</v>
      </c>
      <c r="H4574" s="182">
        <f t="shared" si="653"/>
        <v>0</v>
      </c>
    </row>
    <row r="4575" spans="1:8">
      <c r="A4575" s="152">
        <f t="shared" si="654"/>
        <v>4561</v>
      </c>
      <c r="B4575" s="153">
        <f t="shared" si="654"/>
        <v>49486</v>
      </c>
      <c r="C4575" s="179" t="str">
        <f t="shared" si="655"/>
        <v>구간50</v>
      </c>
      <c r="D4575" s="152">
        <f t="shared" si="652"/>
        <v>91</v>
      </c>
      <c r="E4575" s="180">
        <f>COUNTIF($C$15:C4575,C4575)</f>
        <v>87</v>
      </c>
      <c r="F4575" s="181">
        <f t="shared" si="656"/>
        <v>0</v>
      </c>
      <c r="G4575" s="181">
        <f t="shared" si="657"/>
        <v>0</v>
      </c>
      <c r="H4575" s="182">
        <f t="shared" si="653"/>
        <v>0</v>
      </c>
    </row>
    <row r="4576" spans="1:8">
      <c r="A4576" s="152">
        <f t="shared" ref="A4576:B4591" si="658">A4575+1</f>
        <v>4562</v>
      </c>
      <c r="B4576" s="153">
        <f t="shared" si="658"/>
        <v>49487</v>
      </c>
      <c r="C4576" s="179" t="str">
        <f t="shared" si="655"/>
        <v>구간50</v>
      </c>
      <c r="D4576" s="152">
        <f t="shared" si="652"/>
        <v>91</v>
      </c>
      <c r="E4576" s="180">
        <f>COUNTIF($C$15:C4576,C4576)</f>
        <v>88</v>
      </c>
      <c r="F4576" s="181">
        <f t="shared" si="656"/>
        <v>0</v>
      </c>
      <c r="G4576" s="181">
        <f t="shared" si="657"/>
        <v>0</v>
      </c>
      <c r="H4576" s="182">
        <f t="shared" si="653"/>
        <v>0</v>
      </c>
    </row>
    <row r="4577" spans="1:8">
      <c r="A4577" s="152">
        <f t="shared" si="658"/>
        <v>4563</v>
      </c>
      <c r="B4577" s="153">
        <f t="shared" si="658"/>
        <v>49488</v>
      </c>
      <c r="C4577" s="179" t="str">
        <f t="shared" si="655"/>
        <v>구간50</v>
      </c>
      <c r="D4577" s="152">
        <f t="shared" si="652"/>
        <v>91</v>
      </c>
      <c r="E4577" s="180">
        <f>COUNTIF($C$15:C4577,C4577)</f>
        <v>89</v>
      </c>
      <c r="F4577" s="181">
        <f t="shared" si="656"/>
        <v>0</v>
      </c>
      <c r="G4577" s="181">
        <f t="shared" si="657"/>
        <v>0</v>
      </c>
      <c r="H4577" s="182">
        <f t="shared" si="653"/>
        <v>0</v>
      </c>
    </row>
    <row r="4578" spans="1:8">
      <c r="A4578" s="152">
        <f t="shared" si="658"/>
        <v>4564</v>
      </c>
      <c r="B4578" s="153">
        <f t="shared" si="658"/>
        <v>49489</v>
      </c>
      <c r="C4578" s="179" t="str">
        <f t="shared" si="655"/>
        <v>구간50</v>
      </c>
      <c r="D4578" s="152">
        <f t="shared" si="652"/>
        <v>91</v>
      </c>
      <c r="E4578" s="180">
        <f>COUNTIF($C$15:C4578,C4578)</f>
        <v>90</v>
      </c>
      <c r="F4578" s="181">
        <f t="shared" si="656"/>
        <v>0</v>
      </c>
      <c r="G4578" s="181">
        <f t="shared" si="657"/>
        <v>0</v>
      </c>
      <c r="H4578" s="182">
        <f t="shared" si="653"/>
        <v>0</v>
      </c>
    </row>
    <row r="4579" spans="1:8">
      <c r="A4579" s="152">
        <f t="shared" si="658"/>
        <v>4565</v>
      </c>
      <c r="B4579" s="153">
        <f t="shared" si="658"/>
        <v>49490</v>
      </c>
      <c r="C4579" s="179" t="str">
        <f t="shared" si="655"/>
        <v>구간50</v>
      </c>
      <c r="D4579" s="152">
        <f t="shared" si="652"/>
        <v>91</v>
      </c>
      <c r="E4579" s="180">
        <f>COUNTIF($C$15:C4579,C4579)</f>
        <v>91</v>
      </c>
      <c r="F4579" s="181">
        <f t="shared" si="656"/>
        <v>0</v>
      </c>
      <c r="G4579" s="181">
        <f t="shared" si="657"/>
        <v>0</v>
      </c>
      <c r="H4579" s="182">
        <f t="shared" si="653"/>
        <v>0</v>
      </c>
    </row>
    <row r="4580" spans="1:8">
      <c r="A4580" s="152">
        <f t="shared" si="658"/>
        <v>4566</v>
      </c>
      <c r="B4580" s="153">
        <f t="shared" si="658"/>
        <v>49491</v>
      </c>
      <c r="C4580" s="179" t="str">
        <f t="shared" si="655"/>
        <v>구간51</v>
      </c>
      <c r="D4580" s="152">
        <f t="shared" si="652"/>
        <v>92</v>
      </c>
      <c r="E4580" s="180">
        <f>COUNTIF($C$15:C4580,C4580)</f>
        <v>1</v>
      </c>
      <c r="F4580" s="181">
        <f t="shared" si="656"/>
        <v>0</v>
      </c>
      <c r="G4580" s="181">
        <f t="shared" si="657"/>
        <v>0</v>
      </c>
      <c r="H4580" s="182">
        <f t="shared" si="653"/>
        <v>0</v>
      </c>
    </row>
    <row r="4581" spans="1:8">
      <c r="A4581" s="152">
        <f t="shared" si="658"/>
        <v>4567</v>
      </c>
      <c r="B4581" s="153">
        <f t="shared" si="658"/>
        <v>49492</v>
      </c>
      <c r="C4581" s="179" t="str">
        <f t="shared" si="655"/>
        <v>구간51</v>
      </c>
      <c r="D4581" s="152">
        <f t="shared" si="652"/>
        <v>92</v>
      </c>
      <c r="E4581" s="180">
        <f>COUNTIF($C$15:C4581,C4581)</f>
        <v>2</v>
      </c>
      <c r="F4581" s="181">
        <f t="shared" si="656"/>
        <v>0</v>
      </c>
      <c r="G4581" s="181">
        <f t="shared" si="657"/>
        <v>0</v>
      </c>
      <c r="H4581" s="182">
        <f t="shared" si="653"/>
        <v>0</v>
      </c>
    </row>
    <row r="4582" spans="1:8">
      <c r="A4582" s="152">
        <f t="shared" si="658"/>
        <v>4568</v>
      </c>
      <c r="B4582" s="153">
        <f t="shared" si="658"/>
        <v>49493</v>
      </c>
      <c r="C4582" s="179" t="str">
        <f t="shared" si="655"/>
        <v>구간51</v>
      </c>
      <c r="D4582" s="152">
        <f t="shared" si="652"/>
        <v>92</v>
      </c>
      <c r="E4582" s="180">
        <f>COUNTIF($C$15:C4582,C4582)</f>
        <v>3</v>
      </c>
      <c r="F4582" s="181">
        <f t="shared" si="656"/>
        <v>0</v>
      </c>
      <c r="G4582" s="181">
        <f t="shared" si="657"/>
        <v>0</v>
      </c>
      <c r="H4582" s="182">
        <f t="shared" si="653"/>
        <v>0</v>
      </c>
    </row>
    <row r="4583" spans="1:8">
      <c r="A4583" s="152">
        <f t="shared" si="658"/>
        <v>4569</v>
      </c>
      <c r="B4583" s="153">
        <f t="shared" si="658"/>
        <v>49494</v>
      </c>
      <c r="C4583" s="179" t="str">
        <f t="shared" si="655"/>
        <v>구간51</v>
      </c>
      <c r="D4583" s="152">
        <f t="shared" si="652"/>
        <v>92</v>
      </c>
      <c r="E4583" s="180">
        <f>COUNTIF($C$15:C4583,C4583)</f>
        <v>4</v>
      </c>
      <c r="F4583" s="181">
        <f t="shared" si="656"/>
        <v>0</v>
      </c>
      <c r="G4583" s="181">
        <f t="shared" si="657"/>
        <v>0</v>
      </c>
      <c r="H4583" s="182">
        <f t="shared" si="653"/>
        <v>0</v>
      </c>
    </row>
    <row r="4584" spans="1:8">
      <c r="A4584" s="152">
        <f t="shared" si="658"/>
        <v>4570</v>
      </c>
      <c r="B4584" s="153">
        <f t="shared" si="658"/>
        <v>49495</v>
      </c>
      <c r="C4584" s="179" t="str">
        <f t="shared" si="655"/>
        <v>구간51</v>
      </c>
      <c r="D4584" s="152">
        <f t="shared" si="652"/>
        <v>92</v>
      </c>
      <c r="E4584" s="180">
        <f>COUNTIF($C$15:C4584,C4584)</f>
        <v>5</v>
      </c>
      <c r="F4584" s="181">
        <f t="shared" si="656"/>
        <v>0</v>
      </c>
      <c r="G4584" s="181">
        <f t="shared" si="657"/>
        <v>0</v>
      </c>
      <c r="H4584" s="182">
        <f t="shared" si="653"/>
        <v>0</v>
      </c>
    </row>
    <row r="4585" spans="1:8">
      <c r="A4585" s="152">
        <f t="shared" si="658"/>
        <v>4571</v>
      </c>
      <c r="B4585" s="153">
        <f t="shared" si="658"/>
        <v>49496</v>
      </c>
      <c r="C4585" s="179" t="str">
        <f t="shared" si="655"/>
        <v>구간51</v>
      </c>
      <c r="D4585" s="152">
        <f t="shared" si="652"/>
        <v>92</v>
      </c>
      <c r="E4585" s="180">
        <f>COUNTIF($C$15:C4585,C4585)</f>
        <v>6</v>
      </c>
      <c r="F4585" s="181">
        <f t="shared" si="656"/>
        <v>0</v>
      </c>
      <c r="G4585" s="181">
        <f t="shared" si="657"/>
        <v>0</v>
      </c>
      <c r="H4585" s="182">
        <f t="shared" si="653"/>
        <v>0</v>
      </c>
    </row>
    <row r="4586" spans="1:8">
      <c r="A4586" s="152">
        <f t="shared" si="658"/>
        <v>4572</v>
      </c>
      <c r="B4586" s="153">
        <f t="shared" si="658"/>
        <v>49497</v>
      </c>
      <c r="C4586" s="179" t="str">
        <f t="shared" si="655"/>
        <v>구간51</v>
      </c>
      <c r="D4586" s="152">
        <f t="shared" si="652"/>
        <v>92</v>
      </c>
      <c r="E4586" s="180">
        <f>COUNTIF($C$15:C4586,C4586)</f>
        <v>7</v>
      </c>
      <c r="F4586" s="181">
        <f t="shared" si="656"/>
        <v>0</v>
      </c>
      <c r="G4586" s="181">
        <f t="shared" si="657"/>
        <v>0</v>
      </c>
      <c r="H4586" s="182">
        <f t="shared" si="653"/>
        <v>0</v>
      </c>
    </row>
    <row r="4587" spans="1:8">
      <c r="A4587" s="152">
        <f t="shared" si="658"/>
        <v>4573</v>
      </c>
      <c r="B4587" s="153">
        <f t="shared" si="658"/>
        <v>49498</v>
      </c>
      <c r="C4587" s="179" t="str">
        <f t="shared" si="655"/>
        <v>구간51</v>
      </c>
      <c r="D4587" s="152">
        <f t="shared" si="652"/>
        <v>92</v>
      </c>
      <c r="E4587" s="180">
        <f>COUNTIF($C$15:C4587,C4587)</f>
        <v>8</v>
      </c>
      <c r="F4587" s="181">
        <f t="shared" si="656"/>
        <v>0</v>
      </c>
      <c r="G4587" s="181">
        <f t="shared" si="657"/>
        <v>0</v>
      </c>
      <c r="H4587" s="182">
        <f t="shared" si="653"/>
        <v>0</v>
      </c>
    </row>
    <row r="4588" spans="1:8">
      <c r="A4588" s="152">
        <f t="shared" si="658"/>
        <v>4574</v>
      </c>
      <c r="B4588" s="153">
        <f t="shared" si="658"/>
        <v>49499</v>
      </c>
      <c r="C4588" s="179" t="str">
        <f t="shared" si="655"/>
        <v>구간51</v>
      </c>
      <c r="D4588" s="152">
        <f t="shared" si="652"/>
        <v>92</v>
      </c>
      <c r="E4588" s="180">
        <f>COUNTIF($C$15:C4588,C4588)</f>
        <v>9</v>
      </c>
      <c r="F4588" s="181">
        <f t="shared" si="656"/>
        <v>0</v>
      </c>
      <c r="G4588" s="181">
        <f t="shared" si="657"/>
        <v>0</v>
      </c>
      <c r="H4588" s="182">
        <f t="shared" si="653"/>
        <v>0</v>
      </c>
    </row>
    <row r="4589" spans="1:8">
      <c r="A4589" s="152">
        <f t="shared" si="658"/>
        <v>4575</v>
      </c>
      <c r="B4589" s="153">
        <f t="shared" si="658"/>
        <v>49500</v>
      </c>
      <c r="C4589" s="179" t="str">
        <f t="shared" si="655"/>
        <v>구간51</v>
      </c>
      <c r="D4589" s="152">
        <f t="shared" si="652"/>
        <v>92</v>
      </c>
      <c r="E4589" s="180">
        <f>COUNTIF($C$15:C4589,C4589)</f>
        <v>10</v>
      </c>
      <c r="F4589" s="181">
        <f t="shared" si="656"/>
        <v>0</v>
      </c>
      <c r="G4589" s="181">
        <f t="shared" si="657"/>
        <v>0</v>
      </c>
      <c r="H4589" s="182">
        <f t="shared" si="653"/>
        <v>0</v>
      </c>
    </row>
    <row r="4590" spans="1:8">
      <c r="A4590" s="152">
        <f t="shared" si="658"/>
        <v>4576</v>
      </c>
      <c r="B4590" s="153">
        <f t="shared" si="658"/>
        <v>49501</v>
      </c>
      <c r="C4590" s="179" t="str">
        <f t="shared" si="655"/>
        <v>구간51</v>
      </c>
      <c r="D4590" s="152">
        <f t="shared" si="652"/>
        <v>92</v>
      </c>
      <c r="E4590" s="180">
        <f>COUNTIF($C$15:C4590,C4590)</f>
        <v>11</v>
      </c>
      <c r="F4590" s="181">
        <f t="shared" si="656"/>
        <v>0</v>
      </c>
      <c r="G4590" s="181">
        <f t="shared" si="657"/>
        <v>0</v>
      </c>
      <c r="H4590" s="182">
        <f t="shared" si="653"/>
        <v>0</v>
      </c>
    </row>
    <row r="4591" spans="1:8">
      <c r="A4591" s="152">
        <f t="shared" si="658"/>
        <v>4577</v>
      </c>
      <c r="B4591" s="153">
        <f t="shared" si="658"/>
        <v>49502</v>
      </c>
      <c r="C4591" s="179" t="str">
        <f t="shared" si="655"/>
        <v>구간51</v>
      </c>
      <c r="D4591" s="152">
        <f t="shared" si="652"/>
        <v>92</v>
      </c>
      <c r="E4591" s="180">
        <f>COUNTIF($C$15:C4591,C4591)</f>
        <v>12</v>
      </c>
      <c r="F4591" s="181">
        <f t="shared" si="656"/>
        <v>0</v>
      </c>
      <c r="G4591" s="181">
        <f t="shared" si="657"/>
        <v>0</v>
      </c>
      <c r="H4591" s="182">
        <f t="shared" si="653"/>
        <v>0</v>
      </c>
    </row>
    <row r="4592" spans="1:8">
      <c r="A4592" s="152">
        <f t="shared" ref="A4592:B4607" si="659">A4591+1</f>
        <v>4578</v>
      </c>
      <c r="B4592" s="153">
        <f t="shared" si="659"/>
        <v>49503</v>
      </c>
      <c r="C4592" s="179" t="str">
        <f t="shared" si="655"/>
        <v>구간51</v>
      </c>
      <c r="D4592" s="152">
        <f t="shared" si="652"/>
        <v>92</v>
      </c>
      <c r="E4592" s="180">
        <f>COUNTIF($C$15:C4592,C4592)</f>
        <v>13</v>
      </c>
      <c r="F4592" s="181">
        <f t="shared" si="656"/>
        <v>0</v>
      </c>
      <c r="G4592" s="181">
        <f t="shared" si="657"/>
        <v>0</v>
      </c>
      <c r="H4592" s="182">
        <f t="shared" si="653"/>
        <v>0</v>
      </c>
    </row>
    <row r="4593" spans="1:8">
      <c r="A4593" s="152">
        <f t="shared" si="659"/>
        <v>4579</v>
      </c>
      <c r="B4593" s="153">
        <f t="shared" si="659"/>
        <v>49504</v>
      </c>
      <c r="C4593" s="179" t="str">
        <f t="shared" si="655"/>
        <v>구간51</v>
      </c>
      <c r="D4593" s="152">
        <f t="shared" si="652"/>
        <v>92</v>
      </c>
      <c r="E4593" s="180">
        <f>COUNTIF($C$15:C4593,C4593)</f>
        <v>14</v>
      </c>
      <c r="F4593" s="181">
        <f t="shared" si="656"/>
        <v>0</v>
      </c>
      <c r="G4593" s="181">
        <f t="shared" si="657"/>
        <v>0</v>
      </c>
      <c r="H4593" s="182">
        <f t="shared" si="653"/>
        <v>0</v>
      </c>
    </row>
    <row r="4594" spans="1:8">
      <c r="A4594" s="152">
        <f t="shared" si="659"/>
        <v>4580</v>
      </c>
      <c r="B4594" s="153">
        <f t="shared" si="659"/>
        <v>49505</v>
      </c>
      <c r="C4594" s="179" t="str">
        <f t="shared" si="655"/>
        <v>구간51</v>
      </c>
      <c r="D4594" s="152">
        <f t="shared" si="652"/>
        <v>92</v>
      </c>
      <c r="E4594" s="180">
        <f>COUNTIF($C$15:C4594,C4594)</f>
        <v>15</v>
      </c>
      <c r="F4594" s="181">
        <f t="shared" si="656"/>
        <v>0</v>
      </c>
      <c r="G4594" s="181">
        <f t="shared" si="657"/>
        <v>0</v>
      </c>
      <c r="H4594" s="182">
        <f t="shared" si="653"/>
        <v>0</v>
      </c>
    </row>
    <row r="4595" spans="1:8">
      <c r="A4595" s="152">
        <f t="shared" si="659"/>
        <v>4581</v>
      </c>
      <c r="B4595" s="153">
        <f t="shared" si="659"/>
        <v>49506</v>
      </c>
      <c r="C4595" s="179" t="str">
        <f t="shared" si="655"/>
        <v>구간51</v>
      </c>
      <c r="D4595" s="152">
        <f t="shared" si="652"/>
        <v>92</v>
      </c>
      <c r="E4595" s="180">
        <f>COUNTIF($C$15:C4595,C4595)</f>
        <v>16</v>
      </c>
      <c r="F4595" s="181">
        <f t="shared" si="656"/>
        <v>0</v>
      </c>
      <c r="G4595" s="181">
        <f t="shared" si="657"/>
        <v>0</v>
      </c>
      <c r="H4595" s="182">
        <f t="shared" si="653"/>
        <v>0</v>
      </c>
    </row>
    <row r="4596" spans="1:8">
      <c r="A4596" s="152">
        <f t="shared" si="659"/>
        <v>4582</v>
      </c>
      <c r="B4596" s="153">
        <f t="shared" si="659"/>
        <v>49507</v>
      </c>
      <c r="C4596" s="179" t="str">
        <f t="shared" si="655"/>
        <v>구간51</v>
      </c>
      <c r="D4596" s="152">
        <f t="shared" si="652"/>
        <v>92</v>
      </c>
      <c r="E4596" s="180">
        <f>COUNTIF($C$15:C4596,C4596)</f>
        <v>17</v>
      </c>
      <c r="F4596" s="181">
        <f t="shared" si="656"/>
        <v>0</v>
      </c>
      <c r="G4596" s="181">
        <f t="shared" si="657"/>
        <v>0</v>
      </c>
      <c r="H4596" s="182">
        <f t="shared" si="653"/>
        <v>0</v>
      </c>
    </row>
    <row r="4597" spans="1:8">
      <c r="A4597" s="152">
        <f t="shared" si="659"/>
        <v>4583</v>
      </c>
      <c r="B4597" s="153">
        <f t="shared" si="659"/>
        <v>49508</v>
      </c>
      <c r="C4597" s="179" t="str">
        <f t="shared" si="655"/>
        <v>구간51</v>
      </c>
      <c r="D4597" s="152">
        <f t="shared" si="652"/>
        <v>92</v>
      </c>
      <c r="E4597" s="180">
        <f>COUNTIF($C$15:C4597,C4597)</f>
        <v>18</v>
      </c>
      <c r="F4597" s="181">
        <f t="shared" si="656"/>
        <v>0</v>
      </c>
      <c r="G4597" s="181">
        <f t="shared" si="657"/>
        <v>0</v>
      </c>
      <c r="H4597" s="182">
        <f t="shared" si="653"/>
        <v>0</v>
      </c>
    </row>
    <row r="4598" spans="1:8">
      <c r="A4598" s="152">
        <f t="shared" si="659"/>
        <v>4584</v>
      </c>
      <c r="B4598" s="153">
        <f t="shared" si="659"/>
        <v>49509</v>
      </c>
      <c r="C4598" s="179" t="str">
        <f t="shared" si="655"/>
        <v>구간51</v>
      </c>
      <c r="D4598" s="152">
        <f t="shared" si="652"/>
        <v>92</v>
      </c>
      <c r="E4598" s="180">
        <f>COUNTIF($C$15:C4598,C4598)</f>
        <v>19</v>
      </c>
      <c r="F4598" s="181">
        <f t="shared" si="656"/>
        <v>0</v>
      </c>
      <c r="G4598" s="181">
        <f t="shared" si="657"/>
        <v>0</v>
      </c>
      <c r="H4598" s="182">
        <f t="shared" si="653"/>
        <v>0</v>
      </c>
    </row>
    <row r="4599" spans="1:8">
      <c r="A4599" s="152">
        <f t="shared" si="659"/>
        <v>4585</v>
      </c>
      <c r="B4599" s="153">
        <f t="shared" si="659"/>
        <v>49510</v>
      </c>
      <c r="C4599" s="179" t="str">
        <f t="shared" si="655"/>
        <v>구간51</v>
      </c>
      <c r="D4599" s="152">
        <f t="shared" si="652"/>
        <v>92</v>
      </c>
      <c r="E4599" s="180">
        <f>COUNTIF($C$15:C4599,C4599)</f>
        <v>20</v>
      </c>
      <c r="F4599" s="181">
        <f t="shared" si="656"/>
        <v>0</v>
      </c>
      <c r="G4599" s="181">
        <f t="shared" si="657"/>
        <v>0</v>
      </c>
      <c r="H4599" s="182">
        <f t="shared" si="653"/>
        <v>0</v>
      </c>
    </row>
    <row r="4600" spans="1:8">
      <c r="A4600" s="152">
        <f t="shared" si="659"/>
        <v>4586</v>
      </c>
      <c r="B4600" s="153">
        <f t="shared" si="659"/>
        <v>49511</v>
      </c>
      <c r="C4600" s="179" t="str">
        <f t="shared" si="655"/>
        <v>구간51</v>
      </c>
      <c r="D4600" s="152">
        <f t="shared" si="652"/>
        <v>92</v>
      </c>
      <c r="E4600" s="180">
        <f>COUNTIF($C$15:C4600,C4600)</f>
        <v>21</v>
      </c>
      <c r="F4600" s="181">
        <f t="shared" si="656"/>
        <v>0</v>
      </c>
      <c r="G4600" s="181">
        <f t="shared" si="657"/>
        <v>0</v>
      </c>
      <c r="H4600" s="182">
        <f t="shared" si="653"/>
        <v>0</v>
      </c>
    </row>
    <row r="4601" spans="1:8">
      <c r="A4601" s="152">
        <f t="shared" si="659"/>
        <v>4587</v>
      </c>
      <c r="B4601" s="153">
        <f t="shared" si="659"/>
        <v>49512</v>
      </c>
      <c r="C4601" s="179" t="str">
        <f t="shared" si="655"/>
        <v>구간51</v>
      </c>
      <c r="D4601" s="152">
        <f t="shared" si="652"/>
        <v>92</v>
      </c>
      <c r="E4601" s="180">
        <f>COUNTIF($C$15:C4601,C4601)</f>
        <v>22</v>
      </c>
      <c r="F4601" s="181">
        <f t="shared" si="656"/>
        <v>0</v>
      </c>
      <c r="G4601" s="181">
        <f t="shared" si="657"/>
        <v>0</v>
      </c>
      <c r="H4601" s="182">
        <f t="shared" si="653"/>
        <v>0</v>
      </c>
    </row>
    <row r="4602" spans="1:8">
      <c r="A4602" s="152">
        <f t="shared" si="659"/>
        <v>4588</v>
      </c>
      <c r="B4602" s="153">
        <f t="shared" si="659"/>
        <v>49513</v>
      </c>
      <c r="C4602" s="179" t="str">
        <f t="shared" si="655"/>
        <v>구간51</v>
      </c>
      <c r="D4602" s="152">
        <f t="shared" si="652"/>
        <v>92</v>
      </c>
      <c r="E4602" s="180">
        <f>COUNTIF($C$15:C4602,C4602)</f>
        <v>23</v>
      </c>
      <c r="F4602" s="181">
        <f t="shared" si="656"/>
        <v>0</v>
      </c>
      <c r="G4602" s="181">
        <f t="shared" si="657"/>
        <v>0</v>
      </c>
      <c r="H4602" s="182">
        <f t="shared" si="653"/>
        <v>0</v>
      </c>
    </row>
    <row r="4603" spans="1:8">
      <c r="A4603" s="152">
        <f t="shared" si="659"/>
        <v>4589</v>
      </c>
      <c r="B4603" s="153">
        <f t="shared" si="659"/>
        <v>49514</v>
      </c>
      <c r="C4603" s="179" t="str">
        <f t="shared" si="655"/>
        <v>구간51</v>
      </c>
      <c r="D4603" s="152">
        <f t="shared" si="652"/>
        <v>92</v>
      </c>
      <c r="E4603" s="180">
        <f>COUNTIF($C$15:C4603,C4603)</f>
        <v>24</v>
      </c>
      <c r="F4603" s="181">
        <f t="shared" si="656"/>
        <v>0</v>
      </c>
      <c r="G4603" s="181">
        <f t="shared" si="657"/>
        <v>0</v>
      </c>
      <c r="H4603" s="182">
        <f t="shared" si="653"/>
        <v>0</v>
      </c>
    </row>
    <row r="4604" spans="1:8">
      <c r="A4604" s="152">
        <f t="shared" si="659"/>
        <v>4590</v>
      </c>
      <c r="B4604" s="153">
        <f t="shared" si="659"/>
        <v>49515</v>
      </c>
      <c r="C4604" s="179" t="str">
        <f t="shared" si="655"/>
        <v>구간51</v>
      </c>
      <c r="D4604" s="152">
        <f t="shared" si="652"/>
        <v>92</v>
      </c>
      <c r="E4604" s="180">
        <f>COUNTIF($C$15:C4604,C4604)</f>
        <v>25</v>
      </c>
      <c r="F4604" s="181">
        <f t="shared" si="656"/>
        <v>0</v>
      </c>
      <c r="G4604" s="181">
        <f t="shared" si="657"/>
        <v>0</v>
      </c>
      <c r="H4604" s="182">
        <f t="shared" si="653"/>
        <v>0</v>
      </c>
    </row>
    <row r="4605" spans="1:8">
      <c r="A4605" s="152">
        <f t="shared" si="659"/>
        <v>4591</v>
      </c>
      <c r="B4605" s="153">
        <f t="shared" si="659"/>
        <v>49516</v>
      </c>
      <c r="C4605" s="179" t="str">
        <f t="shared" si="655"/>
        <v>구간51</v>
      </c>
      <c r="D4605" s="152">
        <f t="shared" si="652"/>
        <v>92</v>
      </c>
      <c r="E4605" s="180">
        <f>COUNTIF($C$15:C4605,C4605)</f>
        <v>26</v>
      </c>
      <c r="F4605" s="181">
        <f t="shared" si="656"/>
        <v>0</v>
      </c>
      <c r="G4605" s="181">
        <f t="shared" si="657"/>
        <v>0</v>
      </c>
      <c r="H4605" s="182">
        <f t="shared" si="653"/>
        <v>0</v>
      </c>
    </row>
    <row r="4606" spans="1:8">
      <c r="A4606" s="152">
        <f t="shared" si="659"/>
        <v>4592</v>
      </c>
      <c r="B4606" s="153">
        <f t="shared" si="659"/>
        <v>49517</v>
      </c>
      <c r="C4606" s="179" t="str">
        <f t="shared" si="655"/>
        <v>구간51</v>
      </c>
      <c r="D4606" s="152">
        <f t="shared" si="652"/>
        <v>92</v>
      </c>
      <c r="E4606" s="180">
        <f>COUNTIF($C$15:C4606,C4606)</f>
        <v>27</v>
      </c>
      <c r="F4606" s="181">
        <f t="shared" si="656"/>
        <v>0</v>
      </c>
      <c r="G4606" s="181">
        <f t="shared" si="657"/>
        <v>0</v>
      </c>
      <c r="H4606" s="182">
        <f t="shared" si="653"/>
        <v>0</v>
      </c>
    </row>
    <row r="4607" spans="1:8">
      <c r="A4607" s="152">
        <f t="shared" si="659"/>
        <v>4593</v>
      </c>
      <c r="B4607" s="153">
        <f t="shared" si="659"/>
        <v>49518</v>
      </c>
      <c r="C4607" s="179" t="str">
        <f t="shared" si="655"/>
        <v>구간51</v>
      </c>
      <c r="D4607" s="152">
        <f t="shared" si="652"/>
        <v>92</v>
      </c>
      <c r="E4607" s="180">
        <f>COUNTIF($C$15:C4607,C4607)</f>
        <v>28</v>
      </c>
      <c r="F4607" s="181">
        <f t="shared" si="656"/>
        <v>0</v>
      </c>
      <c r="G4607" s="181">
        <f t="shared" si="657"/>
        <v>0</v>
      </c>
      <c r="H4607" s="182">
        <f t="shared" si="653"/>
        <v>0</v>
      </c>
    </row>
    <row r="4608" spans="1:8">
      <c r="A4608" s="152">
        <f t="shared" ref="A4608:B4623" si="660">A4607+1</f>
        <v>4594</v>
      </c>
      <c r="B4608" s="153">
        <f t="shared" si="660"/>
        <v>49519</v>
      </c>
      <c r="C4608" s="179" t="str">
        <f t="shared" si="655"/>
        <v>구간51</v>
      </c>
      <c r="D4608" s="152">
        <f t="shared" si="652"/>
        <v>92</v>
      </c>
      <c r="E4608" s="180">
        <f>COUNTIF($C$15:C4608,C4608)</f>
        <v>29</v>
      </c>
      <c r="F4608" s="181">
        <f t="shared" si="656"/>
        <v>0</v>
      </c>
      <c r="G4608" s="181">
        <f t="shared" si="657"/>
        <v>0</v>
      </c>
      <c r="H4608" s="182">
        <f t="shared" si="653"/>
        <v>0</v>
      </c>
    </row>
    <row r="4609" spans="1:8">
      <c r="A4609" s="152">
        <f t="shared" si="660"/>
        <v>4595</v>
      </c>
      <c r="B4609" s="153">
        <f t="shared" si="660"/>
        <v>49520</v>
      </c>
      <c r="C4609" s="179" t="str">
        <f t="shared" si="655"/>
        <v>구간51</v>
      </c>
      <c r="D4609" s="152">
        <f t="shared" si="652"/>
        <v>92</v>
      </c>
      <c r="E4609" s="180">
        <f>COUNTIF($C$15:C4609,C4609)</f>
        <v>30</v>
      </c>
      <c r="F4609" s="181">
        <f t="shared" si="656"/>
        <v>0</v>
      </c>
      <c r="G4609" s="181">
        <f t="shared" si="657"/>
        <v>0</v>
      </c>
      <c r="H4609" s="182">
        <f t="shared" si="653"/>
        <v>0</v>
      </c>
    </row>
    <row r="4610" spans="1:8">
      <c r="A4610" s="152">
        <f t="shared" si="660"/>
        <v>4596</v>
      </c>
      <c r="B4610" s="153">
        <f t="shared" si="660"/>
        <v>49521</v>
      </c>
      <c r="C4610" s="179" t="str">
        <f t="shared" si="655"/>
        <v>구간51</v>
      </c>
      <c r="D4610" s="152">
        <f t="shared" si="652"/>
        <v>92</v>
      </c>
      <c r="E4610" s="180">
        <f>COUNTIF($C$15:C4610,C4610)</f>
        <v>31</v>
      </c>
      <c r="F4610" s="181">
        <f t="shared" si="656"/>
        <v>0</v>
      </c>
      <c r="G4610" s="181">
        <f t="shared" si="657"/>
        <v>0</v>
      </c>
      <c r="H4610" s="182">
        <f t="shared" si="653"/>
        <v>0</v>
      </c>
    </row>
    <row r="4611" spans="1:8">
      <c r="A4611" s="152">
        <f t="shared" si="660"/>
        <v>4597</v>
      </c>
      <c r="B4611" s="153">
        <f t="shared" si="660"/>
        <v>49522</v>
      </c>
      <c r="C4611" s="179" t="str">
        <f t="shared" si="655"/>
        <v>구간51</v>
      </c>
      <c r="D4611" s="152">
        <f t="shared" si="652"/>
        <v>92</v>
      </c>
      <c r="E4611" s="180">
        <f>COUNTIF($C$15:C4611,C4611)</f>
        <v>32</v>
      </c>
      <c r="F4611" s="181">
        <f t="shared" si="656"/>
        <v>0</v>
      </c>
      <c r="G4611" s="181">
        <f t="shared" si="657"/>
        <v>0</v>
      </c>
      <c r="H4611" s="182">
        <f t="shared" si="653"/>
        <v>0</v>
      </c>
    </row>
    <row r="4612" spans="1:8">
      <c r="A4612" s="152">
        <f t="shared" si="660"/>
        <v>4598</v>
      </c>
      <c r="B4612" s="153">
        <f t="shared" si="660"/>
        <v>49523</v>
      </c>
      <c r="C4612" s="179" t="str">
        <f t="shared" si="655"/>
        <v>구간51</v>
      </c>
      <c r="D4612" s="152">
        <f t="shared" si="652"/>
        <v>92</v>
      </c>
      <c r="E4612" s="180">
        <f>COUNTIF($C$15:C4612,C4612)</f>
        <v>33</v>
      </c>
      <c r="F4612" s="181">
        <f t="shared" si="656"/>
        <v>0</v>
      </c>
      <c r="G4612" s="181">
        <f t="shared" si="657"/>
        <v>0</v>
      </c>
      <c r="H4612" s="182">
        <f t="shared" si="653"/>
        <v>0</v>
      </c>
    </row>
    <row r="4613" spans="1:8">
      <c r="A4613" s="152">
        <f t="shared" si="660"/>
        <v>4599</v>
      </c>
      <c r="B4613" s="153">
        <f t="shared" si="660"/>
        <v>49524</v>
      </c>
      <c r="C4613" s="179" t="str">
        <f t="shared" si="655"/>
        <v>구간51</v>
      </c>
      <c r="D4613" s="152">
        <f t="shared" si="652"/>
        <v>92</v>
      </c>
      <c r="E4613" s="180">
        <f>COUNTIF($C$15:C4613,C4613)</f>
        <v>34</v>
      </c>
      <c r="F4613" s="181">
        <f t="shared" si="656"/>
        <v>0</v>
      </c>
      <c r="G4613" s="181">
        <f t="shared" si="657"/>
        <v>0</v>
      </c>
      <c r="H4613" s="182">
        <f t="shared" si="653"/>
        <v>0</v>
      </c>
    </row>
    <row r="4614" spans="1:8">
      <c r="A4614" s="152">
        <f t="shared" si="660"/>
        <v>4600</v>
      </c>
      <c r="B4614" s="153">
        <f t="shared" si="660"/>
        <v>49525</v>
      </c>
      <c r="C4614" s="179" t="str">
        <f t="shared" si="655"/>
        <v>구간51</v>
      </c>
      <c r="D4614" s="152">
        <f t="shared" si="652"/>
        <v>92</v>
      </c>
      <c r="E4614" s="180">
        <f>COUNTIF($C$15:C4614,C4614)</f>
        <v>35</v>
      </c>
      <c r="F4614" s="181">
        <f t="shared" si="656"/>
        <v>0</v>
      </c>
      <c r="G4614" s="181">
        <f t="shared" si="657"/>
        <v>0</v>
      </c>
      <c r="H4614" s="182">
        <f t="shared" si="653"/>
        <v>0</v>
      </c>
    </row>
    <row r="4615" spans="1:8">
      <c r="A4615" s="152">
        <f t="shared" si="660"/>
        <v>4601</v>
      </c>
      <c r="B4615" s="153">
        <f t="shared" si="660"/>
        <v>49526</v>
      </c>
      <c r="C4615" s="179" t="str">
        <f t="shared" si="655"/>
        <v>구간51</v>
      </c>
      <c r="D4615" s="152">
        <f t="shared" si="652"/>
        <v>92</v>
      </c>
      <c r="E4615" s="180">
        <f>COUNTIF($C$15:C4615,C4615)</f>
        <v>36</v>
      </c>
      <c r="F4615" s="181">
        <f t="shared" si="656"/>
        <v>0</v>
      </c>
      <c r="G4615" s="181">
        <f t="shared" si="657"/>
        <v>0</v>
      </c>
      <c r="H4615" s="182">
        <f t="shared" si="653"/>
        <v>0</v>
      </c>
    </row>
    <row r="4616" spans="1:8">
      <c r="A4616" s="152">
        <f t="shared" si="660"/>
        <v>4602</v>
      </c>
      <c r="B4616" s="153">
        <f t="shared" si="660"/>
        <v>49527</v>
      </c>
      <c r="C4616" s="179" t="str">
        <f t="shared" si="655"/>
        <v>구간51</v>
      </c>
      <c r="D4616" s="152">
        <f t="shared" si="652"/>
        <v>92</v>
      </c>
      <c r="E4616" s="180">
        <f>COUNTIF($C$15:C4616,C4616)</f>
        <v>37</v>
      </c>
      <c r="F4616" s="181">
        <f t="shared" si="656"/>
        <v>0</v>
      </c>
      <c r="G4616" s="181">
        <f t="shared" si="657"/>
        <v>0</v>
      </c>
      <c r="H4616" s="182">
        <f t="shared" si="653"/>
        <v>0</v>
      </c>
    </row>
    <row r="4617" spans="1:8">
      <c r="A4617" s="152">
        <f t="shared" si="660"/>
        <v>4603</v>
      </c>
      <c r="B4617" s="153">
        <f t="shared" si="660"/>
        <v>49528</v>
      </c>
      <c r="C4617" s="179" t="str">
        <f t="shared" si="655"/>
        <v>구간51</v>
      </c>
      <c r="D4617" s="152">
        <f t="shared" si="652"/>
        <v>92</v>
      </c>
      <c r="E4617" s="180">
        <f>COUNTIF($C$15:C4617,C4617)</f>
        <v>38</v>
      </c>
      <c r="F4617" s="181">
        <f t="shared" si="656"/>
        <v>0</v>
      </c>
      <c r="G4617" s="181">
        <f t="shared" si="657"/>
        <v>0</v>
      </c>
      <c r="H4617" s="182">
        <f t="shared" si="653"/>
        <v>0</v>
      </c>
    </row>
    <row r="4618" spans="1:8">
      <c r="A4618" s="152">
        <f t="shared" si="660"/>
        <v>4604</v>
      </c>
      <c r="B4618" s="153">
        <f t="shared" si="660"/>
        <v>49529</v>
      </c>
      <c r="C4618" s="179" t="str">
        <f t="shared" si="655"/>
        <v>구간51</v>
      </c>
      <c r="D4618" s="152">
        <f t="shared" si="652"/>
        <v>92</v>
      </c>
      <c r="E4618" s="180">
        <f>COUNTIF($C$15:C4618,C4618)</f>
        <v>39</v>
      </c>
      <c r="F4618" s="181">
        <f t="shared" si="656"/>
        <v>0</v>
      </c>
      <c r="G4618" s="181">
        <f t="shared" si="657"/>
        <v>0</v>
      </c>
      <c r="H4618" s="182">
        <f t="shared" si="653"/>
        <v>0</v>
      </c>
    </row>
    <row r="4619" spans="1:8">
      <c r="A4619" s="152">
        <f t="shared" si="660"/>
        <v>4605</v>
      </c>
      <c r="B4619" s="153">
        <f t="shared" si="660"/>
        <v>49530</v>
      </c>
      <c r="C4619" s="179" t="str">
        <f t="shared" si="655"/>
        <v>구간51</v>
      </c>
      <c r="D4619" s="152">
        <f t="shared" si="652"/>
        <v>92</v>
      </c>
      <c r="E4619" s="180">
        <f>COUNTIF($C$15:C4619,C4619)</f>
        <v>40</v>
      </c>
      <c r="F4619" s="181">
        <f t="shared" si="656"/>
        <v>0</v>
      </c>
      <c r="G4619" s="181">
        <f t="shared" si="657"/>
        <v>0</v>
      </c>
      <c r="H4619" s="182">
        <f t="shared" si="653"/>
        <v>0</v>
      </c>
    </row>
    <row r="4620" spans="1:8">
      <c r="A4620" s="152">
        <f t="shared" si="660"/>
        <v>4606</v>
      </c>
      <c r="B4620" s="153">
        <f t="shared" si="660"/>
        <v>49531</v>
      </c>
      <c r="C4620" s="179" t="str">
        <f t="shared" si="655"/>
        <v>구간51</v>
      </c>
      <c r="D4620" s="152">
        <f t="shared" si="652"/>
        <v>92</v>
      </c>
      <c r="E4620" s="180">
        <f>COUNTIF($C$15:C4620,C4620)</f>
        <v>41</v>
      </c>
      <c r="F4620" s="181">
        <f t="shared" si="656"/>
        <v>0</v>
      </c>
      <c r="G4620" s="181">
        <f t="shared" si="657"/>
        <v>0</v>
      </c>
      <c r="H4620" s="182">
        <f t="shared" si="653"/>
        <v>0</v>
      </c>
    </row>
    <row r="4621" spans="1:8">
      <c r="A4621" s="152">
        <f t="shared" si="660"/>
        <v>4607</v>
      </c>
      <c r="B4621" s="153">
        <f t="shared" si="660"/>
        <v>49532</v>
      </c>
      <c r="C4621" s="179" t="str">
        <f t="shared" si="655"/>
        <v>구간51</v>
      </c>
      <c r="D4621" s="152">
        <f t="shared" si="652"/>
        <v>92</v>
      </c>
      <c r="E4621" s="180">
        <f>COUNTIF($C$15:C4621,C4621)</f>
        <v>42</v>
      </c>
      <c r="F4621" s="181">
        <f t="shared" si="656"/>
        <v>0</v>
      </c>
      <c r="G4621" s="181">
        <f t="shared" si="657"/>
        <v>0</v>
      </c>
      <c r="H4621" s="182">
        <f t="shared" si="653"/>
        <v>0</v>
      </c>
    </row>
    <row r="4622" spans="1:8">
      <c r="A4622" s="152">
        <f t="shared" si="660"/>
        <v>4608</v>
      </c>
      <c r="B4622" s="153">
        <f t="shared" si="660"/>
        <v>49533</v>
      </c>
      <c r="C4622" s="179" t="str">
        <f t="shared" si="655"/>
        <v>구간51</v>
      </c>
      <c r="D4622" s="152">
        <f t="shared" si="652"/>
        <v>92</v>
      </c>
      <c r="E4622" s="180">
        <f>COUNTIF($C$15:C4622,C4622)</f>
        <v>43</v>
      </c>
      <c r="F4622" s="181">
        <f t="shared" si="656"/>
        <v>0</v>
      </c>
      <c r="G4622" s="181">
        <f t="shared" si="657"/>
        <v>0</v>
      </c>
      <c r="H4622" s="182">
        <f t="shared" si="653"/>
        <v>0</v>
      </c>
    </row>
    <row r="4623" spans="1:8">
      <c r="A4623" s="152">
        <f t="shared" si="660"/>
        <v>4609</v>
      </c>
      <c r="B4623" s="153">
        <f t="shared" si="660"/>
        <v>49534</v>
      </c>
      <c r="C4623" s="179" t="str">
        <f t="shared" si="655"/>
        <v>구간51</v>
      </c>
      <c r="D4623" s="152">
        <f t="shared" ref="D4623:D4686" si="661">COUNTIF($C$15:$C$49928,C4623)</f>
        <v>92</v>
      </c>
      <c r="E4623" s="180">
        <f>COUNTIF($C$15:C4623,C4623)</f>
        <v>44</v>
      </c>
      <c r="F4623" s="181">
        <f t="shared" si="656"/>
        <v>0</v>
      </c>
      <c r="G4623" s="181">
        <f t="shared" si="657"/>
        <v>0</v>
      </c>
      <c r="H4623" s="182">
        <f t="shared" ref="H4623:H4686" si="662">F4623+G4623</f>
        <v>0</v>
      </c>
    </row>
    <row r="4624" spans="1:8">
      <c r="A4624" s="152">
        <f t="shared" ref="A4624:B4639" si="663">A4623+1</f>
        <v>4610</v>
      </c>
      <c r="B4624" s="153">
        <f t="shared" si="663"/>
        <v>49535</v>
      </c>
      <c r="C4624" s="179" t="str">
        <f t="shared" ref="C4624:C4687" si="664">IF(IFERROR(HLOOKUP(B4624,$D$5:$BK$6,2,FALSE),"")="",C4625,HLOOKUP(B4624,$D$5:$BK$7,2,FALSE))</f>
        <v>구간51</v>
      </c>
      <c r="D4624" s="152">
        <f t="shared" si="661"/>
        <v>92</v>
      </c>
      <c r="E4624" s="180">
        <f>COUNTIF($C$15:C4624,C4624)</f>
        <v>45</v>
      </c>
      <c r="F4624" s="181">
        <f t="shared" ref="F4624:F4687" si="665">HLOOKUP($C4624,$D$6:$BK$11,6,FALSE)</f>
        <v>0</v>
      </c>
      <c r="G4624" s="181">
        <f t="shared" ref="G4624:G4687" si="666">HLOOKUP($C4624,$D$6:$BK$11,5,FALSE)*(E4624)</f>
        <v>0</v>
      </c>
      <c r="H4624" s="182">
        <f t="shared" si="662"/>
        <v>0</v>
      </c>
    </row>
    <row r="4625" spans="1:8">
      <c r="A4625" s="152">
        <f t="shared" si="663"/>
        <v>4611</v>
      </c>
      <c r="B4625" s="153">
        <f t="shared" si="663"/>
        <v>49536</v>
      </c>
      <c r="C4625" s="179" t="str">
        <f t="shared" si="664"/>
        <v>구간51</v>
      </c>
      <c r="D4625" s="152">
        <f t="shared" si="661"/>
        <v>92</v>
      </c>
      <c r="E4625" s="180">
        <f>COUNTIF($C$15:C4625,C4625)</f>
        <v>46</v>
      </c>
      <c r="F4625" s="181">
        <f t="shared" si="665"/>
        <v>0</v>
      </c>
      <c r="G4625" s="181">
        <f t="shared" si="666"/>
        <v>0</v>
      </c>
      <c r="H4625" s="182">
        <f t="shared" si="662"/>
        <v>0</v>
      </c>
    </row>
    <row r="4626" spans="1:8">
      <c r="A4626" s="152">
        <f t="shared" si="663"/>
        <v>4612</v>
      </c>
      <c r="B4626" s="153">
        <f t="shared" si="663"/>
        <v>49537</v>
      </c>
      <c r="C4626" s="179" t="str">
        <f t="shared" si="664"/>
        <v>구간51</v>
      </c>
      <c r="D4626" s="152">
        <f t="shared" si="661"/>
        <v>92</v>
      </c>
      <c r="E4626" s="180">
        <f>COUNTIF($C$15:C4626,C4626)</f>
        <v>47</v>
      </c>
      <c r="F4626" s="181">
        <f t="shared" si="665"/>
        <v>0</v>
      </c>
      <c r="G4626" s="181">
        <f t="shared" si="666"/>
        <v>0</v>
      </c>
      <c r="H4626" s="182">
        <f t="shared" si="662"/>
        <v>0</v>
      </c>
    </row>
    <row r="4627" spans="1:8">
      <c r="A4627" s="152">
        <f t="shared" si="663"/>
        <v>4613</v>
      </c>
      <c r="B4627" s="153">
        <f t="shared" si="663"/>
        <v>49538</v>
      </c>
      <c r="C4627" s="179" t="str">
        <f t="shared" si="664"/>
        <v>구간51</v>
      </c>
      <c r="D4627" s="152">
        <f t="shared" si="661"/>
        <v>92</v>
      </c>
      <c r="E4627" s="180">
        <f>COUNTIF($C$15:C4627,C4627)</f>
        <v>48</v>
      </c>
      <c r="F4627" s="181">
        <f t="shared" si="665"/>
        <v>0</v>
      </c>
      <c r="G4627" s="181">
        <f t="shared" si="666"/>
        <v>0</v>
      </c>
      <c r="H4627" s="182">
        <f t="shared" si="662"/>
        <v>0</v>
      </c>
    </row>
    <row r="4628" spans="1:8">
      <c r="A4628" s="152">
        <f t="shared" si="663"/>
        <v>4614</v>
      </c>
      <c r="B4628" s="153">
        <f t="shared" si="663"/>
        <v>49539</v>
      </c>
      <c r="C4628" s="179" t="str">
        <f t="shared" si="664"/>
        <v>구간51</v>
      </c>
      <c r="D4628" s="152">
        <f t="shared" si="661"/>
        <v>92</v>
      </c>
      <c r="E4628" s="180">
        <f>COUNTIF($C$15:C4628,C4628)</f>
        <v>49</v>
      </c>
      <c r="F4628" s="181">
        <f t="shared" si="665"/>
        <v>0</v>
      </c>
      <c r="G4628" s="181">
        <f t="shared" si="666"/>
        <v>0</v>
      </c>
      <c r="H4628" s="182">
        <f t="shared" si="662"/>
        <v>0</v>
      </c>
    </row>
    <row r="4629" spans="1:8">
      <c r="A4629" s="152">
        <f t="shared" si="663"/>
        <v>4615</v>
      </c>
      <c r="B4629" s="153">
        <f t="shared" si="663"/>
        <v>49540</v>
      </c>
      <c r="C4629" s="179" t="str">
        <f t="shared" si="664"/>
        <v>구간51</v>
      </c>
      <c r="D4629" s="152">
        <f t="shared" si="661"/>
        <v>92</v>
      </c>
      <c r="E4629" s="180">
        <f>COUNTIF($C$15:C4629,C4629)</f>
        <v>50</v>
      </c>
      <c r="F4629" s="181">
        <f t="shared" si="665"/>
        <v>0</v>
      </c>
      <c r="G4629" s="181">
        <f t="shared" si="666"/>
        <v>0</v>
      </c>
      <c r="H4629" s="182">
        <f t="shared" si="662"/>
        <v>0</v>
      </c>
    </row>
    <row r="4630" spans="1:8">
      <c r="A4630" s="152">
        <f t="shared" si="663"/>
        <v>4616</v>
      </c>
      <c r="B4630" s="153">
        <f t="shared" si="663"/>
        <v>49541</v>
      </c>
      <c r="C4630" s="179" t="str">
        <f t="shared" si="664"/>
        <v>구간51</v>
      </c>
      <c r="D4630" s="152">
        <f t="shared" si="661"/>
        <v>92</v>
      </c>
      <c r="E4630" s="180">
        <f>COUNTIF($C$15:C4630,C4630)</f>
        <v>51</v>
      </c>
      <c r="F4630" s="181">
        <f t="shared" si="665"/>
        <v>0</v>
      </c>
      <c r="G4630" s="181">
        <f t="shared" si="666"/>
        <v>0</v>
      </c>
      <c r="H4630" s="182">
        <f t="shared" si="662"/>
        <v>0</v>
      </c>
    </row>
    <row r="4631" spans="1:8">
      <c r="A4631" s="152">
        <f t="shared" si="663"/>
        <v>4617</v>
      </c>
      <c r="B4631" s="153">
        <f t="shared" si="663"/>
        <v>49542</v>
      </c>
      <c r="C4631" s="179" t="str">
        <f t="shared" si="664"/>
        <v>구간51</v>
      </c>
      <c r="D4631" s="152">
        <f t="shared" si="661"/>
        <v>92</v>
      </c>
      <c r="E4631" s="180">
        <f>COUNTIF($C$15:C4631,C4631)</f>
        <v>52</v>
      </c>
      <c r="F4631" s="181">
        <f t="shared" si="665"/>
        <v>0</v>
      </c>
      <c r="G4631" s="181">
        <f t="shared" si="666"/>
        <v>0</v>
      </c>
      <c r="H4631" s="182">
        <f t="shared" si="662"/>
        <v>0</v>
      </c>
    </row>
    <row r="4632" spans="1:8">
      <c r="A4632" s="152">
        <f t="shared" si="663"/>
        <v>4618</v>
      </c>
      <c r="B4632" s="153">
        <f t="shared" si="663"/>
        <v>49543</v>
      </c>
      <c r="C4632" s="179" t="str">
        <f t="shared" si="664"/>
        <v>구간51</v>
      </c>
      <c r="D4632" s="152">
        <f t="shared" si="661"/>
        <v>92</v>
      </c>
      <c r="E4632" s="180">
        <f>COUNTIF($C$15:C4632,C4632)</f>
        <v>53</v>
      </c>
      <c r="F4632" s="181">
        <f t="shared" si="665"/>
        <v>0</v>
      </c>
      <c r="G4632" s="181">
        <f t="shared" si="666"/>
        <v>0</v>
      </c>
      <c r="H4632" s="182">
        <f t="shared" si="662"/>
        <v>0</v>
      </c>
    </row>
    <row r="4633" spans="1:8">
      <c r="A4633" s="152">
        <f t="shared" si="663"/>
        <v>4619</v>
      </c>
      <c r="B4633" s="153">
        <f t="shared" si="663"/>
        <v>49544</v>
      </c>
      <c r="C4633" s="179" t="str">
        <f t="shared" si="664"/>
        <v>구간51</v>
      </c>
      <c r="D4633" s="152">
        <f t="shared" si="661"/>
        <v>92</v>
      </c>
      <c r="E4633" s="180">
        <f>COUNTIF($C$15:C4633,C4633)</f>
        <v>54</v>
      </c>
      <c r="F4633" s="181">
        <f t="shared" si="665"/>
        <v>0</v>
      </c>
      <c r="G4633" s="181">
        <f t="shared" si="666"/>
        <v>0</v>
      </c>
      <c r="H4633" s="182">
        <f t="shared" si="662"/>
        <v>0</v>
      </c>
    </row>
    <row r="4634" spans="1:8">
      <c r="A4634" s="152">
        <f t="shared" si="663"/>
        <v>4620</v>
      </c>
      <c r="B4634" s="153">
        <f t="shared" si="663"/>
        <v>49545</v>
      </c>
      <c r="C4634" s="179" t="str">
        <f t="shared" si="664"/>
        <v>구간51</v>
      </c>
      <c r="D4634" s="152">
        <f t="shared" si="661"/>
        <v>92</v>
      </c>
      <c r="E4634" s="180">
        <f>COUNTIF($C$15:C4634,C4634)</f>
        <v>55</v>
      </c>
      <c r="F4634" s="181">
        <f t="shared" si="665"/>
        <v>0</v>
      </c>
      <c r="G4634" s="181">
        <f t="shared" si="666"/>
        <v>0</v>
      </c>
      <c r="H4634" s="182">
        <f t="shared" si="662"/>
        <v>0</v>
      </c>
    </row>
    <row r="4635" spans="1:8">
      <c r="A4635" s="152">
        <f t="shared" si="663"/>
        <v>4621</v>
      </c>
      <c r="B4635" s="153">
        <f t="shared" si="663"/>
        <v>49546</v>
      </c>
      <c r="C4635" s="179" t="str">
        <f t="shared" si="664"/>
        <v>구간51</v>
      </c>
      <c r="D4635" s="152">
        <f t="shared" si="661"/>
        <v>92</v>
      </c>
      <c r="E4635" s="180">
        <f>COUNTIF($C$15:C4635,C4635)</f>
        <v>56</v>
      </c>
      <c r="F4635" s="181">
        <f t="shared" si="665"/>
        <v>0</v>
      </c>
      <c r="G4635" s="181">
        <f t="shared" si="666"/>
        <v>0</v>
      </c>
      <c r="H4635" s="182">
        <f t="shared" si="662"/>
        <v>0</v>
      </c>
    </row>
    <row r="4636" spans="1:8">
      <c r="A4636" s="152">
        <f t="shared" si="663"/>
        <v>4622</v>
      </c>
      <c r="B4636" s="153">
        <f t="shared" si="663"/>
        <v>49547</v>
      </c>
      <c r="C4636" s="179" t="str">
        <f t="shared" si="664"/>
        <v>구간51</v>
      </c>
      <c r="D4636" s="152">
        <f t="shared" si="661"/>
        <v>92</v>
      </c>
      <c r="E4636" s="180">
        <f>COUNTIF($C$15:C4636,C4636)</f>
        <v>57</v>
      </c>
      <c r="F4636" s="181">
        <f t="shared" si="665"/>
        <v>0</v>
      </c>
      <c r="G4636" s="181">
        <f t="shared" si="666"/>
        <v>0</v>
      </c>
      <c r="H4636" s="182">
        <f t="shared" si="662"/>
        <v>0</v>
      </c>
    </row>
    <row r="4637" spans="1:8">
      <c r="A4637" s="152">
        <f t="shared" si="663"/>
        <v>4623</v>
      </c>
      <c r="B4637" s="153">
        <f t="shared" si="663"/>
        <v>49548</v>
      </c>
      <c r="C4637" s="179" t="str">
        <f t="shared" si="664"/>
        <v>구간51</v>
      </c>
      <c r="D4637" s="152">
        <f t="shared" si="661"/>
        <v>92</v>
      </c>
      <c r="E4637" s="180">
        <f>COUNTIF($C$15:C4637,C4637)</f>
        <v>58</v>
      </c>
      <c r="F4637" s="181">
        <f t="shared" si="665"/>
        <v>0</v>
      </c>
      <c r="G4637" s="181">
        <f t="shared" si="666"/>
        <v>0</v>
      </c>
      <c r="H4637" s="182">
        <f t="shared" si="662"/>
        <v>0</v>
      </c>
    </row>
    <row r="4638" spans="1:8">
      <c r="A4638" s="152">
        <f t="shared" si="663"/>
        <v>4624</v>
      </c>
      <c r="B4638" s="153">
        <f t="shared" si="663"/>
        <v>49549</v>
      </c>
      <c r="C4638" s="179" t="str">
        <f t="shared" si="664"/>
        <v>구간51</v>
      </c>
      <c r="D4638" s="152">
        <f t="shared" si="661"/>
        <v>92</v>
      </c>
      <c r="E4638" s="180">
        <f>COUNTIF($C$15:C4638,C4638)</f>
        <v>59</v>
      </c>
      <c r="F4638" s="181">
        <f t="shared" si="665"/>
        <v>0</v>
      </c>
      <c r="G4638" s="181">
        <f t="shared" si="666"/>
        <v>0</v>
      </c>
      <c r="H4638" s="182">
        <f t="shared" si="662"/>
        <v>0</v>
      </c>
    </row>
    <row r="4639" spans="1:8">
      <c r="A4639" s="152">
        <f t="shared" si="663"/>
        <v>4625</v>
      </c>
      <c r="B4639" s="153">
        <f t="shared" si="663"/>
        <v>49550</v>
      </c>
      <c r="C4639" s="179" t="str">
        <f t="shared" si="664"/>
        <v>구간51</v>
      </c>
      <c r="D4639" s="152">
        <f t="shared" si="661"/>
        <v>92</v>
      </c>
      <c r="E4639" s="180">
        <f>COUNTIF($C$15:C4639,C4639)</f>
        <v>60</v>
      </c>
      <c r="F4639" s="181">
        <f t="shared" si="665"/>
        <v>0</v>
      </c>
      <c r="G4639" s="181">
        <f t="shared" si="666"/>
        <v>0</v>
      </c>
      <c r="H4639" s="182">
        <f t="shared" si="662"/>
        <v>0</v>
      </c>
    </row>
    <row r="4640" spans="1:8">
      <c r="A4640" s="152">
        <f t="shared" ref="A4640:B4655" si="667">A4639+1</f>
        <v>4626</v>
      </c>
      <c r="B4640" s="153">
        <f t="shared" si="667"/>
        <v>49551</v>
      </c>
      <c r="C4640" s="179" t="str">
        <f t="shared" si="664"/>
        <v>구간51</v>
      </c>
      <c r="D4640" s="152">
        <f t="shared" si="661"/>
        <v>92</v>
      </c>
      <c r="E4640" s="180">
        <f>COUNTIF($C$15:C4640,C4640)</f>
        <v>61</v>
      </c>
      <c r="F4640" s="181">
        <f t="shared" si="665"/>
        <v>0</v>
      </c>
      <c r="G4640" s="181">
        <f t="shared" si="666"/>
        <v>0</v>
      </c>
      <c r="H4640" s="182">
        <f t="shared" si="662"/>
        <v>0</v>
      </c>
    </row>
    <row r="4641" spans="1:8">
      <c r="A4641" s="152">
        <f t="shared" si="667"/>
        <v>4627</v>
      </c>
      <c r="B4641" s="153">
        <f t="shared" si="667"/>
        <v>49552</v>
      </c>
      <c r="C4641" s="179" t="str">
        <f t="shared" si="664"/>
        <v>구간51</v>
      </c>
      <c r="D4641" s="152">
        <f t="shared" si="661"/>
        <v>92</v>
      </c>
      <c r="E4641" s="180">
        <f>COUNTIF($C$15:C4641,C4641)</f>
        <v>62</v>
      </c>
      <c r="F4641" s="181">
        <f t="shared" si="665"/>
        <v>0</v>
      </c>
      <c r="G4641" s="181">
        <f t="shared" si="666"/>
        <v>0</v>
      </c>
      <c r="H4641" s="182">
        <f t="shared" si="662"/>
        <v>0</v>
      </c>
    </row>
    <row r="4642" spans="1:8">
      <c r="A4642" s="152">
        <f t="shared" si="667"/>
        <v>4628</v>
      </c>
      <c r="B4642" s="153">
        <f t="shared" si="667"/>
        <v>49553</v>
      </c>
      <c r="C4642" s="179" t="str">
        <f t="shared" si="664"/>
        <v>구간51</v>
      </c>
      <c r="D4642" s="152">
        <f t="shared" si="661"/>
        <v>92</v>
      </c>
      <c r="E4642" s="180">
        <f>COUNTIF($C$15:C4642,C4642)</f>
        <v>63</v>
      </c>
      <c r="F4642" s="181">
        <f t="shared" si="665"/>
        <v>0</v>
      </c>
      <c r="G4642" s="181">
        <f t="shared" si="666"/>
        <v>0</v>
      </c>
      <c r="H4642" s="182">
        <f t="shared" si="662"/>
        <v>0</v>
      </c>
    </row>
    <row r="4643" spans="1:8">
      <c r="A4643" s="152">
        <f t="shared" si="667"/>
        <v>4629</v>
      </c>
      <c r="B4643" s="153">
        <f t="shared" si="667"/>
        <v>49554</v>
      </c>
      <c r="C4643" s="179" t="str">
        <f t="shared" si="664"/>
        <v>구간51</v>
      </c>
      <c r="D4643" s="152">
        <f t="shared" si="661"/>
        <v>92</v>
      </c>
      <c r="E4643" s="180">
        <f>COUNTIF($C$15:C4643,C4643)</f>
        <v>64</v>
      </c>
      <c r="F4643" s="181">
        <f t="shared" si="665"/>
        <v>0</v>
      </c>
      <c r="G4643" s="181">
        <f t="shared" si="666"/>
        <v>0</v>
      </c>
      <c r="H4643" s="182">
        <f t="shared" si="662"/>
        <v>0</v>
      </c>
    </row>
    <row r="4644" spans="1:8">
      <c r="A4644" s="152">
        <f t="shared" si="667"/>
        <v>4630</v>
      </c>
      <c r="B4644" s="153">
        <f t="shared" si="667"/>
        <v>49555</v>
      </c>
      <c r="C4644" s="179" t="str">
        <f t="shared" si="664"/>
        <v>구간51</v>
      </c>
      <c r="D4644" s="152">
        <f t="shared" si="661"/>
        <v>92</v>
      </c>
      <c r="E4644" s="180">
        <f>COUNTIF($C$15:C4644,C4644)</f>
        <v>65</v>
      </c>
      <c r="F4644" s="181">
        <f t="shared" si="665"/>
        <v>0</v>
      </c>
      <c r="G4644" s="181">
        <f t="shared" si="666"/>
        <v>0</v>
      </c>
      <c r="H4644" s="182">
        <f t="shared" si="662"/>
        <v>0</v>
      </c>
    </row>
    <row r="4645" spans="1:8">
      <c r="A4645" s="152">
        <f t="shared" si="667"/>
        <v>4631</v>
      </c>
      <c r="B4645" s="153">
        <f t="shared" si="667"/>
        <v>49556</v>
      </c>
      <c r="C4645" s="179" t="str">
        <f t="shared" si="664"/>
        <v>구간51</v>
      </c>
      <c r="D4645" s="152">
        <f t="shared" si="661"/>
        <v>92</v>
      </c>
      <c r="E4645" s="180">
        <f>COUNTIF($C$15:C4645,C4645)</f>
        <v>66</v>
      </c>
      <c r="F4645" s="181">
        <f t="shared" si="665"/>
        <v>0</v>
      </c>
      <c r="G4645" s="181">
        <f t="shared" si="666"/>
        <v>0</v>
      </c>
      <c r="H4645" s="182">
        <f t="shared" si="662"/>
        <v>0</v>
      </c>
    </row>
    <row r="4646" spans="1:8">
      <c r="A4646" s="152">
        <f t="shared" si="667"/>
        <v>4632</v>
      </c>
      <c r="B4646" s="153">
        <f t="shared" si="667"/>
        <v>49557</v>
      </c>
      <c r="C4646" s="179" t="str">
        <f t="shared" si="664"/>
        <v>구간51</v>
      </c>
      <c r="D4646" s="152">
        <f t="shared" si="661"/>
        <v>92</v>
      </c>
      <c r="E4646" s="180">
        <f>COUNTIF($C$15:C4646,C4646)</f>
        <v>67</v>
      </c>
      <c r="F4646" s="181">
        <f t="shared" si="665"/>
        <v>0</v>
      </c>
      <c r="G4646" s="181">
        <f t="shared" si="666"/>
        <v>0</v>
      </c>
      <c r="H4646" s="182">
        <f t="shared" si="662"/>
        <v>0</v>
      </c>
    </row>
    <row r="4647" spans="1:8">
      <c r="A4647" s="152">
        <f t="shared" si="667"/>
        <v>4633</v>
      </c>
      <c r="B4647" s="153">
        <f t="shared" si="667"/>
        <v>49558</v>
      </c>
      <c r="C4647" s="179" t="str">
        <f t="shared" si="664"/>
        <v>구간51</v>
      </c>
      <c r="D4647" s="152">
        <f t="shared" si="661"/>
        <v>92</v>
      </c>
      <c r="E4647" s="180">
        <f>COUNTIF($C$15:C4647,C4647)</f>
        <v>68</v>
      </c>
      <c r="F4647" s="181">
        <f t="shared" si="665"/>
        <v>0</v>
      </c>
      <c r="G4647" s="181">
        <f t="shared" si="666"/>
        <v>0</v>
      </c>
      <c r="H4647" s="182">
        <f t="shared" si="662"/>
        <v>0</v>
      </c>
    </row>
    <row r="4648" spans="1:8">
      <c r="A4648" s="152">
        <f t="shared" si="667"/>
        <v>4634</v>
      </c>
      <c r="B4648" s="153">
        <f t="shared" si="667"/>
        <v>49559</v>
      </c>
      <c r="C4648" s="179" t="str">
        <f t="shared" si="664"/>
        <v>구간51</v>
      </c>
      <c r="D4648" s="152">
        <f t="shared" si="661"/>
        <v>92</v>
      </c>
      <c r="E4648" s="180">
        <f>COUNTIF($C$15:C4648,C4648)</f>
        <v>69</v>
      </c>
      <c r="F4648" s="181">
        <f t="shared" si="665"/>
        <v>0</v>
      </c>
      <c r="G4648" s="181">
        <f t="shared" si="666"/>
        <v>0</v>
      </c>
      <c r="H4648" s="182">
        <f t="shared" si="662"/>
        <v>0</v>
      </c>
    </row>
    <row r="4649" spans="1:8">
      <c r="A4649" s="152">
        <f t="shared" si="667"/>
        <v>4635</v>
      </c>
      <c r="B4649" s="153">
        <f t="shared" si="667"/>
        <v>49560</v>
      </c>
      <c r="C4649" s="179" t="str">
        <f t="shared" si="664"/>
        <v>구간51</v>
      </c>
      <c r="D4649" s="152">
        <f t="shared" si="661"/>
        <v>92</v>
      </c>
      <c r="E4649" s="180">
        <f>COUNTIF($C$15:C4649,C4649)</f>
        <v>70</v>
      </c>
      <c r="F4649" s="181">
        <f t="shared" si="665"/>
        <v>0</v>
      </c>
      <c r="G4649" s="181">
        <f t="shared" si="666"/>
        <v>0</v>
      </c>
      <c r="H4649" s="182">
        <f t="shared" si="662"/>
        <v>0</v>
      </c>
    </row>
    <row r="4650" spans="1:8">
      <c r="A4650" s="152">
        <f t="shared" si="667"/>
        <v>4636</v>
      </c>
      <c r="B4650" s="153">
        <f t="shared" si="667"/>
        <v>49561</v>
      </c>
      <c r="C4650" s="179" t="str">
        <f t="shared" si="664"/>
        <v>구간51</v>
      </c>
      <c r="D4650" s="152">
        <f t="shared" si="661"/>
        <v>92</v>
      </c>
      <c r="E4650" s="180">
        <f>COUNTIF($C$15:C4650,C4650)</f>
        <v>71</v>
      </c>
      <c r="F4650" s="181">
        <f t="shared" si="665"/>
        <v>0</v>
      </c>
      <c r="G4650" s="181">
        <f t="shared" si="666"/>
        <v>0</v>
      </c>
      <c r="H4650" s="182">
        <f t="shared" si="662"/>
        <v>0</v>
      </c>
    </row>
    <row r="4651" spans="1:8">
      <c r="A4651" s="152">
        <f t="shared" si="667"/>
        <v>4637</v>
      </c>
      <c r="B4651" s="153">
        <f t="shared" si="667"/>
        <v>49562</v>
      </c>
      <c r="C4651" s="179" t="str">
        <f t="shared" si="664"/>
        <v>구간51</v>
      </c>
      <c r="D4651" s="152">
        <f t="shared" si="661"/>
        <v>92</v>
      </c>
      <c r="E4651" s="180">
        <f>COUNTIF($C$15:C4651,C4651)</f>
        <v>72</v>
      </c>
      <c r="F4651" s="181">
        <f t="shared" si="665"/>
        <v>0</v>
      </c>
      <c r="G4651" s="181">
        <f t="shared" si="666"/>
        <v>0</v>
      </c>
      <c r="H4651" s="182">
        <f t="shared" si="662"/>
        <v>0</v>
      </c>
    </row>
    <row r="4652" spans="1:8">
      <c r="A4652" s="152">
        <f t="shared" si="667"/>
        <v>4638</v>
      </c>
      <c r="B4652" s="153">
        <f t="shared" si="667"/>
        <v>49563</v>
      </c>
      <c r="C4652" s="179" t="str">
        <f t="shared" si="664"/>
        <v>구간51</v>
      </c>
      <c r="D4652" s="152">
        <f t="shared" si="661"/>
        <v>92</v>
      </c>
      <c r="E4652" s="180">
        <f>COUNTIF($C$15:C4652,C4652)</f>
        <v>73</v>
      </c>
      <c r="F4652" s="181">
        <f t="shared" si="665"/>
        <v>0</v>
      </c>
      <c r="G4652" s="181">
        <f t="shared" si="666"/>
        <v>0</v>
      </c>
      <c r="H4652" s="182">
        <f t="shared" si="662"/>
        <v>0</v>
      </c>
    </row>
    <row r="4653" spans="1:8">
      <c r="A4653" s="152">
        <f t="shared" si="667"/>
        <v>4639</v>
      </c>
      <c r="B4653" s="153">
        <f t="shared" si="667"/>
        <v>49564</v>
      </c>
      <c r="C4653" s="179" t="str">
        <f t="shared" si="664"/>
        <v>구간51</v>
      </c>
      <c r="D4653" s="152">
        <f t="shared" si="661"/>
        <v>92</v>
      </c>
      <c r="E4653" s="180">
        <f>COUNTIF($C$15:C4653,C4653)</f>
        <v>74</v>
      </c>
      <c r="F4653" s="181">
        <f t="shared" si="665"/>
        <v>0</v>
      </c>
      <c r="G4653" s="181">
        <f t="shared" si="666"/>
        <v>0</v>
      </c>
      <c r="H4653" s="182">
        <f t="shared" si="662"/>
        <v>0</v>
      </c>
    </row>
    <row r="4654" spans="1:8">
      <c r="A4654" s="152">
        <f t="shared" si="667"/>
        <v>4640</v>
      </c>
      <c r="B4654" s="153">
        <f t="shared" si="667"/>
        <v>49565</v>
      </c>
      <c r="C4654" s="179" t="str">
        <f t="shared" si="664"/>
        <v>구간51</v>
      </c>
      <c r="D4654" s="152">
        <f t="shared" si="661"/>
        <v>92</v>
      </c>
      <c r="E4654" s="180">
        <f>COUNTIF($C$15:C4654,C4654)</f>
        <v>75</v>
      </c>
      <c r="F4654" s="181">
        <f t="shared" si="665"/>
        <v>0</v>
      </c>
      <c r="G4654" s="181">
        <f t="shared" si="666"/>
        <v>0</v>
      </c>
      <c r="H4654" s="182">
        <f t="shared" si="662"/>
        <v>0</v>
      </c>
    </row>
    <row r="4655" spans="1:8">
      <c r="A4655" s="152">
        <f t="shared" si="667"/>
        <v>4641</v>
      </c>
      <c r="B4655" s="153">
        <f t="shared" si="667"/>
        <v>49566</v>
      </c>
      <c r="C4655" s="179" t="str">
        <f t="shared" si="664"/>
        <v>구간51</v>
      </c>
      <c r="D4655" s="152">
        <f t="shared" si="661"/>
        <v>92</v>
      </c>
      <c r="E4655" s="180">
        <f>COUNTIF($C$15:C4655,C4655)</f>
        <v>76</v>
      </c>
      <c r="F4655" s="181">
        <f t="shared" si="665"/>
        <v>0</v>
      </c>
      <c r="G4655" s="181">
        <f t="shared" si="666"/>
        <v>0</v>
      </c>
      <c r="H4655" s="182">
        <f t="shared" si="662"/>
        <v>0</v>
      </c>
    </row>
    <row r="4656" spans="1:8">
      <c r="A4656" s="152">
        <f t="shared" ref="A4656:B4671" si="668">A4655+1</f>
        <v>4642</v>
      </c>
      <c r="B4656" s="153">
        <f t="shared" si="668"/>
        <v>49567</v>
      </c>
      <c r="C4656" s="179" t="str">
        <f t="shared" si="664"/>
        <v>구간51</v>
      </c>
      <c r="D4656" s="152">
        <f t="shared" si="661"/>
        <v>92</v>
      </c>
      <c r="E4656" s="180">
        <f>COUNTIF($C$15:C4656,C4656)</f>
        <v>77</v>
      </c>
      <c r="F4656" s="181">
        <f t="shared" si="665"/>
        <v>0</v>
      </c>
      <c r="G4656" s="181">
        <f t="shared" si="666"/>
        <v>0</v>
      </c>
      <c r="H4656" s="182">
        <f t="shared" si="662"/>
        <v>0</v>
      </c>
    </row>
    <row r="4657" spans="1:8">
      <c r="A4657" s="152">
        <f t="shared" si="668"/>
        <v>4643</v>
      </c>
      <c r="B4657" s="153">
        <f t="shared" si="668"/>
        <v>49568</v>
      </c>
      <c r="C4657" s="179" t="str">
        <f t="shared" si="664"/>
        <v>구간51</v>
      </c>
      <c r="D4657" s="152">
        <f t="shared" si="661"/>
        <v>92</v>
      </c>
      <c r="E4657" s="180">
        <f>COUNTIF($C$15:C4657,C4657)</f>
        <v>78</v>
      </c>
      <c r="F4657" s="181">
        <f t="shared" si="665"/>
        <v>0</v>
      </c>
      <c r="G4657" s="181">
        <f t="shared" si="666"/>
        <v>0</v>
      </c>
      <c r="H4657" s="182">
        <f t="shared" si="662"/>
        <v>0</v>
      </c>
    </row>
    <row r="4658" spans="1:8">
      <c r="A4658" s="152">
        <f t="shared" si="668"/>
        <v>4644</v>
      </c>
      <c r="B4658" s="153">
        <f t="shared" si="668"/>
        <v>49569</v>
      </c>
      <c r="C4658" s="179" t="str">
        <f t="shared" si="664"/>
        <v>구간51</v>
      </c>
      <c r="D4658" s="152">
        <f t="shared" si="661"/>
        <v>92</v>
      </c>
      <c r="E4658" s="180">
        <f>COUNTIF($C$15:C4658,C4658)</f>
        <v>79</v>
      </c>
      <c r="F4658" s="181">
        <f t="shared" si="665"/>
        <v>0</v>
      </c>
      <c r="G4658" s="181">
        <f t="shared" si="666"/>
        <v>0</v>
      </c>
      <c r="H4658" s="182">
        <f t="shared" si="662"/>
        <v>0</v>
      </c>
    </row>
    <row r="4659" spans="1:8">
      <c r="A4659" s="152">
        <f t="shared" si="668"/>
        <v>4645</v>
      </c>
      <c r="B4659" s="153">
        <f t="shared" si="668"/>
        <v>49570</v>
      </c>
      <c r="C4659" s="179" t="str">
        <f t="shared" si="664"/>
        <v>구간51</v>
      </c>
      <c r="D4659" s="152">
        <f t="shared" si="661"/>
        <v>92</v>
      </c>
      <c r="E4659" s="180">
        <f>COUNTIF($C$15:C4659,C4659)</f>
        <v>80</v>
      </c>
      <c r="F4659" s="181">
        <f t="shared" si="665"/>
        <v>0</v>
      </c>
      <c r="G4659" s="181">
        <f t="shared" si="666"/>
        <v>0</v>
      </c>
      <c r="H4659" s="182">
        <f t="shared" si="662"/>
        <v>0</v>
      </c>
    </row>
    <row r="4660" spans="1:8">
      <c r="A4660" s="152">
        <f t="shared" si="668"/>
        <v>4646</v>
      </c>
      <c r="B4660" s="153">
        <f t="shared" si="668"/>
        <v>49571</v>
      </c>
      <c r="C4660" s="179" t="str">
        <f t="shared" si="664"/>
        <v>구간51</v>
      </c>
      <c r="D4660" s="152">
        <f t="shared" si="661"/>
        <v>92</v>
      </c>
      <c r="E4660" s="180">
        <f>COUNTIF($C$15:C4660,C4660)</f>
        <v>81</v>
      </c>
      <c r="F4660" s="181">
        <f t="shared" si="665"/>
        <v>0</v>
      </c>
      <c r="G4660" s="181">
        <f t="shared" si="666"/>
        <v>0</v>
      </c>
      <c r="H4660" s="182">
        <f t="shared" si="662"/>
        <v>0</v>
      </c>
    </row>
    <row r="4661" spans="1:8">
      <c r="A4661" s="152">
        <f t="shared" si="668"/>
        <v>4647</v>
      </c>
      <c r="B4661" s="153">
        <f t="shared" si="668"/>
        <v>49572</v>
      </c>
      <c r="C4661" s="179" t="str">
        <f t="shared" si="664"/>
        <v>구간51</v>
      </c>
      <c r="D4661" s="152">
        <f t="shared" si="661"/>
        <v>92</v>
      </c>
      <c r="E4661" s="180">
        <f>COUNTIF($C$15:C4661,C4661)</f>
        <v>82</v>
      </c>
      <c r="F4661" s="181">
        <f t="shared" si="665"/>
        <v>0</v>
      </c>
      <c r="G4661" s="181">
        <f t="shared" si="666"/>
        <v>0</v>
      </c>
      <c r="H4661" s="182">
        <f t="shared" si="662"/>
        <v>0</v>
      </c>
    </row>
    <row r="4662" spans="1:8">
      <c r="A4662" s="152">
        <f t="shared" si="668"/>
        <v>4648</v>
      </c>
      <c r="B4662" s="153">
        <f t="shared" si="668"/>
        <v>49573</v>
      </c>
      <c r="C4662" s="179" t="str">
        <f t="shared" si="664"/>
        <v>구간51</v>
      </c>
      <c r="D4662" s="152">
        <f t="shared" si="661"/>
        <v>92</v>
      </c>
      <c r="E4662" s="180">
        <f>COUNTIF($C$15:C4662,C4662)</f>
        <v>83</v>
      </c>
      <c r="F4662" s="181">
        <f t="shared" si="665"/>
        <v>0</v>
      </c>
      <c r="G4662" s="181">
        <f t="shared" si="666"/>
        <v>0</v>
      </c>
      <c r="H4662" s="182">
        <f t="shared" si="662"/>
        <v>0</v>
      </c>
    </row>
    <row r="4663" spans="1:8">
      <c r="A4663" s="152">
        <f t="shared" si="668"/>
        <v>4649</v>
      </c>
      <c r="B4663" s="153">
        <f t="shared" si="668"/>
        <v>49574</v>
      </c>
      <c r="C4663" s="179" t="str">
        <f t="shared" si="664"/>
        <v>구간51</v>
      </c>
      <c r="D4663" s="152">
        <f t="shared" si="661"/>
        <v>92</v>
      </c>
      <c r="E4663" s="180">
        <f>COUNTIF($C$15:C4663,C4663)</f>
        <v>84</v>
      </c>
      <c r="F4663" s="181">
        <f t="shared" si="665"/>
        <v>0</v>
      </c>
      <c r="G4663" s="181">
        <f t="shared" si="666"/>
        <v>0</v>
      </c>
      <c r="H4663" s="182">
        <f t="shared" si="662"/>
        <v>0</v>
      </c>
    </row>
    <row r="4664" spans="1:8">
      <c r="A4664" s="152">
        <f t="shared" si="668"/>
        <v>4650</v>
      </c>
      <c r="B4664" s="153">
        <f t="shared" si="668"/>
        <v>49575</v>
      </c>
      <c r="C4664" s="179" t="str">
        <f t="shared" si="664"/>
        <v>구간51</v>
      </c>
      <c r="D4664" s="152">
        <f t="shared" si="661"/>
        <v>92</v>
      </c>
      <c r="E4664" s="180">
        <f>COUNTIF($C$15:C4664,C4664)</f>
        <v>85</v>
      </c>
      <c r="F4664" s="181">
        <f t="shared" si="665"/>
        <v>0</v>
      </c>
      <c r="G4664" s="181">
        <f t="shared" si="666"/>
        <v>0</v>
      </c>
      <c r="H4664" s="182">
        <f t="shared" si="662"/>
        <v>0</v>
      </c>
    </row>
    <row r="4665" spans="1:8">
      <c r="A4665" s="152">
        <f t="shared" si="668"/>
        <v>4651</v>
      </c>
      <c r="B4665" s="153">
        <f t="shared" si="668"/>
        <v>49576</v>
      </c>
      <c r="C4665" s="179" t="str">
        <f t="shared" si="664"/>
        <v>구간51</v>
      </c>
      <c r="D4665" s="152">
        <f t="shared" si="661"/>
        <v>92</v>
      </c>
      <c r="E4665" s="180">
        <f>COUNTIF($C$15:C4665,C4665)</f>
        <v>86</v>
      </c>
      <c r="F4665" s="181">
        <f t="shared" si="665"/>
        <v>0</v>
      </c>
      <c r="G4665" s="181">
        <f t="shared" si="666"/>
        <v>0</v>
      </c>
      <c r="H4665" s="182">
        <f t="shared" si="662"/>
        <v>0</v>
      </c>
    </row>
    <row r="4666" spans="1:8">
      <c r="A4666" s="152">
        <f t="shared" si="668"/>
        <v>4652</v>
      </c>
      <c r="B4666" s="153">
        <f t="shared" si="668"/>
        <v>49577</v>
      </c>
      <c r="C4666" s="179" t="str">
        <f t="shared" si="664"/>
        <v>구간51</v>
      </c>
      <c r="D4666" s="152">
        <f t="shared" si="661"/>
        <v>92</v>
      </c>
      <c r="E4666" s="180">
        <f>COUNTIF($C$15:C4666,C4666)</f>
        <v>87</v>
      </c>
      <c r="F4666" s="181">
        <f t="shared" si="665"/>
        <v>0</v>
      </c>
      <c r="G4666" s="181">
        <f t="shared" si="666"/>
        <v>0</v>
      </c>
      <c r="H4666" s="182">
        <f t="shared" si="662"/>
        <v>0</v>
      </c>
    </row>
    <row r="4667" spans="1:8">
      <c r="A4667" s="152">
        <f t="shared" si="668"/>
        <v>4653</v>
      </c>
      <c r="B4667" s="153">
        <f t="shared" si="668"/>
        <v>49578</v>
      </c>
      <c r="C4667" s="179" t="str">
        <f t="shared" si="664"/>
        <v>구간51</v>
      </c>
      <c r="D4667" s="152">
        <f t="shared" si="661"/>
        <v>92</v>
      </c>
      <c r="E4667" s="180">
        <f>COUNTIF($C$15:C4667,C4667)</f>
        <v>88</v>
      </c>
      <c r="F4667" s="181">
        <f t="shared" si="665"/>
        <v>0</v>
      </c>
      <c r="G4667" s="181">
        <f t="shared" si="666"/>
        <v>0</v>
      </c>
      <c r="H4667" s="182">
        <f t="shared" si="662"/>
        <v>0</v>
      </c>
    </row>
    <row r="4668" spans="1:8">
      <c r="A4668" s="152">
        <f t="shared" si="668"/>
        <v>4654</v>
      </c>
      <c r="B4668" s="153">
        <f t="shared" si="668"/>
        <v>49579</v>
      </c>
      <c r="C4668" s="179" t="str">
        <f t="shared" si="664"/>
        <v>구간51</v>
      </c>
      <c r="D4668" s="152">
        <f t="shared" si="661"/>
        <v>92</v>
      </c>
      <c r="E4668" s="180">
        <f>COUNTIF($C$15:C4668,C4668)</f>
        <v>89</v>
      </c>
      <c r="F4668" s="181">
        <f t="shared" si="665"/>
        <v>0</v>
      </c>
      <c r="G4668" s="181">
        <f t="shared" si="666"/>
        <v>0</v>
      </c>
      <c r="H4668" s="182">
        <f t="shared" si="662"/>
        <v>0</v>
      </c>
    </row>
    <row r="4669" spans="1:8">
      <c r="A4669" s="152">
        <f t="shared" si="668"/>
        <v>4655</v>
      </c>
      <c r="B4669" s="153">
        <f t="shared" si="668"/>
        <v>49580</v>
      </c>
      <c r="C4669" s="179" t="str">
        <f t="shared" si="664"/>
        <v>구간51</v>
      </c>
      <c r="D4669" s="152">
        <f t="shared" si="661"/>
        <v>92</v>
      </c>
      <c r="E4669" s="180">
        <f>COUNTIF($C$15:C4669,C4669)</f>
        <v>90</v>
      </c>
      <c r="F4669" s="181">
        <f t="shared" si="665"/>
        <v>0</v>
      </c>
      <c r="G4669" s="181">
        <f t="shared" si="666"/>
        <v>0</v>
      </c>
      <c r="H4669" s="182">
        <f t="shared" si="662"/>
        <v>0</v>
      </c>
    </row>
    <row r="4670" spans="1:8">
      <c r="A4670" s="152">
        <f t="shared" si="668"/>
        <v>4656</v>
      </c>
      <c r="B4670" s="153">
        <f t="shared" si="668"/>
        <v>49581</v>
      </c>
      <c r="C4670" s="179" t="str">
        <f t="shared" si="664"/>
        <v>구간51</v>
      </c>
      <c r="D4670" s="152">
        <f t="shared" si="661"/>
        <v>92</v>
      </c>
      <c r="E4670" s="180">
        <f>COUNTIF($C$15:C4670,C4670)</f>
        <v>91</v>
      </c>
      <c r="F4670" s="181">
        <f t="shared" si="665"/>
        <v>0</v>
      </c>
      <c r="G4670" s="181">
        <f t="shared" si="666"/>
        <v>0</v>
      </c>
      <c r="H4670" s="182">
        <f t="shared" si="662"/>
        <v>0</v>
      </c>
    </row>
    <row r="4671" spans="1:8">
      <c r="A4671" s="152">
        <f t="shared" si="668"/>
        <v>4657</v>
      </c>
      <c r="B4671" s="153">
        <f t="shared" si="668"/>
        <v>49582</v>
      </c>
      <c r="C4671" s="179" t="str">
        <f t="shared" si="664"/>
        <v>구간51</v>
      </c>
      <c r="D4671" s="152">
        <f t="shared" si="661"/>
        <v>92</v>
      </c>
      <c r="E4671" s="180">
        <f>COUNTIF($C$15:C4671,C4671)</f>
        <v>92</v>
      </c>
      <c r="F4671" s="181">
        <f t="shared" si="665"/>
        <v>0</v>
      </c>
      <c r="G4671" s="181">
        <f t="shared" si="666"/>
        <v>0</v>
      </c>
      <c r="H4671" s="182">
        <f t="shared" si="662"/>
        <v>0</v>
      </c>
    </row>
    <row r="4672" spans="1:8">
      <c r="A4672" s="152">
        <f t="shared" ref="A4672:B4687" si="669">A4671+1</f>
        <v>4658</v>
      </c>
      <c r="B4672" s="153">
        <f t="shared" si="669"/>
        <v>49583</v>
      </c>
      <c r="C4672" s="179" t="str">
        <f t="shared" si="664"/>
        <v>구간52</v>
      </c>
      <c r="D4672" s="152">
        <f t="shared" si="661"/>
        <v>92</v>
      </c>
      <c r="E4672" s="180">
        <f>COUNTIF($C$15:C4672,C4672)</f>
        <v>1</v>
      </c>
      <c r="F4672" s="181">
        <f t="shared" si="665"/>
        <v>0</v>
      </c>
      <c r="G4672" s="181">
        <f t="shared" si="666"/>
        <v>0</v>
      </c>
      <c r="H4672" s="182">
        <f t="shared" si="662"/>
        <v>0</v>
      </c>
    </row>
    <row r="4673" spans="1:8">
      <c r="A4673" s="152">
        <f t="shared" si="669"/>
        <v>4659</v>
      </c>
      <c r="B4673" s="153">
        <f t="shared" si="669"/>
        <v>49584</v>
      </c>
      <c r="C4673" s="179" t="str">
        <f t="shared" si="664"/>
        <v>구간52</v>
      </c>
      <c r="D4673" s="152">
        <f t="shared" si="661"/>
        <v>92</v>
      </c>
      <c r="E4673" s="180">
        <f>COUNTIF($C$15:C4673,C4673)</f>
        <v>2</v>
      </c>
      <c r="F4673" s="181">
        <f t="shared" si="665"/>
        <v>0</v>
      </c>
      <c r="G4673" s="181">
        <f t="shared" si="666"/>
        <v>0</v>
      </c>
      <c r="H4673" s="182">
        <f t="shared" si="662"/>
        <v>0</v>
      </c>
    </row>
    <row r="4674" spans="1:8">
      <c r="A4674" s="152">
        <f t="shared" si="669"/>
        <v>4660</v>
      </c>
      <c r="B4674" s="153">
        <f t="shared" si="669"/>
        <v>49585</v>
      </c>
      <c r="C4674" s="179" t="str">
        <f t="shared" si="664"/>
        <v>구간52</v>
      </c>
      <c r="D4674" s="152">
        <f t="shared" si="661"/>
        <v>92</v>
      </c>
      <c r="E4674" s="180">
        <f>COUNTIF($C$15:C4674,C4674)</f>
        <v>3</v>
      </c>
      <c r="F4674" s="181">
        <f t="shared" si="665"/>
        <v>0</v>
      </c>
      <c r="G4674" s="181">
        <f t="shared" si="666"/>
        <v>0</v>
      </c>
      <c r="H4674" s="182">
        <f t="shared" si="662"/>
        <v>0</v>
      </c>
    </row>
    <row r="4675" spans="1:8">
      <c r="A4675" s="152">
        <f t="shared" si="669"/>
        <v>4661</v>
      </c>
      <c r="B4675" s="153">
        <f t="shared" si="669"/>
        <v>49586</v>
      </c>
      <c r="C4675" s="179" t="str">
        <f t="shared" si="664"/>
        <v>구간52</v>
      </c>
      <c r="D4675" s="152">
        <f t="shared" si="661"/>
        <v>92</v>
      </c>
      <c r="E4675" s="180">
        <f>COUNTIF($C$15:C4675,C4675)</f>
        <v>4</v>
      </c>
      <c r="F4675" s="181">
        <f t="shared" si="665"/>
        <v>0</v>
      </c>
      <c r="G4675" s="181">
        <f t="shared" si="666"/>
        <v>0</v>
      </c>
      <c r="H4675" s="182">
        <f t="shared" si="662"/>
        <v>0</v>
      </c>
    </row>
    <row r="4676" spans="1:8">
      <c r="A4676" s="152">
        <f t="shared" si="669"/>
        <v>4662</v>
      </c>
      <c r="B4676" s="153">
        <f t="shared" si="669"/>
        <v>49587</v>
      </c>
      <c r="C4676" s="179" t="str">
        <f t="shared" si="664"/>
        <v>구간52</v>
      </c>
      <c r="D4676" s="152">
        <f t="shared" si="661"/>
        <v>92</v>
      </c>
      <c r="E4676" s="180">
        <f>COUNTIF($C$15:C4676,C4676)</f>
        <v>5</v>
      </c>
      <c r="F4676" s="181">
        <f t="shared" si="665"/>
        <v>0</v>
      </c>
      <c r="G4676" s="181">
        <f t="shared" si="666"/>
        <v>0</v>
      </c>
      <c r="H4676" s="182">
        <f t="shared" si="662"/>
        <v>0</v>
      </c>
    </row>
    <row r="4677" spans="1:8">
      <c r="A4677" s="152">
        <f t="shared" si="669"/>
        <v>4663</v>
      </c>
      <c r="B4677" s="153">
        <f t="shared" si="669"/>
        <v>49588</v>
      </c>
      <c r="C4677" s="179" t="str">
        <f t="shared" si="664"/>
        <v>구간52</v>
      </c>
      <c r="D4677" s="152">
        <f t="shared" si="661"/>
        <v>92</v>
      </c>
      <c r="E4677" s="180">
        <f>COUNTIF($C$15:C4677,C4677)</f>
        <v>6</v>
      </c>
      <c r="F4677" s="181">
        <f t="shared" si="665"/>
        <v>0</v>
      </c>
      <c r="G4677" s="181">
        <f t="shared" si="666"/>
        <v>0</v>
      </c>
      <c r="H4677" s="182">
        <f t="shared" si="662"/>
        <v>0</v>
      </c>
    </row>
    <row r="4678" spans="1:8">
      <c r="A4678" s="152">
        <f t="shared" si="669"/>
        <v>4664</v>
      </c>
      <c r="B4678" s="153">
        <f t="shared" si="669"/>
        <v>49589</v>
      </c>
      <c r="C4678" s="179" t="str">
        <f t="shared" si="664"/>
        <v>구간52</v>
      </c>
      <c r="D4678" s="152">
        <f t="shared" si="661"/>
        <v>92</v>
      </c>
      <c r="E4678" s="180">
        <f>COUNTIF($C$15:C4678,C4678)</f>
        <v>7</v>
      </c>
      <c r="F4678" s="181">
        <f t="shared" si="665"/>
        <v>0</v>
      </c>
      <c r="G4678" s="181">
        <f t="shared" si="666"/>
        <v>0</v>
      </c>
      <c r="H4678" s="182">
        <f t="shared" si="662"/>
        <v>0</v>
      </c>
    </row>
    <row r="4679" spans="1:8">
      <c r="A4679" s="152">
        <f t="shared" si="669"/>
        <v>4665</v>
      </c>
      <c r="B4679" s="153">
        <f t="shared" si="669"/>
        <v>49590</v>
      </c>
      <c r="C4679" s="179" t="str">
        <f t="shared" si="664"/>
        <v>구간52</v>
      </c>
      <c r="D4679" s="152">
        <f t="shared" si="661"/>
        <v>92</v>
      </c>
      <c r="E4679" s="180">
        <f>COUNTIF($C$15:C4679,C4679)</f>
        <v>8</v>
      </c>
      <c r="F4679" s="181">
        <f t="shared" si="665"/>
        <v>0</v>
      </c>
      <c r="G4679" s="181">
        <f t="shared" si="666"/>
        <v>0</v>
      </c>
      <c r="H4679" s="182">
        <f t="shared" si="662"/>
        <v>0</v>
      </c>
    </row>
    <row r="4680" spans="1:8">
      <c r="A4680" s="152">
        <f t="shared" si="669"/>
        <v>4666</v>
      </c>
      <c r="B4680" s="153">
        <f t="shared" si="669"/>
        <v>49591</v>
      </c>
      <c r="C4680" s="179" t="str">
        <f t="shared" si="664"/>
        <v>구간52</v>
      </c>
      <c r="D4680" s="152">
        <f t="shared" si="661"/>
        <v>92</v>
      </c>
      <c r="E4680" s="180">
        <f>COUNTIF($C$15:C4680,C4680)</f>
        <v>9</v>
      </c>
      <c r="F4680" s="181">
        <f t="shared" si="665"/>
        <v>0</v>
      </c>
      <c r="G4680" s="181">
        <f t="shared" si="666"/>
        <v>0</v>
      </c>
      <c r="H4680" s="182">
        <f t="shared" si="662"/>
        <v>0</v>
      </c>
    </row>
    <row r="4681" spans="1:8">
      <c r="A4681" s="152">
        <f t="shared" si="669"/>
        <v>4667</v>
      </c>
      <c r="B4681" s="153">
        <f t="shared" si="669"/>
        <v>49592</v>
      </c>
      <c r="C4681" s="179" t="str">
        <f t="shared" si="664"/>
        <v>구간52</v>
      </c>
      <c r="D4681" s="152">
        <f t="shared" si="661"/>
        <v>92</v>
      </c>
      <c r="E4681" s="180">
        <f>COUNTIF($C$15:C4681,C4681)</f>
        <v>10</v>
      </c>
      <c r="F4681" s="181">
        <f t="shared" si="665"/>
        <v>0</v>
      </c>
      <c r="G4681" s="181">
        <f t="shared" si="666"/>
        <v>0</v>
      </c>
      <c r="H4681" s="182">
        <f t="shared" si="662"/>
        <v>0</v>
      </c>
    </row>
    <row r="4682" spans="1:8">
      <c r="A4682" s="152">
        <f t="shared" si="669"/>
        <v>4668</v>
      </c>
      <c r="B4682" s="153">
        <f t="shared" si="669"/>
        <v>49593</v>
      </c>
      <c r="C4682" s="179" t="str">
        <f t="shared" si="664"/>
        <v>구간52</v>
      </c>
      <c r="D4682" s="152">
        <f t="shared" si="661"/>
        <v>92</v>
      </c>
      <c r="E4682" s="180">
        <f>COUNTIF($C$15:C4682,C4682)</f>
        <v>11</v>
      </c>
      <c r="F4682" s="181">
        <f t="shared" si="665"/>
        <v>0</v>
      </c>
      <c r="G4682" s="181">
        <f t="shared" si="666"/>
        <v>0</v>
      </c>
      <c r="H4682" s="182">
        <f t="shared" si="662"/>
        <v>0</v>
      </c>
    </row>
    <row r="4683" spans="1:8">
      <c r="A4683" s="152">
        <f t="shared" si="669"/>
        <v>4669</v>
      </c>
      <c r="B4683" s="153">
        <f t="shared" si="669"/>
        <v>49594</v>
      </c>
      <c r="C4683" s="179" t="str">
        <f t="shared" si="664"/>
        <v>구간52</v>
      </c>
      <c r="D4683" s="152">
        <f t="shared" si="661"/>
        <v>92</v>
      </c>
      <c r="E4683" s="180">
        <f>COUNTIF($C$15:C4683,C4683)</f>
        <v>12</v>
      </c>
      <c r="F4683" s="181">
        <f t="shared" si="665"/>
        <v>0</v>
      </c>
      <c r="G4683" s="181">
        <f t="shared" si="666"/>
        <v>0</v>
      </c>
      <c r="H4683" s="182">
        <f t="shared" si="662"/>
        <v>0</v>
      </c>
    </row>
    <row r="4684" spans="1:8">
      <c r="A4684" s="152">
        <f t="shared" si="669"/>
        <v>4670</v>
      </c>
      <c r="B4684" s="153">
        <f t="shared" si="669"/>
        <v>49595</v>
      </c>
      <c r="C4684" s="179" t="str">
        <f t="shared" si="664"/>
        <v>구간52</v>
      </c>
      <c r="D4684" s="152">
        <f t="shared" si="661"/>
        <v>92</v>
      </c>
      <c r="E4684" s="180">
        <f>COUNTIF($C$15:C4684,C4684)</f>
        <v>13</v>
      </c>
      <c r="F4684" s="181">
        <f t="shared" si="665"/>
        <v>0</v>
      </c>
      <c r="G4684" s="181">
        <f t="shared" si="666"/>
        <v>0</v>
      </c>
      <c r="H4684" s="182">
        <f t="shared" si="662"/>
        <v>0</v>
      </c>
    </row>
    <row r="4685" spans="1:8">
      <c r="A4685" s="152">
        <f t="shared" si="669"/>
        <v>4671</v>
      </c>
      <c r="B4685" s="153">
        <f t="shared" si="669"/>
        <v>49596</v>
      </c>
      <c r="C4685" s="179" t="str">
        <f t="shared" si="664"/>
        <v>구간52</v>
      </c>
      <c r="D4685" s="152">
        <f t="shared" si="661"/>
        <v>92</v>
      </c>
      <c r="E4685" s="180">
        <f>COUNTIF($C$15:C4685,C4685)</f>
        <v>14</v>
      </c>
      <c r="F4685" s="181">
        <f t="shared" si="665"/>
        <v>0</v>
      </c>
      <c r="G4685" s="181">
        <f t="shared" si="666"/>
        <v>0</v>
      </c>
      <c r="H4685" s="182">
        <f t="shared" si="662"/>
        <v>0</v>
      </c>
    </row>
    <row r="4686" spans="1:8">
      <c r="A4686" s="152">
        <f t="shared" si="669"/>
        <v>4672</v>
      </c>
      <c r="B4686" s="153">
        <f t="shared" si="669"/>
        <v>49597</v>
      </c>
      <c r="C4686" s="179" t="str">
        <f t="shared" si="664"/>
        <v>구간52</v>
      </c>
      <c r="D4686" s="152">
        <f t="shared" si="661"/>
        <v>92</v>
      </c>
      <c r="E4686" s="180">
        <f>COUNTIF($C$15:C4686,C4686)</f>
        <v>15</v>
      </c>
      <c r="F4686" s="181">
        <f t="shared" si="665"/>
        <v>0</v>
      </c>
      <c r="G4686" s="181">
        <f t="shared" si="666"/>
        <v>0</v>
      </c>
      <c r="H4686" s="182">
        <f t="shared" si="662"/>
        <v>0</v>
      </c>
    </row>
    <row r="4687" spans="1:8">
      <c r="A4687" s="152">
        <f t="shared" si="669"/>
        <v>4673</v>
      </c>
      <c r="B4687" s="153">
        <f t="shared" si="669"/>
        <v>49598</v>
      </c>
      <c r="C4687" s="179" t="str">
        <f t="shared" si="664"/>
        <v>구간52</v>
      </c>
      <c r="D4687" s="152">
        <f t="shared" ref="D4687:D4750" si="670">COUNTIF($C$15:$C$49928,C4687)</f>
        <v>92</v>
      </c>
      <c r="E4687" s="180">
        <f>COUNTIF($C$15:C4687,C4687)</f>
        <v>16</v>
      </c>
      <c r="F4687" s="181">
        <f t="shared" si="665"/>
        <v>0</v>
      </c>
      <c r="G4687" s="181">
        <f t="shared" si="666"/>
        <v>0</v>
      </c>
      <c r="H4687" s="182">
        <f t="shared" ref="H4687:H4750" si="671">F4687+G4687</f>
        <v>0</v>
      </c>
    </row>
    <row r="4688" spans="1:8">
      <c r="A4688" s="152">
        <f t="shared" ref="A4688:B4703" si="672">A4687+1</f>
        <v>4674</v>
      </c>
      <c r="B4688" s="153">
        <f t="shared" si="672"/>
        <v>49599</v>
      </c>
      <c r="C4688" s="179" t="str">
        <f t="shared" ref="C4688:C4751" si="673">IF(IFERROR(HLOOKUP(B4688,$D$5:$BK$6,2,FALSE),"")="",C4689,HLOOKUP(B4688,$D$5:$BK$7,2,FALSE))</f>
        <v>구간52</v>
      </c>
      <c r="D4688" s="152">
        <f t="shared" si="670"/>
        <v>92</v>
      </c>
      <c r="E4688" s="180">
        <f>COUNTIF($C$15:C4688,C4688)</f>
        <v>17</v>
      </c>
      <c r="F4688" s="181">
        <f t="shared" ref="F4688:F4751" si="674">HLOOKUP($C4688,$D$6:$BK$11,6,FALSE)</f>
        <v>0</v>
      </c>
      <c r="G4688" s="181">
        <f t="shared" ref="G4688:G4751" si="675">HLOOKUP($C4688,$D$6:$BK$11,5,FALSE)*(E4688)</f>
        <v>0</v>
      </c>
      <c r="H4688" s="182">
        <f t="shared" si="671"/>
        <v>0</v>
      </c>
    </row>
    <row r="4689" spans="1:8">
      <c r="A4689" s="152">
        <f t="shared" si="672"/>
        <v>4675</v>
      </c>
      <c r="B4689" s="153">
        <f t="shared" si="672"/>
        <v>49600</v>
      </c>
      <c r="C4689" s="179" t="str">
        <f t="shared" si="673"/>
        <v>구간52</v>
      </c>
      <c r="D4689" s="152">
        <f t="shared" si="670"/>
        <v>92</v>
      </c>
      <c r="E4689" s="180">
        <f>COUNTIF($C$15:C4689,C4689)</f>
        <v>18</v>
      </c>
      <c r="F4689" s="181">
        <f t="shared" si="674"/>
        <v>0</v>
      </c>
      <c r="G4689" s="181">
        <f t="shared" si="675"/>
        <v>0</v>
      </c>
      <c r="H4689" s="182">
        <f t="shared" si="671"/>
        <v>0</v>
      </c>
    </row>
    <row r="4690" spans="1:8">
      <c r="A4690" s="152">
        <f t="shared" si="672"/>
        <v>4676</v>
      </c>
      <c r="B4690" s="153">
        <f t="shared" si="672"/>
        <v>49601</v>
      </c>
      <c r="C4690" s="179" t="str">
        <f t="shared" si="673"/>
        <v>구간52</v>
      </c>
      <c r="D4690" s="152">
        <f t="shared" si="670"/>
        <v>92</v>
      </c>
      <c r="E4690" s="180">
        <f>COUNTIF($C$15:C4690,C4690)</f>
        <v>19</v>
      </c>
      <c r="F4690" s="181">
        <f t="shared" si="674"/>
        <v>0</v>
      </c>
      <c r="G4690" s="181">
        <f t="shared" si="675"/>
        <v>0</v>
      </c>
      <c r="H4690" s="182">
        <f t="shared" si="671"/>
        <v>0</v>
      </c>
    </row>
    <row r="4691" spans="1:8">
      <c r="A4691" s="152">
        <f t="shared" si="672"/>
        <v>4677</v>
      </c>
      <c r="B4691" s="153">
        <f t="shared" si="672"/>
        <v>49602</v>
      </c>
      <c r="C4691" s="179" t="str">
        <f t="shared" si="673"/>
        <v>구간52</v>
      </c>
      <c r="D4691" s="152">
        <f t="shared" si="670"/>
        <v>92</v>
      </c>
      <c r="E4691" s="180">
        <f>COUNTIF($C$15:C4691,C4691)</f>
        <v>20</v>
      </c>
      <c r="F4691" s="181">
        <f t="shared" si="674"/>
        <v>0</v>
      </c>
      <c r="G4691" s="181">
        <f t="shared" si="675"/>
        <v>0</v>
      </c>
      <c r="H4691" s="182">
        <f t="shared" si="671"/>
        <v>0</v>
      </c>
    </row>
    <row r="4692" spans="1:8">
      <c r="A4692" s="152">
        <f t="shared" si="672"/>
        <v>4678</v>
      </c>
      <c r="B4692" s="153">
        <f t="shared" si="672"/>
        <v>49603</v>
      </c>
      <c r="C4692" s="179" t="str">
        <f t="shared" si="673"/>
        <v>구간52</v>
      </c>
      <c r="D4692" s="152">
        <f t="shared" si="670"/>
        <v>92</v>
      </c>
      <c r="E4692" s="180">
        <f>COUNTIF($C$15:C4692,C4692)</f>
        <v>21</v>
      </c>
      <c r="F4692" s="181">
        <f t="shared" si="674"/>
        <v>0</v>
      </c>
      <c r="G4692" s="181">
        <f t="shared" si="675"/>
        <v>0</v>
      </c>
      <c r="H4692" s="182">
        <f t="shared" si="671"/>
        <v>0</v>
      </c>
    </row>
    <row r="4693" spans="1:8">
      <c r="A4693" s="152">
        <f t="shared" si="672"/>
        <v>4679</v>
      </c>
      <c r="B4693" s="153">
        <f t="shared" si="672"/>
        <v>49604</v>
      </c>
      <c r="C4693" s="179" t="str">
        <f t="shared" si="673"/>
        <v>구간52</v>
      </c>
      <c r="D4693" s="152">
        <f t="shared" si="670"/>
        <v>92</v>
      </c>
      <c r="E4693" s="180">
        <f>COUNTIF($C$15:C4693,C4693)</f>
        <v>22</v>
      </c>
      <c r="F4693" s="181">
        <f t="shared" si="674"/>
        <v>0</v>
      </c>
      <c r="G4693" s="181">
        <f t="shared" si="675"/>
        <v>0</v>
      </c>
      <c r="H4693" s="182">
        <f t="shared" si="671"/>
        <v>0</v>
      </c>
    </row>
    <row r="4694" spans="1:8">
      <c r="A4694" s="152">
        <f t="shared" si="672"/>
        <v>4680</v>
      </c>
      <c r="B4694" s="153">
        <f t="shared" si="672"/>
        <v>49605</v>
      </c>
      <c r="C4694" s="179" t="str">
        <f t="shared" si="673"/>
        <v>구간52</v>
      </c>
      <c r="D4694" s="152">
        <f t="shared" si="670"/>
        <v>92</v>
      </c>
      <c r="E4694" s="180">
        <f>COUNTIF($C$15:C4694,C4694)</f>
        <v>23</v>
      </c>
      <c r="F4694" s="181">
        <f t="shared" si="674"/>
        <v>0</v>
      </c>
      <c r="G4694" s="181">
        <f t="shared" si="675"/>
        <v>0</v>
      </c>
      <c r="H4694" s="182">
        <f t="shared" si="671"/>
        <v>0</v>
      </c>
    </row>
    <row r="4695" spans="1:8">
      <c r="A4695" s="152">
        <f t="shared" si="672"/>
        <v>4681</v>
      </c>
      <c r="B4695" s="153">
        <f t="shared" si="672"/>
        <v>49606</v>
      </c>
      <c r="C4695" s="179" t="str">
        <f t="shared" si="673"/>
        <v>구간52</v>
      </c>
      <c r="D4695" s="152">
        <f t="shared" si="670"/>
        <v>92</v>
      </c>
      <c r="E4695" s="180">
        <f>COUNTIF($C$15:C4695,C4695)</f>
        <v>24</v>
      </c>
      <c r="F4695" s="181">
        <f t="shared" si="674"/>
        <v>0</v>
      </c>
      <c r="G4695" s="181">
        <f t="shared" si="675"/>
        <v>0</v>
      </c>
      <c r="H4695" s="182">
        <f t="shared" si="671"/>
        <v>0</v>
      </c>
    </row>
    <row r="4696" spans="1:8">
      <c r="A4696" s="152">
        <f t="shared" si="672"/>
        <v>4682</v>
      </c>
      <c r="B4696" s="153">
        <f t="shared" si="672"/>
        <v>49607</v>
      </c>
      <c r="C4696" s="179" t="str">
        <f t="shared" si="673"/>
        <v>구간52</v>
      </c>
      <c r="D4696" s="152">
        <f t="shared" si="670"/>
        <v>92</v>
      </c>
      <c r="E4696" s="180">
        <f>COUNTIF($C$15:C4696,C4696)</f>
        <v>25</v>
      </c>
      <c r="F4696" s="181">
        <f t="shared" si="674"/>
        <v>0</v>
      </c>
      <c r="G4696" s="181">
        <f t="shared" si="675"/>
        <v>0</v>
      </c>
      <c r="H4696" s="182">
        <f t="shared" si="671"/>
        <v>0</v>
      </c>
    </row>
    <row r="4697" spans="1:8">
      <c r="A4697" s="152">
        <f t="shared" si="672"/>
        <v>4683</v>
      </c>
      <c r="B4697" s="153">
        <f t="shared" si="672"/>
        <v>49608</v>
      </c>
      <c r="C4697" s="179" t="str">
        <f t="shared" si="673"/>
        <v>구간52</v>
      </c>
      <c r="D4697" s="152">
        <f t="shared" si="670"/>
        <v>92</v>
      </c>
      <c r="E4697" s="180">
        <f>COUNTIF($C$15:C4697,C4697)</f>
        <v>26</v>
      </c>
      <c r="F4697" s="181">
        <f t="shared" si="674"/>
        <v>0</v>
      </c>
      <c r="G4697" s="181">
        <f t="shared" si="675"/>
        <v>0</v>
      </c>
      <c r="H4697" s="182">
        <f t="shared" si="671"/>
        <v>0</v>
      </c>
    </row>
    <row r="4698" spans="1:8">
      <c r="A4698" s="152">
        <f t="shared" si="672"/>
        <v>4684</v>
      </c>
      <c r="B4698" s="153">
        <f t="shared" si="672"/>
        <v>49609</v>
      </c>
      <c r="C4698" s="179" t="str">
        <f t="shared" si="673"/>
        <v>구간52</v>
      </c>
      <c r="D4698" s="152">
        <f t="shared" si="670"/>
        <v>92</v>
      </c>
      <c r="E4698" s="180">
        <f>COUNTIF($C$15:C4698,C4698)</f>
        <v>27</v>
      </c>
      <c r="F4698" s="181">
        <f t="shared" si="674"/>
        <v>0</v>
      </c>
      <c r="G4698" s="181">
        <f t="shared" si="675"/>
        <v>0</v>
      </c>
      <c r="H4698" s="182">
        <f t="shared" si="671"/>
        <v>0</v>
      </c>
    </row>
    <row r="4699" spans="1:8">
      <c r="A4699" s="152">
        <f t="shared" si="672"/>
        <v>4685</v>
      </c>
      <c r="B4699" s="153">
        <f t="shared" si="672"/>
        <v>49610</v>
      </c>
      <c r="C4699" s="179" t="str">
        <f t="shared" si="673"/>
        <v>구간52</v>
      </c>
      <c r="D4699" s="152">
        <f t="shared" si="670"/>
        <v>92</v>
      </c>
      <c r="E4699" s="180">
        <f>COUNTIF($C$15:C4699,C4699)</f>
        <v>28</v>
      </c>
      <c r="F4699" s="181">
        <f t="shared" si="674"/>
        <v>0</v>
      </c>
      <c r="G4699" s="181">
        <f t="shared" si="675"/>
        <v>0</v>
      </c>
      <c r="H4699" s="182">
        <f t="shared" si="671"/>
        <v>0</v>
      </c>
    </row>
    <row r="4700" spans="1:8">
      <c r="A4700" s="152">
        <f t="shared" si="672"/>
        <v>4686</v>
      </c>
      <c r="B4700" s="153">
        <f t="shared" si="672"/>
        <v>49611</v>
      </c>
      <c r="C4700" s="179" t="str">
        <f t="shared" si="673"/>
        <v>구간52</v>
      </c>
      <c r="D4700" s="152">
        <f t="shared" si="670"/>
        <v>92</v>
      </c>
      <c r="E4700" s="180">
        <f>COUNTIF($C$15:C4700,C4700)</f>
        <v>29</v>
      </c>
      <c r="F4700" s="181">
        <f t="shared" si="674"/>
        <v>0</v>
      </c>
      <c r="G4700" s="181">
        <f t="shared" si="675"/>
        <v>0</v>
      </c>
      <c r="H4700" s="182">
        <f t="shared" si="671"/>
        <v>0</v>
      </c>
    </row>
    <row r="4701" spans="1:8">
      <c r="A4701" s="152">
        <f t="shared" si="672"/>
        <v>4687</v>
      </c>
      <c r="B4701" s="153">
        <f t="shared" si="672"/>
        <v>49612</v>
      </c>
      <c r="C4701" s="179" t="str">
        <f t="shared" si="673"/>
        <v>구간52</v>
      </c>
      <c r="D4701" s="152">
        <f t="shared" si="670"/>
        <v>92</v>
      </c>
      <c r="E4701" s="180">
        <f>COUNTIF($C$15:C4701,C4701)</f>
        <v>30</v>
      </c>
      <c r="F4701" s="181">
        <f t="shared" si="674"/>
        <v>0</v>
      </c>
      <c r="G4701" s="181">
        <f t="shared" si="675"/>
        <v>0</v>
      </c>
      <c r="H4701" s="182">
        <f t="shared" si="671"/>
        <v>0</v>
      </c>
    </row>
    <row r="4702" spans="1:8">
      <c r="A4702" s="152">
        <f t="shared" si="672"/>
        <v>4688</v>
      </c>
      <c r="B4702" s="153">
        <f t="shared" si="672"/>
        <v>49613</v>
      </c>
      <c r="C4702" s="179" t="str">
        <f t="shared" si="673"/>
        <v>구간52</v>
      </c>
      <c r="D4702" s="152">
        <f t="shared" si="670"/>
        <v>92</v>
      </c>
      <c r="E4702" s="180">
        <f>COUNTIF($C$15:C4702,C4702)</f>
        <v>31</v>
      </c>
      <c r="F4702" s="181">
        <f t="shared" si="674"/>
        <v>0</v>
      </c>
      <c r="G4702" s="181">
        <f t="shared" si="675"/>
        <v>0</v>
      </c>
      <c r="H4702" s="182">
        <f t="shared" si="671"/>
        <v>0</v>
      </c>
    </row>
    <row r="4703" spans="1:8">
      <c r="A4703" s="152">
        <f t="shared" si="672"/>
        <v>4689</v>
      </c>
      <c r="B4703" s="153">
        <f t="shared" si="672"/>
        <v>49614</v>
      </c>
      <c r="C4703" s="179" t="str">
        <f t="shared" si="673"/>
        <v>구간52</v>
      </c>
      <c r="D4703" s="152">
        <f t="shared" si="670"/>
        <v>92</v>
      </c>
      <c r="E4703" s="180">
        <f>COUNTIF($C$15:C4703,C4703)</f>
        <v>32</v>
      </c>
      <c r="F4703" s="181">
        <f t="shared" si="674"/>
        <v>0</v>
      </c>
      <c r="G4703" s="181">
        <f t="shared" si="675"/>
        <v>0</v>
      </c>
      <c r="H4703" s="182">
        <f t="shared" si="671"/>
        <v>0</v>
      </c>
    </row>
    <row r="4704" spans="1:8">
      <c r="A4704" s="152">
        <f t="shared" ref="A4704:B4719" si="676">A4703+1</f>
        <v>4690</v>
      </c>
      <c r="B4704" s="153">
        <f t="shared" si="676"/>
        <v>49615</v>
      </c>
      <c r="C4704" s="179" t="str">
        <f t="shared" si="673"/>
        <v>구간52</v>
      </c>
      <c r="D4704" s="152">
        <f t="shared" si="670"/>
        <v>92</v>
      </c>
      <c r="E4704" s="180">
        <f>COUNTIF($C$15:C4704,C4704)</f>
        <v>33</v>
      </c>
      <c r="F4704" s="181">
        <f t="shared" si="674"/>
        <v>0</v>
      </c>
      <c r="G4704" s="181">
        <f t="shared" si="675"/>
        <v>0</v>
      </c>
      <c r="H4704" s="182">
        <f t="shared" si="671"/>
        <v>0</v>
      </c>
    </row>
    <row r="4705" spans="1:8">
      <c r="A4705" s="152">
        <f t="shared" si="676"/>
        <v>4691</v>
      </c>
      <c r="B4705" s="153">
        <f t="shared" si="676"/>
        <v>49616</v>
      </c>
      <c r="C4705" s="179" t="str">
        <f t="shared" si="673"/>
        <v>구간52</v>
      </c>
      <c r="D4705" s="152">
        <f t="shared" si="670"/>
        <v>92</v>
      </c>
      <c r="E4705" s="180">
        <f>COUNTIF($C$15:C4705,C4705)</f>
        <v>34</v>
      </c>
      <c r="F4705" s="181">
        <f t="shared" si="674"/>
        <v>0</v>
      </c>
      <c r="G4705" s="181">
        <f t="shared" si="675"/>
        <v>0</v>
      </c>
      <c r="H4705" s="182">
        <f t="shared" si="671"/>
        <v>0</v>
      </c>
    </row>
    <row r="4706" spans="1:8">
      <c r="A4706" s="152">
        <f t="shared" si="676"/>
        <v>4692</v>
      </c>
      <c r="B4706" s="153">
        <f t="shared" si="676"/>
        <v>49617</v>
      </c>
      <c r="C4706" s="179" t="str">
        <f t="shared" si="673"/>
        <v>구간52</v>
      </c>
      <c r="D4706" s="152">
        <f t="shared" si="670"/>
        <v>92</v>
      </c>
      <c r="E4706" s="180">
        <f>COUNTIF($C$15:C4706,C4706)</f>
        <v>35</v>
      </c>
      <c r="F4706" s="181">
        <f t="shared" si="674"/>
        <v>0</v>
      </c>
      <c r="G4706" s="181">
        <f t="shared" si="675"/>
        <v>0</v>
      </c>
      <c r="H4706" s="182">
        <f t="shared" si="671"/>
        <v>0</v>
      </c>
    </row>
    <row r="4707" spans="1:8">
      <c r="A4707" s="152">
        <f t="shared" si="676"/>
        <v>4693</v>
      </c>
      <c r="B4707" s="153">
        <f t="shared" si="676"/>
        <v>49618</v>
      </c>
      <c r="C4707" s="179" t="str">
        <f t="shared" si="673"/>
        <v>구간52</v>
      </c>
      <c r="D4707" s="152">
        <f t="shared" si="670"/>
        <v>92</v>
      </c>
      <c r="E4707" s="180">
        <f>COUNTIF($C$15:C4707,C4707)</f>
        <v>36</v>
      </c>
      <c r="F4707" s="181">
        <f t="shared" si="674"/>
        <v>0</v>
      </c>
      <c r="G4707" s="181">
        <f t="shared" si="675"/>
        <v>0</v>
      </c>
      <c r="H4707" s="182">
        <f t="shared" si="671"/>
        <v>0</v>
      </c>
    </row>
    <row r="4708" spans="1:8">
      <c r="A4708" s="152">
        <f t="shared" si="676"/>
        <v>4694</v>
      </c>
      <c r="B4708" s="153">
        <f t="shared" si="676"/>
        <v>49619</v>
      </c>
      <c r="C4708" s="179" t="str">
        <f t="shared" si="673"/>
        <v>구간52</v>
      </c>
      <c r="D4708" s="152">
        <f t="shared" si="670"/>
        <v>92</v>
      </c>
      <c r="E4708" s="180">
        <f>COUNTIF($C$15:C4708,C4708)</f>
        <v>37</v>
      </c>
      <c r="F4708" s="181">
        <f t="shared" si="674"/>
        <v>0</v>
      </c>
      <c r="G4708" s="181">
        <f t="shared" si="675"/>
        <v>0</v>
      </c>
      <c r="H4708" s="182">
        <f t="shared" si="671"/>
        <v>0</v>
      </c>
    </row>
    <row r="4709" spans="1:8">
      <c r="A4709" s="152">
        <f t="shared" si="676"/>
        <v>4695</v>
      </c>
      <c r="B4709" s="153">
        <f t="shared" si="676"/>
        <v>49620</v>
      </c>
      <c r="C4709" s="179" t="str">
        <f t="shared" si="673"/>
        <v>구간52</v>
      </c>
      <c r="D4709" s="152">
        <f t="shared" si="670"/>
        <v>92</v>
      </c>
      <c r="E4709" s="180">
        <f>COUNTIF($C$15:C4709,C4709)</f>
        <v>38</v>
      </c>
      <c r="F4709" s="181">
        <f t="shared" si="674"/>
        <v>0</v>
      </c>
      <c r="G4709" s="181">
        <f t="shared" si="675"/>
        <v>0</v>
      </c>
      <c r="H4709" s="182">
        <f t="shared" si="671"/>
        <v>0</v>
      </c>
    </row>
    <row r="4710" spans="1:8">
      <c r="A4710" s="152">
        <f t="shared" si="676"/>
        <v>4696</v>
      </c>
      <c r="B4710" s="153">
        <f t="shared" si="676"/>
        <v>49621</v>
      </c>
      <c r="C4710" s="179" t="str">
        <f t="shared" si="673"/>
        <v>구간52</v>
      </c>
      <c r="D4710" s="152">
        <f t="shared" si="670"/>
        <v>92</v>
      </c>
      <c r="E4710" s="180">
        <f>COUNTIF($C$15:C4710,C4710)</f>
        <v>39</v>
      </c>
      <c r="F4710" s="181">
        <f t="shared" si="674"/>
        <v>0</v>
      </c>
      <c r="G4710" s="181">
        <f t="shared" si="675"/>
        <v>0</v>
      </c>
      <c r="H4710" s="182">
        <f t="shared" si="671"/>
        <v>0</v>
      </c>
    </row>
    <row r="4711" spans="1:8">
      <c r="A4711" s="152">
        <f t="shared" si="676"/>
        <v>4697</v>
      </c>
      <c r="B4711" s="153">
        <f t="shared" si="676"/>
        <v>49622</v>
      </c>
      <c r="C4711" s="179" t="str">
        <f t="shared" si="673"/>
        <v>구간52</v>
      </c>
      <c r="D4711" s="152">
        <f t="shared" si="670"/>
        <v>92</v>
      </c>
      <c r="E4711" s="180">
        <f>COUNTIF($C$15:C4711,C4711)</f>
        <v>40</v>
      </c>
      <c r="F4711" s="181">
        <f t="shared" si="674"/>
        <v>0</v>
      </c>
      <c r="G4711" s="181">
        <f t="shared" si="675"/>
        <v>0</v>
      </c>
      <c r="H4711" s="182">
        <f t="shared" si="671"/>
        <v>0</v>
      </c>
    </row>
    <row r="4712" spans="1:8">
      <c r="A4712" s="152">
        <f t="shared" si="676"/>
        <v>4698</v>
      </c>
      <c r="B4712" s="153">
        <f t="shared" si="676"/>
        <v>49623</v>
      </c>
      <c r="C4712" s="179" t="str">
        <f t="shared" si="673"/>
        <v>구간52</v>
      </c>
      <c r="D4712" s="152">
        <f t="shared" si="670"/>
        <v>92</v>
      </c>
      <c r="E4712" s="180">
        <f>COUNTIF($C$15:C4712,C4712)</f>
        <v>41</v>
      </c>
      <c r="F4712" s="181">
        <f t="shared" si="674"/>
        <v>0</v>
      </c>
      <c r="G4712" s="181">
        <f t="shared" si="675"/>
        <v>0</v>
      </c>
      <c r="H4712" s="182">
        <f t="shared" si="671"/>
        <v>0</v>
      </c>
    </row>
    <row r="4713" spans="1:8">
      <c r="A4713" s="152">
        <f t="shared" si="676"/>
        <v>4699</v>
      </c>
      <c r="B4713" s="153">
        <f t="shared" si="676"/>
        <v>49624</v>
      </c>
      <c r="C4713" s="179" t="str">
        <f t="shared" si="673"/>
        <v>구간52</v>
      </c>
      <c r="D4713" s="152">
        <f t="shared" si="670"/>
        <v>92</v>
      </c>
      <c r="E4713" s="180">
        <f>COUNTIF($C$15:C4713,C4713)</f>
        <v>42</v>
      </c>
      <c r="F4713" s="181">
        <f t="shared" si="674"/>
        <v>0</v>
      </c>
      <c r="G4713" s="181">
        <f t="shared" si="675"/>
        <v>0</v>
      </c>
      <c r="H4713" s="182">
        <f t="shared" si="671"/>
        <v>0</v>
      </c>
    </row>
    <row r="4714" spans="1:8">
      <c r="A4714" s="152">
        <f t="shared" si="676"/>
        <v>4700</v>
      </c>
      <c r="B4714" s="153">
        <f t="shared" si="676"/>
        <v>49625</v>
      </c>
      <c r="C4714" s="179" t="str">
        <f t="shared" si="673"/>
        <v>구간52</v>
      </c>
      <c r="D4714" s="152">
        <f t="shared" si="670"/>
        <v>92</v>
      </c>
      <c r="E4714" s="180">
        <f>COUNTIF($C$15:C4714,C4714)</f>
        <v>43</v>
      </c>
      <c r="F4714" s="181">
        <f t="shared" si="674"/>
        <v>0</v>
      </c>
      <c r="G4714" s="181">
        <f t="shared" si="675"/>
        <v>0</v>
      </c>
      <c r="H4714" s="182">
        <f t="shared" si="671"/>
        <v>0</v>
      </c>
    </row>
    <row r="4715" spans="1:8">
      <c r="A4715" s="152">
        <f t="shared" si="676"/>
        <v>4701</v>
      </c>
      <c r="B4715" s="153">
        <f t="shared" si="676"/>
        <v>49626</v>
      </c>
      <c r="C4715" s="179" t="str">
        <f t="shared" si="673"/>
        <v>구간52</v>
      </c>
      <c r="D4715" s="152">
        <f t="shared" si="670"/>
        <v>92</v>
      </c>
      <c r="E4715" s="180">
        <f>COUNTIF($C$15:C4715,C4715)</f>
        <v>44</v>
      </c>
      <c r="F4715" s="181">
        <f t="shared" si="674"/>
        <v>0</v>
      </c>
      <c r="G4715" s="181">
        <f t="shared" si="675"/>
        <v>0</v>
      </c>
      <c r="H4715" s="182">
        <f t="shared" si="671"/>
        <v>0</v>
      </c>
    </row>
    <row r="4716" spans="1:8">
      <c r="A4716" s="152">
        <f t="shared" si="676"/>
        <v>4702</v>
      </c>
      <c r="B4716" s="153">
        <f t="shared" si="676"/>
        <v>49627</v>
      </c>
      <c r="C4716" s="179" t="str">
        <f t="shared" si="673"/>
        <v>구간52</v>
      </c>
      <c r="D4716" s="152">
        <f t="shared" si="670"/>
        <v>92</v>
      </c>
      <c r="E4716" s="180">
        <f>COUNTIF($C$15:C4716,C4716)</f>
        <v>45</v>
      </c>
      <c r="F4716" s="181">
        <f t="shared" si="674"/>
        <v>0</v>
      </c>
      <c r="G4716" s="181">
        <f t="shared" si="675"/>
        <v>0</v>
      </c>
      <c r="H4716" s="182">
        <f t="shared" si="671"/>
        <v>0</v>
      </c>
    </row>
    <row r="4717" spans="1:8">
      <c r="A4717" s="152">
        <f t="shared" si="676"/>
        <v>4703</v>
      </c>
      <c r="B4717" s="153">
        <f t="shared" si="676"/>
        <v>49628</v>
      </c>
      <c r="C4717" s="179" t="str">
        <f t="shared" si="673"/>
        <v>구간52</v>
      </c>
      <c r="D4717" s="152">
        <f t="shared" si="670"/>
        <v>92</v>
      </c>
      <c r="E4717" s="180">
        <f>COUNTIF($C$15:C4717,C4717)</f>
        <v>46</v>
      </c>
      <c r="F4717" s="181">
        <f t="shared" si="674"/>
        <v>0</v>
      </c>
      <c r="G4717" s="181">
        <f t="shared" si="675"/>
        <v>0</v>
      </c>
      <c r="H4717" s="182">
        <f t="shared" si="671"/>
        <v>0</v>
      </c>
    </row>
    <row r="4718" spans="1:8">
      <c r="A4718" s="152">
        <f t="shared" si="676"/>
        <v>4704</v>
      </c>
      <c r="B4718" s="153">
        <f t="shared" si="676"/>
        <v>49629</v>
      </c>
      <c r="C4718" s="179" t="str">
        <f t="shared" si="673"/>
        <v>구간52</v>
      </c>
      <c r="D4718" s="152">
        <f t="shared" si="670"/>
        <v>92</v>
      </c>
      <c r="E4718" s="180">
        <f>COUNTIF($C$15:C4718,C4718)</f>
        <v>47</v>
      </c>
      <c r="F4718" s="181">
        <f t="shared" si="674"/>
        <v>0</v>
      </c>
      <c r="G4718" s="181">
        <f t="shared" si="675"/>
        <v>0</v>
      </c>
      <c r="H4718" s="182">
        <f t="shared" si="671"/>
        <v>0</v>
      </c>
    </row>
    <row r="4719" spans="1:8">
      <c r="A4719" s="152">
        <f t="shared" si="676"/>
        <v>4705</v>
      </c>
      <c r="B4719" s="153">
        <f t="shared" si="676"/>
        <v>49630</v>
      </c>
      <c r="C4719" s="179" t="str">
        <f t="shared" si="673"/>
        <v>구간52</v>
      </c>
      <c r="D4719" s="152">
        <f t="shared" si="670"/>
        <v>92</v>
      </c>
      <c r="E4719" s="180">
        <f>COUNTIF($C$15:C4719,C4719)</f>
        <v>48</v>
      </c>
      <c r="F4719" s="181">
        <f t="shared" si="674"/>
        <v>0</v>
      </c>
      <c r="G4719" s="181">
        <f t="shared" si="675"/>
        <v>0</v>
      </c>
      <c r="H4719" s="182">
        <f t="shared" si="671"/>
        <v>0</v>
      </c>
    </row>
    <row r="4720" spans="1:8">
      <c r="A4720" s="152">
        <f t="shared" ref="A4720:B4735" si="677">A4719+1</f>
        <v>4706</v>
      </c>
      <c r="B4720" s="153">
        <f t="shared" si="677"/>
        <v>49631</v>
      </c>
      <c r="C4720" s="179" t="str">
        <f t="shared" si="673"/>
        <v>구간52</v>
      </c>
      <c r="D4720" s="152">
        <f t="shared" si="670"/>
        <v>92</v>
      </c>
      <c r="E4720" s="180">
        <f>COUNTIF($C$15:C4720,C4720)</f>
        <v>49</v>
      </c>
      <c r="F4720" s="181">
        <f t="shared" si="674"/>
        <v>0</v>
      </c>
      <c r="G4720" s="181">
        <f t="shared" si="675"/>
        <v>0</v>
      </c>
      <c r="H4720" s="182">
        <f t="shared" si="671"/>
        <v>0</v>
      </c>
    </row>
    <row r="4721" spans="1:8">
      <c r="A4721" s="152">
        <f t="shared" si="677"/>
        <v>4707</v>
      </c>
      <c r="B4721" s="153">
        <f t="shared" si="677"/>
        <v>49632</v>
      </c>
      <c r="C4721" s="179" t="str">
        <f t="shared" si="673"/>
        <v>구간52</v>
      </c>
      <c r="D4721" s="152">
        <f t="shared" si="670"/>
        <v>92</v>
      </c>
      <c r="E4721" s="180">
        <f>COUNTIF($C$15:C4721,C4721)</f>
        <v>50</v>
      </c>
      <c r="F4721" s="181">
        <f t="shared" si="674"/>
        <v>0</v>
      </c>
      <c r="G4721" s="181">
        <f t="shared" si="675"/>
        <v>0</v>
      </c>
      <c r="H4721" s="182">
        <f t="shared" si="671"/>
        <v>0</v>
      </c>
    </row>
    <row r="4722" spans="1:8">
      <c r="A4722" s="152">
        <f t="shared" si="677"/>
        <v>4708</v>
      </c>
      <c r="B4722" s="153">
        <f t="shared" si="677"/>
        <v>49633</v>
      </c>
      <c r="C4722" s="179" t="str">
        <f t="shared" si="673"/>
        <v>구간52</v>
      </c>
      <c r="D4722" s="152">
        <f t="shared" si="670"/>
        <v>92</v>
      </c>
      <c r="E4722" s="180">
        <f>COUNTIF($C$15:C4722,C4722)</f>
        <v>51</v>
      </c>
      <c r="F4722" s="181">
        <f t="shared" si="674"/>
        <v>0</v>
      </c>
      <c r="G4722" s="181">
        <f t="shared" si="675"/>
        <v>0</v>
      </c>
      <c r="H4722" s="182">
        <f t="shared" si="671"/>
        <v>0</v>
      </c>
    </row>
    <row r="4723" spans="1:8">
      <c r="A4723" s="152">
        <f t="shared" si="677"/>
        <v>4709</v>
      </c>
      <c r="B4723" s="153">
        <f t="shared" si="677"/>
        <v>49634</v>
      </c>
      <c r="C4723" s="179" t="str">
        <f t="shared" si="673"/>
        <v>구간52</v>
      </c>
      <c r="D4723" s="152">
        <f t="shared" si="670"/>
        <v>92</v>
      </c>
      <c r="E4723" s="180">
        <f>COUNTIF($C$15:C4723,C4723)</f>
        <v>52</v>
      </c>
      <c r="F4723" s="181">
        <f t="shared" si="674"/>
        <v>0</v>
      </c>
      <c r="G4723" s="181">
        <f t="shared" si="675"/>
        <v>0</v>
      </c>
      <c r="H4723" s="182">
        <f t="shared" si="671"/>
        <v>0</v>
      </c>
    </row>
    <row r="4724" spans="1:8">
      <c r="A4724" s="152">
        <f t="shared" si="677"/>
        <v>4710</v>
      </c>
      <c r="B4724" s="153">
        <f t="shared" si="677"/>
        <v>49635</v>
      </c>
      <c r="C4724" s="179" t="str">
        <f t="shared" si="673"/>
        <v>구간52</v>
      </c>
      <c r="D4724" s="152">
        <f t="shared" si="670"/>
        <v>92</v>
      </c>
      <c r="E4724" s="180">
        <f>COUNTIF($C$15:C4724,C4724)</f>
        <v>53</v>
      </c>
      <c r="F4724" s="181">
        <f t="shared" si="674"/>
        <v>0</v>
      </c>
      <c r="G4724" s="181">
        <f t="shared" si="675"/>
        <v>0</v>
      </c>
      <c r="H4724" s="182">
        <f t="shared" si="671"/>
        <v>0</v>
      </c>
    </row>
    <row r="4725" spans="1:8">
      <c r="A4725" s="152">
        <f t="shared" si="677"/>
        <v>4711</v>
      </c>
      <c r="B4725" s="153">
        <f t="shared" si="677"/>
        <v>49636</v>
      </c>
      <c r="C4725" s="179" t="str">
        <f t="shared" si="673"/>
        <v>구간52</v>
      </c>
      <c r="D4725" s="152">
        <f t="shared" si="670"/>
        <v>92</v>
      </c>
      <c r="E4725" s="180">
        <f>COUNTIF($C$15:C4725,C4725)</f>
        <v>54</v>
      </c>
      <c r="F4725" s="181">
        <f t="shared" si="674"/>
        <v>0</v>
      </c>
      <c r="G4725" s="181">
        <f t="shared" si="675"/>
        <v>0</v>
      </c>
      <c r="H4725" s="182">
        <f t="shared" si="671"/>
        <v>0</v>
      </c>
    </row>
    <row r="4726" spans="1:8">
      <c r="A4726" s="152">
        <f t="shared" si="677"/>
        <v>4712</v>
      </c>
      <c r="B4726" s="153">
        <f t="shared" si="677"/>
        <v>49637</v>
      </c>
      <c r="C4726" s="179" t="str">
        <f t="shared" si="673"/>
        <v>구간52</v>
      </c>
      <c r="D4726" s="152">
        <f t="shared" si="670"/>
        <v>92</v>
      </c>
      <c r="E4726" s="180">
        <f>COUNTIF($C$15:C4726,C4726)</f>
        <v>55</v>
      </c>
      <c r="F4726" s="181">
        <f t="shared" si="674"/>
        <v>0</v>
      </c>
      <c r="G4726" s="181">
        <f t="shared" si="675"/>
        <v>0</v>
      </c>
      <c r="H4726" s="182">
        <f t="shared" si="671"/>
        <v>0</v>
      </c>
    </row>
    <row r="4727" spans="1:8">
      <c r="A4727" s="152">
        <f t="shared" si="677"/>
        <v>4713</v>
      </c>
      <c r="B4727" s="153">
        <f t="shared" si="677"/>
        <v>49638</v>
      </c>
      <c r="C4727" s="179" t="str">
        <f t="shared" si="673"/>
        <v>구간52</v>
      </c>
      <c r="D4727" s="152">
        <f t="shared" si="670"/>
        <v>92</v>
      </c>
      <c r="E4727" s="180">
        <f>COUNTIF($C$15:C4727,C4727)</f>
        <v>56</v>
      </c>
      <c r="F4727" s="181">
        <f t="shared" si="674"/>
        <v>0</v>
      </c>
      <c r="G4727" s="181">
        <f t="shared" si="675"/>
        <v>0</v>
      </c>
      <c r="H4727" s="182">
        <f t="shared" si="671"/>
        <v>0</v>
      </c>
    </row>
    <row r="4728" spans="1:8">
      <c r="A4728" s="152">
        <f t="shared" si="677"/>
        <v>4714</v>
      </c>
      <c r="B4728" s="153">
        <f t="shared" si="677"/>
        <v>49639</v>
      </c>
      <c r="C4728" s="179" t="str">
        <f t="shared" si="673"/>
        <v>구간52</v>
      </c>
      <c r="D4728" s="152">
        <f t="shared" si="670"/>
        <v>92</v>
      </c>
      <c r="E4728" s="180">
        <f>COUNTIF($C$15:C4728,C4728)</f>
        <v>57</v>
      </c>
      <c r="F4728" s="181">
        <f t="shared" si="674"/>
        <v>0</v>
      </c>
      <c r="G4728" s="181">
        <f t="shared" si="675"/>
        <v>0</v>
      </c>
      <c r="H4728" s="182">
        <f t="shared" si="671"/>
        <v>0</v>
      </c>
    </row>
    <row r="4729" spans="1:8">
      <c r="A4729" s="152">
        <f t="shared" si="677"/>
        <v>4715</v>
      </c>
      <c r="B4729" s="153">
        <f t="shared" si="677"/>
        <v>49640</v>
      </c>
      <c r="C4729" s="179" t="str">
        <f t="shared" si="673"/>
        <v>구간52</v>
      </c>
      <c r="D4729" s="152">
        <f t="shared" si="670"/>
        <v>92</v>
      </c>
      <c r="E4729" s="180">
        <f>COUNTIF($C$15:C4729,C4729)</f>
        <v>58</v>
      </c>
      <c r="F4729" s="181">
        <f t="shared" si="674"/>
        <v>0</v>
      </c>
      <c r="G4729" s="181">
        <f t="shared" si="675"/>
        <v>0</v>
      </c>
      <c r="H4729" s="182">
        <f t="shared" si="671"/>
        <v>0</v>
      </c>
    </row>
    <row r="4730" spans="1:8">
      <c r="A4730" s="152">
        <f t="shared" si="677"/>
        <v>4716</v>
      </c>
      <c r="B4730" s="153">
        <f t="shared" si="677"/>
        <v>49641</v>
      </c>
      <c r="C4730" s="179" t="str">
        <f t="shared" si="673"/>
        <v>구간52</v>
      </c>
      <c r="D4730" s="152">
        <f t="shared" si="670"/>
        <v>92</v>
      </c>
      <c r="E4730" s="180">
        <f>COUNTIF($C$15:C4730,C4730)</f>
        <v>59</v>
      </c>
      <c r="F4730" s="181">
        <f t="shared" si="674"/>
        <v>0</v>
      </c>
      <c r="G4730" s="181">
        <f t="shared" si="675"/>
        <v>0</v>
      </c>
      <c r="H4730" s="182">
        <f t="shared" si="671"/>
        <v>0</v>
      </c>
    </row>
    <row r="4731" spans="1:8">
      <c r="A4731" s="152">
        <f t="shared" si="677"/>
        <v>4717</v>
      </c>
      <c r="B4731" s="153">
        <f t="shared" si="677"/>
        <v>49642</v>
      </c>
      <c r="C4731" s="179" t="str">
        <f t="shared" si="673"/>
        <v>구간52</v>
      </c>
      <c r="D4731" s="152">
        <f t="shared" si="670"/>
        <v>92</v>
      </c>
      <c r="E4731" s="180">
        <f>COUNTIF($C$15:C4731,C4731)</f>
        <v>60</v>
      </c>
      <c r="F4731" s="181">
        <f t="shared" si="674"/>
        <v>0</v>
      </c>
      <c r="G4731" s="181">
        <f t="shared" si="675"/>
        <v>0</v>
      </c>
      <c r="H4731" s="182">
        <f t="shared" si="671"/>
        <v>0</v>
      </c>
    </row>
    <row r="4732" spans="1:8">
      <c r="A4732" s="152">
        <f t="shared" si="677"/>
        <v>4718</v>
      </c>
      <c r="B4732" s="153">
        <f t="shared" si="677"/>
        <v>49643</v>
      </c>
      <c r="C4732" s="179" t="str">
        <f t="shared" si="673"/>
        <v>구간52</v>
      </c>
      <c r="D4732" s="152">
        <f t="shared" si="670"/>
        <v>92</v>
      </c>
      <c r="E4732" s="180">
        <f>COUNTIF($C$15:C4732,C4732)</f>
        <v>61</v>
      </c>
      <c r="F4732" s="181">
        <f t="shared" si="674"/>
        <v>0</v>
      </c>
      <c r="G4732" s="181">
        <f t="shared" si="675"/>
        <v>0</v>
      </c>
      <c r="H4732" s="182">
        <f t="shared" si="671"/>
        <v>0</v>
      </c>
    </row>
    <row r="4733" spans="1:8">
      <c r="A4733" s="152">
        <f t="shared" si="677"/>
        <v>4719</v>
      </c>
      <c r="B4733" s="153">
        <f t="shared" si="677"/>
        <v>49644</v>
      </c>
      <c r="C4733" s="179" t="str">
        <f t="shared" si="673"/>
        <v>구간52</v>
      </c>
      <c r="D4733" s="152">
        <f t="shared" si="670"/>
        <v>92</v>
      </c>
      <c r="E4733" s="180">
        <f>COUNTIF($C$15:C4733,C4733)</f>
        <v>62</v>
      </c>
      <c r="F4733" s="181">
        <f t="shared" si="674"/>
        <v>0</v>
      </c>
      <c r="G4733" s="181">
        <f t="shared" si="675"/>
        <v>0</v>
      </c>
      <c r="H4733" s="182">
        <f t="shared" si="671"/>
        <v>0</v>
      </c>
    </row>
    <row r="4734" spans="1:8">
      <c r="A4734" s="152">
        <f t="shared" si="677"/>
        <v>4720</v>
      </c>
      <c r="B4734" s="153">
        <f t="shared" si="677"/>
        <v>49645</v>
      </c>
      <c r="C4734" s="179" t="str">
        <f t="shared" si="673"/>
        <v>구간52</v>
      </c>
      <c r="D4734" s="152">
        <f t="shared" si="670"/>
        <v>92</v>
      </c>
      <c r="E4734" s="180">
        <f>COUNTIF($C$15:C4734,C4734)</f>
        <v>63</v>
      </c>
      <c r="F4734" s="181">
        <f t="shared" si="674"/>
        <v>0</v>
      </c>
      <c r="G4734" s="181">
        <f t="shared" si="675"/>
        <v>0</v>
      </c>
      <c r="H4734" s="182">
        <f t="shared" si="671"/>
        <v>0</v>
      </c>
    </row>
    <row r="4735" spans="1:8">
      <c r="A4735" s="152">
        <f t="shared" si="677"/>
        <v>4721</v>
      </c>
      <c r="B4735" s="153">
        <f t="shared" si="677"/>
        <v>49646</v>
      </c>
      <c r="C4735" s="179" t="str">
        <f t="shared" si="673"/>
        <v>구간52</v>
      </c>
      <c r="D4735" s="152">
        <f t="shared" si="670"/>
        <v>92</v>
      </c>
      <c r="E4735" s="180">
        <f>COUNTIF($C$15:C4735,C4735)</f>
        <v>64</v>
      </c>
      <c r="F4735" s="181">
        <f t="shared" si="674"/>
        <v>0</v>
      </c>
      <c r="G4735" s="181">
        <f t="shared" si="675"/>
        <v>0</v>
      </c>
      <c r="H4735" s="182">
        <f t="shared" si="671"/>
        <v>0</v>
      </c>
    </row>
    <row r="4736" spans="1:8">
      <c r="A4736" s="152">
        <f t="shared" ref="A4736:B4751" si="678">A4735+1</f>
        <v>4722</v>
      </c>
      <c r="B4736" s="153">
        <f t="shared" si="678"/>
        <v>49647</v>
      </c>
      <c r="C4736" s="179" t="str">
        <f t="shared" si="673"/>
        <v>구간52</v>
      </c>
      <c r="D4736" s="152">
        <f t="shared" si="670"/>
        <v>92</v>
      </c>
      <c r="E4736" s="180">
        <f>COUNTIF($C$15:C4736,C4736)</f>
        <v>65</v>
      </c>
      <c r="F4736" s="181">
        <f t="shared" si="674"/>
        <v>0</v>
      </c>
      <c r="G4736" s="181">
        <f t="shared" si="675"/>
        <v>0</v>
      </c>
      <c r="H4736" s="182">
        <f t="shared" si="671"/>
        <v>0</v>
      </c>
    </row>
    <row r="4737" spans="1:8">
      <c r="A4737" s="152">
        <f t="shared" si="678"/>
        <v>4723</v>
      </c>
      <c r="B4737" s="153">
        <f t="shared" si="678"/>
        <v>49648</v>
      </c>
      <c r="C4737" s="179" t="str">
        <f t="shared" si="673"/>
        <v>구간52</v>
      </c>
      <c r="D4737" s="152">
        <f t="shared" si="670"/>
        <v>92</v>
      </c>
      <c r="E4737" s="180">
        <f>COUNTIF($C$15:C4737,C4737)</f>
        <v>66</v>
      </c>
      <c r="F4737" s="181">
        <f t="shared" si="674"/>
        <v>0</v>
      </c>
      <c r="G4737" s="181">
        <f t="shared" si="675"/>
        <v>0</v>
      </c>
      <c r="H4737" s="182">
        <f t="shared" si="671"/>
        <v>0</v>
      </c>
    </row>
    <row r="4738" spans="1:8">
      <c r="A4738" s="152">
        <f t="shared" si="678"/>
        <v>4724</v>
      </c>
      <c r="B4738" s="153">
        <f t="shared" si="678"/>
        <v>49649</v>
      </c>
      <c r="C4738" s="179" t="str">
        <f t="shared" si="673"/>
        <v>구간52</v>
      </c>
      <c r="D4738" s="152">
        <f t="shared" si="670"/>
        <v>92</v>
      </c>
      <c r="E4738" s="180">
        <f>COUNTIF($C$15:C4738,C4738)</f>
        <v>67</v>
      </c>
      <c r="F4738" s="181">
        <f t="shared" si="674"/>
        <v>0</v>
      </c>
      <c r="G4738" s="181">
        <f t="shared" si="675"/>
        <v>0</v>
      </c>
      <c r="H4738" s="182">
        <f t="shared" si="671"/>
        <v>0</v>
      </c>
    </row>
    <row r="4739" spans="1:8">
      <c r="A4739" s="152">
        <f t="shared" si="678"/>
        <v>4725</v>
      </c>
      <c r="B4739" s="153">
        <f t="shared" si="678"/>
        <v>49650</v>
      </c>
      <c r="C4739" s="179" t="str">
        <f t="shared" si="673"/>
        <v>구간52</v>
      </c>
      <c r="D4739" s="152">
        <f t="shared" si="670"/>
        <v>92</v>
      </c>
      <c r="E4739" s="180">
        <f>COUNTIF($C$15:C4739,C4739)</f>
        <v>68</v>
      </c>
      <c r="F4739" s="181">
        <f t="shared" si="674"/>
        <v>0</v>
      </c>
      <c r="G4739" s="181">
        <f t="shared" si="675"/>
        <v>0</v>
      </c>
      <c r="H4739" s="182">
        <f t="shared" si="671"/>
        <v>0</v>
      </c>
    </row>
    <row r="4740" spans="1:8">
      <c r="A4740" s="152">
        <f t="shared" si="678"/>
        <v>4726</v>
      </c>
      <c r="B4740" s="153">
        <f t="shared" si="678"/>
        <v>49651</v>
      </c>
      <c r="C4740" s="179" t="str">
        <f t="shared" si="673"/>
        <v>구간52</v>
      </c>
      <c r="D4740" s="152">
        <f t="shared" si="670"/>
        <v>92</v>
      </c>
      <c r="E4740" s="180">
        <f>COUNTIF($C$15:C4740,C4740)</f>
        <v>69</v>
      </c>
      <c r="F4740" s="181">
        <f t="shared" si="674"/>
        <v>0</v>
      </c>
      <c r="G4740" s="181">
        <f t="shared" si="675"/>
        <v>0</v>
      </c>
      <c r="H4740" s="182">
        <f t="shared" si="671"/>
        <v>0</v>
      </c>
    </row>
    <row r="4741" spans="1:8">
      <c r="A4741" s="152">
        <f t="shared" si="678"/>
        <v>4727</v>
      </c>
      <c r="B4741" s="153">
        <f t="shared" si="678"/>
        <v>49652</v>
      </c>
      <c r="C4741" s="179" t="str">
        <f t="shared" si="673"/>
        <v>구간52</v>
      </c>
      <c r="D4741" s="152">
        <f t="shared" si="670"/>
        <v>92</v>
      </c>
      <c r="E4741" s="180">
        <f>COUNTIF($C$15:C4741,C4741)</f>
        <v>70</v>
      </c>
      <c r="F4741" s="181">
        <f t="shared" si="674"/>
        <v>0</v>
      </c>
      <c r="G4741" s="181">
        <f t="shared" si="675"/>
        <v>0</v>
      </c>
      <c r="H4741" s="182">
        <f t="shared" si="671"/>
        <v>0</v>
      </c>
    </row>
    <row r="4742" spans="1:8">
      <c r="A4742" s="152">
        <f t="shared" si="678"/>
        <v>4728</v>
      </c>
      <c r="B4742" s="153">
        <f t="shared" si="678"/>
        <v>49653</v>
      </c>
      <c r="C4742" s="179" t="str">
        <f t="shared" si="673"/>
        <v>구간52</v>
      </c>
      <c r="D4742" s="152">
        <f t="shared" si="670"/>
        <v>92</v>
      </c>
      <c r="E4742" s="180">
        <f>COUNTIF($C$15:C4742,C4742)</f>
        <v>71</v>
      </c>
      <c r="F4742" s="181">
        <f t="shared" si="674"/>
        <v>0</v>
      </c>
      <c r="G4742" s="181">
        <f t="shared" si="675"/>
        <v>0</v>
      </c>
      <c r="H4742" s="182">
        <f t="shared" si="671"/>
        <v>0</v>
      </c>
    </row>
    <row r="4743" spans="1:8">
      <c r="A4743" s="152">
        <f t="shared" si="678"/>
        <v>4729</v>
      </c>
      <c r="B4743" s="153">
        <f t="shared" si="678"/>
        <v>49654</v>
      </c>
      <c r="C4743" s="179" t="str">
        <f t="shared" si="673"/>
        <v>구간52</v>
      </c>
      <c r="D4743" s="152">
        <f t="shared" si="670"/>
        <v>92</v>
      </c>
      <c r="E4743" s="180">
        <f>COUNTIF($C$15:C4743,C4743)</f>
        <v>72</v>
      </c>
      <c r="F4743" s="181">
        <f t="shared" si="674"/>
        <v>0</v>
      </c>
      <c r="G4743" s="181">
        <f t="shared" si="675"/>
        <v>0</v>
      </c>
      <c r="H4743" s="182">
        <f t="shared" si="671"/>
        <v>0</v>
      </c>
    </row>
    <row r="4744" spans="1:8">
      <c r="A4744" s="152">
        <f t="shared" si="678"/>
        <v>4730</v>
      </c>
      <c r="B4744" s="153">
        <f t="shared" si="678"/>
        <v>49655</v>
      </c>
      <c r="C4744" s="179" t="str">
        <f t="shared" si="673"/>
        <v>구간52</v>
      </c>
      <c r="D4744" s="152">
        <f t="shared" si="670"/>
        <v>92</v>
      </c>
      <c r="E4744" s="180">
        <f>COUNTIF($C$15:C4744,C4744)</f>
        <v>73</v>
      </c>
      <c r="F4744" s="181">
        <f t="shared" si="674"/>
        <v>0</v>
      </c>
      <c r="G4744" s="181">
        <f t="shared" si="675"/>
        <v>0</v>
      </c>
      <c r="H4744" s="182">
        <f t="shared" si="671"/>
        <v>0</v>
      </c>
    </row>
    <row r="4745" spans="1:8">
      <c r="A4745" s="152">
        <f t="shared" si="678"/>
        <v>4731</v>
      </c>
      <c r="B4745" s="153">
        <f t="shared" si="678"/>
        <v>49656</v>
      </c>
      <c r="C4745" s="179" t="str">
        <f t="shared" si="673"/>
        <v>구간52</v>
      </c>
      <c r="D4745" s="152">
        <f t="shared" si="670"/>
        <v>92</v>
      </c>
      <c r="E4745" s="180">
        <f>COUNTIF($C$15:C4745,C4745)</f>
        <v>74</v>
      </c>
      <c r="F4745" s="181">
        <f t="shared" si="674"/>
        <v>0</v>
      </c>
      <c r="G4745" s="181">
        <f t="shared" si="675"/>
        <v>0</v>
      </c>
      <c r="H4745" s="182">
        <f t="shared" si="671"/>
        <v>0</v>
      </c>
    </row>
    <row r="4746" spans="1:8">
      <c r="A4746" s="152">
        <f t="shared" si="678"/>
        <v>4732</v>
      </c>
      <c r="B4746" s="153">
        <f t="shared" si="678"/>
        <v>49657</v>
      </c>
      <c r="C4746" s="179" t="str">
        <f t="shared" si="673"/>
        <v>구간52</v>
      </c>
      <c r="D4746" s="152">
        <f t="shared" si="670"/>
        <v>92</v>
      </c>
      <c r="E4746" s="180">
        <f>COUNTIF($C$15:C4746,C4746)</f>
        <v>75</v>
      </c>
      <c r="F4746" s="181">
        <f t="shared" si="674"/>
        <v>0</v>
      </c>
      <c r="G4746" s="181">
        <f t="shared" si="675"/>
        <v>0</v>
      </c>
      <c r="H4746" s="182">
        <f t="shared" si="671"/>
        <v>0</v>
      </c>
    </row>
    <row r="4747" spans="1:8">
      <c r="A4747" s="152">
        <f t="shared" si="678"/>
        <v>4733</v>
      </c>
      <c r="B4747" s="153">
        <f t="shared" si="678"/>
        <v>49658</v>
      </c>
      <c r="C4747" s="179" t="str">
        <f t="shared" si="673"/>
        <v>구간52</v>
      </c>
      <c r="D4747" s="152">
        <f t="shared" si="670"/>
        <v>92</v>
      </c>
      <c r="E4747" s="180">
        <f>COUNTIF($C$15:C4747,C4747)</f>
        <v>76</v>
      </c>
      <c r="F4747" s="181">
        <f t="shared" si="674"/>
        <v>0</v>
      </c>
      <c r="G4747" s="181">
        <f t="shared" si="675"/>
        <v>0</v>
      </c>
      <c r="H4747" s="182">
        <f t="shared" si="671"/>
        <v>0</v>
      </c>
    </row>
    <row r="4748" spans="1:8">
      <c r="A4748" s="152">
        <f t="shared" si="678"/>
        <v>4734</v>
      </c>
      <c r="B4748" s="153">
        <f t="shared" si="678"/>
        <v>49659</v>
      </c>
      <c r="C4748" s="179" t="str">
        <f t="shared" si="673"/>
        <v>구간52</v>
      </c>
      <c r="D4748" s="152">
        <f t="shared" si="670"/>
        <v>92</v>
      </c>
      <c r="E4748" s="180">
        <f>COUNTIF($C$15:C4748,C4748)</f>
        <v>77</v>
      </c>
      <c r="F4748" s="181">
        <f t="shared" si="674"/>
        <v>0</v>
      </c>
      <c r="G4748" s="181">
        <f t="shared" si="675"/>
        <v>0</v>
      </c>
      <c r="H4748" s="182">
        <f t="shared" si="671"/>
        <v>0</v>
      </c>
    </row>
    <row r="4749" spans="1:8">
      <c r="A4749" s="152">
        <f t="shared" si="678"/>
        <v>4735</v>
      </c>
      <c r="B4749" s="153">
        <f t="shared" si="678"/>
        <v>49660</v>
      </c>
      <c r="C4749" s="179" t="str">
        <f t="shared" si="673"/>
        <v>구간52</v>
      </c>
      <c r="D4749" s="152">
        <f t="shared" si="670"/>
        <v>92</v>
      </c>
      <c r="E4749" s="180">
        <f>COUNTIF($C$15:C4749,C4749)</f>
        <v>78</v>
      </c>
      <c r="F4749" s="181">
        <f t="shared" si="674"/>
        <v>0</v>
      </c>
      <c r="G4749" s="181">
        <f t="shared" si="675"/>
        <v>0</v>
      </c>
      <c r="H4749" s="182">
        <f t="shared" si="671"/>
        <v>0</v>
      </c>
    </row>
    <row r="4750" spans="1:8">
      <c r="A4750" s="152">
        <f t="shared" si="678"/>
        <v>4736</v>
      </c>
      <c r="B4750" s="153">
        <f t="shared" si="678"/>
        <v>49661</v>
      </c>
      <c r="C4750" s="179" t="str">
        <f t="shared" si="673"/>
        <v>구간52</v>
      </c>
      <c r="D4750" s="152">
        <f t="shared" si="670"/>
        <v>92</v>
      </c>
      <c r="E4750" s="180">
        <f>COUNTIF($C$15:C4750,C4750)</f>
        <v>79</v>
      </c>
      <c r="F4750" s="181">
        <f t="shared" si="674"/>
        <v>0</v>
      </c>
      <c r="G4750" s="181">
        <f t="shared" si="675"/>
        <v>0</v>
      </c>
      <c r="H4750" s="182">
        <f t="shared" si="671"/>
        <v>0</v>
      </c>
    </row>
    <row r="4751" spans="1:8">
      <c r="A4751" s="152">
        <f t="shared" si="678"/>
        <v>4737</v>
      </c>
      <c r="B4751" s="153">
        <f t="shared" si="678"/>
        <v>49662</v>
      </c>
      <c r="C4751" s="179" t="str">
        <f t="shared" si="673"/>
        <v>구간52</v>
      </c>
      <c r="D4751" s="152">
        <f t="shared" ref="D4751:D4814" si="679">COUNTIF($C$15:$C$49928,C4751)</f>
        <v>92</v>
      </c>
      <c r="E4751" s="180">
        <f>COUNTIF($C$15:C4751,C4751)</f>
        <v>80</v>
      </c>
      <c r="F4751" s="181">
        <f t="shared" si="674"/>
        <v>0</v>
      </c>
      <c r="G4751" s="181">
        <f t="shared" si="675"/>
        <v>0</v>
      </c>
      <c r="H4751" s="182">
        <f t="shared" ref="H4751:H4814" si="680">F4751+G4751</f>
        <v>0</v>
      </c>
    </row>
    <row r="4752" spans="1:8">
      <c r="A4752" s="152">
        <f t="shared" ref="A4752:B4767" si="681">A4751+1</f>
        <v>4738</v>
      </c>
      <c r="B4752" s="153">
        <f t="shared" si="681"/>
        <v>49663</v>
      </c>
      <c r="C4752" s="179" t="str">
        <f t="shared" ref="C4752:C4815" si="682">IF(IFERROR(HLOOKUP(B4752,$D$5:$BK$6,2,FALSE),"")="",C4753,HLOOKUP(B4752,$D$5:$BK$7,2,FALSE))</f>
        <v>구간52</v>
      </c>
      <c r="D4752" s="152">
        <f t="shared" si="679"/>
        <v>92</v>
      </c>
      <c r="E4752" s="180">
        <f>COUNTIF($C$15:C4752,C4752)</f>
        <v>81</v>
      </c>
      <c r="F4752" s="181">
        <f t="shared" ref="F4752:F4815" si="683">HLOOKUP($C4752,$D$6:$BK$11,6,FALSE)</f>
        <v>0</v>
      </c>
      <c r="G4752" s="181">
        <f t="shared" ref="G4752:G4815" si="684">HLOOKUP($C4752,$D$6:$BK$11,5,FALSE)*(E4752)</f>
        <v>0</v>
      </c>
      <c r="H4752" s="182">
        <f t="shared" si="680"/>
        <v>0</v>
      </c>
    </row>
    <row r="4753" spans="1:8">
      <c r="A4753" s="152">
        <f t="shared" si="681"/>
        <v>4739</v>
      </c>
      <c r="B4753" s="153">
        <f t="shared" si="681"/>
        <v>49664</v>
      </c>
      <c r="C4753" s="179" t="str">
        <f t="shared" si="682"/>
        <v>구간52</v>
      </c>
      <c r="D4753" s="152">
        <f t="shared" si="679"/>
        <v>92</v>
      </c>
      <c r="E4753" s="180">
        <f>COUNTIF($C$15:C4753,C4753)</f>
        <v>82</v>
      </c>
      <c r="F4753" s="181">
        <f t="shared" si="683"/>
        <v>0</v>
      </c>
      <c r="G4753" s="181">
        <f t="shared" si="684"/>
        <v>0</v>
      </c>
      <c r="H4753" s="182">
        <f t="shared" si="680"/>
        <v>0</v>
      </c>
    </row>
    <row r="4754" spans="1:8">
      <c r="A4754" s="152">
        <f t="shared" si="681"/>
        <v>4740</v>
      </c>
      <c r="B4754" s="153">
        <f t="shared" si="681"/>
        <v>49665</v>
      </c>
      <c r="C4754" s="179" t="str">
        <f t="shared" si="682"/>
        <v>구간52</v>
      </c>
      <c r="D4754" s="152">
        <f t="shared" si="679"/>
        <v>92</v>
      </c>
      <c r="E4754" s="180">
        <f>COUNTIF($C$15:C4754,C4754)</f>
        <v>83</v>
      </c>
      <c r="F4754" s="181">
        <f t="shared" si="683"/>
        <v>0</v>
      </c>
      <c r="G4754" s="181">
        <f t="shared" si="684"/>
        <v>0</v>
      </c>
      <c r="H4754" s="182">
        <f t="shared" si="680"/>
        <v>0</v>
      </c>
    </row>
    <row r="4755" spans="1:8">
      <c r="A4755" s="152">
        <f t="shared" si="681"/>
        <v>4741</v>
      </c>
      <c r="B4755" s="153">
        <f t="shared" si="681"/>
        <v>49666</v>
      </c>
      <c r="C4755" s="179" t="str">
        <f t="shared" si="682"/>
        <v>구간52</v>
      </c>
      <c r="D4755" s="152">
        <f t="shared" si="679"/>
        <v>92</v>
      </c>
      <c r="E4755" s="180">
        <f>COUNTIF($C$15:C4755,C4755)</f>
        <v>84</v>
      </c>
      <c r="F4755" s="181">
        <f t="shared" si="683"/>
        <v>0</v>
      </c>
      <c r="G4755" s="181">
        <f t="shared" si="684"/>
        <v>0</v>
      </c>
      <c r="H4755" s="182">
        <f t="shared" si="680"/>
        <v>0</v>
      </c>
    </row>
    <row r="4756" spans="1:8">
      <c r="A4756" s="152">
        <f t="shared" si="681"/>
        <v>4742</v>
      </c>
      <c r="B4756" s="153">
        <f t="shared" si="681"/>
        <v>49667</v>
      </c>
      <c r="C4756" s="179" t="str">
        <f t="shared" si="682"/>
        <v>구간52</v>
      </c>
      <c r="D4756" s="152">
        <f t="shared" si="679"/>
        <v>92</v>
      </c>
      <c r="E4756" s="180">
        <f>COUNTIF($C$15:C4756,C4756)</f>
        <v>85</v>
      </c>
      <c r="F4756" s="181">
        <f t="shared" si="683"/>
        <v>0</v>
      </c>
      <c r="G4756" s="181">
        <f t="shared" si="684"/>
        <v>0</v>
      </c>
      <c r="H4756" s="182">
        <f t="shared" si="680"/>
        <v>0</v>
      </c>
    </row>
    <row r="4757" spans="1:8">
      <c r="A4757" s="152">
        <f t="shared" si="681"/>
        <v>4743</v>
      </c>
      <c r="B4757" s="153">
        <f t="shared" si="681"/>
        <v>49668</v>
      </c>
      <c r="C4757" s="179" t="str">
        <f t="shared" si="682"/>
        <v>구간52</v>
      </c>
      <c r="D4757" s="152">
        <f t="shared" si="679"/>
        <v>92</v>
      </c>
      <c r="E4757" s="180">
        <f>COUNTIF($C$15:C4757,C4757)</f>
        <v>86</v>
      </c>
      <c r="F4757" s="181">
        <f t="shared" si="683"/>
        <v>0</v>
      </c>
      <c r="G4757" s="181">
        <f t="shared" si="684"/>
        <v>0</v>
      </c>
      <c r="H4757" s="182">
        <f t="shared" si="680"/>
        <v>0</v>
      </c>
    </row>
    <row r="4758" spans="1:8">
      <c r="A4758" s="152">
        <f t="shared" si="681"/>
        <v>4744</v>
      </c>
      <c r="B4758" s="153">
        <f t="shared" si="681"/>
        <v>49669</v>
      </c>
      <c r="C4758" s="179" t="str">
        <f t="shared" si="682"/>
        <v>구간52</v>
      </c>
      <c r="D4758" s="152">
        <f t="shared" si="679"/>
        <v>92</v>
      </c>
      <c r="E4758" s="180">
        <f>COUNTIF($C$15:C4758,C4758)</f>
        <v>87</v>
      </c>
      <c r="F4758" s="181">
        <f t="shared" si="683"/>
        <v>0</v>
      </c>
      <c r="G4758" s="181">
        <f t="shared" si="684"/>
        <v>0</v>
      </c>
      <c r="H4758" s="182">
        <f t="shared" si="680"/>
        <v>0</v>
      </c>
    </row>
    <row r="4759" spans="1:8">
      <c r="A4759" s="152">
        <f t="shared" si="681"/>
        <v>4745</v>
      </c>
      <c r="B4759" s="153">
        <f t="shared" si="681"/>
        <v>49670</v>
      </c>
      <c r="C4759" s="179" t="str">
        <f t="shared" si="682"/>
        <v>구간52</v>
      </c>
      <c r="D4759" s="152">
        <f t="shared" si="679"/>
        <v>92</v>
      </c>
      <c r="E4759" s="180">
        <f>COUNTIF($C$15:C4759,C4759)</f>
        <v>88</v>
      </c>
      <c r="F4759" s="181">
        <f t="shared" si="683"/>
        <v>0</v>
      </c>
      <c r="G4759" s="181">
        <f t="shared" si="684"/>
        <v>0</v>
      </c>
      <c r="H4759" s="182">
        <f t="shared" si="680"/>
        <v>0</v>
      </c>
    </row>
    <row r="4760" spans="1:8">
      <c r="A4760" s="152">
        <f t="shared" si="681"/>
        <v>4746</v>
      </c>
      <c r="B4760" s="153">
        <f t="shared" si="681"/>
        <v>49671</v>
      </c>
      <c r="C4760" s="179" t="str">
        <f t="shared" si="682"/>
        <v>구간52</v>
      </c>
      <c r="D4760" s="152">
        <f t="shared" si="679"/>
        <v>92</v>
      </c>
      <c r="E4760" s="180">
        <f>COUNTIF($C$15:C4760,C4760)</f>
        <v>89</v>
      </c>
      <c r="F4760" s="181">
        <f t="shared" si="683"/>
        <v>0</v>
      </c>
      <c r="G4760" s="181">
        <f t="shared" si="684"/>
        <v>0</v>
      </c>
      <c r="H4760" s="182">
        <f t="shared" si="680"/>
        <v>0</v>
      </c>
    </row>
    <row r="4761" spans="1:8">
      <c r="A4761" s="152">
        <f t="shared" si="681"/>
        <v>4747</v>
      </c>
      <c r="B4761" s="153">
        <f t="shared" si="681"/>
        <v>49672</v>
      </c>
      <c r="C4761" s="179" t="str">
        <f t="shared" si="682"/>
        <v>구간52</v>
      </c>
      <c r="D4761" s="152">
        <f t="shared" si="679"/>
        <v>92</v>
      </c>
      <c r="E4761" s="180">
        <f>COUNTIF($C$15:C4761,C4761)</f>
        <v>90</v>
      </c>
      <c r="F4761" s="181">
        <f t="shared" si="683"/>
        <v>0</v>
      </c>
      <c r="G4761" s="181">
        <f t="shared" si="684"/>
        <v>0</v>
      </c>
      <c r="H4761" s="182">
        <f t="shared" si="680"/>
        <v>0</v>
      </c>
    </row>
    <row r="4762" spans="1:8">
      <c r="A4762" s="152">
        <f t="shared" si="681"/>
        <v>4748</v>
      </c>
      <c r="B4762" s="153">
        <f t="shared" si="681"/>
        <v>49673</v>
      </c>
      <c r="C4762" s="179" t="str">
        <f t="shared" si="682"/>
        <v>구간52</v>
      </c>
      <c r="D4762" s="152">
        <f t="shared" si="679"/>
        <v>92</v>
      </c>
      <c r="E4762" s="180">
        <f>COUNTIF($C$15:C4762,C4762)</f>
        <v>91</v>
      </c>
      <c r="F4762" s="181">
        <f t="shared" si="683"/>
        <v>0</v>
      </c>
      <c r="G4762" s="181">
        <f t="shared" si="684"/>
        <v>0</v>
      </c>
      <c r="H4762" s="182">
        <f t="shared" si="680"/>
        <v>0</v>
      </c>
    </row>
    <row r="4763" spans="1:8">
      <c r="A4763" s="152">
        <f t="shared" si="681"/>
        <v>4749</v>
      </c>
      <c r="B4763" s="153">
        <f t="shared" si="681"/>
        <v>49674</v>
      </c>
      <c r="C4763" s="179" t="str">
        <f t="shared" si="682"/>
        <v>구간52</v>
      </c>
      <c r="D4763" s="152">
        <f t="shared" si="679"/>
        <v>92</v>
      </c>
      <c r="E4763" s="180">
        <f>COUNTIF($C$15:C4763,C4763)</f>
        <v>92</v>
      </c>
      <c r="F4763" s="181">
        <f t="shared" si="683"/>
        <v>0</v>
      </c>
      <c r="G4763" s="181">
        <f t="shared" si="684"/>
        <v>0</v>
      </c>
      <c r="H4763" s="182">
        <f t="shared" si="680"/>
        <v>0</v>
      </c>
    </row>
    <row r="4764" spans="1:8">
      <c r="A4764" s="152">
        <f t="shared" si="681"/>
        <v>4750</v>
      </c>
      <c r="B4764" s="153">
        <f t="shared" si="681"/>
        <v>49675</v>
      </c>
      <c r="C4764" s="179" t="str">
        <f t="shared" si="682"/>
        <v>구간53</v>
      </c>
      <c r="D4764" s="152">
        <f t="shared" si="679"/>
        <v>91</v>
      </c>
      <c r="E4764" s="180">
        <f>COUNTIF($C$15:C4764,C4764)</f>
        <v>1</v>
      </c>
      <c r="F4764" s="181">
        <f t="shared" si="683"/>
        <v>0</v>
      </c>
      <c r="G4764" s="181">
        <f t="shared" si="684"/>
        <v>0</v>
      </c>
      <c r="H4764" s="182">
        <f t="shared" si="680"/>
        <v>0</v>
      </c>
    </row>
    <row r="4765" spans="1:8">
      <c r="A4765" s="152">
        <f t="shared" si="681"/>
        <v>4751</v>
      </c>
      <c r="B4765" s="153">
        <f t="shared" si="681"/>
        <v>49676</v>
      </c>
      <c r="C4765" s="179" t="str">
        <f t="shared" si="682"/>
        <v>구간53</v>
      </c>
      <c r="D4765" s="152">
        <f t="shared" si="679"/>
        <v>91</v>
      </c>
      <c r="E4765" s="180">
        <f>COUNTIF($C$15:C4765,C4765)</f>
        <v>2</v>
      </c>
      <c r="F4765" s="181">
        <f t="shared" si="683"/>
        <v>0</v>
      </c>
      <c r="G4765" s="181">
        <f t="shared" si="684"/>
        <v>0</v>
      </c>
      <c r="H4765" s="182">
        <f t="shared" si="680"/>
        <v>0</v>
      </c>
    </row>
    <row r="4766" spans="1:8">
      <c r="A4766" s="152">
        <f t="shared" si="681"/>
        <v>4752</v>
      </c>
      <c r="B4766" s="153">
        <f t="shared" si="681"/>
        <v>49677</v>
      </c>
      <c r="C4766" s="179" t="str">
        <f t="shared" si="682"/>
        <v>구간53</v>
      </c>
      <c r="D4766" s="152">
        <f t="shared" si="679"/>
        <v>91</v>
      </c>
      <c r="E4766" s="180">
        <f>COUNTIF($C$15:C4766,C4766)</f>
        <v>3</v>
      </c>
      <c r="F4766" s="181">
        <f t="shared" si="683"/>
        <v>0</v>
      </c>
      <c r="G4766" s="181">
        <f t="shared" si="684"/>
        <v>0</v>
      </c>
      <c r="H4766" s="182">
        <f t="shared" si="680"/>
        <v>0</v>
      </c>
    </row>
    <row r="4767" spans="1:8">
      <c r="A4767" s="152">
        <f t="shared" si="681"/>
        <v>4753</v>
      </c>
      <c r="B4767" s="153">
        <f t="shared" si="681"/>
        <v>49678</v>
      </c>
      <c r="C4767" s="179" t="str">
        <f t="shared" si="682"/>
        <v>구간53</v>
      </c>
      <c r="D4767" s="152">
        <f t="shared" si="679"/>
        <v>91</v>
      </c>
      <c r="E4767" s="180">
        <f>COUNTIF($C$15:C4767,C4767)</f>
        <v>4</v>
      </c>
      <c r="F4767" s="181">
        <f t="shared" si="683"/>
        <v>0</v>
      </c>
      <c r="G4767" s="181">
        <f t="shared" si="684"/>
        <v>0</v>
      </c>
      <c r="H4767" s="182">
        <f t="shared" si="680"/>
        <v>0</v>
      </c>
    </row>
    <row r="4768" spans="1:8">
      <c r="A4768" s="152">
        <f t="shared" ref="A4768:B4783" si="685">A4767+1</f>
        <v>4754</v>
      </c>
      <c r="B4768" s="153">
        <f t="shared" si="685"/>
        <v>49679</v>
      </c>
      <c r="C4768" s="179" t="str">
        <f t="shared" si="682"/>
        <v>구간53</v>
      </c>
      <c r="D4768" s="152">
        <f t="shared" si="679"/>
        <v>91</v>
      </c>
      <c r="E4768" s="180">
        <f>COUNTIF($C$15:C4768,C4768)</f>
        <v>5</v>
      </c>
      <c r="F4768" s="181">
        <f t="shared" si="683"/>
        <v>0</v>
      </c>
      <c r="G4768" s="181">
        <f t="shared" si="684"/>
        <v>0</v>
      </c>
      <c r="H4768" s="182">
        <f t="shared" si="680"/>
        <v>0</v>
      </c>
    </row>
    <row r="4769" spans="1:8">
      <c r="A4769" s="152">
        <f t="shared" si="685"/>
        <v>4755</v>
      </c>
      <c r="B4769" s="153">
        <f t="shared" si="685"/>
        <v>49680</v>
      </c>
      <c r="C4769" s="179" t="str">
        <f t="shared" si="682"/>
        <v>구간53</v>
      </c>
      <c r="D4769" s="152">
        <f t="shared" si="679"/>
        <v>91</v>
      </c>
      <c r="E4769" s="180">
        <f>COUNTIF($C$15:C4769,C4769)</f>
        <v>6</v>
      </c>
      <c r="F4769" s="181">
        <f t="shared" si="683"/>
        <v>0</v>
      </c>
      <c r="G4769" s="181">
        <f t="shared" si="684"/>
        <v>0</v>
      </c>
      <c r="H4769" s="182">
        <f t="shared" si="680"/>
        <v>0</v>
      </c>
    </row>
    <row r="4770" spans="1:8">
      <c r="A4770" s="152">
        <f t="shared" si="685"/>
        <v>4756</v>
      </c>
      <c r="B4770" s="153">
        <f t="shared" si="685"/>
        <v>49681</v>
      </c>
      <c r="C4770" s="179" t="str">
        <f t="shared" si="682"/>
        <v>구간53</v>
      </c>
      <c r="D4770" s="152">
        <f t="shared" si="679"/>
        <v>91</v>
      </c>
      <c r="E4770" s="180">
        <f>COUNTIF($C$15:C4770,C4770)</f>
        <v>7</v>
      </c>
      <c r="F4770" s="181">
        <f t="shared" si="683"/>
        <v>0</v>
      </c>
      <c r="G4770" s="181">
        <f t="shared" si="684"/>
        <v>0</v>
      </c>
      <c r="H4770" s="182">
        <f t="shared" si="680"/>
        <v>0</v>
      </c>
    </row>
    <row r="4771" spans="1:8">
      <c r="A4771" s="152">
        <f t="shared" si="685"/>
        <v>4757</v>
      </c>
      <c r="B4771" s="153">
        <f t="shared" si="685"/>
        <v>49682</v>
      </c>
      <c r="C4771" s="179" t="str">
        <f t="shared" si="682"/>
        <v>구간53</v>
      </c>
      <c r="D4771" s="152">
        <f t="shared" si="679"/>
        <v>91</v>
      </c>
      <c r="E4771" s="180">
        <f>COUNTIF($C$15:C4771,C4771)</f>
        <v>8</v>
      </c>
      <c r="F4771" s="181">
        <f t="shared" si="683"/>
        <v>0</v>
      </c>
      <c r="G4771" s="181">
        <f t="shared" si="684"/>
        <v>0</v>
      </c>
      <c r="H4771" s="182">
        <f t="shared" si="680"/>
        <v>0</v>
      </c>
    </row>
    <row r="4772" spans="1:8">
      <c r="A4772" s="152">
        <f t="shared" si="685"/>
        <v>4758</v>
      </c>
      <c r="B4772" s="153">
        <f t="shared" si="685"/>
        <v>49683</v>
      </c>
      <c r="C4772" s="179" t="str">
        <f t="shared" si="682"/>
        <v>구간53</v>
      </c>
      <c r="D4772" s="152">
        <f t="shared" si="679"/>
        <v>91</v>
      </c>
      <c r="E4772" s="180">
        <f>COUNTIF($C$15:C4772,C4772)</f>
        <v>9</v>
      </c>
      <c r="F4772" s="181">
        <f t="shared" si="683"/>
        <v>0</v>
      </c>
      <c r="G4772" s="181">
        <f t="shared" si="684"/>
        <v>0</v>
      </c>
      <c r="H4772" s="182">
        <f t="shared" si="680"/>
        <v>0</v>
      </c>
    </row>
    <row r="4773" spans="1:8">
      <c r="A4773" s="152">
        <f t="shared" si="685"/>
        <v>4759</v>
      </c>
      <c r="B4773" s="153">
        <f t="shared" si="685"/>
        <v>49684</v>
      </c>
      <c r="C4773" s="179" t="str">
        <f t="shared" si="682"/>
        <v>구간53</v>
      </c>
      <c r="D4773" s="152">
        <f t="shared" si="679"/>
        <v>91</v>
      </c>
      <c r="E4773" s="180">
        <f>COUNTIF($C$15:C4773,C4773)</f>
        <v>10</v>
      </c>
      <c r="F4773" s="181">
        <f t="shared" si="683"/>
        <v>0</v>
      </c>
      <c r="G4773" s="181">
        <f t="shared" si="684"/>
        <v>0</v>
      </c>
      <c r="H4773" s="182">
        <f t="shared" si="680"/>
        <v>0</v>
      </c>
    </row>
    <row r="4774" spans="1:8">
      <c r="A4774" s="152">
        <f t="shared" si="685"/>
        <v>4760</v>
      </c>
      <c r="B4774" s="153">
        <f t="shared" si="685"/>
        <v>49685</v>
      </c>
      <c r="C4774" s="179" t="str">
        <f t="shared" si="682"/>
        <v>구간53</v>
      </c>
      <c r="D4774" s="152">
        <f t="shared" si="679"/>
        <v>91</v>
      </c>
      <c r="E4774" s="180">
        <f>COUNTIF($C$15:C4774,C4774)</f>
        <v>11</v>
      </c>
      <c r="F4774" s="181">
        <f t="shared" si="683"/>
        <v>0</v>
      </c>
      <c r="G4774" s="181">
        <f t="shared" si="684"/>
        <v>0</v>
      </c>
      <c r="H4774" s="182">
        <f t="shared" si="680"/>
        <v>0</v>
      </c>
    </row>
    <row r="4775" spans="1:8">
      <c r="A4775" s="152">
        <f t="shared" si="685"/>
        <v>4761</v>
      </c>
      <c r="B4775" s="153">
        <f t="shared" si="685"/>
        <v>49686</v>
      </c>
      <c r="C4775" s="179" t="str">
        <f t="shared" si="682"/>
        <v>구간53</v>
      </c>
      <c r="D4775" s="152">
        <f t="shared" si="679"/>
        <v>91</v>
      </c>
      <c r="E4775" s="180">
        <f>COUNTIF($C$15:C4775,C4775)</f>
        <v>12</v>
      </c>
      <c r="F4775" s="181">
        <f t="shared" si="683"/>
        <v>0</v>
      </c>
      <c r="G4775" s="181">
        <f t="shared" si="684"/>
        <v>0</v>
      </c>
      <c r="H4775" s="182">
        <f t="shared" si="680"/>
        <v>0</v>
      </c>
    </row>
    <row r="4776" spans="1:8">
      <c r="A4776" s="152">
        <f t="shared" si="685"/>
        <v>4762</v>
      </c>
      <c r="B4776" s="153">
        <f t="shared" si="685"/>
        <v>49687</v>
      </c>
      <c r="C4776" s="179" t="str">
        <f t="shared" si="682"/>
        <v>구간53</v>
      </c>
      <c r="D4776" s="152">
        <f t="shared" si="679"/>
        <v>91</v>
      </c>
      <c r="E4776" s="180">
        <f>COUNTIF($C$15:C4776,C4776)</f>
        <v>13</v>
      </c>
      <c r="F4776" s="181">
        <f t="shared" si="683"/>
        <v>0</v>
      </c>
      <c r="G4776" s="181">
        <f t="shared" si="684"/>
        <v>0</v>
      </c>
      <c r="H4776" s="182">
        <f t="shared" si="680"/>
        <v>0</v>
      </c>
    </row>
    <row r="4777" spans="1:8">
      <c r="A4777" s="152">
        <f t="shared" si="685"/>
        <v>4763</v>
      </c>
      <c r="B4777" s="153">
        <f t="shared" si="685"/>
        <v>49688</v>
      </c>
      <c r="C4777" s="179" t="str">
        <f t="shared" si="682"/>
        <v>구간53</v>
      </c>
      <c r="D4777" s="152">
        <f t="shared" si="679"/>
        <v>91</v>
      </c>
      <c r="E4777" s="180">
        <f>COUNTIF($C$15:C4777,C4777)</f>
        <v>14</v>
      </c>
      <c r="F4777" s="181">
        <f t="shared" si="683"/>
        <v>0</v>
      </c>
      <c r="G4777" s="181">
        <f t="shared" si="684"/>
        <v>0</v>
      </c>
      <c r="H4777" s="182">
        <f t="shared" si="680"/>
        <v>0</v>
      </c>
    </row>
    <row r="4778" spans="1:8">
      <c r="A4778" s="152">
        <f t="shared" si="685"/>
        <v>4764</v>
      </c>
      <c r="B4778" s="153">
        <f t="shared" si="685"/>
        <v>49689</v>
      </c>
      <c r="C4778" s="179" t="str">
        <f t="shared" si="682"/>
        <v>구간53</v>
      </c>
      <c r="D4778" s="152">
        <f t="shared" si="679"/>
        <v>91</v>
      </c>
      <c r="E4778" s="180">
        <f>COUNTIF($C$15:C4778,C4778)</f>
        <v>15</v>
      </c>
      <c r="F4778" s="181">
        <f t="shared" si="683"/>
        <v>0</v>
      </c>
      <c r="G4778" s="181">
        <f t="shared" si="684"/>
        <v>0</v>
      </c>
      <c r="H4778" s="182">
        <f t="shared" si="680"/>
        <v>0</v>
      </c>
    </row>
    <row r="4779" spans="1:8">
      <c r="A4779" s="152">
        <f t="shared" si="685"/>
        <v>4765</v>
      </c>
      <c r="B4779" s="153">
        <f t="shared" si="685"/>
        <v>49690</v>
      </c>
      <c r="C4779" s="179" t="str">
        <f t="shared" si="682"/>
        <v>구간53</v>
      </c>
      <c r="D4779" s="152">
        <f t="shared" si="679"/>
        <v>91</v>
      </c>
      <c r="E4779" s="180">
        <f>COUNTIF($C$15:C4779,C4779)</f>
        <v>16</v>
      </c>
      <c r="F4779" s="181">
        <f t="shared" si="683"/>
        <v>0</v>
      </c>
      <c r="G4779" s="181">
        <f t="shared" si="684"/>
        <v>0</v>
      </c>
      <c r="H4779" s="182">
        <f t="shared" si="680"/>
        <v>0</v>
      </c>
    </row>
    <row r="4780" spans="1:8">
      <c r="A4780" s="152">
        <f t="shared" si="685"/>
        <v>4766</v>
      </c>
      <c r="B4780" s="153">
        <f t="shared" si="685"/>
        <v>49691</v>
      </c>
      <c r="C4780" s="179" t="str">
        <f t="shared" si="682"/>
        <v>구간53</v>
      </c>
      <c r="D4780" s="152">
        <f t="shared" si="679"/>
        <v>91</v>
      </c>
      <c r="E4780" s="180">
        <f>COUNTIF($C$15:C4780,C4780)</f>
        <v>17</v>
      </c>
      <c r="F4780" s="181">
        <f t="shared" si="683"/>
        <v>0</v>
      </c>
      <c r="G4780" s="181">
        <f t="shared" si="684"/>
        <v>0</v>
      </c>
      <c r="H4780" s="182">
        <f t="shared" si="680"/>
        <v>0</v>
      </c>
    </row>
    <row r="4781" spans="1:8">
      <c r="A4781" s="152">
        <f t="shared" si="685"/>
        <v>4767</v>
      </c>
      <c r="B4781" s="153">
        <f t="shared" si="685"/>
        <v>49692</v>
      </c>
      <c r="C4781" s="179" t="str">
        <f t="shared" si="682"/>
        <v>구간53</v>
      </c>
      <c r="D4781" s="152">
        <f t="shared" si="679"/>
        <v>91</v>
      </c>
      <c r="E4781" s="180">
        <f>COUNTIF($C$15:C4781,C4781)</f>
        <v>18</v>
      </c>
      <c r="F4781" s="181">
        <f t="shared" si="683"/>
        <v>0</v>
      </c>
      <c r="G4781" s="181">
        <f t="shared" si="684"/>
        <v>0</v>
      </c>
      <c r="H4781" s="182">
        <f t="shared" si="680"/>
        <v>0</v>
      </c>
    </row>
    <row r="4782" spans="1:8">
      <c r="A4782" s="152">
        <f t="shared" si="685"/>
        <v>4768</v>
      </c>
      <c r="B4782" s="153">
        <f t="shared" si="685"/>
        <v>49693</v>
      </c>
      <c r="C4782" s="179" t="str">
        <f t="shared" si="682"/>
        <v>구간53</v>
      </c>
      <c r="D4782" s="152">
        <f t="shared" si="679"/>
        <v>91</v>
      </c>
      <c r="E4782" s="180">
        <f>COUNTIF($C$15:C4782,C4782)</f>
        <v>19</v>
      </c>
      <c r="F4782" s="181">
        <f t="shared" si="683"/>
        <v>0</v>
      </c>
      <c r="G4782" s="181">
        <f t="shared" si="684"/>
        <v>0</v>
      </c>
      <c r="H4782" s="182">
        <f t="shared" si="680"/>
        <v>0</v>
      </c>
    </row>
    <row r="4783" spans="1:8">
      <c r="A4783" s="152">
        <f t="shared" si="685"/>
        <v>4769</v>
      </c>
      <c r="B4783" s="153">
        <f t="shared" si="685"/>
        <v>49694</v>
      </c>
      <c r="C4783" s="179" t="str">
        <f t="shared" si="682"/>
        <v>구간53</v>
      </c>
      <c r="D4783" s="152">
        <f t="shared" si="679"/>
        <v>91</v>
      </c>
      <c r="E4783" s="180">
        <f>COUNTIF($C$15:C4783,C4783)</f>
        <v>20</v>
      </c>
      <c r="F4783" s="181">
        <f t="shared" si="683"/>
        <v>0</v>
      </c>
      <c r="G4783" s="181">
        <f t="shared" si="684"/>
        <v>0</v>
      </c>
      <c r="H4783" s="182">
        <f t="shared" si="680"/>
        <v>0</v>
      </c>
    </row>
    <row r="4784" spans="1:8">
      <c r="A4784" s="152">
        <f t="shared" ref="A4784:B4799" si="686">A4783+1</f>
        <v>4770</v>
      </c>
      <c r="B4784" s="153">
        <f t="shared" si="686"/>
        <v>49695</v>
      </c>
      <c r="C4784" s="179" t="str">
        <f t="shared" si="682"/>
        <v>구간53</v>
      </c>
      <c r="D4784" s="152">
        <f t="shared" si="679"/>
        <v>91</v>
      </c>
      <c r="E4784" s="180">
        <f>COUNTIF($C$15:C4784,C4784)</f>
        <v>21</v>
      </c>
      <c r="F4784" s="181">
        <f t="shared" si="683"/>
        <v>0</v>
      </c>
      <c r="G4784" s="181">
        <f t="shared" si="684"/>
        <v>0</v>
      </c>
      <c r="H4784" s="182">
        <f t="shared" si="680"/>
        <v>0</v>
      </c>
    </row>
    <row r="4785" spans="1:8">
      <c r="A4785" s="152">
        <f t="shared" si="686"/>
        <v>4771</v>
      </c>
      <c r="B4785" s="153">
        <f t="shared" si="686"/>
        <v>49696</v>
      </c>
      <c r="C4785" s="179" t="str">
        <f t="shared" si="682"/>
        <v>구간53</v>
      </c>
      <c r="D4785" s="152">
        <f t="shared" si="679"/>
        <v>91</v>
      </c>
      <c r="E4785" s="180">
        <f>COUNTIF($C$15:C4785,C4785)</f>
        <v>22</v>
      </c>
      <c r="F4785" s="181">
        <f t="shared" si="683"/>
        <v>0</v>
      </c>
      <c r="G4785" s="181">
        <f t="shared" si="684"/>
        <v>0</v>
      </c>
      <c r="H4785" s="182">
        <f t="shared" si="680"/>
        <v>0</v>
      </c>
    </row>
    <row r="4786" spans="1:8">
      <c r="A4786" s="152">
        <f t="shared" si="686"/>
        <v>4772</v>
      </c>
      <c r="B4786" s="153">
        <f t="shared" si="686"/>
        <v>49697</v>
      </c>
      <c r="C4786" s="179" t="str">
        <f t="shared" si="682"/>
        <v>구간53</v>
      </c>
      <c r="D4786" s="152">
        <f t="shared" si="679"/>
        <v>91</v>
      </c>
      <c r="E4786" s="180">
        <f>COUNTIF($C$15:C4786,C4786)</f>
        <v>23</v>
      </c>
      <c r="F4786" s="181">
        <f t="shared" si="683"/>
        <v>0</v>
      </c>
      <c r="G4786" s="181">
        <f t="shared" si="684"/>
        <v>0</v>
      </c>
      <c r="H4786" s="182">
        <f t="shared" si="680"/>
        <v>0</v>
      </c>
    </row>
    <row r="4787" spans="1:8">
      <c r="A4787" s="152">
        <f t="shared" si="686"/>
        <v>4773</v>
      </c>
      <c r="B4787" s="153">
        <f t="shared" si="686"/>
        <v>49698</v>
      </c>
      <c r="C4787" s="179" t="str">
        <f t="shared" si="682"/>
        <v>구간53</v>
      </c>
      <c r="D4787" s="152">
        <f t="shared" si="679"/>
        <v>91</v>
      </c>
      <c r="E4787" s="180">
        <f>COUNTIF($C$15:C4787,C4787)</f>
        <v>24</v>
      </c>
      <c r="F4787" s="181">
        <f t="shared" si="683"/>
        <v>0</v>
      </c>
      <c r="G4787" s="181">
        <f t="shared" si="684"/>
        <v>0</v>
      </c>
      <c r="H4787" s="182">
        <f t="shared" si="680"/>
        <v>0</v>
      </c>
    </row>
    <row r="4788" spans="1:8">
      <c r="A4788" s="152">
        <f t="shared" si="686"/>
        <v>4774</v>
      </c>
      <c r="B4788" s="153">
        <f t="shared" si="686"/>
        <v>49699</v>
      </c>
      <c r="C4788" s="179" t="str">
        <f t="shared" si="682"/>
        <v>구간53</v>
      </c>
      <c r="D4788" s="152">
        <f t="shared" si="679"/>
        <v>91</v>
      </c>
      <c r="E4788" s="180">
        <f>COUNTIF($C$15:C4788,C4788)</f>
        <v>25</v>
      </c>
      <c r="F4788" s="181">
        <f t="shared" si="683"/>
        <v>0</v>
      </c>
      <c r="G4788" s="181">
        <f t="shared" si="684"/>
        <v>0</v>
      </c>
      <c r="H4788" s="182">
        <f t="shared" si="680"/>
        <v>0</v>
      </c>
    </row>
    <row r="4789" spans="1:8">
      <c r="A4789" s="152">
        <f t="shared" si="686"/>
        <v>4775</v>
      </c>
      <c r="B4789" s="153">
        <f t="shared" si="686"/>
        <v>49700</v>
      </c>
      <c r="C4789" s="179" t="str">
        <f t="shared" si="682"/>
        <v>구간53</v>
      </c>
      <c r="D4789" s="152">
        <f t="shared" si="679"/>
        <v>91</v>
      </c>
      <c r="E4789" s="180">
        <f>COUNTIF($C$15:C4789,C4789)</f>
        <v>26</v>
      </c>
      <c r="F4789" s="181">
        <f t="shared" si="683"/>
        <v>0</v>
      </c>
      <c r="G4789" s="181">
        <f t="shared" si="684"/>
        <v>0</v>
      </c>
      <c r="H4789" s="182">
        <f t="shared" si="680"/>
        <v>0</v>
      </c>
    </row>
    <row r="4790" spans="1:8">
      <c r="A4790" s="152">
        <f t="shared" si="686"/>
        <v>4776</v>
      </c>
      <c r="B4790" s="153">
        <f t="shared" si="686"/>
        <v>49701</v>
      </c>
      <c r="C4790" s="179" t="str">
        <f t="shared" si="682"/>
        <v>구간53</v>
      </c>
      <c r="D4790" s="152">
        <f t="shared" si="679"/>
        <v>91</v>
      </c>
      <c r="E4790" s="180">
        <f>COUNTIF($C$15:C4790,C4790)</f>
        <v>27</v>
      </c>
      <c r="F4790" s="181">
        <f t="shared" si="683"/>
        <v>0</v>
      </c>
      <c r="G4790" s="181">
        <f t="shared" si="684"/>
        <v>0</v>
      </c>
      <c r="H4790" s="182">
        <f t="shared" si="680"/>
        <v>0</v>
      </c>
    </row>
    <row r="4791" spans="1:8">
      <c r="A4791" s="152">
        <f t="shared" si="686"/>
        <v>4777</v>
      </c>
      <c r="B4791" s="153">
        <f t="shared" si="686"/>
        <v>49702</v>
      </c>
      <c r="C4791" s="179" t="str">
        <f t="shared" si="682"/>
        <v>구간53</v>
      </c>
      <c r="D4791" s="152">
        <f t="shared" si="679"/>
        <v>91</v>
      </c>
      <c r="E4791" s="180">
        <f>COUNTIF($C$15:C4791,C4791)</f>
        <v>28</v>
      </c>
      <c r="F4791" s="181">
        <f t="shared" si="683"/>
        <v>0</v>
      </c>
      <c r="G4791" s="181">
        <f t="shared" si="684"/>
        <v>0</v>
      </c>
      <c r="H4791" s="182">
        <f t="shared" si="680"/>
        <v>0</v>
      </c>
    </row>
    <row r="4792" spans="1:8">
      <c r="A4792" s="152">
        <f t="shared" si="686"/>
        <v>4778</v>
      </c>
      <c r="B4792" s="153">
        <f t="shared" si="686"/>
        <v>49703</v>
      </c>
      <c r="C4792" s="179" t="str">
        <f t="shared" si="682"/>
        <v>구간53</v>
      </c>
      <c r="D4792" s="152">
        <f t="shared" si="679"/>
        <v>91</v>
      </c>
      <c r="E4792" s="180">
        <f>COUNTIF($C$15:C4792,C4792)</f>
        <v>29</v>
      </c>
      <c r="F4792" s="181">
        <f t="shared" si="683"/>
        <v>0</v>
      </c>
      <c r="G4792" s="181">
        <f t="shared" si="684"/>
        <v>0</v>
      </c>
      <c r="H4792" s="182">
        <f t="shared" si="680"/>
        <v>0</v>
      </c>
    </row>
    <row r="4793" spans="1:8">
      <c r="A4793" s="152">
        <f t="shared" si="686"/>
        <v>4779</v>
      </c>
      <c r="B4793" s="153">
        <f t="shared" si="686"/>
        <v>49704</v>
      </c>
      <c r="C4793" s="179" t="str">
        <f t="shared" si="682"/>
        <v>구간53</v>
      </c>
      <c r="D4793" s="152">
        <f t="shared" si="679"/>
        <v>91</v>
      </c>
      <c r="E4793" s="180">
        <f>COUNTIF($C$15:C4793,C4793)</f>
        <v>30</v>
      </c>
      <c r="F4793" s="181">
        <f t="shared" si="683"/>
        <v>0</v>
      </c>
      <c r="G4793" s="181">
        <f t="shared" si="684"/>
        <v>0</v>
      </c>
      <c r="H4793" s="182">
        <f t="shared" si="680"/>
        <v>0</v>
      </c>
    </row>
    <row r="4794" spans="1:8">
      <c r="A4794" s="152">
        <f t="shared" si="686"/>
        <v>4780</v>
      </c>
      <c r="B4794" s="153">
        <f t="shared" si="686"/>
        <v>49705</v>
      </c>
      <c r="C4794" s="179" t="str">
        <f t="shared" si="682"/>
        <v>구간53</v>
      </c>
      <c r="D4794" s="152">
        <f t="shared" si="679"/>
        <v>91</v>
      </c>
      <c r="E4794" s="180">
        <f>COUNTIF($C$15:C4794,C4794)</f>
        <v>31</v>
      </c>
      <c r="F4794" s="181">
        <f t="shared" si="683"/>
        <v>0</v>
      </c>
      <c r="G4794" s="181">
        <f t="shared" si="684"/>
        <v>0</v>
      </c>
      <c r="H4794" s="182">
        <f t="shared" si="680"/>
        <v>0</v>
      </c>
    </row>
    <row r="4795" spans="1:8">
      <c r="A4795" s="152">
        <f t="shared" si="686"/>
        <v>4781</v>
      </c>
      <c r="B4795" s="153">
        <f t="shared" si="686"/>
        <v>49706</v>
      </c>
      <c r="C4795" s="179" t="str">
        <f t="shared" si="682"/>
        <v>구간53</v>
      </c>
      <c r="D4795" s="152">
        <f t="shared" si="679"/>
        <v>91</v>
      </c>
      <c r="E4795" s="180">
        <f>COUNTIF($C$15:C4795,C4795)</f>
        <v>32</v>
      </c>
      <c r="F4795" s="181">
        <f t="shared" si="683"/>
        <v>0</v>
      </c>
      <c r="G4795" s="181">
        <f t="shared" si="684"/>
        <v>0</v>
      </c>
      <c r="H4795" s="182">
        <f t="shared" si="680"/>
        <v>0</v>
      </c>
    </row>
    <row r="4796" spans="1:8">
      <c r="A4796" s="152">
        <f t="shared" si="686"/>
        <v>4782</v>
      </c>
      <c r="B4796" s="153">
        <f t="shared" si="686"/>
        <v>49707</v>
      </c>
      <c r="C4796" s="179" t="str">
        <f t="shared" si="682"/>
        <v>구간53</v>
      </c>
      <c r="D4796" s="152">
        <f t="shared" si="679"/>
        <v>91</v>
      </c>
      <c r="E4796" s="180">
        <f>COUNTIF($C$15:C4796,C4796)</f>
        <v>33</v>
      </c>
      <c r="F4796" s="181">
        <f t="shared" si="683"/>
        <v>0</v>
      </c>
      <c r="G4796" s="181">
        <f t="shared" si="684"/>
        <v>0</v>
      </c>
      <c r="H4796" s="182">
        <f t="shared" si="680"/>
        <v>0</v>
      </c>
    </row>
    <row r="4797" spans="1:8">
      <c r="A4797" s="152">
        <f t="shared" si="686"/>
        <v>4783</v>
      </c>
      <c r="B4797" s="153">
        <f t="shared" si="686"/>
        <v>49708</v>
      </c>
      <c r="C4797" s="179" t="str">
        <f t="shared" si="682"/>
        <v>구간53</v>
      </c>
      <c r="D4797" s="152">
        <f t="shared" si="679"/>
        <v>91</v>
      </c>
      <c r="E4797" s="180">
        <f>COUNTIF($C$15:C4797,C4797)</f>
        <v>34</v>
      </c>
      <c r="F4797" s="181">
        <f t="shared" si="683"/>
        <v>0</v>
      </c>
      <c r="G4797" s="181">
        <f t="shared" si="684"/>
        <v>0</v>
      </c>
      <c r="H4797" s="182">
        <f t="shared" si="680"/>
        <v>0</v>
      </c>
    </row>
    <row r="4798" spans="1:8">
      <c r="A4798" s="152">
        <f t="shared" si="686"/>
        <v>4784</v>
      </c>
      <c r="B4798" s="153">
        <f t="shared" si="686"/>
        <v>49709</v>
      </c>
      <c r="C4798" s="179" t="str">
        <f t="shared" si="682"/>
        <v>구간53</v>
      </c>
      <c r="D4798" s="152">
        <f t="shared" si="679"/>
        <v>91</v>
      </c>
      <c r="E4798" s="180">
        <f>COUNTIF($C$15:C4798,C4798)</f>
        <v>35</v>
      </c>
      <c r="F4798" s="181">
        <f t="shared" si="683"/>
        <v>0</v>
      </c>
      <c r="G4798" s="181">
        <f t="shared" si="684"/>
        <v>0</v>
      </c>
      <c r="H4798" s="182">
        <f t="shared" si="680"/>
        <v>0</v>
      </c>
    </row>
    <row r="4799" spans="1:8">
      <c r="A4799" s="152">
        <f t="shared" si="686"/>
        <v>4785</v>
      </c>
      <c r="B4799" s="153">
        <f t="shared" si="686"/>
        <v>49710</v>
      </c>
      <c r="C4799" s="179" t="str">
        <f t="shared" si="682"/>
        <v>구간53</v>
      </c>
      <c r="D4799" s="152">
        <f t="shared" si="679"/>
        <v>91</v>
      </c>
      <c r="E4799" s="180">
        <f>COUNTIF($C$15:C4799,C4799)</f>
        <v>36</v>
      </c>
      <c r="F4799" s="181">
        <f t="shared" si="683"/>
        <v>0</v>
      </c>
      <c r="G4799" s="181">
        <f t="shared" si="684"/>
        <v>0</v>
      </c>
      <c r="H4799" s="182">
        <f t="shared" si="680"/>
        <v>0</v>
      </c>
    </row>
    <row r="4800" spans="1:8">
      <c r="A4800" s="152">
        <f t="shared" ref="A4800:B4815" si="687">A4799+1</f>
        <v>4786</v>
      </c>
      <c r="B4800" s="153">
        <f t="shared" si="687"/>
        <v>49711</v>
      </c>
      <c r="C4800" s="179" t="str">
        <f t="shared" si="682"/>
        <v>구간53</v>
      </c>
      <c r="D4800" s="152">
        <f t="shared" si="679"/>
        <v>91</v>
      </c>
      <c r="E4800" s="180">
        <f>COUNTIF($C$15:C4800,C4800)</f>
        <v>37</v>
      </c>
      <c r="F4800" s="181">
        <f t="shared" si="683"/>
        <v>0</v>
      </c>
      <c r="G4800" s="181">
        <f t="shared" si="684"/>
        <v>0</v>
      </c>
      <c r="H4800" s="182">
        <f t="shared" si="680"/>
        <v>0</v>
      </c>
    </row>
    <row r="4801" spans="1:8">
      <c r="A4801" s="152">
        <f t="shared" si="687"/>
        <v>4787</v>
      </c>
      <c r="B4801" s="153">
        <f t="shared" si="687"/>
        <v>49712</v>
      </c>
      <c r="C4801" s="179" t="str">
        <f t="shared" si="682"/>
        <v>구간53</v>
      </c>
      <c r="D4801" s="152">
        <f t="shared" si="679"/>
        <v>91</v>
      </c>
      <c r="E4801" s="180">
        <f>COUNTIF($C$15:C4801,C4801)</f>
        <v>38</v>
      </c>
      <c r="F4801" s="181">
        <f t="shared" si="683"/>
        <v>0</v>
      </c>
      <c r="G4801" s="181">
        <f t="shared" si="684"/>
        <v>0</v>
      </c>
      <c r="H4801" s="182">
        <f t="shared" si="680"/>
        <v>0</v>
      </c>
    </row>
    <row r="4802" spans="1:8">
      <c r="A4802" s="152">
        <f t="shared" si="687"/>
        <v>4788</v>
      </c>
      <c r="B4802" s="153">
        <f t="shared" si="687"/>
        <v>49713</v>
      </c>
      <c r="C4802" s="179" t="str">
        <f t="shared" si="682"/>
        <v>구간53</v>
      </c>
      <c r="D4802" s="152">
        <f t="shared" si="679"/>
        <v>91</v>
      </c>
      <c r="E4802" s="180">
        <f>COUNTIF($C$15:C4802,C4802)</f>
        <v>39</v>
      </c>
      <c r="F4802" s="181">
        <f t="shared" si="683"/>
        <v>0</v>
      </c>
      <c r="G4802" s="181">
        <f t="shared" si="684"/>
        <v>0</v>
      </c>
      <c r="H4802" s="182">
        <f t="shared" si="680"/>
        <v>0</v>
      </c>
    </row>
    <row r="4803" spans="1:8">
      <c r="A4803" s="152">
        <f t="shared" si="687"/>
        <v>4789</v>
      </c>
      <c r="B4803" s="153">
        <f t="shared" si="687"/>
        <v>49714</v>
      </c>
      <c r="C4803" s="179" t="str">
        <f t="shared" si="682"/>
        <v>구간53</v>
      </c>
      <c r="D4803" s="152">
        <f t="shared" si="679"/>
        <v>91</v>
      </c>
      <c r="E4803" s="180">
        <f>COUNTIF($C$15:C4803,C4803)</f>
        <v>40</v>
      </c>
      <c r="F4803" s="181">
        <f t="shared" si="683"/>
        <v>0</v>
      </c>
      <c r="G4803" s="181">
        <f t="shared" si="684"/>
        <v>0</v>
      </c>
      <c r="H4803" s="182">
        <f t="shared" si="680"/>
        <v>0</v>
      </c>
    </row>
    <row r="4804" spans="1:8">
      <c r="A4804" s="152">
        <f t="shared" si="687"/>
        <v>4790</v>
      </c>
      <c r="B4804" s="153">
        <f t="shared" si="687"/>
        <v>49715</v>
      </c>
      <c r="C4804" s="179" t="str">
        <f t="shared" si="682"/>
        <v>구간53</v>
      </c>
      <c r="D4804" s="152">
        <f t="shared" si="679"/>
        <v>91</v>
      </c>
      <c r="E4804" s="180">
        <f>COUNTIF($C$15:C4804,C4804)</f>
        <v>41</v>
      </c>
      <c r="F4804" s="181">
        <f t="shared" si="683"/>
        <v>0</v>
      </c>
      <c r="G4804" s="181">
        <f t="shared" si="684"/>
        <v>0</v>
      </c>
      <c r="H4804" s="182">
        <f t="shared" si="680"/>
        <v>0</v>
      </c>
    </row>
    <row r="4805" spans="1:8">
      <c r="A4805" s="152">
        <f t="shared" si="687"/>
        <v>4791</v>
      </c>
      <c r="B4805" s="153">
        <f t="shared" si="687"/>
        <v>49716</v>
      </c>
      <c r="C4805" s="179" t="str">
        <f t="shared" si="682"/>
        <v>구간53</v>
      </c>
      <c r="D4805" s="152">
        <f t="shared" si="679"/>
        <v>91</v>
      </c>
      <c r="E4805" s="180">
        <f>COUNTIF($C$15:C4805,C4805)</f>
        <v>42</v>
      </c>
      <c r="F4805" s="181">
        <f t="shared" si="683"/>
        <v>0</v>
      </c>
      <c r="G4805" s="181">
        <f t="shared" si="684"/>
        <v>0</v>
      </c>
      <c r="H4805" s="182">
        <f t="shared" si="680"/>
        <v>0</v>
      </c>
    </row>
    <row r="4806" spans="1:8">
      <c r="A4806" s="152">
        <f t="shared" si="687"/>
        <v>4792</v>
      </c>
      <c r="B4806" s="153">
        <f t="shared" si="687"/>
        <v>49717</v>
      </c>
      <c r="C4806" s="179" t="str">
        <f t="shared" si="682"/>
        <v>구간53</v>
      </c>
      <c r="D4806" s="152">
        <f t="shared" si="679"/>
        <v>91</v>
      </c>
      <c r="E4806" s="180">
        <f>COUNTIF($C$15:C4806,C4806)</f>
        <v>43</v>
      </c>
      <c r="F4806" s="181">
        <f t="shared" si="683"/>
        <v>0</v>
      </c>
      <c r="G4806" s="181">
        <f t="shared" si="684"/>
        <v>0</v>
      </c>
      <c r="H4806" s="182">
        <f t="shared" si="680"/>
        <v>0</v>
      </c>
    </row>
    <row r="4807" spans="1:8">
      <c r="A4807" s="152">
        <f t="shared" si="687"/>
        <v>4793</v>
      </c>
      <c r="B4807" s="153">
        <f t="shared" si="687"/>
        <v>49718</v>
      </c>
      <c r="C4807" s="179" t="str">
        <f t="shared" si="682"/>
        <v>구간53</v>
      </c>
      <c r="D4807" s="152">
        <f t="shared" si="679"/>
        <v>91</v>
      </c>
      <c r="E4807" s="180">
        <f>COUNTIF($C$15:C4807,C4807)</f>
        <v>44</v>
      </c>
      <c r="F4807" s="181">
        <f t="shared" si="683"/>
        <v>0</v>
      </c>
      <c r="G4807" s="181">
        <f t="shared" si="684"/>
        <v>0</v>
      </c>
      <c r="H4807" s="182">
        <f t="shared" si="680"/>
        <v>0</v>
      </c>
    </row>
    <row r="4808" spans="1:8">
      <c r="A4808" s="152">
        <f t="shared" si="687"/>
        <v>4794</v>
      </c>
      <c r="B4808" s="153">
        <f t="shared" si="687"/>
        <v>49719</v>
      </c>
      <c r="C4808" s="179" t="str">
        <f t="shared" si="682"/>
        <v>구간53</v>
      </c>
      <c r="D4808" s="152">
        <f t="shared" si="679"/>
        <v>91</v>
      </c>
      <c r="E4808" s="180">
        <f>COUNTIF($C$15:C4808,C4808)</f>
        <v>45</v>
      </c>
      <c r="F4808" s="181">
        <f t="shared" si="683"/>
        <v>0</v>
      </c>
      <c r="G4808" s="181">
        <f t="shared" si="684"/>
        <v>0</v>
      </c>
      <c r="H4808" s="182">
        <f t="shared" si="680"/>
        <v>0</v>
      </c>
    </row>
    <row r="4809" spans="1:8">
      <c r="A4809" s="152">
        <f t="shared" si="687"/>
        <v>4795</v>
      </c>
      <c r="B4809" s="153">
        <f t="shared" si="687"/>
        <v>49720</v>
      </c>
      <c r="C4809" s="179" t="str">
        <f t="shared" si="682"/>
        <v>구간53</v>
      </c>
      <c r="D4809" s="152">
        <f t="shared" si="679"/>
        <v>91</v>
      </c>
      <c r="E4809" s="180">
        <f>COUNTIF($C$15:C4809,C4809)</f>
        <v>46</v>
      </c>
      <c r="F4809" s="181">
        <f t="shared" si="683"/>
        <v>0</v>
      </c>
      <c r="G4809" s="181">
        <f t="shared" si="684"/>
        <v>0</v>
      </c>
      <c r="H4809" s="182">
        <f t="shared" si="680"/>
        <v>0</v>
      </c>
    </row>
    <row r="4810" spans="1:8">
      <c r="A4810" s="152">
        <f t="shared" si="687"/>
        <v>4796</v>
      </c>
      <c r="B4810" s="153">
        <f t="shared" si="687"/>
        <v>49721</v>
      </c>
      <c r="C4810" s="179" t="str">
        <f t="shared" si="682"/>
        <v>구간53</v>
      </c>
      <c r="D4810" s="152">
        <f t="shared" si="679"/>
        <v>91</v>
      </c>
      <c r="E4810" s="180">
        <f>COUNTIF($C$15:C4810,C4810)</f>
        <v>47</v>
      </c>
      <c r="F4810" s="181">
        <f t="shared" si="683"/>
        <v>0</v>
      </c>
      <c r="G4810" s="181">
        <f t="shared" si="684"/>
        <v>0</v>
      </c>
      <c r="H4810" s="182">
        <f t="shared" si="680"/>
        <v>0</v>
      </c>
    </row>
    <row r="4811" spans="1:8">
      <c r="A4811" s="152">
        <f t="shared" si="687"/>
        <v>4797</v>
      </c>
      <c r="B4811" s="153">
        <f t="shared" si="687"/>
        <v>49722</v>
      </c>
      <c r="C4811" s="179" t="str">
        <f t="shared" si="682"/>
        <v>구간53</v>
      </c>
      <c r="D4811" s="152">
        <f t="shared" si="679"/>
        <v>91</v>
      </c>
      <c r="E4811" s="180">
        <f>COUNTIF($C$15:C4811,C4811)</f>
        <v>48</v>
      </c>
      <c r="F4811" s="181">
        <f t="shared" si="683"/>
        <v>0</v>
      </c>
      <c r="G4811" s="181">
        <f t="shared" si="684"/>
        <v>0</v>
      </c>
      <c r="H4811" s="182">
        <f t="shared" si="680"/>
        <v>0</v>
      </c>
    </row>
    <row r="4812" spans="1:8">
      <c r="A4812" s="152">
        <f t="shared" si="687"/>
        <v>4798</v>
      </c>
      <c r="B4812" s="153">
        <f t="shared" si="687"/>
        <v>49723</v>
      </c>
      <c r="C4812" s="179" t="str">
        <f t="shared" si="682"/>
        <v>구간53</v>
      </c>
      <c r="D4812" s="152">
        <f t="shared" si="679"/>
        <v>91</v>
      </c>
      <c r="E4812" s="180">
        <f>COUNTIF($C$15:C4812,C4812)</f>
        <v>49</v>
      </c>
      <c r="F4812" s="181">
        <f t="shared" si="683"/>
        <v>0</v>
      </c>
      <c r="G4812" s="181">
        <f t="shared" si="684"/>
        <v>0</v>
      </c>
      <c r="H4812" s="182">
        <f t="shared" si="680"/>
        <v>0</v>
      </c>
    </row>
    <row r="4813" spans="1:8">
      <c r="A4813" s="152">
        <f t="shared" si="687"/>
        <v>4799</v>
      </c>
      <c r="B4813" s="153">
        <f t="shared" si="687"/>
        <v>49724</v>
      </c>
      <c r="C4813" s="179" t="str">
        <f t="shared" si="682"/>
        <v>구간53</v>
      </c>
      <c r="D4813" s="152">
        <f t="shared" si="679"/>
        <v>91</v>
      </c>
      <c r="E4813" s="180">
        <f>COUNTIF($C$15:C4813,C4813)</f>
        <v>50</v>
      </c>
      <c r="F4813" s="181">
        <f t="shared" si="683"/>
        <v>0</v>
      </c>
      <c r="G4813" s="181">
        <f t="shared" si="684"/>
        <v>0</v>
      </c>
      <c r="H4813" s="182">
        <f t="shared" si="680"/>
        <v>0</v>
      </c>
    </row>
    <row r="4814" spans="1:8">
      <c r="A4814" s="152">
        <f t="shared" si="687"/>
        <v>4800</v>
      </c>
      <c r="B4814" s="153">
        <f t="shared" si="687"/>
        <v>49725</v>
      </c>
      <c r="C4814" s="179" t="str">
        <f t="shared" si="682"/>
        <v>구간53</v>
      </c>
      <c r="D4814" s="152">
        <f t="shared" si="679"/>
        <v>91</v>
      </c>
      <c r="E4814" s="180">
        <f>COUNTIF($C$15:C4814,C4814)</f>
        <v>51</v>
      </c>
      <c r="F4814" s="181">
        <f t="shared" si="683"/>
        <v>0</v>
      </c>
      <c r="G4814" s="181">
        <f t="shared" si="684"/>
        <v>0</v>
      </c>
      <c r="H4814" s="182">
        <f t="shared" si="680"/>
        <v>0</v>
      </c>
    </row>
    <row r="4815" spans="1:8">
      <c r="A4815" s="152">
        <f t="shared" si="687"/>
        <v>4801</v>
      </c>
      <c r="B4815" s="153">
        <f t="shared" si="687"/>
        <v>49726</v>
      </c>
      <c r="C4815" s="179" t="str">
        <f t="shared" si="682"/>
        <v>구간53</v>
      </c>
      <c r="D4815" s="152">
        <f t="shared" ref="D4815:D4878" si="688">COUNTIF($C$15:$C$49928,C4815)</f>
        <v>91</v>
      </c>
      <c r="E4815" s="180">
        <f>COUNTIF($C$15:C4815,C4815)</f>
        <v>52</v>
      </c>
      <c r="F4815" s="181">
        <f t="shared" si="683"/>
        <v>0</v>
      </c>
      <c r="G4815" s="181">
        <f t="shared" si="684"/>
        <v>0</v>
      </c>
      <c r="H4815" s="182">
        <f t="shared" ref="H4815:H4878" si="689">F4815+G4815</f>
        <v>0</v>
      </c>
    </row>
    <row r="4816" spans="1:8">
      <c r="A4816" s="152">
        <f t="shared" ref="A4816:B4831" si="690">A4815+1</f>
        <v>4802</v>
      </c>
      <c r="B4816" s="153">
        <f t="shared" si="690"/>
        <v>49727</v>
      </c>
      <c r="C4816" s="179" t="str">
        <f t="shared" ref="C4816:C4879" si="691">IF(IFERROR(HLOOKUP(B4816,$D$5:$BK$6,2,FALSE),"")="",C4817,HLOOKUP(B4816,$D$5:$BK$7,2,FALSE))</f>
        <v>구간53</v>
      </c>
      <c r="D4816" s="152">
        <f t="shared" si="688"/>
        <v>91</v>
      </c>
      <c r="E4816" s="180">
        <f>COUNTIF($C$15:C4816,C4816)</f>
        <v>53</v>
      </c>
      <c r="F4816" s="181">
        <f t="shared" ref="F4816:F4879" si="692">HLOOKUP($C4816,$D$6:$BK$11,6,FALSE)</f>
        <v>0</v>
      </c>
      <c r="G4816" s="181">
        <f t="shared" ref="G4816:G4879" si="693">HLOOKUP($C4816,$D$6:$BK$11,5,FALSE)*(E4816)</f>
        <v>0</v>
      </c>
      <c r="H4816" s="182">
        <f t="shared" si="689"/>
        <v>0</v>
      </c>
    </row>
    <row r="4817" spans="1:8">
      <c r="A4817" s="152">
        <f t="shared" si="690"/>
        <v>4803</v>
      </c>
      <c r="B4817" s="153">
        <f t="shared" si="690"/>
        <v>49728</v>
      </c>
      <c r="C4817" s="179" t="str">
        <f t="shared" si="691"/>
        <v>구간53</v>
      </c>
      <c r="D4817" s="152">
        <f t="shared" si="688"/>
        <v>91</v>
      </c>
      <c r="E4817" s="180">
        <f>COUNTIF($C$15:C4817,C4817)</f>
        <v>54</v>
      </c>
      <c r="F4817" s="181">
        <f t="shared" si="692"/>
        <v>0</v>
      </c>
      <c r="G4817" s="181">
        <f t="shared" si="693"/>
        <v>0</v>
      </c>
      <c r="H4817" s="182">
        <f t="shared" si="689"/>
        <v>0</v>
      </c>
    </row>
    <row r="4818" spans="1:8">
      <c r="A4818" s="152">
        <f t="shared" si="690"/>
        <v>4804</v>
      </c>
      <c r="B4818" s="153">
        <f t="shared" si="690"/>
        <v>49729</v>
      </c>
      <c r="C4818" s="179" t="str">
        <f t="shared" si="691"/>
        <v>구간53</v>
      </c>
      <c r="D4818" s="152">
        <f t="shared" si="688"/>
        <v>91</v>
      </c>
      <c r="E4818" s="180">
        <f>COUNTIF($C$15:C4818,C4818)</f>
        <v>55</v>
      </c>
      <c r="F4818" s="181">
        <f t="shared" si="692"/>
        <v>0</v>
      </c>
      <c r="G4818" s="181">
        <f t="shared" si="693"/>
        <v>0</v>
      </c>
      <c r="H4818" s="182">
        <f t="shared" si="689"/>
        <v>0</v>
      </c>
    </row>
    <row r="4819" spans="1:8">
      <c r="A4819" s="152">
        <f t="shared" si="690"/>
        <v>4805</v>
      </c>
      <c r="B4819" s="153">
        <f t="shared" si="690"/>
        <v>49730</v>
      </c>
      <c r="C4819" s="179" t="str">
        <f t="shared" si="691"/>
        <v>구간53</v>
      </c>
      <c r="D4819" s="152">
        <f t="shared" si="688"/>
        <v>91</v>
      </c>
      <c r="E4819" s="180">
        <f>COUNTIF($C$15:C4819,C4819)</f>
        <v>56</v>
      </c>
      <c r="F4819" s="181">
        <f t="shared" si="692"/>
        <v>0</v>
      </c>
      <c r="G4819" s="181">
        <f t="shared" si="693"/>
        <v>0</v>
      </c>
      <c r="H4819" s="182">
        <f t="shared" si="689"/>
        <v>0</v>
      </c>
    </row>
    <row r="4820" spans="1:8">
      <c r="A4820" s="152">
        <f t="shared" si="690"/>
        <v>4806</v>
      </c>
      <c r="B4820" s="153">
        <f t="shared" si="690"/>
        <v>49731</v>
      </c>
      <c r="C4820" s="179" t="str">
        <f t="shared" si="691"/>
        <v>구간53</v>
      </c>
      <c r="D4820" s="152">
        <f t="shared" si="688"/>
        <v>91</v>
      </c>
      <c r="E4820" s="180">
        <f>COUNTIF($C$15:C4820,C4820)</f>
        <v>57</v>
      </c>
      <c r="F4820" s="181">
        <f t="shared" si="692"/>
        <v>0</v>
      </c>
      <c r="G4820" s="181">
        <f t="shared" si="693"/>
        <v>0</v>
      </c>
      <c r="H4820" s="182">
        <f t="shared" si="689"/>
        <v>0</v>
      </c>
    </row>
    <row r="4821" spans="1:8">
      <c r="A4821" s="152">
        <f t="shared" si="690"/>
        <v>4807</v>
      </c>
      <c r="B4821" s="153">
        <f t="shared" si="690"/>
        <v>49732</v>
      </c>
      <c r="C4821" s="179" t="str">
        <f t="shared" si="691"/>
        <v>구간53</v>
      </c>
      <c r="D4821" s="152">
        <f t="shared" si="688"/>
        <v>91</v>
      </c>
      <c r="E4821" s="180">
        <f>COUNTIF($C$15:C4821,C4821)</f>
        <v>58</v>
      </c>
      <c r="F4821" s="181">
        <f t="shared" si="692"/>
        <v>0</v>
      </c>
      <c r="G4821" s="181">
        <f t="shared" si="693"/>
        <v>0</v>
      </c>
      <c r="H4821" s="182">
        <f t="shared" si="689"/>
        <v>0</v>
      </c>
    </row>
    <row r="4822" spans="1:8">
      <c r="A4822" s="152">
        <f t="shared" si="690"/>
        <v>4808</v>
      </c>
      <c r="B4822" s="153">
        <f t="shared" si="690"/>
        <v>49733</v>
      </c>
      <c r="C4822" s="179" t="str">
        <f t="shared" si="691"/>
        <v>구간53</v>
      </c>
      <c r="D4822" s="152">
        <f t="shared" si="688"/>
        <v>91</v>
      </c>
      <c r="E4822" s="180">
        <f>COUNTIF($C$15:C4822,C4822)</f>
        <v>59</v>
      </c>
      <c r="F4822" s="181">
        <f t="shared" si="692"/>
        <v>0</v>
      </c>
      <c r="G4822" s="181">
        <f t="shared" si="693"/>
        <v>0</v>
      </c>
      <c r="H4822" s="182">
        <f t="shared" si="689"/>
        <v>0</v>
      </c>
    </row>
    <row r="4823" spans="1:8">
      <c r="A4823" s="152">
        <f t="shared" si="690"/>
        <v>4809</v>
      </c>
      <c r="B4823" s="153">
        <f t="shared" si="690"/>
        <v>49734</v>
      </c>
      <c r="C4823" s="179" t="str">
        <f t="shared" si="691"/>
        <v>구간53</v>
      </c>
      <c r="D4823" s="152">
        <f t="shared" si="688"/>
        <v>91</v>
      </c>
      <c r="E4823" s="180">
        <f>COUNTIF($C$15:C4823,C4823)</f>
        <v>60</v>
      </c>
      <c r="F4823" s="181">
        <f t="shared" si="692"/>
        <v>0</v>
      </c>
      <c r="G4823" s="181">
        <f t="shared" si="693"/>
        <v>0</v>
      </c>
      <c r="H4823" s="182">
        <f t="shared" si="689"/>
        <v>0</v>
      </c>
    </row>
    <row r="4824" spans="1:8">
      <c r="A4824" s="152">
        <f t="shared" si="690"/>
        <v>4810</v>
      </c>
      <c r="B4824" s="153">
        <f t="shared" si="690"/>
        <v>49735</v>
      </c>
      <c r="C4824" s="179" t="str">
        <f t="shared" si="691"/>
        <v>구간53</v>
      </c>
      <c r="D4824" s="152">
        <f t="shared" si="688"/>
        <v>91</v>
      </c>
      <c r="E4824" s="180">
        <f>COUNTIF($C$15:C4824,C4824)</f>
        <v>61</v>
      </c>
      <c r="F4824" s="181">
        <f t="shared" si="692"/>
        <v>0</v>
      </c>
      <c r="G4824" s="181">
        <f t="shared" si="693"/>
        <v>0</v>
      </c>
      <c r="H4824" s="182">
        <f t="shared" si="689"/>
        <v>0</v>
      </c>
    </row>
    <row r="4825" spans="1:8">
      <c r="A4825" s="152">
        <f t="shared" si="690"/>
        <v>4811</v>
      </c>
      <c r="B4825" s="153">
        <f t="shared" si="690"/>
        <v>49736</v>
      </c>
      <c r="C4825" s="179" t="str">
        <f t="shared" si="691"/>
        <v>구간53</v>
      </c>
      <c r="D4825" s="152">
        <f t="shared" si="688"/>
        <v>91</v>
      </c>
      <c r="E4825" s="180">
        <f>COUNTIF($C$15:C4825,C4825)</f>
        <v>62</v>
      </c>
      <c r="F4825" s="181">
        <f t="shared" si="692"/>
        <v>0</v>
      </c>
      <c r="G4825" s="181">
        <f t="shared" si="693"/>
        <v>0</v>
      </c>
      <c r="H4825" s="182">
        <f t="shared" si="689"/>
        <v>0</v>
      </c>
    </row>
    <row r="4826" spans="1:8">
      <c r="A4826" s="152">
        <f t="shared" si="690"/>
        <v>4812</v>
      </c>
      <c r="B4826" s="153">
        <f t="shared" si="690"/>
        <v>49737</v>
      </c>
      <c r="C4826" s="179" t="str">
        <f t="shared" si="691"/>
        <v>구간53</v>
      </c>
      <c r="D4826" s="152">
        <f t="shared" si="688"/>
        <v>91</v>
      </c>
      <c r="E4826" s="180">
        <f>COUNTIF($C$15:C4826,C4826)</f>
        <v>63</v>
      </c>
      <c r="F4826" s="181">
        <f t="shared" si="692"/>
        <v>0</v>
      </c>
      <c r="G4826" s="181">
        <f t="shared" si="693"/>
        <v>0</v>
      </c>
      <c r="H4826" s="182">
        <f t="shared" si="689"/>
        <v>0</v>
      </c>
    </row>
    <row r="4827" spans="1:8">
      <c r="A4827" s="152">
        <f t="shared" si="690"/>
        <v>4813</v>
      </c>
      <c r="B4827" s="153">
        <f t="shared" si="690"/>
        <v>49738</v>
      </c>
      <c r="C4827" s="179" t="str">
        <f t="shared" si="691"/>
        <v>구간53</v>
      </c>
      <c r="D4827" s="152">
        <f t="shared" si="688"/>
        <v>91</v>
      </c>
      <c r="E4827" s="180">
        <f>COUNTIF($C$15:C4827,C4827)</f>
        <v>64</v>
      </c>
      <c r="F4827" s="181">
        <f t="shared" si="692"/>
        <v>0</v>
      </c>
      <c r="G4827" s="181">
        <f t="shared" si="693"/>
        <v>0</v>
      </c>
      <c r="H4827" s="182">
        <f t="shared" si="689"/>
        <v>0</v>
      </c>
    </row>
    <row r="4828" spans="1:8">
      <c r="A4828" s="152">
        <f t="shared" si="690"/>
        <v>4814</v>
      </c>
      <c r="B4828" s="153">
        <f t="shared" si="690"/>
        <v>49739</v>
      </c>
      <c r="C4828" s="179" t="str">
        <f t="shared" si="691"/>
        <v>구간53</v>
      </c>
      <c r="D4828" s="152">
        <f t="shared" si="688"/>
        <v>91</v>
      </c>
      <c r="E4828" s="180">
        <f>COUNTIF($C$15:C4828,C4828)</f>
        <v>65</v>
      </c>
      <c r="F4828" s="181">
        <f t="shared" si="692"/>
        <v>0</v>
      </c>
      <c r="G4828" s="181">
        <f t="shared" si="693"/>
        <v>0</v>
      </c>
      <c r="H4828" s="182">
        <f t="shared" si="689"/>
        <v>0</v>
      </c>
    </row>
    <row r="4829" spans="1:8">
      <c r="A4829" s="152">
        <f t="shared" si="690"/>
        <v>4815</v>
      </c>
      <c r="B4829" s="153">
        <f t="shared" si="690"/>
        <v>49740</v>
      </c>
      <c r="C4829" s="179" t="str">
        <f t="shared" si="691"/>
        <v>구간53</v>
      </c>
      <c r="D4829" s="152">
        <f t="shared" si="688"/>
        <v>91</v>
      </c>
      <c r="E4829" s="180">
        <f>COUNTIF($C$15:C4829,C4829)</f>
        <v>66</v>
      </c>
      <c r="F4829" s="181">
        <f t="shared" si="692"/>
        <v>0</v>
      </c>
      <c r="G4829" s="181">
        <f t="shared" si="693"/>
        <v>0</v>
      </c>
      <c r="H4829" s="182">
        <f t="shared" si="689"/>
        <v>0</v>
      </c>
    </row>
    <row r="4830" spans="1:8">
      <c r="A4830" s="152">
        <f t="shared" si="690"/>
        <v>4816</v>
      </c>
      <c r="B4830" s="153">
        <f t="shared" si="690"/>
        <v>49741</v>
      </c>
      <c r="C4830" s="179" t="str">
        <f t="shared" si="691"/>
        <v>구간53</v>
      </c>
      <c r="D4830" s="152">
        <f t="shared" si="688"/>
        <v>91</v>
      </c>
      <c r="E4830" s="180">
        <f>COUNTIF($C$15:C4830,C4830)</f>
        <v>67</v>
      </c>
      <c r="F4830" s="181">
        <f t="shared" si="692"/>
        <v>0</v>
      </c>
      <c r="G4830" s="181">
        <f t="shared" si="693"/>
        <v>0</v>
      </c>
      <c r="H4830" s="182">
        <f t="shared" si="689"/>
        <v>0</v>
      </c>
    </row>
    <row r="4831" spans="1:8">
      <c r="A4831" s="152">
        <f t="shared" si="690"/>
        <v>4817</v>
      </c>
      <c r="B4831" s="153">
        <f t="shared" si="690"/>
        <v>49742</v>
      </c>
      <c r="C4831" s="179" t="str">
        <f t="shared" si="691"/>
        <v>구간53</v>
      </c>
      <c r="D4831" s="152">
        <f t="shared" si="688"/>
        <v>91</v>
      </c>
      <c r="E4831" s="180">
        <f>COUNTIF($C$15:C4831,C4831)</f>
        <v>68</v>
      </c>
      <c r="F4831" s="181">
        <f t="shared" si="692"/>
        <v>0</v>
      </c>
      <c r="G4831" s="181">
        <f t="shared" si="693"/>
        <v>0</v>
      </c>
      <c r="H4831" s="182">
        <f t="shared" si="689"/>
        <v>0</v>
      </c>
    </row>
    <row r="4832" spans="1:8">
      <c r="A4832" s="152">
        <f t="shared" ref="A4832:B4847" si="694">A4831+1</f>
        <v>4818</v>
      </c>
      <c r="B4832" s="153">
        <f t="shared" si="694"/>
        <v>49743</v>
      </c>
      <c r="C4832" s="179" t="str">
        <f t="shared" si="691"/>
        <v>구간53</v>
      </c>
      <c r="D4832" s="152">
        <f t="shared" si="688"/>
        <v>91</v>
      </c>
      <c r="E4832" s="180">
        <f>COUNTIF($C$15:C4832,C4832)</f>
        <v>69</v>
      </c>
      <c r="F4832" s="181">
        <f t="shared" si="692"/>
        <v>0</v>
      </c>
      <c r="G4832" s="181">
        <f t="shared" si="693"/>
        <v>0</v>
      </c>
      <c r="H4832" s="182">
        <f t="shared" si="689"/>
        <v>0</v>
      </c>
    </row>
    <row r="4833" spans="1:8">
      <c r="A4833" s="152">
        <f t="shared" si="694"/>
        <v>4819</v>
      </c>
      <c r="B4833" s="153">
        <f t="shared" si="694"/>
        <v>49744</v>
      </c>
      <c r="C4833" s="179" t="str">
        <f t="shared" si="691"/>
        <v>구간53</v>
      </c>
      <c r="D4833" s="152">
        <f t="shared" si="688"/>
        <v>91</v>
      </c>
      <c r="E4833" s="180">
        <f>COUNTIF($C$15:C4833,C4833)</f>
        <v>70</v>
      </c>
      <c r="F4833" s="181">
        <f t="shared" si="692"/>
        <v>0</v>
      </c>
      <c r="G4833" s="181">
        <f t="shared" si="693"/>
        <v>0</v>
      </c>
      <c r="H4833" s="182">
        <f t="shared" si="689"/>
        <v>0</v>
      </c>
    </row>
    <row r="4834" spans="1:8">
      <c r="A4834" s="152">
        <f t="shared" si="694"/>
        <v>4820</v>
      </c>
      <c r="B4834" s="153">
        <f t="shared" si="694"/>
        <v>49745</v>
      </c>
      <c r="C4834" s="179" t="str">
        <f t="shared" si="691"/>
        <v>구간53</v>
      </c>
      <c r="D4834" s="152">
        <f t="shared" si="688"/>
        <v>91</v>
      </c>
      <c r="E4834" s="180">
        <f>COUNTIF($C$15:C4834,C4834)</f>
        <v>71</v>
      </c>
      <c r="F4834" s="181">
        <f t="shared" si="692"/>
        <v>0</v>
      </c>
      <c r="G4834" s="181">
        <f t="shared" si="693"/>
        <v>0</v>
      </c>
      <c r="H4834" s="182">
        <f t="shared" si="689"/>
        <v>0</v>
      </c>
    </row>
    <row r="4835" spans="1:8">
      <c r="A4835" s="152">
        <f t="shared" si="694"/>
        <v>4821</v>
      </c>
      <c r="B4835" s="153">
        <f t="shared" si="694"/>
        <v>49746</v>
      </c>
      <c r="C4835" s="179" t="str">
        <f t="shared" si="691"/>
        <v>구간53</v>
      </c>
      <c r="D4835" s="152">
        <f t="shared" si="688"/>
        <v>91</v>
      </c>
      <c r="E4835" s="180">
        <f>COUNTIF($C$15:C4835,C4835)</f>
        <v>72</v>
      </c>
      <c r="F4835" s="181">
        <f t="shared" si="692"/>
        <v>0</v>
      </c>
      <c r="G4835" s="181">
        <f t="shared" si="693"/>
        <v>0</v>
      </c>
      <c r="H4835" s="182">
        <f t="shared" si="689"/>
        <v>0</v>
      </c>
    </row>
    <row r="4836" spans="1:8">
      <c r="A4836" s="152">
        <f t="shared" si="694"/>
        <v>4822</v>
      </c>
      <c r="B4836" s="153">
        <f t="shared" si="694"/>
        <v>49747</v>
      </c>
      <c r="C4836" s="179" t="str">
        <f t="shared" si="691"/>
        <v>구간53</v>
      </c>
      <c r="D4836" s="152">
        <f t="shared" si="688"/>
        <v>91</v>
      </c>
      <c r="E4836" s="180">
        <f>COUNTIF($C$15:C4836,C4836)</f>
        <v>73</v>
      </c>
      <c r="F4836" s="181">
        <f t="shared" si="692"/>
        <v>0</v>
      </c>
      <c r="G4836" s="181">
        <f t="shared" si="693"/>
        <v>0</v>
      </c>
      <c r="H4836" s="182">
        <f t="shared" si="689"/>
        <v>0</v>
      </c>
    </row>
    <row r="4837" spans="1:8">
      <c r="A4837" s="152">
        <f t="shared" si="694"/>
        <v>4823</v>
      </c>
      <c r="B4837" s="153">
        <f t="shared" si="694"/>
        <v>49748</v>
      </c>
      <c r="C4837" s="179" t="str">
        <f t="shared" si="691"/>
        <v>구간53</v>
      </c>
      <c r="D4837" s="152">
        <f t="shared" si="688"/>
        <v>91</v>
      </c>
      <c r="E4837" s="180">
        <f>COUNTIF($C$15:C4837,C4837)</f>
        <v>74</v>
      </c>
      <c r="F4837" s="181">
        <f t="shared" si="692"/>
        <v>0</v>
      </c>
      <c r="G4837" s="181">
        <f t="shared" si="693"/>
        <v>0</v>
      </c>
      <c r="H4837" s="182">
        <f t="shared" si="689"/>
        <v>0</v>
      </c>
    </row>
    <row r="4838" spans="1:8">
      <c r="A4838" s="152">
        <f t="shared" si="694"/>
        <v>4824</v>
      </c>
      <c r="B4838" s="153">
        <f t="shared" si="694"/>
        <v>49749</v>
      </c>
      <c r="C4838" s="179" t="str">
        <f t="shared" si="691"/>
        <v>구간53</v>
      </c>
      <c r="D4838" s="152">
        <f t="shared" si="688"/>
        <v>91</v>
      </c>
      <c r="E4838" s="180">
        <f>COUNTIF($C$15:C4838,C4838)</f>
        <v>75</v>
      </c>
      <c r="F4838" s="181">
        <f t="shared" si="692"/>
        <v>0</v>
      </c>
      <c r="G4838" s="181">
        <f t="shared" si="693"/>
        <v>0</v>
      </c>
      <c r="H4838" s="182">
        <f t="shared" si="689"/>
        <v>0</v>
      </c>
    </row>
    <row r="4839" spans="1:8">
      <c r="A4839" s="152">
        <f t="shared" si="694"/>
        <v>4825</v>
      </c>
      <c r="B4839" s="153">
        <f t="shared" si="694"/>
        <v>49750</v>
      </c>
      <c r="C4839" s="179" t="str">
        <f t="shared" si="691"/>
        <v>구간53</v>
      </c>
      <c r="D4839" s="152">
        <f t="shared" si="688"/>
        <v>91</v>
      </c>
      <c r="E4839" s="180">
        <f>COUNTIF($C$15:C4839,C4839)</f>
        <v>76</v>
      </c>
      <c r="F4839" s="181">
        <f t="shared" si="692"/>
        <v>0</v>
      </c>
      <c r="G4839" s="181">
        <f t="shared" si="693"/>
        <v>0</v>
      </c>
      <c r="H4839" s="182">
        <f t="shared" si="689"/>
        <v>0</v>
      </c>
    </row>
    <row r="4840" spans="1:8">
      <c r="A4840" s="152">
        <f t="shared" si="694"/>
        <v>4826</v>
      </c>
      <c r="B4840" s="153">
        <f t="shared" si="694"/>
        <v>49751</v>
      </c>
      <c r="C4840" s="179" t="str">
        <f t="shared" si="691"/>
        <v>구간53</v>
      </c>
      <c r="D4840" s="152">
        <f t="shared" si="688"/>
        <v>91</v>
      </c>
      <c r="E4840" s="180">
        <f>COUNTIF($C$15:C4840,C4840)</f>
        <v>77</v>
      </c>
      <c r="F4840" s="181">
        <f t="shared" si="692"/>
        <v>0</v>
      </c>
      <c r="G4840" s="181">
        <f t="shared" si="693"/>
        <v>0</v>
      </c>
      <c r="H4840" s="182">
        <f t="shared" si="689"/>
        <v>0</v>
      </c>
    </row>
    <row r="4841" spans="1:8">
      <c r="A4841" s="152">
        <f t="shared" si="694"/>
        <v>4827</v>
      </c>
      <c r="B4841" s="153">
        <f t="shared" si="694"/>
        <v>49752</v>
      </c>
      <c r="C4841" s="179" t="str">
        <f t="shared" si="691"/>
        <v>구간53</v>
      </c>
      <c r="D4841" s="152">
        <f t="shared" si="688"/>
        <v>91</v>
      </c>
      <c r="E4841" s="180">
        <f>COUNTIF($C$15:C4841,C4841)</f>
        <v>78</v>
      </c>
      <c r="F4841" s="181">
        <f t="shared" si="692"/>
        <v>0</v>
      </c>
      <c r="G4841" s="181">
        <f t="shared" si="693"/>
        <v>0</v>
      </c>
      <c r="H4841" s="182">
        <f t="shared" si="689"/>
        <v>0</v>
      </c>
    </row>
    <row r="4842" spans="1:8">
      <c r="A4842" s="152">
        <f t="shared" si="694"/>
        <v>4828</v>
      </c>
      <c r="B4842" s="153">
        <f t="shared" si="694"/>
        <v>49753</v>
      </c>
      <c r="C4842" s="179" t="str">
        <f t="shared" si="691"/>
        <v>구간53</v>
      </c>
      <c r="D4842" s="152">
        <f t="shared" si="688"/>
        <v>91</v>
      </c>
      <c r="E4842" s="180">
        <f>COUNTIF($C$15:C4842,C4842)</f>
        <v>79</v>
      </c>
      <c r="F4842" s="181">
        <f t="shared" si="692"/>
        <v>0</v>
      </c>
      <c r="G4842" s="181">
        <f t="shared" si="693"/>
        <v>0</v>
      </c>
      <c r="H4842" s="182">
        <f t="shared" si="689"/>
        <v>0</v>
      </c>
    </row>
    <row r="4843" spans="1:8">
      <c r="A4843" s="152">
        <f t="shared" si="694"/>
        <v>4829</v>
      </c>
      <c r="B4843" s="153">
        <f t="shared" si="694"/>
        <v>49754</v>
      </c>
      <c r="C4843" s="179" t="str">
        <f t="shared" si="691"/>
        <v>구간53</v>
      </c>
      <c r="D4843" s="152">
        <f t="shared" si="688"/>
        <v>91</v>
      </c>
      <c r="E4843" s="180">
        <f>COUNTIF($C$15:C4843,C4843)</f>
        <v>80</v>
      </c>
      <c r="F4843" s="181">
        <f t="shared" si="692"/>
        <v>0</v>
      </c>
      <c r="G4843" s="181">
        <f t="shared" si="693"/>
        <v>0</v>
      </c>
      <c r="H4843" s="182">
        <f t="shared" si="689"/>
        <v>0</v>
      </c>
    </row>
    <row r="4844" spans="1:8">
      <c r="A4844" s="152">
        <f t="shared" si="694"/>
        <v>4830</v>
      </c>
      <c r="B4844" s="153">
        <f t="shared" si="694"/>
        <v>49755</v>
      </c>
      <c r="C4844" s="179" t="str">
        <f t="shared" si="691"/>
        <v>구간53</v>
      </c>
      <c r="D4844" s="152">
        <f t="shared" si="688"/>
        <v>91</v>
      </c>
      <c r="E4844" s="180">
        <f>COUNTIF($C$15:C4844,C4844)</f>
        <v>81</v>
      </c>
      <c r="F4844" s="181">
        <f t="shared" si="692"/>
        <v>0</v>
      </c>
      <c r="G4844" s="181">
        <f t="shared" si="693"/>
        <v>0</v>
      </c>
      <c r="H4844" s="182">
        <f t="shared" si="689"/>
        <v>0</v>
      </c>
    </row>
    <row r="4845" spans="1:8">
      <c r="A4845" s="152">
        <f t="shared" si="694"/>
        <v>4831</v>
      </c>
      <c r="B4845" s="153">
        <f t="shared" si="694"/>
        <v>49756</v>
      </c>
      <c r="C4845" s="179" t="str">
        <f t="shared" si="691"/>
        <v>구간53</v>
      </c>
      <c r="D4845" s="152">
        <f t="shared" si="688"/>
        <v>91</v>
      </c>
      <c r="E4845" s="180">
        <f>COUNTIF($C$15:C4845,C4845)</f>
        <v>82</v>
      </c>
      <c r="F4845" s="181">
        <f t="shared" si="692"/>
        <v>0</v>
      </c>
      <c r="G4845" s="181">
        <f t="shared" si="693"/>
        <v>0</v>
      </c>
      <c r="H4845" s="182">
        <f t="shared" si="689"/>
        <v>0</v>
      </c>
    </row>
    <row r="4846" spans="1:8">
      <c r="A4846" s="152">
        <f t="shared" si="694"/>
        <v>4832</v>
      </c>
      <c r="B4846" s="153">
        <f t="shared" si="694"/>
        <v>49757</v>
      </c>
      <c r="C4846" s="179" t="str">
        <f t="shared" si="691"/>
        <v>구간53</v>
      </c>
      <c r="D4846" s="152">
        <f t="shared" si="688"/>
        <v>91</v>
      </c>
      <c r="E4846" s="180">
        <f>COUNTIF($C$15:C4846,C4846)</f>
        <v>83</v>
      </c>
      <c r="F4846" s="181">
        <f t="shared" si="692"/>
        <v>0</v>
      </c>
      <c r="G4846" s="181">
        <f t="shared" si="693"/>
        <v>0</v>
      </c>
      <c r="H4846" s="182">
        <f t="shared" si="689"/>
        <v>0</v>
      </c>
    </row>
    <row r="4847" spans="1:8">
      <c r="A4847" s="152">
        <f t="shared" si="694"/>
        <v>4833</v>
      </c>
      <c r="B4847" s="153">
        <f t="shared" si="694"/>
        <v>49758</v>
      </c>
      <c r="C4847" s="179" t="str">
        <f t="shared" si="691"/>
        <v>구간53</v>
      </c>
      <c r="D4847" s="152">
        <f t="shared" si="688"/>
        <v>91</v>
      </c>
      <c r="E4847" s="180">
        <f>COUNTIF($C$15:C4847,C4847)</f>
        <v>84</v>
      </c>
      <c r="F4847" s="181">
        <f t="shared" si="692"/>
        <v>0</v>
      </c>
      <c r="G4847" s="181">
        <f t="shared" si="693"/>
        <v>0</v>
      </c>
      <c r="H4847" s="182">
        <f t="shared" si="689"/>
        <v>0</v>
      </c>
    </row>
    <row r="4848" spans="1:8">
      <c r="A4848" s="152">
        <f t="shared" ref="A4848:B4863" si="695">A4847+1</f>
        <v>4834</v>
      </c>
      <c r="B4848" s="153">
        <f t="shared" si="695"/>
        <v>49759</v>
      </c>
      <c r="C4848" s="179" t="str">
        <f t="shared" si="691"/>
        <v>구간53</v>
      </c>
      <c r="D4848" s="152">
        <f t="shared" si="688"/>
        <v>91</v>
      </c>
      <c r="E4848" s="180">
        <f>COUNTIF($C$15:C4848,C4848)</f>
        <v>85</v>
      </c>
      <c r="F4848" s="181">
        <f t="shared" si="692"/>
        <v>0</v>
      </c>
      <c r="G4848" s="181">
        <f t="shared" si="693"/>
        <v>0</v>
      </c>
      <c r="H4848" s="182">
        <f t="shared" si="689"/>
        <v>0</v>
      </c>
    </row>
    <row r="4849" spans="1:8">
      <c r="A4849" s="152">
        <f t="shared" si="695"/>
        <v>4835</v>
      </c>
      <c r="B4849" s="153">
        <f t="shared" si="695"/>
        <v>49760</v>
      </c>
      <c r="C4849" s="179" t="str">
        <f t="shared" si="691"/>
        <v>구간53</v>
      </c>
      <c r="D4849" s="152">
        <f t="shared" si="688"/>
        <v>91</v>
      </c>
      <c r="E4849" s="180">
        <f>COUNTIF($C$15:C4849,C4849)</f>
        <v>86</v>
      </c>
      <c r="F4849" s="181">
        <f t="shared" si="692"/>
        <v>0</v>
      </c>
      <c r="G4849" s="181">
        <f t="shared" si="693"/>
        <v>0</v>
      </c>
      <c r="H4849" s="182">
        <f t="shared" si="689"/>
        <v>0</v>
      </c>
    </row>
    <row r="4850" spans="1:8">
      <c r="A4850" s="152">
        <f t="shared" si="695"/>
        <v>4836</v>
      </c>
      <c r="B4850" s="153">
        <f t="shared" si="695"/>
        <v>49761</v>
      </c>
      <c r="C4850" s="179" t="str">
        <f t="shared" si="691"/>
        <v>구간53</v>
      </c>
      <c r="D4850" s="152">
        <f t="shared" si="688"/>
        <v>91</v>
      </c>
      <c r="E4850" s="180">
        <f>COUNTIF($C$15:C4850,C4850)</f>
        <v>87</v>
      </c>
      <c r="F4850" s="181">
        <f t="shared" si="692"/>
        <v>0</v>
      </c>
      <c r="G4850" s="181">
        <f t="shared" si="693"/>
        <v>0</v>
      </c>
      <c r="H4850" s="182">
        <f t="shared" si="689"/>
        <v>0</v>
      </c>
    </row>
    <row r="4851" spans="1:8">
      <c r="A4851" s="152">
        <f t="shared" si="695"/>
        <v>4837</v>
      </c>
      <c r="B4851" s="153">
        <f t="shared" si="695"/>
        <v>49762</v>
      </c>
      <c r="C4851" s="179" t="str">
        <f t="shared" si="691"/>
        <v>구간53</v>
      </c>
      <c r="D4851" s="152">
        <f t="shared" si="688"/>
        <v>91</v>
      </c>
      <c r="E4851" s="180">
        <f>COUNTIF($C$15:C4851,C4851)</f>
        <v>88</v>
      </c>
      <c r="F4851" s="181">
        <f t="shared" si="692"/>
        <v>0</v>
      </c>
      <c r="G4851" s="181">
        <f t="shared" si="693"/>
        <v>0</v>
      </c>
      <c r="H4851" s="182">
        <f t="shared" si="689"/>
        <v>0</v>
      </c>
    </row>
    <row r="4852" spans="1:8">
      <c r="A4852" s="152">
        <f t="shared" si="695"/>
        <v>4838</v>
      </c>
      <c r="B4852" s="153">
        <f t="shared" si="695"/>
        <v>49763</v>
      </c>
      <c r="C4852" s="179" t="str">
        <f t="shared" si="691"/>
        <v>구간53</v>
      </c>
      <c r="D4852" s="152">
        <f t="shared" si="688"/>
        <v>91</v>
      </c>
      <c r="E4852" s="180">
        <f>COUNTIF($C$15:C4852,C4852)</f>
        <v>89</v>
      </c>
      <c r="F4852" s="181">
        <f t="shared" si="692"/>
        <v>0</v>
      </c>
      <c r="G4852" s="181">
        <f t="shared" si="693"/>
        <v>0</v>
      </c>
      <c r="H4852" s="182">
        <f t="shared" si="689"/>
        <v>0</v>
      </c>
    </row>
    <row r="4853" spans="1:8">
      <c r="A4853" s="152">
        <f t="shared" si="695"/>
        <v>4839</v>
      </c>
      <c r="B4853" s="153">
        <f t="shared" si="695"/>
        <v>49764</v>
      </c>
      <c r="C4853" s="179" t="str">
        <f t="shared" si="691"/>
        <v>구간53</v>
      </c>
      <c r="D4853" s="152">
        <f t="shared" si="688"/>
        <v>91</v>
      </c>
      <c r="E4853" s="180">
        <f>COUNTIF($C$15:C4853,C4853)</f>
        <v>90</v>
      </c>
      <c r="F4853" s="181">
        <f t="shared" si="692"/>
        <v>0</v>
      </c>
      <c r="G4853" s="181">
        <f t="shared" si="693"/>
        <v>0</v>
      </c>
      <c r="H4853" s="182">
        <f t="shared" si="689"/>
        <v>0</v>
      </c>
    </row>
    <row r="4854" spans="1:8">
      <c r="A4854" s="152">
        <f t="shared" si="695"/>
        <v>4840</v>
      </c>
      <c r="B4854" s="153">
        <f t="shared" si="695"/>
        <v>49765</v>
      </c>
      <c r="C4854" s="179" t="str">
        <f t="shared" si="691"/>
        <v>구간53</v>
      </c>
      <c r="D4854" s="152">
        <f t="shared" si="688"/>
        <v>91</v>
      </c>
      <c r="E4854" s="180">
        <f>COUNTIF($C$15:C4854,C4854)</f>
        <v>91</v>
      </c>
      <c r="F4854" s="181">
        <f t="shared" si="692"/>
        <v>0</v>
      </c>
      <c r="G4854" s="181">
        <f t="shared" si="693"/>
        <v>0</v>
      </c>
      <c r="H4854" s="182">
        <f t="shared" si="689"/>
        <v>0</v>
      </c>
    </row>
    <row r="4855" spans="1:8">
      <c r="A4855" s="152">
        <f t="shared" si="695"/>
        <v>4841</v>
      </c>
      <c r="B4855" s="153">
        <f t="shared" si="695"/>
        <v>49766</v>
      </c>
      <c r="C4855" s="179" t="str">
        <f t="shared" si="691"/>
        <v>구간54</v>
      </c>
      <c r="D4855" s="152">
        <f t="shared" si="688"/>
        <v>91</v>
      </c>
      <c r="E4855" s="180">
        <f>COUNTIF($C$15:C4855,C4855)</f>
        <v>1</v>
      </c>
      <c r="F4855" s="181">
        <f t="shared" si="692"/>
        <v>0</v>
      </c>
      <c r="G4855" s="181">
        <f t="shared" si="693"/>
        <v>0</v>
      </c>
      <c r="H4855" s="182">
        <f t="shared" si="689"/>
        <v>0</v>
      </c>
    </row>
    <row r="4856" spans="1:8">
      <c r="A4856" s="152">
        <f t="shared" si="695"/>
        <v>4842</v>
      </c>
      <c r="B4856" s="153">
        <f t="shared" si="695"/>
        <v>49767</v>
      </c>
      <c r="C4856" s="179" t="str">
        <f t="shared" si="691"/>
        <v>구간54</v>
      </c>
      <c r="D4856" s="152">
        <f t="shared" si="688"/>
        <v>91</v>
      </c>
      <c r="E4856" s="180">
        <f>COUNTIF($C$15:C4856,C4856)</f>
        <v>2</v>
      </c>
      <c r="F4856" s="181">
        <f t="shared" si="692"/>
        <v>0</v>
      </c>
      <c r="G4856" s="181">
        <f t="shared" si="693"/>
        <v>0</v>
      </c>
      <c r="H4856" s="182">
        <f t="shared" si="689"/>
        <v>0</v>
      </c>
    </row>
    <row r="4857" spans="1:8">
      <c r="A4857" s="152">
        <f t="shared" si="695"/>
        <v>4843</v>
      </c>
      <c r="B4857" s="153">
        <f t="shared" si="695"/>
        <v>49768</v>
      </c>
      <c r="C4857" s="179" t="str">
        <f t="shared" si="691"/>
        <v>구간54</v>
      </c>
      <c r="D4857" s="152">
        <f t="shared" si="688"/>
        <v>91</v>
      </c>
      <c r="E4857" s="180">
        <f>COUNTIF($C$15:C4857,C4857)</f>
        <v>3</v>
      </c>
      <c r="F4857" s="181">
        <f t="shared" si="692"/>
        <v>0</v>
      </c>
      <c r="G4857" s="181">
        <f t="shared" si="693"/>
        <v>0</v>
      </c>
      <c r="H4857" s="182">
        <f t="shared" si="689"/>
        <v>0</v>
      </c>
    </row>
    <row r="4858" spans="1:8">
      <c r="A4858" s="152">
        <f t="shared" si="695"/>
        <v>4844</v>
      </c>
      <c r="B4858" s="153">
        <f t="shared" si="695"/>
        <v>49769</v>
      </c>
      <c r="C4858" s="179" t="str">
        <f t="shared" si="691"/>
        <v>구간54</v>
      </c>
      <c r="D4858" s="152">
        <f t="shared" si="688"/>
        <v>91</v>
      </c>
      <c r="E4858" s="180">
        <f>COUNTIF($C$15:C4858,C4858)</f>
        <v>4</v>
      </c>
      <c r="F4858" s="181">
        <f t="shared" si="692"/>
        <v>0</v>
      </c>
      <c r="G4858" s="181">
        <f t="shared" si="693"/>
        <v>0</v>
      </c>
      <c r="H4858" s="182">
        <f t="shared" si="689"/>
        <v>0</v>
      </c>
    </row>
    <row r="4859" spans="1:8">
      <c r="A4859" s="152">
        <f t="shared" si="695"/>
        <v>4845</v>
      </c>
      <c r="B4859" s="153">
        <f t="shared" si="695"/>
        <v>49770</v>
      </c>
      <c r="C4859" s="179" t="str">
        <f t="shared" si="691"/>
        <v>구간54</v>
      </c>
      <c r="D4859" s="152">
        <f t="shared" si="688"/>
        <v>91</v>
      </c>
      <c r="E4859" s="180">
        <f>COUNTIF($C$15:C4859,C4859)</f>
        <v>5</v>
      </c>
      <c r="F4859" s="181">
        <f t="shared" si="692"/>
        <v>0</v>
      </c>
      <c r="G4859" s="181">
        <f t="shared" si="693"/>
        <v>0</v>
      </c>
      <c r="H4859" s="182">
        <f t="shared" si="689"/>
        <v>0</v>
      </c>
    </row>
    <row r="4860" spans="1:8">
      <c r="A4860" s="152">
        <f t="shared" si="695"/>
        <v>4846</v>
      </c>
      <c r="B4860" s="153">
        <f t="shared" si="695"/>
        <v>49771</v>
      </c>
      <c r="C4860" s="179" t="str">
        <f t="shared" si="691"/>
        <v>구간54</v>
      </c>
      <c r="D4860" s="152">
        <f t="shared" si="688"/>
        <v>91</v>
      </c>
      <c r="E4860" s="180">
        <f>COUNTIF($C$15:C4860,C4860)</f>
        <v>6</v>
      </c>
      <c r="F4860" s="181">
        <f t="shared" si="692"/>
        <v>0</v>
      </c>
      <c r="G4860" s="181">
        <f t="shared" si="693"/>
        <v>0</v>
      </c>
      <c r="H4860" s="182">
        <f t="shared" si="689"/>
        <v>0</v>
      </c>
    </row>
    <row r="4861" spans="1:8">
      <c r="A4861" s="152">
        <f t="shared" si="695"/>
        <v>4847</v>
      </c>
      <c r="B4861" s="153">
        <f t="shared" si="695"/>
        <v>49772</v>
      </c>
      <c r="C4861" s="179" t="str">
        <f t="shared" si="691"/>
        <v>구간54</v>
      </c>
      <c r="D4861" s="152">
        <f t="shared" si="688"/>
        <v>91</v>
      </c>
      <c r="E4861" s="180">
        <f>COUNTIF($C$15:C4861,C4861)</f>
        <v>7</v>
      </c>
      <c r="F4861" s="181">
        <f t="shared" si="692"/>
        <v>0</v>
      </c>
      <c r="G4861" s="181">
        <f t="shared" si="693"/>
        <v>0</v>
      </c>
      <c r="H4861" s="182">
        <f t="shared" si="689"/>
        <v>0</v>
      </c>
    </row>
    <row r="4862" spans="1:8">
      <c r="A4862" s="152">
        <f t="shared" si="695"/>
        <v>4848</v>
      </c>
      <c r="B4862" s="153">
        <f t="shared" si="695"/>
        <v>49773</v>
      </c>
      <c r="C4862" s="179" t="str">
        <f t="shared" si="691"/>
        <v>구간54</v>
      </c>
      <c r="D4862" s="152">
        <f t="shared" si="688"/>
        <v>91</v>
      </c>
      <c r="E4862" s="180">
        <f>COUNTIF($C$15:C4862,C4862)</f>
        <v>8</v>
      </c>
      <c r="F4862" s="181">
        <f t="shared" si="692"/>
        <v>0</v>
      </c>
      <c r="G4862" s="181">
        <f t="shared" si="693"/>
        <v>0</v>
      </c>
      <c r="H4862" s="182">
        <f t="shared" si="689"/>
        <v>0</v>
      </c>
    </row>
    <row r="4863" spans="1:8">
      <c r="A4863" s="152">
        <f t="shared" si="695"/>
        <v>4849</v>
      </c>
      <c r="B4863" s="153">
        <f t="shared" si="695"/>
        <v>49774</v>
      </c>
      <c r="C4863" s="179" t="str">
        <f t="shared" si="691"/>
        <v>구간54</v>
      </c>
      <c r="D4863" s="152">
        <f t="shared" si="688"/>
        <v>91</v>
      </c>
      <c r="E4863" s="180">
        <f>COUNTIF($C$15:C4863,C4863)</f>
        <v>9</v>
      </c>
      <c r="F4863" s="181">
        <f t="shared" si="692"/>
        <v>0</v>
      </c>
      <c r="G4863" s="181">
        <f t="shared" si="693"/>
        <v>0</v>
      </c>
      <c r="H4863" s="182">
        <f t="shared" si="689"/>
        <v>0</v>
      </c>
    </row>
    <row r="4864" spans="1:8">
      <c r="A4864" s="152">
        <f t="shared" ref="A4864:B4879" si="696">A4863+1</f>
        <v>4850</v>
      </c>
      <c r="B4864" s="153">
        <f t="shared" si="696"/>
        <v>49775</v>
      </c>
      <c r="C4864" s="179" t="str">
        <f t="shared" si="691"/>
        <v>구간54</v>
      </c>
      <c r="D4864" s="152">
        <f t="shared" si="688"/>
        <v>91</v>
      </c>
      <c r="E4864" s="180">
        <f>COUNTIF($C$15:C4864,C4864)</f>
        <v>10</v>
      </c>
      <c r="F4864" s="181">
        <f t="shared" si="692"/>
        <v>0</v>
      </c>
      <c r="G4864" s="181">
        <f t="shared" si="693"/>
        <v>0</v>
      </c>
      <c r="H4864" s="182">
        <f t="shared" si="689"/>
        <v>0</v>
      </c>
    </row>
    <row r="4865" spans="1:8">
      <c r="A4865" s="152">
        <f t="shared" si="696"/>
        <v>4851</v>
      </c>
      <c r="B4865" s="153">
        <f t="shared" si="696"/>
        <v>49776</v>
      </c>
      <c r="C4865" s="179" t="str">
        <f t="shared" si="691"/>
        <v>구간54</v>
      </c>
      <c r="D4865" s="152">
        <f t="shared" si="688"/>
        <v>91</v>
      </c>
      <c r="E4865" s="180">
        <f>COUNTIF($C$15:C4865,C4865)</f>
        <v>11</v>
      </c>
      <c r="F4865" s="181">
        <f t="shared" si="692"/>
        <v>0</v>
      </c>
      <c r="G4865" s="181">
        <f t="shared" si="693"/>
        <v>0</v>
      </c>
      <c r="H4865" s="182">
        <f t="shared" si="689"/>
        <v>0</v>
      </c>
    </row>
    <row r="4866" spans="1:8">
      <c r="A4866" s="152">
        <f t="shared" si="696"/>
        <v>4852</v>
      </c>
      <c r="B4866" s="153">
        <f t="shared" si="696"/>
        <v>49777</v>
      </c>
      <c r="C4866" s="179" t="str">
        <f t="shared" si="691"/>
        <v>구간54</v>
      </c>
      <c r="D4866" s="152">
        <f t="shared" si="688"/>
        <v>91</v>
      </c>
      <c r="E4866" s="180">
        <f>COUNTIF($C$15:C4866,C4866)</f>
        <v>12</v>
      </c>
      <c r="F4866" s="181">
        <f t="shared" si="692"/>
        <v>0</v>
      </c>
      <c r="G4866" s="181">
        <f t="shared" si="693"/>
        <v>0</v>
      </c>
      <c r="H4866" s="182">
        <f t="shared" si="689"/>
        <v>0</v>
      </c>
    </row>
    <row r="4867" spans="1:8">
      <c r="A4867" s="152">
        <f t="shared" si="696"/>
        <v>4853</v>
      </c>
      <c r="B4867" s="153">
        <f t="shared" si="696"/>
        <v>49778</v>
      </c>
      <c r="C4867" s="179" t="str">
        <f t="shared" si="691"/>
        <v>구간54</v>
      </c>
      <c r="D4867" s="152">
        <f t="shared" si="688"/>
        <v>91</v>
      </c>
      <c r="E4867" s="180">
        <f>COUNTIF($C$15:C4867,C4867)</f>
        <v>13</v>
      </c>
      <c r="F4867" s="181">
        <f t="shared" si="692"/>
        <v>0</v>
      </c>
      <c r="G4867" s="181">
        <f t="shared" si="693"/>
        <v>0</v>
      </c>
      <c r="H4867" s="182">
        <f t="shared" si="689"/>
        <v>0</v>
      </c>
    </row>
    <row r="4868" spans="1:8">
      <c r="A4868" s="152">
        <f t="shared" si="696"/>
        <v>4854</v>
      </c>
      <c r="B4868" s="153">
        <f t="shared" si="696"/>
        <v>49779</v>
      </c>
      <c r="C4868" s="179" t="str">
        <f t="shared" si="691"/>
        <v>구간54</v>
      </c>
      <c r="D4868" s="152">
        <f t="shared" si="688"/>
        <v>91</v>
      </c>
      <c r="E4868" s="180">
        <f>COUNTIF($C$15:C4868,C4868)</f>
        <v>14</v>
      </c>
      <c r="F4868" s="181">
        <f t="shared" si="692"/>
        <v>0</v>
      </c>
      <c r="G4868" s="181">
        <f t="shared" si="693"/>
        <v>0</v>
      </c>
      <c r="H4868" s="182">
        <f t="shared" si="689"/>
        <v>0</v>
      </c>
    </row>
    <row r="4869" spans="1:8">
      <c r="A4869" s="152">
        <f t="shared" si="696"/>
        <v>4855</v>
      </c>
      <c r="B4869" s="153">
        <f t="shared" si="696"/>
        <v>49780</v>
      </c>
      <c r="C4869" s="179" t="str">
        <f t="shared" si="691"/>
        <v>구간54</v>
      </c>
      <c r="D4869" s="152">
        <f t="shared" si="688"/>
        <v>91</v>
      </c>
      <c r="E4869" s="180">
        <f>COUNTIF($C$15:C4869,C4869)</f>
        <v>15</v>
      </c>
      <c r="F4869" s="181">
        <f t="shared" si="692"/>
        <v>0</v>
      </c>
      <c r="G4869" s="181">
        <f t="shared" si="693"/>
        <v>0</v>
      </c>
      <c r="H4869" s="182">
        <f t="shared" si="689"/>
        <v>0</v>
      </c>
    </row>
    <row r="4870" spans="1:8">
      <c r="A4870" s="152">
        <f t="shared" si="696"/>
        <v>4856</v>
      </c>
      <c r="B4870" s="153">
        <f t="shared" si="696"/>
        <v>49781</v>
      </c>
      <c r="C4870" s="179" t="str">
        <f t="shared" si="691"/>
        <v>구간54</v>
      </c>
      <c r="D4870" s="152">
        <f t="shared" si="688"/>
        <v>91</v>
      </c>
      <c r="E4870" s="180">
        <f>COUNTIF($C$15:C4870,C4870)</f>
        <v>16</v>
      </c>
      <c r="F4870" s="181">
        <f t="shared" si="692"/>
        <v>0</v>
      </c>
      <c r="G4870" s="181">
        <f t="shared" si="693"/>
        <v>0</v>
      </c>
      <c r="H4870" s="182">
        <f t="shared" si="689"/>
        <v>0</v>
      </c>
    </row>
    <row r="4871" spans="1:8">
      <c r="A4871" s="152">
        <f t="shared" si="696"/>
        <v>4857</v>
      </c>
      <c r="B4871" s="153">
        <f t="shared" si="696"/>
        <v>49782</v>
      </c>
      <c r="C4871" s="179" t="str">
        <f t="shared" si="691"/>
        <v>구간54</v>
      </c>
      <c r="D4871" s="152">
        <f t="shared" si="688"/>
        <v>91</v>
      </c>
      <c r="E4871" s="180">
        <f>COUNTIF($C$15:C4871,C4871)</f>
        <v>17</v>
      </c>
      <c r="F4871" s="181">
        <f t="shared" si="692"/>
        <v>0</v>
      </c>
      <c r="G4871" s="181">
        <f t="shared" si="693"/>
        <v>0</v>
      </c>
      <c r="H4871" s="182">
        <f t="shared" si="689"/>
        <v>0</v>
      </c>
    </row>
    <row r="4872" spans="1:8">
      <c r="A4872" s="152">
        <f t="shared" si="696"/>
        <v>4858</v>
      </c>
      <c r="B4872" s="153">
        <f t="shared" si="696"/>
        <v>49783</v>
      </c>
      <c r="C4872" s="179" t="str">
        <f t="shared" si="691"/>
        <v>구간54</v>
      </c>
      <c r="D4872" s="152">
        <f t="shared" si="688"/>
        <v>91</v>
      </c>
      <c r="E4872" s="180">
        <f>COUNTIF($C$15:C4872,C4872)</f>
        <v>18</v>
      </c>
      <c r="F4872" s="181">
        <f t="shared" si="692"/>
        <v>0</v>
      </c>
      <c r="G4872" s="181">
        <f t="shared" si="693"/>
        <v>0</v>
      </c>
      <c r="H4872" s="182">
        <f t="shared" si="689"/>
        <v>0</v>
      </c>
    </row>
    <row r="4873" spans="1:8">
      <c r="A4873" s="152">
        <f t="shared" si="696"/>
        <v>4859</v>
      </c>
      <c r="B4873" s="153">
        <f t="shared" si="696"/>
        <v>49784</v>
      </c>
      <c r="C4873" s="179" t="str">
        <f t="shared" si="691"/>
        <v>구간54</v>
      </c>
      <c r="D4873" s="152">
        <f t="shared" si="688"/>
        <v>91</v>
      </c>
      <c r="E4873" s="180">
        <f>COUNTIF($C$15:C4873,C4873)</f>
        <v>19</v>
      </c>
      <c r="F4873" s="181">
        <f t="shared" si="692"/>
        <v>0</v>
      </c>
      <c r="G4873" s="181">
        <f t="shared" si="693"/>
        <v>0</v>
      </c>
      <c r="H4873" s="182">
        <f t="shared" si="689"/>
        <v>0</v>
      </c>
    </row>
    <row r="4874" spans="1:8">
      <c r="A4874" s="152">
        <f t="shared" si="696"/>
        <v>4860</v>
      </c>
      <c r="B4874" s="153">
        <f t="shared" si="696"/>
        <v>49785</v>
      </c>
      <c r="C4874" s="179" t="str">
        <f t="shared" si="691"/>
        <v>구간54</v>
      </c>
      <c r="D4874" s="152">
        <f t="shared" si="688"/>
        <v>91</v>
      </c>
      <c r="E4874" s="180">
        <f>COUNTIF($C$15:C4874,C4874)</f>
        <v>20</v>
      </c>
      <c r="F4874" s="181">
        <f t="shared" si="692"/>
        <v>0</v>
      </c>
      <c r="G4874" s="181">
        <f t="shared" si="693"/>
        <v>0</v>
      </c>
      <c r="H4874" s="182">
        <f t="shared" si="689"/>
        <v>0</v>
      </c>
    </row>
    <row r="4875" spans="1:8">
      <c r="A4875" s="152">
        <f t="shared" si="696"/>
        <v>4861</v>
      </c>
      <c r="B4875" s="153">
        <f t="shared" si="696"/>
        <v>49786</v>
      </c>
      <c r="C4875" s="179" t="str">
        <f t="shared" si="691"/>
        <v>구간54</v>
      </c>
      <c r="D4875" s="152">
        <f t="shared" si="688"/>
        <v>91</v>
      </c>
      <c r="E4875" s="180">
        <f>COUNTIF($C$15:C4875,C4875)</f>
        <v>21</v>
      </c>
      <c r="F4875" s="181">
        <f t="shared" si="692"/>
        <v>0</v>
      </c>
      <c r="G4875" s="181">
        <f t="shared" si="693"/>
        <v>0</v>
      </c>
      <c r="H4875" s="182">
        <f t="shared" si="689"/>
        <v>0</v>
      </c>
    </row>
    <row r="4876" spans="1:8">
      <c r="A4876" s="152">
        <f t="shared" si="696"/>
        <v>4862</v>
      </c>
      <c r="B4876" s="153">
        <f t="shared" si="696"/>
        <v>49787</v>
      </c>
      <c r="C4876" s="179" t="str">
        <f t="shared" si="691"/>
        <v>구간54</v>
      </c>
      <c r="D4876" s="152">
        <f t="shared" si="688"/>
        <v>91</v>
      </c>
      <c r="E4876" s="180">
        <f>COUNTIF($C$15:C4876,C4876)</f>
        <v>22</v>
      </c>
      <c r="F4876" s="181">
        <f t="shared" si="692"/>
        <v>0</v>
      </c>
      <c r="G4876" s="181">
        <f t="shared" si="693"/>
        <v>0</v>
      </c>
      <c r="H4876" s="182">
        <f t="shared" si="689"/>
        <v>0</v>
      </c>
    </row>
    <row r="4877" spans="1:8">
      <c r="A4877" s="152">
        <f t="shared" si="696"/>
        <v>4863</v>
      </c>
      <c r="B4877" s="153">
        <f t="shared" si="696"/>
        <v>49788</v>
      </c>
      <c r="C4877" s="179" t="str">
        <f t="shared" si="691"/>
        <v>구간54</v>
      </c>
      <c r="D4877" s="152">
        <f t="shared" si="688"/>
        <v>91</v>
      </c>
      <c r="E4877" s="180">
        <f>COUNTIF($C$15:C4877,C4877)</f>
        <v>23</v>
      </c>
      <c r="F4877" s="181">
        <f t="shared" si="692"/>
        <v>0</v>
      </c>
      <c r="G4877" s="181">
        <f t="shared" si="693"/>
        <v>0</v>
      </c>
      <c r="H4877" s="182">
        <f t="shared" si="689"/>
        <v>0</v>
      </c>
    </row>
    <row r="4878" spans="1:8">
      <c r="A4878" s="152">
        <f t="shared" si="696"/>
        <v>4864</v>
      </c>
      <c r="B4878" s="153">
        <f t="shared" si="696"/>
        <v>49789</v>
      </c>
      <c r="C4878" s="179" t="str">
        <f t="shared" si="691"/>
        <v>구간54</v>
      </c>
      <c r="D4878" s="152">
        <f t="shared" si="688"/>
        <v>91</v>
      </c>
      <c r="E4878" s="180">
        <f>COUNTIF($C$15:C4878,C4878)</f>
        <v>24</v>
      </c>
      <c r="F4878" s="181">
        <f t="shared" si="692"/>
        <v>0</v>
      </c>
      <c r="G4878" s="181">
        <f t="shared" si="693"/>
        <v>0</v>
      </c>
      <c r="H4878" s="182">
        <f t="shared" si="689"/>
        <v>0</v>
      </c>
    </row>
    <row r="4879" spans="1:8">
      <c r="A4879" s="152">
        <f t="shared" si="696"/>
        <v>4865</v>
      </c>
      <c r="B4879" s="153">
        <f t="shared" si="696"/>
        <v>49790</v>
      </c>
      <c r="C4879" s="179" t="str">
        <f t="shared" si="691"/>
        <v>구간54</v>
      </c>
      <c r="D4879" s="152">
        <f t="shared" ref="D4879:D4942" si="697">COUNTIF($C$15:$C$49928,C4879)</f>
        <v>91</v>
      </c>
      <c r="E4879" s="180">
        <f>COUNTIF($C$15:C4879,C4879)</f>
        <v>25</v>
      </c>
      <c r="F4879" s="181">
        <f t="shared" si="692"/>
        <v>0</v>
      </c>
      <c r="G4879" s="181">
        <f t="shared" si="693"/>
        <v>0</v>
      </c>
      <c r="H4879" s="182">
        <f t="shared" ref="H4879:H4942" si="698">F4879+G4879</f>
        <v>0</v>
      </c>
    </row>
    <row r="4880" spans="1:8">
      <c r="A4880" s="152">
        <f t="shared" ref="A4880:B4895" si="699">A4879+1</f>
        <v>4866</v>
      </c>
      <c r="B4880" s="153">
        <f t="shared" si="699"/>
        <v>49791</v>
      </c>
      <c r="C4880" s="179" t="str">
        <f t="shared" ref="C4880:C4943" si="700">IF(IFERROR(HLOOKUP(B4880,$D$5:$BK$6,2,FALSE),"")="",C4881,HLOOKUP(B4880,$D$5:$BK$7,2,FALSE))</f>
        <v>구간54</v>
      </c>
      <c r="D4880" s="152">
        <f t="shared" si="697"/>
        <v>91</v>
      </c>
      <c r="E4880" s="180">
        <f>COUNTIF($C$15:C4880,C4880)</f>
        <v>26</v>
      </c>
      <c r="F4880" s="181">
        <f t="shared" ref="F4880:F4943" si="701">HLOOKUP($C4880,$D$6:$BK$11,6,FALSE)</f>
        <v>0</v>
      </c>
      <c r="G4880" s="181">
        <f t="shared" ref="G4880:G4943" si="702">HLOOKUP($C4880,$D$6:$BK$11,5,FALSE)*(E4880)</f>
        <v>0</v>
      </c>
      <c r="H4880" s="182">
        <f t="shared" si="698"/>
        <v>0</v>
      </c>
    </row>
    <row r="4881" spans="1:8">
      <c r="A4881" s="152">
        <f t="shared" si="699"/>
        <v>4867</v>
      </c>
      <c r="B4881" s="153">
        <f t="shared" si="699"/>
        <v>49792</v>
      </c>
      <c r="C4881" s="179" t="str">
        <f t="shared" si="700"/>
        <v>구간54</v>
      </c>
      <c r="D4881" s="152">
        <f t="shared" si="697"/>
        <v>91</v>
      </c>
      <c r="E4881" s="180">
        <f>COUNTIF($C$15:C4881,C4881)</f>
        <v>27</v>
      </c>
      <c r="F4881" s="181">
        <f t="shared" si="701"/>
        <v>0</v>
      </c>
      <c r="G4881" s="181">
        <f t="shared" si="702"/>
        <v>0</v>
      </c>
      <c r="H4881" s="182">
        <f t="shared" si="698"/>
        <v>0</v>
      </c>
    </row>
    <row r="4882" spans="1:8">
      <c r="A4882" s="152">
        <f t="shared" si="699"/>
        <v>4868</v>
      </c>
      <c r="B4882" s="153">
        <f t="shared" si="699"/>
        <v>49793</v>
      </c>
      <c r="C4882" s="179" t="str">
        <f t="shared" si="700"/>
        <v>구간54</v>
      </c>
      <c r="D4882" s="152">
        <f t="shared" si="697"/>
        <v>91</v>
      </c>
      <c r="E4882" s="180">
        <f>COUNTIF($C$15:C4882,C4882)</f>
        <v>28</v>
      </c>
      <c r="F4882" s="181">
        <f t="shared" si="701"/>
        <v>0</v>
      </c>
      <c r="G4882" s="181">
        <f t="shared" si="702"/>
        <v>0</v>
      </c>
      <c r="H4882" s="182">
        <f t="shared" si="698"/>
        <v>0</v>
      </c>
    </row>
    <row r="4883" spans="1:8">
      <c r="A4883" s="152">
        <f t="shared" si="699"/>
        <v>4869</v>
      </c>
      <c r="B4883" s="153">
        <f t="shared" si="699"/>
        <v>49794</v>
      </c>
      <c r="C4883" s="179" t="str">
        <f t="shared" si="700"/>
        <v>구간54</v>
      </c>
      <c r="D4883" s="152">
        <f t="shared" si="697"/>
        <v>91</v>
      </c>
      <c r="E4883" s="180">
        <f>COUNTIF($C$15:C4883,C4883)</f>
        <v>29</v>
      </c>
      <c r="F4883" s="181">
        <f t="shared" si="701"/>
        <v>0</v>
      </c>
      <c r="G4883" s="181">
        <f t="shared" si="702"/>
        <v>0</v>
      </c>
      <c r="H4883" s="182">
        <f t="shared" si="698"/>
        <v>0</v>
      </c>
    </row>
    <row r="4884" spans="1:8">
      <c r="A4884" s="152">
        <f t="shared" si="699"/>
        <v>4870</v>
      </c>
      <c r="B4884" s="153">
        <f t="shared" si="699"/>
        <v>49795</v>
      </c>
      <c r="C4884" s="179" t="str">
        <f t="shared" si="700"/>
        <v>구간54</v>
      </c>
      <c r="D4884" s="152">
        <f t="shared" si="697"/>
        <v>91</v>
      </c>
      <c r="E4884" s="180">
        <f>COUNTIF($C$15:C4884,C4884)</f>
        <v>30</v>
      </c>
      <c r="F4884" s="181">
        <f t="shared" si="701"/>
        <v>0</v>
      </c>
      <c r="G4884" s="181">
        <f t="shared" si="702"/>
        <v>0</v>
      </c>
      <c r="H4884" s="182">
        <f t="shared" si="698"/>
        <v>0</v>
      </c>
    </row>
    <row r="4885" spans="1:8">
      <c r="A4885" s="152">
        <f t="shared" si="699"/>
        <v>4871</v>
      </c>
      <c r="B4885" s="153">
        <f t="shared" si="699"/>
        <v>49796</v>
      </c>
      <c r="C4885" s="179" t="str">
        <f t="shared" si="700"/>
        <v>구간54</v>
      </c>
      <c r="D4885" s="152">
        <f t="shared" si="697"/>
        <v>91</v>
      </c>
      <c r="E4885" s="180">
        <f>COUNTIF($C$15:C4885,C4885)</f>
        <v>31</v>
      </c>
      <c r="F4885" s="181">
        <f t="shared" si="701"/>
        <v>0</v>
      </c>
      <c r="G4885" s="181">
        <f t="shared" si="702"/>
        <v>0</v>
      </c>
      <c r="H4885" s="182">
        <f t="shared" si="698"/>
        <v>0</v>
      </c>
    </row>
    <row r="4886" spans="1:8">
      <c r="A4886" s="152">
        <f t="shared" si="699"/>
        <v>4872</v>
      </c>
      <c r="B4886" s="153">
        <f t="shared" si="699"/>
        <v>49797</v>
      </c>
      <c r="C4886" s="179" t="str">
        <f t="shared" si="700"/>
        <v>구간54</v>
      </c>
      <c r="D4886" s="152">
        <f t="shared" si="697"/>
        <v>91</v>
      </c>
      <c r="E4886" s="180">
        <f>COUNTIF($C$15:C4886,C4886)</f>
        <v>32</v>
      </c>
      <c r="F4886" s="181">
        <f t="shared" si="701"/>
        <v>0</v>
      </c>
      <c r="G4886" s="181">
        <f t="shared" si="702"/>
        <v>0</v>
      </c>
      <c r="H4886" s="182">
        <f t="shared" si="698"/>
        <v>0</v>
      </c>
    </row>
    <row r="4887" spans="1:8">
      <c r="A4887" s="152">
        <f t="shared" si="699"/>
        <v>4873</v>
      </c>
      <c r="B4887" s="153">
        <f t="shared" si="699"/>
        <v>49798</v>
      </c>
      <c r="C4887" s="179" t="str">
        <f t="shared" si="700"/>
        <v>구간54</v>
      </c>
      <c r="D4887" s="152">
        <f t="shared" si="697"/>
        <v>91</v>
      </c>
      <c r="E4887" s="180">
        <f>COUNTIF($C$15:C4887,C4887)</f>
        <v>33</v>
      </c>
      <c r="F4887" s="181">
        <f t="shared" si="701"/>
        <v>0</v>
      </c>
      <c r="G4887" s="181">
        <f t="shared" si="702"/>
        <v>0</v>
      </c>
      <c r="H4887" s="182">
        <f t="shared" si="698"/>
        <v>0</v>
      </c>
    </row>
    <row r="4888" spans="1:8">
      <c r="A4888" s="152">
        <f t="shared" si="699"/>
        <v>4874</v>
      </c>
      <c r="B4888" s="153">
        <f t="shared" si="699"/>
        <v>49799</v>
      </c>
      <c r="C4888" s="179" t="str">
        <f t="shared" si="700"/>
        <v>구간54</v>
      </c>
      <c r="D4888" s="152">
        <f t="shared" si="697"/>
        <v>91</v>
      </c>
      <c r="E4888" s="180">
        <f>COUNTIF($C$15:C4888,C4888)</f>
        <v>34</v>
      </c>
      <c r="F4888" s="181">
        <f t="shared" si="701"/>
        <v>0</v>
      </c>
      <c r="G4888" s="181">
        <f t="shared" si="702"/>
        <v>0</v>
      </c>
      <c r="H4888" s="182">
        <f t="shared" si="698"/>
        <v>0</v>
      </c>
    </row>
    <row r="4889" spans="1:8">
      <c r="A4889" s="152">
        <f t="shared" si="699"/>
        <v>4875</v>
      </c>
      <c r="B4889" s="153">
        <f t="shared" si="699"/>
        <v>49800</v>
      </c>
      <c r="C4889" s="179" t="str">
        <f t="shared" si="700"/>
        <v>구간54</v>
      </c>
      <c r="D4889" s="152">
        <f t="shared" si="697"/>
        <v>91</v>
      </c>
      <c r="E4889" s="180">
        <f>COUNTIF($C$15:C4889,C4889)</f>
        <v>35</v>
      </c>
      <c r="F4889" s="181">
        <f t="shared" si="701"/>
        <v>0</v>
      </c>
      <c r="G4889" s="181">
        <f t="shared" si="702"/>
        <v>0</v>
      </c>
      <c r="H4889" s="182">
        <f t="shared" si="698"/>
        <v>0</v>
      </c>
    </row>
    <row r="4890" spans="1:8">
      <c r="A4890" s="152">
        <f t="shared" si="699"/>
        <v>4876</v>
      </c>
      <c r="B4890" s="153">
        <f t="shared" si="699"/>
        <v>49801</v>
      </c>
      <c r="C4890" s="179" t="str">
        <f t="shared" si="700"/>
        <v>구간54</v>
      </c>
      <c r="D4890" s="152">
        <f t="shared" si="697"/>
        <v>91</v>
      </c>
      <c r="E4890" s="180">
        <f>COUNTIF($C$15:C4890,C4890)</f>
        <v>36</v>
      </c>
      <c r="F4890" s="181">
        <f t="shared" si="701"/>
        <v>0</v>
      </c>
      <c r="G4890" s="181">
        <f t="shared" si="702"/>
        <v>0</v>
      </c>
      <c r="H4890" s="182">
        <f t="shared" si="698"/>
        <v>0</v>
      </c>
    </row>
    <row r="4891" spans="1:8">
      <c r="A4891" s="152">
        <f t="shared" si="699"/>
        <v>4877</v>
      </c>
      <c r="B4891" s="153">
        <f t="shared" si="699"/>
        <v>49802</v>
      </c>
      <c r="C4891" s="179" t="str">
        <f t="shared" si="700"/>
        <v>구간54</v>
      </c>
      <c r="D4891" s="152">
        <f t="shared" si="697"/>
        <v>91</v>
      </c>
      <c r="E4891" s="180">
        <f>COUNTIF($C$15:C4891,C4891)</f>
        <v>37</v>
      </c>
      <c r="F4891" s="181">
        <f t="shared" si="701"/>
        <v>0</v>
      </c>
      <c r="G4891" s="181">
        <f t="shared" si="702"/>
        <v>0</v>
      </c>
      <c r="H4891" s="182">
        <f t="shared" si="698"/>
        <v>0</v>
      </c>
    </row>
    <row r="4892" spans="1:8">
      <c r="A4892" s="152">
        <f t="shared" si="699"/>
        <v>4878</v>
      </c>
      <c r="B4892" s="153">
        <f t="shared" si="699"/>
        <v>49803</v>
      </c>
      <c r="C4892" s="179" t="str">
        <f t="shared" si="700"/>
        <v>구간54</v>
      </c>
      <c r="D4892" s="152">
        <f t="shared" si="697"/>
        <v>91</v>
      </c>
      <c r="E4892" s="180">
        <f>COUNTIF($C$15:C4892,C4892)</f>
        <v>38</v>
      </c>
      <c r="F4892" s="181">
        <f t="shared" si="701"/>
        <v>0</v>
      </c>
      <c r="G4892" s="181">
        <f t="shared" si="702"/>
        <v>0</v>
      </c>
      <c r="H4892" s="182">
        <f t="shared" si="698"/>
        <v>0</v>
      </c>
    </row>
    <row r="4893" spans="1:8">
      <c r="A4893" s="152">
        <f t="shared" si="699"/>
        <v>4879</v>
      </c>
      <c r="B4893" s="153">
        <f t="shared" si="699"/>
        <v>49804</v>
      </c>
      <c r="C4893" s="179" t="str">
        <f t="shared" si="700"/>
        <v>구간54</v>
      </c>
      <c r="D4893" s="152">
        <f t="shared" si="697"/>
        <v>91</v>
      </c>
      <c r="E4893" s="180">
        <f>COUNTIF($C$15:C4893,C4893)</f>
        <v>39</v>
      </c>
      <c r="F4893" s="181">
        <f t="shared" si="701"/>
        <v>0</v>
      </c>
      <c r="G4893" s="181">
        <f t="shared" si="702"/>
        <v>0</v>
      </c>
      <c r="H4893" s="182">
        <f t="shared" si="698"/>
        <v>0</v>
      </c>
    </row>
    <row r="4894" spans="1:8">
      <c r="A4894" s="152">
        <f t="shared" si="699"/>
        <v>4880</v>
      </c>
      <c r="B4894" s="153">
        <f t="shared" si="699"/>
        <v>49805</v>
      </c>
      <c r="C4894" s="179" t="str">
        <f t="shared" si="700"/>
        <v>구간54</v>
      </c>
      <c r="D4894" s="152">
        <f t="shared" si="697"/>
        <v>91</v>
      </c>
      <c r="E4894" s="180">
        <f>COUNTIF($C$15:C4894,C4894)</f>
        <v>40</v>
      </c>
      <c r="F4894" s="181">
        <f t="shared" si="701"/>
        <v>0</v>
      </c>
      <c r="G4894" s="181">
        <f t="shared" si="702"/>
        <v>0</v>
      </c>
      <c r="H4894" s="182">
        <f t="shared" si="698"/>
        <v>0</v>
      </c>
    </row>
    <row r="4895" spans="1:8">
      <c r="A4895" s="152">
        <f t="shared" si="699"/>
        <v>4881</v>
      </c>
      <c r="B4895" s="153">
        <f t="shared" si="699"/>
        <v>49806</v>
      </c>
      <c r="C4895" s="179" t="str">
        <f t="shared" si="700"/>
        <v>구간54</v>
      </c>
      <c r="D4895" s="152">
        <f t="shared" si="697"/>
        <v>91</v>
      </c>
      <c r="E4895" s="180">
        <f>COUNTIF($C$15:C4895,C4895)</f>
        <v>41</v>
      </c>
      <c r="F4895" s="181">
        <f t="shared" si="701"/>
        <v>0</v>
      </c>
      <c r="G4895" s="181">
        <f t="shared" si="702"/>
        <v>0</v>
      </c>
      <c r="H4895" s="182">
        <f t="shared" si="698"/>
        <v>0</v>
      </c>
    </row>
    <row r="4896" spans="1:8">
      <c r="A4896" s="152">
        <f t="shared" ref="A4896:B4911" si="703">A4895+1</f>
        <v>4882</v>
      </c>
      <c r="B4896" s="153">
        <f t="shared" si="703"/>
        <v>49807</v>
      </c>
      <c r="C4896" s="179" t="str">
        <f t="shared" si="700"/>
        <v>구간54</v>
      </c>
      <c r="D4896" s="152">
        <f t="shared" si="697"/>
        <v>91</v>
      </c>
      <c r="E4896" s="180">
        <f>COUNTIF($C$15:C4896,C4896)</f>
        <v>42</v>
      </c>
      <c r="F4896" s="181">
        <f t="shared" si="701"/>
        <v>0</v>
      </c>
      <c r="G4896" s="181">
        <f t="shared" si="702"/>
        <v>0</v>
      </c>
      <c r="H4896" s="182">
        <f t="shared" si="698"/>
        <v>0</v>
      </c>
    </row>
    <row r="4897" spans="1:8">
      <c r="A4897" s="152">
        <f t="shared" si="703"/>
        <v>4883</v>
      </c>
      <c r="B4897" s="153">
        <f t="shared" si="703"/>
        <v>49808</v>
      </c>
      <c r="C4897" s="179" t="str">
        <f t="shared" si="700"/>
        <v>구간54</v>
      </c>
      <c r="D4897" s="152">
        <f t="shared" si="697"/>
        <v>91</v>
      </c>
      <c r="E4897" s="180">
        <f>COUNTIF($C$15:C4897,C4897)</f>
        <v>43</v>
      </c>
      <c r="F4897" s="181">
        <f t="shared" si="701"/>
        <v>0</v>
      </c>
      <c r="G4897" s="181">
        <f t="shared" si="702"/>
        <v>0</v>
      </c>
      <c r="H4897" s="182">
        <f t="shared" si="698"/>
        <v>0</v>
      </c>
    </row>
    <row r="4898" spans="1:8">
      <c r="A4898" s="152">
        <f t="shared" si="703"/>
        <v>4884</v>
      </c>
      <c r="B4898" s="153">
        <f t="shared" si="703"/>
        <v>49809</v>
      </c>
      <c r="C4898" s="179" t="str">
        <f t="shared" si="700"/>
        <v>구간54</v>
      </c>
      <c r="D4898" s="152">
        <f t="shared" si="697"/>
        <v>91</v>
      </c>
      <c r="E4898" s="180">
        <f>COUNTIF($C$15:C4898,C4898)</f>
        <v>44</v>
      </c>
      <c r="F4898" s="181">
        <f t="shared" si="701"/>
        <v>0</v>
      </c>
      <c r="G4898" s="181">
        <f t="shared" si="702"/>
        <v>0</v>
      </c>
      <c r="H4898" s="182">
        <f t="shared" si="698"/>
        <v>0</v>
      </c>
    </row>
    <row r="4899" spans="1:8">
      <c r="A4899" s="152">
        <f t="shared" si="703"/>
        <v>4885</v>
      </c>
      <c r="B4899" s="153">
        <f t="shared" si="703"/>
        <v>49810</v>
      </c>
      <c r="C4899" s="179" t="str">
        <f t="shared" si="700"/>
        <v>구간54</v>
      </c>
      <c r="D4899" s="152">
        <f t="shared" si="697"/>
        <v>91</v>
      </c>
      <c r="E4899" s="180">
        <f>COUNTIF($C$15:C4899,C4899)</f>
        <v>45</v>
      </c>
      <c r="F4899" s="181">
        <f t="shared" si="701"/>
        <v>0</v>
      </c>
      <c r="G4899" s="181">
        <f t="shared" si="702"/>
        <v>0</v>
      </c>
      <c r="H4899" s="182">
        <f t="shared" si="698"/>
        <v>0</v>
      </c>
    </row>
    <row r="4900" spans="1:8">
      <c r="A4900" s="152">
        <f t="shared" si="703"/>
        <v>4886</v>
      </c>
      <c r="B4900" s="153">
        <f t="shared" si="703"/>
        <v>49811</v>
      </c>
      <c r="C4900" s="179" t="str">
        <f t="shared" si="700"/>
        <v>구간54</v>
      </c>
      <c r="D4900" s="152">
        <f t="shared" si="697"/>
        <v>91</v>
      </c>
      <c r="E4900" s="180">
        <f>COUNTIF($C$15:C4900,C4900)</f>
        <v>46</v>
      </c>
      <c r="F4900" s="181">
        <f t="shared" si="701"/>
        <v>0</v>
      </c>
      <c r="G4900" s="181">
        <f t="shared" si="702"/>
        <v>0</v>
      </c>
      <c r="H4900" s="182">
        <f t="shared" si="698"/>
        <v>0</v>
      </c>
    </row>
    <row r="4901" spans="1:8">
      <c r="A4901" s="152">
        <f t="shared" si="703"/>
        <v>4887</v>
      </c>
      <c r="B4901" s="153">
        <f t="shared" si="703"/>
        <v>49812</v>
      </c>
      <c r="C4901" s="179" t="str">
        <f t="shared" si="700"/>
        <v>구간54</v>
      </c>
      <c r="D4901" s="152">
        <f t="shared" si="697"/>
        <v>91</v>
      </c>
      <c r="E4901" s="180">
        <f>COUNTIF($C$15:C4901,C4901)</f>
        <v>47</v>
      </c>
      <c r="F4901" s="181">
        <f t="shared" si="701"/>
        <v>0</v>
      </c>
      <c r="G4901" s="181">
        <f t="shared" si="702"/>
        <v>0</v>
      </c>
      <c r="H4901" s="182">
        <f t="shared" si="698"/>
        <v>0</v>
      </c>
    </row>
    <row r="4902" spans="1:8">
      <c r="A4902" s="152">
        <f t="shared" si="703"/>
        <v>4888</v>
      </c>
      <c r="B4902" s="153">
        <f t="shared" si="703"/>
        <v>49813</v>
      </c>
      <c r="C4902" s="179" t="str">
        <f t="shared" si="700"/>
        <v>구간54</v>
      </c>
      <c r="D4902" s="152">
        <f t="shared" si="697"/>
        <v>91</v>
      </c>
      <c r="E4902" s="180">
        <f>COUNTIF($C$15:C4902,C4902)</f>
        <v>48</v>
      </c>
      <c r="F4902" s="181">
        <f t="shared" si="701"/>
        <v>0</v>
      </c>
      <c r="G4902" s="181">
        <f t="shared" si="702"/>
        <v>0</v>
      </c>
      <c r="H4902" s="182">
        <f t="shared" si="698"/>
        <v>0</v>
      </c>
    </row>
    <row r="4903" spans="1:8">
      <c r="A4903" s="152">
        <f t="shared" si="703"/>
        <v>4889</v>
      </c>
      <c r="B4903" s="153">
        <f t="shared" si="703"/>
        <v>49814</v>
      </c>
      <c r="C4903" s="179" t="str">
        <f t="shared" si="700"/>
        <v>구간54</v>
      </c>
      <c r="D4903" s="152">
        <f t="shared" si="697"/>
        <v>91</v>
      </c>
      <c r="E4903" s="180">
        <f>COUNTIF($C$15:C4903,C4903)</f>
        <v>49</v>
      </c>
      <c r="F4903" s="181">
        <f t="shared" si="701"/>
        <v>0</v>
      </c>
      <c r="G4903" s="181">
        <f t="shared" si="702"/>
        <v>0</v>
      </c>
      <c r="H4903" s="182">
        <f t="shared" si="698"/>
        <v>0</v>
      </c>
    </row>
    <row r="4904" spans="1:8">
      <c r="A4904" s="152">
        <f t="shared" si="703"/>
        <v>4890</v>
      </c>
      <c r="B4904" s="153">
        <f t="shared" si="703"/>
        <v>49815</v>
      </c>
      <c r="C4904" s="179" t="str">
        <f t="shared" si="700"/>
        <v>구간54</v>
      </c>
      <c r="D4904" s="152">
        <f t="shared" si="697"/>
        <v>91</v>
      </c>
      <c r="E4904" s="180">
        <f>COUNTIF($C$15:C4904,C4904)</f>
        <v>50</v>
      </c>
      <c r="F4904" s="181">
        <f t="shared" si="701"/>
        <v>0</v>
      </c>
      <c r="G4904" s="181">
        <f t="shared" si="702"/>
        <v>0</v>
      </c>
      <c r="H4904" s="182">
        <f t="shared" si="698"/>
        <v>0</v>
      </c>
    </row>
    <row r="4905" spans="1:8">
      <c r="A4905" s="152">
        <f t="shared" si="703"/>
        <v>4891</v>
      </c>
      <c r="B4905" s="153">
        <f t="shared" si="703"/>
        <v>49816</v>
      </c>
      <c r="C4905" s="179" t="str">
        <f t="shared" si="700"/>
        <v>구간54</v>
      </c>
      <c r="D4905" s="152">
        <f t="shared" si="697"/>
        <v>91</v>
      </c>
      <c r="E4905" s="180">
        <f>COUNTIF($C$15:C4905,C4905)</f>
        <v>51</v>
      </c>
      <c r="F4905" s="181">
        <f t="shared" si="701"/>
        <v>0</v>
      </c>
      <c r="G4905" s="181">
        <f t="shared" si="702"/>
        <v>0</v>
      </c>
      <c r="H4905" s="182">
        <f t="shared" si="698"/>
        <v>0</v>
      </c>
    </row>
    <row r="4906" spans="1:8">
      <c r="A4906" s="152">
        <f t="shared" si="703"/>
        <v>4892</v>
      </c>
      <c r="B4906" s="153">
        <f t="shared" si="703"/>
        <v>49817</v>
      </c>
      <c r="C4906" s="179" t="str">
        <f t="shared" si="700"/>
        <v>구간54</v>
      </c>
      <c r="D4906" s="152">
        <f t="shared" si="697"/>
        <v>91</v>
      </c>
      <c r="E4906" s="180">
        <f>COUNTIF($C$15:C4906,C4906)</f>
        <v>52</v>
      </c>
      <c r="F4906" s="181">
        <f t="shared" si="701"/>
        <v>0</v>
      </c>
      <c r="G4906" s="181">
        <f t="shared" si="702"/>
        <v>0</v>
      </c>
      <c r="H4906" s="182">
        <f t="shared" si="698"/>
        <v>0</v>
      </c>
    </row>
    <row r="4907" spans="1:8">
      <c r="A4907" s="152">
        <f t="shared" si="703"/>
        <v>4893</v>
      </c>
      <c r="B4907" s="153">
        <f t="shared" si="703"/>
        <v>49818</v>
      </c>
      <c r="C4907" s="179" t="str">
        <f t="shared" si="700"/>
        <v>구간54</v>
      </c>
      <c r="D4907" s="152">
        <f t="shared" si="697"/>
        <v>91</v>
      </c>
      <c r="E4907" s="180">
        <f>COUNTIF($C$15:C4907,C4907)</f>
        <v>53</v>
      </c>
      <c r="F4907" s="181">
        <f t="shared" si="701"/>
        <v>0</v>
      </c>
      <c r="G4907" s="181">
        <f t="shared" si="702"/>
        <v>0</v>
      </c>
      <c r="H4907" s="182">
        <f t="shared" si="698"/>
        <v>0</v>
      </c>
    </row>
    <row r="4908" spans="1:8">
      <c r="A4908" s="152">
        <f t="shared" si="703"/>
        <v>4894</v>
      </c>
      <c r="B4908" s="153">
        <f t="shared" si="703"/>
        <v>49819</v>
      </c>
      <c r="C4908" s="179" t="str">
        <f t="shared" si="700"/>
        <v>구간54</v>
      </c>
      <c r="D4908" s="152">
        <f t="shared" si="697"/>
        <v>91</v>
      </c>
      <c r="E4908" s="180">
        <f>COUNTIF($C$15:C4908,C4908)</f>
        <v>54</v>
      </c>
      <c r="F4908" s="181">
        <f t="shared" si="701"/>
        <v>0</v>
      </c>
      <c r="G4908" s="181">
        <f t="shared" si="702"/>
        <v>0</v>
      </c>
      <c r="H4908" s="182">
        <f t="shared" si="698"/>
        <v>0</v>
      </c>
    </row>
    <row r="4909" spans="1:8">
      <c r="A4909" s="152">
        <f t="shared" si="703"/>
        <v>4895</v>
      </c>
      <c r="B4909" s="153">
        <f t="shared" si="703"/>
        <v>49820</v>
      </c>
      <c r="C4909" s="179" t="str">
        <f t="shared" si="700"/>
        <v>구간54</v>
      </c>
      <c r="D4909" s="152">
        <f t="shared" si="697"/>
        <v>91</v>
      </c>
      <c r="E4909" s="180">
        <f>COUNTIF($C$15:C4909,C4909)</f>
        <v>55</v>
      </c>
      <c r="F4909" s="181">
        <f t="shared" si="701"/>
        <v>0</v>
      </c>
      <c r="G4909" s="181">
        <f t="shared" si="702"/>
        <v>0</v>
      </c>
      <c r="H4909" s="182">
        <f t="shared" si="698"/>
        <v>0</v>
      </c>
    </row>
    <row r="4910" spans="1:8">
      <c r="A4910" s="152">
        <f t="shared" si="703"/>
        <v>4896</v>
      </c>
      <c r="B4910" s="153">
        <f t="shared" si="703"/>
        <v>49821</v>
      </c>
      <c r="C4910" s="179" t="str">
        <f t="shared" si="700"/>
        <v>구간54</v>
      </c>
      <c r="D4910" s="152">
        <f t="shared" si="697"/>
        <v>91</v>
      </c>
      <c r="E4910" s="180">
        <f>COUNTIF($C$15:C4910,C4910)</f>
        <v>56</v>
      </c>
      <c r="F4910" s="181">
        <f t="shared" si="701"/>
        <v>0</v>
      </c>
      <c r="G4910" s="181">
        <f t="shared" si="702"/>
        <v>0</v>
      </c>
      <c r="H4910" s="182">
        <f t="shared" si="698"/>
        <v>0</v>
      </c>
    </row>
    <row r="4911" spans="1:8">
      <c r="A4911" s="152">
        <f t="shared" si="703"/>
        <v>4897</v>
      </c>
      <c r="B4911" s="153">
        <f t="shared" si="703"/>
        <v>49822</v>
      </c>
      <c r="C4911" s="179" t="str">
        <f t="shared" si="700"/>
        <v>구간54</v>
      </c>
      <c r="D4911" s="152">
        <f t="shared" si="697"/>
        <v>91</v>
      </c>
      <c r="E4911" s="180">
        <f>COUNTIF($C$15:C4911,C4911)</f>
        <v>57</v>
      </c>
      <c r="F4911" s="181">
        <f t="shared" si="701"/>
        <v>0</v>
      </c>
      <c r="G4911" s="181">
        <f t="shared" si="702"/>
        <v>0</v>
      </c>
      <c r="H4911" s="182">
        <f t="shared" si="698"/>
        <v>0</v>
      </c>
    </row>
    <row r="4912" spans="1:8">
      <c r="A4912" s="152">
        <f t="shared" ref="A4912:B4927" si="704">A4911+1</f>
        <v>4898</v>
      </c>
      <c r="B4912" s="153">
        <f t="shared" si="704"/>
        <v>49823</v>
      </c>
      <c r="C4912" s="179" t="str">
        <f t="shared" si="700"/>
        <v>구간54</v>
      </c>
      <c r="D4912" s="152">
        <f t="shared" si="697"/>
        <v>91</v>
      </c>
      <c r="E4912" s="180">
        <f>COUNTIF($C$15:C4912,C4912)</f>
        <v>58</v>
      </c>
      <c r="F4912" s="181">
        <f t="shared" si="701"/>
        <v>0</v>
      </c>
      <c r="G4912" s="181">
        <f t="shared" si="702"/>
        <v>0</v>
      </c>
      <c r="H4912" s="182">
        <f t="shared" si="698"/>
        <v>0</v>
      </c>
    </row>
    <row r="4913" spans="1:8">
      <c r="A4913" s="152">
        <f t="shared" si="704"/>
        <v>4899</v>
      </c>
      <c r="B4913" s="153">
        <f t="shared" si="704"/>
        <v>49824</v>
      </c>
      <c r="C4913" s="179" t="str">
        <f t="shared" si="700"/>
        <v>구간54</v>
      </c>
      <c r="D4913" s="152">
        <f t="shared" si="697"/>
        <v>91</v>
      </c>
      <c r="E4913" s="180">
        <f>COUNTIF($C$15:C4913,C4913)</f>
        <v>59</v>
      </c>
      <c r="F4913" s="181">
        <f t="shared" si="701"/>
        <v>0</v>
      </c>
      <c r="G4913" s="181">
        <f t="shared" si="702"/>
        <v>0</v>
      </c>
      <c r="H4913" s="182">
        <f t="shared" si="698"/>
        <v>0</v>
      </c>
    </row>
    <row r="4914" spans="1:8">
      <c r="A4914" s="152">
        <f t="shared" si="704"/>
        <v>4900</v>
      </c>
      <c r="B4914" s="153">
        <f t="shared" si="704"/>
        <v>49825</v>
      </c>
      <c r="C4914" s="179" t="str">
        <f t="shared" si="700"/>
        <v>구간54</v>
      </c>
      <c r="D4914" s="152">
        <f t="shared" si="697"/>
        <v>91</v>
      </c>
      <c r="E4914" s="180">
        <f>COUNTIF($C$15:C4914,C4914)</f>
        <v>60</v>
      </c>
      <c r="F4914" s="181">
        <f t="shared" si="701"/>
        <v>0</v>
      </c>
      <c r="G4914" s="181">
        <f t="shared" si="702"/>
        <v>0</v>
      </c>
      <c r="H4914" s="182">
        <f t="shared" si="698"/>
        <v>0</v>
      </c>
    </row>
    <row r="4915" spans="1:8">
      <c r="A4915" s="152">
        <f t="shared" si="704"/>
        <v>4901</v>
      </c>
      <c r="B4915" s="153">
        <f t="shared" si="704"/>
        <v>49826</v>
      </c>
      <c r="C4915" s="179" t="str">
        <f t="shared" si="700"/>
        <v>구간54</v>
      </c>
      <c r="D4915" s="152">
        <f t="shared" si="697"/>
        <v>91</v>
      </c>
      <c r="E4915" s="180">
        <f>COUNTIF($C$15:C4915,C4915)</f>
        <v>61</v>
      </c>
      <c r="F4915" s="181">
        <f t="shared" si="701"/>
        <v>0</v>
      </c>
      <c r="G4915" s="181">
        <f t="shared" si="702"/>
        <v>0</v>
      </c>
      <c r="H4915" s="182">
        <f t="shared" si="698"/>
        <v>0</v>
      </c>
    </row>
    <row r="4916" spans="1:8">
      <c r="A4916" s="152">
        <f t="shared" si="704"/>
        <v>4902</v>
      </c>
      <c r="B4916" s="153">
        <f t="shared" si="704"/>
        <v>49827</v>
      </c>
      <c r="C4916" s="179" t="str">
        <f t="shared" si="700"/>
        <v>구간54</v>
      </c>
      <c r="D4916" s="152">
        <f t="shared" si="697"/>
        <v>91</v>
      </c>
      <c r="E4916" s="180">
        <f>COUNTIF($C$15:C4916,C4916)</f>
        <v>62</v>
      </c>
      <c r="F4916" s="181">
        <f t="shared" si="701"/>
        <v>0</v>
      </c>
      <c r="G4916" s="181">
        <f t="shared" si="702"/>
        <v>0</v>
      </c>
      <c r="H4916" s="182">
        <f t="shared" si="698"/>
        <v>0</v>
      </c>
    </row>
    <row r="4917" spans="1:8">
      <c r="A4917" s="152">
        <f t="shared" si="704"/>
        <v>4903</v>
      </c>
      <c r="B4917" s="153">
        <f t="shared" si="704"/>
        <v>49828</v>
      </c>
      <c r="C4917" s="179" t="str">
        <f t="shared" si="700"/>
        <v>구간54</v>
      </c>
      <c r="D4917" s="152">
        <f t="shared" si="697"/>
        <v>91</v>
      </c>
      <c r="E4917" s="180">
        <f>COUNTIF($C$15:C4917,C4917)</f>
        <v>63</v>
      </c>
      <c r="F4917" s="181">
        <f t="shared" si="701"/>
        <v>0</v>
      </c>
      <c r="G4917" s="181">
        <f t="shared" si="702"/>
        <v>0</v>
      </c>
      <c r="H4917" s="182">
        <f t="shared" si="698"/>
        <v>0</v>
      </c>
    </row>
    <row r="4918" spans="1:8">
      <c r="A4918" s="152">
        <f t="shared" si="704"/>
        <v>4904</v>
      </c>
      <c r="B4918" s="153">
        <f t="shared" si="704"/>
        <v>49829</v>
      </c>
      <c r="C4918" s="179" t="str">
        <f t="shared" si="700"/>
        <v>구간54</v>
      </c>
      <c r="D4918" s="152">
        <f t="shared" si="697"/>
        <v>91</v>
      </c>
      <c r="E4918" s="180">
        <f>COUNTIF($C$15:C4918,C4918)</f>
        <v>64</v>
      </c>
      <c r="F4918" s="181">
        <f t="shared" si="701"/>
        <v>0</v>
      </c>
      <c r="G4918" s="181">
        <f t="shared" si="702"/>
        <v>0</v>
      </c>
      <c r="H4918" s="182">
        <f t="shared" si="698"/>
        <v>0</v>
      </c>
    </row>
    <row r="4919" spans="1:8">
      <c r="A4919" s="152">
        <f t="shared" si="704"/>
        <v>4905</v>
      </c>
      <c r="B4919" s="153">
        <f t="shared" si="704"/>
        <v>49830</v>
      </c>
      <c r="C4919" s="179" t="str">
        <f t="shared" si="700"/>
        <v>구간54</v>
      </c>
      <c r="D4919" s="152">
        <f t="shared" si="697"/>
        <v>91</v>
      </c>
      <c r="E4919" s="180">
        <f>COUNTIF($C$15:C4919,C4919)</f>
        <v>65</v>
      </c>
      <c r="F4919" s="181">
        <f t="shared" si="701"/>
        <v>0</v>
      </c>
      <c r="G4919" s="181">
        <f t="shared" si="702"/>
        <v>0</v>
      </c>
      <c r="H4919" s="182">
        <f t="shared" si="698"/>
        <v>0</v>
      </c>
    </row>
    <row r="4920" spans="1:8">
      <c r="A4920" s="152">
        <f t="shared" si="704"/>
        <v>4906</v>
      </c>
      <c r="B4920" s="153">
        <f t="shared" si="704"/>
        <v>49831</v>
      </c>
      <c r="C4920" s="179" t="str">
        <f t="shared" si="700"/>
        <v>구간54</v>
      </c>
      <c r="D4920" s="152">
        <f t="shared" si="697"/>
        <v>91</v>
      </c>
      <c r="E4920" s="180">
        <f>COUNTIF($C$15:C4920,C4920)</f>
        <v>66</v>
      </c>
      <c r="F4920" s="181">
        <f t="shared" si="701"/>
        <v>0</v>
      </c>
      <c r="G4920" s="181">
        <f t="shared" si="702"/>
        <v>0</v>
      </c>
      <c r="H4920" s="182">
        <f t="shared" si="698"/>
        <v>0</v>
      </c>
    </row>
    <row r="4921" spans="1:8">
      <c r="A4921" s="152">
        <f t="shared" si="704"/>
        <v>4907</v>
      </c>
      <c r="B4921" s="153">
        <f t="shared" si="704"/>
        <v>49832</v>
      </c>
      <c r="C4921" s="179" t="str">
        <f t="shared" si="700"/>
        <v>구간54</v>
      </c>
      <c r="D4921" s="152">
        <f t="shared" si="697"/>
        <v>91</v>
      </c>
      <c r="E4921" s="180">
        <f>COUNTIF($C$15:C4921,C4921)</f>
        <v>67</v>
      </c>
      <c r="F4921" s="181">
        <f t="shared" si="701"/>
        <v>0</v>
      </c>
      <c r="G4921" s="181">
        <f t="shared" si="702"/>
        <v>0</v>
      </c>
      <c r="H4921" s="182">
        <f t="shared" si="698"/>
        <v>0</v>
      </c>
    </row>
    <row r="4922" spans="1:8">
      <c r="A4922" s="152">
        <f t="shared" si="704"/>
        <v>4908</v>
      </c>
      <c r="B4922" s="153">
        <f t="shared" si="704"/>
        <v>49833</v>
      </c>
      <c r="C4922" s="179" t="str">
        <f t="shared" si="700"/>
        <v>구간54</v>
      </c>
      <c r="D4922" s="152">
        <f t="shared" si="697"/>
        <v>91</v>
      </c>
      <c r="E4922" s="180">
        <f>COUNTIF($C$15:C4922,C4922)</f>
        <v>68</v>
      </c>
      <c r="F4922" s="181">
        <f t="shared" si="701"/>
        <v>0</v>
      </c>
      <c r="G4922" s="181">
        <f t="shared" si="702"/>
        <v>0</v>
      </c>
      <c r="H4922" s="182">
        <f t="shared" si="698"/>
        <v>0</v>
      </c>
    </row>
    <row r="4923" spans="1:8">
      <c r="A4923" s="152">
        <f t="shared" si="704"/>
        <v>4909</v>
      </c>
      <c r="B4923" s="153">
        <f t="shared" si="704"/>
        <v>49834</v>
      </c>
      <c r="C4923" s="179" t="str">
        <f t="shared" si="700"/>
        <v>구간54</v>
      </c>
      <c r="D4923" s="152">
        <f t="shared" si="697"/>
        <v>91</v>
      </c>
      <c r="E4923" s="180">
        <f>COUNTIF($C$15:C4923,C4923)</f>
        <v>69</v>
      </c>
      <c r="F4923" s="181">
        <f t="shared" si="701"/>
        <v>0</v>
      </c>
      <c r="G4923" s="181">
        <f t="shared" si="702"/>
        <v>0</v>
      </c>
      <c r="H4923" s="182">
        <f t="shared" si="698"/>
        <v>0</v>
      </c>
    </row>
    <row r="4924" spans="1:8">
      <c r="A4924" s="152">
        <f t="shared" si="704"/>
        <v>4910</v>
      </c>
      <c r="B4924" s="153">
        <f t="shared" si="704"/>
        <v>49835</v>
      </c>
      <c r="C4924" s="179" t="str">
        <f t="shared" si="700"/>
        <v>구간54</v>
      </c>
      <c r="D4924" s="152">
        <f t="shared" si="697"/>
        <v>91</v>
      </c>
      <c r="E4924" s="180">
        <f>COUNTIF($C$15:C4924,C4924)</f>
        <v>70</v>
      </c>
      <c r="F4924" s="181">
        <f t="shared" si="701"/>
        <v>0</v>
      </c>
      <c r="G4924" s="181">
        <f t="shared" si="702"/>
        <v>0</v>
      </c>
      <c r="H4924" s="182">
        <f t="shared" si="698"/>
        <v>0</v>
      </c>
    </row>
    <row r="4925" spans="1:8">
      <c r="A4925" s="152">
        <f t="shared" si="704"/>
        <v>4911</v>
      </c>
      <c r="B4925" s="153">
        <f t="shared" si="704"/>
        <v>49836</v>
      </c>
      <c r="C4925" s="179" t="str">
        <f t="shared" si="700"/>
        <v>구간54</v>
      </c>
      <c r="D4925" s="152">
        <f t="shared" si="697"/>
        <v>91</v>
      </c>
      <c r="E4925" s="180">
        <f>COUNTIF($C$15:C4925,C4925)</f>
        <v>71</v>
      </c>
      <c r="F4925" s="181">
        <f t="shared" si="701"/>
        <v>0</v>
      </c>
      <c r="G4925" s="181">
        <f t="shared" si="702"/>
        <v>0</v>
      </c>
      <c r="H4925" s="182">
        <f t="shared" si="698"/>
        <v>0</v>
      </c>
    </row>
    <row r="4926" spans="1:8">
      <c r="A4926" s="152">
        <f t="shared" si="704"/>
        <v>4912</v>
      </c>
      <c r="B4926" s="153">
        <f t="shared" si="704"/>
        <v>49837</v>
      </c>
      <c r="C4926" s="179" t="str">
        <f t="shared" si="700"/>
        <v>구간54</v>
      </c>
      <c r="D4926" s="152">
        <f t="shared" si="697"/>
        <v>91</v>
      </c>
      <c r="E4926" s="180">
        <f>COUNTIF($C$15:C4926,C4926)</f>
        <v>72</v>
      </c>
      <c r="F4926" s="181">
        <f t="shared" si="701"/>
        <v>0</v>
      </c>
      <c r="G4926" s="181">
        <f t="shared" si="702"/>
        <v>0</v>
      </c>
      <c r="H4926" s="182">
        <f t="shared" si="698"/>
        <v>0</v>
      </c>
    </row>
    <row r="4927" spans="1:8">
      <c r="A4927" s="152">
        <f t="shared" si="704"/>
        <v>4913</v>
      </c>
      <c r="B4927" s="153">
        <f t="shared" si="704"/>
        <v>49838</v>
      </c>
      <c r="C4927" s="179" t="str">
        <f t="shared" si="700"/>
        <v>구간54</v>
      </c>
      <c r="D4927" s="152">
        <f t="shared" si="697"/>
        <v>91</v>
      </c>
      <c r="E4927" s="180">
        <f>COUNTIF($C$15:C4927,C4927)</f>
        <v>73</v>
      </c>
      <c r="F4927" s="181">
        <f t="shared" si="701"/>
        <v>0</v>
      </c>
      <c r="G4927" s="181">
        <f t="shared" si="702"/>
        <v>0</v>
      </c>
      <c r="H4927" s="182">
        <f t="shared" si="698"/>
        <v>0</v>
      </c>
    </row>
    <row r="4928" spans="1:8">
      <c r="A4928" s="152">
        <f t="shared" ref="A4928:B4943" si="705">A4927+1</f>
        <v>4914</v>
      </c>
      <c r="B4928" s="153">
        <f t="shared" si="705"/>
        <v>49839</v>
      </c>
      <c r="C4928" s="179" t="str">
        <f t="shared" si="700"/>
        <v>구간54</v>
      </c>
      <c r="D4928" s="152">
        <f t="shared" si="697"/>
        <v>91</v>
      </c>
      <c r="E4928" s="180">
        <f>COUNTIF($C$15:C4928,C4928)</f>
        <v>74</v>
      </c>
      <c r="F4928" s="181">
        <f t="shared" si="701"/>
        <v>0</v>
      </c>
      <c r="G4928" s="181">
        <f t="shared" si="702"/>
        <v>0</v>
      </c>
      <c r="H4928" s="182">
        <f t="shared" si="698"/>
        <v>0</v>
      </c>
    </row>
    <row r="4929" spans="1:8">
      <c r="A4929" s="152">
        <f t="shared" si="705"/>
        <v>4915</v>
      </c>
      <c r="B4929" s="153">
        <f t="shared" si="705"/>
        <v>49840</v>
      </c>
      <c r="C4929" s="179" t="str">
        <f t="shared" si="700"/>
        <v>구간54</v>
      </c>
      <c r="D4929" s="152">
        <f t="shared" si="697"/>
        <v>91</v>
      </c>
      <c r="E4929" s="180">
        <f>COUNTIF($C$15:C4929,C4929)</f>
        <v>75</v>
      </c>
      <c r="F4929" s="181">
        <f t="shared" si="701"/>
        <v>0</v>
      </c>
      <c r="G4929" s="181">
        <f t="shared" si="702"/>
        <v>0</v>
      </c>
      <c r="H4929" s="182">
        <f t="shared" si="698"/>
        <v>0</v>
      </c>
    </row>
    <row r="4930" spans="1:8">
      <c r="A4930" s="152">
        <f t="shared" si="705"/>
        <v>4916</v>
      </c>
      <c r="B4930" s="153">
        <f t="shared" si="705"/>
        <v>49841</v>
      </c>
      <c r="C4930" s="179" t="str">
        <f t="shared" si="700"/>
        <v>구간54</v>
      </c>
      <c r="D4930" s="152">
        <f t="shared" si="697"/>
        <v>91</v>
      </c>
      <c r="E4930" s="180">
        <f>COUNTIF($C$15:C4930,C4930)</f>
        <v>76</v>
      </c>
      <c r="F4930" s="181">
        <f t="shared" si="701"/>
        <v>0</v>
      </c>
      <c r="G4930" s="181">
        <f t="shared" si="702"/>
        <v>0</v>
      </c>
      <c r="H4930" s="182">
        <f t="shared" si="698"/>
        <v>0</v>
      </c>
    </row>
    <row r="4931" spans="1:8">
      <c r="A4931" s="152">
        <f t="shared" si="705"/>
        <v>4917</v>
      </c>
      <c r="B4931" s="153">
        <f t="shared" si="705"/>
        <v>49842</v>
      </c>
      <c r="C4931" s="179" t="str">
        <f t="shared" si="700"/>
        <v>구간54</v>
      </c>
      <c r="D4931" s="152">
        <f t="shared" si="697"/>
        <v>91</v>
      </c>
      <c r="E4931" s="180">
        <f>COUNTIF($C$15:C4931,C4931)</f>
        <v>77</v>
      </c>
      <c r="F4931" s="181">
        <f t="shared" si="701"/>
        <v>0</v>
      </c>
      <c r="G4931" s="181">
        <f t="shared" si="702"/>
        <v>0</v>
      </c>
      <c r="H4931" s="182">
        <f t="shared" si="698"/>
        <v>0</v>
      </c>
    </row>
    <row r="4932" spans="1:8">
      <c r="A4932" s="152">
        <f t="shared" si="705"/>
        <v>4918</v>
      </c>
      <c r="B4932" s="153">
        <f t="shared" si="705"/>
        <v>49843</v>
      </c>
      <c r="C4932" s="179" t="str">
        <f t="shared" si="700"/>
        <v>구간54</v>
      </c>
      <c r="D4932" s="152">
        <f t="shared" si="697"/>
        <v>91</v>
      </c>
      <c r="E4932" s="180">
        <f>COUNTIF($C$15:C4932,C4932)</f>
        <v>78</v>
      </c>
      <c r="F4932" s="181">
        <f t="shared" si="701"/>
        <v>0</v>
      </c>
      <c r="G4932" s="181">
        <f t="shared" si="702"/>
        <v>0</v>
      </c>
      <c r="H4932" s="182">
        <f t="shared" si="698"/>
        <v>0</v>
      </c>
    </row>
    <row r="4933" spans="1:8">
      <c r="A4933" s="152">
        <f t="shared" si="705"/>
        <v>4919</v>
      </c>
      <c r="B4933" s="153">
        <f t="shared" si="705"/>
        <v>49844</v>
      </c>
      <c r="C4933" s="179" t="str">
        <f t="shared" si="700"/>
        <v>구간54</v>
      </c>
      <c r="D4933" s="152">
        <f t="shared" si="697"/>
        <v>91</v>
      </c>
      <c r="E4933" s="180">
        <f>COUNTIF($C$15:C4933,C4933)</f>
        <v>79</v>
      </c>
      <c r="F4933" s="181">
        <f t="shared" si="701"/>
        <v>0</v>
      </c>
      <c r="G4933" s="181">
        <f t="shared" si="702"/>
        <v>0</v>
      </c>
      <c r="H4933" s="182">
        <f t="shared" si="698"/>
        <v>0</v>
      </c>
    </row>
    <row r="4934" spans="1:8">
      <c r="A4934" s="152">
        <f t="shared" si="705"/>
        <v>4920</v>
      </c>
      <c r="B4934" s="153">
        <f t="shared" si="705"/>
        <v>49845</v>
      </c>
      <c r="C4934" s="179" t="str">
        <f t="shared" si="700"/>
        <v>구간54</v>
      </c>
      <c r="D4934" s="152">
        <f t="shared" si="697"/>
        <v>91</v>
      </c>
      <c r="E4934" s="180">
        <f>COUNTIF($C$15:C4934,C4934)</f>
        <v>80</v>
      </c>
      <c r="F4934" s="181">
        <f t="shared" si="701"/>
        <v>0</v>
      </c>
      <c r="G4934" s="181">
        <f t="shared" si="702"/>
        <v>0</v>
      </c>
      <c r="H4934" s="182">
        <f t="shared" si="698"/>
        <v>0</v>
      </c>
    </row>
    <row r="4935" spans="1:8">
      <c r="A4935" s="152">
        <f t="shared" si="705"/>
        <v>4921</v>
      </c>
      <c r="B4935" s="153">
        <f t="shared" si="705"/>
        <v>49846</v>
      </c>
      <c r="C4935" s="179" t="str">
        <f t="shared" si="700"/>
        <v>구간54</v>
      </c>
      <c r="D4935" s="152">
        <f t="shared" si="697"/>
        <v>91</v>
      </c>
      <c r="E4935" s="180">
        <f>COUNTIF($C$15:C4935,C4935)</f>
        <v>81</v>
      </c>
      <c r="F4935" s="181">
        <f t="shared" si="701"/>
        <v>0</v>
      </c>
      <c r="G4935" s="181">
        <f t="shared" si="702"/>
        <v>0</v>
      </c>
      <c r="H4935" s="182">
        <f t="shared" si="698"/>
        <v>0</v>
      </c>
    </row>
    <row r="4936" spans="1:8">
      <c r="A4936" s="152">
        <f t="shared" si="705"/>
        <v>4922</v>
      </c>
      <c r="B4936" s="153">
        <f t="shared" si="705"/>
        <v>49847</v>
      </c>
      <c r="C4936" s="179" t="str">
        <f t="shared" si="700"/>
        <v>구간54</v>
      </c>
      <c r="D4936" s="152">
        <f t="shared" si="697"/>
        <v>91</v>
      </c>
      <c r="E4936" s="180">
        <f>COUNTIF($C$15:C4936,C4936)</f>
        <v>82</v>
      </c>
      <c r="F4936" s="181">
        <f t="shared" si="701"/>
        <v>0</v>
      </c>
      <c r="G4936" s="181">
        <f t="shared" si="702"/>
        <v>0</v>
      </c>
      <c r="H4936" s="182">
        <f t="shared" si="698"/>
        <v>0</v>
      </c>
    </row>
    <row r="4937" spans="1:8">
      <c r="A4937" s="152">
        <f t="shared" si="705"/>
        <v>4923</v>
      </c>
      <c r="B4937" s="153">
        <f t="shared" si="705"/>
        <v>49848</v>
      </c>
      <c r="C4937" s="179" t="str">
        <f t="shared" si="700"/>
        <v>구간54</v>
      </c>
      <c r="D4937" s="152">
        <f t="shared" si="697"/>
        <v>91</v>
      </c>
      <c r="E4937" s="180">
        <f>COUNTIF($C$15:C4937,C4937)</f>
        <v>83</v>
      </c>
      <c r="F4937" s="181">
        <f t="shared" si="701"/>
        <v>0</v>
      </c>
      <c r="G4937" s="181">
        <f t="shared" si="702"/>
        <v>0</v>
      </c>
      <c r="H4937" s="182">
        <f t="shared" si="698"/>
        <v>0</v>
      </c>
    </row>
    <row r="4938" spans="1:8">
      <c r="A4938" s="152">
        <f t="shared" si="705"/>
        <v>4924</v>
      </c>
      <c r="B4938" s="153">
        <f t="shared" si="705"/>
        <v>49849</v>
      </c>
      <c r="C4938" s="179" t="str">
        <f t="shared" si="700"/>
        <v>구간54</v>
      </c>
      <c r="D4938" s="152">
        <f t="shared" si="697"/>
        <v>91</v>
      </c>
      <c r="E4938" s="180">
        <f>COUNTIF($C$15:C4938,C4938)</f>
        <v>84</v>
      </c>
      <c r="F4938" s="181">
        <f t="shared" si="701"/>
        <v>0</v>
      </c>
      <c r="G4938" s="181">
        <f t="shared" si="702"/>
        <v>0</v>
      </c>
      <c r="H4938" s="182">
        <f t="shared" si="698"/>
        <v>0</v>
      </c>
    </row>
    <row r="4939" spans="1:8">
      <c r="A4939" s="152">
        <f t="shared" si="705"/>
        <v>4925</v>
      </c>
      <c r="B4939" s="153">
        <f t="shared" si="705"/>
        <v>49850</v>
      </c>
      <c r="C4939" s="179" t="str">
        <f t="shared" si="700"/>
        <v>구간54</v>
      </c>
      <c r="D4939" s="152">
        <f t="shared" si="697"/>
        <v>91</v>
      </c>
      <c r="E4939" s="180">
        <f>COUNTIF($C$15:C4939,C4939)</f>
        <v>85</v>
      </c>
      <c r="F4939" s="181">
        <f t="shared" si="701"/>
        <v>0</v>
      </c>
      <c r="G4939" s="181">
        <f t="shared" si="702"/>
        <v>0</v>
      </c>
      <c r="H4939" s="182">
        <f t="shared" si="698"/>
        <v>0</v>
      </c>
    </row>
    <row r="4940" spans="1:8">
      <c r="A4940" s="152">
        <f t="shared" si="705"/>
        <v>4926</v>
      </c>
      <c r="B4940" s="153">
        <f t="shared" si="705"/>
        <v>49851</v>
      </c>
      <c r="C4940" s="179" t="str">
        <f t="shared" si="700"/>
        <v>구간54</v>
      </c>
      <c r="D4940" s="152">
        <f t="shared" si="697"/>
        <v>91</v>
      </c>
      <c r="E4940" s="180">
        <f>COUNTIF($C$15:C4940,C4940)</f>
        <v>86</v>
      </c>
      <c r="F4940" s="181">
        <f t="shared" si="701"/>
        <v>0</v>
      </c>
      <c r="G4940" s="181">
        <f t="shared" si="702"/>
        <v>0</v>
      </c>
      <c r="H4940" s="182">
        <f t="shared" si="698"/>
        <v>0</v>
      </c>
    </row>
    <row r="4941" spans="1:8">
      <c r="A4941" s="152">
        <f t="shared" si="705"/>
        <v>4927</v>
      </c>
      <c r="B4941" s="153">
        <f t="shared" si="705"/>
        <v>49852</v>
      </c>
      <c r="C4941" s="179" t="str">
        <f t="shared" si="700"/>
        <v>구간54</v>
      </c>
      <c r="D4941" s="152">
        <f t="shared" si="697"/>
        <v>91</v>
      </c>
      <c r="E4941" s="180">
        <f>COUNTIF($C$15:C4941,C4941)</f>
        <v>87</v>
      </c>
      <c r="F4941" s="181">
        <f t="shared" si="701"/>
        <v>0</v>
      </c>
      <c r="G4941" s="181">
        <f t="shared" si="702"/>
        <v>0</v>
      </c>
      <c r="H4941" s="182">
        <f t="shared" si="698"/>
        <v>0</v>
      </c>
    </row>
    <row r="4942" spans="1:8">
      <c r="A4942" s="152">
        <f t="shared" si="705"/>
        <v>4928</v>
      </c>
      <c r="B4942" s="153">
        <f t="shared" si="705"/>
        <v>49853</v>
      </c>
      <c r="C4942" s="179" t="str">
        <f t="shared" si="700"/>
        <v>구간54</v>
      </c>
      <c r="D4942" s="152">
        <f t="shared" si="697"/>
        <v>91</v>
      </c>
      <c r="E4942" s="180">
        <f>COUNTIF($C$15:C4942,C4942)</f>
        <v>88</v>
      </c>
      <c r="F4942" s="181">
        <f t="shared" si="701"/>
        <v>0</v>
      </c>
      <c r="G4942" s="181">
        <f t="shared" si="702"/>
        <v>0</v>
      </c>
      <c r="H4942" s="182">
        <f t="shared" si="698"/>
        <v>0</v>
      </c>
    </row>
    <row r="4943" spans="1:8">
      <c r="A4943" s="152">
        <f t="shared" si="705"/>
        <v>4929</v>
      </c>
      <c r="B4943" s="153">
        <f t="shared" si="705"/>
        <v>49854</v>
      </c>
      <c r="C4943" s="179" t="str">
        <f t="shared" si="700"/>
        <v>구간54</v>
      </c>
      <c r="D4943" s="152">
        <f t="shared" ref="D4943:D5006" si="706">COUNTIF($C$15:$C$49928,C4943)</f>
        <v>91</v>
      </c>
      <c r="E4943" s="180">
        <f>COUNTIF($C$15:C4943,C4943)</f>
        <v>89</v>
      </c>
      <c r="F4943" s="181">
        <f t="shared" si="701"/>
        <v>0</v>
      </c>
      <c r="G4943" s="181">
        <f t="shared" si="702"/>
        <v>0</v>
      </c>
      <c r="H4943" s="182">
        <f t="shared" ref="H4943:H5006" si="707">F4943+G4943</f>
        <v>0</v>
      </c>
    </row>
    <row r="4944" spans="1:8">
      <c r="A4944" s="152">
        <f t="shared" ref="A4944:B4959" si="708">A4943+1</f>
        <v>4930</v>
      </c>
      <c r="B4944" s="153">
        <f t="shared" si="708"/>
        <v>49855</v>
      </c>
      <c r="C4944" s="179" t="str">
        <f t="shared" ref="C4944:C5007" si="709">IF(IFERROR(HLOOKUP(B4944,$D$5:$BK$6,2,FALSE),"")="",C4945,HLOOKUP(B4944,$D$5:$BK$7,2,FALSE))</f>
        <v>구간54</v>
      </c>
      <c r="D4944" s="152">
        <f t="shared" si="706"/>
        <v>91</v>
      </c>
      <c r="E4944" s="180">
        <f>COUNTIF($C$15:C4944,C4944)</f>
        <v>90</v>
      </c>
      <c r="F4944" s="181">
        <f t="shared" ref="F4944:F5007" si="710">HLOOKUP($C4944,$D$6:$BK$11,6,FALSE)</f>
        <v>0</v>
      </c>
      <c r="G4944" s="181">
        <f t="shared" ref="G4944:G5007" si="711">HLOOKUP($C4944,$D$6:$BK$11,5,FALSE)*(E4944)</f>
        <v>0</v>
      </c>
      <c r="H4944" s="182">
        <f t="shared" si="707"/>
        <v>0</v>
      </c>
    </row>
    <row r="4945" spans="1:8">
      <c r="A4945" s="152">
        <f t="shared" si="708"/>
        <v>4931</v>
      </c>
      <c r="B4945" s="153">
        <f t="shared" si="708"/>
        <v>49856</v>
      </c>
      <c r="C4945" s="179" t="str">
        <f t="shared" si="709"/>
        <v>구간54</v>
      </c>
      <c r="D4945" s="152">
        <f t="shared" si="706"/>
        <v>91</v>
      </c>
      <c r="E4945" s="180">
        <f>COUNTIF($C$15:C4945,C4945)</f>
        <v>91</v>
      </c>
      <c r="F4945" s="181">
        <f t="shared" si="710"/>
        <v>0</v>
      </c>
      <c r="G4945" s="181">
        <f t="shared" si="711"/>
        <v>0</v>
      </c>
      <c r="H4945" s="182">
        <f t="shared" si="707"/>
        <v>0</v>
      </c>
    </row>
    <row r="4946" spans="1:8">
      <c r="A4946" s="152">
        <f t="shared" si="708"/>
        <v>4932</v>
      </c>
      <c r="B4946" s="153">
        <f t="shared" si="708"/>
        <v>49857</v>
      </c>
      <c r="C4946" s="179" t="str">
        <f t="shared" si="709"/>
        <v>구간55</v>
      </c>
      <c r="D4946" s="152">
        <f t="shared" si="706"/>
        <v>92</v>
      </c>
      <c r="E4946" s="180">
        <f>COUNTIF($C$15:C4946,C4946)</f>
        <v>1</v>
      </c>
      <c r="F4946" s="181">
        <f t="shared" si="710"/>
        <v>0</v>
      </c>
      <c r="G4946" s="181">
        <f t="shared" si="711"/>
        <v>0</v>
      </c>
      <c r="H4946" s="182">
        <f t="shared" si="707"/>
        <v>0</v>
      </c>
    </row>
    <row r="4947" spans="1:8">
      <c r="A4947" s="152">
        <f t="shared" si="708"/>
        <v>4933</v>
      </c>
      <c r="B4947" s="153">
        <f t="shared" si="708"/>
        <v>49858</v>
      </c>
      <c r="C4947" s="179" t="str">
        <f t="shared" si="709"/>
        <v>구간55</v>
      </c>
      <c r="D4947" s="152">
        <f t="shared" si="706"/>
        <v>92</v>
      </c>
      <c r="E4947" s="180">
        <f>COUNTIF($C$15:C4947,C4947)</f>
        <v>2</v>
      </c>
      <c r="F4947" s="181">
        <f t="shared" si="710"/>
        <v>0</v>
      </c>
      <c r="G4947" s="181">
        <f t="shared" si="711"/>
        <v>0</v>
      </c>
      <c r="H4947" s="182">
        <f t="shared" si="707"/>
        <v>0</v>
      </c>
    </row>
    <row r="4948" spans="1:8">
      <c r="A4948" s="152">
        <f t="shared" si="708"/>
        <v>4934</v>
      </c>
      <c r="B4948" s="153">
        <f t="shared" si="708"/>
        <v>49859</v>
      </c>
      <c r="C4948" s="179" t="str">
        <f t="shared" si="709"/>
        <v>구간55</v>
      </c>
      <c r="D4948" s="152">
        <f t="shared" si="706"/>
        <v>92</v>
      </c>
      <c r="E4948" s="180">
        <f>COUNTIF($C$15:C4948,C4948)</f>
        <v>3</v>
      </c>
      <c r="F4948" s="181">
        <f t="shared" si="710"/>
        <v>0</v>
      </c>
      <c r="G4948" s="181">
        <f t="shared" si="711"/>
        <v>0</v>
      </c>
      <c r="H4948" s="182">
        <f t="shared" si="707"/>
        <v>0</v>
      </c>
    </row>
    <row r="4949" spans="1:8">
      <c r="A4949" s="152">
        <f t="shared" si="708"/>
        <v>4935</v>
      </c>
      <c r="B4949" s="153">
        <f t="shared" si="708"/>
        <v>49860</v>
      </c>
      <c r="C4949" s="179" t="str">
        <f t="shared" si="709"/>
        <v>구간55</v>
      </c>
      <c r="D4949" s="152">
        <f t="shared" si="706"/>
        <v>92</v>
      </c>
      <c r="E4949" s="180">
        <f>COUNTIF($C$15:C4949,C4949)</f>
        <v>4</v>
      </c>
      <c r="F4949" s="181">
        <f t="shared" si="710"/>
        <v>0</v>
      </c>
      <c r="G4949" s="181">
        <f t="shared" si="711"/>
        <v>0</v>
      </c>
      <c r="H4949" s="182">
        <f t="shared" si="707"/>
        <v>0</v>
      </c>
    </row>
    <row r="4950" spans="1:8">
      <c r="A4950" s="152">
        <f t="shared" si="708"/>
        <v>4936</v>
      </c>
      <c r="B4950" s="153">
        <f t="shared" si="708"/>
        <v>49861</v>
      </c>
      <c r="C4950" s="179" t="str">
        <f t="shared" si="709"/>
        <v>구간55</v>
      </c>
      <c r="D4950" s="152">
        <f t="shared" si="706"/>
        <v>92</v>
      </c>
      <c r="E4950" s="180">
        <f>COUNTIF($C$15:C4950,C4950)</f>
        <v>5</v>
      </c>
      <c r="F4950" s="181">
        <f t="shared" si="710"/>
        <v>0</v>
      </c>
      <c r="G4950" s="181">
        <f t="shared" si="711"/>
        <v>0</v>
      </c>
      <c r="H4950" s="182">
        <f t="shared" si="707"/>
        <v>0</v>
      </c>
    </row>
    <row r="4951" spans="1:8">
      <c r="A4951" s="152">
        <f t="shared" si="708"/>
        <v>4937</v>
      </c>
      <c r="B4951" s="153">
        <f t="shared" si="708"/>
        <v>49862</v>
      </c>
      <c r="C4951" s="179" t="str">
        <f t="shared" si="709"/>
        <v>구간55</v>
      </c>
      <c r="D4951" s="152">
        <f t="shared" si="706"/>
        <v>92</v>
      </c>
      <c r="E4951" s="180">
        <f>COUNTIF($C$15:C4951,C4951)</f>
        <v>6</v>
      </c>
      <c r="F4951" s="181">
        <f t="shared" si="710"/>
        <v>0</v>
      </c>
      <c r="G4951" s="181">
        <f t="shared" si="711"/>
        <v>0</v>
      </c>
      <c r="H4951" s="182">
        <f t="shared" si="707"/>
        <v>0</v>
      </c>
    </row>
    <row r="4952" spans="1:8">
      <c r="A4952" s="152">
        <f t="shared" si="708"/>
        <v>4938</v>
      </c>
      <c r="B4952" s="153">
        <f t="shared" si="708"/>
        <v>49863</v>
      </c>
      <c r="C4952" s="179" t="str">
        <f t="shared" si="709"/>
        <v>구간55</v>
      </c>
      <c r="D4952" s="152">
        <f t="shared" si="706"/>
        <v>92</v>
      </c>
      <c r="E4952" s="180">
        <f>COUNTIF($C$15:C4952,C4952)</f>
        <v>7</v>
      </c>
      <c r="F4952" s="181">
        <f t="shared" si="710"/>
        <v>0</v>
      </c>
      <c r="G4952" s="181">
        <f t="shared" si="711"/>
        <v>0</v>
      </c>
      <c r="H4952" s="182">
        <f t="shared" si="707"/>
        <v>0</v>
      </c>
    </row>
    <row r="4953" spans="1:8">
      <c r="A4953" s="152">
        <f t="shared" si="708"/>
        <v>4939</v>
      </c>
      <c r="B4953" s="153">
        <f t="shared" si="708"/>
        <v>49864</v>
      </c>
      <c r="C4953" s="179" t="str">
        <f t="shared" si="709"/>
        <v>구간55</v>
      </c>
      <c r="D4953" s="152">
        <f t="shared" si="706"/>
        <v>92</v>
      </c>
      <c r="E4953" s="180">
        <f>COUNTIF($C$15:C4953,C4953)</f>
        <v>8</v>
      </c>
      <c r="F4953" s="181">
        <f t="shared" si="710"/>
        <v>0</v>
      </c>
      <c r="G4953" s="181">
        <f t="shared" si="711"/>
        <v>0</v>
      </c>
      <c r="H4953" s="182">
        <f t="shared" si="707"/>
        <v>0</v>
      </c>
    </row>
    <row r="4954" spans="1:8">
      <c r="A4954" s="152">
        <f t="shared" si="708"/>
        <v>4940</v>
      </c>
      <c r="B4954" s="153">
        <f t="shared" si="708"/>
        <v>49865</v>
      </c>
      <c r="C4954" s="179" t="str">
        <f t="shared" si="709"/>
        <v>구간55</v>
      </c>
      <c r="D4954" s="152">
        <f t="shared" si="706"/>
        <v>92</v>
      </c>
      <c r="E4954" s="180">
        <f>COUNTIF($C$15:C4954,C4954)</f>
        <v>9</v>
      </c>
      <c r="F4954" s="181">
        <f t="shared" si="710"/>
        <v>0</v>
      </c>
      <c r="G4954" s="181">
        <f t="shared" si="711"/>
        <v>0</v>
      </c>
      <c r="H4954" s="182">
        <f t="shared" si="707"/>
        <v>0</v>
      </c>
    </row>
    <row r="4955" spans="1:8">
      <c r="A4955" s="152">
        <f t="shared" si="708"/>
        <v>4941</v>
      </c>
      <c r="B4955" s="153">
        <f t="shared" si="708"/>
        <v>49866</v>
      </c>
      <c r="C4955" s="179" t="str">
        <f t="shared" si="709"/>
        <v>구간55</v>
      </c>
      <c r="D4955" s="152">
        <f t="shared" si="706"/>
        <v>92</v>
      </c>
      <c r="E4955" s="180">
        <f>COUNTIF($C$15:C4955,C4955)</f>
        <v>10</v>
      </c>
      <c r="F4955" s="181">
        <f t="shared" si="710"/>
        <v>0</v>
      </c>
      <c r="G4955" s="181">
        <f t="shared" si="711"/>
        <v>0</v>
      </c>
      <c r="H4955" s="182">
        <f t="shared" si="707"/>
        <v>0</v>
      </c>
    </row>
    <row r="4956" spans="1:8">
      <c r="A4956" s="152">
        <f t="shared" si="708"/>
        <v>4942</v>
      </c>
      <c r="B4956" s="153">
        <f t="shared" si="708"/>
        <v>49867</v>
      </c>
      <c r="C4956" s="179" t="str">
        <f t="shared" si="709"/>
        <v>구간55</v>
      </c>
      <c r="D4956" s="152">
        <f t="shared" si="706"/>
        <v>92</v>
      </c>
      <c r="E4956" s="180">
        <f>COUNTIF($C$15:C4956,C4956)</f>
        <v>11</v>
      </c>
      <c r="F4956" s="181">
        <f t="shared" si="710"/>
        <v>0</v>
      </c>
      <c r="G4956" s="181">
        <f t="shared" si="711"/>
        <v>0</v>
      </c>
      <c r="H4956" s="182">
        <f t="shared" si="707"/>
        <v>0</v>
      </c>
    </row>
    <row r="4957" spans="1:8">
      <c r="A4957" s="152">
        <f t="shared" si="708"/>
        <v>4943</v>
      </c>
      <c r="B4957" s="153">
        <f t="shared" si="708"/>
        <v>49868</v>
      </c>
      <c r="C4957" s="179" t="str">
        <f t="shared" si="709"/>
        <v>구간55</v>
      </c>
      <c r="D4957" s="152">
        <f t="shared" si="706"/>
        <v>92</v>
      </c>
      <c r="E4957" s="180">
        <f>COUNTIF($C$15:C4957,C4957)</f>
        <v>12</v>
      </c>
      <c r="F4957" s="181">
        <f t="shared" si="710"/>
        <v>0</v>
      </c>
      <c r="G4957" s="181">
        <f t="shared" si="711"/>
        <v>0</v>
      </c>
      <c r="H4957" s="182">
        <f t="shared" si="707"/>
        <v>0</v>
      </c>
    </row>
    <row r="4958" spans="1:8">
      <c r="A4958" s="152">
        <f t="shared" si="708"/>
        <v>4944</v>
      </c>
      <c r="B4958" s="153">
        <f t="shared" si="708"/>
        <v>49869</v>
      </c>
      <c r="C4958" s="179" t="str">
        <f t="shared" si="709"/>
        <v>구간55</v>
      </c>
      <c r="D4958" s="152">
        <f t="shared" si="706"/>
        <v>92</v>
      </c>
      <c r="E4958" s="180">
        <f>COUNTIF($C$15:C4958,C4958)</f>
        <v>13</v>
      </c>
      <c r="F4958" s="181">
        <f t="shared" si="710"/>
        <v>0</v>
      </c>
      <c r="G4958" s="181">
        <f t="shared" si="711"/>
        <v>0</v>
      </c>
      <c r="H4958" s="182">
        <f t="shared" si="707"/>
        <v>0</v>
      </c>
    </row>
    <row r="4959" spans="1:8">
      <c r="A4959" s="152">
        <f t="shared" si="708"/>
        <v>4945</v>
      </c>
      <c r="B4959" s="153">
        <f t="shared" si="708"/>
        <v>49870</v>
      </c>
      <c r="C4959" s="179" t="str">
        <f t="shared" si="709"/>
        <v>구간55</v>
      </c>
      <c r="D4959" s="152">
        <f t="shared" si="706"/>
        <v>92</v>
      </c>
      <c r="E4959" s="180">
        <f>COUNTIF($C$15:C4959,C4959)</f>
        <v>14</v>
      </c>
      <c r="F4959" s="181">
        <f t="shared" si="710"/>
        <v>0</v>
      </c>
      <c r="G4959" s="181">
        <f t="shared" si="711"/>
        <v>0</v>
      </c>
      <c r="H4959" s="182">
        <f t="shared" si="707"/>
        <v>0</v>
      </c>
    </row>
    <row r="4960" spans="1:8">
      <c r="A4960" s="152">
        <f t="shared" ref="A4960:B4975" si="712">A4959+1</f>
        <v>4946</v>
      </c>
      <c r="B4960" s="153">
        <f t="shared" si="712"/>
        <v>49871</v>
      </c>
      <c r="C4960" s="179" t="str">
        <f t="shared" si="709"/>
        <v>구간55</v>
      </c>
      <c r="D4960" s="152">
        <f t="shared" si="706"/>
        <v>92</v>
      </c>
      <c r="E4960" s="180">
        <f>COUNTIF($C$15:C4960,C4960)</f>
        <v>15</v>
      </c>
      <c r="F4960" s="181">
        <f t="shared" si="710"/>
        <v>0</v>
      </c>
      <c r="G4960" s="181">
        <f t="shared" si="711"/>
        <v>0</v>
      </c>
      <c r="H4960" s="182">
        <f t="shared" si="707"/>
        <v>0</v>
      </c>
    </row>
    <row r="4961" spans="1:8">
      <c r="A4961" s="152">
        <f t="shared" si="712"/>
        <v>4947</v>
      </c>
      <c r="B4961" s="153">
        <f t="shared" si="712"/>
        <v>49872</v>
      </c>
      <c r="C4961" s="179" t="str">
        <f t="shared" si="709"/>
        <v>구간55</v>
      </c>
      <c r="D4961" s="152">
        <f t="shared" si="706"/>
        <v>92</v>
      </c>
      <c r="E4961" s="180">
        <f>COUNTIF($C$15:C4961,C4961)</f>
        <v>16</v>
      </c>
      <c r="F4961" s="181">
        <f t="shared" si="710"/>
        <v>0</v>
      </c>
      <c r="G4961" s="181">
        <f t="shared" si="711"/>
        <v>0</v>
      </c>
      <c r="H4961" s="182">
        <f t="shared" si="707"/>
        <v>0</v>
      </c>
    </row>
    <row r="4962" spans="1:8">
      <c r="A4962" s="152">
        <f t="shared" si="712"/>
        <v>4948</v>
      </c>
      <c r="B4962" s="153">
        <f t="shared" si="712"/>
        <v>49873</v>
      </c>
      <c r="C4962" s="179" t="str">
        <f t="shared" si="709"/>
        <v>구간55</v>
      </c>
      <c r="D4962" s="152">
        <f t="shared" si="706"/>
        <v>92</v>
      </c>
      <c r="E4962" s="180">
        <f>COUNTIF($C$15:C4962,C4962)</f>
        <v>17</v>
      </c>
      <c r="F4962" s="181">
        <f t="shared" si="710"/>
        <v>0</v>
      </c>
      <c r="G4962" s="181">
        <f t="shared" si="711"/>
        <v>0</v>
      </c>
      <c r="H4962" s="182">
        <f t="shared" si="707"/>
        <v>0</v>
      </c>
    </row>
    <row r="4963" spans="1:8">
      <c r="A4963" s="152">
        <f t="shared" si="712"/>
        <v>4949</v>
      </c>
      <c r="B4963" s="153">
        <f t="shared" si="712"/>
        <v>49874</v>
      </c>
      <c r="C4963" s="179" t="str">
        <f t="shared" si="709"/>
        <v>구간55</v>
      </c>
      <c r="D4963" s="152">
        <f t="shared" si="706"/>
        <v>92</v>
      </c>
      <c r="E4963" s="180">
        <f>COUNTIF($C$15:C4963,C4963)</f>
        <v>18</v>
      </c>
      <c r="F4963" s="181">
        <f t="shared" si="710"/>
        <v>0</v>
      </c>
      <c r="G4963" s="181">
        <f t="shared" si="711"/>
        <v>0</v>
      </c>
      <c r="H4963" s="182">
        <f t="shared" si="707"/>
        <v>0</v>
      </c>
    </row>
    <row r="4964" spans="1:8">
      <c r="A4964" s="152">
        <f t="shared" si="712"/>
        <v>4950</v>
      </c>
      <c r="B4964" s="153">
        <f t="shared" si="712"/>
        <v>49875</v>
      </c>
      <c r="C4964" s="179" t="str">
        <f t="shared" si="709"/>
        <v>구간55</v>
      </c>
      <c r="D4964" s="152">
        <f t="shared" si="706"/>
        <v>92</v>
      </c>
      <c r="E4964" s="180">
        <f>COUNTIF($C$15:C4964,C4964)</f>
        <v>19</v>
      </c>
      <c r="F4964" s="181">
        <f t="shared" si="710"/>
        <v>0</v>
      </c>
      <c r="G4964" s="181">
        <f t="shared" si="711"/>
        <v>0</v>
      </c>
      <c r="H4964" s="182">
        <f t="shared" si="707"/>
        <v>0</v>
      </c>
    </row>
    <row r="4965" spans="1:8">
      <c r="A4965" s="152">
        <f t="shared" si="712"/>
        <v>4951</v>
      </c>
      <c r="B4965" s="153">
        <f t="shared" si="712"/>
        <v>49876</v>
      </c>
      <c r="C4965" s="179" t="str">
        <f t="shared" si="709"/>
        <v>구간55</v>
      </c>
      <c r="D4965" s="152">
        <f t="shared" si="706"/>
        <v>92</v>
      </c>
      <c r="E4965" s="180">
        <f>COUNTIF($C$15:C4965,C4965)</f>
        <v>20</v>
      </c>
      <c r="F4965" s="181">
        <f t="shared" si="710"/>
        <v>0</v>
      </c>
      <c r="G4965" s="181">
        <f t="shared" si="711"/>
        <v>0</v>
      </c>
      <c r="H4965" s="182">
        <f t="shared" si="707"/>
        <v>0</v>
      </c>
    </row>
    <row r="4966" spans="1:8">
      <c r="A4966" s="152">
        <f t="shared" si="712"/>
        <v>4952</v>
      </c>
      <c r="B4966" s="153">
        <f t="shared" si="712"/>
        <v>49877</v>
      </c>
      <c r="C4966" s="179" t="str">
        <f t="shared" si="709"/>
        <v>구간55</v>
      </c>
      <c r="D4966" s="152">
        <f t="shared" si="706"/>
        <v>92</v>
      </c>
      <c r="E4966" s="180">
        <f>COUNTIF($C$15:C4966,C4966)</f>
        <v>21</v>
      </c>
      <c r="F4966" s="181">
        <f t="shared" si="710"/>
        <v>0</v>
      </c>
      <c r="G4966" s="181">
        <f t="shared" si="711"/>
        <v>0</v>
      </c>
      <c r="H4966" s="182">
        <f t="shared" si="707"/>
        <v>0</v>
      </c>
    </row>
    <row r="4967" spans="1:8">
      <c r="A4967" s="152">
        <f t="shared" si="712"/>
        <v>4953</v>
      </c>
      <c r="B4967" s="153">
        <f t="shared" si="712"/>
        <v>49878</v>
      </c>
      <c r="C4967" s="179" t="str">
        <f t="shared" si="709"/>
        <v>구간55</v>
      </c>
      <c r="D4967" s="152">
        <f t="shared" si="706"/>
        <v>92</v>
      </c>
      <c r="E4967" s="180">
        <f>COUNTIF($C$15:C4967,C4967)</f>
        <v>22</v>
      </c>
      <c r="F4967" s="181">
        <f t="shared" si="710"/>
        <v>0</v>
      </c>
      <c r="G4967" s="181">
        <f t="shared" si="711"/>
        <v>0</v>
      </c>
      <c r="H4967" s="182">
        <f t="shared" si="707"/>
        <v>0</v>
      </c>
    </row>
    <row r="4968" spans="1:8">
      <c r="A4968" s="152">
        <f t="shared" si="712"/>
        <v>4954</v>
      </c>
      <c r="B4968" s="153">
        <f t="shared" si="712"/>
        <v>49879</v>
      </c>
      <c r="C4968" s="179" t="str">
        <f t="shared" si="709"/>
        <v>구간55</v>
      </c>
      <c r="D4968" s="152">
        <f t="shared" si="706"/>
        <v>92</v>
      </c>
      <c r="E4968" s="180">
        <f>COUNTIF($C$15:C4968,C4968)</f>
        <v>23</v>
      </c>
      <c r="F4968" s="181">
        <f t="shared" si="710"/>
        <v>0</v>
      </c>
      <c r="G4968" s="181">
        <f t="shared" si="711"/>
        <v>0</v>
      </c>
      <c r="H4968" s="182">
        <f t="shared" si="707"/>
        <v>0</v>
      </c>
    </row>
    <row r="4969" spans="1:8">
      <c r="A4969" s="152">
        <f t="shared" si="712"/>
        <v>4955</v>
      </c>
      <c r="B4969" s="153">
        <f t="shared" si="712"/>
        <v>49880</v>
      </c>
      <c r="C4969" s="179" t="str">
        <f t="shared" si="709"/>
        <v>구간55</v>
      </c>
      <c r="D4969" s="152">
        <f t="shared" si="706"/>
        <v>92</v>
      </c>
      <c r="E4969" s="180">
        <f>COUNTIF($C$15:C4969,C4969)</f>
        <v>24</v>
      </c>
      <c r="F4969" s="181">
        <f t="shared" si="710"/>
        <v>0</v>
      </c>
      <c r="G4969" s="181">
        <f t="shared" si="711"/>
        <v>0</v>
      </c>
      <c r="H4969" s="182">
        <f t="shared" si="707"/>
        <v>0</v>
      </c>
    </row>
    <row r="4970" spans="1:8">
      <c r="A4970" s="152">
        <f t="shared" si="712"/>
        <v>4956</v>
      </c>
      <c r="B4970" s="153">
        <f t="shared" si="712"/>
        <v>49881</v>
      </c>
      <c r="C4970" s="179" t="str">
        <f t="shared" si="709"/>
        <v>구간55</v>
      </c>
      <c r="D4970" s="152">
        <f t="shared" si="706"/>
        <v>92</v>
      </c>
      <c r="E4970" s="180">
        <f>COUNTIF($C$15:C4970,C4970)</f>
        <v>25</v>
      </c>
      <c r="F4970" s="181">
        <f t="shared" si="710"/>
        <v>0</v>
      </c>
      <c r="G4970" s="181">
        <f t="shared" si="711"/>
        <v>0</v>
      </c>
      <c r="H4970" s="182">
        <f t="shared" si="707"/>
        <v>0</v>
      </c>
    </row>
    <row r="4971" spans="1:8">
      <c r="A4971" s="152">
        <f t="shared" si="712"/>
        <v>4957</v>
      </c>
      <c r="B4971" s="153">
        <f t="shared" si="712"/>
        <v>49882</v>
      </c>
      <c r="C4971" s="179" t="str">
        <f t="shared" si="709"/>
        <v>구간55</v>
      </c>
      <c r="D4971" s="152">
        <f t="shared" si="706"/>
        <v>92</v>
      </c>
      <c r="E4971" s="180">
        <f>COUNTIF($C$15:C4971,C4971)</f>
        <v>26</v>
      </c>
      <c r="F4971" s="181">
        <f t="shared" si="710"/>
        <v>0</v>
      </c>
      <c r="G4971" s="181">
        <f t="shared" si="711"/>
        <v>0</v>
      </c>
      <c r="H4971" s="182">
        <f t="shared" si="707"/>
        <v>0</v>
      </c>
    </row>
    <row r="4972" spans="1:8">
      <c r="A4972" s="152">
        <f t="shared" si="712"/>
        <v>4958</v>
      </c>
      <c r="B4972" s="153">
        <f t="shared" si="712"/>
        <v>49883</v>
      </c>
      <c r="C4972" s="179" t="str">
        <f t="shared" si="709"/>
        <v>구간55</v>
      </c>
      <c r="D4972" s="152">
        <f t="shared" si="706"/>
        <v>92</v>
      </c>
      <c r="E4972" s="180">
        <f>COUNTIF($C$15:C4972,C4972)</f>
        <v>27</v>
      </c>
      <c r="F4972" s="181">
        <f t="shared" si="710"/>
        <v>0</v>
      </c>
      <c r="G4972" s="181">
        <f t="shared" si="711"/>
        <v>0</v>
      </c>
      <c r="H4972" s="182">
        <f t="shared" si="707"/>
        <v>0</v>
      </c>
    </row>
    <row r="4973" spans="1:8">
      <c r="A4973" s="152">
        <f t="shared" si="712"/>
        <v>4959</v>
      </c>
      <c r="B4973" s="153">
        <f t="shared" si="712"/>
        <v>49884</v>
      </c>
      <c r="C4973" s="179" t="str">
        <f t="shared" si="709"/>
        <v>구간55</v>
      </c>
      <c r="D4973" s="152">
        <f t="shared" si="706"/>
        <v>92</v>
      </c>
      <c r="E4973" s="180">
        <f>COUNTIF($C$15:C4973,C4973)</f>
        <v>28</v>
      </c>
      <c r="F4973" s="181">
        <f t="shared" si="710"/>
        <v>0</v>
      </c>
      <c r="G4973" s="181">
        <f t="shared" si="711"/>
        <v>0</v>
      </c>
      <c r="H4973" s="182">
        <f t="shared" si="707"/>
        <v>0</v>
      </c>
    </row>
    <row r="4974" spans="1:8">
      <c r="A4974" s="152">
        <f t="shared" si="712"/>
        <v>4960</v>
      </c>
      <c r="B4974" s="153">
        <f t="shared" si="712"/>
        <v>49885</v>
      </c>
      <c r="C4974" s="179" t="str">
        <f t="shared" si="709"/>
        <v>구간55</v>
      </c>
      <c r="D4974" s="152">
        <f t="shared" si="706"/>
        <v>92</v>
      </c>
      <c r="E4974" s="180">
        <f>COUNTIF($C$15:C4974,C4974)</f>
        <v>29</v>
      </c>
      <c r="F4974" s="181">
        <f t="shared" si="710"/>
        <v>0</v>
      </c>
      <c r="G4974" s="181">
        <f t="shared" si="711"/>
        <v>0</v>
      </c>
      <c r="H4974" s="182">
        <f t="shared" si="707"/>
        <v>0</v>
      </c>
    </row>
    <row r="4975" spans="1:8">
      <c r="A4975" s="152">
        <f t="shared" si="712"/>
        <v>4961</v>
      </c>
      <c r="B4975" s="153">
        <f t="shared" si="712"/>
        <v>49886</v>
      </c>
      <c r="C4975" s="179" t="str">
        <f t="shared" si="709"/>
        <v>구간55</v>
      </c>
      <c r="D4975" s="152">
        <f t="shared" si="706"/>
        <v>92</v>
      </c>
      <c r="E4975" s="180">
        <f>COUNTIF($C$15:C4975,C4975)</f>
        <v>30</v>
      </c>
      <c r="F4975" s="181">
        <f t="shared" si="710"/>
        <v>0</v>
      </c>
      <c r="G4975" s="181">
        <f t="shared" si="711"/>
        <v>0</v>
      </c>
      <c r="H4975" s="182">
        <f t="shared" si="707"/>
        <v>0</v>
      </c>
    </row>
    <row r="4976" spans="1:8">
      <c r="A4976" s="152">
        <f t="shared" ref="A4976:B4991" si="713">A4975+1</f>
        <v>4962</v>
      </c>
      <c r="B4976" s="153">
        <f t="shared" si="713"/>
        <v>49887</v>
      </c>
      <c r="C4976" s="179" t="str">
        <f t="shared" si="709"/>
        <v>구간55</v>
      </c>
      <c r="D4976" s="152">
        <f t="shared" si="706"/>
        <v>92</v>
      </c>
      <c r="E4976" s="180">
        <f>COUNTIF($C$15:C4976,C4976)</f>
        <v>31</v>
      </c>
      <c r="F4976" s="181">
        <f t="shared" si="710"/>
        <v>0</v>
      </c>
      <c r="G4976" s="181">
        <f t="shared" si="711"/>
        <v>0</v>
      </c>
      <c r="H4976" s="182">
        <f t="shared" si="707"/>
        <v>0</v>
      </c>
    </row>
    <row r="4977" spans="1:8">
      <c r="A4977" s="152">
        <f t="shared" si="713"/>
        <v>4963</v>
      </c>
      <c r="B4977" s="153">
        <f t="shared" si="713"/>
        <v>49888</v>
      </c>
      <c r="C4977" s="179" t="str">
        <f t="shared" si="709"/>
        <v>구간55</v>
      </c>
      <c r="D4977" s="152">
        <f t="shared" si="706"/>
        <v>92</v>
      </c>
      <c r="E4977" s="180">
        <f>COUNTIF($C$15:C4977,C4977)</f>
        <v>32</v>
      </c>
      <c r="F4977" s="181">
        <f t="shared" si="710"/>
        <v>0</v>
      </c>
      <c r="G4977" s="181">
        <f t="shared" si="711"/>
        <v>0</v>
      </c>
      <c r="H4977" s="182">
        <f t="shared" si="707"/>
        <v>0</v>
      </c>
    </row>
    <row r="4978" spans="1:8">
      <c r="A4978" s="152">
        <f t="shared" si="713"/>
        <v>4964</v>
      </c>
      <c r="B4978" s="153">
        <f t="shared" si="713"/>
        <v>49889</v>
      </c>
      <c r="C4978" s="179" t="str">
        <f t="shared" si="709"/>
        <v>구간55</v>
      </c>
      <c r="D4978" s="152">
        <f t="shared" si="706"/>
        <v>92</v>
      </c>
      <c r="E4978" s="180">
        <f>COUNTIF($C$15:C4978,C4978)</f>
        <v>33</v>
      </c>
      <c r="F4978" s="181">
        <f t="shared" si="710"/>
        <v>0</v>
      </c>
      <c r="G4978" s="181">
        <f t="shared" si="711"/>
        <v>0</v>
      </c>
      <c r="H4978" s="182">
        <f t="shared" si="707"/>
        <v>0</v>
      </c>
    </row>
    <row r="4979" spans="1:8">
      <c r="A4979" s="152">
        <f t="shared" si="713"/>
        <v>4965</v>
      </c>
      <c r="B4979" s="153">
        <f t="shared" si="713"/>
        <v>49890</v>
      </c>
      <c r="C4979" s="179" t="str">
        <f t="shared" si="709"/>
        <v>구간55</v>
      </c>
      <c r="D4979" s="152">
        <f t="shared" si="706"/>
        <v>92</v>
      </c>
      <c r="E4979" s="180">
        <f>COUNTIF($C$15:C4979,C4979)</f>
        <v>34</v>
      </c>
      <c r="F4979" s="181">
        <f t="shared" si="710"/>
        <v>0</v>
      </c>
      <c r="G4979" s="181">
        <f t="shared" si="711"/>
        <v>0</v>
      </c>
      <c r="H4979" s="182">
        <f t="shared" si="707"/>
        <v>0</v>
      </c>
    </row>
    <row r="4980" spans="1:8">
      <c r="A4980" s="152">
        <f t="shared" si="713"/>
        <v>4966</v>
      </c>
      <c r="B4980" s="153">
        <f t="shared" si="713"/>
        <v>49891</v>
      </c>
      <c r="C4980" s="179" t="str">
        <f t="shared" si="709"/>
        <v>구간55</v>
      </c>
      <c r="D4980" s="152">
        <f t="shared" si="706"/>
        <v>92</v>
      </c>
      <c r="E4980" s="180">
        <f>COUNTIF($C$15:C4980,C4980)</f>
        <v>35</v>
      </c>
      <c r="F4980" s="181">
        <f t="shared" si="710"/>
        <v>0</v>
      </c>
      <c r="G4980" s="181">
        <f t="shared" si="711"/>
        <v>0</v>
      </c>
      <c r="H4980" s="182">
        <f t="shared" si="707"/>
        <v>0</v>
      </c>
    </row>
    <row r="4981" spans="1:8">
      <c r="A4981" s="152">
        <f t="shared" si="713"/>
        <v>4967</v>
      </c>
      <c r="B4981" s="153">
        <f t="shared" si="713"/>
        <v>49892</v>
      </c>
      <c r="C4981" s="179" t="str">
        <f t="shared" si="709"/>
        <v>구간55</v>
      </c>
      <c r="D4981" s="152">
        <f t="shared" si="706"/>
        <v>92</v>
      </c>
      <c r="E4981" s="180">
        <f>COUNTIF($C$15:C4981,C4981)</f>
        <v>36</v>
      </c>
      <c r="F4981" s="181">
        <f t="shared" si="710"/>
        <v>0</v>
      </c>
      <c r="G4981" s="181">
        <f t="shared" si="711"/>
        <v>0</v>
      </c>
      <c r="H4981" s="182">
        <f t="shared" si="707"/>
        <v>0</v>
      </c>
    </row>
    <row r="4982" spans="1:8">
      <c r="A4982" s="152">
        <f t="shared" si="713"/>
        <v>4968</v>
      </c>
      <c r="B4982" s="153">
        <f t="shared" si="713"/>
        <v>49893</v>
      </c>
      <c r="C4982" s="179" t="str">
        <f t="shared" si="709"/>
        <v>구간55</v>
      </c>
      <c r="D4982" s="152">
        <f t="shared" si="706"/>
        <v>92</v>
      </c>
      <c r="E4982" s="180">
        <f>COUNTIF($C$15:C4982,C4982)</f>
        <v>37</v>
      </c>
      <c r="F4982" s="181">
        <f t="shared" si="710"/>
        <v>0</v>
      </c>
      <c r="G4982" s="181">
        <f t="shared" si="711"/>
        <v>0</v>
      </c>
      <c r="H4982" s="182">
        <f t="shared" si="707"/>
        <v>0</v>
      </c>
    </row>
    <row r="4983" spans="1:8">
      <c r="A4983" s="152">
        <f t="shared" si="713"/>
        <v>4969</v>
      </c>
      <c r="B4983" s="153">
        <f t="shared" si="713"/>
        <v>49894</v>
      </c>
      <c r="C4983" s="179" t="str">
        <f t="shared" si="709"/>
        <v>구간55</v>
      </c>
      <c r="D4983" s="152">
        <f t="shared" si="706"/>
        <v>92</v>
      </c>
      <c r="E4983" s="180">
        <f>COUNTIF($C$15:C4983,C4983)</f>
        <v>38</v>
      </c>
      <c r="F4983" s="181">
        <f t="shared" si="710"/>
        <v>0</v>
      </c>
      <c r="G4983" s="181">
        <f t="shared" si="711"/>
        <v>0</v>
      </c>
      <c r="H4983" s="182">
        <f t="shared" si="707"/>
        <v>0</v>
      </c>
    </row>
    <row r="4984" spans="1:8">
      <c r="A4984" s="152">
        <f t="shared" si="713"/>
        <v>4970</v>
      </c>
      <c r="B4984" s="153">
        <f t="shared" si="713"/>
        <v>49895</v>
      </c>
      <c r="C4984" s="179" t="str">
        <f t="shared" si="709"/>
        <v>구간55</v>
      </c>
      <c r="D4984" s="152">
        <f t="shared" si="706"/>
        <v>92</v>
      </c>
      <c r="E4984" s="180">
        <f>COUNTIF($C$15:C4984,C4984)</f>
        <v>39</v>
      </c>
      <c r="F4984" s="181">
        <f t="shared" si="710"/>
        <v>0</v>
      </c>
      <c r="G4984" s="181">
        <f t="shared" si="711"/>
        <v>0</v>
      </c>
      <c r="H4984" s="182">
        <f t="shared" si="707"/>
        <v>0</v>
      </c>
    </row>
    <row r="4985" spans="1:8">
      <c r="A4985" s="152">
        <f t="shared" si="713"/>
        <v>4971</v>
      </c>
      <c r="B4985" s="153">
        <f t="shared" si="713"/>
        <v>49896</v>
      </c>
      <c r="C4985" s="179" t="str">
        <f t="shared" si="709"/>
        <v>구간55</v>
      </c>
      <c r="D4985" s="152">
        <f t="shared" si="706"/>
        <v>92</v>
      </c>
      <c r="E4985" s="180">
        <f>COUNTIF($C$15:C4985,C4985)</f>
        <v>40</v>
      </c>
      <c r="F4985" s="181">
        <f t="shared" si="710"/>
        <v>0</v>
      </c>
      <c r="G4985" s="181">
        <f t="shared" si="711"/>
        <v>0</v>
      </c>
      <c r="H4985" s="182">
        <f t="shared" si="707"/>
        <v>0</v>
      </c>
    </row>
    <row r="4986" spans="1:8">
      <c r="A4986" s="152">
        <f t="shared" si="713"/>
        <v>4972</v>
      </c>
      <c r="B4986" s="153">
        <f t="shared" si="713"/>
        <v>49897</v>
      </c>
      <c r="C4986" s="179" t="str">
        <f t="shared" si="709"/>
        <v>구간55</v>
      </c>
      <c r="D4986" s="152">
        <f t="shared" si="706"/>
        <v>92</v>
      </c>
      <c r="E4986" s="180">
        <f>COUNTIF($C$15:C4986,C4986)</f>
        <v>41</v>
      </c>
      <c r="F4986" s="181">
        <f t="shared" si="710"/>
        <v>0</v>
      </c>
      <c r="G4986" s="181">
        <f t="shared" si="711"/>
        <v>0</v>
      </c>
      <c r="H4986" s="182">
        <f t="shared" si="707"/>
        <v>0</v>
      </c>
    </row>
    <row r="4987" spans="1:8">
      <c r="A4987" s="152">
        <f t="shared" si="713"/>
        <v>4973</v>
      </c>
      <c r="B4987" s="153">
        <f t="shared" si="713"/>
        <v>49898</v>
      </c>
      <c r="C4987" s="179" t="str">
        <f t="shared" si="709"/>
        <v>구간55</v>
      </c>
      <c r="D4987" s="152">
        <f t="shared" si="706"/>
        <v>92</v>
      </c>
      <c r="E4987" s="180">
        <f>COUNTIF($C$15:C4987,C4987)</f>
        <v>42</v>
      </c>
      <c r="F4987" s="181">
        <f t="shared" si="710"/>
        <v>0</v>
      </c>
      <c r="G4987" s="181">
        <f t="shared" si="711"/>
        <v>0</v>
      </c>
      <c r="H4987" s="182">
        <f t="shared" si="707"/>
        <v>0</v>
      </c>
    </row>
    <row r="4988" spans="1:8">
      <c r="A4988" s="152">
        <f t="shared" si="713"/>
        <v>4974</v>
      </c>
      <c r="B4988" s="153">
        <f t="shared" si="713"/>
        <v>49899</v>
      </c>
      <c r="C4988" s="179" t="str">
        <f t="shared" si="709"/>
        <v>구간55</v>
      </c>
      <c r="D4988" s="152">
        <f t="shared" si="706"/>
        <v>92</v>
      </c>
      <c r="E4988" s="180">
        <f>COUNTIF($C$15:C4988,C4988)</f>
        <v>43</v>
      </c>
      <c r="F4988" s="181">
        <f t="shared" si="710"/>
        <v>0</v>
      </c>
      <c r="G4988" s="181">
        <f t="shared" si="711"/>
        <v>0</v>
      </c>
      <c r="H4988" s="182">
        <f t="shared" si="707"/>
        <v>0</v>
      </c>
    </row>
    <row r="4989" spans="1:8">
      <c r="A4989" s="152">
        <f t="shared" si="713"/>
        <v>4975</v>
      </c>
      <c r="B4989" s="153">
        <f t="shared" si="713"/>
        <v>49900</v>
      </c>
      <c r="C4989" s="179" t="str">
        <f t="shared" si="709"/>
        <v>구간55</v>
      </c>
      <c r="D4989" s="152">
        <f t="shared" si="706"/>
        <v>92</v>
      </c>
      <c r="E4989" s="180">
        <f>COUNTIF($C$15:C4989,C4989)</f>
        <v>44</v>
      </c>
      <c r="F4989" s="181">
        <f t="shared" si="710"/>
        <v>0</v>
      </c>
      <c r="G4989" s="181">
        <f t="shared" si="711"/>
        <v>0</v>
      </c>
      <c r="H4989" s="182">
        <f t="shared" si="707"/>
        <v>0</v>
      </c>
    </row>
    <row r="4990" spans="1:8">
      <c r="A4990" s="152">
        <f t="shared" si="713"/>
        <v>4976</v>
      </c>
      <c r="B4990" s="153">
        <f t="shared" si="713"/>
        <v>49901</v>
      </c>
      <c r="C4990" s="179" t="str">
        <f t="shared" si="709"/>
        <v>구간55</v>
      </c>
      <c r="D4990" s="152">
        <f t="shared" si="706"/>
        <v>92</v>
      </c>
      <c r="E4990" s="180">
        <f>COUNTIF($C$15:C4990,C4990)</f>
        <v>45</v>
      </c>
      <c r="F4990" s="181">
        <f t="shared" si="710"/>
        <v>0</v>
      </c>
      <c r="G4990" s="181">
        <f t="shared" si="711"/>
        <v>0</v>
      </c>
      <c r="H4990" s="182">
        <f t="shared" si="707"/>
        <v>0</v>
      </c>
    </row>
    <row r="4991" spans="1:8">
      <c r="A4991" s="152">
        <f t="shared" si="713"/>
        <v>4977</v>
      </c>
      <c r="B4991" s="153">
        <f t="shared" si="713"/>
        <v>49902</v>
      </c>
      <c r="C4991" s="179" t="str">
        <f t="shared" si="709"/>
        <v>구간55</v>
      </c>
      <c r="D4991" s="152">
        <f t="shared" si="706"/>
        <v>92</v>
      </c>
      <c r="E4991" s="180">
        <f>COUNTIF($C$15:C4991,C4991)</f>
        <v>46</v>
      </c>
      <c r="F4991" s="181">
        <f t="shared" si="710"/>
        <v>0</v>
      </c>
      <c r="G4991" s="181">
        <f t="shared" si="711"/>
        <v>0</v>
      </c>
      <c r="H4991" s="182">
        <f t="shared" si="707"/>
        <v>0</v>
      </c>
    </row>
    <row r="4992" spans="1:8">
      <c r="A4992" s="152">
        <f t="shared" ref="A4992:B5007" si="714">A4991+1</f>
        <v>4978</v>
      </c>
      <c r="B4992" s="153">
        <f t="shared" si="714"/>
        <v>49903</v>
      </c>
      <c r="C4992" s="179" t="str">
        <f t="shared" si="709"/>
        <v>구간55</v>
      </c>
      <c r="D4992" s="152">
        <f t="shared" si="706"/>
        <v>92</v>
      </c>
      <c r="E4992" s="180">
        <f>COUNTIF($C$15:C4992,C4992)</f>
        <v>47</v>
      </c>
      <c r="F4992" s="181">
        <f t="shared" si="710"/>
        <v>0</v>
      </c>
      <c r="G4992" s="181">
        <f t="shared" si="711"/>
        <v>0</v>
      </c>
      <c r="H4992" s="182">
        <f t="shared" si="707"/>
        <v>0</v>
      </c>
    </row>
    <row r="4993" spans="1:8">
      <c r="A4993" s="152">
        <f t="shared" si="714"/>
        <v>4979</v>
      </c>
      <c r="B4993" s="153">
        <f t="shared" si="714"/>
        <v>49904</v>
      </c>
      <c r="C4993" s="179" t="str">
        <f t="shared" si="709"/>
        <v>구간55</v>
      </c>
      <c r="D4993" s="152">
        <f t="shared" si="706"/>
        <v>92</v>
      </c>
      <c r="E4993" s="180">
        <f>COUNTIF($C$15:C4993,C4993)</f>
        <v>48</v>
      </c>
      <c r="F4993" s="181">
        <f t="shared" si="710"/>
        <v>0</v>
      </c>
      <c r="G4993" s="181">
        <f t="shared" si="711"/>
        <v>0</v>
      </c>
      <c r="H4993" s="182">
        <f t="shared" si="707"/>
        <v>0</v>
      </c>
    </row>
    <row r="4994" spans="1:8">
      <c r="A4994" s="152">
        <f t="shared" si="714"/>
        <v>4980</v>
      </c>
      <c r="B4994" s="153">
        <f t="shared" si="714"/>
        <v>49905</v>
      </c>
      <c r="C4994" s="179" t="str">
        <f t="shared" si="709"/>
        <v>구간55</v>
      </c>
      <c r="D4994" s="152">
        <f t="shared" si="706"/>
        <v>92</v>
      </c>
      <c r="E4994" s="180">
        <f>COUNTIF($C$15:C4994,C4994)</f>
        <v>49</v>
      </c>
      <c r="F4994" s="181">
        <f t="shared" si="710"/>
        <v>0</v>
      </c>
      <c r="G4994" s="181">
        <f t="shared" si="711"/>
        <v>0</v>
      </c>
      <c r="H4994" s="182">
        <f t="shared" si="707"/>
        <v>0</v>
      </c>
    </row>
    <row r="4995" spans="1:8">
      <c r="A4995" s="152">
        <f t="shared" si="714"/>
        <v>4981</v>
      </c>
      <c r="B4995" s="153">
        <f t="shared" si="714"/>
        <v>49906</v>
      </c>
      <c r="C4995" s="179" t="str">
        <f t="shared" si="709"/>
        <v>구간55</v>
      </c>
      <c r="D4995" s="152">
        <f t="shared" si="706"/>
        <v>92</v>
      </c>
      <c r="E4995" s="180">
        <f>COUNTIF($C$15:C4995,C4995)</f>
        <v>50</v>
      </c>
      <c r="F4995" s="181">
        <f t="shared" si="710"/>
        <v>0</v>
      </c>
      <c r="G4995" s="181">
        <f t="shared" si="711"/>
        <v>0</v>
      </c>
      <c r="H4995" s="182">
        <f t="shared" si="707"/>
        <v>0</v>
      </c>
    </row>
    <row r="4996" spans="1:8">
      <c r="A4996" s="152">
        <f t="shared" si="714"/>
        <v>4982</v>
      </c>
      <c r="B4996" s="153">
        <f t="shared" si="714"/>
        <v>49907</v>
      </c>
      <c r="C4996" s="179" t="str">
        <f t="shared" si="709"/>
        <v>구간55</v>
      </c>
      <c r="D4996" s="152">
        <f t="shared" si="706"/>
        <v>92</v>
      </c>
      <c r="E4996" s="180">
        <f>COUNTIF($C$15:C4996,C4996)</f>
        <v>51</v>
      </c>
      <c r="F4996" s="181">
        <f t="shared" si="710"/>
        <v>0</v>
      </c>
      <c r="G4996" s="181">
        <f t="shared" si="711"/>
        <v>0</v>
      </c>
      <c r="H4996" s="182">
        <f t="shared" si="707"/>
        <v>0</v>
      </c>
    </row>
    <row r="4997" spans="1:8">
      <c r="A4997" s="152">
        <f t="shared" si="714"/>
        <v>4983</v>
      </c>
      <c r="B4997" s="153">
        <f t="shared" si="714"/>
        <v>49908</v>
      </c>
      <c r="C4997" s="179" t="str">
        <f t="shared" si="709"/>
        <v>구간55</v>
      </c>
      <c r="D4997" s="152">
        <f t="shared" si="706"/>
        <v>92</v>
      </c>
      <c r="E4997" s="180">
        <f>COUNTIF($C$15:C4997,C4997)</f>
        <v>52</v>
      </c>
      <c r="F4997" s="181">
        <f t="shared" si="710"/>
        <v>0</v>
      </c>
      <c r="G4997" s="181">
        <f t="shared" si="711"/>
        <v>0</v>
      </c>
      <c r="H4997" s="182">
        <f t="shared" si="707"/>
        <v>0</v>
      </c>
    </row>
    <row r="4998" spans="1:8">
      <c r="A4998" s="152">
        <f t="shared" si="714"/>
        <v>4984</v>
      </c>
      <c r="B4998" s="153">
        <f t="shared" si="714"/>
        <v>49909</v>
      </c>
      <c r="C4998" s="179" t="str">
        <f t="shared" si="709"/>
        <v>구간55</v>
      </c>
      <c r="D4998" s="152">
        <f t="shared" si="706"/>
        <v>92</v>
      </c>
      <c r="E4998" s="180">
        <f>COUNTIF($C$15:C4998,C4998)</f>
        <v>53</v>
      </c>
      <c r="F4998" s="181">
        <f t="shared" si="710"/>
        <v>0</v>
      </c>
      <c r="G4998" s="181">
        <f t="shared" si="711"/>
        <v>0</v>
      </c>
      <c r="H4998" s="182">
        <f t="shared" si="707"/>
        <v>0</v>
      </c>
    </row>
    <row r="4999" spans="1:8">
      <c r="A4999" s="152">
        <f t="shared" si="714"/>
        <v>4985</v>
      </c>
      <c r="B4999" s="153">
        <f t="shared" si="714"/>
        <v>49910</v>
      </c>
      <c r="C4999" s="179" t="str">
        <f t="shared" si="709"/>
        <v>구간55</v>
      </c>
      <c r="D4999" s="152">
        <f t="shared" si="706"/>
        <v>92</v>
      </c>
      <c r="E4999" s="180">
        <f>COUNTIF($C$15:C4999,C4999)</f>
        <v>54</v>
      </c>
      <c r="F4999" s="181">
        <f t="shared" si="710"/>
        <v>0</v>
      </c>
      <c r="G4999" s="181">
        <f t="shared" si="711"/>
        <v>0</v>
      </c>
      <c r="H4999" s="182">
        <f t="shared" si="707"/>
        <v>0</v>
      </c>
    </row>
    <row r="5000" spans="1:8">
      <c r="A5000" s="152">
        <f t="shared" si="714"/>
        <v>4986</v>
      </c>
      <c r="B5000" s="153">
        <f t="shared" si="714"/>
        <v>49911</v>
      </c>
      <c r="C5000" s="179" t="str">
        <f t="shared" si="709"/>
        <v>구간55</v>
      </c>
      <c r="D5000" s="152">
        <f t="shared" si="706"/>
        <v>92</v>
      </c>
      <c r="E5000" s="180">
        <f>COUNTIF($C$15:C5000,C5000)</f>
        <v>55</v>
      </c>
      <c r="F5000" s="181">
        <f t="shared" si="710"/>
        <v>0</v>
      </c>
      <c r="G5000" s="181">
        <f t="shared" si="711"/>
        <v>0</v>
      </c>
      <c r="H5000" s="182">
        <f t="shared" si="707"/>
        <v>0</v>
      </c>
    </row>
    <row r="5001" spans="1:8">
      <c r="A5001" s="152">
        <f t="shared" si="714"/>
        <v>4987</v>
      </c>
      <c r="B5001" s="153">
        <f t="shared" si="714"/>
        <v>49912</v>
      </c>
      <c r="C5001" s="179" t="str">
        <f t="shared" si="709"/>
        <v>구간55</v>
      </c>
      <c r="D5001" s="152">
        <f t="shared" si="706"/>
        <v>92</v>
      </c>
      <c r="E5001" s="180">
        <f>COUNTIF($C$15:C5001,C5001)</f>
        <v>56</v>
      </c>
      <c r="F5001" s="181">
        <f t="shared" si="710"/>
        <v>0</v>
      </c>
      <c r="G5001" s="181">
        <f t="shared" si="711"/>
        <v>0</v>
      </c>
      <c r="H5001" s="182">
        <f t="shared" si="707"/>
        <v>0</v>
      </c>
    </row>
    <row r="5002" spans="1:8">
      <c r="A5002" s="152">
        <f t="shared" si="714"/>
        <v>4988</v>
      </c>
      <c r="B5002" s="153">
        <f t="shared" si="714"/>
        <v>49913</v>
      </c>
      <c r="C5002" s="179" t="str">
        <f t="shared" si="709"/>
        <v>구간55</v>
      </c>
      <c r="D5002" s="152">
        <f t="shared" si="706"/>
        <v>92</v>
      </c>
      <c r="E5002" s="180">
        <f>COUNTIF($C$15:C5002,C5002)</f>
        <v>57</v>
      </c>
      <c r="F5002" s="181">
        <f t="shared" si="710"/>
        <v>0</v>
      </c>
      <c r="G5002" s="181">
        <f t="shared" si="711"/>
        <v>0</v>
      </c>
      <c r="H5002" s="182">
        <f t="shared" si="707"/>
        <v>0</v>
      </c>
    </row>
    <row r="5003" spans="1:8">
      <c r="A5003" s="152">
        <f t="shared" si="714"/>
        <v>4989</v>
      </c>
      <c r="B5003" s="153">
        <f t="shared" si="714"/>
        <v>49914</v>
      </c>
      <c r="C5003" s="179" t="str">
        <f t="shared" si="709"/>
        <v>구간55</v>
      </c>
      <c r="D5003" s="152">
        <f t="shared" si="706"/>
        <v>92</v>
      </c>
      <c r="E5003" s="180">
        <f>COUNTIF($C$15:C5003,C5003)</f>
        <v>58</v>
      </c>
      <c r="F5003" s="181">
        <f t="shared" si="710"/>
        <v>0</v>
      </c>
      <c r="G5003" s="181">
        <f t="shared" si="711"/>
        <v>0</v>
      </c>
      <c r="H5003" s="182">
        <f t="shared" si="707"/>
        <v>0</v>
      </c>
    </row>
    <row r="5004" spans="1:8">
      <c r="A5004" s="152">
        <f t="shared" si="714"/>
        <v>4990</v>
      </c>
      <c r="B5004" s="153">
        <f t="shared" si="714"/>
        <v>49915</v>
      </c>
      <c r="C5004" s="179" t="str">
        <f t="shared" si="709"/>
        <v>구간55</v>
      </c>
      <c r="D5004" s="152">
        <f t="shared" si="706"/>
        <v>92</v>
      </c>
      <c r="E5004" s="180">
        <f>COUNTIF($C$15:C5004,C5004)</f>
        <v>59</v>
      </c>
      <c r="F5004" s="181">
        <f t="shared" si="710"/>
        <v>0</v>
      </c>
      <c r="G5004" s="181">
        <f t="shared" si="711"/>
        <v>0</v>
      </c>
      <c r="H5004" s="182">
        <f t="shared" si="707"/>
        <v>0</v>
      </c>
    </row>
    <row r="5005" spans="1:8">
      <c r="A5005" s="152">
        <f t="shared" si="714"/>
        <v>4991</v>
      </c>
      <c r="B5005" s="153">
        <f t="shared" si="714"/>
        <v>49916</v>
      </c>
      <c r="C5005" s="179" t="str">
        <f t="shared" si="709"/>
        <v>구간55</v>
      </c>
      <c r="D5005" s="152">
        <f t="shared" si="706"/>
        <v>92</v>
      </c>
      <c r="E5005" s="180">
        <f>COUNTIF($C$15:C5005,C5005)</f>
        <v>60</v>
      </c>
      <c r="F5005" s="181">
        <f t="shared" si="710"/>
        <v>0</v>
      </c>
      <c r="G5005" s="181">
        <f t="shared" si="711"/>
        <v>0</v>
      </c>
      <c r="H5005" s="182">
        <f t="shared" si="707"/>
        <v>0</v>
      </c>
    </row>
    <row r="5006" spans="1:8">
      <c r="A5006" s="152">
        <f t="shared" si="714"/>
        <v>4992</v>
      </c>
      <c r="B5006" s="153">
        <f t="shared" si="714"/>
        <v>49917</v>
      </c>
      <c r="C5006" s="179" t="str">
        <f t="shared" si="709"/>
        <v>구간55</v>
      </c>
      <c r="D5006" s="152">
        <f t="shared" si="706"/>
        <v>92</v>
      </c>
      <c r="E5006" s="180">
        <f>COUNTIF($C$15:C5006,C5006)</f>
        <v>61</v>
      </c>
      <c r="F5006" s="181">
        <f t="shared" si="710"/>
        <v>0</v>
      </c>
      <c r="G5006" s="181">
        <f t="shared" si="711"/>
        <v>0</v>
      </c>
      <c r="H5006" s="182">
        <f t="shared" si="707"/>
        <v>0</v>
      </c>
    </row>
    <row r="5007" spans="1:8">
      <c r="A5007" s="152">
        <f t="shared" si="714"/>
        <v>4993</v>
      </c>
      <c r="B5007" s="153">
        <f t="shared" si="714"/>
        <v>49918</v>
      </c>
      <c r="C5007" s="179" t="str">
        <f t="shared" si="709"/>
        <v>구간55</v>
      </c>
      <c r="D5007" s="152">
        <f t="shared" ref="D5007:D5070" si="715">COUNTIF($C$15:$C$49928,C5007)</f>
        <v>92</v>
      </c>
      <c r="E5007" s="180">
        <f>COUNTIF($C$15:C5007,C5007)</f>
        <v>62</v>
      </c>
      <c r="F5007" s="181">
        <f t="shared" si="710"/>
        <v>0</v>
      </c>
      <c r="G5007" s="181">
        <f t="shared" si="711"/>
        <v>0</v>
      </c>
      <c r="H5007" s="182">
        <f t="shared" ref="H5007:H5070" si="716">F5007+G5007</f>
        <v>0</v>
      </c>
    </row>
    <row r="5008" spans="1:8">
      <c r="A5008" s="152">
        <f t="shared" ref="A5008:B5023" si="717">A5007+1</f>
        <v>4994</v>
      </c>
      <c r="B5008" s="153">
        <f t="shared" si="717"/>
        <v>49919</v>
      </c>
      <c r="C5008" s="179" t="str">
        <f t="shared" ref="C5008:C5071" si="718">IF(IFERROR(HLOOKUP(B5008,$D$5:$BK$6,2,FALSE),"")="",C5009,HLOOKUP(B5008,$D$5:$BK$7,2,FALSE))</f>
        <v>구간55</v>
      </c>
      <c r="D5008" s="152">
        <f t="shared" si="715"/>
        <v>92</v>
      </c>
      <c r="E5008" s="180">
        <f>COUNTIF($C$15:C5008,C5008)</f>
        <v>63</v>
      </c>
      <c r="F5008" s="181">
        <f t="shared" ref="F5008:F5071" si="719">HLOOKUP($C5008,$D$6:$BK$11,6,FALSE)</f>
        <v>0</v>
      </c>
      <c r="G5008" s="181">
        <f t="shared" ref="G5008:G5071" si="720">HLOOKUP($C5008,$D$6:$BK$11,5,FALSE)*(E5008)</f>
        <v>0</v>
      </c>
      <c r="H5008" s="182">
        <f t="shared" si="716"/>
        <v>0</v>
      </c>
    </row>
    <row r="5009" spans="1:8">
      <c r="A5009" s="152">
        <f t="shared" si="717"/>
        <v>4995</v>
      </c>
      <c r="B5009" s="153">
        <f t="shared" si="717"/>
        <v>49920</v>
      </c>
      <c r="C5009" s="179" t="str">
        <f t="shared" si="718"/>
        <v>구간55</v>
      </c>
      <c r="D5009" s="152">
        <f t="shared" si="715"/>
        <v>92</v>
      </c>
      <c r="E5009" s="180">
        <f>COUNTIF($C$15:C5009,C5009)</f>
        <v>64</v>
      </c>
      <c r="F5009" s="181">
        <f t="shared" si="719"/>
        <v>0</v>
      </c>
      <c r="G5009" s="181">
        <f t="shared" si="720"/>
        <v>0</v>
      </c>
      <c r="H5009" s="182">
        <f t="shared" si="716"/>
        <v>0</v>
      </c>
    </row>
    <row r="5010" spans="1:8">
      <c r="A5010" s="152">
        <f t="shared" si="717"/>
        <v>4996</v>
      </c>
      <c r="B5010" s="153">
        <f t="shared" si="717"/>
        <v>49921</v>
      </c>
      <c r="C5010" s="179" t="str">
        <f t="shared" si="718"/>
        <v>구간55</v>
      </c>
      <c r="D5010" s="152">
        <f t="shared" si="715"/>
        <v>92</v>
      </c>
      <c r="E5010" s="180">
        <f>COUNTIF($C$15:C5010,C5010)</f>
        <v>65</v>
      </c>
      <c r="F5010" s="181">
        <f t="shared" si="719"/>
        <v>0</v>
      </c>
      <c r="G5010" s="181">
        <f t="shared" si="720"/>
        <v>0</v>
      </c>
      <c r="H5010" s="182">
        <f t="shared" si="716"/>
        <v>0</v>
      </c>
    </row>
    <row r="5011" spans="1:8">
      <c r="A5011" s="152">
        <f t="shared" si="717"/>
        <v>4997</v>
      </c>
      <c r="B5011" s="153">
        <f t="shared" si="717"/>
        <v>49922</v>
      </c>
      <c r="C5011" s="179" t="str">
        <f t="shared" si="718"/>
        <v>구간55</v>
      </c>
      <c r="D5011" s="152">
        <f t="shared" si="715"/>
        <v>92</v>
      </c>
      <c r="E5011" s="180">
        <f>COUNTIF($C$15:C5011,C5011)</f>
        <v>66</v>
      </c>
      <c r="F5011" s="181">
        <f t="shared" si="719"/>
        <v>0</v>
      </c>
      <c r="G5011" s="181">
        <f t="shared" si="720"/>
        <v>0</v>
      </c>
      <c r="H5011" s="182">
        <f t="shared" si="716"/>
        <v>0</v>
      </c>
    </row>
    <row r="5012" spans="1:8">
      <c r="A5012" s="152">
        <f t="shared" si="717"/>
        <v>4998</v>
      </c>
      <c r="B5012" s="153">
        <f t="shared" si="717"/>
        <v>49923</v>
      </c>
      <c r="C5012" s="179" t="str">
        <f t="shared" si="718"/>
        <v>구간55</v>
      </c>
      <c r="D5012" s="152">
        <f t="shared" si="715"/>
        <v>92</v>
      </c>
      <c r="E5012" s="180">
        <f>COUNTIF($C$15:C5012,C5012)</f>
        <v>67</v>
      </c>
      <c r="F5012" s="181">
        <f t="shared" si="719"/>
        <v>0</v>
      </c>
      <c r="G5012" s="181">
        <f t="shared" si="720"/>
        <v>0</v>
      </c>
      <c r="H5012" s="182">
        <f t="shared" si="716"/>
        <v>0</v>
      </c>
    </row>
    <row r="5013" spans="1:8">
      <c r="A5013" s="152">
        <f t="shared" si="717"/>
        <v>4999</v>
      </c>
      <c r="B5013" s="153">
        <f t="shared" si="717"/>
        <v>49924</v>
      </c>
      <c r="C5013" s="179" t="str">
        <f t="shared" si="718"/>
        <v>구간55</v>
      </c>
      <c r="D5013" s="152">
        <f t="shared" si="715"/>
        <v>92</v>
      </c>
      <c r="E5013" s="180">
        <f>COUNTIF($C$15:C5013,C5013)</f>
        <v>68</v>
      </c>
      <c r="F5013" s="181">
        <f t="shared" si="719"/>
        <v>0</v>
      </c>
      <c r="G5013" s="181">
        <f t="shared" si="720"/>
        <v>0</v>
      </c>
      <c r="H5013" s="182">
        <f t="shared" si="716"/>
        <v>0</v>
      </c>
    </row>
    <row r="5014" spans="1:8">
      <c r="A5014" s="152">
        <f t="shared" si="717"/>
        <v>5000</v>
      </c>
      <c r="B5014" s="153">
        <f t="shared" si="717"/>
        <v>49925</v>
      </c>
      <c r="C5014" s="179" t="str">
        <f t="shared" si="718"/>
        <v>구간55</v>
      </c>
      <c r="D5014" s="152">
        <f t="shared" si="715"/>
        <v>92</v>
      </c>
      <c r="E5014" s="180">
        <f>COUNTIF($C$15:C5014,C5014)</f>
        <v>69</v>
      </c>
      <c r="F5014" s="181">
        <f t="shared" si="719"/>
        <v>0</v>
      </c>
      <c r="G5014" s="181">
        <f t="shared" si="720"/>
        <v>0</v>
      </c>
      <c r="H5014" s="182">
        <f t="shared" si="716"/>
        <v>0</v>
      </c>
    </row>
    <row r="5015" spans="1:8">
      <c r="A5015" s="152">
        <f t="shared" si="717"/>
        <v>5001</v>
      </c>
      <c r="B5015" s="153">
        <f t="shared" si="717"/>
        <v>49926</v>
      </c>
      <c r="C5015" s="179" t="str">
        <f t="shared" si="718"/>
        <v>구간55</v>
      </c>
      <c r="D5015" s="152">
        <f t="shared" si="715"/>
        <v>92</v>
      </c>
      <c r="E5015" s="180">
        <f>COUNTIF($C$15:C5015,C5015)</f>
        <v>70</v>
      </c>
      <c r="F5015" s="181">
        <f t="shared" si="719"/>
        <v>0</v>
      </c>
      <c r="G5015" s="181">
        <f t="shared" si="720"/>
        <v>0</v>
      </c>
      <c r="H5015" s="182">
        <f t="shared" si="716"/>
        <v>0</v>
      </c>
    </row>
    <row r="5016" spans="1:8">
      <c r="A5016" s="152">
        <f t="shared" si="717"/>
        <v>5002</v>
      </c>
      <c r="B5016" s="153">
        <f t="shared" si="717"/>
        <v>49927</v>
      </c>
      <c r="C5016" s="179" t="str">
        <f t="shared" si="718"/>
        <v>구간55</v>
      </c>
      <c r="D5016" s="152">
        <f t="shared" si="715"/>
        <v>92</v>
      </c>
      <c r="E5016" s="180">
        <f>COUNTIF($C$15:C5016,C5016)</f>
        <v>71</v>
      </c>
      <c r="F5016" s="181">
        <f t="shared" si="719"/>
        <v>0</v>
      </c>
      <c r="G5016" s="181">
        <f t="shared" si="720"/>
        <v>0</v>
      </c>
      <c r="H5016" s="182">
        <f t="shared" si="716"/>
        <v>0</v>
      </c>
    </row>
    <row r="5017" spans="1:8">
      <c r="A5017" s="152">
        <f t="shared" si="717"/>
        <v>5003</v>
      </c>
      <c r="B5017" s="153">
        <f t="shared" si="717"/>
        <v>49928</v>
      </c>
      <c r="C5017" s="179" t="str">
        <f t="shared" si="718"/>
        <v>구간55</v>
      </c>
      <c r="D5017" s="152">
        <f t="shared" si="715"/>
        <v>92</v>
      </c>
      <c r="E5017" s="180">
        <f>COUNTIF($C$15:C5017,C5017)</f>
        <v>72</v>
      </c>
      <c r="F5017" s="181">
        <f t="shared" si="719"/>
        <v>0</v>
      </c>
      <c r="G5017" s="181">
        <f t="shared" si="720"/>
        <v>0</v>
      </c>
      <c r="H5017" s="182">
        <f t="shared" si="716"/>
        <v>0</v>
      </c>
    </row>
    <row r="5018" spans="1:8">
      <c r="A5018" s="152">
        <f t="shared" si="717"/>
        <v>5004</v>
      </c>
      <c r="B5018" s="153">
        <f t="shared" si="717"/>
        <v>49929</v>
      </c>
      <c r="C5018" s="179" t="str">
        <f t="shared" si="718"/>
        <v>구간55</v>
      </c>
      <c r="D5018" s="152">
        <f t="shared" si="715"/>
        <v>92</v>
      </c>
      <c r="E5018" s="180">
        <f>COUNTIF($C$15:C5018,C5018)</f>
        <v>73</v>
      </c>
      <c r="F5018" s="181">
        <f t="shared" si="719"/>
        <v>0</v>
      </c>
      <c r="G5018" s="181">
        <f t="shared" si="720"/>
        <v>0</v>
      </c>
      <c r="H5018" s="182">
        <f t="shared" si="716"/>
        <v>0</v>
      </c>
    </row>
    <row r="5019" spans="1:8">
      <c r="A5019" s="152">
        <f t="shared" si="717"/>
        <v>5005</v>
      </c>
      <c r="B5019" s="153">
        <f t="shared" si="717"/>
        <v>49930</v>
      </c>
      <c r="C5019" s="179" t="str">
        <f t="shared" si="718"/>
        <v>구간55</v>
      </c>
      <c r="D5019" s="152">
        <f t="shared" si="715"/>
        <v>92</v>
      </c>
      <c r="E5019" s="180">
        <f>COUNTIF($C$15:C5019,C5019)</f>
        <v>74</v>
      </c>
      <c r="F5019" s="181">
        <f t="shared" si="719"/>
        <v>0</v>
      </c>
      <c r="G5019" s="181">
        <f t="shared" si="720"/>
        <v>0</v>
      </c>
      <c r="H5019" s="182">
        <f t="shared" si="716"/>
        <v>0</v>
      </c>
    </row>
    <row r="5020" spans="1:8">
      <c r="A5020" s="152">
        <f t="shared" si="717"/>
        <v>5006</v>
      </c>
      <c r="B5020" s="153">
        <f t="shared" si="717"/>
        <v>49931</v>
      </c>
      <c r="C5020" s="179" t="str">
        <f t="shared" si="718"/>
        <v>구간55</v>
      </c>
      <c r="D5020" s="152">
        <f t="shared" si="715"/>
        <v>92</v>
      </c>
      <c r="E5020" s="180">
        <f>COUNTIF($C$15:C5020,C5020)</f>
        <v>75</v>
      </c>
      <c r="F5020" s="181">
        <f t="shared" si="719"/>
        <v>0</v>
      </c>
      <c r="G5020" s="181">
        <f t="shared" si="720"/>
        <v>0</v>
      </c>
      <c r="H5020" s="182">
        <f t="shared" si="716"/>
        <v>0</v>
      </c>
    </row>
    <row r="5021" spans="1:8">
      <c r="A5021" s="152">
        <f t="shared" si="717"/>
        <v>5007</v>
      </c>
      <c r="B5021" s="153">
        <f t="shared" si="717"/>
        <v>49932</v>
      </c>
      <c r="C5021" s="179" t="str">
        <f t="shared" si="718"/>
        <v>구간55</v>
      </c>
      <c r="D5021" s="152">
        <f t="shared" si="715"/>
        <v>92</v>
      </c>
      <c r="E5021" s="180">
        <f>COUNTIF($C$15:C5021,C5021)</f>
        <v>76</v>
      </c>
      <c r="F5021" s="181">
        <f t="shared" si="719"/>
        <v>0</v>
      </c>
      <c r="G5021" s="181">
        <f t="shared" si="720"/>
        <v>0</v>
      </c>
      <c r="H5021" s="182">
        <f t="shared" si="716"/>
        <v>0</v>
      </c>
    </row>
    <row r="5022" spans="1:8">
      <c r="A5022" s="152">
        <f t="shared" si="717"/>
        <v>5008</v>
      </c>
      <c r="B5022" s="153">
        <f t="shared" si="717"/>
        <v>49933</v>
      </c>
      <c r="C5022" s="179" t="str">
        <f t="shared" si="718"/>
        <v>구간55</v>
      </c>
      <c r="D5022" s="152">
        <f t="shared" si="715"/>
        <v>92</v>
      </c>
      <c r="E5022" s="180">
        <f>COUNTIF($C$15:C5022,C5022)</f>
        <v>77</v>
      </c>
      <c r="F5022" s="181">
        <f t="shared" si="719"/>
        <v>0</v>
      </c>
      <c r="G5022" s="181">
        <f t="shared" si="720"/>
        <v>0</v>
      </c>
      <c r="H5022" s="182">
        <f t="shared" si="716"/>
        <v>0</v>
      </c>
    </row>
    <row r="5023" spans="1:8">
      <c r="A5023" s="152">
        <f t="shared" si="717"/>
        <v>5009</v>
      </c>
      <c r="B5023" s="153">
        <f t="shared" si="717"/>
        <v>49934</v>
      </c>
      <c r="C5023" s="179" t="str">
        <f t="shared" si="718"/>
        <v>구간55</v>
      </c>
      <c r="D5023" s="152">
        <f t="shared" si="715"/>
        <v>92</v>
      </c>
      <c r="E5023" s="180">
        <f>COUNTIF($C$15:C5023,C5023)</f>
        <v>78</v>
      </c>
      <c r="F5023" s="181">
        <f t="shared" si="719"/>
        <v>0</v>
      </c>
      <c r="G5023" s="181">
        <f t="shared" si="720"/>
        <v>0</v>
      </c>
      <c r="H5023" s="182">
        <f t="shared" si="716"/>
        <v>0</v>
      </c>
    </row>
    <row r="5024" spans="1:8">
      <c r="A5024" s="152">
        <f t="shared" ref="A5024:B5039" si="721">A5023+1</f>
        <v>5010</v>
      </c>
      <c r="B5024" s="153">
        <f t="shared" si="721"/>
        <v>49935</v>
      </c>
      <c r="C5024" s="179" t="str">
        <f t="shared" si="718"/>
        <v>구간55</v>
      </c>
      <c r="D5024" s="152">
        <f t="shared" si="715"/>
        <v>92</v>
      </c>
      <c r="E5024" s="180">
        <f>COUNTIF($C$15:C5024,C5024)</f>
        <v>79</v>
      </c>
      <c r="F5024" s="181">
        <f t="shared" si="719"/>
        <v>0</v>
      </c>
      <c r="G5024" s="181">
        <f t="shared" si="720"/>
        <v>0</v>
      </c>
      <c r="H5024" s="182">
        <f t="shared" si="716"/>
        <v>0</v>
      </c>
    </row>
    <row r="5025" spans="1:8">
      <c r="A5025" s="152">
        <f t="shared" si="721"/>
        <v>5011</v>
      </c>
      <c r="B5025" s="153">
        <f t="shared" si="721"/>
        <v>49936</v>
      </c>
      <c r="C5025" s="179" t="str">
        <f t="shared" si="718"/>
        <v>구간55</v>
      </c>
      <c r="D5025" s="152">
        <f t="shared" si="715"/>
        <v>92</v>
      </c>
      <c r="E5025" s="180">
        <f>COUNTIF($C$15:C5025,C5025)</f>
        <v>80</v>
      </c>
      <c r="F5025" s="181">
        <f t="shared" si="719"/>
        <v>0</v>
      </c>
      <c r="G5025" s="181">
        <f t="shared" si="720"/>
        <v>0</v>
      </c>
      <c r="H5025" s="182">
        <f t="shared" si="716"/>
        <v>0</v>
      </c>
    </row>
    <row r="5026" spans="1:8">
      <c r="A5026" s="152">
        <f t="shared" si="721"/>
        <v>5012</v>
      </c>
      <c r="B5026" s="153">
        <f t="shared" si="721"/>
        <v>49937</v>
      </c>
      <c r="C5026" s="179" t="str">
        <f t="shared" si="718"/>
        <v>구간55</v>
      </c>
      <c r="D5026" s="152">
        <f t="shared" si="715"/>
        <v>92</v>
      </c>
      <c r="E5026" s="180">
        <f>COUNTIF($C$15:C5026,C5026)</f>
        <v>81</v>
      </c>
      <c r="F5026" s="181">
        <f t="shared" si="719"/>
        <v>0</v>
      </c>
      <c r="G5026" s="181">
        <f t="shared" si="720"/>
        <v>0</v>
      </c>
      <c r="H5026" s="182">
        <f t="shared" si="716"/>
        <v>0</v>
      </c>
    </row>
    <row r="5027" spans="1:8">
      <c r="A5027" s="152">
        <f t="shared" si="721"/>
        <v>5013</v>
      </c>
      <c r="B5027" s="153">
        <f t="shared" si="721"/>
        <v>49938</v>
      </c>
      <c r="C5027" s="179" t="str">
        <f t="shared" si="718"/>
        <v>구간55</v>
      </c>
      <c r="D5027" s="152">
        <f t="shared" si="715"/>
        <v>92</v>
      </c>
      <c r="E5027" s="180">
        <f>COUNTIF($C$15:C5027,C5027)</f>
        <v>82</v>
      </c>
      <c r="F5027" s="181">
        <f t="shared" si="719"/>
        <v>0</v>
      </c>
      <c r="G5027" s="181">
        <f t="shared" si="720"/>
        <v>0</v>
      </c>
      <c r="H5027" s="182">
        <f t="shared" si="716"/>
        <v>0</v>
      </c>
    </row>
    <row r="5028" spans="1:8">
      <c r="A5028" s="152">
        <f t="shared" si="721"/>
        <v>5014</v>
      </c>
      <c r="B5028" s="153">
        <f t="shared" si="721"/>
        <v>49939</v>
      </c>
      <c r="C5028" s="179" t="str">
        <f t="shared" si="718"/>
        <v>구간55</v>
      </c>
      <c r="D5028" s="152">
        <f t="shared" si="715"/>
        <v>92</v>
      </c>
      <c r="E5028" s="180">
        <f>COUNTIF($C$15:C5028,C5028)</f>
        <v>83</v>
      </c>
      <c r="F5028" s="181">
        <f t="shared" si="719"/>
        <v>0</v>
      </c>
      <c r="G5028" s="181">
        <f t="shared" si="720"/>
        <v>0</v>
      </c>
      <c r="H5028" s="182">
        <f t="shared" si="716"/>
        <v>0</v>
      </c>
    </row>
    <row r="5029" spans="1:8">
      <c r="A5029" s="152">
        <f t="shared" si="721"/>
        <v>5015</v>
      </c>
      <c r="B5029" s="153">
        <f t="shared" si="721"/>
        <v>49940</v>
      </c>
      <c r="C5029" s="179" t="str">
        <f t="shared" si="718"/>
        <v>구간55</v>
      </c>
      <c r="D5029" s="152">
        <f t="shared" si="715"/>
        <v>92</v>
      </c>
      <c r="E5029" s="180">
        <f>COUNTIF($C$15:C5029,C5029)</f>
        <v>84</v>
      </c>
      <c r="F5029" s="181">
        <f t="shared" si="719"/>
        <v>0</v>
      </c>
      <c r="G5029" s="181">
        <f t="shared" si="720"/>
        <v>0</v>
      </c>
      <c r="H5029" s="182">
        <f t="shared" si="716"/>
        <v>0</v>
      </c>
    </row>
    <row r="5030" spans="1:8">
      <c r="A5030" s="152">
        <f t="shared" si="721"/>
        <v>5016</v>
      </c>
      <c r="B5030" s="153">
        <f t="shared" si="721"/>
        <v>49941</v>
      </c>
      <c r="C5030" s="179" t="str">
        <f t="shared" si="718"/>
        <v>구간55</v>
      </c>
      <c r="D5030" s="152">
        <f t="shared" si="715"/>
        <v>92</v>
      </c>
      <c r="E5030" s="180">
        <f>COUNTIF($C$15:C5030,C5030)</f>
        <v>85</v>
      </c>
      <c r="F5030" s="181">
        <f t="shared" si="719"/>
        <v>0</v>
      </c>
      <c r="G5030" s="181">
        <f t="shared" si="720"/>
        <v>0</v>
      </c>
      <c r="H5030" s="182">
        <f t="shared" si="716"/>
        <v>0</v>
      </c>
    </row>
    <row r="5031" spans="1:8">
      <c r="A5031" s="152">
        <f t="shared" si="721"/>
        <v>5017</v>
      </c>
      <c r="B5031" s="153">
        <f t="shared" si="721"/>
        <v>49942</v>
      </c>
      <c r="C5031" s="179" t="str">
        <f t="shared" si="718"/>
        <v>구간55</v>
      </c>
      <c r="D5031" s="152">
        <f t="shared" si="715"/>
        <v>92</v>
      </c>
      <c r="E5031" s="180">
        <f>COUNTIF($C$15:C5031,C5031)</f>
        <v>86</v>
      </c>
      <c r="F5031" s="181">
        <f t="shared" si="719"/>
        <v>0</v>
      </c>
      <c r="G5031" s="181">
        <f t="shared" si="720"/>
        <v>0</v>
      </c>
      <c r="H5031" s="182">
        <f t="shared" si="716"/>
        <v>0</v>
      </c>
    </row>
    <row r="5032" spans="1:8">
      <c r="A5032" s="152">
        <f t="shared" si="721"/>
        <v>5018</v>
      </c>
      <c r="B5032" s="153">
        <f t="shared" si="721"/>
        <v>49943</v>
      </c>
      <c r="C5032" s="179" t="str">
        <f t="shared" si="718"/>
        <v>구간55</v>
      </c>
      <c r="D5032" s="152">
        <f t="shared" si="715"/>
        <v>92</v>
      </c>
      <c r="E5032" s="180">
        <f>COUNTIF($C$15:C5032,C5032)</f>
        <v>87</v>
      </c>
      <c r="F5032" s="181">
        <f t="shared" si="719"/>
        <v>0</v>
      </c>
      <c r="G5032" s="181">
        <f t="shared" si="720"/>
        <v>0</v>
      </c>
      <c r="H5032" s="182">
        <f t="shared" si="716"/>
        <v>0</v>
      </c>
    </row>
    <row r="5033" spans="1:8">
      <c r="A5033" s="152">
        <f t="shared" si="721"/>
        <v>5019</v>
      </c>
      <c r="B5033" s="153">
        <f t="shared" si="721"/>
        <v>49944</v>
      </c>
      <c r="C5033" s="179" t="str">
        <f t="shared" si="718"/>
        <v>구간55</v>
      </c>
      <c r="D5033" s="152">
        <f t="shared" si="715"/>
        <v>92</v>
      </c>
      <c r="E5033" s="180">
        <f>COUNTIF($C$15:C5033,C5033)</f>
        <v>88</v>
      </c>
      <c r="F5033" s="181">
        <f t="shared" si="719"/>
        <v>0</v>
      </c>
      <c r="G5033" s="181">
        <f t="shared" si="720"/>
        <v>0</v>
      </c>
      <c r="H5033" s="182">
        <f t="shared" si="716"/>
        <v>0</v>
      </c>
    </row>
    <row r="5034" spans="1:8">
      <c r="A5034" s="152">
        <f t="shared" si="721"/>
        <v>5020</v>
      </c>
      <c r="B5034" s="153">
        <f t="shared" si="721"/>
        <v>49945</v>
      </c>
      <c r="C5034" s="179" t="str">
        <f t="shared" si="718"/>
        <v>구간55</v>
      </c>
      <c r="D5034" s="152">
        <f t="shared" si="715"/>
        <v>92</v>
      </c>
      <c r="E5034" s="180">
        <f>COUNTIF($C$15:C5034,C5034)</f>
        <v>89</v>
      </c>
      <c r="F5034" s="181">
        <f t="shared" si="719"/>
        <v>0</v>
      </c>
      <c r="G5034" s="181">
        <f t="shared" si="720"/>
        <v>0</v>
      </c>
      <c r="H5034" s="182">
        <f t="shared" si="716"/>
        <v>0</v>
      </c>
    </row>
    <row r="5035" spans="1:8">
      <c r="A5035" s="152">
        <f t="shared" si="721"/>
        <v>5021</v>
      </c>
      <c r="B5035" s="153">
        <f t="shared" si="721"/>
        <v>49946</v>
      </c>
      <c r="C5035" s="179" t="str">
        <f t="shared" si="718"/>
        <v>구간55</v>
      </c>
      <c r="D5035" s="152">
        <f t="shared" si="715"/>
        <v>92</v>
      </c>
      <c r="E5035" s="180">
        <f>COUNTIF($C$15:C5035,C5035)</f>
        <v>90</v>
      </c>
      <c r="F5035" s="181">
        <f t="shared" si="719"/>
        <v>0</v>
      </c>
      <c r="G5035" s="181">
        <f t="shared" si="720"/>
        <v>0</v>
      </c>
      <c r="H5035" s="182">
        <f t="shared" si="716"/>
        <v>0</v>
      </c>
    </row>
    <row r="5036" spans="1:8">
      <c r="A5036" s="152">
        <f t="shared" si="721"/>
        <v>5022</v>
      </c>
      <c r="B5036" s="153">
        <f t="shared" si="721"/>
        <v>49947</v>
      </c>
      <c r="C5036" s="179" t="str">
        <f t="shared" si="718"/>
        <v>구간55</v>
      </c>
      <c r="D5036" s="152">
        <f t="shared" si="715"/>
        <v>92</v>
      </c>
      <c r="E5036" s="180">
        <f>COUNTIF($C$15:C5036,C5036)</f>
        <v>91</v>
      </c>
      <c r="F5036" s="181">
        <f t="shared" si="719"/>
        <v>0</v>
      </c>
      <c r="G5036" s="181">
        <f t="shared" si="720"/>
        <v>0</v>
      </c>
      <c r="H5036" s="182">
        <f t="shared" si="716"/>
        <v>0</v>
      </c>
    </row>
    <row r="5037" spans="1:8">
      <c r="A5037" s="152">
        <f t="shared" si="721"/>
        <v>5023</v>
      </c>
      <c r="B5037" s="153">
        <f t="shared" si="721"/>
        <v>49948</v>
      </c>
      <c r="C5037" s="179" t="str">
        <f t="shared" si="718"/>
        <v>구간55</v>
      </c>
      <c r="D5037" s="152">
        <f t="shared" si="715"/>
        <v>92</v>
      </c>
      <c r="E5037" s="180">
        <f>COUNTIF($C$15:C5037,C5037)</f>
        <v>92</v>
      </c>
      <c r="F5037" s="181">
        <f t="shared" si="719"/>
        <v>0</v>
      </c>
      <c r="G5037" s="181">
        <f t="shared" si="720"/>
        <v>0</v>
      </c>
      <c r="H5037" s="182">
        <f t="shared" si="716"/>
        <v>0</v>
      </c>
    </row>
    <row r="5038" spans="1:8">
      <c r="A5038" s="152">
        <f t="shared" si="721"/>
        <v>5024</v>
      </c>
      <c r="B5038" s="153">
        <f t="shared" si="721"/>
        <v>49949</v>
      </c>
      <c r="C5038" s="179" t="str">
        <f t="shared" si="718"/>
        <v>구간56</v>
      </c>
      <c r="D5038" s="152">
        <f t="shared" si="715"/>
        <v>92</v>
      </c>
      <c r="E5038" s="180">
        <f>COUNTIF($C$15:C5038,C5038)</f>
        <v>1</v>
      </c>
      <c r="F5038" s="181">
        <f t="shared" si="719"/>
        <v>0</v>
      </c>
      <c r="G5038" s="181">
        <f t="shared" si="720"/>
        <v>0</v>
      </c>
      <c r="H5038" s="182">
        <f t="shared" si="716"/>
        <v>0</v>
      </c>
    </row>
    <row r="5039" spans="1:8">
      <c r="A5039" s="152">
        <f t="shared" si="721"/>
        <v>5025</v>
      </c>
      <c r="B5039" s="153">
        <f t="shared" si="721"/>
        <v>49950</v>
      </c>
      <c r="C5039" s="179" t="str">
        <f t="shared" si="718"/>
        <v>구간56</v>
      </c>
      <c r="D5039" s="152">
        <f t="shared" si="715"/>
        <v>92</v>
      </c>
      <c r="E5039" s="180">
        <f>COUNTIF($C$15:C5039,C5039)</f>
        <v>2</v>
      </c>
      <c r="F5039" s="181">
        <f t="shared" si="719"/>
        <v>0</v>
      </c>
      <c r="G5039" s="181">
        <f t="shared" si="720"/>
        <v>0</v>
      </c>
      <c r="H5039" s="182">
        <f t="shared" si="716"/>
        <v>0</v>
      </c>
    </row>
    <row r="5040" spans="1:8">
      <c r="A5040" s="152">
        <f t="shared" ref="A5040:B5055" si="722">A5039+1</f>
        <v>5026</v>
      </c>
      <c r="B5040" s="153">
        <f t="shared" si="722"/>
        <v>49951</v>
      </c>
      <c r="C5040" s="179" t="str">
        <f t="shared" si="718"/>
        <v>구간56</v>
      </c>
      <c r="D5040" s="152">
        <f t="shared" si="715"/>
        <v>92</v>
      </c>
      <c r="E5040" s="180">
        <f>COUNTIF($C$15:C5040,C5040)</f>
        <v>3</v>
      </c>
      <c r="F5040" s="181">
        <f t="shared" si="719"/>
        <v>0</v>
      </c>
      <c r="G5040" s="181">
        <f t="shared" si="720"/>
        <v>0</v>
      </c>
      <c r="H5040" s="182">
        <f t="shared" si="716"/>
        <v>0</v>
      </c>
    </row>
    <row r="5041" spans="1:8">
      <c r="A5041" s="152">
        <f t="shared" si="722"/>
        <v>5027</v>
      </c>
      <c r="B5041" s="153">
        <f t="shared" si="722"/>
        <v>49952</v>
      </c>
      <c r="C5041" s="179" t="str">
        <f t="shared" si="718"/>
        <v>구간56</v>
      </c>
      <c r="D5041" s="152">
        <f t="shared" si="715"/>
        <v>92</v>
      </c>
      <c r="E5041" s="180">
        <f>COUNTIF($C$15:C5041,C5041)</f>
        <v>4</v>
      </c>
      <c r="F5041" s="181">
        <f t="shared" si="719"/>
        <v>0</v>
      </c>
      <c r="G5041" s="181">
        <f t="shared" si="720"/>
        <v>0</v>
      </c>
      <c r="H5041" s="182">
        <f t="shared" si="716"/>
        <v>0</v>
      </c>
    </row>
    <row r="5042" spans="1:8">
      <c r="A5042" s="152">
        <f t="shared" si="722"/>
        <v>5028</v>
      </c>
      <c r="B5042" s="153">
        <f t="shared" si="722"/>
        <v>49953</v>
      </c>
      <c r="C5042" s="179" t="str">
        <f t="shared" si="718"/>
        <v>구간56</v>
      </c>
      <c r="D5042" s="152">
        <f t="shared" si="715"/>
        <v>92</v>
      </c>
      <c r="E5042" s="180">
        <f>COUNTIF($C$15:C5042,C5042)</f>
        <v>5</v>
      </c>
      <c r="F5042" s="181">
        <f t="shared" si="719"/>
        <v>0</v>
      </c>
      <c r="G5042" s="181">
        <f t="shared" si="720"/>
        <v>0</v>
      </c>
      <c r="H5042" s="182">
        <f t="shared" si="716"/>
        <v>0</v>
      </c>
    </row>
    <row r="5043" spans="1:8">
      <c r="A5043" s="152">
        <f t="shared" si="722"/>
        <v>5029</v>
      </c>
      <c r="B5043" s="153">
        <f t="shared" si="722"/>
        <v>49954</v>
      </c>
      <c r="C5043" s="179" t="str">
        <f t="shared" si="718"/>
        <v>구간56</v>
      </c>
      <c r="D5043" s="152">
        <f t="shared" si="715"/>
        <v>92</v>
      </c>
      <c r="E5043" s="180">
        <f>COUNTIF($C$15:C5043,C5043)</f>
        <v>6</v>
      </c>
      <c r="F5043" s="181">
        <f t="shared" si="719"/>
        <v>0</v>
      </c>
      <c r="G5043" s="181">
        <f t="shared" si="720"/>
        <v>0</v>
      </c>
      <c r="H5043" s="182">
        <f t="shared" si="716"/>
        <v>0</v>
      </c>
    </row>
    <row r="5044" spans="1:8">
      <c r="A5044" s="152">
        <f t="shared" si="722"/>
        <v>5030</v>
      </c>
      <c r="B5044" s="153">
        <f t="shared" si="722"/>
        <v>49955</v>
      </c>
      <c r="C5044" s="179" t="str">
        <f t="shared" si="718"/>
        <v>구간56</v>
      </c>
      <c r="D5044" s="152">
        <f t="shared" si="715"/>
        <v>92</v>
      </c>
      <c r="E5044" s="180">
        <f>COUNTIF($C$15:C5044,C5044)</f>
        <v>7</v>
      </c>
      <c r="F5044" s="181">
        <f t="shared" si="719"/>
        <v>0</v>
      </c>
      <c r="G5044" s="181">
        <f t="shared" si="720"/>
        <v>0</v>
      </c>
      <c r="H5044" s="182">
        <f t="shared" si="716"/>
        <v>0</v>
      </c>
    </row>
    <row r="5045" spans="1:8">
      <c r="A5045" s="152">
        <f t="shared" si="722"/>
        <v>5031</v>
      </c>
      <c r="B5045" s="153">
        <f t="shared" si="722"/>
        <v>49956</v>
      </c>
      <c r="C5045" s="179" t="str">
        <f t="shared" si="718"/>
        <v>구간56</v>
      </c>
      <c r="D5045" s="152">
        <f t="shared" si="715"/>
        <v>92</v>
      </c>
      <c r="E5045" s="180">
        <f>COUNTIF($C$15:C5045,C5045)</f>
        <v>8</v>
      </c>
      <c r="F5045" s="181">
        <f t="shared" si="719"/>
        <v>0</v>
      </c>
      <c r="G5045" s="181">
        <f t="shared" si="720"/>
        <v>0</v>
      </c>
      <c r="H5045" s="182">
        <f t="shared" si="716"/>
        <v>0</v>
      </c>
    </row>
    <row r="5046" spans="1:8">
      <c r="A5046" s="152">
        <f t="shared" si="722"/>
        <v>5032</v>
      </c>
      <c r="B5046" s="153">
        <f t="shared" si="722"/>
        <v>49957</v>
      </c>
      <c r="C5046" s="179" t="str">
        <f t="shared" si="718"/>
        <v>구간56</v>
      </c>
      <c r="D5046" s="152">
        <f t="shared" si="715"/>
        <v>92</v>
      </c>
      <c r="E5046" s="180">
        <f>COUNTIF($C$15:C5046,C5046)</f>
        <v>9</v>
      </c>
      <c r="F5046" s="181">
        <f t="shared" si="719"/>
        <v>0</v>
      </c>
      <c r="G5046" s="181">
        <f t="shared" si="720"/>
        <v>0</v>
      </c>
      <c r="H5046" s="182">
        <f t="shared" si="716"/>
        <v>0</v>
      </c>
    </row>
    <row r="5047" spans="1:8">
      <c r="A5047" s="152">
        <f t="shared" si="722"/>
        <v>5033</v>
      </c>
      <c r="B5047" s="153">
        <f t="shared" si="722"/>
        <v>49958</v>
      </c>
      <c r="C5047" s="179" t="str">
        <f t="shared" si="718"/>
        <v>구간56</v>
      </c>
      <c r="D5047" s="152">
        <f t="shared" si="715"/>
        <v>92</v>
      </c>
      <c r="E5047" s="180">
        <f>COUNTIF($C$15:C5047,C5047)</f>
        <v>10</v>
      </c>
      <c r="F5047" s="181">
        <f t="shared" si="719"/>
        <v>0</v>
      </c>
      <c r="G5047" s="181">
        <f t="shared" si="720"/>
        <v>0</v>
      </c>
      <c r="H5047" s="182">
        <f t="shared" si="716"/>
        <v>0</v>
      </c>
    </row>
    <row r="5048" spans="1:8">
      <c r="A5048" s="152">
        <f t="shared" si="722"/>
        <v>5034</v>
      </c>
      <c r="B5048" s="153">
        <f t="shared" si="722"/>
        <v>49959</v>
      </c>
      <c r="C5048" s="179" t="str">
        <f t="shared" si="718"/>
        <v>구간56</v>
      </c>
      <c r="D5048" s="152">
        <f t="shared" si="715"/>
        <v>92</v>
      </c>
      <c r="E5048" s="180">
        <f>COUNTIF($C$15:C5048,C5048)</f>
        <v>11</v>
      </c>
      <c r="F5048" s="181">
        <f t="shared" si="719"/>
        <v>0</v>
      </c>
      <c r="G5048" s="181">
        <f t="shared" si="720"/>
        <v>0</v>
      </c>
      <c r="H5048" s="182">
        <f t="shared" si="716"/>
        <v>0</v>
      </c>
    </row>
    <row r="5049" spans="1:8">
      <c r="A5049" s="152">
        <f t="shared" si="722"/>
        <v>5035</v>
      </c>
      <c r="B5049" s="153">
        <f t="shared" si="722"/>
        <v>49960</v>
      </c>
      <c r="C5049" s="179" t="str">
        <f t="shared" si="718"/>
        <v>구간56</v>
      </c>
      <c r="D5049" s="152">
        <f t="shared" si="715"/>
        <v>92</v>
      </c>
      <c r="E5049" s="180">
        <f>COUNTIF($C$15:C5049,C5049)</f>
        <v>12</v>
      </c>
      <c r="F5049" s="181">
        <f t="shared" si="719"/>
        <v>0</v>
      </c>
      <c r="G5049" s="181">
        <f t="shared" si="720"/>
        <v>0</v>
      </c>
      <c r="H5049" s="182">
        <f t="shared" si="716"/>
        <v>0</v>
      </c>
    </row>
    <row r="5050" spans="1:8">
      <c r="A5050" s="152">
        <f t="shared" si="722"/>
        <v>5036</v>
      </c>
      <c r="B5050" s="153">
        <f t="shared" si="722"/>
        <v>49961</v>
      </c>
      <c r="C5050" s="179" t="str">
        <f t="shared" si="718"/>
        <v>구간56</v>
      </c>
      <c r="D5050" s="152">
        <f t="shared" si="715"/>
        <v>92</v>
      </c>
      <c r="E5050" s="180">
        <f>COUNTIF($C$15:C5050,C5050)</f>
        <v>13</v>
      </c>
      <c r="F5050" s="181">
        <f t="shared" si="719"/>
        <v>0</v>
      </c>
      <c r="G5050" s="181">
        <f t="shared" si="720"/>
        <v>0</v>
      </c>
      <c r="H5050" s="182">
        <f t="shared" si="716"/>
        <v>0</v>
      </c>
    </row>
    <row r="5051" spans="1:8">
      <c r="A5051" s="152">
        <f t="shared" si="722"/>
        <v>5037</v>
      </c>
      <c r="B5051" s="153">
        <f t="shared" si="722"/>
        <v>49962</v>
      </c>
      <c r="C5051" s="179" t="str">
        <f t="shared" si="718"/>
        <v>구간56</v>
      </c>
      <c r="D5051" s="152">
        <f t="shared" si="715"/>
        <v>92</v>
      </c>
      <c r="E5051" s="180">
        <f>COUNTIF($C$15:C5051,C5051)</f>
        <v>14</v>
      </c>
      <c r="F5051" s="181">
        <f t="shared" si="719"/>
        <v>0</v>
      </c>
      <c r="G5051" s="181">
        <f t="shared" si="720"/>
        <v>0</v>
      </c>
      <c r="H5051" s="182">
        <f t="shared" si="716"/>
        <v>0</v>
      </c>
    </row>
    <row r="5052" spans="1:8">
      <c r="A5052" s="152">
        <f t="shared" si="722"/>
        <v>5038</v>
      </c>
      <c r="B5052" s="153">
        <f t="shared" si="722"/>
        <v>49963</v>
      </c>
      <c r="C5052" s="179" t="str">
        <f t="shared" si="718"/>
        <v>구간56</v>
      </c>
      <c r="D5052" s="152">
        <f t="shared" si="715"/>
        <v>92</v>
      </c>
      <c r="E5052" s="180">
        <f>COUNTIF($C$15:C5052,C5052)</f>
        <v>15</v>
      </c>
      <c r="F5052" s="181">
        <f t="shared" si="719"/>
        <v>0</v>
      </c>
      <c r="G5052" s="181">
        <f t="shared" si="720"/>
        <v>0</v>
      </c>
      <c r="H5052" s="182">
        <f t="shared" si="716"/>
        <v>0</v>
      </c>
    </row>
    <row r="5053" spans="1:8">
      <c r="A5053" s="152">
        <f t="shared" si="722"/>
        <v>5039</v>
      </c>
      <c r="B5053" s="153">
        <f t="shared" si="722"/>
        <v>49964</v>
      </c>
      <c r="C5053" s="179" t="str">
        <f t="shared" si="718"/>
        <v>구간56</v>
      </c>
      <c r="D5053" s="152">
        <f t="shared" si="715"/>
        <v>92</v>
      </c>
      <c r="E5053" s="180">
        <f>COUNTIF($C$15:C5053,C5053)</f>
        <v>16</v>
      </c>
      <c r="F5053" s="181">
        <f t="shared" si="719"/>
        <v>0</v>
      </c>
      <c r="G5053" s="181">
        <f t="shared" si="720"/>
        <v>0</v>
      </c>
      <c r="H5053" s="182">
        <f t="shared" si="716"/>
        <v>0</v>
      </c>
    </row>
    <row r="5054" spans="1:8">
      <c r="A5054" s="152">
        <f t="shared" si="722"/>
        <v>5040</v>
      </c>
      <c r="B5054" s="153">
        <f t="shared" si="722"/>
        <v>49965</v>
      </c>
      <c r="C5054" s="179" t="str">
        <f t="shared" si="718"/>
        <v>구간56</v>
      </c>
      <c r="D5054" s="152">
        <f t="shared" si="715"/>
        <v>92</v>
      </c>
      <c r="E5054" s="180">
        <f>COUNTIF($C$15:C5054,C5054)</f>
        <v>17</v>
      </c>
      <c r="F5054" s="181">
        <f t="shared" si="719"/>
        <v>0</v>
      </c>
      <c r="G5054" s="181">
        <f t="shared" si="720"/>
        <v>0</v>
      </c>
      <c r="H5054" s="182">
        <f t="shared" si="716"/>
        <v>0</v>
      </c>
    </row>
    <row r="5055" spans="1:8">
      <c r="A5055" s="152">
        <f t="shared" si="722"/>
        <v>5041</v>
      </c>
      <c r="B5055" s="153">
        <f t="shared" si="722"/>
        <v>49966</v>
      </c>
      <c r="C5055" s="179" t="str">
        <f t="shared" si="718"/>
        <v>구간56</v>
      </c>
      <c r="D5055" s="152">
        <f t="shared" si="715"/>
        <v>92</v>
      </c>
      <c r="E5055" s="180">
        <f>COUNTIF($C$15:C5055,C5055)</f>
        <v>18</v>
      </c>
      <c r="F5055" s="181">
        <f t="shared" si="719"/>
        <v>0</v>
      </c>
      <c r="G5055" s="181">
        <f t="shared" si="720"/>
        <v>0</v>
      </c>
      <c r="H5055" s="182">
        <f t="shared" si="716"/>
        <v>0</v>
      </c>
    </row>
    <row r="5056" spans="1:8">
      <c r="A5056" s="152">
        <f t="shared" ref="A5056:B5071" si="723">A5055+1</f>
        <v>5042</v>
      </c>
      <c r="B5056" s="153">
        <f t="shared" si="723"/>
        <v>49967</v>
      </c>
      <c r="C5056" s="179" t="str">
        <f t="shared" si="718"/>
        <v>구간56</v>
      </c>
      <c r="D5056" s="152">
        <f t="shared" si="715"/>
        <v>92</v>
      </c>
      <c r="E5056" s="180">
        <f>COUNTIF($C$15:C5056,C5056)</f>
        <v>19</v>
      </c>
      <c r="F5056" s="181">
        <f t="shared" si="719"/>
        <v>0</v>
      </c>
      <c r="G5056" s="181">
        <f t="shared" si="720"/>
        <v>0</v>
      </c>
      <c r="H5056" s="182">
        <f t="shared" si="716"/>
        <v>0</v>
      </c>
    </row>
    <row r="5057" spans="1:8">
      <c r="A5057" s="152">
        <f t="shared" si="723"/>
        <v>5043</v>
      </c>
      <c r="B5057" s="153">
        <f t="shared" si="723"/>
        <v>49968</v>
      </c>
      <c r="C5057" s="179" t="str">
        <f t="shared" si="718"/>
        <v>구간56</v>
      </c>
      <c r="D5057" s="152">
        <f t="shared" si="715"/>
        <v>92</v>
      </c>
      <c r="E5057" s="180">
        <f>COUNTIF($C$15:C5057,C5057)</f>
        <v>20</v>
      </c>
      <c r="F5057" s="181">
        <f t="shared" si="719"/>
        <v>0</v>
      </c>
      <c r="G5057" s="181">
        <f t="shared" si="720"/>
        <v>0</v>
      </c>
      <c r="H5057" s="182">
        <f t="shared" si="716"/>
        <v>0</v>
      </c>
    </row>
    <row r="5058" spans="1:8">
      <c r="A5058" s="152">
        <f t="shared" si="723"/>
        <v>5044</v>
      </c>
      <c r="B5058" s="153">
        <f t="shared" si="723"/>
        <v>49969</v>
      </c>
      <c r="C5058" s="179" t="str">
        <f t="shared" si="718"/>
        <v>구간56</v>
      </c>
      <c r="D5058" s="152">
        <f t="shared" si="715"/>
        <v>92</v>
      </c>
      <c r="E5058" s="180">
        <f>COUNTIF($C$15:C5058,C5058)</f>
        <v>21</v>
      </c>
      <c r="F5058" s="181">
        <f t="shared" si="719"/>
        <v>0</v>
      </c>
      <c r="G5058" s="181">
        <f t="shared" si="720"/>
        <v>0</v>
      </c>
      <c r="H5058" s="182">
        <f t="shared" si="716"/>
        <v>0</v>
      </c>
    </row>
    <row r="5059" spans="1:8">
      <c r="A5059" s="152">
        <f t="shared" si="723"/>
        <v>5045</v>
      </c>
      <c r="B5059" s="153">
        <f t="shared" si="723"/>
        <v>49970</v>
      </c>
      <c r="C5059" s="179" t="str">
        <f t="shared" si="718"/>
        <v>구간56</v>
      </c>
      <c r="D5059" s="152">
        <f t="shared" si="715"/>
        <v>92</v>
      </c>
      <c r="E5059" s="180">
        <f>COUNTIF($C$15:C5059,C5059)</f>
        <v>22</v>
      </c>
      <c r="F5059" s="181">
        <f t="shared" si="719"/>
        <v>0</v>
      </c>
      <c r="G5059" s="181">
        <f t="shared" si="720"/>
        <v>0</v>
      </c>
      <c r="H5059" s="182">
        <f t="shared" si="716"/>
        <v>0</v>
      </c>
    </row>
    <row r="5060" spans="1:8">
      <c r="A5060" s="152">
        <f t="shared" si="723"/>
        <v>5046</v>
      </c>
      <c r="B5060" s="153">
        <f t="shared" si="723"/>
        <v>49971</v>
      </c>
      <c r="C5060" s="179" t="str">
        <f t="shared" si="718"/>
        <v>구간56</v>
      </c>
      <c r="D5060" s="152">
        <f t="shared" si="715"/>
        <v>92</v>
      </c>
      <c r="E5060" s="180">
        <f>COUNTIF($C$15:C5060,C5060)</f>
        <v>23</v>
      </c>
      <c r="F5060" s="181">
        <f t="shared" si="719"/>
        <v>0</v>
      </c>
      <c r="G5060" s="181">
        <f t="shared" si="720"/>
        <v>0</v>
      </c>
      <c r="H5060" s="182">
        <f t="shared" si="716"/>
        <v>0</v>
      </c>
    </row>
    <row r="5061" spans="1:8">
      <c r="A5061" s="152">
        <f t="shared" si="723"/>
        <v>5047</v>
      </c>
      <c r="B5061" s="153">
        <f t="shared" si="723"/>
        <v>49972</v>
      </c>
      <c r="C5061" s="179" t="str">
        <f t="shared" si="718"/>
        <v>구간56</v>
      </c>
      <c r="D5061" s="152">
        <f t="shared" si="715"/>
        <v>92</v>
      </c>
      <c r="E5061" s="180">
        <f>COUNTIF($C$15:C5061,C5061)</f>
        <v>24</v>
      </c>
      <c r="F5061" s="181">
        <f t="shared" si="719"/>
        <v>0</v>
      </c>
      <c r="G5061" s="181">
        <f t="shared" si="720"/>
        <v>0</v>
      </c>
      <c r="H5061" s="182">
        <f t="shared" si="716"/>
        <v>0</v>
      </c>
    </row>
    <row r="5062" spans="1:8">
      <c r="A5062" s="152">
        <f t="shared" si="723"/>
        <v>5048</v>
      </c>
      <c r="B5062" s="153">
        <f t="shared" si="723"/>
        <v>49973</v>
      </c>
      <c r="C5062" s="179" t="str">
        <f t="shared" si="718"/>
        <v>구간56</v>
      </c>
      <c r="D5062" s="152">
        <f t="shared" si="715"/>
        <v>92</v>
      </c>
      <c r="E5062" s="180">
        <f>COUNTIF($C$15:C5062,C5062)</f>
        <v>25</v>
      </c>
      <c r="F5062" s="181">
        <f t="shared" si="719"/>
        <v>0</v>
      </c>
      <c r="G5062" s="181">
        <f t="shared" si="720"/>
        <v>0</v>
      </c>
      <c r="H5062" s="182">
        <f t="shared" si="716"/>
        <v>0</v>
      </c>
    </row>
    <row r="5063" spans="1:8">
      <c r="A5063" s="152">
        <f t="shared" si="723"/>
        <v>5049</v>
      </c>
      <c r="B5063" s="153">
        <f t="shared" si="723"/>
        <v>49974</v>
      </c>
      <c r="C5063" s="179" t="str">
        <f t="shared" si="718"/>
        <v>구간56</v>
      </c>
      <c r="D5063" s="152">
        <f t="shared" si="715"/>
        <v>92</v>
      </c>
      <c r="E5063" s="180">
        <f>COUNTIF($C$15:C5063,C5063)</f>
        <v>26</v>
      </c>
      <c r="F5063" s="181">
        <f t="shared" si="719"/>
        <v>0</v>
      </c>
      <c r="G5063" s="181">
        <f t="shared" si="720"/>
        <v>0</v>
      </c>
      <c r="H5063" s="182">
        <f t="shared" si="716"/>
        <v>0</v>
      </c>
    </row>
    <row r="5064" spans="1:8">
      <c r="A5064" s="152">
        <f t="shared" si="723"/>
        <v>5050</v>
      </c>
      <c r="B5064" s="153">
        <f t="shared" si="723"/>
        <v>49975</v>
      </c>
      <c r="C5064" s="179" t="str">
        <f t="shared" si="718"/>
        <v>구간56</v>
      </c>
      <c r="D5064" s="152">
        <f t="shared" si="715"/>
        <v>92</v>
      </c>
      <c r="E5064" s="180">
        <f>COUNTIF($C$15:C5064,C5064)</f>
        <v>27</v>
      </c>
      <c r="F5064" s="181">
        <f t="shared" si="719"/>
        <v>0</v>
      </c>
      <c r="G5064" s="181">
        <f t="shared" si="720"/>
        <v>0</v>
      </c>
      <c r="H5064" s="182">
        <f t="shared" si="716"/>
        <v>0</v>
      </c>
    </row>
    <row r="5065" spans="1:8">
      <c r="A5065" s="152">
        <f t="shared" si="723"/>
        <v>5051</v>
      </c>
      <c r="B5065" s="153">
        <f t="shared" si="723"/>
        <v>49976</v>
      </c>
      <c r="C5065" s="179" t="str">
        <f t="shared" si="718"/>
        <v>구간56</v>
      </c>
      <c r="D5065" s="152">
        <f t="shared" si="715"/>
        <v>92</v>
      </c>
      <c r="E5065" s="180">
        <f>COUNTIF($C$15:C5065,C5065)</f>
        <v>28</v>
      </c>
      <c r="F5065" s="181">
        <f t="shared" si="719"/>
        <v>0</v>
      </c>
      <c r="G5065" s="181">
        <f t="shared" si="720"/>
        <v>0</v>
      </c>
      <c r="H5065" s="182">
        <f t="shared" si="716"/>
        <v>0</v>
      </c>
    </row>
    <row r="5066" spans="1:8">
      <c r="A5066" s="152">
        <f t="shared" si="723"/>
        <v>5052</v>
      </c>
      <c r="B5066" s="153">
        <f t="shared" si="723"/>
        <v>49977</v>
      </c>
      <c r="C5066" s="179" t="str">
        <f t="shared" si="718"/>
        <v>구간56</v>
      </c>
      <c r="D5066" s="152">
        <f t="shared" si="715"/>
        <v>92</v>
      </c>
      <c r="E5066" s="180">
        <f>COUNTIF($C$15:C5066,C5066)</f>
        <v>29</v>
      </c>
      <c r="F5066" s="181">
        <f t="shared" si="719"/>
        <v>0</v>
      </c>
      <c r="G5066" s="181">
        <f t="shared" si="720"/>
        <v>0</v>
      </c>
      <c r="H5066" s="182">
        <f t="shared" si="716"/>
        <v>0</v>
      </c>
    </row>
    <row r="5067" spans="1:8">
      <c r="A5067" s="152">
        <f t="shared" si="723"/>
        <v>5053</v>
      </c>
      <c r="B5067" s="153">
        <f t="shared" si="723"/>
        <v>49978</v>
      </c>
      <c r="C5067" s="179" t="str">
        <f t="shared" si="718"/>
        <v>구간56</v>
      </c>
      <c r="D5067" s="152">
        <f t="shared" si="715"/>
        <v>92</v>
      </c>
      <c r="E5067" s="180">
        <f>COUNTIF($C$15:C5067,C5067)</f>
        <v>30</v>
      </c>
      <c r="F5067" s="181">
        <f t="shared" si="719"/>
        <v>0</v>
      </c>
      <c r="G5067" s="181">
        <f t="shared" si="720"/>
        <v>0</v>
      </c>
      <c r="H5067" s="182">
        <f t="shared" si="716"/>
        <v>0</v>
      </c>
    </row>
    <row r="5068" spans="1:8">
      <c r="A5068" s="152">
        <f t="shared" si="723"/>
        <v>5054</v>
      </c>
      <c r="B5068" s="153">
        <f t="shared" si="723"/>
        <v>49979</v>
      </c>
      <c r="C5068" s="179" t="str">
        <f t="shared" si="718"/>
        <v>구간56</v>
      </c>
      <c r="D5068" s="152">
        <f t="shared" si="715"/>
        <v>92</v>
      </c>
      <c r="E5068" s="180">
        <f>COUNTIF($C$15:C5068,C5068)</f>
        <v>31</v>
      </c>
      <c r="F5068" s="181">
        <f t="shared" si="719"/>
        <v>0</v>
      </c>
      <c r="G5068" s="181">
        <f t="shared" si="720"/>
        <v>0</v>
      </c>
      <c r="H5068" s="182">
        <f t="shared" si="716"/>
        <v>0</v>
      </c>
    </row>
    <row r="5069" spans="1:8">
      <c r="A5069" s="152">
        <f t="shared" si="723"/>
        <v>5055</v>
      </c>
      <c r="B5069" s="153">
        <f t="shared" si="723"/>
        <v>49980</v>
      </c>
      <c r="C5069" s="179" t="str">
        <f t="shared" si="718"/>
        <v>구간56</v>
      </c>
      <c r="D5069" s="152">
        <f t="shared" si="715"/>
        <v>92</v>
      </c>
      <c r="E5069" s="180">
        <f>COUNTIF($C$15:C5069,C5069)</f>
        <v>32</v>
      </c>
      <c r="F5069" s="181">
        <f t="shared" si="719"/>
        <v>0</v>
      </c>
      <c r="G5069" s="181">
        <f t="shared" si="720"/>
        <v>0</v>
      </c>
      <c r="H5069" s="182">
        <f t="shared" si="716"/>
        <v>0</v>
      </c>
    </row>
    <row r="5070" spans="1:8">
      <c r="A5070" s="152">
        <f t="shared" si="723"/>
        <v>5056</v>
      </c>
      <c r="B5070" s="153">
        <f t="shared" si="723"/>
        <v>49981</v>
      </c>
      <c r="C5070" s="179" t="str">
        <f t="shared" si="718"/>
        <v>구간56</v>
      </c>
      <c r="D5070" s="152">
        <f t="shared" si="715"/>
        <v>92</v>
      </c>
      <c r="E5070" s="180">
        <f>COUNTIF($C$15:C5070,C5070)</f>
        <v>33</v>
      </c>
      <c r="F5070" s="181">
        <f t="shared" si="719"/>
        <v>0</v>
      </c>
      <c r="G5070" s="181">
        <f t="shared" si="720"/>
        <v>0</v>
      </c>
      <c r="H5070" s="182">
        <f t="shared" si="716"/>
        <v>0</v>
      </c>
    </row>
    <row r="5071" spans="1:8">
      <c r="A5071" s="152">
        <f t="shared" si="723"/>
        <v>5057</v>
      </c>
      <c r="B5071" s="153">
        <f t="shared" si="723"/>
        <v>49982</v>
      </c>
      <c r="C5071" s="179" t="str">
        <f t="shared" si="718"/>
        <v>구간56</v>
      </c>
      <c r="D5071" s="152">
        <f t="shared" ref="D5071:D5134" si="724">COUNTIF($C$15:$C$49928,C5071)</f>
        <v>92</v>
      </c>
      <c r="E5071" s="180">
        <f>COUNTIF($C$15:C5071,C5071)</f>
        <v>34</v>
      </c>
      <c r="F5071" s="181">
        <f t="shared" si="719"/>
        <v>0</v>
      </c>
      <c r="G5071" s="181">
        <f t="shared" si="720"/>
        <v>0</v>
      </c>
      <c r="H5071" s="182">
        <f t="shared" ref="H5071:H5134" si="725">F5071+G5071</f>
        <v>0</v>
      </c>
    </row>
    <row r="5072" spans="1:8">
      <c r="A5072" s="152">
        <f t="shared" ref="A5072:B5087" si="726">A5071+1</f>
        <v>5058</v>
      </c>
      <c r="B5072" s="153">
        <f t="shared" si="726"/>
        <v>49983</v>
      </c>
      <c r="C5072" s="179" t="str">
        <f t="shared" ref="C5072:C5135" si="727">IF(IFERROR(HLOOKUP(B5072,$D$5:$BK$6,2,FALSE),"")="",C5073,HLOOKUP(B5072,$D$5:$BK$7,2,FALSE))</f>
        <v>구간56</v>
      </c>
      <c r="D5072" s="152">
        <f t="shared" si="724"/>
        <v>92</v>
      </c>
      <c r="E5072" s="180">
        <f>COUNTIF($C$15:C5072,C5072)</f>
        <v>35</v>
      </c>
      <c r="F5072" s="181">
        <f t="shared" ref="F5072:F5135" si="728">HLOOKUP($C5072,$D$6:$BK$11,6,FALSE)</f>
        <v>0</v>
      </c>
      <c r="G5072" s="181">
        <f t="shared" ref="G5072:G5135" si="729">HLOOKUP($C5072,$D$6:$BK$11,5,FALSE)*(E5072)</f>
        <v>0</v>
      </c>
      <c r="H5072" s="182">
        <f t="shared" si="725"/>
        <v>0</v>
      </c>
    </row>
    <row r="5073" spans="1:8">
      <c r="A5073" s="152">
        <f t="shared" si="726"/>
        <v>5059</v>
      </c>
      <c r="B5073" s="153">
        <f t="shared" si="726"/>
        <v>49984</v>
      </c>
      <c r="C5073" s="179" t="str">
        <f t="shared" si="727"/>
        <v>구간56</v>
      </c>
      <c r="D5073" s="152">
        <f t="shared" si="724"/>
        <v>92</v>
      </c>
      <c r="E5073" s="180">
        <f>COUNTIF($C$15:C5073,C5073)</f>
        <v>36</v>
      </c>
      <c r="F5073" s="181">
        <f t="shared" si="728"/>
        <v>0</v>
      </c>
      <c r="G5073" s="181">
        <f t="shared" si="729"/>
        <v>0</v>
      </c>
      <c r="H5073" s="182">
        <f t="shared" si="725"/>
        <v>0</v>
      </c>
    </row>
    <row r="5074" spans="1:8">
      <c r="A5074" s="152">
        <f t="shared" si="726"/>
        <v>5060</v>
      </c>
      <c r="B5074" s="153">
        <f t="shared" si="726"/>
        <v>49985</v>
      </c>
      <c r="C5074" s="179" t="str">
        <f t="shared" si="727"/>
        <v>구간56</v>
      </c>
      <c r="D5074" s="152">
        <f t="shared" si="724"/>
        <v>92</v>
      </c>
      <c r="E5074" s="180">
        <f>COUNTIF($C$15:C5074,C5074)</f>
        <v>37</v>
      </c>
      <c r="F5074" s="181">
        <f t="shared" si="728"/>
        <v>0</v>
      </c>
      <c r="G5074" s="181">
        <f t="shared" si="729"/>
        <v>0</v>
      </c>
      <c r="H5074" s="182">
        <f t="shared" si="725"/>
        <v>0</v>
      </c>
    </row>
    <row r="5075" spans="1:8">
      <c r="A5075" s="152">
        <f t="shared" si="726"/>
        <v>5061</v>
      </c>
      <c r="B5075" s="153">
        <f t="shared" si="726"/>
        <v>49986</v>
      </c>
      <c r="C5075" s="179" t="str">
        <f t="shared" si="727"/>
        <v>구간56</v>
      </c>
      <c r="D5075" s="152">
        <f t="shared" si="724"/>
        <v>92</v>
      </c>
      <c r="E5075" s="180">
        <f>COUNTIF($C$15:C5075,C5075)</f>
        <v>38</v>
      </c>
      <c r="F5075" s="181">
        <f t="shared" si="728"/>
        <v>0</v>
      </c>
      <c r="G5075" s="181">
        <f t="shared" si="729"/>
        <v>0</v>
      </c>
      <c r="H5075" s="182">
        <f t="shared" si="725"/>
        <v>0</v>
      </c>
    </row>
    <row r="5076" spans="1:8">
      <c r="A5076" s="152">
        <f t="shared" si="726"/>
        <v>5062</v>
      </c>
      <c r="B5076" s="153">
        <f t="shared" si="726"/>
        <v>49987</v>
      </c>
      <c r="C5076" s="179" t="str">
        <f t="shared" si="727"/>
        <v>구간56</v>
      </c>
      <c r="D5076" s="152">
        <f t="shared" si="724"/>
        <v>92</v>
      </c>
      <c r="E5076" s="180">
        <f>COUNTIF($C$15:C5076,C5076)</f>
        <v>39</v>
      </c>
      <c r="F5076" s="181">
        <f t="shared" si="728"/>
        <v>0</v>
      </c>
      <c r="G5076" s="181">
        <f t="shared" si="729"/>
        <v>0</v>
      </c>
      <c r="H5076" s="182">
        <f t="shared" si="725"/>
        <v>0</v>
      </c>
    </row>
    <row r="5077" spans="1:8">
      <c r="A5077" s="152">
        <f t="shared" si="726"/>
        <v>5063</v>
      </c>
      <c r="B5077" s="153">
        <f t="shared" si="726"/>
        <v>49988</v>
      </c>
      <c r="C5077" s="179" t="str">
        <f t="shared" si="727"/>
        <v>구간56</v>
      </c>
      <c r="D5077" s="152">
        <f t="shared" si="724"/>
        <v>92</v>
      </c>
      <c r="E5077" s="180">
        <f>COUNTIF($C$15:C5077,C5077)</f>
        <v>40</v>
      </c>
      <c r="F5077" s="181">
        <f t="shared" si="728"/>
        <v>0</v>
      </c>
      <c r="G5077" s="181">
        <f t="shared" si="729"/>
        <v>0</v>
      </c>
      <c r="H5077" s="182">
        <f t="shared" si="725"/>
        <v>0</v>
      </c>
    </row>
    <row r="5078" spans="1:8">
      <c r="A5078" s="152">
        <f t="shared" si="726"/>
        <v>5064</v>
      </c>
      <c r="B5078" s="153">
        <f t="shared" si="726"/>
        <v>49989</v>
      </c>
      <c r="C5078" s="179" t="str">
        <f t="shared" si="727"/>
        <v>구간56</v>
      </c>
      <c r="D5078" s="152">
        <f t="shared" si="724"/>
        <v>92</v>
      </c>
      <c r="E5078" s="180">
        <f>COUNTIF($C$15:C5078,C5078)</f>
        <v>41</v>
      </c>
      <c r="F5078" s="181">
        <f t="shared" si="728"/>
        <v>0</v>
      </c>
      <c r="G5078" s="181">
        <f t="shared" si="729"/>
        <v>0</v>
      </c>
      <c r="H5078" s="182">
        <f t="shared" si="725"/>
        <v>0</v>
      </c>
    </row>
    <row r="5079" spans="1:8">
      <c r="A5079" s="152">
        <f t="shared" si="726"/>
        <v>5065</v>
      </c>
      <c r="B5079" s="153">
        <f t="shared" si="726"/>
        <v>49990</v>
      </c>
      <c r="C5079" s="179" t="str">
        <f t="shared" si="727"/>
        <v>구간56</v>
      </c>
      <c r="D5079" s="152">
        <f t="shared" si="724"/>
        <v>92</v>
      </c>
      <c r="E5079" s="180">
        <f>COUNTIF($C$15:C5079,C5079)</f>
        <v>42</v>
      </c>
      <c r="F5079" s="181">
        <f t="shared" si="728"/>
        <v>0</v>
      </c>
      <c r="G5079" s="181">
        <f t="shared" si="729"/>
        <v>0</v>
      </c>
      <c r="H5079" s="182">
        <f t="shared" si="725"/>
        <v>0</v>
      </c>
    </row>
    <row r="5080" spans="1:8">
      <c r="A5080" s="152">
        <f t="shared" si="726"/>
        <v>5066</v>
      </c>
      <c r="B5080" s="153">
        <f t="shared" si="726"/>
        <v>49991</v>
      </c>
      <c r="C5080" s="179" t="str">
        <f t="shared" si="727"/>
        <v>구간56</v>
      </c>
      <c r="D5080" s="152">
        <f t="shared" si="724"/>
        <v>92</v>
      </c>
      <c r="E5080" s="180">
        <f>COUNTIF($C$15:C5080,C5080)</f>
        <v>43</v>
      </c>
      <c r="F5080" s="181">
        <f t="shared" si="728"/>
        <v>0</v>
      </c>
      <c r="G5080" s="181">
        <f t="shared" si="729"/>
        <v>0</v>
      </c>
      <c r="H5080" s="182">
        <f t="shared" si="725"/>
        <v>0</v>
      </c>
    </row>
    <row r="5081" spans="1:8">
      <c r="A5081" s="152">
        <f t="shared" si="726"/>
        <v>5067</v>
      </c>
      <c r="B5081" s="153">
        <f t="shared" si="726"/>
        <v>49992</v>
      </c>
      <c r="C5081" s="179" t="str">
        <f t="shared" si="727"/>
        <v>구간56</v>
      </c>
      <c r="D5081" s="152">
        <f t="shared" si="724"/>
        <v>92</v>
      </c>
      <c r="E5081" s="180">
        <f>COUNTIF($C$15:C5081,C5081)</f>
        <v>44</v>
      </c>
      <c r="F5081" s="181">
        <f t="shared" si="728"/>
        <v>0</v>
      </c>
      <c r="G5081" s="181">
        <f t="shared" si="729"/>
        <v>0</v>
      </c>
      <c r="H5081" s="182">
        <f t="shared" si="725"/>
        <v>0</v>
      </c>
    </row>
    <row r="5082" spans="1:8">
      <c r="A5082" s="152">
        <f t="shared" si="726"/>
        <v>5068</v>
      </c>
      <c r="B5082" s="153">
        <f t="shared" si="726"/>
        <v>49993</v>
      </c>
      <c r="C5082" s="179" t="str">
        <f t="shared" si="727"/>
        <v>구간56</v>
      </c>
      <c r="D5082" s="152">
        <f t="shared" si="724"/>
        <v>92</v>
      </c>
      <c r="E5082" s="180">
        <f>COUNTIF($C$15:C5082,C5082)</f>
        <v>45</v>
      </c>
      <c r="F5082" s="181">
        <f t="shared" si="728"/>
        <v>0</v>
      </c>
      <c r="G5082" s="181">
        <f t="shared" si="729"/>
        <v>0</v>
      </c>
      <c r="H5082" s="182">
        <f t="shared" si="725"/>
        <v>0</v>
      </c>
    </row>
    <row r="5083" spans="1:8">
      <c r="A5083" s="152">
        <f t="shared" si="726"/>
        <v>5069</v>
      </c>
      <c r="B5083" s="153">
        <f t="shared" si="726"/>
        <v>49994</v>
      </c>
      <c r="C5083" s="179" t="str">
        <f t="shared" si="727"/>
        <v>구간56</v>
      </c>
      <c r="D5083" s="152">
        <f t="shared" si="724"/>
        <v>92</v>
      </c>
      <c r="E5083" s="180">
        <f>COUNTIF($C$15:C5083,C5083)</f>
        <v>46</v>
      </c>
      <c r="F5083" s="181">
        <f t="shared" si="728"/>
        <v>0</v>
      </c>
      <c r="G5083" s="181">
        <f t="shared" si="729"/>
        <v>0</v>
      </c>
      <c r="H5083" s="182">
        <f t="shared" si="725"/>
        <v>0</v>
      </c>
    </row>
    <row r="5084" spans="1:8">
      <c r="A5084" s="152">
        <f t="shared" si="726"/>
        <v>5070</v>
      </c>
      <c r="B5084" s="153">
        <f t="shared" si="726"/>
        <v>49995</v>
      </c>
      <c r="C5084" s="179" t="str">
        <f t="shared" si="727"/>
        <v>구간56</v>
      </c>
      <c r="D5084" s="152">
        <f t="shared" si="724"/>
        <v>92</v>
      </c>
      <c r="E5084" s="180">
        <f>COUNTIF($C$15:C5084,C5084)</f>
        <v>47</v>
      </c>
      <c r="F5084" s="181">
        <f t="shared" si="728"/>
        <v>0</v>
      </c>
      <c r="G5084" s="181">
        <f t="shared" si="729"/>
        <v>0</v>
      </c>
      <c r="H5084" s="182">
        <f t="shared" si="725"/>
        <v>0</v>
      </c>
    </row>
    <row r="5085" spans="1:8">
      <c r="A5085" s="152">
        <f t="shared" si="726"/>
        <v>5071</v>
      </c>
      <c r="B5085" s="153">
        <f t="shared" si="726"/>
        <v>49996</v>
      </c>
      <c r="C5085" s="179" t="str">
        <f t="shared" si="727"/>
        <v>구간56</v>
      </c>
      <c r="D5085" s="152">
        <f t="shared" si="724"/>
        <v>92</v>
      </c>
      <c r="E5085" s="180">
        <f>COUNTIF($C$15:C5085,C5085)</f>
        <v>48</v>
      </c>
      <c r="F5085" s="181">
        <f t="shared" si="728"/>
        <v>0</v>
      </c>
      <c r="G5085" s="181">
        <f t="shared" si="729"/>
        <v>0</v>
      </c>
      <c r="H5085" s="182">
        <f t="shared" si="725"/>
        <v>0</v>
      </c>
    </row>
    <row r="5086" spans="1:8">
      <c r="A5086" s="152">
        <f t="shared" si="726"/>
        <v>5072</v>
      </c>
      <c r="B5086" s="153">
        <f t="shared" si="726"/>
        <v>49997</v>
      </c>
      <c r="C5086" s="179" t="str">
        <f t="shared" si="727"/>
        <v>구간56</v>
      </c>
      <c r="D5086" s="152">
        <f t="shared" si="724"/>
        <v>92</v>
      </c>
      <c r="E5086" s="180">
        <f>COUNTIF($C$15:C5086,C5086)</f>
        <v>49</v>
      </c>
      <c r="F5086" s="181">
        <f t="shared" si="728"/>
        <v>0</v>
      </c>
      <c r="G5086" s="181">
        <f t="shared" si="729"/>
        <v>0</v>
      </c>
      <c r="H5086" s="182">
        <f t="shared" si="725"/>
        <v>0</v>
      </c>
    </row>
    <row r="5087" spans="1:8">
      <c r="A5087" s="152">
        <f t="shared" si="726"/>
        <v>5073</v>
      </c>
      <c r="B5087" s="153">
        <f t="shared" si="726"/>
        <v>49998</v>
      </c>
      <c r="C5087" s="179" t="str">
        <f t="shared" si="727"/>
        <v>구간56</v>
      </c>
      <c r="D5087" s="152">
        <f t="shared" si="724"/>
        <v>92</v>
      </c>
      <c r="E5087" s="180">
        <f>COUNTIF($C$15:C5087,C5087)</f>
        <v>50</v>
      </c>
      <c r="F5087" s="181">
        <f t="shared" si="728"/>
        <v>0</v>
      </c>
      <c r="G5087" s="181">
        <f t="shared" si="729"/>
        <v>0</v>
      </c>
      <c r="H5087" s="182">
        <f t="shared" si="725"/>
        <v>0</v>
      </c>
    </row>
    <row r="5088" spans="1:8">
      <c r="A5088" s="152">
        <f t="shared" ref="A5088:B5103" si="730">A5087+1</f>
        <v>5074</v>
      </c>
      <c r="B5088" s="153">
        <f t="shared" si="730"/>
        <v>49999</v>
      </c>
      <c r="C5088" s="179" t="str">
        <f t="shared" si="727"/>
        <v>구간56</v>
      </c>
      <c r="D5088" s="152">
        <f t="shared" si="724"/>
        <v>92</v>
      </c>
      <c r="E5088" s="180">
        <f>COUNTIF($C$15:C5088,C5088)</f>
        <v>51</v>
      </c>
      <c r="F5088" s="181">
        <f t="shared" si="728"/>
        <v>0</v>
      </c>
      <c r="G5088" s="181">
        <f t="shared" si="729"/>
        <v>0</v>
      </c>
      <c r="H5088" s="182">
        <f t="shared" si="725"/>
        <v>0</v>
      </c>
    </row>
    <row r="5089" spans="1:8">
      <c r="A5089" s="152">
        <f t="shared" si="730"/>
        <v>5075</v>
      </c>
      <c r="B5089" s="153">
        <f t="shared" si="730"/>
        <v>50000</v>
      </c>
      <c r="C5089" s="179" t="str">
        <f t="shared" si="727"/>
        <v>구간56</v>
      </c>
      <c r="D5089" s="152">
        <f t="shared" si="724"/>
        <v>92</v>
      </c>
      <c r="E5089" s="180">
        <f>COUNTIF($C$15:C5089,C5089)</f>
        <v>52</v>
      </c>
      <c r="F5089" s="181">
        <f t="shared" si="728"/>
        <v>0</v>
      </c>
      <c r="G5089" s="181">
        <f t="shared" si="729"/>
        <v>0</v>
      </c>
      <c r="H5089" s="182">
        <f t="shared" si="725"/>
        <v>0</v>
      </c>
    </row>
    <row r="5090" spans="1:8">
      <c r="A5090" s="152">
        <f t="shared" si="730"/>
        <v>5076</v>
      </c>
      <c r="B5090" s="153">
        <f t="shared" si="730"/>
        <v>50001</v>
      </c>
      <c r="C5090" s="179" t="str">
        <f t="shared" si="727"/>
        <v>구간56</v>
      </c>
      <c r="D5090" s="152">
        <f t="shared" si="724"/>
        <v>92</v>
      </c>
      <c r="E5090" s="180">
        <f>COUNTIF($C$15:C5090,C5090)</f>
        <v>53</v>
      </c>
      <c r="F5090" s="181">
        <f t="shared" si="728"/>
        <v>0</v>
      </c>
      <c r="G5090" s="181">
        <f t="shared" si="729"/>
        <v>0</v>
      </c>
      <c r="H5090" s="182">
        <f t="shared" si="725"/>
        <v>0</v>
      </c>
    </row>
    <row r="5091" spans="1:8">
      <c r="A5091" s="152">
        <f t="shared" si="730"/>
        <v>5077</v>
      </c>
      <c r="B5091" s="153">
        <f t="shared" si="730"/>
        <v>50002</v>
      </c>
      <c r="C5091" s="179" t="str">
        <f t="shared" si="727"/>
        <v>구간56</v>
      </c>
      <c r="D5091" s="152">
        <f t="shared" si="724"/>
        <v>92</v>
      </c>
      <c r="E5091" s="180">
        <f>COUNTIF($C$15:C5091,C5091)</f>
        <v>54</v>
      </c>
      <c r="F5091" s="181">
        <f t="shared" si="728"/>
        <v>0</v>
      </c>
      <c r="G5091" s="181">
        <f t="shared" si="729"/>
        <v>0</v>
      </c>
      <c r="H5091" s="182">
        <f t="shared" si="725"/>
        <v>0</v>
      </c>
    </row>
    <row r="5092" spans="1:8">
      <c r="A5092" s="152">
        <f t="shared" si="730"/>
        <v>5078</v>
      </c>
      <c r="B5092" s="153">
        <f t="shared" si="730"/>
        <v>50003</v>
      </c>
      <c r="C5092" s="179" t="str">
        <f t="shared" si="727"/>
        <v>구간56</v>
      </c>
      <c r="D5092" s="152">
        <f t="shared" si="724"/>
        <v>92</v>
      </c>
      <c r="E5092" s="180">
        <f>COUNTIF($C$15:C5092,C5092)</f>
        <v>55</v>
      </c>
      <c r="F5092" s="181">
        <f t="shared" si="728"/>
        <v>0</v>
      </c>
      <c r="G5092" s="181">
        <f t="shared" si="729"/>
        <v>0</v>
      </c>
      <c r="H5092" s="182">
        <f t="shared" si="725"/>
        <v>0</v>
      </c>
    </row>
    <row r="5093" spans="1:8">
      <c r="A5093" s="152">
        <f t="shared" si="730"/>
        <v>5079</v>
      </c>
      <c r="B5093" s="153">
        <f t="shared" si="730"/>
        <v>50004</v>
      </c>
      <c r="C5093" s="179" t="str">
        <f t="shared" si="727"/>
        <v>구간56</v>
      </c>
      <c r="D5093" s="152">
        <f t="shared" si="724"/>
        <v>92</v>
      </c>
      <c r="E5093" s="180">
        <f>COUNTIF($C$15:C5093,C5093)</f>
        <v>56</v>
      </c>
      <c r="F5093" s="181">
        <f t="shared" si="728"/>
        <v>0</v>
      </c>
      <c r="G5093" s="181">
        <f t="shared" si="729"/>
        <v>0</v>
      </c>
      <c r="H5093" s="182">
        <f t="shared" si="725"/>
        <v>0</v>
      </c>
    </row>
    <row r="5094" spans="1:8">
      <c r="A5094" s="152">
        <f t="shared" si="730"/>
        <v>5080</v>
      </c>
      <c r="B5094" s="153">
        <f t="shared" si="730"/>
        <v>50005</v>
      </c>
      <c r="C5094" s="179" t="str">
        <f t="shared" si="727"/>
        <v>구간56</v>
      </c>
      <c r="D5094" s="152">
        <f t="shared" si="724"/>
        <v>92</v>
      </c>
      <c r="E5094" s="180">
        <f>COUNTIF($C$15:C5094,C5094)</f>
        <v>57</v>
      </c>
      <c r="F5094" s="181">
        <f t="shared" si="728"/>
        <v>0</v>
      </c>
      <c r="G5094" s="181">
        <f t="shared" si="729"/>
        <v>0</v>
      </c>
      <c r="H5094" s="182">
        <f t="shared" si="725"/>
        <v>0</v>
      </c>
    </row>
    <row r="5095" spans="1:8">
      <c r="A5095" s="152">
        <f t="shared" si="730"/>
        <v>5081</v>
      </c>
      <c r="B5095" s="153">
        <f t="shared" si="730"/>
        <v>50006</v>
      </c>
      <c r="C5095" s="179" t="str">
        <f t="shared" si="727"/>
        <v>구간56</v>
      </c>
      <c r="D5095" s="152">
        <f t="shared" si="724"/>
        <v>92</v>
      </c>
      <c r="E5095" s="180">
        <f>COUNTIF($C$15:C5095,C5095)</f>
        <v>58</v>
      </c>
      <c r="F5095" s="181">
        <f t="shared" si="728"/>
        <v>0</v>
      </c>
      <c r="G5095" s="181">
        <f t="shared" si="729"/>
        <v>0</v>
      </c>
      <c r="H5095" s="182">
        <f t="shared" si="725"/>
        <v>0</v>
      </c>
    </row>
    <row r="5096" spans="1:8">
      <c r="A5096" s="152">
        <f t="shared" si="730"/>
        <v>5082</v>
      </c>
      <c r="B5096" s="153">
        <f t="shared" si="730"/>
        <v>50007</v>
      </c>
      <c r="C5096" s="179" t="str">
        <f t="shared" si="727"/>
        <v>구간56</v>
      </c>
      <c r="D5096" s="152">
        <f t="shared" si="724"/>
        <v>92</v>
      </c>
      <c r="E5096" s="180">
        <f>COUNTIF($C$15:C5096,C5096)</f>
        <v>59</v>
      </c>
      <c r="F5096" s="181">
        <f t="shared" si="728"/>
        <v>0</v>
      </c>
      <c r="G5096" s="181">
        <f t="shared" si="729"/>
        <v>0</v>
      </c>
      <c r="H5096" s="182">
        <f t="shared" si="725"/>
        <v>0</v>
      </c>
    </row>
    <row r="5097" spans="1:8">
      <c r="A5097" s="152">
        <f t="shared" si="730"/>
        <v>5083</v>
      </c>
      <c r="B5097" s="153">
        <f t="shared" si="730"/>
        <v>50008</v>
      </c>
      <c r="C5097" s="179" t="str">
        <f t="shared" si="727"/>
        <v>구간56</v>
      </c>
      <c r="D5097" s="152">
        <f t="shared" si="724"/>
        <v>92</v>
      </c>
      <c r="E5097" s="180">
        <f>COUNTIF($C$15:C5097,C5097)</f>
        <v>60</v>
      </c>
      <c r="F5097" s="181">
        <f t="shared" si="728"/>
        <v>0</v>
      </c>
      <c r="G5097" s="181">
        <f t="shared" si="729"/>
        <v>0</v>
      </c>
      <c r="H5097" s="182">
        <f t="shared" si="725"/>
        <v>0</v>
      </c>
    </row>
    <row r="5098" spans="1:8">
      <c r="A5098" s="152">
        <f t="shared" si="730"/>
        <v>5084</v>
      </c>
      <c r="B5098" s="153">
        <f t="shared" si="730"/>
        <v>50009</v>
      </c>
      <c r="C5098" s="179" t="str">
        <f t="shared" si="727"/>
        <v>구간56</v>
      </c>
      <c r="D5098" s="152">
        <f t="shared" si="724"/>
        <v>92</v>
      </c>
      <c r="E5098" s="180">
        <f>COUNTIF($C$15:C5098,C5098)</f>
        <v>61</v>
      </c>
      <c r="F5098" s="181">
        <f t="shared" si="728"/>
        <v>0</v>
      </c>
      <c r="G5098" s="181">
        <f t="shared" si="729"/>
        <v>0</v>
      </c>
      <c r="H5098" s="182">
        <f t="shared" si="725"/>
        <v>0</v>
      </c>
    </row>
    <row r="5099" spans="1:8">
      <c r="A5099" s="152">
        <f t="shared" si="730"/>
        <v>5085</v>
      </c>
      <c r="B5099" s="153">
        <f t="shared" si="730"/>
        <v>50010</v>
      </c>
      <c r="C5099" s="179" t="str">
        <f t="shared" si="727"/>
        <v>구간56</v>
      </c>
      <c r="D5099" s="152">
        <f t="shared" si="724"/>
        <v>92</v>
      </c>
      <c r="E5099" s="180">
        <f>COUNTIF($C$15:C5099,C5099)</f>
        <v>62</v>
      </c>
      <c r="F5099" s="181">
        <f t="shared" si="728"/>
        <v>0</v>
      </c>
      <c r="G5099" s="181">
        <f t="shared" si="729"/>
        <v>0</v>
      </c>
      <c r="H5099" s="182">
        <f t="shared" si="725"/>
        <v>0</v>
      </c>
    </row>
    <row r="5100" spans="1:8">
      <c r="A5100" s="152">
        <f t="shared" si="730"/>
        <v>5086</v>
      </c>
      <c r="B5100" s="153">
        <f t="shared" si="730"/>
        <v>50011</v>
      </c>
      <c r="C5100" s="179" t="str">
        <f t="shared" si="727"/>
        <v>구간56</v>
      </c>
      <c r="D5100" s="152">
        <f t="shared" si="724"/>
        <v>92</v>
      </c>
      <c r="E5100" s="180">
        <f>COUNTIF($C$15:C5100,C5100)</f>
        <v>63</v>
      </c>
      <c r="F5100" s="181">
        <f t="shared" si="728"/>
        <v>0</v>
      </c>
      <c r="G5100" s="181">
        <f t="shared" si="729"/>
        <v>0</v>
      </c>
      <c r="H5100" s="182">
        <f t="shared" si="725"/>
        <v>0</v>
      </c>
    </row>
    <row r="5101" spans="1:8">
      <c r="A5101" s="152">
        <f t="shared" si="730"/>
        <v>5087</v>
      </c>
      <c r="B5101" s="153">
        <f t="shared" si="730"/>
        <v>50012</v>
      </c>
      <c r="C5101" s="179" t="str">
        <f t="shared" si="727"/>
        <v>구간56</v>
      </c>
      <c r="D5101" s="152">
        <f t="shared" si="724"/>
        <v>92</v>
      </c>
      <c r="E5101" s="180">
        <f>COUNTIF($C$15:C5101,C5101)</f>
        <v>64</v>
      </c>
      <c r="F5101" s="181">
        <f t="shared" si="728"/>
        <v>0</v>
      </c>
      <c r="G5101" s="181">
        <f t="shared" si="729"/>
        <v>0</v>
      </c>
      <c r="H5101" s="182">
        <f t="shared" si="725"/>
        <v>0</v>
      </c>
    </row>
    <row r="5102" spans="1:8">
      <c r="A5102" s="152">
        <f t="shared" si="730"/>
        <v>5088</v>
      </c>
      <c r="B5102" s="153">
        <f t="shared" si="730"/>
        <v>50013</v>
      </c>
      <c r="C5102" s="179" t="str">
        <f t="shared" si="727"/>
        <v>구간56</v>
      </c>
      <c r="D5102" s="152">
        <f t="shared" si="724"/>
        <v>92</v>
      </c>
      <c r="E5102" s="180">
        <f>COUNTIF($C$15:C5102,C5102)</f>
        <v>65</v>
      </c>
      <c r="F5102" s="181">
        <f t="shared" si="728"/>
        <v>0</v>
      </c>
      <c r="G5102" s="181">
        <f t="shared" si="729"/>
        <v>0</v>
      </c>
      <c r="H5102" s="182">
        <f t="shared" si="725"/>
        <v>0</v>
      </c>
    </row>
    <row r="5103" spans="1:8">
      <c r="A5103" s="152">
        <f t="shared" si="730"/>
        <v>5089</v>
      </c>
      <c r="B5103" s="153">
        <f t="shared" si="730"/>
        <v>50014</v>
      </c>
      <c r="C5103" s="179" t="str">
        <f t="shared" si="727"/>
        <v>구간56</v>
      </c>
      <c r="D5103" s="152">
        <f t="shared" si="724"/>
        <v>92</v>
      </c>
      <c r="E5103" s="180">
        <f>COUNTIF($C$15:C5103,C5103)</f>
        <v>66</v>
      </c>
      <c r="F5103" s="181">
        <f t="shared" si="728"/>
        <v>0</v>
      </c>
      <c r="G5103" s="181">
        <f t="shared" si="729"/>
        <v>0</v>
      </c>
      <c r="H5103" s="182">
        <f t="shared" si="725"/>
        <v>0</v>
      </c>
    </row>
    <row r="5104" spans="1:8">
      <c r="A5104" s="152">
        <f t="shared" ref="A5104:B5119" si="731">A5103+1</f>
        <v>5090</v>
      </c>
      <c r="B5104" s="153">
        <f t="shared" si="731"/>
        <v>50015</v>
      </c>
      <c r="C5104" s="179" t="str">
        <f t="shared" si="727"/>
        <v>구간56</v>
      </c>
      <c r="D5104" s="152">
        <f t="shared" si="724"/>
        <v>92</v>
      </c>
      <c r="E5104" s="180">
        <f>COUNTIF($C$15:C5104,C5104)</f>
        <v>67</v>
      </c>
      <c r="F5104" s="181">
        <f t="shared" si="728"/>
        <v>0</v>
      </c>
      <c r="G5104" s="181">
        <f t="shared" si="729"/>
        <v>0</v>
      </c>
      <c r="H5104" s="182">
        <f t="shared" si="725"/>
        <v>0</v>
      </c>
    </row>
    <row r="5105" spans="1:8">
      <c r="A5105" s="152">
        <f t="shared" si="731"/>
        <v>5091</v>
      </c>
      <c r="B5105" s="153">
        <f t="shared" si="731"/>
        <v>50016</v>
      </c>
      <c r="C5105" s="179" t="str">
        <f t="shared" si="727"/>
        <v>구간56</v>
      </c>
      <c r="D5105" s="152">
        <f t="shared" si="724"/>
        <v>92</v>
      </c>
      <c r="E5105" s="180">
        <f>COUNTIF($C$15:C5105,C5105)</f>
        <v>68</v>
      </c>
      <c r="F5105" s="181">
        <f t="shared" si="728"/>
        <v>0</v>
      </c>
      <c r="G5105" s="181">
        <f t="shared" si="729"/>
        <v>0</v>
      </c>
      <c r="H5105" s="182">
        <f t="shared" si="725"/>
        <v>0</v>
      </c>
    </row>
    <row r="5106" spans="1:8">
      <c r="A5106" s="152">
        <f t="shared" si="731"/>
        <v>5092</v>
      </c>
      <c r="B5106" s="153">
        <f t="shared" si="731"/>
        <v>50017</v>
      </c>
      <c r="C5106" s="179" t="str">
        <f t="shared" si="727"/>
        <v>구간56</v>
      </c>
      <c r="D5106" s="152">
        <f t="shared" si="724"/>
        <v>92</v>
      </c>
      <c r="E5106" s="180">
        <f>COUNTIF($C$15:C5106,C5106)</f>
        <v>69</v>
      </c>
      <c r="F5106" s="181">
        <f t="shared" si="728"/>
        <v>0</v>
      </c>
      <c r="G5106" s="181">
        <f t="shared" si="729"/>
        <v>0</v>
      </c>
      <c r="H5106" s="182">
        <f t="shared" si="725"/>
        <v>0</v>
      </c>
    </row>
    <row r="5107" spans="1:8">
      <c r="A5107" s="152">
        <f t="shared" si="731"/>
        <v>5093</v>
      </c>
      <c r="B5107" s="153">
        <f t="shared" si="731"/>
        <v>50018</v>
      </c>
      <c r="C5107" s="179" t="str">
        <f t="shared" si="727"/>
        <v>구간56</v>
      </c>
      <c r="D5107" s="152">
        <f t="shared" si="724"/>
        <v>92</v>
      </c>
      <c r="E5107" s="180">
        <f>COUNTIF($C$15:C5107,C5107)</f>
        <v>70</v>
      </c>
      <c r="F5107" s="181">
        <f t="shared" si="728"/>
        <v>0</v>
      </c>
      <c r="G5107" s="181">
        <f t="shared" si="729"/>
        <v>0</v>
      </c>
      <c r="H5107" s="182">
        <f t="shared" si="725"/>
        <v>0</v>
      </c>
    </row>
    <row r="5108" spans="1:8">
      <c r="A5108" s="152">
        <f t="shared" si="731"/>
        <v>5094</v>
      </c>
      <c r="B5108" s="153">
        <f t="shared" si="731"/>
        <v>50019</v>
      </c>
      <c r="C5108" s="179" t="str">
        <f t="shared" si="727"/>
        <v>구간56</v>
      </c>
      <c r="D5108" s="152">
        <f t="shared" si="724"/>
        <v>92</v>
      </c>
      <c r="E5108" s="180">
        <f>COUNTIF($C$15:C5108,C5108)</f>
        <v>71</v>
      </c>
      <c r="F5108" s="181">
        <f t="shared" si="728"/>
        <v>0</v>
      </c>
      <c r="G5108" s="181">
        <f t="shared" si="729"/>
        <v>0</v>
      </c>
      <c r="H5108" s="182">
        <f t="shared" si="725"/>
        <v>0</v>
      </c>
    </row>
    <row r="5109" spans="1:8">
      <c r="A5109" s="152">
        <f t="shared" si="731"/>
        <v>5095</v>
      </c>
      <c r="B5109" s="153">
        <f t="shared" si="731"/>
        <v>50020</v>
      </c>
      <c r="C5109" s="179" t="str">
        <f t="shared" si="727"/>
        <v>구간56</v>
      </c>
      <c r="D5109" s="152">
        <f t="shared" si="724"/>
        <v>92</v>
      </c>
      <c r="E5109" s="180">
        <f>COUNTIF($C$15:C5109,C5109)</f>
        <v>72</v>
      </c>
      <c r="F5109" s="181">
        <f t="shared" si="728"/>
        <v>0</v>
      </c>
      <c r="G5109" s="181">
        <f t="shared" si="729"/>
        <v>0</v>
      </c>
      <c r="H5109" s="182">
        <f t="shared" si="725"/>
        <v>0</v>
      </c>
    </row>
    <row r="5110" spans="1:8">
      <c r="A5110" s="152">
        <f t="shared" si="731"/>
        <v>5096</v>
      </c>
      <c r="B5110" s="153">
        <f t="shared" si="731"/>
        <v>50021</v>
      </c>
      <c r="C5110" s="179" t="str">
        <f t="shared" si="727"/>
        <v>구간56</v>
      </c>
      <c r="D5110" s="152">
        <f t="shared" si="724"/>
        <v>92</v>
      </c>
      <c r="E5110" s="180">
        <f>COUNTIF($C$15:C5110,C5110)</f>
        <v>73</v>
      </c>
      <c r="F5110" s="181">
        <f t="shared" si="728"/>
        <v>0</v>
      </c>
      <c r="G5110" s="181">
        <f t="shared" si="729"/>
        <v>0</v>
      </c>
      <c r="H5110" s="182">
        <f t="shared" si="725"/>
        <v>0</v>
      </c>
    </row>
    <row r="5111" spans="1:8">
      <c r="A5111" s="152">
        <f t="shared" si="731"/>
        <v>5097</v>
      </c>
      <c r="B5111" s="153">
        <f t="shared" si="731"/>
        <v>50022</v>
      </c>
      <c r="C5111" s="179" t="str">
        <f t="shared" si="727"/>
        <v>구간56</v>
      </c>
      <c r="D5111" s="152">
        <f t="shared" si="724"/>
        <v>92</v>
      </c>
      <c r="E5111" s="180">
        <f>COUNTIF($C$15:C5111,C5111)</f>
        <v>74</v>
      </c>
      <c r="F5111" s="181">
        <f t="shared" si="728"/>
        <v>0</v>
      </c>
      <c r="G5111" s="181">
        <f t="shared" si="729"/>
        <v>0</v>
      </c>
      <c r="H5111" s="182">
        <f t="shared" si="725"/>
        <v>0</v>
      </c>
    </row>
    <row r="5112" spans="1:8">
      <c r="A5112" s="152">
        <f t="shared" si="731"/>
        <v>5098</v>
      </c>
      <c r="B5112" s="153">
        <f t="shared" si="731"/>
        <v>50023</v>
      </c>
      <c r="C5112" s="179" t="str">
        <f t="shared" si="727"/>
        <v>구간56</v>
      </c>
      <c r="D5112" s="152">
        <f t="shared" si="724"/>
        <v>92</v>
      </c>
      <c r="E5112" s="180">
        <f>COUNTIF($C$15:C5112,C5112)</f>
        <v>75</v>
      </c>
      <c r="F5112" s="181">
        <f t="shared" si="728"/>
        <v>0</v>
      </c>
      <c r="G5112" s="181">
        <f t="shared" si="729"/>
        <v>0</v>
      </c>
      <c r="H5112" s="182">
        <f t="shared" si="725"/>
        <v>0</v>
      </c>
    </row>
    <row r="5113" spans="1:8">
      <c r="A5113" s="152">
        <f t="shared" si="731"/>
        <v>5099</v>
      </c>
      <c r="B5113" s="153">
        <f t="shared" si="731"/>
        <v>50024</v>
      </c>
      <c r="C5113" s="179" t="str">
        <f t="shared" si="727"/>
        <v>구간56</v>
      </c>
      <c r="D5113" s="152">
        <f t="shared" si="724"/>
        <v>92</v>
      </c>
      <c r="E5113" s="180">
        <f>COUNTIF($C$15:C5113,C5113)</f>
        <v>76</v>
      </c>
      <c r="F5113" s="181">
        <f t="shared" si="728"/>
        <v>0</v>
      </c>
      <c r="G5113" s="181">
        <f t="shared" si="729"/>
        <v>0</v>
      </c>
      <c r="H5113" s="182">
        <f t="shared" si="725"/>
        <v>0</v>
      </c>
    </row>
    <row r="5114" spans="1:8">
      <c r="A5114" s="152">
        <f t="shared" si="731"/>
        <v>5100</v>
      </c>
      <c r="B5114" s="153">
        <f t="shared" si="731"/>
        <v>50025</v>
      </c>
      <c r="C5114" s="179" t="str">
        <f t="shared" si="727"/>
        <v>구간56</v>
      </c>
      <c r="D5114" s="152">
        <f t="shared" si="724"/>
        <v>92</v>
      </c>
      <c r="E5114" s="180">
        <f>COUNTIF($C$15:C5114,C5114)</f>
        <v>77</v>
      </c>
      <c r="F5114" s="181">
        <f t="shared" si="728"/>
        <v>0</v>
      </c>
      <c r="G5114" s="181">
        <f t="shared" si="729"/>
        <v>0</v>
      </c>
      <c r="H5114" s="182">
        <f t="shared" si="725"/>
        <v>0</v>
      </c>
    </row>
    <row r="5115" spans="1:8">
      <c r="A5115" s="152">
        <f t="shared" si="731"/>
        <v>5101</v>
      </c>
      <c r="B5115" s="153">
        <f t="shared" si="731"/>
        <v>50026</v>
      </c>
      <c r="C5115" s="179" t="str">
        <f t="shared" si="727"/>
        <v>구간56</v>
      </c>
      <c r="D5115" s="152">
        <f t="shared" si="724"/>
        <v>92</v>
      </c>
      <c r="E5115" s="180">
        <f>COUNTIF($C$15:C5115,C5115)</f>
        <v>78</v>
      </c>
      <c r="F5115" s="181">
        <f t="shared" si="728"/>
        <v>0</v>
      </c>
      <c r="G5115" s="181">
        <f t="shared" si="729"/>
        <v>0</v>
      </c>
      <c r="H5115" s="182">
        <f t="shared" si="725"/>
        <v>0</v>
      </c>
    </row>
    <row r="5116" spans="1:8">
      <c r="A5116" s="152">
        <f t="shared" si="731"/>
        <v>5102</v>
      </c>
      <c r="B5116" s="153">
        <f t="shared" si="731"/>
        <v>50027</v>
      </c>
      <c r="C5116" s="179" t="str">
        <f t="shared" si="727"/>
        <v>구간56</v>
      </c>
      <c r="D5116" s="152">
        <f t="shared" si="724"/>
        <v>92</v>
      </c>
      <c r="E5116" s="180">
        <f>COUNTIF($C$15:C5116,C5116)</f>
        <v>79</v>
      </c>
      <c r="F5116" s="181">
        <f t="shared" si="728"/>
        <v>0</v>
      </c>
      <c r="G5116" s="181">
        <f t="shared" si="729"/>
        <v>0</v>
      </c>
      <c r="H5116" s="182">
        <f t="shared" si="725"/>
        <v>0</v>
      </c>
    </row>
    <row r="5117" spans="1:8">
      <c r="A5117" s="152">
        <f t="shared" si="731"/>
        <v>5103</v>
      </c>
      <c r="B5117" s="153">
        <f t="shared" si="731"/>
        <v>50028</v>
      </c>
      <c r="C5117" s="179" t="str">
        <f t="shared" si="727"/>
        <v>구간56</v>
      </c>
      <c r="D5117" s="152">
        <f t="shared" si="724"/>
        <v>92</v>
      </c>
      <c r="E5117" s="180">
        <f>COUNTIF($C$15:C5117,C5117)</f>
        <v>80</v>
      </c>
      <c r="F5117" s="181">
        <f t="shared" si="728"/>
        <v>0</v>
      </c>
      <c r="G5117" s="181">
        <f t="shared" si="729"/>
        <v>0</v>
      </c>
      <c r="H5117" s="182">
        <f t="shared" si="725"/>
        <v>0</v>
      </c>
    </row>
    <row r="5118" spans="1:8">
      <c r="A5118" s="152">
        <f t="shared" si="731"/>
        <v>5104</v>
      </c>
      <c r="B5118" s="153">
        <f t="shared" si="731"/>
        <v>50029</v>
      </c>
      <c r="C5118" s="179" t="str">
        <f t="shared" si="727"/>
        <v>구간56</v>
      </c>
      <c r="D5118" s="152">
        <f t="shared" si="724"/>
        <v>92</v>
      </c>
      <c r="E5118" s="180">
        <f>COUNTIF($C$15:C5118,C5118)</f>
        <v>81</v>
      </c>
      <c r="F5118" s="181">
        <f t="shared" si="728"/>
        <v>0</v>
      </c>
      <c r="G5118" s="181">
        <f t="shared" si="729"/>
        <v>0</v>
      </c>
      <c r="H5118" s="182">
        <f t="shared" si="725"/>
        <v>0</v>
      </c>
    </row>
    <row r="5119" spans="1:8">
      <c r="A5119" s="152">
        <f t="shared" si="731"/>
        <v>5105</v>
      </c>
      <c r="B5119" s="153">
        <f t="shared" si="731"/>
        <v>50030</v>
      </c>
      <c r="C5119" s="179" t="str">
        <f t="shared" si="727"/>
        <v>구간56</v>
      </c>
      <c r="D5119" s="152">
        <f t="shared" si="724"/>
        <v>92</v>
      </c>
      <c r="E5119" s="180">
        <f>COUNTIF($C$15:C5119,C5119)</f>
        <v>82</v>
      </c>
      <c r="F5119" s="181">
        <f t="shared" si="728"/>
        <v>0</v>
      </c>
      <c r="G5119" s="181">
        <f t="shared" si="729"/>
        <v>0</v>
      </c>
      <c r="H5119" s="182">
        <f t="shared" si="725"/>
        <v>0</v>
      </c>
    </row>
    <row r="5120" spans="1:8">
      <c r="A5120" s="152">
        <f t="shared" ref="A5120:B5135" si="732">A5119+1</f>
        <v>5106</v>
      </c>
      <c r="B5120" s="153">
        <f t="shared" si="732"/>
        <v>50031</v>
      </c>
      <c r="C5120" s="179" t="str">
        <f t="shared" si="727"/>
        <v>구간56</v>
      </c>
      <c r="D5120" s="152">
        <f t="shared" si="724"/>
        <v>92</v>
      </c>
      <c r="E5120" s="180">
        <f>COUNTIF($C$15:C5120,C5120)</f>
        <v>83</v>
      </c>
      <c r="F5120" s="181">
        <f t="shared" si="728"/>
        <v>0</v>
      </c>
      <c r="G5120" s="181">
        <f t="shared" si="729"/>
        <v>0</v>
      </c>
      <c r="H5120" s="182">
        <f t="shared" si="725"/>
        <v>0</v>
      </c>
    </row>
    <row r="5121" spans="1:8">
      <c r="A5121" s="152">
        <f t="shared" si="732"/>
        <v>5107</v>
      </c>
      <c r="B5121" s="153">
        <f t="shared" si="732"/>
        <v>50032</v>
      </c>
      <c r="C5121" s="179" t="str">
        <f t="shared" si="727"/>
        <v>구간56</v>
      </c>
      <c r="D5121" s="152">
        <f t="shared" si="724"/>
        <v>92</v>
      </c>
      <c r="E5121" s="180">
        <f>COUNTIF($C$15:C5121,C5121)</f>
        <v>84</v>
      </c>
      <c r="F5121" s="181">
        <f t="shared" si="728"/>
        <v>0</v>
      </c>
      <c r="G5121" s="181">
        <f t="shared" si="729"/>
        <v>0</v>
      </c>
      <c r="H5121" s="182">
        <f t="shared" si="725"/>
        <v>0</v>
      </c>
    </row>
    <row r="5122" spans="1:8">
      <c r="A5122" s="152">
        <f t="shared" si="732"/>
        <v>5108</v>
      </c>
      <c r="B5122" s="153">
        <f t="shared" si="732"/>
        <v>50033</v>
      </c>
      <c r="C5122" s="179" t="str">
        <f t="shared" si="727"/>
        <v>구간56</v>
      </c>
      <c r="D5122" s="152">
        <f t="shared" si="724"/>
        <v>92</v>
      </c>
      <c r="E5122" s="180">
        <f>COUNTIF($C$15:C5122,C5122)</f>
        <v>85</v>
      </c>
      <c r="F5122" s="181">
        <f t="shared" si="728"/>
        <v>0</v>
      </c>
      <c r="G5122" s="181">
        <f t="shared" si="729"/>
        <v>0</v>
      </c>
      <c r="H5122" s="182">
        <f t="shared" si="725"/>
        <v>0</v>
      </c>
    </row>
    <row r="5123" spans="1:8">
      <c r="A5123" s="152">
        <f t="shared" si="732"/>
        <v>5109</v>
      </c>
      <c r="B5123" s="153">
        <f t="shared" si="732"/>
        <v>50034</v>
      </c>
      <c r="C5123" s="179" t="str">
        <f t="shared" si="727"/>
        <v>구간56</v>
      </c>
      <c r="D5123" s="152">
        <f t="shared" si="724"/>
        <v>92</v>
      </c>
      <c r="E5123" s="180">
        <f>COUNTIF($C$15:C5123,C5123)</f>
        <v>86</v>
      </c>
      <c r="F5123" s="181">
        <f t="shared" si="728"/>
        <v>0</v>
      </c>
      <c r="G5123" s="181">
        <f t="shared" si="729"/>
        <v>0</v>
      </c>
      <c r="H5123" s="182">
        <f t="shared" si="725"/>
        <v>0</v>
      </c>
    </row>
    <row r="5124" spans="1:8">
      <c r="A5124" s="152">
        <f t="shared" si="732"/>
        <v>5110</v>
      </c>
      <c r="B5124" s="153">
        <f t="shared" si="732"/>
        <v>50035</v>
      </c>
      <c r="C5124" s="179" t="str">
        <f t="shared" si="727"/>
        <v>구간56</v>
      </c>
      <c r="D5124" s="152">
        <f t="shared" si="724"/>
        <v>92</v>
      </c>
      <c r="E5124" s="180">
        <f>COUNTIF($C$15:C5124,C5124)</f>
        <v>87</v>
      </c>
      <c r="F5124" s="181">
        <f t="shared" si="728"/>
        <v>0</v>
      </c>
      <c r="G5124" s="181">
        <f t="shared" si="729"/>
        <v>0</v>
      </c>
      <c r="H5124" s="182">
        <f t="shared" si="725"/>
        <v>0</v>
      </c>
    </row>
    <row r="5125" spans="1:8">
      <c r="A5125" s="152">
        <f t="shared" si="732"/>
        <v>5111</v>
      </c>
      <c r="B5125" s="153">
        <f t="shared" si="732"/>
        <v>50036</v>
      </c>
      <c r="C5125" s="179" t="str">
        <f t="shared" si="727"/>
        <v>구간56</v>
      </c>
      <c r="D5125" s="152">
        <f t="shared" si="724"/>
        <v>92</v>
      </c>
      <c r="E5125" s="180">
        <f>COUNTIF($C$15:C5125,C5125)</f>
        <v>88</v>
      </c>
      <c r="F5125" s="181">
        <f t="shared" si="728"/>
        <v>0</v>
      </c>
      <c r="G5125" s="181">
        <f t="shared" si="729"/>
        <v>0</v>
      </c>
      <c r="H5125" s="182">
        <f t="shared" si="725"/>
        <v>0</v>
      </c>
    </row>
    <row r="5126" spans="1:8">
      <c r="A5126" s="152">
        <f t="shared" si="732"/>
        <v>5112</v>
      </c>
      <c r="B5126" s="153">
        <f t="shared" si="732"/>
        <v>50037</v>
      </c>
      <c r="C5126" s="179" t="str">
        <f t="shared" si="727"/>
        <v>구간56</v>
      </c>
      <c r="D5126" s="152">
        <f t="shared" si="724"/>
        <v>92</v>
      </c>
      <c r="E5126" s="180">
        <f>COUNTIF($C$15:C5126,C5126)</f>
        <v>89</v>
      </c>
      <c r="F5126" s="181">
        <f t="shared" si="728"/>
        <v>0</v>
      </c>
      <c r="G5126" s="181">
        <f t="shared" si="729"/>
        <v>0</v>
      </c>
      <c r="H5126" s="182">
        <f t="shared" si="725"/>
        <v>0</v>
      </c>
    </row>
    <row r="5127" spans="1:8">
      <c r="A5127" s="152">
        <f t="shared" si="732"/>
        <v>5113</v>
      </c>
      <c r="B5127" s="153">
        <f t="shared" si="732"/>
        <v>50038</v>
      </c>
      <c r="C5127" s="179" t="str">
        <f t="shared" si="727"/>
        <v>구간56</v>
      </c>
      <c r="D5127" s="152">
        <f t="shared" si="724"/>
        <v>92</v>
      </c>
      <c r="E5127" s="180">
        <f>COUNTIF($C$15:C5127,C5127)</f>
        <v>90</v>
      </c>
      <c r="F5127" s="181">
        <f t="shared" si="728"/>
        <v>0</v>
      </c>
      <c r="G5127" s="181">
        <f t="shared" si="729"/>
        <v>0</v>
      </c>
      <c r="H5127" s="182">
        <f t="shared" si="725"/>
        <v>0</v>
      </c>
    </row>
    <row r="5128" spans="1:8">
      <c r="A5128" s="152">
        <f t="shared" si="732"/>
        <v>5114</v>
      </c>
      <c r="B5128" s="153">
        <f t="shared" si="732"/>
        <v>50039</v>
      </c>
      <c r="C5128" s="179" t="str">
        <f t="shared" si="727"/>
        <v>구간56</v>
      </c>
      <c r="D5128" s="152">
        <f t="shared" si="724"/>
        <v>92</v>
      </c>
      <c r="E5128" s="180">
        <f>COUNTIF($C$15:C5128,C5128)</f>
        <v>91</v>
      </c>
      <c r="F5128" s="181">
        <f t="shared" si="728"/>
        <v>0</v>
      </c>
      <c r="G5128" s="181">
        <f t="shared" si="729"/>
        <v>0</v>
      </c>
      <c r="H5128" s="182">
        <f t="shared" si="725"/>
        <v>0</v>
      </c>
    </row>
    <row r="5129" spans="1:8">
      <c r="A5129" s="152">
        <f t="shared" si="732"/>
        <v>5115</v>
      </c>
      <c r="B5129" s="153">
        <f t="shared" si="732"/>
        <v>50040</v>
      </c>
      <c r="C5129" s="179" t="str">
        <f t="shared" si="727"/>
        <v>구간56</v>
      </c>
      <c r="D5129" s="152">
        <f t="shared" si="724"/>
        <v>92</v>
      </c>
      <c r="E5129" s="180">
        <f>COUNTIF($C$15:C5129,C5129)</f>
        <v>92</v>
      </c>
      <c r="F5129" s="181">
        <f t="shared" si="728"/>
        <v>0</v>
      </c>
      <c r="G5129" s="181">
        <f t="shared" si="729"/>
        <v>0</v>
      </c>
      <c r="H5129" s="182">
        <f t="shared" si="725"/>
        <v>0</v>
      </c>
    </row>
    <row r="5130" spans="1:8">
      <c r="A5130" s="152">
        <f t="shared" si="732"/>
        <v>5116</v>
      </c>
      <c r="B5130" s="153">
        <f t="shared" si="732"/>
        <v>50041</v>
      </c>
      <c r="C5130" s="179" t="str">
        <f t="shared" si="727"/>
        <v>구간57</v>
      </c>
      <c r="D5130" s="152">
        <f t="shared" si="724"/>
        <v>90</v>
      </c>
      <c r="E5130" s="180">
        <f>COUNTIF($C$15:C5130,C5130)</f>
        <v>1</v>
      </c>
      <c r="F5130" s="181">
        <f t="shared" si="728"/>
        <v>0</v>
      </c>
      <c r="G5130" s="181">
        <f t="shared" si="729"/>
        <v>0</v>
      </c>
      <c r="H5130" s="182">
        <f t="shared" si="725"/>
        <v>0</v>
      </c>
    </row>
    <row r="5131" spans="1:8">
      <c r="A5131" s="152">
        <f t="shared" si="732"/>
        <v>5117</v>
      </c>
      <c r="B5131" s="153">
        <f t="shared" si="732"/>
        <v>50042</v>
      </c>
      <c r="C5131" s="179" t="str">
        <f t="shared" si="727"/>
        <v>구간57</v>
      </c>
      <c r="D5131" s="152">
        <f t="shared" si="724"/>
        <v>90</v>
      </c>
      <c r="E5131" s="180">
        <f>COUNTIF($C$15:C5131,C5131)</f>
        <v>2</v>
      </c>
      <c r="F5131" s="181">
        <f t="shared" si="728"/>
        <v>0</v>
      </c>
      <c r="G5131" s="181">
        <f t="shared" si="729"/>
        <v>0</v>
      </c>
      <c r="H5131" s="182">
        <f t="shared" si="725"/>
        <v>0</v>
      </c>
    </row>
    <row r="5132" spans="1:8">
      <c r="A5132" s="152">
        <f t="shared" si="732"/>
        <v>5118</v>
      </c>
      <c r="B5132" s="153">
        <f t="shared" si="732"/>
        <v>50043</v>
      </c>
      <c r="C5132" s="179" t="str">
        <f t="shared" si="727"/>
        <v>구간57</v>
      </c>
      <c r="D5132" s="152">
        <f t="shared" si="724"/>
        <v>90</v>
      </c>
      <c r="E5132" s="180">
        <f>COUNTIF($C$15:C5132,C5132)</f>
        <v>3</v>
      </c>
      <c r="F5132" s="181">
        <f t="shared" si="728"/>
        <v>0</v>
      </c>
      <c r="G5132" s="181">
        <f t="shared" si="729"/>
        <v>0</v>
      </c>
      <c r="H5132" s="182">
        <f t="shared" si="725"/>
        <v>0</v>
      </c>
    </row>
    <row r="5133" spans="1:8">
      <c r="A5133" s="152">
        <f t="shared" si="732"/>
        <v>5119</v>
      </c>
      <c r="B5133" s="153">
        <f t="shared" si="732"/>
        <v>50044</v>
      </c>
      <c r="C5133" s="179" t="str">
        <f t="shared" si="727"/>
        <v>구간57</v>
      </c>
      <c r="D5133" s="152">
        <f t="shared" si="724"/>
        <v>90</v>
      </c>
      <c r="E5133" s="180">
        <f>COUNTIF($C$15:C5133,C5133)</f>
        <v>4</v>
      </c>
      <c r="F5133" s="181">
        <f t="shared" si="728"/>
        <v>0</v>
      </c>
      <c r="G5133" s="181">
        <f t="shared" si="729"/>
        <v>0</v>
      </c>
      <c r="H5133" s="182">
        <f t="shared" si="725"/>
        <v>0</v>
      </c>
    </row>
    <row r="5134" spans="1:8">
      <c r="A5134" s="152">
        <f t="shared" si="732"/>
        <v>5120</v>
      </c>
      <c r="B5134" s="153">
        <f t="shared" si="732"/>
        <v>50045</v>
      </c>
      <c r="C5134" s="179" t="str">
        <f t="shared" si="727"/>
        <v>구간57</v>
      </c>
      <c r="D5134" s="152">
        <f t="shared" si="724"/>
        <v>90</v>
      </c>
      <c r="E5134" s="180">
        <f>COUNTIF($C$15:C5134,C5134)</f>
        <v>5</v>
      </c>
      <c r="F5134" s="181">
        <f t="shared" si="728"/>
        <v>0</v>
      </c>
      <c r="G5134" s="181">
        <f t="shared" si="729"/>
        <v>0</v>
      </c>
      <c r="H5134" s="182">
        <f t="shared" si="725"/>
        <v>0</v>
      </c>
    </row>
    <row r="5135" spans="1:8">
      <c r="A5135" s="152">
        <f t="shared" si="732"/>
        <v>5121</v>
      </c>
      <c r="B5135" s="153">
        <f t="shared" si="732"/>
        <v>50046</v>
      </c>
      <c r="C5135" s="179" t="str">
        <f t="shared" si="727"/>
        <v>구간57</v>
      </c>
      <c r="D5135" s="152">
        <f t="shared" ref="D5135:D5198" si="733">COUNTIF($C$15:$C$49928,C5135)</f>
        <v>90</v>
      </c>
      <c r="E5135" s="180">
        <f>COUNTIF($C$15:C5135,C5135)</f>
        <v>6</v>
      </c>
      <c r="F5135" s="181">
        <f t="shared" si="728"/>
        <v>0</v>
      </c>
      <c r="G5135" s="181">
        <f t="shared" si="729"/>
        <v>0</v>
      </c>
      <c r="H5135" s="182">
        <f t="shared" ref="H5135:H5198" si="734">F5135+G5135</f>
        <v>0</v>
      </c>
    </row>
    <row r="5136" spans="1:8">
      <c r="A5136" s="152">
        <f t="shared" ref="A5136:B5151" si="735">A5135+1</f>
        <v>5122</v>
      </c>
      <c r="B5136" s="153">
        <f t="shared" si="735"/>
        <v>50047</v>
      </c>
      <c r="C5136" s="179" t="str">
        <f t="shared" ref="C5136:C5199" si="736">IF(IFERROR(HLOOKUP(B5136,$D$5:$BK$6,2,FALSE),"")="",C5137,HLOOKUP(B5136,$D$5:$BK$7,2,FALSE))</f>
        <v>구간57</v>
      </c>
      <c r="D5136" s="152">
        <f t="shared" si="733"/>
        <v>90</v>
      </c>
      <c r="E5136" s="180">
        <f>COUNTIF($C$15:C5136,C5136)</f>
        <v>7</v>
      </c>
      <c r="F5136" s="181">
        <f t="shared" ref="F5136:F5199" si="737">HLOOKUP($C5136,$D$6:$BK$11,6,FALSE)</f>
        <v>0</v>
      </c>
      <c r="G5136" s="181">
        <f t="shared" ref="G5136:G5199" si="738">HLOOKUP($C5136,$D$6:$BK$11,5,FALSE)*(E5136)</f>
        <v>0</v>
      </c>
      <c r="H5136" s="182">
        <f t="shared" si="734"/>
        <v>0</v>
      </c>
    </row>
    <row r="5137" spans="1:8">
      <c r="A5137" s="152">
        <f t="shared" si="735"/>
        <v>5123</v>
      </c>
      <c r="B5137" s="153">
        <f t="shared" si="735"/>
        <v>50048</v>
      </c>
      <c r="C5137" s="179" t="str">
        <f t="shared" si="736"/>
        <v>구간57</v>
      </c>
      <c r="D5137" s="152">
        <f t="shared" si="733"/>
        <v>90</v>
      </c>
      <c r="E5137" s="180">
        <f>COUNTIF($C$15:C5137,C5137)</f>
        <v>8</v>
      </c>
      <c r="F5137" s="181">
        <f t="shared" si="737"/>
        <v>0</v>
      </c>
      <c r="G5137" s="181">
        <f t="shared" si="738"/>
        <v>0</v>
      </c>
      <c r="H5137" s="182">
        <f t="shared" si="734"/>
        <v>0</v>
      </c>
    </row>
    <row r="5138" spans="1:8">
      <c r="A5138" s="152">
        <f t="shared" si="735"/>
        <v>5124</v>
      </c>
      <c r="B5138" s="153">
        <f t="shared" si="735"/>
        <v>50049</v>
      </c>
      <c r="C5138" s="179" t="str">
        <f t="shared" si="736"/>
        <v>구간57</v>
      </c>
      <c r="D5138" s="152">
        <f t="shared" si="733"/>
        <v>90</v>
      </c>
      <c r="E5138" s="180">
        <f>COUNTIF($C$15:C5138,C5138)</f>
        <v>9</v>
      </c>
      <c r="F5138" s="181">
        <f t="shared" si="737"/>
        <v>0</v>
      </c>
      <c r="G5138" s="181">
        <f t="shared" si="738"/>
        <v>0</v>
      </c>
      <c r="H5138" s="182">
        <f t="shared" si="734"/>
        <v>0</v>
      </c>
    </row>
    <row r="5139" spans="1:8">
      <c r="A5139" s="152">
        <f t="shared" si="735"/>
        <v>5125</v>
      </c>
      <c r="B5139" s="153">
        <f t="shared" si="735"/>
        <v>50050</v>
      </c>
      <c r="C5139" s="179" t="str">
        <f t="shared" si="736"/>
        <v>구간57</v>
      </c>
      <c r="D5139" s="152">
        <f t="shared" si="733"/>
        <v>90</v>
      </c>
      <c r="E5139" s="180">
        <f>COUNTIF($C$15:C5139,C5139)</f>
        <v>10</v>
      </c>
      <c r="F5139" s="181">
        <f t="shared" si="737"/>
        <v>0</v>
      </c>
      <c r="G5139" s="181">
        <f t="shared" si="738"/>
        <v>0</v>
      </c>
      <c r="H5139" s="182">
        <f t="shared" si="734"/>
        <v>0</v>
      </c>
    </row>
    <row r="5140" spans="1:8">
      <c r="A5140" s="152">
        <f t="shared" si="735"/>
        <v>5126</v>
      </c>
      <c r="B5140" s="153">
        <f t="shared" si="735"/>
        <v>50051</v>
      </c>
      <c r="C5140" s="179" t="str">
        <f t="shared" si="736"/>
        <v>구간57</v>
      </c>
      <c r="D5140" s="152">
        <f t="shared" si="733"/>
        <v>90</v>
      </c>
      <c r="E5140" s="180">
        <f>COUNTIF($C$15:C5140,C5140)</f>
        <v>11</v>
      </c>
      <c r="F5140" s="181">
        <f t="shared" si="737"/>
        <v>0</v>
      </c>
      <c r="G5140" s="181">
        <f t="shared" si="738"/>
        <v>0</v>
      </c>
      <c r="H5140" s="182">
        <f t="shared" si="734"/>
        <v>0</v>
      </c>
    </row>
    <row r="5141" spans="1:8">
      <c r="A5141" s="152">
        <f t="shared" si="735"/>
        <v>5127</v>
      </c>
      <c r="B5141" s="153">
        <f t="shared" si="735"/>
        <v>50052</v>
      </c>
      <c r="C5141" s="179" t="str">
        <f t="shared" si="736"/>
        <v>구간57</v>
      </c>
      <c r="D5141" s="152">
        <f t="shared" si="733"/>
        <v>90</v>
      </c>
      <c r="E5141" s="180">
        <f>COUNTIF($C$15:C5141,C5141)</f>
        <v>12</v>
      </c>
      <c r="F5141" s="181">
        <f t="shared" si="737"/>
        <v>0</v>
      </c>
      <c r="G5141" s="181">
        <f t="shared" si="738"/>
        <v>0</v>
      </c>
      <c r="H5141" s="182">
        <f t="shared" si="734"/>
        <v>0</v>
      </c>
    </row>
    <row r="5142" spans="1:8">
      <c r="A5142" s="152">
        <f t="shared" si="735"/>
        <v>5128</v>
      </c>
      <c r="B5142" s="153">
        <f t="shared" si="735"/>
        <v>50053</v>
      </c>
      <c r="C5142" s="179" t="str">
        <f t="shared" si="736"/>
        <v>구간57</v>
      </c>
      <c r="D5142" s="152">
        <f t="shared" si="733"/>
        <v>90</v>
      </c>
      <c r="E5142" s="180">
        <f>COUNTIF($C$15:C5142,C5142)</f>
        <v>13</v>
      </c>
      <c r="F5142" s="181">
        <f t="shared" si="737"/>
        <v>0</v>
      </c>
      <c r="G5142" s="181">
        <f t="shared" si="738"/>
        <v>0</v>
      </c>
      <c r="H5142" s="182">
        <f t="shared" si="734"/>
        <v>0</v>
      </c>
    </row>
    <row r="5143" spans="1:8">
      <c r="A5143" s="152">
        <f t="shared" si="735"/>
        <v>5129</v>
      </c>
      <c r="B5143" s="153">
        <f t="shared" si="735"/>
        <v>50054</v>
      </c>
      <c r="C5143" s="179" t="str">
        <f t="shared" si="736"/>
        <v>구간57</v>
      </c>
      <c r="D5143" s="152">
        <f t="shared" si="733"/>
        <v>90</v>
      </c>
      <c r="E5143" s="180">
        <f>COUNTIF($C$15:C5143,C5143)</f>
        <v>14</v>
      </c>
      <c r="F5143" s="181">
        <f t="shared" si="737"/>
        <v>0</v>
      </c>
      <c r="G5143" s="181">
        <f t="shared" si="738"/>
        <v>0</v>
      </c>
      <c r="H5143" s="182">
        <f t="shared" si="734"/>
        <v>0</v>
      </c>
    </row>
    <row r="5144" spans="1:8">
      <c r="A5144" s="152">
        <f t="shared" si="735"/>
        <v>5130</v>
      </c>
      <c r="B5144" s="153">
        <f t="shared" si="735"/>
        <v>50055</v>
      </c>
      <c r="C5144" s="179" t="str">
        <f t="shared" si="736"/>
        <v>구간57</v>
      </c>
      <c r="D5144" s="152">
        <f t="shared" si="733"/>
        <v>90</v>
      </c>
      <c r="E5144" s="180">
        <f>COUNTIF($C$15:C5144,C5144)</f>
        <v>15</v>
      </c>
      <c r="F5144" s="181">
        <f t="shared" si="737"/>
        <v>0</v>
      </c>
      <c r="G5144" s="181">
        <f t="shared" si="738"/>
        <v>0</v>
      </c>
      <c r="H5144" s="182">
        <f t="shared" si="734"/>
        <v>0</v>
      </c>
    </row>
    <row r="5145" spans="1:8">
      <c r="A5145" s="152">
        <f t="shared" si="735"/>
        <v>5131</v>
      </c>
      <c r="B5145" s="153">
        <f t="shared" si="735"/>
        <v>50056</v>
      </c>
      <c r="C5145" s="179" t="str">
        <f t="shared" si="736"/>
        <v>구간57</v>
      </c>
      <c r="D5145" s="152">
        <f t="shared" si="733"/>
        <v>90</v>
      </c>
      <c r="E5145" s="180">
        <f>COUNTIF($C$15:C5145,C5145)</f>
        <v>16</v>
      </c>
      <c r="F5145" s="181">
        <f t="shared" si="737"/>
        <v>0</v>
      </c>
      <c r="G5145" s="181">
        <f t="shared" si="738"/>
        <v>0</v>
      </c>
      <c r="H5145" s="182">
        <f t="shared" si="734"/>
        <v>0</v>
      </c>
    </row>
    <row r="5146" spans="1:8">
      <c r="A5146" s="152">
        <f t="shared" si="735"/>
        <v>5132</v>
      </c>
      <c r="B5146" s="153">
        <f t="shared" si="735"/>
        <v>50057</v>
      </c>
      <c r="C5146" s="179" t="str">
        <f t="shared" si="736"/>
        <v>구간57</v>
      </c>
      <c r="D5146" s="152">
        <f t="shared" si="733"/>
        <v>90</v>
      </c>
      <c r="E5146" s="180">
        <f>COUNTIF($C$15:C5146,C5146)</f>
        <v>17</v>
      </c>
      <c r="F5146" s="181">
        <f t="shared" si="737"/>
        <v>0</v>
      </c>
      <c r="G5146" s="181">
        <f t="shared" si="738"/>
        <v>0</v>
      </c>
      <c r="H5146" s="182">
        <f t="shared" si="734"/>
        <v>0</v>
      </c>
    </row>
    <row r="5147" spans="1:8">
      <c r="A5147" s="152">
        <f t="shared" si="735"/>
        <v>5133</v>
      </c>
      <c r="B5147" s="153">
        <f t="shared" si="735"/>
        <v>50058</v>
      </c>
      <c r="C5147" s="179" t="str">
        <f t="shared" si="736"/>
        <v>구간57</v>
      </c>
      <c r="D5147" s="152">
        <f t="shared" si="733"/>
        <v>90</v>
      </c>
      <c r="E5147" s="180">
        <f>COUNTIF($C$15:C5147,C5147)</f>
        <v>18</v>
      </c>
      <c r="F5147" s="181">
        <f t="shared" si="737"/>
        <v>0</v>
      </c>
      <c r="G5147" s="181">
        <f t="shared" si="738"/>
        <v>0</v>
      </c>
      <c r="H5147" s="182">
        <f t="shared" si="734"/>
        <v>0</v>
      </c>
    </row>
    <row r="5148" spans="1:8">
      <c r="A5148" s="152">
        <f t="shared" si="735"/>
        <v>5134</v>
      </c>
      <c r="B5148" s="153">
        <f t="shared" si="735"/>
        <v>50059</v>
      </c>
      <c r="C5148" s="179" t="str">
        <f t="shared" si="736"/>
        <v>구간57</v>
      </c>
      <c r="D5148" s="152">
        <f t="shared" si="733"/>
        <v>90</v>
      </c>
      <c r="E5148" s="180">
        <f>COUNTIF($C$15:C5148,C5148)</f>
        <v>19</v>
      </c>
      <c r="F5148" s="181">
        <f t="shared" si="737"/>
        <v>0</v>
      </c>
      <c r="G5148" s="181">
        <f t="shared" si="738"/>
        <v>0</v>
      </c>
      <c r="H5148" s="182">
        <f t="shared" si="734"/>
        <v>0</v>
      </c>
    </row>
    <row r="5149" spans="1:8">
      <c r="A5149" s="152">
        <f t="shared" si="735"/>
        <v>5135</v>
      </c>
      <c r="B5149" s="153">
        <f t="shared" si="735"/>
        <v>50060</v>
      </c>
      <c r="C5149" s="179" t="str">
        <f t="shared" si="736"/>
        <v>구간57</v>
      </c>
      <c r="D5149" s="152">
        <f t="shared" si="733"/>
        <v>90</v>
      </c>
      <c r="E5149" s="180">
        <f>COUNTIF($C$15:C5149,C5149)</f>
        <v>20</v>
      </c>
      <c r="F5149" s="181">
        <f t="shared" si="737"/>
        <v>0</v>
      </c>
      <c r="G5149" s="181">
        <f t="shared" si="738"/>
        <v>0</v>
      </c>
      <c r="H5149" s="182">
        <f t="shared" si="734"/>
        <v>0</v>
      </c>
    </row>
    <row r="5150" spans="1:8">
      <c r="A5150" s="152">
        <f t="shared" si="735"/>
        <v>5136</v>
      </c>
      <c r="B5150" s="153">
        <f t="shared" si="735"/>
        <v>50061</v>
      </c>
      <c r="C5150" s="179" t="str">
        <f t="shared" si="736"/>
        <v>구간57</v>
      </c>
      <c r="D5150" s="152">
        <f t="shared" si="733"/>
        <v>90</v>
      </c>
      <c r="E5150" s="180">
        <f>COUNTIF($C$15:C5150,C5150)</f>
        <v>21</v>
      </c>
      <c r="F5150" s="181">
        <f t="shared" si="737"/>
        <v>0</v>
      </c>
      <c r="G5150" s="181">
        <f t="shared" si="738"/>
        <v>0</v>
      </c>
      <c r="H5150" s="182">
        <f t="shared" si="734"/>
        <v>0</v>
      </c>
    </row>
    <row r="5151" spans="1:8">
      <c r="A5151" s="152">
        <f t="shared" si="735"/>
        <v>5137</v>
      </c>
      <c r="B5151" s="153">
        <f t="shared" si="735"/>
        <v>50062</v>
      </c>
      <c r="C5151" s="179" t="str">
        <f t="shared" si="736"/>
        <v>구간57</v>
      </c>
      <c r="D5151" s="152">
        <f t="shared" si="733"/>
        <v>90</v>
      </c>
      <c r="E5151" s="180">
        <f>COUNTIF($C$15:C5151,C5151)</f>
        <v>22</v>
      </c>
      <c r="F5151" s="181">
        <f t="shared" si="737"/>
        <v>0</v>
      </c>
      <c r="G5151" s="181">
        <f t="shared" si="738"/>
        <v>0</v>
      </c>
      <c r="H5151" s="182">
        <f t="shared" si="734"/>
        <v>0</v>
      </c>
    </row>
    <row r="5152" spans="1:8">
      <c r="A5152" s="152">
        <f t="shared" ref="A5152:B5167" si="739">A5151+1</f>
        <v>5138</v>
      </c>
      <c r="B5152" s="153">
        <f t="shared" si="739"/>
        <v>50063</v>
      </c>
      <c r="C5152" s="179" t="str">
        <f t="shared" si="736"/>
        <v>구간57</v>
      </c>
      <c r="D5152" s="152">
        <f t="shared" si="733"/>
        <v>90</v>
      </c>
      <c r="E5152" s="180">
        <f>COUNTIF($C$15:C5152,C5152)</f>
        <v>23</v>
      </c>
      <c r="F5152" s="181">
        <f t="shared" si="737"/>
        <v>0</v>
      </c>
      <c r="G5152" s="181">
        <f t="shared" si="738"/>
        <v>0</v>
      </c>
      <c r="H5152" s="182">
        <f t="shared" si="734"/>
        <v>0</v>
      </c>
    </row>
    <row r="5153" spans="1:8">
      <c r="A5153" s="152">
        <f t="shared" si="739"/>
        <v>5139</v>
      </c>
      <c r="B5153" s="153">
        <f t="shared" si="739"/>
        <v>50064</v>
      </c>
      <c r="C5153" s="179" t="str">
        <f t="shared" si="736"/>
        <v>구간57</v>
      </c>
      <c r="D5153" s="152">
        <f t="shared" si="733"/>
        <v>90</v>
      </c>
      <c r="E5153" s="180">
        <f>COUNTIF($C$15:C5153,C5153)</f>
        <v>24</v>
      </c>
      <c r="F5153" s="181">
        <f t="shared" si="737"/>
        <v>0</v>
      </c>
      <c r="G5153" s="181">
        <f t="shared" si="738"/>
        <v>0</v>
      </c>
      <c r="H5153" s="182">
        <f t="shared" si="734"/>
        <v>0</v>
      </c>
    </row>
    <row r="5154" spans="1:8">
      <c r="A5154" s="152">
        <f t="shared" si="739"/>
        <v>5140</v>
      </c>
      <c r="B5154" s="153">
        <f t="shared" si="739"/>
        <v>50065</v>
      </c>
      <c r="C5154" s="179" t="str">
        <f t="shared" si="736"/>
        <v>구간57</v>
      </c>
      <c r="D5154" s="152">
        <f t="shared" si="733"/>
        <v>90</v>
      </c>
      <c r="E5154" s="180">
        <f>COUNTIF($C$15:C5154,C5154)</f>
        <v>25</v>
      </c>
      <c r="F5154" s="181">
        <f t="shared" si="737"/>
        <v>0</v>
      </c>
      <c r="G5154" s="181">
        <f t="shared" si="738"/>
        <v>0</v>
      </c>
      <c r="H5154" s="182">
        <f t="shared" si="734"/>
        <v>0</v>
      </c>
    </row>
    <row r="5155" spans="1:8">
      <c r="A5155" s="152">
        <f t="shared" si="739"/>
        <v>5141</v>
      </c>
      <c r="B5155" s="153">
        <f t="shared" si="739"/>
        <v>50066</v>
      </c>
      <c r="C5155" s="179" t="str">
        <f t="shared" si="736"/>
        <v>구간57</v>
      </c>
      <c r="D5155" s="152">
        <f t="shared" si="733"/>
        <v>90</v>
      </c>
      <c r="E5155" s="180">
        <f>COUNTIF($C$15:C5155,C5155)</f>
        <v>26</v>
      </c>
      <c r="F5155" s="181">
        <f t="shared" si="737"/>
        <v>0</v>
      </c>
      <c r="G5155" s="181">
        <f t="shared" si="738"/>
        <v>0</v>
      </c>
      <c r="H5155" s="182">
        <f t="shared" si="734"/>
        <v>0</v>
      </c>
    </row>
    <row r="5156" spans="1:8">
      <c r="A5156" s="152">
        <f t="shared" si="739"/>
        <v>5142</v>
      </c>
      <c r="B5156" s="153">
        <f t="shared" si="739"/>
        <v>50067</v>
      </c>
      <c r="C5156" s="179" t="str">
        <f t="shared" si="736"/>
        <v>구간57</v>
      </c>
      <c r="D5156" s="152">
        <f t="shared" si="733"/>
        <v>90</v>
      </c>
      <c r="E5156" s="180">
        <f>COUNTIF($C$15:C5156,C5156)</f>
        <v>27</v>
      </c>
      <c r="F5156" s="181">
        <f t="shared" si="737"/>
        <v>0</v>
      </c>
      <c r="G5156" s="181">
        <f t="shared" si="738"/>
        <v>0</v>
      </c>
      <c r="H5156" s="182">
        <f t="shared" si="734"/>
        <v>0</v>
      </c>
    </row>
    <row r="5157" spans="1:8">
      <c r="A5157" s="152">
        <f t="shared" si="739"/>
        <v>5143</v>
      </c>
      <c r="B5157" s="153">
        <f t="shared" si="739"/>
        <v>50068</v>
      </c>
      <c r="C5157" s="179" t="str">
        <f t="shared" si="736"/>
        <v>구간57</v>
      </c>
      <c r="D5157" s="152">
        <f t="shared" si="733"/>
        <v>90</v>
      </c>
      <c r="E5157" s="180">
        <f>COUNTIF($C$15:C5157,C5157)</f>
        <v>28</v>
      </c>
      <c r="F5157" s="181">
        <f t="shared" si="737"/>
        <v>0</v>
      </c>
      <c r="G5157" s="181">
        <f t="shared" si="738"/>
        <v>0</v>
      </c>
      <c r="H5157" s="182">
        <f t="shared" si="734"/>
        <v>0</v>
      </c>
    </row>
    <row r="5158" spans="1:8">
      <c r="A5158" s="152">
        <f t="shared" si="739"/>
        <v>5144</v>
      </c>
      <c r="B5158" s="153">
        <f t="shared" si="739"/>
        <v>50069</v>
      </c>
      <c r="C5158" s="179" t="str">
        <f t="shared" si="736"/>
        <v>구간57</v>
      </c>
      <c r="D5158" s="152">
        <f t="shared" si="733"/>
        <v>90</v>
      </c>
      <c r="E5158" s="180">
        <f>COUNTIF($C$15:C5158,C5158)</f>
        <v>29</v>
      </c>
      <c r="F5158" s="181">
        <f t="shared" si="737"/>
        <v>0</v>
      </c>
      <c r="G5158" s="181">
        <f t="shared" si="738"/>
        <v>0</v>
      </c>
      <c r="H5158" s="182">
        <f t="shared" si="734"/>
        <v>0</v>
      </c>
    </row>
    <row r="5159" spans="1:8">
      <c r="A5159" s="152">
        <f t="shared" si="739"/>
        <v>5145</v>
      </c>
      <c r="B5159" s="153">
        <f t="shared" si="739"/>
        <v>50070</v>
      </c>
      <c r="C5159" s="179" t="str">
        <f t="shared" si="736"/>
        <v>구간57</v>
      </c>
      <c r="D5159" s="152">
        <f t="shared" si="733"/>
        <v>90</v>
      </c>
      <c r="E5159" s="180">
        <f>COUNTIF($C$15:C5159,C5159)</f>
        <v>30</v>
      </c>
      <c r="F5159" s="181">
        <f t="shared" si="737"/>
        <v>0</v>
      </c>
      <c r="G5159" s="181">
        <f t="shared" si="738"/>
        <v>0</v>
      </c>
      <c r="H5159" s="182">
        <f t="shared" si="734"/>
        <v>0</v>
      </c>
    </row>
    <row r="5160" spans="1:8">
      <c r="A5160" s="152">
        <f t="shared" si="739"/>
        <v>5146</v>
      </c>
      <c r="B5160" s="153">
        <f t="shared" si="739"/>
        <v>50071</v>
      </c>
      <c r="C5160" s="179" t="str">
        <f t="shared" si="736"/>
        <v>구간57</v>
      </c>
      <c r="D5160" s="152">
        <f t="shared" si="733"/>
        <v>90</v>
      </c>
      <c r="E5160" s="180">
        <f>COUNTIF($C$15:C5160,C5160)</f>
        <v>31</v>
      </c>
      <c r="F5160" s="181">
        <f t="shared" si="737"/>
        <v>0</v>
      </c>
      <c r="G5160" s="181">
        <f t="shared" si="738"/>
        <v>0</v>
      </c>
      <c r="H5160" s="182">
        <f t="shared" si="734"/>
        <v>0</v>
      </c>
    </row>
    <row r="5161" spans="1:8">
      <c r="A5161" s="152">
        <f t="shared" si="739"/>
        <v>5147</v>
      </c>
      <c r="B5161" s="153">
        <f t="shared" si="739"/>
        <v>50072</v>
      </c>
      <c r="C5161" s="179" t="str">
        <f t="shared" si="736"/>
        <v>구간57</v>
      </c>
      <c r="D5161" s="152">
        <f t="shared" si="733"/>
        <v>90</v>
      </c>
      <c r="E5161" s="180">
        <f>COUNTIF($C$15:C5161,C5161)</f>
        <v>32</v>
      </c>
      <c r="F5161" s="181">
        <f t="shared" si="737"/>
        <v>0</v>
      </c>
      <c r="G5161" s="181">
        <f t="shared" si="738"/>
        <v>0</v>
      </c>
      <c r="H5161" s="182">
        <f t="shared" si="734"/>
        <v>0</v>
      </c>
    </row>
    <row r="5162" spans="1:8">
      <c r="A5162" s="152">
        <f t="shared" si="739"/>
        <v>5148</v>
      </c>
      <c r="B5162" s="153">
        <f t="shared" si="739"/>
        <v>50073</v>
      </c>
      <c r="C5162" s="179" t="str">
        <f t="shared" si="736"/>
        <v>구간57</v>
      </c>
      <c r="D5162" s="152">
        <f t="shared" si="733"/>
        <v>90</v>
      </c>
      <c r="E5162" s="180">
        <f>COUNTIF($C$15:C5162,C5162)</f>
        <v>33</v>
      </c>
      <c r="F5162" s="181">
        <f t="shared" si="737"/>
        <v>0</v>
      </c>
      <c r="G5162" s="181">
        <f t="shared" si="738"/>
        <v>0</v>
      </c>
      <c r="H5162" s="182">
        <f t="shared" si="734"/>
        <v>0</v>
      </c>
    </row>
    <row r="5163" spans="1:8">
      <c r="A5163" s="152">
        <f t="shared" si="739"/>
        <v>5149</v>
      </c>
      <c r="B5163" s="153">
        <f t="shared" si="739"/>
        <v>50074</v>
      </c>
      <c r="C5163" s="179" t="str">
        <f t="shared" si="736"/>
        <v>구간57</v>
      </c>
      <c r="D5163" s="152">
        <f t="shared" si="733"/>
        <v>90</v>
      </c>
      <c r="E5163" s="180">
        <f>COUNTIF($C$15:C5163,C5163)</f>
        <v>34</v>
      </c>
      <c r="F5163" s="181">
        <f t="shared" si="737"/>
        <v>0</v>
      </c>
      <c r="G5163" s="181">
        <f t="shared" si="738"/>
        <v>0</v>
      </c>
      <c r="H5163" s="182">
        <f t="shared" si="734"/>
        <v>0</v>
      </c>
    </row>
    <row r="5164" spans="1:8">
      <c r="A5164" s="152">
        <f t="shared" si="739"/>
        <v>5150</v>
      </c>
      <c r="B5164" s="153">
        <f t="shared" si="739"/>
        <v>50075</v>
      </c>
      <c r="C5164" s="179" t="str">
        <f t="shared" si="736"/>
        <v>구간57</v>
      </c>
      <c r="D5164" s="152">
        <f t="shared" si="733"/>
        <v>90</v>
      </c>
      <c r="E5164" s="180">
        <f>COUNTIF($C$15:C5164,C5164)</f>
        <v>35</v>
      </c>
      <c r="F5164" s="181">
        <f t="shared" si="737"/>
        <v>0</v>
      </c>
      <c r="G5164" s="181">
        <f t="shared" si="738"/>
        <v>0</v>
      </c>
      <c r="H5164" s="182">
        <f t="shared" si="734"/>
        <v>0</v>
      </c>
    </row>
    <row r="5165" spans="1:8">
      <c r="A5165" s="152">
        <f t="shared" si="739"/>
        <v>5151</v>
      </c>
      <c r="B5165" s="153">
        <f t="shared" si="739"/>
        <v>50076</v>
      </c>
      <c r="C5165" s="179" t="str">
        <f t="shared" si="736"/>
        <v>구간57</v>
      </c>
      <c r="D5165" s="152">
        <f t="shared" si="733"/>
        <v>90</v>
      </c>
      <c r="E5165" s="180">
        <f>COUNTIF($C$15:C5165,C5165)</f>
        <v>36</v>
      </c>
      <c r="F5165" s="181">
        <f t="shared" si="737"/>
        <v>0</v>
      </c>
      <c r="G5165" s="181">
        <f t="shared" si="738"/>
        <v>0</v>
      </c>
      <c r="H5165" s="182">
        <f t="shared" si="734"/>
        <v>0</v>
      </c>
    </row>
    <row r="5166" spans="1:8">
      <c r="A5166" s="152">
        <f t="shared" si="739"/>
        <v>5152</v>
      </c>
      <c r="B5166" s="153">
        <f t="shared" si="739"/>
        <v>50077</v>
      </c>
      <c r="C5166" s="179" t="str">
        <f t="shared" si="736"/>
        <v>구간57</v>
      </c>
      <c r="D5166" s="152">
        <f t="shared" si="733"/>
        <v>90</v>
      </c>
      <c r="E5166" s="180">
        <f>COUNTIF($C$15:C5166,C5166)</f>
        <v>37</v>
      </c>
      <c r="F5166" s="181">
        <f t="shared" si="737"/>
        <v>0</v>
      </c>
      <c r="G5166" s="181">
        <f t="shared" si="738"/>
        <v>0</v>
      </c>
      <c r="H5166" s="182">
        <f t="shared" si="734"/>
        <v>0</v>
      </c>
    </row>
    <row r="5167" spans="1:8">
      <c r="A5167" s="152">
        <f t="shared" si="739"/>
        <v>5153</v>
      </c>
      <c r="B5167" s="153">
        <f t="shared" si="739"/>
        <v>50078</v>
      </c>
      <c r="C5167" s="179" t="str">
        <f t="shared" si="736"/>
        <v>구간57</v>
      </c>
      <c r="D5167" s="152">
        <f t="shared" si="733"/>
        <v>90</v>
      </c>
      <c r="E5167" s="180">
        <f>COUNTIF($C$15:C5167,C5167)</f>
        <v>38</v>
      </c>
      <c r="F5167" s="181">
        <f t="shared" si="737"/>
        <v>0</v>
      </c>
      <c r="G5167" s="181">
        <f t="shared" si="738"/>
        <v>0</v>
      </c>
      <c r="H5167" s="182">
        <f t="shared" si="734"/>
        <v>0</v>
      </c>
    </row>
    <row r="5168" spans="1:8">
      <c r="A5168" s="152">
        <f t="shared" ref="A5168:B5183" si="740">A5167+1</f>
        <v>5154</v>
      </c>
      <c r="B5168" s="153">
        <f t="shared" si="740"/>
        <v>50079</v>
      </c>
      <c r="C5168" s="179" t="str">
        <f t="shared" si="736"/>
        <v>구간57</v>
      </c>
      <c r="D5168" s="152">
        <f t="shared" si="733"/>
        <v>90</v>
      </c>
      <c r="E5168" s="180">
        <f>COUNTIF($C$15:C5168,C5168)</f>
        <v>39</v>
      </c>
      <c r="F5168" s="181">
        <f t="shared" si="737"/>
        <v>0</v>
      </c>
      <c r="G5168" s="181">
        <f t="shared" si="738"/>
        <v>0</v>
      </c>
      <c r="H5168" s="182">
        <f t="shared" si="734"/>
        <v>0</v>
      </c>
    </row>
    <row r="5169" spans="1:8">
      <c r="A5169" s="152">
        <f t="shared" si="740"/>
        <v>5155</v>
      </c>
      <c r="B5169" s="153">
        <f t="shared" si="740"/>
        <v>50080</v>
      </c>
      <c r="C5169" s="179" t="str">
        <f t="shared" si="736"/>
        <v>구간57</v>
      </c>
      <c r="D5169" s="152">
        <f t="shared" si="733"/>
        <v>90</v>
      </c>
      <c r="E5169" s="180">
        <f>COUNTIF($C$15:C5169,C5169)</f>
        <v>40</v>
      </c>
      <c r="F5169" s="181">
        <f t="shared" si="737"/>
        <v>0</v>
      </c>
      <c r="G5169" s="181">
        <f t="shared" si="738"/>
        <v>0</v>
      </c>
      <c r="H5169" s="182">
        <f t="shared" si="734"/>
        <v>0</v>
      </c>
    </row>
    <row r="5170" spans="1:8">
      <c r="A5170" s="152">
        <f t="shared" si="740"/>
        <v>5156</v>
      </c>
      <c r="B5170" s="153">
        <f t="shared" si="740"/>
        <v>50081</v>
      </c>
      <c r="C5170" s="179" t="str">
        <f t="shared" si="736"/>
        <v>구간57</v>
      </c>
      <c r="D5170" s="152">
        <f t="shared" si="733"/>
        <v>90</v>
      </c>
      <c r="E5170" s="180">
        <f>COUNTIF($C$15:C5170,C5170)</f>
        <v>41</v>
      </c>
      <c r="F5170" s="181">
        <f t="shared" si="737"/>
        <v>0</v>
      </c>
      <c r="G5170" s="181">
        <f t="shared" si="738"/>
        <v>0</v>
      </c>
      <c r="H5170" s="182">
        <f t="shared" si="734"/>
        <v>0</v>
      </c>
    </row>
    <row r="5171" spans="1:8">
      <c r="A5171" s="152">
        <f t="shared" si="740"/>
        <v>5157</v>
      </c>
      <c r="B5171" s="153">
        <f t="shared" si="740"/>
        <v>50082</v>
      </c>
      <c r="C5171" s="179" t="str">
        <f t="shared" si="736"/>
        <v>구간57</v>
      </c>
      <c r="D5171" s="152">
        <f t="shared" si="733"/>
        <v>90</v>
      </c>
      <c r="E5171" s="180">
        <f>COUNTIF($C$15:C5171,C5171)</f>
        <v>42</v>
      </c>
      <c r="F5171" s="181">
        <f t="shared" si="737"/>
        <v>0</v>
      </c>
      <c r="G5171" s="181">
        <f t="shared" si="738"/>
        <v>0</v>
      </c>
      <c r="H5171" s="182">
        <f t="shared" si="734"/>
        <v>0</v>
      </c>
    </row>
    <row r="5172" spans="1:8">
      <c r="A5172" s="152">
        <f t="shared" si="740"/>
        <v>5158</v>
      </c>
      <c r="B5172" s="153">
        <f t="shared" si="740"/>
        <v>50083</v>
      </c>
      <c r="C5172" s="179" t="str">
        <f t="shared" si="736"/>
        <v>구간57</v>
      </c>
      <c r="D5172" s="152">
        <f t="shared" si="733"/>
        <v>90</v>
      </c>
      <c r="E5172" s="180">
        <f>COUNTIF($C$15:C5172,C5172)</f>
        <v>43</v>
      </c>
      <c r="F5172" s="181">
        <f t="shared" si="737"/>
        <v>0</v>
      </c>
      <c r="G5172" s="181">
        <f t="shared" si="738"/>
        <v>0</v>
      </c>
      <c r="H5172" s="182">
        <f t="shared" si="734"/>
        <v>0</v>
      </c>
    </row>
    <row r="5173" spans="1:8">
      <c r="A5173" s="152">
        <f t="shared" si="740"/>
        <v>5159</v>
      </c>
      <c r="B5173" s="153">
        <f t="shared" si="740"/>
        <v>50084</v>
      </c>
      <c r="C5173" s="179" t="str">
        <f t="shared" si="736"/>
        <v>구간57</v>
      </c>
      <c r="D5173" s="152">
        <f t="shared" si="733"/>
        <v>90</v>
      </c>
      <c r="E5173" s="180">
        <f>COUNTIF($C$15:C5173,C5173)</f>
        <v>44</v>
      </c>
      <c r="F5173" s="181">
        <f t="shared" si="737"/>
        <v>0</v>
      </c>
      <c r="G5173" s="181">
        <f t="shared" si="738"/>
        <v>0</v>
      </c>
      <c r="H5173" s="182">
        <f t="shared" si="734"/>
        <v>0</v>
      </c>
    </row>
    <row r="5174" spans="1:8">
      <c r="A5174" s="152">
        <f t="shared" si="740"/>
        <v>5160</v>
      </c>
      <c r="B5174" s="153">
        <f t="shared" si="740"/>
        <v>50085</v>
      </c>
      <c r="C5174" s="179" t="str">
        <f t="shared" si="736"/>
        <v>구간57</v>
      </c>
      <c r="D5174" s="152">
        <f t="shared" si="733"/>
        <v>90</v>
      </c>
      <c r="E5174" s="180">
        <f>COUNTIF($C$15:C5174,C5174)</f>
        <v>45</v>
      </c>
      <c r="F5174" s="181">
        <f t="shared" si="737"/>
        <v>0</v>
      </c>
      <c r="G5174" s="181">
        <f t="shared" si="738"/>
        <v>0</v>
      </c>
      <c r="H5174" s="182">
        <f t="shared" si="734"/>
        <v>0</v>
      </c>
    </row>
    <row r="5175" spans="1:8">
      <c r="A5175" s="152">
        <f t="shared" si="740"/>
        <v>5161</v>
      </c>
      <c r="B5175" s="153">
        <f t="shared" si="740"/>
        <v>50086</v>
      </c>
      <c r="C5175" s="179" t="str">
        <f t="shared" si="736"/>
        <v>구간57</v>
      </c>
      <c r="D5175" s="152">
        <f t="shared" si="733"/>
        <v>90</v>
      </c>
      <c r="E5175" s="180">
        <f>COUNTIF($C$15:C5175,C5175)</f>
        <v>46</v>
      </c>
      <c r="F5175" s="181">
        <f t="shared" si="737"/>
        <v>0</v>
      </c>
      <c r="G5175" s="181">
        <f t="shared" si="738"/>
        <v>0</v>
      </c>
      <c r="H5175" s="182">
        <f t="shared" si="734"/>
        <v>0</v>
      </c>
    </row>
    <row r="5176" spans="1:8">
      <c r="A5176" s="152">
        <f t="shared" si="740"/>
        <v>5162</v>
      </c>
      <c r="B5176" s="153">
        <f t="shared" si="740"/>
        <v>50087</v>
      </c>
      <c r="C5176" s="179" t="str">
        <f t="shared" si="736"/>
        <v>구간57</v>
      </c>
      <c r="D5176" s="152">
        <f t="shared" si="733"/>
        <v>90</v>
      </c>
      <c r="E5176" s="180">
        <f>COUNTIF($C$15:C5176,C5176)</f>
        <v>47</v>
      </c>
      <c r="F5176" s="181">
        <f t="shared" si="737"/>
        <v>0</v>
      </c>
      <c r="G5176" s="181">
        <f t="shared" si="738"/>
        <v>0</v>
      </c>
      <c r="H5176" s="182">
        <f t="shared" si="734"/>
        <v>0</v>
      </c>
    </row>
    <row r="5177" spans="1:8">
      <c r="A5177" s="152">
        <f t="shared" si="740"/>
        <v>5163</v>
      </c>
      <c r="B5177" s="153">
        <f t="shared" si="740"/>
        <v>50088</v>
      </c>
      <c r="C5177" s="179" t="str">
        <f t="shared" si="736"/>
        <v>구간57</v>
      </c>
      <c r="D5177" s="152">
        <f t="shared" si="733"/>
        <v>90</v>
      </c>
      <c r="E5177" s="180">
        <f>COUNTIF($C$15:C5177,C5177)</f>
        <v>48</v>
      </c>
      <c r="F5177" s="181">
        <f t="shared" si="737"/>
        <v>0</v>
      </c>
      <c r="G5177" s="181">
        <f t="shared" si="738"/>
        <v>0</v>
      </c>
      <c r="H5177" s="182">
        <f t="shared" si="734"/>
        <v>0</v>
      </c>
    </row>
    <row r="5178" spans="1:8">
      <c r="A5178" s="152">
        <f t="shared" si="740"/>
        <v>5164</v>
      </c>
      <c r="B5178" s="153">
        <f t="shared" si="740"/>
        <v>50089</v>
      </c>
      <c r="C5178" s="179" t="str">
        <f t="shared" si="736"/>
        <v>구간57</v>
      </c>
      <c r="D5178" s="152">
        <f t="shared" si="733"/>
        <v>90</v>
      </c>
      <c r="E5178" s="180">
        <f>COUNTIF($C$15:C5178,C5178)</f>
        <v>49</v>
      </c>
      <c r="F5178" s="181">
        <f t="shared" si="737"/>
        <v>0</v>
      </c>
      <c r="G5178" s="181">
        <f t="shared" si="738"/>
        <v>0</v>
      </c>
      <c r="H5178" s="182">
        <f t="shared" si="734"/>
        <v>0</v>
      </c>
    </row>
    <row r="5179" spans="1:8">
      <c r="A5179" s="152">
        <f t="shared" si="740"/>
        <v>5165</v>
      </c>
      <c r="B5179" s="153">
        <f t="shared" si="740"/>
        <v>50090</v>
      </c>
      <c r="C5179" s="179" t="str">
        <f t="shared" si="736"/>
        <v>구간57</v>
      </c>
      <c r="D5179" s="152">
        <f t="shared" si="733"/>
        <v>90</v>
      </c>
      <c r="E5179" s="180">
        <f>COUNTIF($C$15:C5179,C5179)</f>
        <v>50</v>
      </c>
      <c r="F5179" s="181">
        <f t="shared" si="737"/>
        <v>0</v>
      </c>
      <c r="G5179" s="181">
        <f t="shared" si="738"/>
        <v>0</v>
      </c>
      <c r="H5179" s="182">
        <f t="shared" si="734"/>
        <v>0</v>
      </c>
    </row>
    <row r="5180" spans="1:8">
      <c r="A5180" s="152">
        <f t="shared" si="740"/>
        <v>5166</v>
      </c>
      <c r="B5180" s="153">
        <f t="shared" si="740"/>
        <v>50091</v>
      </c>
      <c r="C5180" s="179" t="str">
        <f t="shared" si="736"/>
        <v>구간57</v>
      </c>
      <c r="D5180" s="152">
        <f t="shared" si="733"/>
        <v>90</v>
      </c>
      <c r="E5180" s="180">
        <f>COUNTIF($C$15:C5180,C5180)</f>
        <v>51</v>
      </c>
      <c r="F5180" s="181">
        <f t="shared" si="737"/>
        <v>0</v>
      </c>
      <c r="G5180" s="181">
        <f t="shared" si="738"/>
        <v>0</v>
      </c>
      <c r="H5180" s="182">
        <f t="shared" si="734"/>
        <v>0</v>
      </c>
    </row>
    <row r="5181" spans="1:8">
      <c r="A5181" s="152">
        <f t="shared" si="740"/>
        <v>5167</v>
      </c>
      <c r="B5181" s="153">
        <f t="shared" si="740"/>
        <v>50092</v>
      </c>
      <c r="C5181" s="179" t="str">
        <f t="shared" si="736"/>
        <v>구간57</v>
      </c>
      <c r="D5181" s="152">
        <f t="shared" si="733"/>
        <v>90</v>
      </c>
      <c r="E5181" s="180">
        <f>COUNTIF($C$15:C5181,C5181)</f>
        <v>52</v>
      </c>
      <c r="F5181" s="181">
        <f t="shared" si="737"/>
        <v>0</v>
      </c>
      <c r="G5181" s="181">
        <f t="shared" si="738"/>
        <v>0</v>
      </c>
      <c r="H5181" s="182">
        <f t="shared" si="734"/>
        <v>0</v>
      </c>
    </row>
    <row r="5182" spans="1:8">
      <c r="A5182" s="152">
        <f t="shared" si="740"/>
        <v>5168</v>
      </c>
      <c r="B5182" s="153">
        <f t="shared" si="740"/>
        <v>50093</v>
      </c>
      <c r="C5182" s="179" t="str">
        <f t="shared" si="736"/>
        <v>구간57</v>
      </c>
      <c r="D5182" s="152">
        <f t="shared" si="733"/>
        <v>90</v>
      </c>
      <c r="E5182" s="180">
        <f>COUNTIF($C$15:C5182,C5182)</f>
        <v>53</v>
      </c>
      <c r="F5182" s="181">
        <f t="shared" si="737"/>
        <v>0</v>
      </c>
      <c r="G5182" s="181">
        <f t="shared" si="738"/>
        <v>0</v>
      </c>
      <c r="H5182" s="182">
        <f t="shared" si="734"/>
        <v>0</v>
      </c>
    </row>
    <row r="5183" spans="1:8">
      <c r="A5183" s="152">
        <f t="shared" si="740"/>
        <v>5169</v>
      </c>
      <c r="B5183" s="153">
        <f t="shared" si="740"/>
        <v>50094</v>
      </c>
      <c r="C5183" s="179" t="str">
        <f t="shared" si="736"/>
        <v>구간57</v>
      </c>
      <c r="D5183" s="152">
        <f t="shared" si="733"/>
        <v>90</v>
      </c>
      <c r="E5183" s="180">
        <f>COUNTIF($C$15:C5183,C5183)</f>
        <v>54</v>
      </c>
      <c r="F5183" s="181">
        <f t="shared" si="737"/>
        <v>0</v>
      </c>
      <c r="G5183" s="181">
        <f t="shared" si="738"/>
        <v>0</v>
      </c>
      <c r="H5183" s="182">
        <f t="shared" si="734"/>
        <v>0</v>
      </c>
    </row>
    <row r="5184" spans="1:8">
      <c r="A5184" s="152">
        <f t="shared" ref="A5184:B5199" si="741">A5183+1</f>
        <v>5170</v>
      </c>
      <c r="B5184" s="153">
        <f t="shared" si="741"/>
        <v>50095</v>
      </c>
      <c r="C5184" s="179" t="str">
        <f t="shared" si="736"/>
        <v>구간57</v>
      </c>
      <c r="D5184" s="152">
        <f t="shared" si="733"/>
        <v>90</v>
      </c>
      <c r="E5184" s="180">
        <f>COUNTIF($C$15:C5184,C5184)</f>
        <v>55</v>
      </c>
      <c r="F5184" s="181">
        <f t="shared" si="737"/>
        <v>0</v>
      </c>
      <c r="G5184" s="181">
        <f t="shared" si="738"/>
        <v>0</v>
      </c>
      <c r="H5184" s="182">
        <f t="shared" si="734"/>
        <v>0</v>
      </c>
    </row>
    <row r="5185" spans="1:8">
      <c r="A5185" s="152">
        <f t="shared" si="741"/>
        <v>5171</v>
      </c>
      <c r="B5185" s="153">
        <f t="shared" si="741"/>
        <v>50096</v>
      </c>
      <c r="C5185" s="179" t="str">
        <f t="shared" si="736"/>
        <v>구간57</v>
      </c>
      <c r="D5185" s="152">
        <f t="shared" si="733"/>
        <v>90</v>
      </c>
      <c r="E5185" s="180">
        <f>COUNTIF($C$15:C5185,C5185)</f>
        <v>56</v>
      </c>
      <c r="F5185" s="181">
        <f t="shared" si="737"/>
        <v>0</v>
      </c>
      <c r="G5185" s="181">
        <f t="shared" si="738"/>
        <v>0</v>
      </c>
      <c r="H5185" s="182">
        <f t="shared" si="734"/>
        <v>0</v>
      </c>
    </row>
    <row r="5186" spans="1:8">
      <c r="A5186" s="152">
        <f t="shared" si="741"/>
        <v>5172</v>
      </c>
      <c r="B5186" s="153">
        <f t="shared" si="741"/>
        <v>50097</v>
      </c>
      <c r="C5186" s="179" t="str">
        <f t="shared" si="736"/>
        <v>구간57</v>
      </c>
      <c r="D5186" s="152">
        <f t="shared" si="733"/>
        <v>90</v>
      </c>
      <c r="E5186" s="180">
        <f>COUNTIF($C$15:C5186,C5186)</f>
        <v>57</v>
      </c>
      <c r="F5186" s="181">
        <f t="shared" si="737"/>
        <v>0</v>
      </c>
      <c r="G5186" s="181">
        <f t="shared" si="738"/>
        <v>0</v>
      </c>
      <c r="H5186" s="182">
        <f t="shared" si="734"/>
        <v>0</v>
      </c>
    </row>
    <row r="5187" spans="1:8">
      <c r="A5187" s="152">
        <f t="shared" si="741"/>
        <v>5173</v>
      </c>
      <c r="B5187" s="153">
        <f t="shared" si="741"/>
        <v>50098</v>
      </c>
      <c r="C5187" s="179" t="str">
        <f t="shared" si="736"/>
        <v>구간57</v>
      </c>
      <c r="D5187" s="152">
        <f t="shared" si="733"/>
        <v>90</v>
      </c>
      <c r="E5187" s="180">
        <f>COUNTIF($C$15:C5187,C5187)</f>
        <v>58</v>
      </c>
      <c r="F5187" s="181">
        <f t="shared" si="737"/>
        <v>0</v>
      </c>
      <c r="G5187" s="181">
        <f t="shared" si="738"/>
        <v>0</v>
      </c>
      <c r="H5187" s="182">
        <f t="shared" si="734"/>
        <v>0</v>
      </c>
    </row>
    <row r="5188" spans="1:8">
      <c r="A5188" s="152">
        <f t="shared" si="741"/>
        <v>5174</v>
      </c>
      <c r="B5188" s="153">
        <f t="shared" si="741"/>
        <v>50099</v>
      </c>
      <c r="C5188" s="179" t="str">
        <f t="shared" si="736"/>
        <v>구간57</v>
      </c>
      <c r="D5188" s="152">
        <f t="shared" si="733"/>
        <v>90</v>
      </c>
      <c r="E5188" s="180">
        <f>COUNTIF($C$15:C5188,C5188)</f>
        <v>59</v>
      </c>
      <c r="F5188" s="181">
        <f t="shared" si="737"/>
        <v>0</v>
      </c>
      <c r="G5188" s="181">
        <f t="shared" si="738"/>
        <v>0</v>
      </c>
      <c r="H5188" s="182">
        <f t="shared" si="734"/>
        <v>0</v>
      </c>
    </row>
    <row r="5189" spans="1:8">
      <c r="A5189" s="152">
        <f t="shared" si="741"/>
        <v>5175</v>
      </c>
      <c r="B5189" s="153">
        <f t="shared" si="741"/>
        <v>50100</v>
      </c>
      <c r="C5189" s="179" t="str">
        <f t="shared" si="736"/>
        <v>구간57</v>
      </c>
      <c r="D5189" s="152">
        <f t="shared" si="733"/>
        <v>90</v>
      </c>
      <c r="E5189" s="180">
        <f>COUNTIF($C$15:C5189,C5189)</f>
        <v>60</v>
      </c>
      <c r="F5189" s="181">
        <f t="shared" si="737"/>
        <v>0</v>
      </c>
      <c r="G5189" s="181">
        <f t="shared" si="738"/>
        <v>0</v>
      </c>
      <c r="H5189" s="182">
        <f t="shared" si="734"/>
        <v>0</v>
      </c>
    </row>
    <row r="5190" spans="1:8">
      <c r="A5190" s="152">
        <f t="shared" si="741"/>
        <v>5176</v>
      </c>
      <c r="B5190" s="153">
        <f t="shared" si="741"/>
        <v>50101</v>
      </c>
      <c r="C5190" s="179" t="str">
        <f t="shared" si="736"/>
        <v>구간57</v>
      </c>
      <c r="D5190" s="152">
        <f t="shared" si="733"/>
        <v>90</v>
      </c>
      <c r="E5190" s="180">
        <f>COUNTIF($C$15:C5190,C5190)</f>
        <v>61</v>
      </c>
      <c r="F5190" s="181">
        <f t="shared" si="737"/>
        <v>0</v>
      </c>
      <c r="G5190" s="181">
        <f t="shared" si="738"/>
        <v>0</v>
      </c>
      <c r="H5190" s="182">
        <f t="shared" si="734"/>
        <v>0</v>
      </c>
    </row>
    <row r="5191" spans="1:8">
      <c r="A5191" s="152">
        <f t="shared" si="741"/>
        <v>5177</v>
      </c>
      <c r="B5191" s="153">
        <f t="shared" si="741"/>
        <v>50102</v>
      </c>
      <c r="C5191" s="179" t="str">
        <f t="shared" si="736"/>
        <v>구간57</v>
      </c>
      <c r="D5191" s="152">
        <f t="shared" si="733"/>
        <v>90</v>
      </c>
      <c r="E5191" s="180">
        <f>COUNTIF($C$15:C5191,C5191)</f>
        <v>62</v>
      </c>
      <c r="F5191" s="181">
        <f t="shared" si="737"/>
        <v>0</v>
      </c>
      <c r="G5191" s="181">
        <f t="shared" si="738"/>
        <v>0</v>
      </c>
      <c r="H5191" s="182">
        <f t="shared" si="734"/>
        <v>0</v>
      </c>
    </row>
    <row r="5192" spans="1:8">
      <c r="A5192" s="152">
        <f t="shared" si="741"/>
        <v>5178</v>
      </c>
      <c r="B5192" s="153">
        <f t="shared" si="741"/>
        <v>50103</v>
      </c>
      <c r="C5192" s="179" t="str">
        <f t="shared" si="736"/>
        <v>구간57</v>
      </c>
      <c r="D5192" s="152">
        <f t="shared" si="733"/>
        <v>90</v>
      </c>
      <c r="E5192" s="180">
        <f>COUNTIF($C$15:C5192,C5192)</f>
        <v>63</v>
      </c>
      <c r="F5192" s="181">
        <f t="shared" si="737"/>
        <v>0</v>
      </c>
      <c r="G5192" s="181">
        <f t="shared" si="738"/>
        <v>0</v>
      </c>
      <c r="H5192" s="182">
        <f t="shared" si="734"/>
        <v>0</v>
      </c>
    </row>
    <row r="5193" spans="1:8">
      <c r="A5193" s="152">
        <f t="shared" si="741"/>
        <v>5179</v>
      </c>
      <c r="B5193" s="153">
        <f t="shared" si="741"/>
        <v>50104</v>
      </c>
      <c r="C5193" s="179" t="str">
        <f t="shared" si="736"/>
        <v>구간57</v>
      </c>
      <c r="D5193" s="152">
        <f t="shared" si="733"/>
        <v>90</v>
      </c>
      <c r="E5193" s="180">
        <f>COUNTIF($C$15:C5193,C5193)</f>
        <v>64</v>
      </c>
      <c r="F5193" s="181">
        <f t="shared" si="737"/>
        <v>0</v>
      </c>
      <c r="G5193" s="181">
        <f t="shared" si="738"/>
        <v>0</v>
      </c>
      <c r="H5193" s="182">
        <f t="shared" si="734"/>
        <v>0</v>
      </c>
    </row>
    <row r="5194" spans="1:8">
      <c r="A5194" s="152">
        <f t="shared" si="741"/>
        <v>5180</v>
      </c>
      <c r="B5194" s="153">
        <f t="shared" si="741"/>
        <v>50105</v>
      </c>
      <c r="C5194" s="179" t="str">
        <f t="shared" si="736"/>
        <v>구간57</v>
      </c>
      <c r="D5194" s="152">
        <f t="shared" si="733"/>
        <v>90</v>
      </c>
      <c r="E5194" s="180">
        <f>COUNTIF($C$15:C5194,C5194)</f>
        <v>65</v>
      </c>
      <c r="F5194" s="181">
        <f t="shared" si="737"/>
        <v>0</v>
      </c>
      <c r="G5194" s="181">
        <f t="shared" si="738"/>
        <v>0</v>
      </c>
      <c r="H5194" s="182">
        <f t="shared" si="734"/>
        <v>0</v>
      </c>
    </row>
    <row r="5195" spans="1:8">
      <c r="A5195" s="152">
        <f t="shared" si="741"/>
        <v>5181</v>
      </c>
      <c r="B5195" s="153">
        <f t="shared" si="741"/>
        <v>50106</v>
      </c>
      <c r="C5195" s="179" t="str">
        <f t="shared" si="736"/>
        <v>구간57</v>
      </c>
      <c r="D5195" s="152">
        <f t="shared" si="733"/>
        <v>90</v>
      </c>
      <c r="E5195" s="180">
        <f>COUNTIF($C$15:C5195,C5195)</f>
        <v>66</v>
      </c>
      <c r="F5195" s="181">
        <f t="shared" si="737"/>
        <v>0</v>
      </c>
      <c r="G5195" s="181">
        <f t="shared" si="738"/>
        <v>0</v>
      </c>
      <c r="H5195" s="182">
        <f t="shared" si="734"/>
        <v>0</v>
      </c>
    </row>
    <row r="5196" spans="1:8">
      <c r="A5196" s="152">
        <f t="shared" si="741"/>
        <v>5182</v>
      </c>
      <c r="B5196" s="153">
        <f t="shared" si="741"/>
        <v>50107</v>
      </c>
      <c r="C5196" s="179" t="str">
        <f t="shared" si="736"/>
        <v>구간57</v>
      </c>
      <c r="D5196" s="152">
        <f t="shared" si="733"/>
        <v>90</v>
      </c>
      <c r="E5196" s="180">
        <f>COUNTIF($C$15:C5196,C5196)</f>
        <v>67</v>
      </c>
      <c r="F5196" s="181">
        <f t="shared" si="737"/>
        <v>0</v>
      </c>
      <c r="G5196" s="181">
        <f t="shared" si="738"/>
        <v>0</v>
      </c>
      <c r="H5196" s="182">
        <f t="shared" si="734"/>
        <v>0</v>
      </c>
    </row>
    <row r="5197" spans="1:8">
      <c r="A5197" s="152">
        <f t="shared" si="741"/>
        <v>5183</v>
      </c>
      <c r="B5197" s="153">
        <f t="shared" si="741"/>
        <v>50108</v>
      </c>
      <c r="C5197" s="179" t="str">
        <f t="shared" si="736"/>
        <v>구간57</v>
      </c>
      <c r="D5197" s="152">
        <f t="shared" si="733"/>
        <v>90</v>
      </c>
      <c r="E5197" s="180">
        <f>COUNTIF($C$15:C5197,C5197)</f>
        <v>68</v>
      </c>
      <c r="F5197" s="181">
        <f t="shared" si="737"/>
        <v>0</v>
      </c>
      <c r="G5197" s="181">
        <f t="shared" si="738"/>
        <v>0</v>
      </c>
      <c r="H5197" s="182">
        <f t="shared" si="734"/>
        <v>0</v>
      </c>
    </row>
    <row r="5198" spans="1:8">
      <c r="A5198" s="152">
        <f t="shared" si="741"/>
        <v>5184</v>
      </c>
      <c r="B5198" s="153">
        <f t="shared" si="741"/>
        <v>50109</v>
      </c>
      <c r="C5198" s="179" t="str">
        <f t="shared" si="736"/>
        <v>구간57</v>
      </c>
      <c r="D5198" s="152">
        <f t="shared" si="733"/>
        <v>90</v>
      </c>
      <c r="E5198" s="180">
        <f>COUNTIF($C$15:C5198,C5198)</f>
        <v>69</v>
      </c>
      <c r="F5198" s="181">
        <f t="shared" si="737"/>
        <v>0</v>
      </c>
      <c r="G5198" s="181">
        <f t="shared" si="738"/>
        <v>0</v>
      </c>
      <c r="H5198" s="182">
        <f t="shared" si="734"/>
        <v>0</v>
      </c>
    </row>
    <row r="5199" spans="1:8">
      <c r="A5199" s="152">
        <f t="shared" si="741"/>
        <v>5185</v>
      </c>
      <c r="B5199" s="153">
        <f t="shared" si="741"/>
        <v>50110</v>
      </c>
      <c r="C5199" s="179" t="str">
        <f t="shared" si="736"/>
        <v>구간57</v>
      </c>
      <c r="D5199" s="152">
        <f t="shared" ref="D5199:D5262" si="742">COUNTIF($C$15:$C$49928,C5199)</f>
        <v>90</v>
      </c>
      <c r="E5199" s="180">
        <f>COUNTIF($C$15:C5199,C5199)</f>
        <v>70</v>
      </c>
      <c r="F5199" s="181">
        <f t="shared" si="737"/>
        <v>0</v>
      </c>
      <c r="G5199" s="181">
        <f t="shared" si="738"/>
        <v>0</v>
      </c>
      <c r="H5199" s="182">
        <f t="shared" ref="H5199:H5262" si="743">F5199+G5199</f>
        <v>0</v>
      </c>
    </row>
    <row r="5200" spans="1:8">
      <c r="A5200" s="152">
        <f t="shared" ref="A5200:B5215" si="744">A5199+1</f>
        <v>5186</v>
      </c>
      <c r="B5200" s="153">
        <f t="shared" si="744"/>
        <v>50111</v>
      </c>
      <c r="C5200" s="179" t="str">
        <f t="shared" ref="C5200:C5263" si="745">IF(IFERROR(HLOOKUP(B5200,$D$5:$BK$6,2,FALSE),"")="",C5201,HLOOKUP(B5200,$D$5:$BK$7,2,FALSE))</f>
        <v>구간57</v>
      </c>
      <c r="D5200" s="152">
        <f t="shared" si="742"/>
        <v>90</v>
      </c>
      <c r="E5200" s="180">
        <f>COUNTIF($C$15:C5200,C5200)</f>
        <v>71</v>
      </c>
      <c r="F5200" s="181">
        <f t="shared" ref="F5200:F5263" si="746">HLOOKUP($C5200,$D$6:$BK$11,6,FALSE)</f>
        <v>0</v>
      </c>
      <c r="G5200" s="181">
        <f t="shared" ref="G5200:G5263" si="747">HLOOKUP($C5200,$D$6:$BK$11,5,FALSE)*(E5200)</f>
        <v>0</v>
      </c>
      <c r="H5200" s="182">
        <f t="shared" si="743"/>
        <v>0</v>
      </c>
    </row>
    <row r="5201" spans="1:8">
      <c r="A5201" s="152">
        <f t="shared" si="744"/>
        <v>5187</v>
      </c>
      <c r="B5201" s="153">
        <f t="shared" si="744"/>
        <v>50112</v>
      </c>
      <c r="C5201" s="179" t="str">
        <f t="shared" si="745"/>
        <v>구간57</v>
      </c>
      <c r="D5201" s="152">
        <f t="shared" si="742"/>
        <v>90</v>
      </c>
      <c r="E5201" s="180">
        <f>COUNTIF($C$15:C5201,C5201)</f>
        <v>72</v>
      </c>
      <c r="F5201" s="181">
        <f t="shared" si="746"/>
        <v>0</v>
      </c>
      <c r="G5201" s="181">
        <f t="shared" si="747"/>
        <v>0</v>
      </c>
      <c r="H5201" s="182">
        <f t="shared" si="743"/>
        <v>0</v>
      </c>
    </row>
    <row r="5202" spans="1:8">
      <c r="A5202" s="152">
        <f t="shared" si="744"/>
        <v>5188</v>
      </c>
      <c r="B5202" s="153">
        <f t="shared" si="744"/>
        <v>50113</v>
      </c>
      <c r="C5202" s="179" t="str">
        <f t="shared" si="745"/>
        <v>구간57</v>
      </c>
      <c r="D5202" s="152">
        <f t="shared" si="742"/>
        <v>90</v>
      </c>
      <c r="E5202" s="180">
        <f>COUNTIF($C$15:C5202,C5202)</f>
        <v>73</v>
      </c>
      <c r="F5202" s="181">
        <f t="shared" si="746"/>
        <v>0</v>
      </c>
      <c r="G5202" s="181">
        <f t="shared" si="747"/>
        <v>0</v>
      </c>
      <c r="H5202" s="182">
        <f t="shared" si="743"/>
        <v>0</v>
      </c>
    </row>
    <row r="5203" spans="1:8">
      <c r="A5203" s="152">
        <f t="shared" si="744"/>
        <v>5189</v>
      </c>
      <c r="B5203" s="153">
        <f t="shared" si="744"/>
        <v>50114</v>
      </c>
      <c r="C5203" s="179" t="str">
        <f t="shared" si="745"/>
        <v>구간57</v>
      </c>
      <c r="D5203" s="152">
        <f t="shared" si="742"/>
        <v>90</v>
      </c>
      <c r="E5203" s="180">
        <f>COUNTIF($C$15:C5203,C5203)</f>
        <v>74</v>
      </c>
      <c r="F5203" s="181">
        <f t="shared" si="746"/>
        <v>0</v>
      </c>
      <c r="G5203" s="181">
        <f t="shared" si="747"/>
        <v>0</v>
      </c>
      <c r="H5203" s="182">
        <f t="shared" si="743"/>
        <v>0</v>
      </c>
    </row>
    <row r="5204" spans="1:8">
      <c r="A5204" s="152">
        <f t="shared" si="744"/>
        <v>5190</v>
      </c>
      <c r="B5204" s="153">
        <f t="shared" si="744"/>
        <v>50115</v>
      </c>
      <c r="C5204" s="179" t="str">
        <f t="shared" si="745"/>
        <v>구간57</v>
      </c>
      <c r="D5204" s="152">
        <f t="shared" si="742"/>
        <v>90</v>
      </c>
      <c r="E5204" s="180">
        <f>COUNTIF($C$15:C5204,C5204)</f>
        <v>75</v>
      </c>
      <c r="F5204" s="181">
        <f t="shared" si="746"/>
        <v>0</v>
      </c>
      <c r="G5204" s="181">
        <f t="shared" si="747"/>
        <v>0</v>
      </c>
      <c r="H5204" s="182">
        <f t="shared" si="743"/>
        <v>0</v>
      </c>
    </row>
    <row r="5205" spans="1:8">
      <c r="A5205" s="152">
        <f t="shared" si="744"/>
        <v>5191</v>
      </c>
      <c r="B5205" s="153">
        <f t="shared" si="744"/>
        <v>50116</v>
      </c>
      <c r="C5205" s="179" t="str">
        <f t="shared" si="745"/>
        <v>구간57</v>
      </c>
      <c r="D5205" s="152">
        <f t="shared" si="742"/>
        <v>90</v>
      </c>
      <c r="E5205" s="180">
        <f>COUNTIF($C$15:C5205,C5205)</f>
        <v>76</v>
      </c>
      <c r="F5205" s="181">
        <f t="shared" si="746"/>
        <v>0</v>
      </c>
      <c r="G5205" s="181">
        <f t="shared" si="747"/>
        <v>0</v>
      </c>
      <c r="H5205" s="182">
        <f t="shared" si="743"/>
        <v>0</v>
      </c>
    </row>
    <row r="5206" spans="1:8">
      <c r="A5206" s="152">
        <f t="shared" si="744"/>
        <v>5192</v>
      </c>
      <c r="B5206" s="153">
        <f t="shared" si="744"/>
        <v>50117</v>
      </c>
      <c r="C5206" s="179" t="str">
        <f t="shared" si="745"/>
        <v>구간57</v>
      </c>
      <c r="D5206" s="152">
        <f t="shared" si="742"/>
        <v>90</v>
      </c>
      <c r="E5206" s="180">
        <f>COUNTIF($C$15:C5206,C5206)</f>
        <v>77</v>
      </c>
      <c r="F5206" s="181">
        <f t="shared" si="746"/>
        <v>0</v>
      </c>
      <c r="G5206" s="181">
        <f t="shared" si="747"/>
        <v>0</v>
      </c>
      <c r="H5206" s="182">
        <f t="shared" si="743"/>
        <v>0</v>
      </c>
    </row>
    <row r="5207" spans="1:8">
      <c r="A5207" s="152">
        <f t="shared" si="744"/>
        <v>5193</v>
      </c>
      <c r="B5207" s="153">
        <f t="shared" si="744"/>
        <v>50118</v>
      </c>
      <c r="C5207" s="179" t="str">
        <f t="shared" si="745"/>
        <v>구간57</v>
      </c>
      <c r="D5207" s="152">
        <f t="shared" si="742"/>
        <v>90</v>
      </c>
      <c r="E5207" s="180">
        <f>COUNTIF($C$15:C5207,C5207)</f>
        <v>78</v>
      </c>
      <c r="F5207" s="181">
        <f t="shared" si="746"/>
        <v>0</v>
      </c>
      <c r="G5207" s="181">
        <f t="shared" si="747"/>
        <v>0</v>
      </c>
      <c r="H5207" s="182">
        <f t="shared" si="743"/>
        <v>0</v>
      </c>
    </row>
    <row r="5208" spans="1:8">
      <c r="A5208" s="152">
        <f t="shared" si="744"/>
        <v>5194</v>
      </c>
      <c r="B5208" s="153">
        <f t="shared" si="744"/>
        <v>50119</v>
      </c>
      <c r="C5208" s="179" t="str">
        <f t="shared" si="745"/>
        <v>구간57</v>
      </c>
      <c r="D5208" s="152">
        <f t="shared" si="742"/>
        <v>90</v>
      </c>
      <c r="E5208" s="180">
        <f>COUNTIF($C$15:C5208,C5208)</f>
        <v>79</v>
      </c>
      <c r="F5208" s="181">
        <f t="shared" si="746"/>
        <v>0</v>
      </c>
      <c r="G5208" s="181">
        <f t="shared" si="747"/>
        <v>0</v>
      </c>
      <c r="H5208" s="182">
        <f t="shared" si="743"/>
        <v>0</v>
      </c>
    </row>
    <row r="5209" spans="1:8">
      <c r="A5209" s="152">
        <f t="shared" si="744"/>
        <v>5195</v>
      </c>
      <c r="B5209" s="153">
        <f t="shared" si="744"/>
        <v>50120</v>
      </c>
      <c r="C5209" s="179" t="str">
        <f t="shared" si="745"/>
        <v>구간57</v>
      </c>
      <c r="D5209" s="152">
        <f t="shared" si="742"/>
        <v>90</v>
      </c>
      <c r="E5209" s="180">
        <f>COUNTIF($C$15:C5209,C5209)</f>
        <v>80</v>
      </c>
      <c r="F5209" s="181">
        <f t="shared" si="746"/>
        <v>0</v>
      </c>
      <c r="G5209" s="181">
        <f t="shared" si="747"/>
        <v>0</v>
      </c>
      <c r="H5209" s="182">
        <f t="shared" si="743"/>
        <v>0</v>
      </c>
    </row>
    <row r="5210" spans="1:8">
      <c r="A5210" s="152">
        <f t="shared" si="744"/>
        <v>5196</v>
      </c>
      <c r="B5210" s="153">
        <f t="shared" si="744"/>
        <v>50121</v>
      </c>
      <c r="C5210" s="179" t="str">
        <f t="shared" si="745"/>
        <v>구간57</v>
      </c>
      <c r="D5210" s="152">
        <f t="shared" si="742"/>
        <v>90</v>
      </c>
      <c r="E5210" s="180">
        <f>COUNTIF($C$15:C5210,C5210)</f>
        <v>81</v>
      </c>
      <c r="F5210" s="181">
        <f t="shared" si="746"/>
        <v>0</v>
      </c>
      <c r="G5210" s="181">
        <f t="shared" si="747"/>
        <v>0</v>
      </c>
      <c r="H5210" s="182">
        <f t="shared" si="743"/>
        <v>0</v>
      </c>
    </row>
    <row r="5211" spans="1:8">
      <c r="A5211" s="152">
        <f t="shared" si="744"/>
        <v>5197</v>
      </c>
      <c r="B5211" s="153">
        <f t="shared" si="744"/>
        <v>50122</v>
      </c>
      <c r="C5211" s="179" t="str">
        <f t="shared" si="745"/>
        <v>구간57</v>
      </c>
      <c r="D5211" s="152">
        <f t="shared" si="742"/>
        <v>90</v>
      </c>
      <c r="E5211" s="180">
        <f>COUNTIF($C$15:C5211,C5211)</f>
        <v>82</v>
      </c>
      <c r="F5211" s="181">
        <f t="shared" si="746"/>
        <v>0</v>
      </c>
      <c r="G5211" s="181">
        <f t="shared" si="747"/>
        <v>0</v>
      </c>
      <c r="H5211" s="182">
        <f t="shared" si="743"/>
        <v>0</v>
      </c>
    </row>
    <row r="5212" spans="1:8">
      <c r="A5212" s="152">
        <f t="shared" si="744"/>
        <v>5198</v>
      </c>
      <c r="B5212" s="153">
        <f t="shared" si="744"/>
        <v>50123</v>
      </c>
      <c r="C5212" s="179" t="str">
        <f t="shared" si="745"/>
        <v>구간57</v>
      </c>
      <c r="D5212" s="152">
        <f t="shared" si="742"/>
        <v>90</v>
      </c>
      <c r="E5212" s="180">
        <f>COUNTIF($C$15:C5212,C5212)</f>
        <v>83</v>
      </c>
      <c r="F5212" s="181">
        <f t="shared" si="746"/>
        <v>0</v>
      </c>
      <c r="G5212" s="181">
        <f t="shared" si="747"/>
        <v>0</v>
      </c>
      <c r="H5212" s="182">
        <f t="shared" si="743"/>
        <v>0</v>
      </c>
    </row>
    <row r="5213" spans="1:8">
      <c r="A5213" s="152">
        <f t="shared" si="744"/>
        <v>5199</v>
      </c>
      <c r="B5213" s="153">
        <f t="shared" si="744"/>
        <v>50124</v>
      </c>
      <c r="C5213" s="179" t="str">
        <f t="shared" si="745"/>
        <v>구간57</v>
      </c>
      <c r="D5213" s="152">
        <f t="shared" si="742"/>
        <v>90</v>
      </c>
      <c r="E5213" s="180">
        <f>COUNTIF($C$15:C5213,C5213)</f>
        <v>84</v>
      </c>
      <c r="F5213" s="181">
        <f t="shared" si="746"/>
        <v>0</v>
      </c>
      <c r="G5213" s="181">
        <f t="shared" si="747"/>
        <v>0</v>
      </c>
      <c r="H5213" s="182">
        <f t="shared" si="743"/>
        <v>0</v>
      </c>
    </row>
    <row r="5214" spans="1:8">
      <c r="A5214" s="152">
        <f t="shared" si="744"/>
        <v>5200</v>
      </c>
      <c r="B5214" s="153">
        <f t="shared" si="744"/>
        <v>50125</v>
      </c>
      <c r="C5214" s="179" t="str">
        <f t="shared" si="745"/>
        <v>구간57</v>
      </c>
      <c r="D5214" s="152">
        <f t="shared" si="742"/>
        <v>90</v>
      </c>
      <c r="E5214" s="180">
        <f>COUNTIF($C$15:C5214,C5214)</f>
        <v>85</v>
      </c>
      <c r="F5214" s="181">
        <f t="shared" si="746"/>
        <v>0</v>
      </c>
      <c r="G5214" s="181">
        <f t="shared" si="747"/>
        <v>0</v>
      </c>
      <c r="H5214" s="182">
        <f t="shared" si="743"/>
        <v>0</v>
      </c>
    </row>
    <row r="5215" spans="1:8">
      <c r="A5215" s="152">
        <f t="shared" si="744"/>
        <v>5201</v>
      </c>
      <c r="B5215" s="153">
        <f t="shared" si="744"/>
        <v>50126</v>
      </c>
      <c r="C5215" s="179" t="str">
        <f t="shared" si="745"/>
        <v>구간57</v>
      </c>
      <c r="D5215" s="152">
        <f t="shared" si="742"/>
        <v>90</v>
      </c>
      <c r="E5215" s="180">
        <f>COUNTIF($C$15:C5215,C5215)</f>
        <v>86</v>
      </c>
      <c r="F5215" s="181">
        <f t="shared" si="746"/>
        <v>0</v>
      </c>
      <c r="G5215" s="181">
        <f t="shared" si="747"/>
        <v>0</v>
      </c>
      <c r="H5215" s="182">
        <f t="shared" si="743"/>
        <v>0</v>
      </c>
    </row>
    <row r="5216" spans="1:8">
      <c r="A5216" s="152">
        <f t="shared" ref="A5216:B5231" si="748">A5215+1</f>
        <v>5202</v>
      </c>
      <c r="B5216" s="153">
        <f t="shared" si="748"/>
        <v>50127</v>
      </c>
      <c r="C5216" s="179" t="str">
        <f t="shared" si="745"/>
        <v>구간57</v>
      </c>
      <c r="D5216" s="152">
        <f t="shared" si="742"/>
        <v>90</v>
      </c>
      <c r="E5216" s="180">
        <f>COUNTIF($C$15:C5216,C5216)</f>
        <v>87</v>
      </c>
      <c r="F5216" s="181">
        <f t="shared" si="746"/>
        <v>0</v>
      </c>
      <c r="G5216" s="181">
        <f t="shared" si="747"/>
        <v>0</v>
      </c>
      <c r="H5216" s="182">
        <f t="shared" si="743"/>
        <v>0</v>
      </c>
    </row>
    <row r="5217" spans="1:8">
      <c r="A5217" s="152">
        <f t="shared" si="748"/>
        <v>5203</v>
      </c>
      <c r="B5217" s="153">
        <f t="shared" si="748"/>
        <v>50128</v>
      </c>
      <c r="C5217" s="179" t="str">
        <f t="shared" si="745"/>
        <v>구간57</v>
      </c>
      <c r="D5217" s="152">
        <f t="shared" si="742"/>
        <v>90</v>
      </c>
      <c r="E5217" s="180">
        <f>COUNTIF($C$15:C5217,C5217)</f>
        <v>88</v>
      </c>
      <c r="F5217" s="181">
        <f t="shared" si="746"/>
        <v>0</v>
      </c>
      <c r="G5217" s="181">
        <f t="shared" si="747"/>
        <v>0</v>
      </c>
      <c r="H5217" s="182">
        <f t="shared" si="743"/>
        <v>0</v>
      </c>
    </row>
    <row r="5218" spans="1:8">
      <c r="A5218" s="152">
        <f t="shared" si="748"/>
        <v>5204</v>
      </c>
      <c r="B5218" s="153">
        <f t="shared" si="748"/>
        <v>50129</v>
      </c>
      <c r="C5218" s="179" t="str">
        <f t="shared" si="745"/>
        <v>구간57</v>
      </c>
      <c r="D5218" s="152">
        <f t="shared" si="742"/>
        <v>90</v>
      </c>
      <c r="E5218" s="180">
        <f>COUNTIF($C$15:C5218,C5218)</f>
        <v>89</v>
      </c>
      <c r="F5218" s="181">
        <f t="shared" si="746"/>
        <v>0</v>
      </c>
      <c r="G5218" s="181">
        <f t="shared" si="747"/>
        <v>0</v>
      </c>
      <c r="H5218" s="182">
        <f t="shared" si="743"/>
        <v>0</v>
      </c>
    </row>
    <row r="5219" spans="1:8">
      <c r="A5219" s="152">
        <f t="shared" si="748"/>
        <v>5205</v>
      </c>
      <c r="B5219" s="153">
        <f t="shared" si="748"/>
        <v>50130</v>
      </c>
      <c r="C5219" s="179" t="str">
        <f t="shared" si="745"/>
        <v>구간57</v>
      </c>
      <c r="D5219" s="152">
        <f t="shared" si="742"/>
        <v>90</v>
      </c>
      <c r="E5219" s="180">
        <f>COUNTIF($C$15:C5219,C5219)</f>
        <v>90</v>
      </c>
      <c r="F5219" s="181">
        <f t="shared" si="746"/>
        <v>0</v>
      </c>
      <c r="G5219" s="181">
        <f t="shared" si="747"/>
        <v>0</v>
      </c>
      <c r="H5219" s="182">
        <f t="shared" si="743"/>
        <v>0</v>
      </c>
    </row>
    <row r="5220" spans="1:8">
      <c r="A5220" s="152">
        <f t="shared" si="748"/>
        <v>5206</v>
      </c>
      <c r="B5220" s="153">
        <f t="shared" si="748"/>
        <v>50131</v>
      </c>
      <c r="C5220" s="179" t="str">
        <f t="shared" si="745"/>
        <v>구간58</v>
      </c>
      <c r="D5220" s="152">
        <f t="shared" si="742"/>
        <v>91</v>
      </c>
      <c r="E5220" s="180">
        <f>COUNTIF($C$15:C5220,C5220)</f>
        <v>1</v>
      </c>
      <c r="F5220" s="181">
        <f t="shared" si="746"/>
        <v>0</v>
      </c>
      <c r="G5220" s="181">
        <f t="shared" si="747"/>
        <v>0</v>
      </c>
      <c r="H5220" s="182">
        <f t="shared" si="743"/>
        <v>0</v>
      </c>
    </row>
    <row r="5221" spans="1:8">
      <c r="A5221" s="152">
        <f t="shared" si="748"/>
        <v>5207</v>
      </c>
      <c r="B5221" s="153">
        <f t="shared" si="748"/>
        <v>50132</v>
      </c>
      <c r="C5221" s="179" t="str">
        <f t="shared" si="745"/>
        <v>구간58</v>
      </c>
      <c r="D5221" s="152">
        <f t="shared" si="742"/>
        <v>91</v>
      </c>
      <c r="E5221" s="180">
        <f>COUNTIF($C$15:C5221,C5221)</f>
        <v>2</v>
      </c>
      <c r="F5221" s="181">
        <f t="shared" si="746"/>
        <v>0</v>
      </c>
      <c r="G5221" s="181">
        <f t="shared" si="747"/>
        <v>0</v>
      </c>
      <c r="H5221" s="182">
        <f t="shared" si="743"/>
        <v>0</v>
      </c>
    </row>
    <row r="5222" spans="1:8">
      <c r="A5222" s="152">
        <f t="shared" si="748"/>
        <v>5208</v>
      </c>
      <c r="B5222" s="153">
        <f t="shared" si="748"/>
        <v>50133</v>
      </c>
      <c r="C5222" s="179" t="str">
        <f t="shared" si="745"/>
        <v>구간58</v>
      </c>
      <c r="D5222" s="152">
        <f t="shared" si="742"/>
        <v>91</v>
      </c>
      <c r="E5222" s="180">
        <f>COUNTIF($C$15:C5222,C5222)</f>
        <v>3</v>
      </c>
      <c r="F5222" s="181">
        <f t="shared" si="746"/>
        <v>0</v>
      </c>
      <c r="G5222" s="181">
        <f t="shared" si="747"/>
        <v>0</v>
      </c>
      <c r="H5222" s="182">
        <f t="shared" si="743"/>
        <v>0</v>
      </c>
    </row>
    <row r="5223" spans="1:8">
      <c r="A5223" s="152">
        <f t="shared" si="748"/>
        <v>5209</v>
      </c>
      <c r="B5223" s="153">
        <f t="shared" si="748"/>
        <v>50134</v>
      </c>
      <c r="C5223" s="179" t="str">
        <f t="shared" si="745"/>
        <v>구간58</v>
      </c>
      <c r="D5223" s="152">
        <f t="shared" si="742"/>
        <v>91</v>
      </c>
      <c r="E5223" s="180">
        <f>COUNTIF($C$15:C5223,C5223)</f>
        <v>4</v>
      </c>
      <c r="F5223" s="181">
        <f t="shared" si="746"/>
        <v>0</v>
      </c>
      <c r="G5223" s="181">
        <f t="shared" si="747"/>
        <v>0</v>
      </c>
      <c r="H5223" s="182">
        <f t="shared" si="743"/>
        <v>0</v>
      </c>
    </row>
    <row r="5224" spans="1:8">
      <c r="A5224" s="152">
        <f t="shared" si="748"/>
        <v>5210</v>
      </c>
      <c r="B5224" s="153">
        <f t="shared" si="748"/>
        <v>50135</v>
      </c>
      <c r="C5224" s="179" t="str">
        <f t="shared" si="745"/>
        <v>구간58</v>
      </c>
      <c r="D5224" s="152">
        <f t="shared" si="742"/>
        <v>91</v>
      </c>
      <c r="E5224" s="180">
        <f>COUNTIF($C$15:C5224,C5224)</f>
        <v>5</v>
      </c>
      <c r="F5224" s="181">
        <f t="shared" si="746"/>
        <v>0</v>
      </c>
      <c r="G5224" s="181">
        <f t="shared" si="747"/>
        <v>0</v>
      </c>
      <c r="H5224" s="182">
        <f t="shared" si="743"/>
        <v>0</v>
      </c>
    </row>
    <row r="5225" spans="1:8">
      <c r="A5225" s="152">
        <f t="shared" si="748"/>
        <v>5211</v>
      </c>
      <c r="B5225" s="153">
        <f t="shared" si="748"/>
        <v>50136</v>
      </c>
      <c r="C5225" s="179" t="str">
        <f t="shared" si="745"/>
        <v>구간58</v>
      </c>
      <c r="D5225" s="152">
        <f t="shared" si="742"/>
        <v>91</v>
      </c>
      <c r="E5225" s="180">
        <f>COUNTIF($C$15:C5225,C5225)</f>
        <v>6</v>
      </c>
      <c r="F5225" s="181">
        <f t="shared" si="746"/>
        <v>0</v>
      </c>
      <c r="G5225" s="181">
        <f t="shared" si="747"/>
        <v>0</v>
      </c>
      <c r="H5225" s="182">
        <f t="shared" si="743"/>
        <v>0</v>
      </c>
    </row>
    <row r="5226" spans="1:8">
      <c r="A5226" s="152">
        <f t="shared" si="748"/>
        <v>5212</v>
      </c>
      <c r="B5226" s="153">
        <f t="shared" si="748"/>
        <v>50137</v>
      </c>
      <c r="C5226" s="179" t="str">
        <f t="shared" si="745"/>
        <v>구간58</v>
      </c>
      <c r="D5226" s="152">
        <f t="shared" si="742"/>
        <v>91</v>
      </c>
      <c r="E5226" s="180">
        <f>COUNTIF($C$15:C5226,C5226)</f>
        <v>7</v>
      </c>
      <c r="F5226" s="181">
        <f t="shared" si="746"/>
        <v>0</v>
      </c>
      <c r="G5226" s="181">
        <f t="shared" si="747"/>
        <v>0</v>
      </c>
      <c r="H5226" s="182">
        <f t="shared" si="743"/>
        <v>0</v>
      </c>
    </row>
    <row r="5227" spans="1:8">
      <c r="A5227" s="152">
        <f t="shared" si="748"/>
        <v>5213</v>
      </c>
      <c r="B5227" s="153">
        <f t="shared" si="748"/>
        <v>50138</v>
      </c>
      <c r="C5227" s="179" t="str">
        <f t="shared" si="745"/>
        <v>구간58</v>
      </c>
      <c r="D5227" s="152">
        <f t="shared" si="742"/>
        <v>91</v>
      </c>
      <c r="E5227" s="180">
        <f>COUNTIF($C$15:C5227,C5227)</f>
        <v>8</v>
      </c>
      <c r="F5227" s="181">
        <f t="shared" si="746"/>
        <v>0</v>
      </c>
      <c r="G5227" s="181">
        <f t="shared" si="747"/>
        <v>0</v>
      </c>
      <c r="H5227" s="182">
        <f t="shared" si="743"/>
        <v>0</v>
      </c>
    </row>
    <row r="5228" spans="1:8">
      <c r="A5228" s="152">
        <f t="shared" si="748"/>
        <v>5214</v>
      </c>
      <c r="B5228" s="153">
        <f t="shared" si="748"/>
        <v>50139</v>
      </c>
      <c r="C5228" s="179" t="str">
        <f t="shared" si="745"/>
        <v>구간58</v>
      </c>
      <c r="D5228" s="152">
        <f t="shared" si="742"/>
        <v>91</v>
      </c>
      <c r="E5228" s="180">
        <f>COUNTIF($C$15:C5228,C5228)</f>
        <v>9</v>
      </c>
      <c r="F5228" s="181">
        <f t="shared" si="746"/>
        <v>0</v>
      </c>
      <c r="G5228" s="181">
        <f t="shared" si="747"/>
        <v>0</v>
      </c>
      <c r="H5228" s="182">
        <f t="shared" si="743"/>
        <v>0</v>
      </c>
    </row>
    <row r="5229" spans="1:8">
      <c r="A5229" s="152">
        <f t="shared" si="748"/>
        <v>5215</v>
      </c>
      <c r="B5229" s="153">
        <f t="shared" si="748"/>
        <v>50140</v>
      </c>
      <c r="C5229" s="179" t="str">
        <f t="shared" si="745"/>
        <v>구간58</v>
      </c>
      <c r="D5229" s="152">
        <f t="shared" si="742"/>
        <v>91</v>
      </c>
      <c r="E5229" s="180">
        <f>COUNTIF($C$15:C5229,C5229)</f>
        <v>10</v>
      </c>
      <c r="F5229" s="181">
        <f t="shared" si="746"/>
        <v>0</v>
      </c>
      <c r="G5229" s="181">
        <f t="shared" si="747"/>
        <v>0</v>
      </c>
      <c r="H5229" s="182">
        <f t="shared" si="743"/>
        <v>0</v>
      </c>
    </row>
    <row r="5230" spans="1:8">
      <c r="A5230" s="152">
        <f t="shared" si="748"/>
        <v>5216</v>
      </c>
      <c r="B5230" s="153">
        <f t="shared" si="748"/>
        <v>50141</v>
      </c>
      <c r="C5230" s="179" t="str">
        <f t="shared" si="745"/>
        <v>구간58</v>
      </c>
      <c r="D5230" s="152">
        <f t="shared" si="742"/>
        <v>91</v>
      </c>
      <c r="E5230" s="180">
        <f>COUNTIF($C$15:C5230,C5230)</f>
        <v>11</v>
      </c>
      <c r="F5230" s="181">
        <f t="shared" si="746"/>
        <v>0</v>
      </c>
      <c r="G5230" s="181">
        <f t="shared" si="747"/>
        <v>0</v>
      </c>
      <c r="H5230" s="182">
        <f t="shared" si="743"/>
        <v>0</v>
      </c>
    </row>
    <row r="5231" spans="1:8">
      <c r="A5231" s="152">
        <f t="shared" si="748"/>
        <v>5217</v>
      </c>
      <c r="B5231" s="153">
        <f t="shared" si="748"/>
        <v>50142</v>
      </c>
      <c r="C5231" s="179" t="str">
        <f t="shared" si="745"/>
        <v>구간58</v>
      </c>
      <c r="D5231" s="152">
        <f t="shared" si="742"/>
        <v>91</v>
      </c>
      <c r="E5231" s="180">
        <f>COUNTIF($C$15:C5231,C5231)</f>
        <v>12</v>
      </c>
      <c r="F5231" s="181">
        <f t="shared" si="746"/>
        <v>0</v>
      </c>
      <c r="G5231" s="181">
        <f t="shared" si="747"/>
        <v>0</v>
      </c>
      <c r="H5231" s="182">
        <f t="shared" si="743"/>
        <v>0</v>
      </c>
    </row>
    <row r="5232" spans="1:8">
      <c r="A5232" s="152">
        <f t="shared" ref="A5232:B5247" si="749">A5231+1</f>
        <v>5218</v>
      </c>
      <c r="B5232" s="153">
        <f t="shared" si="749"/>
        <v>50143</v>
      </c>
      <c r="C5232" s="179" t="str">
        <f t="shared" si="745"/>
        <v>구간58</v>
      </c>
      <c r="D5232" s="152">
        <f t="shared" si="742"/>
        <v>91</v>
      </c>
      <c r="E5232" s="180">
        <f>COUNTIF($C$15:C5232,C5232)</f>
        <v>13</v>
      </c>
      <c r="F5232" s="181">
        <f t="shared" si="746"/>
        <v>0</v>
      </c>
      <c r="G5232" s="181">
        <f t="shared" si="747"/>
        <v>0</v>
      </c>
      <c r="H5232" s="182">
        <f t="shared" si="743"/>
        <v>0</v>
      </c>
    </row>
    <row r="5233" spans="1:8">
      <c r="A5233" s="152">
        <f t="shared" si="749"/>
        <v>5219</v>
      </c>
      <c r="B5233" s="153">
        <f t="shared" si="749"/>
        <v>50144</v>
      </c>
      <c r="C5233" s="179" t="str">
        <f t="shared" si="745"/>
        <v>구간58</v>
      </c>
      <c r="D5233" s="152">
        <f t="shared" si="742"/>
        <v>91</v>
      </c>
      <c r="E5233" s="180">
        <f>COUNTIF($C$15:C5233,C5233)</f>
        <v>14</v>
      </c>
      <c r="F5233" s="181">
        <f t="shared" si="746"/>
        <v>0</v>
      </c>
      <c r="G5233" s="181">
        <f t="shared" si="747"/>
        <v>0</v>
      </c>
      <c r="H5233" s="182">
        <f t="shared" si="743"/>
        <v>0</v>
      </c>
    </row>
    <row r="5234" spans="1:8">
      <c r="A5234" s="152">
        <f t="shared" si="749"/>
        <v>5220</v>
      </c>
      <c r="B5234" s="153">
        <f t="shared" si="749"/>
        <v>50145</v>
      </c>
      <c r="C5234" s="179" t="str">
        <f t="shared" si="745"/>
        <v>구간58</v>
      </c>
      <c r="D5234" s="152">
        <f t="shared" si="742"/>
        <v>91</v>
      </c>
      <c r="E5234" s="180">
        <f>COUNTIF($C$15:C5234,C5234)</f>
        <v>15</v>
      </c>
      <c r="F5234" s="181">
        <f t="shared" si="746"/>
        <v>0</v>
      </c>
      <c r="G5234" s="181">
        <f t="shared" si="747"/>
        <v>0</v>
      </c>
      <c r="H5234" s="182">
        <f t="shared" si="743"/>
        <v>0</v>
      </c>
    </row>
    <row r="5235" spans="1:8">
      <c r="A5235" s="152">
        <f t="shared" si="749"/>
        <v>5221</v>
      </c>
      <c r="B5235" s="153">
        <f t="shared" si="749"/>
        <v>50146</v>
      </c>
      <c r="C5235" s="179" t="str">
        <f t="shared" si="745"/>
        <v>구간58</v>
      </c>
      <c r="D5235" s="152">
        <f t="shared" si="742"/>
        <v>91</v>
      </c>
      <c r="E5235" s="180">
        <f>COUNTIF($C$15:C5235,C5235)</f>
        <v>16</v>
      </c>
      <c r="F5235" s="181">
        <f t="shared" si="746"/>
        <v>0</v>
      </c>
      <c r="G5235" s="181">
        <f t="shared" si="747"/>
        <v>0</v>
      </c>
      <c r="H5235" s="182">
        <f t="shared" si="743"/>
        <v>0</v>
      </c>
    </row>
    <row r="5236" spans="1:8">
      <c r="A5236" s="152">
        <f t="shared" si="749"/>
        <v>5222</v>
      </c>
      <c r="B5236" s="153">
        <f t="shared" si="749"/>
        <v>50147</v>
      </c>
      <c r="C5236" s="179" t="str">
        <f t="shared" si="745"/>
        <v>구간58</v>
      </c>
      <c r="D5236" s="152">
        <f t="shared" si="742"/>
        <v>91</v>
      </c>
      <c r="E5236" s="180">
        <f>COUNTIF($C$15:C5236,C5236)</f>
        <v>17</v>
      </c>
      <c r="F5236" s="181">
        <f t="shared" si="746"/>
        <v>0</v>
      </c>
      <c r="G5236" s="181">
        <f t="shared" si="747"/>
        <v>0</v>
      </c>
      <c r="H5236" s="182">
        <f t="shared" si="743"/>
        <v>0</v>
      </c>
    </row>
    <row r="5237" spans="1:8">
      <c r="A5237" s="152">
        <f t="shared" si="749"/>
        <v>5223</v>
      </c>
      <c r="B5237" s="153">
        <f t="shared" si="749"/>
        <v>50148</v>
      </c>
      <c r="C5237" s="179" t="str">
        <f t="shared" si="745"/>
        <v>구간58</v>
      </c>
      <c r="D5237" s="152">
        <f t="shared" si="742"/>
        <v>91</v>
      </c>
      <c r="E5237" s="180">
        <f>COUNTIF($C$15:C5237,C5237)</f>
        <v>18</v>
      </c>
      <c r="F5237" s="181">
        <f t="shared" si="746"/>
        <v>0</v>
      </c>
      <c r="G5237" s="181">
        <f t="shared" si="747"/>
        <v>0</v>
      </c>
      <c r="H5237" s="182">
        <f t="shared" si="743"/>
        <v>0</v>
      </c>
    </row>
    <row r="5238" spans="1:8">
      <c r="A5238" s="152">
        <f t="shared" si="749"/>
        <v>5224</v>
      </c>
      <c r="B5238" s="153">
        <f t="shared" si="749"/>
        <v>50149</v>
      </c>
      <c r="C5238" s="179" t="str">
        <f t="shared" si="745"/>
        <v>구간58</v>
      </c>
      <c r="D5238" s="152">
        <f t="shared" si="742"/>
        <v>91</v>
      </c>
      <c r="E5238" s="180">
        <f>COUNTIF($C$15:C5238,C5238)</f>
        <v>19</v>
      </c>
      <c r="F5238" s="181">
        <f t="shared" si="746"/>
        <v>0</v>
      </c>
      <c r="G5238" s="181">
        <f t="shared" si="747"/>
        <v>0</v>
      </c>
      <c r="H5238" s="182">
        <f t="shared" si="743"/>
        <v>0</v>
      </c>
    </row>
    <row r="5239" spans="1:8">
      <c r="A5239" s="152">
        <f t="shared" si="749"/>
        <v>5225</v>
      </c>
      <c r="B5239" s="153">
        <f t="shared" si="749"/>
        <v>50150</v>
      </c>
      <c r="C5239" s="179" t="str">
        <f t="shared" si="745"/>
        <v>구간58</v>
      </c>
      <c r="D5239" s="152">
        <f t="shared" si="742"/>
        <v>91</v>
      </c>
      <c r="E5239" s="180">
        <f>COUNTIF($C$15:C5239,C5239)</f>
        <v>20</v>
      </c>
      <c r="F5239" s="181">
        <f t="shared" si="746"/>
        <v>0</v>
      </c>
      <c r="G5239" s="181">
        <f t="shared" si="747"/>
        <v>0</v>
      </c>
      <c r="H5239" s="182">
        <f t="shared" si="743"/>
        <v>0</v>
      </c>
    </row>
    <row r="5240" spans="1:8">
      <c r="A5240" s="152">
        <f t="shared" si="749"/>
        <v>5226</v>
      </c>
      <c r="B5240" s="153">
        <f t="shared" si="749"/>
        <v>50151</v>
      </c>
      <c r="C5240" s="179" t="str">
        <f t="shared" si="745"/>
        <v>구간58</v>
      </c>
      <c r="D5240" s="152">
        <f t="shared" si="742"/>
        <v>91</v>
      </c>
      <c r="E5240" s="180">
        <f>COUNTIF($C$15:C5240,C5240)</f>
        <v>21</v>
      </c>
      <c r="F5240" s="181">
        <f t="shared" si="746"/>
        <v>0</v>
      </c>
      <c r="G5240" s="181">
        <f t="shared" si="747"/>
        <v>0</v>
      </c>
      <c r="H5240" s="182">
        <f t="shared" si="743"/>
        <v>0</v>
      </c>
    </row>
    <row r="5241" spans="1:8">
      <c r="A5241" s="152">
        <f t="shared" si="749"/>
        <v>5227</v>
      </c>
      <c r="B5241" s="153">
        <f t="shared" si="749"/>
        <v>50152</v>
      </c>
      <c r="C5241" s="179" t="str">
        <f t="shared" si="745"/>
        <v>구간58</v>
      </c>
      <c r="D5241" s="152">
        <f t="shared" si="742"/>
        <v>91</v>
      </c>
      <c r="E5241" s="180">
        <f>COUNTIF($C$15:C5241,C5241)</f>
        <v>22</v>
      </c>
      <c r="F5241" s="181">
        <f t="shared" si="746"/>
        <v>0</v>
      </c>
      <c r="G5241" s="181">
        <f t="shared" si="747"/>
        <v>0</v>
      </c>
      <c r="H5241" s="182">
        <f t="shared" si="743"/>
        <v>0</v>
      </c>
    </row>
    <row r="5242" spans="1:8">
      <c r="A5242" s="152">
        <f t="shared" si="749"/>
        <v>5228</v>
      </c>
      <c r="B5242" s="153">
        <f t="shared" si="749"/>
        <v>50153</v>
      </c>
      <c r="C5242" s="179" t="str">
        <f t="shared" si="745"/>
        <v>구간58</v>
      </c>
      <c r="D5242" s="152">
        <f t="shared" si="742"/>
        <v>91</v>
      </c>
      <c r="E5242" s="180">
        <f>COUNTIF($C$15:C5242,C5242)</f>
        <v>23</v>
      </c>
      <c r="F5242" s="181">
        <f t="shared" si="746"/>
        <v>0</v>
      </c>
      <c r="G5242" s="181">
        <f t="shared" si="747"/>
        <v>0</v>
      </c>
      <c r="H5242" s="182">
        <f t="shared" si="743"/>
        <v>0</v>
      </c>
    </row>
    <row r="5243" spans="1:8">
      <c r="A5243" s="152">
        <f t="shared" si="749"/>
        <v>5229</v>
      </c>
      <c r="B5243" s="153">
        <f t="shared" si="749"/>
        <v>50154</v>
      </c>
      <c r="C5243" s="179" t="str">
        <f t="shared" si="745"/>
        <v>구간58</v>
      </c>
      <c r="D5243" s="152">
        <f t="shared" si="742"/>
        <v>91</v>
      </c>
      <c r="E5243" s="180">
        <f>COUNTIF($C$15:C5243,C5243)</f>
        <v>24</v>
      </c>
      <c r="F5243" s="181">
        <f t="shared" si="746"/>
        <v>0</v>
      </c>
      <c r="G5243" s="181">
        <f t="shared" si="747"/>
        <v>0</v>
      </c>
      <c r="H5243" s="182">
        <f t="shared" si="743"/>
        <v>0</v>
      </c>
    </row>
    <row r="5244" spans="1:8">
      <c r="A5244" s="152">
        <f t="shared" si="749"/>
        <v>5230</v>
      </c>
      <c r="B5244" s="153">
        <f t="shared" si="749"/>
        <v>50155</v>
      </c>
      <c r="C5244" s="179" t="str">
        <f t="shared" si="745"/>
        <v>구간58</v>
      </c>
      <c r="D5244" s="152">
        <f t="shared" si="742"/>
        <v>91</v>
      </c>
      <c r="E5244" s="180">
        <f>COUNTIF($C$15:C5244,C5244)</f>
        <v>25</v>
      </c>
      <c r="F5244" s="181">
        <f t="shared" si="746"/>
        <v>0</v>
      </c>
      <c r="G5244" s="181">
        <f t="shared" si="747"/>
        <v>0</v>
      </c>
      <c r="H5244" s="182">
        <f t="shared" si="743"/>
        <v>0</v>
      </c>
    </row>
    <row r="5245" spans="1:8">
      <c r="A5245" s="152">
        <f t="shared" si="749"/>
        <v>5231</v>
      </c>
      <c r="B5245" s="153">
        <f t="shared" si="749"/>
        <v>50156</v>
      </c>
      <c r="C5245" s="179" t="str">
        <f t="shared" si="745"/>
        <v>구간58</v>
      </c>
      <c r="D5245" s="152">
        <f t="shared" si="742"/>
        <v>91</v>
      </c>
      <c r="E5245" s="180">
        <f>COUNTIF($C$15:C5245,C5245)</f>
        <v>26</v>
      </c>
      <c r="F5245" s="181">
        <f t="shared" si="746"/>
        <v>0</v>
      </c>
      <c r="G5245" s="181">
        <f t="shared" si="747"/>
        <v>0</v>
      </c>
      <c r="H5245" s="182">
        <f t="shared" si="743"/>
        <v>0</v>
      </c>
    </row>
    <row r="5246" spans="1:8">
      <c r="A5246" s="152">
        <f t="shared" si="749"/>
        <v>5232</v>
      </c>
      <c r="B5246" s="153">
        <f t="shared" si="749"/>
        <v>50157</v>
      </c>
      <c r="C5246" s="179" t="str">
        <f t="shared" si="745"/>
        <v>구간58</v>
      </c>
      <c r="D5246" s="152">
        <f t="shared" si="742"/>
        <v>91</v>
      </c>
      <c r="E5246" s="180">
        <f>COUNTIF($C$15:C5246,C5246)</f>
        <v>27</v>
      </c>
      <c r="F5246" s="181">
        <f t="shared" si="746"/>
        <v>0</v>
      </c>
      <c r="G5246" s="181">
        <f t="shared" si="747"/>
        <v>0</v>
      </c>
      <c r="H5246" s="182">
        <f t="shared" si="743"/>
        <v>0</v>
      </c>
    </row>
    <row r="5247" spans="1:8">
      <c r="A5247" s="152">
        <f t="shared" si="749"/>
        <v>5233</v>
      </c>
      <c r="B5247" s="153">
        <f t="shared" si="749"/>
        <v>50158</v>
      </c>
      <c r="C5247" s="179" t="str">
        <f t="shared" si="745"/>
        <v>구간58</v>
      </c>
      <c r="D5247" s="152">
        <f t="shared" si="742"/>
        <v>91</v>
      </c>
      <c r="E5247" s="180">
        <f>COUNTIF($C$15:C5247,C5247)</f>
        <v>28</v>
      </c>
      <c r="F5247" s="181">
        <f t="shared" si="746"/>
        <v>0</v>
      </c>
      <c r="G5247" s="181">
        <f t="shared" si="747"/>
        <v>0</v>
      </c>
      <c r="H5247" s="182">
        <f t="shared" si="743"/>
        <v>0</v>
      </c>
    </row>
    <row r="5248" spans="1:8">
      <c r="A5248" s="152">
        <f t="shared" ref="A5248:B5263" si="750">A5247+1</f>
        <v>5234</v>
      </c>
      <c r="B5248" s="153">
        <f t="shared" si="750"/>
        <v>50159</v>
      </c>
      <c r="C5248" s="179" t="str">
        <f t="shared" si="745"/>
        <v>구간58</v>
      </c>
      <c r="D5248" s="152">
        <f t="shared" si="742"/>
        <v>91</v>
      </c>
      <c r="E5248" s="180">
        <f>COUNTIF($C$15:C5248,C5248)</f>
        <v>29</v>
      </c>
      <c r="F5248" s="181">
        <f t="shared" si="746"/>
        <v>0</v>
      </c>
      <c r="G5248" s="181">
        <f t="shared" si="747"/>
        <v>0</v>
      </c>
      <c r="H5248" s="182">
        <f t="shared" si="743"/>
        <v>0</v>
      </c>
    </row>
    <row r="5249" spans="1:8">
      <c r="A5249" s="152">
        <f t="shared" si="750"/>
        <v>5235</v>
      </c>
      <c r="B5249" s="153">
        <f t="shared" si="750"/>
        <v>50160</v>
      </c>
      <c r="C5249" s="179" t="str">
        <f t="shared" si="745"/>
        <v>구간58</v>
      </c>
      <c r="D5249" s="152">
        <f t="shared" si="742"/>
        <v>91</v>
      </c>
      <c r="E5249" s="180">
        <f>COUNTIF($C$15:C5249,C5249)</f>
        <v>30</v>
      </c>
      <c r="F5249" s="181">
        <f t="shared" si="746"/>
        <v>0</v>
      </c>
      <c r="G5249" s="181">
        <f t="shared" si="747"/>
        <v>0</v>
      </c>
      <c r="H5249" s="182">
        <f t="shared" si="743"/>
        <v>0</v>
      </c>
    </row>
    <row r="5250" spans="1:8">
      <c r="A5250" s="152">
        <f t="shared" si="750"/>
        <v>5236</v>
      </c>
      <c r="B5250" s="153">
        <f t="shared" si="750"/>
        <v>50161</v>
      </c>
      <c r="C5250" s="179" t="str">
        <f t="shared" si="745"/>
        <v>구간58</v>
      </c>
      <c r="D5250" s="152">
        <f t="shared" si="742"/>
        <v>91</v>
      </c>
      <c r="E5250" s="180">
        <f>COUNTIF($C$15:C5250,C5250)</f>
        <v>31</v>
      </c>
      <c r="F5250" s="181">
        <f t="shared" si="746"/>
        <v>0</v>
      </c>
      <c r="G5250" s="181">
        <f t="shared" si="747"/>
        <v>0</v>
      </c>
      <c r="H5250" s="182">
        <f t="shared" si="743"/>
        <v>0</v>
      </c>
    </row>
    <row r="5251" spans="1:8">
      <c r="A5251" s="152">
        <f t="shared" si="750"/>
        <v>5237</v>
      </c>
      <c r="B5251" s="153">
        <f t="shared" si="750"/>
        <v>50162</v>
      </c>
      <c r="C5251" s="179" t="str">
        <f t="shared" si="745"/>
        <v>구간58</v>
      </c>
      <c r="D5251" s="152">
        <f t="shared" si="742"/>
        <v>91</v>
      </c>
      <c r="E5251" s="180">
        <f>COUNTIF($C$15:C5251,C5251)</f>
        <v>32</v>
      </c>
      <c r="F5251" s="181">
        <f t="shared" si="746"/>
        <v>0</v>
      </c>
      <c r="G5251" s="181">
        <f t="shared" si="747"/>
        <v>0</v>
      </c>
      <c r="H5251" s="182">
        <f t="shared" si="743"/>
        <v>0</v>
      </c>
    </row>
    <row r="5252" spans="1:8">
      <c r="A5252" s="152">
        <f t="shared" si="750"/>
        <v>5238</v>
      </c>
      <c r="B5252" s="153">
        <f t="shared" si="750"/>
        <v>50163</v>
      </c>
      <c r="C5252" s="179" t="str">
        <f t="shared" si="745"/>
        <v>구간58</v>
      </c>
      <c r="D5252" s="152">
        <f t="shared" si="742"/>
        <v>91</v>
      </c>
      <c r="E5252" s="180">
        <f>COUNTIF($C$15:C5252,C5252)</f>
        <v>33</v>
      </c>
      <c r="F5252" s="181">
        <f t="shared" si="746"/>
        <v>0</v>
      </c>
      <c r="G5252" s="181">
        <f t="shared" si="747"/>
        <v>0</v>
      </c>
      <c r="H5252" s="182">
        <f t="shared" si="743"/>
        <v>0</v>
      </c>
    </row>
    <row r="5253" spans="1:8">
      <c r="A5253" s="152">
        <f t="shared" si="750"/>
        <v>5239</v>
      </c>
      <c r="B5253" s="153">
        <f t="shared" si="750"/>
        <v>50164</v>
      </c>
      <c r="C5253" s="179" t="str">
        <f t="shared" si="745"/>
        <v>구간58</v>
      </c>
      <c r="D5253" s="152">
        <f t="shared" si="742"/>
        <v>91</v>
      </c>
      <c r="E5253" s="180">
        <f>COUNTIF($C$15:C5253,C5253)</f>
        <v>34</v>
      </c>
      <c r="F5253" s="181">
        <f t="shared" si="746"/>
        <v>0</v>
      </c>
      <c r="G5253" s="181">
        <f t="shared" si="747"/>
        <v>0</v>
      </c>
      <c r="H5253" s="182">
        <f t="shared" si="743"/>
        <v>0</v>
      </c>
    </row>
    <row r="5254" spans="1:8">
      <c r="A5254" s="152">
        <f t="shared" si="750"/>
        <v>5240</v>
      </c>
      <c r="B5254" s="153">
        <f t="shared" si="750"/>
        <v>50165</v>
      </c>
      <c r="C5254" s="179" t="str">
        <f t="shared" si="745"/>
        <v>구간58</v>
      </c>
      <c r="D5254" s="152">
        <f t="shared" si="742"/>
        <v>91</v>
      </c>
      <c r="E5254" s="180">
        <f>COUNTIF($C$15:C5254,C5254)</f>
        <v>35</v>
      </c>
      <c r="F5254" s="181">
        <f t="shared" si="746"/>
        <v>0</v>
      </c>
      <c r="G5254" s="181">
        <f t="shared" si="747"/>
        <v>0</v>
      </c>
      <c r="H5254" s="182">
        <f t="shared" si="743"/>
        <v>0</v>
      </c>
    </row>
    <row r="5255" spans="1:8">
      <c r="A5255" s="152">
        <f t="shared" si="750"/>
        <v>5241</v>
      </c>
      <c r="B5255" s="153">
        <f t="shared" si="750"/>
        <v>50166</v>
      </c>
      <c r="C5255" s="179" t="str">
        <f t="shared" si="745"/>
        <v>구간58</v>
      </c>
      <c r="D5255" s="152">
        <f t="shared" si="742"/>
        <v>91</v>
      </c>
      <c r="E5255" s="180">
        <f>COUNTIF($C$15:C5255,C5255)</f>
        <v>36</v>
      </c>
      <c r="F5255" s="181">
        <f t="shared" si="746"/>
        <v>0</v>
      </c>
      <c r="G5255" s="181">
        <f t="shared" si="747"/>
        <v>0</v>
      </c>
      <c r="H5255" s="182">
        <f t="shared" si="743"/>
        <v>0</v>
      </c>
    </row>
    <row r="5256" spans="1:8">
      <c r="A5256" s="152">
        <f t="shared" si="750"/>
        <v>5242</v>
      </c>
      <c r="B5256" s="153">
        <f t="shared" si="750"/>
        <v>50167</v>
      </c>
      <c r="C5256" s="179" t="str">
        <f t="shared" si="745"/>
        <v>구간58</v>
      </c>
      <c r="D5256" s="152">
        <f t="shared" si="742"/>
        <v>91</v>
      </c>
      <c r="E5256" s="180">
        <f>COUNTIF($C$15:C5256,C5256)</f>
        <v>37</v>
      </c>
      <c r="F5256" s="181">
        <f t="shared" si="746"/>
        <v>0</v>
      </c>
      <c r="G5256" s="181">
        <f t="shared" si="747"/>
        <v>0</v>
      </c>
      <c r="H5256" s="182">
        <f t="shared" si="743"/>
        <v>0</v>
      </c>
    </row>
    <row r="5257" spans="1:8">
      <c r="A5257" s="152">
        <f t="shared" si="750"/>
        <v>5243</v>
      </c>
      <c r="B5257" s="153">
        <f t="shared" si="750"/>
        <v>50168</v>
      </c>
      <c r="C5257" s="179" t="str">
        <f t="shared" si="745"/>
        <v>구간58</v>
      </c>
      <c r="D5257" s="152">
        <f t="shared" si="742"/>
        <v>91</v>
      </c>
      <c r="E5257" s="180">
        <f>COUNTIF($C$15:C5257,C5257)</f>
        <v>38</v>
      </c>
      <c r="F5257" s="181">
        <f t="shared" si="746"/>
        <v>0</v>
      </c>
      <c r="G5257" s="181">
        <f t="shared" si="747"/>
        <v>0</v>
      </c>
      <c r="H5257" s="182">
        <f t="shared" si="743"/>
        <v>0</v>
      </c>
    </row>
    <row r="5258" spans="1:8">
      <c r="A5258" s="152">
        <f t="shared" si="750"/>
        <v>5244</v>
      </c>
      <c r="B5258" s="153">
        <f t="shared" si="750"/>
        <v>50169</v>
      </c>
      <c r="C5258" s="179" t="str">
        <f t="shared" si="745"/>
        <v>구간58</v>
      </c>
      <c r="D5258" s="152">
        <f t="shared" si="742"/>
        <v>91</v>
      </c>
      <c r="E5258" s="180">
        <f>COUNTIF($C$15:C5258,C5258)</f>
        <v>39</v>
      </c>
      <c r="F5258" s="181">
        <f t="shared" si="746"/>
        <v>0</v>
      </c>
      <c r="G5258" s="181">
        <f t="shared" si="747"/>
        <v>0</v>
      </c>
      <c r="H5258" s="182">
        <f t="shared" si="743"/>
        <v>0</v>
      </c>
    </row>
    <row r="5259" spans="1:8">
      <c r="A5259" s="152">
        <f t="shared" si="750"/>
        <v>5245</v>
      </c>
      <c r="B5259" s="153">
        <f t="shared" si="750"/>
        <v>50170</v>
      </c>
      <c r="C5259" s="179" t="str">
        <f t="shared" si="745"/>
        <v>구간58</v>
      </c>
      <c r="D5259" s="152">
        <f t="shared" si="742"/>
        <v>91</v>
      </c>
      <c r="E5259" s="180">
        <f>COUNTIF($C$15:C5259,C5259)</f>
        <v>40</v>
      </c>
      <c r="F5259" s="181">
        <f t="shared" si="746"/>
        <v>0</v>
      </c>
      <c r="G5259" s="181">
        <f t="shared" si="747"/>
        <v>0</v>
      </c>
      <c r="H5259" s="182">
        <f t="shared" si="743"/>
        <v>0</v>
      </c>
    </row>
    <row r="5260" spans="1:8">
      <c r="A5260" s="152">
        <f t="shared" si="750"/>
        <v>5246</v>
      </c>
      <c r="B5260" s="153">
        <f t="shared" si="750"/>
        <v>50171</v>
      </c>
      <c r="C5260" s="179" t="str">
        <f t="shared" si="745"/>
        <v>구간58</v>
      </c>
      <c r="D5260" s="152">
        <f t="shared" si="742"/>
        <v>91</v>
      </c>
      <c r="E5260" s="180">
        <f>COUNTIF($C$15:C5260,C5260)</f>
        <v>41</v>
      </c>
      <c r="F5260" s="181">
        <f t="shared" si="746"/>
        <v>0</v>
      </c>
      <c r="G5260" s="181">
        <f t="shared" si="747"/>
        <v>0</v>
      </c>
      <c r="H5260" s="182">
        <f t="shared" si="743"/>
        <v>0</v>
      </c>
    </row>
    <row r="5261" spans="1:8">
      <c r="A5261" s="152">
        <f t="shared" si="750"/>
        <v>5247</v>
      </c>
      <c r="B5261" s="153">
        <f t="shared" si="750"/>
        <v>50172</v>
      </c>
      <c r="C5261" s="179" t="str">
        <f t="shared" si="745"/>
        <v>구간58</v>
      </c>
      <c r="D5261" s="152">
        <f t="shared" si="742"/>
        <v>91</v>
      </c>
      <c r="E5261" s="180">
        <f>COUNTIF($C$15:C5261,C5261)</f>
        <v>42</v>
      </c>
      <c r="F5261" s="181">
        <f t="shared" si="746"/>
        <v>0</v>
      </c>
      <c r="G5261" s="181">
        <f t="shared" si="747"/>
        <v>0</v>
      </c>
      <c r="H5261" s="182">
        <f t="shared" si="743"/>
        <v>0</v>
      </c>
    </row>
    <row r="5262" spans="1:8">
      <c r="A5262" s="152">
        <f t="shared" si="750"/>
        <v>5248</v>
      </c>
      <c r="B5262" s="153">
        <f t="shared" si="750"/>
        <v>50173</v>
      </c>
      <c r="C5262" s="179" t="str">
        <f t="shared" si="745"/>
        <v>구간58</v>
      </c>
      <c r="D5262" s="152">
        <f t="shared" si="742"/>
        <v>91</v>
      </c>
      <c r="E5262" s="180">
        <f>COUNTIF($C$15:C5262,C5262)</f>
        <v>43</v>
      </c>
      <c r="F5262" s="181">
        <f t="shared" si="746"/>
        <v>0</v>
      </c>
      <c r="G5262" s="181">
        <f t="shared" si="747"/>
        <v>0</v>
      </c>
      <c r="H5262" s="182">
        <f t="shared" si="743"/>
        <v>0</v>
      </c>
    </row>
    <row r="5263" spans="1:8">
      <c r="A5263" s="152">
        <f t="shared" si="750"/>
        <v>5249</v>
      </c>
      <c r="B5263" s="153">
        <f t="shared" si="750"/>
        <v>50174</v>
      </c>
      <c r="C5263" s="179" t="str">
        <f t="shared" si="745"/>
        <v>구간58</v>
      </c>
      <c r="D5263" s="152">
        <f t="shared" ref="D5263:D5326" si="751">COUNTIF($C$15:$C$49928,C5263)</f>
        <v>91</v>
      </c>
      <c r="E5263" s="180">
        <f>COUNTIF($C$15:C5263,C5263)</f>
        <v>44</v>
      </c>
      <c r="F5263" s="181">
        <f t="shared" si="746"/>
        <v>0</v>
      </c>
      <c r="G5263" s="181">
        <f t="shared" si="747"/>
        <v>0</v>
      </c>
      <c r="H5263" s="182">
        <f t="shared" ref="H5263:H5326" si="752">F5263+G5263</f>
        <v>0</v>
      </c>
    </row>
    <row r="5264" spans="1:8">
      <c r="A5264" s="152">
        <f t="shared" ref="A5264:B5279" si="753">A5263+1</f>
        <v>5250</v>
      </c>
      <c r="B5264" s="153">
        <f t="shared" si="753"/>
        <v>50175</v>
      </c>
      <c r="C5264" s="179" t="str">
        <f t="shared" ref="C5264:C5327" si="754">IF(IFERROR(HLOOKUP(B5264,$D$5:$BK$6,2,FALSE),"")="",C5265,HLOOKUP(B5264,$D$5:$BK$7,2,FALSE))</f>
        <v>구간58</v>
      </c>
      <c r="D5264" s="152">
        <f t="shared" si="751"/>
        <v>91</v>
      </c>
      <c r="E5264" s="180">
        <f>COUNTIF($C$15:C5264,C5264)</f>
        <v>45</v>
      </c>
      <c r="F5264" s="181">
        <f t="shared" ref="F5264:F5327" si="755">HLOOKUP($C5264,$D$6:$BK$11,6,FALSE)</f>
        <v>0</v>
      </c>
      <c r="G5264" s="181">
        <f t="shared" ref="G5264:G5327" si="756">HLOOKUP($C5264,$D$6:$BK$11,5,FALSE)*(E5264)</f>
        <v>0</v>
      </c>
      <c r="H5264" s="182">
        <f t="shared" si="752"/>
        <v>0</v>
      </c>
    </row>
    <row r="5265" spans="1:8">
      <c r="A5265" s="152">
        <f t="shared" si="753"/>
        <v>5251</v>
      </c>
      <c r="B5265" s="153">
        <f t="shared" si="753"/>
        <v>50176</v>
      </c>
      <c r="C5265" s="179" t="str">
        <f t="shared" si="754"/>
        <v>구간58</v>
      </c>
      <c r="D5265" s="152">
        <f t="shared" si="751"/>
        <v>91</v>
      </c>
      <c r="E5265" s="180">
        <f>COUNTIF($C$15:C5265,C5265)</f>
        <v>46</v>
      </c>
      <c r="F5265" s="181">
        <f t="shared" si="755"/>
        <v>0</v>
      </c>
      <c r="G5265" s="181">
        <f t="shared" si="756"/>
        <v>0</v>
      </c>
      <c r="H5265" s="182">
        <f t="shared" si="752"/>
        <v>0</v>
      </c>
    </row>
    <row r="5266" spans="1:8">
      <c r="A5266" s="152">
        <f t="shared" si="753"/>
        <v>5252</v>
      </c>
      <c r="B5266" s="153">
        <f t="shared" si="753"/>
        <v>50177</v>
      </c>
      <c r="C5266" s="179" t="str">
        <f t="shared" si="754"/>
        <v>구간58</v>
      </c>
      <c r="D5266" s="152">
        <f t="shared" si="751"/>
        <v>91</v>
      </c>
      <c r="E5266" s="180">
        <f>COUNTIF($C$15:C5266,C5266)</f>
        <v>47</v>
      </c>
      <c r="F5266" s="181">
        <f t="shared" si="755"/>
        <v>0</v>
      </c>
      <c r="G5266" s="181">
        <f t="shared" si="756"/>
        <v>0</v>
      </c>
      <c r="H5266" s="182">
        <f t="shared" si="752"/>
        <v>0</v>
      </c>
    </row>
    <row r="5267" spans="1:8">
      <c r="A5267" s="152">
        <f t="shared" si="753"/>
        <v>5253</v>
      </c>
      <c r="B5267" s="153">
        <f t="shared" si="753"/>
        <v>50178</v>
      </c>
      <c r="C5267" s="179" t="str">
        <f t="shared" si="754"/>
        <v>구간58</v>
      </c>
      <c r="D5267" s="152">
        <f t="shared" si="751"/>
        <v>91</v>
      </c>
      <c r="E5267" s="180">
        <f>COUNTIF($C$15:C5267,C5267)</f>
        <v>48</v>
      </c>
      <c r="F5267" s="181">
        <f t="shared" si="755"/>
        <v>0</v>
      </c>
      <c r="G5267" s="181">
        <f t="shared" si="756"/>
        <v>0</v>
      </c>
      <c r="H5267" s="182">
        <f t="shared" si="752"/>
        <v>0</v>
      </c>
    </row>
    <row r="5268" spans="1:8">
      <c r="A5268" s="152">
        <f t="shared" si="753"/>
        <v>5254</v>
      </c>
      <c r="B5268" s="153">
        <f t="shared" si="753"/>
        <v>50179</v>
      </c>
      <c r="C5268" s="179" t="str">
        <f t="shared" si="754"/>
        <v>구간58</v>
      </c>
      <c r="D5268" s="152">
        <f t="shared" si="751"/>
        <v>91</v>
      </c>
      <c r="E5268" s="180">
        <f>COUNTIF($C$15:C5268,C5268)</f>
        <v>49</v>
      </c>
      <c r="F5268" s="181">
        <f t="shared" si="755"/>
        <v>0</v>
      </c>
      <c r="G5268" s="181">
        <f t="shared" si="756"/>
        <v>0</v>
      </c>
      <c r="H5268" s="182">
        <f t="shared" si="752"/>
        <v>0</v>
      </c>
    </row>
    <row r="5269" spans="1:8">
      <c r="A5269" s="152">
        <f t="shared" si="753"/>
        <v>5255</v>
      </c>
      <c r="B5269" s="153">
        <f t="shared" si="753"/>
        <v>50180</v>
      </c>
      <c r="C5269" s="179" t="str">
        <f t="shared" si="754"/>
        <v>구간58</v>
      </c>
      <c r="D5269" s="152">
        <f t="shared" si="751"/>
        <v>91</v>
      </c>
      <c r="E5269" s="180">
        <f>COUNTIF($C$15:C5269,C5269)</f>
        <v>50</v>
      </c>
      <c r="F5269" s="181">
        <f t="shared" si="755"/>
        <v>0</v>
      </c>
      <c r="G5269" s="181">
        <f t="shared" si="756"/>
        <v>0</v>
      </c>
      <c r="H5269" s="182">
        <f t="shared" si="752"/>
        <v>0</v>
      </c>
    </row>
    <row r="5270" spans="1:8">
      <c r="A5270" s="152">
        <f t="shared" si="753"/>
        <v>5256</v>
      </c>
      <c r="B5270" s="153">
        <f t="shared" si="753"/>
        <v>50181</v>
      </c>
      <c r="C5270" s="179" t="str">
        <f t="shared" si="754"/>
        <v>구간58</v>
      </c>
      <c r="D5270" s="152">
        <f t="shared" si="751"/>
        <v>91</v>
      </c>
      <c r="E5270" s="180">
        <f>COUNTIF($C$15:C5270,C5270)</f>
        <v>51</v>
      </c>
      <c r="F5270" s="181">
        <f t="shared" si="755"/>
        <v>0</v>
      </c>
      <c r="G5270" s="181">
        <f t="shared" si="756"/>
        <v>0</v>
      </c>
      <c r="H5270" s="182">
        <f t="shared" si="752"/>
        <v>0</v>
      </c>
    </row>
    <row r="5271" spans="1:8">
      <c r="A5271" s="152">
        <f t="shared" si="753"/>
        <v>5257</v>
      </c>
      <c r="B5271" s="153">
        <f t="shared" si="753"/>
        <v>50182</v>
      </c>
      <c r="C5271" s="179" t="str">
        <f t="shared" si="754"/>
        <v>구간58</v>
      </c>
      <c r="D5271" s="152">
        <f t="shared" si="751"/>
        <v>91</v>
      </c>
      <c r="E5271" s="180">
        <f>COUNTIF($C$15:C5271,C5271)</f>
        <v>52</v>
      </c>
      <c r="F5271" s="181">
        <f t="shared" si="755"/>
        <v>0</v>
      </c>
      <c r="G5271" s="181">
        <f t="shared" si="756"/>
        <v>0</v>
      </c>
      <c r="H5271" s="182">
        <f t="shared" si="752"/>
        <v>0</v>
      </c>
    </row>
    <row r="5272" spans="1:8">
      <c r="A5272" s="152">
        <f t="shared" si="753"/>
        <v>5258</v>
      </c>
      <c r="B5272" s="153">
        <f t="shared" si="753"/>
        <v>50183</v>
      </c>
      <c r="C5272" s="179" t="str">
        <f t="shared" si="754"/>
        <v>구간58</v>
      </c>
      <c r="D5272" s="152">
        <f t="shared" si="751"/>
        <v>91</v>
      </c>
      <c r="E5272" s="180">
        <f>COUNTIF($C$15:C5272,C5272)</f>
        <v>53</v>
      </c>
      <c r="F5272" s="181">
        <f t="shared" si="755"/>
        <v>0</v>
      </c>
      <c r="G5272" s="181">
        <f t="shared" si="756"/>
        <v>0</v>
      </c>
      <c r="H5272" s="182">
        <f t="shared" si="752"/>
        <v>0</v>
      </c>
    </row>
    <row r="5273" spans="1:8">
      <c r="A5273" s="152">
        <f t="shared" si="753"/>
        <v>5259</v>
      </c>
      <c r="B5273" s="153">
        <f t="shared" si="753"/>
        <v>50184</v>
      </c>
      <c r="C5273" s="179" t="str">
        <f t="shared" si="754"/>
        <v>구간58</v>
      </c>
      <c r="D5273" s="152">
        <f t="shared" si="751"/>
        <v>91</v>
      </c>
      <c r="E5273" s="180">
        <f>COUNTIF($C$15:C5273,C5273)</f>
        <v>54</v>
      </c>
      <c r="F5273" s="181">
        <f t="shared" si="755"/>
        <v>0</v>
      </c>
      <c r="G5273" s="181">
        <f t="shared" si="756"/>
        <v>0</v>
      </c>
      <c r="H5273" s="182">
        <f t="shared" si="752"/>
        <v>0</v>
      </c>
    </row>
    <row r="5274" spans="1:8">
      <c r="A5274" s="152">
        <f t="shared" si="753"/>
        <v>5260</v>
      </c>
      <c r="B5274" s="153">
        <f t="shared" si="753"/>
        <v>50185</v>
      </c>
      <c r="C5274" s="179" t="str">
        <f t="shared" si="754"/>
        <v>구간58</v>
      </c>
      <c r="D5274" s="152">
        <f t="shared" si="751"/>
        <v>91</v>
      </c>
      <c r="E5274" s="180">
        <f>COUNTIF($C$15:C5274,C5274)</f>
        <v>55</v>
      </c>
      <c r="F5274" s="181">
        <f t="shared" si="755"/>
        <v>0</v>
      </c>
      <c r="G5274" s="181">
        <f t="shared" si="756"/>
        <v>0</v>
      </c>
      <c r="H5274" s="182">
        <f t="shared" si="752"/>
        <v>0</v>
      </c>
    </row>
    <row r="5275" spans="1:8">
      <c r="A5275" s="152">
        <f t="shared" si="753"/>
        <v>5261</v>
      </c>
      <c r="B5275" s="153">
        <f t="shared" si="753"/>
        <v>50186</v>
      </c>
      <c r="C5275" s="179" t="str">
        <f t="shared" si="754"/>
        <v>구간58</v>
      </c>
      <c r="D5275" s="152">
        <f t="shared" si="751"/>
        <v>91</v>
      </c>
      <c r="E5275" s="180">
        <f>COUNTIF($C$15:C5275,C5275)</f>
        <v>56</v>
      </c>
      <c r="F5275" s="181">
        <f t="shared" si="755"/>
        <v>0</v>
      </c>
      <c r="G5275" s="181">
        <f t="shared" si="756"/>
        <v>0</v>
      </c>
      <c r="H5275" s="182">
        <f t="shared" si="752"/>
        <v>0</v>
      </c>
    </row>
    <row r="5276" spans="1:8">
      <c r="A5276" s="152">
        <f t="shared" si="753"/>
        <v>5262</v>
      </c>
      <c r="B5276" s="153">
        <f t="shared" si="753"/>
        <v>50187</v>
      </c>
      <c r="C5276" s="179" t="str">
        <f t="shared" si="754"/>
        <v>구간58</v>
      </c>
      <c r="D5276" s="152">
        <f t="shared" si="751"/>
        <v>91</v>
      </c>
      <c r="E5276" s="180">
        <f>COUNTIF($C$15:C5276,C5276)</f>
        <v>57</v>
      </c>
      <c r="F5276" s="181">
        <f t="shared" si="755"/>
        <v>0</v>
      </c>
      <c r="G5276" s="181">
        <f t="shared" si="756"/>
        <v>0</v>
      </c>
      <c r="H5276" s="182">
        <f t="shared" si="752"/>
        <v>0</v>
      </c>
    </row>
    <row r="5277" spans="1:8">
      <c r="A5277" s="152">
        <f t="shared" si="753"/>
        <v>5263</v>
      </c>
      <c r="B5277" s="153">
        <f t="shared" si="753"/>
        <v>50188</v>
      </c>
      <c r="C5277" s="179" t="str">
        <f t="shared" si="754"/>
        <v>구간58</v>
      </c>
      <c r="D5277" s="152">
        <f t="shared" si="751"/>
        <v>91</v>
      </c>
      <c r="E5277" s="180">
        <f>COUNTIF($C$15:C5277,C5277)</f>
        <v>58</v>
      </c>
      <c r="F5277" s="181">
        <f t="shared" si="755"/>
        <v>0</v>
      </c>
      <c r="G5277" s="181">
        <f t="shared" si="756"/>
        <v>0</v>
      </c>
      <c r="H5277" s="182">
        <f t="shared" si="752"/>
        <v>0</v>
      </c>
    </row>
    <row r="5278" spans="1:8">
      <c r="A5278" s="152">
        <f t="shared" si="753"/>
        <v>5264</v>
      </c>
      <c r="B5278" s="153">
        <f t="shared" si="753"/>
        <v>50189</v>
      </c>
      <c r="C5278" s="179" t="str">
        <f t="shared" si="754"/>
        <v>구간58</v>
      </c>
      <c r="D5278" s="152">
        <f t="shared" si="751"/>
        <v>91</v>
      </c>
      <c r="E5278" s="180">
        <f>COUNTIF($C$15:C5278,C5278)</f>
        <v>59</v>
      </c>
      <c r="F5278" s="181">
        <f t="shared" si="755"/>
        <v>0</v>
      </c>
      <c r="G5278" s="181">
        <f t="shared" si="756"/>
        <v>0</v>
      </c>
      <c r="H5278" s="182">
        <f t="shared" si="752"/>
        <v>0</v>
      </c>
    </row>
    <row r="5279" spans="1:8">
      <c r="A5279" s="152">
        <f t="shared" si="753"/>
        <v>5265</v>
      </c>
      <c r="B5279" s="153">
        <f t="shared" si="753"/>
        <v>50190</v>
      </c>
      <c r="C5279" s="179" t="str">
        <f t="shared" si="754"/>
        <v>구간58</v>
      </c>
      <c r="D5279" s="152">
        <f t="shared" si="751"/>
        <v>91</v>
      </c>
      <c r="E5279" s="180">
        <f>COUNTIF($C$15:C5279,C5279)</f>
        <v>60</v>
      </c>
      <c r="F5279" s="181">
        <f t="shared" si="755"/>
        <v>0</v>
      </c>
      <c r="G5279" s="181">
        <f t="shared" si="756"/>
        <v>0</v>
      </c>
      <c r="H5279" s="182">
        <f t="shared" si="752"/>
        <v>0</v>
      </c>
    </row>
    <row r="5280" spans="1:8">
      <c r="A5280" s="152">
        <f t="shared" ref="A5280:B5295" si="757">A5279+1</f>
        <v>5266</v>
      </c>
      <c r="B5280" s="153">
        <f t="shared" si="757"/>
        <v>50191</v>
      </c>
      <c r="C5280" s="179" t="str">
        <f t="shared" si="754"/>
        <v>구간58</v>
      </c>
      <c r="D5280" s="152">
        <f t="shared" si="751"/>
        <v>91</v>
      </c>
      <c r="E5280" s="180">
        <f>COUNTIF($C$15:C5280,C5280)</f>
        <v>61</v>
      </c>
      <c r="F5280" s="181">
        <f t="shared" si="755"/>
        <v>0</v>
      </c>
      <c r="G5280" s="181">
        <f t="shared" si="756"/>
        <v>0</v>
      </c>
      <c r="H5280" s="182">
        <f t="shared" si="752"/>
        <v>0</v>
      </c>
    </row>
    <row r="5281" spans="1:8">
      <c r="A5281" s="152">
        <f t="shared" si="757"/>
        <v>5267</v>
      </c>
      <c r="B5281" s="153">
        <f t="shared" si="757"/>
        <v>50192</v>
      </c>
      <c r="C5281" s="179" t="str">
        <f t="shared" si="754"/>
        <v>구간58</v>
      </c>
      <c r="D5281" s="152">
        <f t="shared" si="751"/>
        <v>91</v>
      </c>
      <c r="E5281" s="180">
        <f>COUNTIF($C$15:C5281,C5281)</f>
        <v>62</v>
      </c>
      <c r="F5281" s="181">
        <f t="shared" si="755"/>
        <v>0</v>
      </c>
      <c r="G5281" s="181">
        <f t="shared" si="756"/>
        <v>0</v>
      </c>
      <c r="H5281" s="182">
        <f t="shared" si="752"/>
        <v>0</v>
      </c>
    </row>
    <row r="5282" spans="1:8">
      <c r="A5282" s="152">
        <f t="shared" si="757"/>
        <v>5268</v>
      </c>
      <c r="B5282" s="153">
        <f t="shared" si="757"/>
        <v>50193</v>
      </c>
      <c r="C5282" s="179" t="str">
        <f t="shared" si="754"/>
        <v>구간58</v>
      </c>
      <c r="D5282" s="152">
        <f t="shared" si="751"/>
        <v>91</v>
      </c>
      <c r="E5282" s="180">
        <f>COUNTIF($C$15:C5282,C5282)</f>
        <v>63</v>
      </c>
      <c r="F5282" s="181">
        <f t="shared" si="755"/>
        <v>0</v>
      </c>
      <c r="G5282" s="181">
        <f t="shared" si="756"/>
        <v>0</v>
      </c>
      <c r="H5282" s="182">
        <f t="shared" si="752"/>
        <v>0</v>
      </c>
    </row>
    <row r="5283" spans="1:8">
      <c r="A5283" s="152">
        <f t="shared" si="757"/>
        <v>5269</v>
      </c>
      <c r="B5283" s="153">
        <f t="shared" si="757"/>
        <v>50194</v>
      </c>
      <c r="C5283" s="179" t="str">
        <f t="shared" si="754"/>
        <v>구간58</v>
      </c>
      <c r="D5283" s="152">
        <f t="shared" si="751"/>
        <v>91</v>
      </c>
      <c r="E5283" s="180">
        <f>COUNTIF($C$15:C5283,C5283)</f>
        <v>64</v>
      </c>
      <c r="F5283" s="181">
        <f t="shared" si="755"/>
        <v>0</v>
      </c>
      <c r="G5283" s="181">
        <f t="shared" si="756"/>
        <v>0</v>
      </c>
      <c r="H5283" s="182">
        <f t="shared" si="752"/>
        <v>0</v>
      </c>
    </row>
    <row r="5284" spans="1:8">
      <c r="A5284" s="152">
        <f t="shared" si="757"/>
        <v>5270</v>
      </c>
      <c r="B5284" s="153">
        <f t="shared" si="757"/>
        <v>50195</v>
      </c>
      <c r="C5284" s="179" t="str">
        <f t="shared" si="754"/>
        <v>구간58</v>
      </c>
      <c r="D5284" s="152">
        <f t="shared" si="751"/>
        <v>91</v>
      </c>
      <c r="E5284" s="180">
        <f>COUNTIF($C$15:C5284,C5284)</f>
        <v>65</v>
      </c>
      <c r="F5284" s="181">
        <f t="shared" si="755"/>
        <v>0</v>
      </c>
      <c r="G5284" s="181">
        <f t="shared" si="756"/>
        <v>0</v>
      </c>
      <c r="H5284" s="182">
        <f t="shared" si="752"/>
        <v>0</v>
      </c>
    </row>
    <row r="5285" spans="1:8">
      <c r="A5285" s="152">
        <f t="shared" si="757"/>
        <v>5271</v>
      </c>
      <c r="B5285" s="153">
        <f t="shared" si="757"/>
        <v>50196</v>
      </c>
      <c r="C5285" s="179" t="str">
        <f t="shared" si="754"/>
        <v>구간58</v>
      </c>
      <c r="D5285" s="152">
        <f t="shared" si="751"/>
        <v>91</v>
      </c>
      <c r="E5285" s="180">
        <f>COUNTIF($C$15:C5285,C5285)</f>
        <v>66</v>
      </c>
      <c r="F5285" s="181">
        <f t="shared" si="755"/>
        <v>0</v>
      </c>
      <c r="G5285" s="181">
        <f t="shared" si="756"/>
        <v>0</v>
      </c>
      <c r="H5285" s="182">
        <f t="shared" si="752"/>
        <v>0</v>
      </c>
    </row>
    <row r="5286" spans="1:8">
      <c r="A5286" s="152">
        <f t="shared" si="757"/>
        <v>5272</v>
      </c>
      <c r="B5286" s="153">
        <f t="shared" si="757"/>
        <v>50197</v>
      </c>
      <c r="C5286" s="179" t="str">
        <f t="shared" si="754"/>
        <v>구간58</v>
      </c>
      <c r="D5286" s="152">
        <f t="shared" si="751"/>
        <v>91</v>
      </c>
      <c r="E5286" s="180">
        <f>COUNTIF($C$15:C5286,C5286)</f>
        <v>67</v>
      </c>
      <c r="F5286" s="181">
        <f t="shared" si="755"/>
        <v>0</v>
      </c>
      <c r="G5286" s="181">
        <f t="shared" si="756"/>
        <v>0</v>
      </c>
      <c r="H5286" s="182">
        <f t="shared" si="752"/>
        <v>0</v>
      </c>
    </row>
    <row r="5287" spans="1:8">
      <c r="A5287" s="152">
        <f t="shared" si="757"/>
        <v>5273</v>
      </c>
      <c r="B5287" s="153">
        <f t="shared" si="757"/>
        <v>50198</v>
      </c>
      <c r="C5287" s="179" t="str">
        <f t="shared" si="754"/>
        <v>구간58</v>
      </c>
      <c r="D5287" s="152">
        <f t="shared" si="751"/>
        <v>91</v>
      </c>
      <c r="E5287" s="180">
        <f>COUNTIF($C$15:C5287,C5287)</f>
        <v>68</v>
      </c>
      <c r="F5287" s="181">
        <f t="shared" si="755"/>
        <v>0</v>
      </c>
      <c r="G5287" s="181">
        <f t="shared" si="756"/>
        <v>0</v>
      </c>
      <c r="H5287" s="182">
        <f t="shared" si="752"/>
        <v>0</v>
      </c>
    </row>
    <row r="5288" spans="1:8">
      <c r="A5288" s="152">
        <f t="shared" si="757"/>
        <v>5274</v>
      </c>
      <c r="B5288" s="153">
        <f t="shared" si="757"/>
        <v>50199</v>
      </c>
      <c r="C5288" s="179" t="str">
        <f t="shared" si="754"/>
        <v>구간58</v>
      </c>
      <c r="D5288" s="152">
        <f t="shared" si="751"/>
        <v>91</v>
      </c>
      <c r="E5288" s="180">
        <f>COUNTIF($C$15:C5288,C5288)</f>
        <v>69</v>
      </c>
      <c r="F5288" s="181">
        <f t="shared" si="755"/>
        <v>0</v>
      </c>
      <c r="G5288" s="181">
        <f t="shared" si="756"/>
        <v>0</v>
      </c>
      <c r="H5288" s="182">
        <f t="shared" si="752"/>
        <v>0</v>
      </c>
    </row>
    <row r="5289" spans="1:8">
      <c r="A5289" s="152">
        <f t="shared" si="757"/>
        <v>5275</v>
      </c>
      <c r="B5289" s="153">
        <f t="shared" si="757"/>
        <v>50200</v>
      </c>
      <c r="C5289" s="179" t="str">
        <f t="shared" si="754"/>
        <v>구간58</v>
      </c>
      <c r="D5289" s="152">
        <f t="shared" si="751"/>
        <v>91</v>
      </c>
      <c r="E5289" s="180">
        <f>COUNTIF($C$15:C5289,C5289)</f>
        <v>70</v>
      </c>
      <c r="F5289" s="181">
        <f t="shared" si="755"/>
        <v>0</v>
      </c>
      <c r="G5289" s="181">
        <f t="shared" si="756"/>
        <v>0</v>
      </c>
      <c r="H5289" s="182">
        <f t="shared" si="752"/>
        <v>0</v>
      </c>
    </row>
    <row r="5290" spans="1:8">
      <c r="A5290" s="152">
        <f t="shared" si="757"/>
        <v>5276</v>
      </c>
      <c r="B5290" s="153">
        <f t="shared" si="757"/>
        <v>50201</v>
      </c>
      <c r="C5290" s="179" t="str">
        <f t="shared" si="754"/>
        <v>구간58</v>
      </c>
      <c r="D5290" s="152">
        <f t="shared" si="751"/>
        <v>91</v>
      </c>
      <c r="E5290" s="180">
        <f>COUNTIF($C$15:C5290,C5290)</f>
        <v>71</v>
      </c>
      <c r="F5290" s="181">
        <f t="shared" si="755"/>
        <v>0</v>
      </c>
      <c r="G5290" s="181">
        <f t="shared" si="756"/>
        <v>0</v>
      </c>
      <c r="H5290" s="182">
        <f t="shared" si="752"/>
        <v>0</v>
      </c>
    </row>
    <row r="5291" spans="1:8">
      <c r="A5291" s="152">
        <f t="shared" si="757"/>
        <v>5277</v>
      </c>
      <c r="B5291" s="153">
        <f t="shared" si="757"/>
        <v>50202</v>
      </c>
      <c r="C5291" s="179" t="str">
        <f t="shared" si="754"/>
        <v>구간58</v>
      </c>
      <c r="D5291" s="152">
        <f t="shared" si="751"/>
        <v>91</v>
      </c>
      <c r="E5291" s="180">
        <f>COUNTIF($C$15:C5291,C5291)</f>
        <v>72</v>
      </c>
      <c r="F5291" s="181">
        <f t="shared" si="755"/>
        <v>0</v>
      </c>
      <c r="G5291" s="181">
        <f t="shared" si="756"/>
        <v>0</v>
      </c>
      <c r="H5291" s="182">
        <f t="shared" si="752"/>
        <v>0</v>
      </c>
    </row>
    <row r="5292" spans="1:8">
      <c r="A5292" s="152">
        <f t="shared" si="757"/>
        <v>5278</v>
      </c>
      <c r="B5292" s="153">
        <f t="shared" si="757"/>
        <v>50203</v>
      </c>
      <c r="C5292" s="179" t="str">
        <f t="shared" si="754"/>
        <v>구간58</v>
      </c>
      <c r="D5292" s="152">
        <f t="shared" si="751"/>
        <v>91</v>
      </c>
      <c r="E5292" s="180">
        <f>COUNTIF($C$15:C5292,C5292)</f>
        <v>73</v>
      </c>
      <c r="F5292" s="181">
        <f t="shared" si="755"/>
        <v>0</v>
      </c>
      <c r="G5292" s="181">
        <f t="shared" si="756"/>
        <v>0</v>
      </c>
      <c r="H5292" s="182">
        <f t="shared" si="752"/>
        <v>0</v>
      </c>
    </row>
    <row r="5293" spans="1:8">
      <c r="A5293" s="152">
        <f t="shared" si="757"/>
        <v>5279</v>
      </c>
      <c r="B5293" s="153">
        <f t="shared" si="757"/>
        <v>50204</v>
      </c>
      <c r="C5293" s="179" t="str">
        <f t="shared" si="754"/>
        <v>구간58</v>
      </c>
      <c r="D5293" s="152">
        <f t="shared" si="751"/>
        <v>91</v>
      </c>
      <c r="E5293" s="180">
        <f>COUNTIF($C$15:C5293,C5293)</f>
        <v>74</v>
      </c>
      <c r="F5293" s="181">
        <f t="shared" si="755"/>
        <v>0</v>
      </c>
      <c r="G5293" s="181">
        <f t="shared" si="756"/>
        <v>0</v>
      </c>
      <c r="H5293" s="182">
        <f t="shared" si="752"/>
        <v>0</v>
      </c>
    </row>
    <row r="5294" spans="1:8">
      <c r="A5294" s="152">
        <f t="shared" si="757"/>
        <v>5280</v>
      </c>
      <c r="B5294" s="153">
        <f t="shared" si="757"/>
        <v>50205</v>
      </c>
      <c r="C5294" s="179" t="str">
        <f t="shared" si="754"/>
        <v>구간58</v>
      </c>
      <c r="D5294" s="152">
        <f t="shared" si="751"/>
        <v>91</v>
      </c>
      <c r="E5294" s="180">
        <f>COUNTIF($C$15:C5294,C5294)</f>
        <v>75</v>
      </c>
      <c r="F5294" s="181">
        <f t="shared" si="755"/>
        <v>0</v>
      </c>
      <c r="G5294" s="181">
        <f t="shared" si="756"/>
        <v>0</v>
      </c>
      <c r="H5294" s="182">
        <f t="shared" si="752"/>
        <v>0</v>
      </c>
    </row>
    <row r="5295" spans="1:8">
      <c r="A5295" s="152">
        <f t="shared" si="757"/>
        <v>5281</v>
      </c>
      <c r="B5295" s="153">
        <f t="shared" si="757"/>
        <v>50206</v>
      </c>
      <c r="C5295" s="179" t="str">
        <f t="shared" si="754"/>
        <v>구간58</v>
      </c>
      <c r="D5295" s="152">
        <f t="shared" si="751"/>
        <v>91</v>
      </c>
      <c r="E5295" s="180">
        <f>COUNTIF($C$15:C5295,C5295)</f>
        <v>76</v>
      </c>
      <c r="F5295" s="181">
        <f t="shared" si="755"/>
        <v>0</v>
      </c>
      <c r="G5295" s="181">
        <f t="shared" si="756"/>
        <v>0</v>
      </c>
      <c r="H5295" s="182">
        <f t="shared" si="752"/>
        <v>0</v>
      </c>
    </row>
    <row r="5296" spans="1:8">
      <c r="A5296" s="152">
        <f t="shared" ref="A5296:B5311" si="758">A5295+1</f>
        <v>5282</v>
      </c>
      <c r="B5296" s="153">
        <f t="shared" si="758"/>
        <v>50207</v>
      </c>
      <c r="C5296" s="179" t="str">
        <f t="shared" si="754"/>
        <v>구간58</v>
      </c>
      <c r="D5296" s="152">
        <f t="shared" si="751"/>
        <v>91</v>
      </c>
      <c r="E5296" s="180">
        <f>COUNTIF($C$15:C5296,C5296)</f>
        <v>77</v>
      </c>
      <c r="F5296" s="181">
        <f t="shared" si="755"/>
        <v>0</v>
      </c>
      <c r="G5296" s="181">
        <f t="shared" si="756"/>
        <v>0</v>
      </c>
      <c r="H5296" s="182">
        <f t="shared" si="752"/>
        <v>0</v>
      </c>
    </row>
    <row r="5297" spans="1:8">
      <c r="A5297" s="152">
        <f t="shared" si="758"/>
        <v>5283</v>
      </c>
      <c r="B5297" s="153">
        <f t="shared" si="758"/>
        <v>50208</v>
      </c>
      <c r="C5297" s="179" t="str">
        <f t="shared" si="754"/>
        <v>구간58</v>
      </c>
      <c r="D5297" s="152">
        <f t="shared" si="751"/>
        <v>91</v>
      </c>
      <c r="E5297" s="180">
        <f>COUNTIF($C$15:C5297,C5297)</f>
        <v>78</v>
      </c>
      <c r="F5297" s="181">
        <f t="shared" si="755"/>
        <v>0</v>
      </c>
      <c r="G5297" s="181">
        <f t="shared" si="756"/>
        <v>0</v>
      </c>
      <c r="H5297" s="182">
        <f t="shared" si="752"/>
        <v>0</v>
      </c>
    </row>
    <row r="5298" spans="1:8">
      <c r="A5298" s="152">
        <f t="shared" si="758"/>
        <v>5284</v>
      </c>
      <c r="B5298" s="153">
        <f t="shared" si="758"/>
        <v>50209</v>
      </c>
      <c r="C5298" s="179" t="str">
        <f t="shared" si="754"/>
        <v>구간58</v>
      </c>
      <c r="D5298" s="152">
        <f t="shared" si="751"/>
        <v>91</v>
      </c>
      <c r="E5298" s="180">
        <f>COUNTIF($C$15:C5298,C5298)</f>
        <v>79</v>
      </c>
      <c r="F5298" s="181">
        <f t="shared" si="755"/>
        <v>0</v>
      </c>
      <c r="G5298" s="181">
        <f t="shared" si="756"/>
        <v>0</v>
      </c>
      <c r="H5298" s="182">
        <f t="shared" si="752"/>
        <v>0</v>
      </c>
    </row>
    <row r="5299" spans="1:8">
      <c r="A5299" s="152">
        <f t="shared" si="758"/>
        <v>5285</v>
      </c>
      <c r="B5299" s="153">
        <f t="shared" si="758"/>
        <v>50210</v>
      </c>
      <c r="C5299" s="179" t="str">
        <f t="shared" si="754"/>
        <v>구간58</v>
      </c>
      <c r="D5299" s="152">
        <f t="shared" si="751"/>
        <v>91</v>
      </c>
      <c r="E5299" s="180">
        <f>COUNTIF($C$15:C5299,C5299)</f>
        <v>80</v>
      </c>
      <c r="F5299" s="181">
        <f t="shared" si="755"/>
        <v>0</v>
      </c>
      <c r="G5299" s="181">
        <f t="shared" si="756"/>
        <v>0</v>
      </c>
      <c r="H5299" s="182">
        <f t="shared" si="752"/>
        <v>0</v>
      </c>
    </row>
    <row r="5300" spans="1:8">
      <c r="A5300" s="152">
        <f t="shared" si="758"/>
        <v>5286</v>
      </c>
      <c r="B5300" s="153">
        <f t="shared" si="758"/>
        <v>50211</v>
      </c>
      <c r="C5300" s="179" t="str">
        <f t="shared" si="754"/>
        <v>구간58</v>
      </c>
      <c r="D5300" s="152">
        <f t="shared" si="751"/>
        <v>91</v>
      </c>
      <c r="E5300" s="180">
        <f>COUNTIF($C$15:C5300,C5300)</f>
        <v>81</v>
      </c>
      <c r="F5300" s="181">
        <f t="shared" si="755"/>
        <v>0</v>
      </c>
      <c r="G5300" s="181">
        <f t="shared" si="756"/>
        <v>0</v>
      </c>
      <c r="H5300" s="182">
        <f t="shared" si="752"/>
        <v>0</v>
      </c>
    </row>
    <row r="5301" spans="1:8">
      <c r="A5301" s="152">
        <f t="shared" si="758"/>
        <v>5287</v>
      </c>
      <c r="B5301" s="153">
        <f t="shared" si="758"/>
        <v>50212</v>
      </c>
      <c r="C5301" s="179" t="str">
        <f t="shared" si="754"/>
        <v>구간58</v>
      </c>
      <c r="D5301" s="152">
        <f t="shared" si="751"/>
        <v>91</v>
      </c>
      <c r="E5301" s="180">
        <f>COUNTIF($C$15:C5301,C5301)</f>
        <v>82</v>
      </c>
      <c r="F5301" s="181">
        <f t="shared" si="755"/>
        <v>0</v>
      </c>
      <c r="G5301" s="181">
        <f t="shared" si="756"/>
        <v>0</v>
      </c>
      <c r="H5301" s="182">
        <f t="shared" si="752"/>
        <v>0</v>
      </c>
    </row>
    <row r="5302" spans="1:8">
      <c r="A5302" s="152">
        <f t="shared" si="758"/>
        <v>5288</v>
      </c>
      <c r="B5302" s="153">
        <f t="shared" si="758"/>
        <v>50213</v>
      </c>
      <c r="C5302" s="179" t="str">
        <f t="shared" si="754"/>
        <v>구간58</v>
      </c>
      <c r="D5302" s="152">
        <f t="shared" si="751"/>
        <v>91</v>
      </c>
      <c r="E5302" s="180">
        <f>COUNTIF($C$15:C5302,C5302)</f>
        <v>83</v>
      </c>
      <c r="F5302" s="181">
        <f t="shared" si="755"/>
        <v>0</v>
      </c>
      <c r="G5302" s="181">
        <f t="shared" si="756"/>
        <v>0</v>
      </c>
      <c r="H5302" s="182">
        <f t="shared" si="752"/>
        <v>0</v>
      </c>
    </row>
    <row r="5303" spans="1:8">
      <c r="A5303" s="152">
        <f t="shared" si="758"/>
        <v>5289</v>
      </c>
      <c r="B5303" s="153">
        <f t="shared" si="758"/>
        <v>50214</v>
      </c>
      <c r="C5303" s="179" t="str">
        <f t="shared" si="754"/>
        <v>구간58</v>
      </c>
      <c r="D5303" s="152">
        <f t="shared" si="751"/>
        <v>91</v>
      </c>
      <c r="E5303" s="180">
        <f>COUNTIF($C$15:C5303,C5303)</f>
        <v>84</v>
      </c>
      <c r="F5303" s="181">
        <f t="shared" si="755"/>
        <v>0</v>
      </c>
      <c r="G5303" s="181">
        <f t="shared" si="756"/>
        <v>0</v>
      </c>
      <c r="H5303" s="182">
        <f t="shared" si="752"/>
        <v>0</v>
      </c>
    </row>
    <row r="5304" spans="1:8">
      <c r="A5304" s="152">
        <f t="shared" si="758"/>
        <v>5290</v>
      </c>
      <c r="B5304" s="153">
        <f t="shared" si="758"/>
        <v>50215</v>
      </c>
      <c r="C5304" s="179" t="str">
        <f t="shared" si="754"/>
        <v>구간58</v>
      </c>
      <c r="D5304" s="152">
        <f t="shared" si="751"/>
        <v>91</v>
      </c>
      <c r="E5304" s="180">
        <f>COUNTIF($C$15:C5304,C5304)</f>
        <v>85</v>
      </c>
      <c r="F5304" s="181">
        <f t="shared" si="755"/>
        <v>0</v>
      </c>
      <c r="G5304" s="181">
        <f t="shared" si="756"/>
        <v>0</v>
      </c>
      <c r="H5304" s="182">
        <f t="shared" si="752"/>
        <v>0</v>
      </c>
    </row>
    <row r="5305" spans="1:8">
      <c r="A5305" s="152">
        <f t="shared" si="758"/>
        <v>5291</v>
      </c>
      <c r="B5305" s="153">
        <f t="shared" si="758"/>
        <v>50216</v>
      </c>
      <c r="C5305" s="179" t="str">
        <f t="shared" si="754"/>
        <v>구간58</v>
      </c>
      <c r="D5305" s="152">
        <f t="shared" si="751"/>
        <v>91</v>
      </c>
      <c r="E5305" s="180">
        <f>COUNTIF($C$15:C5305,C5305)</f>
        <v>86</v>
      </c>
      <c r="F5305" s="181">
        <f t="shared" si="755"/>
        <v>0</v>
      </c>
      <c r="G5305" s="181">
        <f t="shared" si="756"/>
        <v>0</v>
      </c>
      <c r="H5305" s="182">
        <f t="shared" si="752"/>
        <v>0</v>
      </c>
    </row>
    <row r="5306" spans="1:8">
      <c r="A5306" s="152">
        <f t="shared" si="758"/>
        <v>5292</v>
      </c>
      <c r="B5306" s="153">
        <f t="shared" si="758"/>
        <v>50217</v>
      </c>
      <c r="C5306" s="179" t="str">
        <f t="shared" si="754"/>
        <v>구간58</v>
      </c>
      <c r="D5306" s="152">
        <f t="shared" si="751"/>
        <v>91</v>
      </c>
      <c r="E5306" s="180">
        <f>COUNTIF($C$15:C5306,C5306)</f>
        <v>87</v>
      </c>
      <c r="F5306" s="181">
        <f t="shared" si="755"/>
        <v>0</v>
      </c>
      <c r="G5306" s="181">
        <f t="shared" si="756"/>
        <v>0</v>
      </c>
      <c r="H5306" s="182">
        <f t="shared" si="752"/>
        <v>0</v>
      </c>
    </row>
    <row r="5307" spans="1:8">
      <c r="A5307" s="152">
        <f t="shared" si="758"/>
        <v>5293</v>
      </c>
      <c r="B5307" s="153">
        <f t="shared" si="758"/>
        <v>50218</v>
      </c>
      <c r="C5307" s="179" t="str">
        <f t="shared" si="754"/>
        <v>구간58</v>
      </c>
      <c r="D5307" s="152">
        <f t="shared" si="751"/>
        <v>91</v>
      </c>
      <c r="E5307" s="180">
        <f>COUNTIF($C$15:C5307,C5307)</f>
        <v>88</v>
      </c>
      <c r="F5307" s="181">
        <f t="shared" si="755"/>
        <v>0</v>
      </c>
      <c r="G5307" s="181">
        <f t="shared" si="756"/>
        <v>0</v>
      </c>
      <c r="H5307" s="182">
        <f t="shared" si="752"/>
        <v>0</v>
      </c>
    </row>
    <row r="5308" spans="1:8">
      <c r="A5308" s="152">
        <f t="shared" si="758"/>
        <v>5294</v>
      </c>
      <c r="B5308" s="153">
        <f t="shared" si="758"/>
        <v>50219</v>
      </c>
      <c r="C5308" s="179" t="str">
        <f t="shared" si="754"/>
        <v>구간58</v>
      </c>
      <c r="D5308" s="152">
        <f t="shared" si="751"/>
        <v>91</v>
      </c>
      <c r="E5308" s="180">
        <f>COUNTIF($C$15:C5308,C5308)</f>
        <v>89</v>
      </c>
      <c r="F5308" s="181">
        <f t="shared" si="755"/>
        <v>0</v>
      </c>
      <c r="G5308" s="181">
        <f t="shared" si="756"/>
        <v>0</v>
      </c>
      <c r="H5308" s="182">
        <f t="shared" si="752"/>
        <v>0</v>
      </c>
    </row>
    <row r="5309" spans="1:8">
      <c r="A5309" s="152">
        <f t="shared" si="758"/>
        <v>5295</v>
      </c>
      <c r="B5309" s="153">
        <f t="shared" si="758"/>
        <v>50220</v>
      </c>
      <c r="C5309" s="179" t="str">
        <f t="shared" si="754"/>
        <v>구간58</v>
      </c>
      <c r="D5309" s="152">
        <f t="shared" si="751"/>
        <v>91</v>
      </c>
      <c r="E5309" s="180">
        <f>COUNTIF($C$15:C5309,C5309)</f>
        <v>90</v>
      </c>
      <c r="F5309" s="181">
        <f t="shared" si="755"/>
        <v>0</v>
      </c>
      <c r="G5309" s="181">
        <f t="shared" si="756"/>
        <v>0</v>
      </c>
      <c r="H5309" s="182">
        <f t="shared" si="752"/>
        <v>0</v>
      </c>
    </row>
    <row r="5310" spans="1:8">
      <c r="A5310" s="152">
        <f t="shared" si="758"/>
        <v>5296</v>
      </c>
      <c r="B5310" s="153">
        <f t="shared" si="758"/>
        <v>50221</v>
      </c>
      <c r="C5310" s="179" t="str">
        <f t="shared" si="754"/>
        <v>구간58</v>
      </c>
      <c r="D5310" s="152">
        <f t="shared" si="751"/>
        <v>91</v>
      </c>
      <c r="E5310" s="180">
        <f>COUNTIF($C$15:C5310,C5310)</f>
        <v>91</v>
      </c>
      <c r="F5310" s="181">
        <f t="shared" si="755"/>
        <v>0</v>
      </c>
      <c r="G5310" s="181">
        <f t="shared" si="756"/>
        <v>0</v>
      </c>
      <c r="H5310" s="182">
        <f t="shared" si="752"/>
        <v>0</v>
      </c>
    </row>
    <row r="5311" spans="1:8">
      <c r="A5311" s="152">
        <f t="shared" si="758"/>
        <v>5297</v>
      </c>
      <c r="B5311" s="153">
        <f t="shared" si="758"/>
        <v>50222</v>
      </c>
      <c r="C5311" s="179" t="str">
        <f t="shared" si="754"/>
        <v>구간59</v>
      </c>
      <c r="D5311" s="152">
        <f t="shared" si="751"/>
        <v>92</v>
      </c>
      <c r="E5311" s="180">
        <f>COUNTIF($C$15:C5311,C5311)</f>
        <v>1</v>
      </c>
      <c r="F5311" s="181">
        <f t="shared" si="755"/>
        <v>0</v>
      </c>
      <c r="G5311" s="181">
        <f t="shared" si="756"/>
        <v>0</v>
      </c>
      <c r="H5311" s="182">
        <f t="shared" si="752"/>
        <v>0</v>
      </c>
    </row>
    <row r="5312" spans="1:8">
      <c r="A5312" s="152">
        <f t="shared" ref="A5312:B5327" si="759">A5311+1</f>
        <v>5298</v>
      </c>
      <c r="B5312" s="153">
        <f t="shared" si="759"/>
        <v>50223</v>
      </c>
      <c r="C5312" s="179" t="str">
        <f t="shared" si="754"/>
        <v>구간59</v>
      </c>
      <c r="D5312" s="152">
        <f t="shared" si="751"/>
        <v>92</v>
      </c>
      <c r="E5312" s="180">
        <f>COUNTIF($C$15:C5312,C5312)</f>
        <v>2</v>
      </c>
      <c r="F5312" s="181">
        <f t="shared" si="755"/>
        <v>0</v>
      </c>
      <c r="G5312" s="181">
        <f t="shared" si="756"/>
        <v>0</v>
      </c>
      <c r="H5312" s="182">
        <f t="shared" si="752"/>
        <v>0</v>
      </c>
    </row>
    <row r="5313" spans="1:8">
      <c r="A5313" s="152">
        <f t="shared" si="759"/>
        <v>5299</v>
      </c>
      <c r="B5313" s="153">
        <f t="shared" si="759"/>
        <v>50224</v>
      </c>
      <c r="C5313" s="179" t="str">
        <f t="shared" si="754"/>
        <v>구간59</v>
      </c>
      <c r="D5313" s="152">
        <f t="shared" si="751"/>
        <v>92</v>
      </c>
      <c r="E5313" s="180">
        <f>COUNTIF($C$15:C5313,C5313)</f>
        <v>3</v>
      </c>
      <c r="F5313" s="181">
        <f t="shared" si="755"/>
        <v>0</v>
      </c>
      <c r="G5313" s="181">
        <f t="shared" si="756"/>
        <v>0</v>
      </c>
      <c r="H5313" s="182">
        <f t="shared" si="752"/>
        <v>0</v>
      </c>
    </row>
    <row r="5314" spans="1:8">
      <c r="A5314" s="152">
        <f t="shared" si="759"/>
        <v>5300</v>
      </c>
      <c r="B5314" s="153">
        <f t="shared" si="759"/>
        <v>50225</v>
      </c>
      <c r="C5314" s="179" t="str">
        <f t="shared" si="754"/>
        <v>구간59</v>
      </c>
      <c r="D5314" s="152">
        <f t="shared" si="751"/>
        <v>92</v>
      </c>
      <c r="E5314" s="180">
        <f>COUNTIF($C$15:C5314,C5314)</f>
        <v>4</v>
      </c>
      <c r="F5314" s="181">
        <f t="shared" si="755"/>
        <v>0</v>
      </c>
      <c r="G5314" s="181">
        <f t="shared" si="756"/>
        <v>0</v>
      </c>
      <c r="H5314" s="182">
        <f t="shared" si="752"/>
        <v>0</v>
      </c>
    </row>
    <row r="5315" spans="1:8">
      <c r="A5315" s="152">
        <f t="shared" si="759"/>
        <v>5301</v>
      </c>
      <c r="B5315" s="153">
        <f t="shared" si="759"/>
        <v>50226</v>
      </c>
      <c r="C5315" s="179" t="str">
        <f t="shared" si="754"/>
        <v>구간59</v>
      </c>
      <c r="D5315" s="152">
        <f t="shared" si="751"/>
        <v>92</v>
      </c>
      <c r="E5315" s="180">
        <f>COUNTIF($C$15:C5315,C5315)</f>
        <v>5</v>
      </c>
      <c r="F5315" s="181">
        <f t="shared" si="755"/>
        <v>0</v>
      </c>
      <c r="G5315" s="181">
        <f t="shared" si="756"/>
        <v>0</v>
      </c>
      <c r="H5315" s="182">
        <f t="shared" si="752"/>
        <v>0</v>
      </c>
    </row>
    <row r="5316" spans="1:8">
      <c r="A5316" s="152">
        <f t="shared" si="759"/>
        <v>5302</v>
      </c>
      <c r="B5316" s="153">
        <f t="shared" si="759"/>
        <v>50227</v>
      </c>
      <c r="C5316" s="179" t="str">
        <f t="shared" si="754"/>
        <v>구간59</v>
      </c>
      <c r="D5316" s="152">
        <f t="shared" si="751"/>
        <v>92</v>
      </c>
      <c r="E5316" s="180">
        <f>COUNTIF($C$15:C5316,C5316)</f>
        <v>6</v>
      </c>
      <c r="F5316" s="181">
        <f t="shared" si="755"/>
        <v>0</v>
      </c>
      <c r="G5316" s="181">
        <f t="shared" si="756"/>
        <v>0</v>
      </c>
      <c r="H5316" s="182">
        <f t="shared" si="752"/>
        <v>0</v>
      </c>
    </row>
    <row r="5317" spans="1:8">
      <c r="A5317" s="152">
        <f t="shared" si="759"/>
        <v>5303</v>
      </c>
      <c r="B5317" s="153">
        <f t="shared" si="759"/>
        <v>50228</v>
      </c>
      <c r="C5317" s="179" t="str">
        <f t="shared" si="754"/>
        <v>구간59</v>
      </c>
      <c r="D5317" s="152">
        <f t="shared" si="751"/>
        <v>92</v>
      </c>
      <c r="E5317" s="180">
        <f>COUNTIF($C$15:C5317,C5317)</f>
        <v>7</v>
      </c>
      <c r="F5317" s="181">
        <f t="shared" si="755"/>
        <v>0</v>
      </c>
      <c r="G5317" s="181">
        <f t="shared" si="756"/>
        <v>0</v>
      </c>
      <c r="H5317" s="182">
        <f t="shared" si="752"/>
        <v>0</v>
      </c>
    </row>
    <row r="5318" spans="1:8">
      <c r="A5318" s="152">
        <f t="shared" si="759"/>
        <v>5304</v>
      </c>
      <c r="B5318" s="153">
        <f t="shared" si="759"/>
        <v>50229</v>
      </c>
      <c r="C5318" s="179" t="str">
        <f t="shared" si="754"/>
        <v>구간59</v>
      </c>
      <c r="D5318" s="152">
        <f t="shared" si="751"/>
        <v>92</v>
      </c>
      <c r="E5318" s="180">
        <f>COUNTIF($C$15:C5318,C5318)</f>
        <v>8</v>
      </c>
      <c r="F5318" s="181">
        <f t="shared" si="755"/>
        <v>0</v>
      </c>
      <c r="G5318" s="181">
        <f t="shared" si="756"/>
        <v>0</v>
      </c>
      <c r="H5318" s="182">
        <f t="shared" si="752"/>
        <v>0</v>
      </c>
    </row>
    <row r="5319" spans="1:8">
      <c r="A5319" s="152">
        <f t="shared" si="759"/>
        <v>5305</v>
      </c>
      <c r="B5319" s="153">
        <f t="shared" si="759"/>
        <v>50230</v>
      </c>
      <c r="C5319" s="179" t="str">
        <f t="shared" si="754"/>
        <v>구간59</v>
      </c>
      <c r="D5319" s="152">
        <f t="shared" si="751"/>
        <v>92</v>
      </c>
      <c r="E5319" s="180">
        <f>COUNTIF($C$15:C5319,C5319)</f>
        <v>9</v>
      </c>
      <c r="F5319" s="181">
        <f t="shared" si="755"/>
        <v>0</v>
      </c>
      <c r="G5319" s="181">
        <f t="shared" si="756"/>
        <v>0</v>
      </c>
      <c r="H5319" s="182">
        <f t="shared" si="752"/>
        <v>0</v>
      </c>
    </row>
    <row r="5320" spans="1:8">
      <c r="A5320" s="152">
        <f t="shared" si="759"/>
        <v>5306</v>
      </c>
      <c r="B5320" s="153">
        <f t="shared" si="759"/>
        <v>50231</v>
      </c>
      <c r="C5320" s="179" t="str">
        <f t="shared" si="754"/>
        <v>구간59</v>
      </c>
      <c r="D5320" s="152">
        <f t="shared" si="751"/>
        <v>92</v>
      </c>
      <c r="E5320" s="180">
        <f>COUNTIF($C$15:C5320,C5320)</f>
        <v>10</v>
      </c>
      <c r="F5320" s="181">
        <f t="shared" si="755"/>
        <v>0</v>
      </c>
      <c r="G5320" s="181">
        <f t="shared" si="756"/>
        <v>0</v>
      </c>
      <c r="H5320" s="182">
        <f t="shared" si="752"/>
        <v>0</v>
      </c>
    </row>
    <row r="5321" spans="1:8">
      <c r="A5321" s="152">
        <f t="shared" si="759"/>
        <v>5307</v>
      </c>
      <c r="B5321" s="153">
        <f t="shared" si="759"/>
        <v>50232</v>
      </c>
      <c r="C5321" s="179" t="str">
        <f t="shared" si="754"/>
        <v>구간59</v>
      </c>
      <c r="D5321" s="152">
        <f t="shared" si="751"/>
        <v>92</v>
      </c>
      <c r="E5321" s="180">
        <f>COUNTIF($C$15:C5321,C5321)</f>
        <v>11</v>
      </c>
      <c r="F5321" s="181">
        <f t="shared" si="755"/>
        <v>0</v>
      </c>
      <c r="G5321" s="181">
        <f t="shared" si="756"/>
        <v>0</v>
      </c>
      <c r="H5321" s="182">
        <f t="shared" si="752"/>
        <v>0</v>
      </c>
    </row>
    <row r="5322" spans="1:8">
      <c r="A5322" s="152">
        <f t="shared" si="759"/>
        <v>5308</v>
      </c>
      <c r="B5322" s="153">
        <f t="shared" si="759"/>
        <v>50233</v>
      </c>
      <c r="C5322" s="179" t="str">
        <f t="shared" si="754"/>
        <v>구간59</v>
      </c>
      <c r="D5322" s="152">
        <f t="shared" si="751"/>
        <v>92</v>
      </c>
      <c r="E5322" s="180">
        <f>COUNTIF($C$15:C5322,C5322)</f>
        <v>12</v>
      </c>
      <c r="F5322" s="181">
        <f t="shared" si="755"/>
        <v>0</v>
      </c>
      <c r="G5322" s="181">
        <f t="shared" si="756"/>
        <v>0</v>
      </c>
      <c r="H5322" s="182">
        <f t="shared" si="752"/>
        <v>0</v>
      </c>
    </row>
    <row r="5323" spans="1:8">
      <c r="A5323" s="152">
        <f t="shared" si="759"/>
        <v>5309</v>
      </c>
      <c r="B5323" s="153">
        <f t="shared" si="759"/>
        <v>50234</v>
      </c>
      <c r="C5323" s="179" t="str">
        <f t="shared" si="754"/>
        <v>구간59</v>
      </c>
      <c r="D5323" s="152">
        <f t="shared" si="751"/>
        <v>92</v>
      </c>
      <c r="E5323" s="180">
        <f>COUNTIF($C$15:C5323,C5323)</f>
        <v>13</v>
      </c>
      <c r="F5323" s="181">
        <f t="shared" si="755"/>
        <v>0</v>
      </c>
      <c r="G5323" s="181">
        <f t="shared" si="756"/>
        <v>0</v>
      </c>
      <c r="H5323" s="182">
        <f t="shared" si="752"/>
        <v>0</v>
      </c>
    </row>
    <row r="5324" spans="1:8">
      <c r="A5324" s="152">
        <f t="shared" si="759"/>
        <v>5310</v>
      </c>
      <c r="B5324" s="153">
        <f t="shared" si="759"/>
        <v>50235</v>
      </c>
      <c r="C5324" s="179" t="str">
        <f t="shared" si="754"/>
        <v>구간59</v>
      </c>
      <c r="D5324" s="152">
        <f t="shared" si="751"/>
        <v>92</v>
      </c>
      <c r="E5324" s="180">
        <f>COUNTIF($C$15:C5324,C5324)</f>
        <v>14</v>
      </c>
      <c r="F5324" s="181">
        <f t="shared" si="755"/>
        <v>0</v>
      </c>
      <c r="G5324" s="181">
        <f t="shared" si="756"/>
        <v>0</v>
      </c>
      <c r="H5324" s="182">
        <f t="shared" si="752"/>
        <v>0</v>
      </c>
    </row>
    <row r="5325" spans="1:8">
      <c r="A5325" s="152">
        <f t="shared" si="759"/>
        <v>5311</v>
      </c>
      <c r="B5325" s="153">
        <f t="shared" si="759"/>
        <v>50236</v>
      </c>
      <c r="C5325" s="179" t="str">
        <f t="shared" si="754"/>
        <v>구간59</v>
      </c>
      <c r="D5325" s="152">
        <f t="shared" si="751"/>
        <v>92</v>
      </c>
      <c r="E5325" s="180">
        <f>COUNTIF($C$15:C5325,C5325)</f>
        <v>15</v>
      </c>
      <c r="F5325" s="181">
        <f t="shared" si="755"/>
        <v>0</v>
      </c>
      <c r="G5325" s="181">
        <f t="shared" si="756"/>
        <v>0</v>
      </c>
      <c r="H5325" s="182">
        <f t="shared" si="752"/>
        <v>0</v>
      </c>
    </row>
    <row r="5326" spans="1:8">
      <c r="A5326" s="152">
        <f t="shared" si="759"/>
        <v>5312</v>
      </c>
      <c r="B5326" s="153">
        <f t="shared" si="759"/>
        <v>50237</v>
      </c>
      <c r="C5326" s="179" t="str">
        <f t="shared" si="754"/>
        <v>구간59</v>
      </c>
      <c r="D5326" s="152">
        <f t="shared" si="751"/>
        <v>92</v>
      </c>
      <c r="E5326" s="180">
        <f>COUNTIF($C$15:C5326,C5326)</f>
        <v>16</v>
      </c>
      <c r="F5326" s="181">
        <f t="shared" si="755"/>
        <v>0</v>
      </c>
      <c r="G5326" s="181">
        <f t="shared" si="756"/>
        <v>0</v>
      </c>
      <c r="H5326" s="182">
        <f t="shared" si="752"/>
        <v>0</v>
      </c>
    </row>
    <row r="5327" spans="1:8">
      <c r="A5327" s="152">
        <f t="shared" si="759"/>
        <v>5313</v>
      </c>
      <c r="B5327" s="153">
        <f t="shared" si="759"/>
        <v>50238</v>
      </c>
      <c r="C5327" s="179" t="str">
        <f t="shared" si="754"/>
        <v>구간59</v>
      </c>
      <c r="D5327" s="152">
        <f t="shared" ref="D5327:D5390" si="760">COUNTIF($C$15:$C$49928,C5327)</f>
        <v>92</v>
      </c>
      <c r="E5327" s="180">
        <f>COUNTIF($C$15:C5327,C5327)</f>
        <v>17</v>
      </c>
      <c r="F5327" s="181">
        <f t="shared" si="755"/>
        <v>0</v>
      </c>
      <c r="G5327" s="181">
        <f t="shared" si="756"/>
        <v>0</v>
      </c>
      <c r="H5327" s="182">
        <f t="shared" ref="H5327:H5390" si="761">F5327+G5327</f>
        <v>0</v>
      </c>
    </row>
    <row r="5328" spans="1:8">
      <c r="A5328" s="152">
        <f t="shared" ref="A5328:B5343" si="762">A5327+1</f>
        <v>5314</v>
      </c>
      <c r="B5328" s="153">
        <f t="shared" si="762"/>
        <v>50239</v>
      </c>
      <c r="C5328" s="179" t="str">
        <f t="shared" ref="C5328:C5391" si="763">IF(IFERROR(HLOOKUP(B5328,$D$5:$BK$6,2,FALSE),"")="",C5329,HLOOKUP(B5328,$D$5:$BK$7,2,FALSE))</f>
        <v>구간59</v>
      </c>
      <c r="D5328" s="152">
        <f t="shared" si="760"/>
        <v>92</v>
      </c>
      <c r="E5328" s="180">
        <f>COUNTIF($C$15:C5328,C5328)</f>
        <v>18</v>
      </c>
      <c r="F5328" s="181">
        <f t="shared" ref="F5328:F5391" si="764">HLOOKUP($C5328,$D$6:$BK$11,6,FALSE)</f>
        <v>0</v>
      </c>
      <c r="G5328" s="181">
        <f t="shared" ref="G5328:G5391" si="765">HLOOKUP($C5328,$D$6:$BK$11,5,FALSE)*(E5328)</f>
        <v>0</v>
      </c>
      <c r="H5328" s="182">
        <f t="shared" si="761"/>
        <v>0</v>
      </c>
    </row>
    <row r="5329" spans="1:8">
      <c r="A5329" s="152">
        <f t="shared" si="762"/>
        <v>5315</v>
      </c>
      <c r="B5329" s="153">
        <f t="shared" si="762"/>
        <v>50240</v>
      </c>
      <c r="C5329" s="179" t="str">
        <f t="shared" si="763"/>
        <v>구간59</v>
      </c>
      <c r="D5329" s="152">
        <f t="shared" si="760"/>
        <v>92</v>
      </c>
      <c r="E5329" s="180">
        <f>COUNTIF($C$15:C5329,C5329)</f>
        <v>19</v>
      </c>
      <c r="F5329" s="181">
        <f t="shared" si="764"/>
        <v>0</v>
      </c>
      <c r="G5329" s="181">
        <f t="shared" si="765"/>
        <v>0</v>
      </c>
      <c r="H5329" s="182">
        <f t="shared" si="761"/>
        <v>0</v>
      </c>
    </row>
    <row r="5330" spans="1:8">
      <c r="A5330" s="152">
        <f t="shared" si="762"/>
        <v>5316</v>
      </c>
      <c r="B5330" s="153">
        <f t="shared" si="762"/>
        <v>50241</v>
      </c>
      <c r="C5330" s="179" t="str">
        <f t="shared" si="763"/>
        <v>구간59</v>
      </c>
      <c r="D5330" s="152">
        <f t="shared" si="760"/>
        <v>92</v>
      </c>
      <c r="E5330" s="180">
        <f>COUNTIF($C$15:C5330,C5330)</f>
        <v>20</v>
      </c>
      <c r="F5330" s="181">
        <f t="shared" si="764"/>
        <v>0</v>
      </c>
      <c r="G5330" s="181">
        <f t="shared" si="765"/>
        <v>0</v>
      </c>
      <c r="H5330" s="182">
        <f t="shared" si="761"/>
        <v>0</v>
      </c>
    </row>
    <row r="5331" spans="1:8">
      <c r="A5331" s="152">
        <f t="shared" si="762"/>
        <v>5317</v>
      </c>
      <c r="B5331" s="153">
        <f t="shared" si="762"/>
        <v>50242</v>
      </c>
      <c r="C5331" s="179" t="str">
        <f t="shared" si="763"/>
        <v>구간59</v>
      </c>
      <c r="D5331" s="152">
        <f t="shared" si="760"/>
        <v>92</v>
      </c>
      <c r="E5331" s="180">
        <f>COUNTIF($C$15:C5331,C5331)</f>
        <v>21</v>
      </c>
      <c r="F5331" s="181">
        <f t="shared" si="764"/>
        <v>0</v>
      </c>
      <c r="G5331" s="181">
        <f t="shared" si="765"/>
        <v>0</v>
      </c>
      <c r="H5331" s="182">
        <f t="shared" si="761"/>
        <v>0</v>
      </c>
    </row>
    <row r="5332" spans="1:8">
      <c r="A5332" s="152">
        <f t="shared" si="762"/>
        <v>5318</v>
      </c>
      <c r="B5332" s="153">
        <f t="shared" si="762"/>
        <v>50243</v>
      </c>
      <c r="C5332" s="179" t="str">
        <f t="shared" si="763"/>
        <v>구간59</v>
      </c>
      <c r="D5332" s="152">
        <f t="shared" si="760"/>
        <v>92</v>
      </c>
      <c r="E5332" s="180">
        <f>COUNTIF($C$15:C5332,C5332)</f>
        <v>22</v>
      </c>
      <c r="F5332" s="181">
        <f t="shared" si="764"/>
        <v>0</v>
      </c>
      <c r="G5332" s="181">
        <f t="shared" si="765"/>
        <v>0</v>
      </c>
      <c r="H5332" s="182">
        <f t="shared" si="761"/>
        <v>0</v>
      </c>
    </row>
    <row r="5333" spans="1:8">
      <c r="A5333" s="152">
        <f t="shared" si="762"/>
        <v>5319</v>
      </c>
      <c r="B5333" s="153">
        <f t="shared" si="762"/>
        <v>50244</v>
      </c>
      <c r="C5333" s="179" t="str">
        <f t="shared" si="763"/>
        <v>구간59</v>
      </c>
      <c r="D5333" s="152">
        <f t="shared" si="760"/>
        <v>92</v>
      </c>
      <c r="E5333" s="180">
        <f>COUNTIF($C$15:C5333,C5333)</f>
        <v>23</v>
      </c>
      <c r="F5333" s="181">
        <f t="shared" si="764"/>
        <v>0</v>
      </c>
      <c r="G5333" s="181">
        <f t="shared" si="765"/>
        <v>0</v>
      </c>
      <c r="H5333" s="182">
        <f t="shared" si="761"/>
        <v>0</v>
      </c>
    </row>
    <row r="5334" spans="1:8">
      <c r="A5334" s="152">
        <f t="shared" si="762"/>
        <v>5320</v>
      </c>
      <c r="B5334" s="153">
        <f t="shared" si="762"/>
        <v>50245</v>
      </c>
      <c r="C5334" s="179" t="str">
        <f t="shared" si="763"/>
        <v>구간59</v>
      </c>
      <c r="D5334" s="152">
        <f t="shared" si="760"/>
        <v>92</v>
      </c>
      <c r="E5334" s="180">
        <f>COUNTIF($C$15:C5334,C5334)</f>
        <v>24</v>
      </c>
      <c r="F5334" s="181">
        <f t="shared" si="764"/>
        <v>0</v>
      </c>
      <c r="G5334" s="181">
        <f t="shared" si="765"/>
        <v>0</v>
      </c>
      <c r="H5334" s="182">
        <f t="shared" si="761"/>
        <v>0</v>
      </c>
    </row>
    <row r="5335" spans="1:8">
      <c r="A5335" s="152">
        <f t="shared" si="762"/>
        <v>5321</v>
      </c>
      <c r="B5335" s="153">
        <f t="shared" si="762"/>
        <v>50246</v>
      </c>
      <c r="C5335" s="179" t="str">
        <f t="shared" si="763"/>
        <v>구간59</v>
      </c>
      <c r="D5335" s="152">
        <f t="shared" si="760"/>
        <v>92</v>
      </c>
      <c r="E5335" s="180">
        <f>COUNTIF($C$15:C5335,C5335)</f>
        <v>25</v>
      </c>
      <c r="F5335" s="181">
        <f t="shared" si="764"/>
        <v>0</v>
      </c>
      <c r="G5335" s="181">
        <f t="shared" si="765"/>
        <v>0</v>
      </c>
      <c r="H5335" s="182">
        <f t="shared" si="761"/>
        <v>0</v>
      </c>
    </row>
    <row r="5336" spans="1:8">
      <c r="A5336" s="152">
        <f t="shared" si="762"/>
        <v>5322</v>
      </c>
      <c r="B5336" s="153">
        <f t="shared" si="762"/>
        <v>50247</v>
      </c>
      <c r="C5336" s="179" t="str">
        <f t="shared" si="763"/>
        <v>구간59</v>
      </c>
      <c r="D5336" s="152">
        <f t="shared" si="760"/>
        <v>92</v>
      </c>
      <c r="E5336" s="180">
        <f>COUNTIF($C$15:C5336,C5336)</f>
        <v>26</v>
      </c>
      <c r="F5336" s="181">
        <f t="shared" si="764"/>
        <v>0</v>
      </c>
      <c r="G5336" s="181">
        <f t="shared" si="765"/>
        <v>0</v>
      </c>
      <c r="H5336" s="182">
        <f t="shared" si="761"/>
        <v>0</v>
      </c>
    </row>
    <row r="5337" spans="1:8">
      <c r="A5337" s="152">
        <f t="shared" si="762"/>
        <v>5323</v>
      </c>
      <c r="B5337" s="153">
        <f t="shared" si="762"/>
        <v>50248</v>
      </c>
      <c r="C5337" s="179" t="str">
        <f t="shared" si="763"/>
        <v>구간59</v>
      </c>
      <c r="D5337" s="152">
        <f t="shared" si="760"/>
        <v>92</v>
      </c>
      <c r="E5337" s="180">
        <f>COUNTIF($C$15:C5337,C5337)</f>
        <v>27</v>
      </c>
      <c r="F5337" s="181">
        <f t="shared" si="764"/>
        <v>0</v>
      </c>
      <c r="G5337" s="181">
        <f t="shared" si="765"/>
        <v>0</v>
      </c>
      <c r="H5337" s="182">
        <f t="shared" si="761"/>
        <v>0</v>
      </c>
    </row>
    <row r="5338" spans="1:8">
      <c r="A5338" s="152">
        <f t="shared" si="762"/>
        <v>5324</v>
      </c>
      <c r="B5338" s="153">
        <f t="shared" si="762"/>
        <v>50249</v>
      </c>
      <c r="C5338" s="179" t="str">
        <f t="shared" si="763"/>
        <v>구간59</v>
      </c>
      <c r="D5338" s="152">
        <f t="shared" si="760"/>
        <v>92</v>
      </c>
      <c r="E5338" s="180">
        <f>COUNTIF($C$15:C5338,C5338)</f>
        <v>28</v>
      </c>
      <c r="F5338" s="181">
        <f t="shared" si="764"/>
        <v>0</v>
      </c>
      <c r="G5338" s="181">
        <f t="shared" si="765"/>
        <v>0</v>
      </c>
      <c r="H5338" s="182">
        <f t="shared" si="761"/>
        <v>0</v>
      </c>
    </row>
    <row r="5339" spans="1:8">
      <c r="A5339" s="152">
        <f t="shared" si="762"/>
        <v>5325</v>
      </c>
      <c r="B5339" s="153">
        <f t="shared" si="762"/>
        <v>50250</v>
      </c>
      <c r="C5339" s="179" t="str">
        <f t="shared" si="763"/>
        <v>구간59</v>
      </c>
      <c r="D5339" s="152">
        <f t="shared" si="760"/>
        <v>92</v>
      </c>
      <c r="E5339" s="180">
        <f>COUNTIF($C$15:C5339,C5339)</f>
        <v>29</v>
      </c>
      <c r="F5339" s="181">
        <f t="shared" si="764"/>
        <v>0</v>
      </c>
      <c r="G5339" s="181">
        <f t="shared" si="765"/>
        <v>0</v>
      </c>
      <c r="H5339" s="182">
        <f t="shared" si="761"/>
        <v>0</v>
      </c>
    </row>
    <row r="5340" spans="1:8">
      <c r="A5340" s="152">
        <f t="shared" si="762"/>
        <v>5326</v>
      </c>
      <c r="B5340" s="153">
        <f t="shared" si="762"/>
        <v>50251</v>
      </c>
      <c r="C5340" s="179" t="str">
        <f t="shared" si="763"/>
        <v>구간59</v>
      </c>
      <c r="D5340" s="152">
        <f t="shared" si="760"/>
        <v>92</v>
      </c>
      <c r="E5340" s="180">
        <f>COUNTIF($C$15:C5340,C5340)</f>
        <v>30</v>
      </c>
      <c r="F5340" s="181">
        <f t="shared" si="764"/>
        <v>0</v>
      </c>
      <c r="G5340" s="181">
        <f t="shared" si="765"/>
        <v>0</v>
      </c>
      <c r="H5340" s="182">
        <f t="shared" si="761"/>
        <v>0</v>
      </c>
    </row>
    <row r="5341" spans="1:8">
      <c r="A5341" s="152">
        <f t="shared" si="762"/>
        <v>5327</v>
      </c>
      <c r="B5341" s="153">
        <f t="shared" si="762"/>
        <v>50252</v>
      </c>
      <c r="C5341" s="179" t="str">
        <f t="shared" si="763"/>
        <v>구간59</v>
      </c>
      <c r="D5341" s="152">
        <f t="shared" si="760"/>
        <v>92</v>
      </c>
      <c r="E5341" s="180">
        <f>COUNTIF($C$15:C5341,C5341)</f>
        <v>31</v>
      </c>
      <c r="F5341" s="181">
        <f t="shared" si="764"/>
        <v>0</v>
      </c>
      <c r="G5341" s="181">
        <f t="shared" si="765"/>
        <v>0</v>
      </c>
      <c r="H5341" s="182">
        <f t="shared" si="761"/>
        <v>0</v>
      </c>
    </row>
    <row r="5342" spans="1:8">
      <c r="A5342" s="152">
        <f t="shared" si="762"/>
        <v>5328</v>
      </c>
      <c r="B5342" s="153">
        <f t="shared" si="762"/>
        <v>50253</v>
      </c>
      <c r="C5342" s="179" t="str">
        <f t="shared" si="763"/>
        <v>구간59</v>
      </c>
      <c r="D5342" s="152">
        <f t="shared" si="760"/>
        <v>92</v>
      </c>
      <c r="E5342" s="180">
        <f>COUNTIF($C$15:C5342,C5342)</f>
        <v>32</v>
      </c>
      <c r="F5342" s="181">
        <f t="shared" si="764"/>
        <v>0</v>
      </c>
      <c r="G5342" s="181">
        <f t="shared" si="765"/>
        <v>0</v>
      </c>
      <c r="H5342" s="182">
        <f t="shared" si="761"/>
        <v>0</v>
      </c>
    </row>
    <row r="5343" spans="1:8">
      <c r="A5343" s="152">
        <f t="shared" si="762"/>
        <v>5329</v>
      </c>
      <c r="B5343" s="153">
        <f t="shared" si="762"/>
        <v>50254</v>
      </c>
      <c r="C5343" s="179" t="str">
        <f t="shared" si="763"/>
        <v>구간59</v>
      </c>
      <c r="D5343" s="152">
        <f t="shared" si="760"/>
        <v>92</v>
      </c>
      <c r="E5343" s="180">
        <f>COUNTIF($C$15:C5343,C5343)</f>
        <v>33</v>
      </c>
      <c r="F5343" s="181">
        <f t="shared" si="764"/>
        <v>0</v>
      </c>
      <c r="G5343" s="181">
        <f t="shared" si="765"/>
        <v>0</v>
      </c>
      <c r="H5343" s="182">
        <f t="shared" si="761"/>
        <v>0</v>
      </c>
    </row>
    <row r="5344" spans="1:8">
      <c r="A5344" s="152">
        <f t="shared" ref="A5344:B5359" si="766">A5343+1</f>
        <v>5330</v>
      </c>
      <c r="B5344" s="153">
        <f t="shared" si="766"/>
        <v>50255</v>
      </c>
      <c r="C5344" s="179" t="str">
        <f t="shared" si="763"/>
        <v>구간59</v>
      </c>
      <c r="D5344" s="152">
        <f t="shared" si="760"/>
        <v>92</v>
      </c>
      <c r="E5344" s="180">
        <f>COUNTIF($C$15:C5344,C5344)</f>
        <v>34</v>
      </c>
      <c r="F5344" s="181">
        <f t="shared" si="764"/>
        <v>0</v>
      </c>
      <c r="G5344" s="181">
        <f t="shared" si="765"/>
        <v>0</v>
      </c>
      <c r="H5344" s="182">
        <f t="shared" si="761"/>
        <v>0</v>
      </c>
    </row>
    <row r="5345" spans="1:8">
      <c r="A5345" s="152">
        <f t="shared" si="766"/>
        <v>5331</v>
      </c>
      <c r="B5345" s="153">
        <f t="shared" si="766"/>
        <v>50256</v>
      </c>
      <c r="C5345" s="179" t="str">
        <f t="shared" si="763"/>
        <v>구간59</v>
      </c>
      <c r="D5345" s="152">
        <f t="shared" si="760"/>
        <v>92</v>
      </c>
      <c r="E5345" s="180">
        <f>COUNTIF($C$15:C5345,C5345)</f>
        <v>35</v>
      </c>
      <c r="F5345" s="181">
        <f t="shared" si="764"/>
        <v>0</v>
      </c>
      <c r="G5345" s="181">
        <f t="shared" si="765"/>
        <v>0</v>
      </c>
      <c r="H5345" s="182">
        <f t="shared" si="761"/>
        <v>0</v>
      </c>
    </row>
    <row r="5346" spans="1:8">
      <c r="A5346" s="152">
        <f t="shared" si="766"/>
        <v>5332</v>
      </c>
      <c r="B5346" s="153">
        <f t="shared" si="766"/>
        <v>50257</v>
      </c>
      <c r="C5346" s="179" t="str">
        <f t="shared" si="763"/>
        <v>구간59</v>
      </c>
      <c r="D5346" s="152">
        <f t="shared" si="760"/>
        <v>92</v>
      </c>
      <c r="E5346" s="180">
        <f>COUNTIF($C$15:C5346,C5346)</f>
        <v>36</v>
      </c>
      <c r="F5346" s="181">
        <f t="shared" si="764"/>
        <v>0</v>
      </c>
      <c r="G5346" s="181">
        <f t="shared" si="765"/>
        <v>0</v>
      </c>
      <c r="H5346" s="182">
        <f t="shared" si="761"/>
        <v>0</v>
      </c>
    </row>
    <row r="5347" spans="1:8">
      <c r="A5347" s="152">
        <f t="shared" si="766"/>
        <v>5333</v>
      </c>
      <c r="B5347" s="153">
        <f t="shared" si="766"/>
        <v>50258</v>
      </c>
      <c r="C5347" s="179" t="str">
        <f t="shared" si="763"/>
        <v>구간59</v>
      </c>
      <c r="D5347" s="152">
        <f t="shared" si="760"/>
        <v>92</v>
      </c>
      <c r="E5347" s="180">
        <f>COUNTIF($C$15:C5347,C5347)</f>
        <v>37</v>
      </c>
      <c r="F5347" s="181">
        <f t="shared" si="764"/>
        <v>0</v>
      </c>
      <c r="G5347" s="181">
        <f t="shared" si="765"/>
        <v>0</v>
      </c>
      <c r="H5347" s="182">
        <f t="shared" si="761"/>
        <v>0</v>
      </c>
    </row>
    <row r="5348" spans="1:8">
      <c r="A5348" s="152">
        <f t="shared" si="766"/>
        <v>5334</v>
      </c>
      <c r="B5348" s="153">
        <f t="shared" si="766"/>
        <v>50259</v>
      </c>
      <c r="C5348" s="179" t="str">
        <f t="shared" si="763"/>
        <v>구간59</v>
      </c>
      <c r="D5348" s="152">
        <f t="shared" si="760"/>
        <v>92</v>
      </c>
      <c r="E5348" s="180">
        <f>COUNTIF($C$15:C5348,C5348)</f>
        <v>38</v>
      </c>
      <c r="F5348" s="181">
        <f t="shared" si="764"/>
        <v>0</v>
      </c>
      <c r="G5348" s="181">
        <f t="shared" si="765"/>
        <v>0</v>
      </c>
      <c r="H5348" s="182">
        <f t="shared" si="761"/>
        <v>0</v>
      </c>
    </row>
    <row r="5349" spans="1:8">
      <c r="A5349" s="152">
        <f t="shared" si="766"/>
        <v>5335</v>
      </c>
      <c r="B5349" s="153">
        <f t="shared" si="766"/>
        <v>50260</v>
      </c>
      <c r="C5349" s="179" t="str">
        <f t="shared" si="763"/>
        <v>구간59</v>
      </c>
      <c r="D5349" s="152">
        <f t="shared" si="760"/>
        <v>92</v>
      </c>
      <c r="E5349" s="180">
        <f>COUNTIF($C$15:C5349,C5349)</f>
        <v>39</v>
      </c>
      <c r="F5349" s="181">
        <f t="shared" si="764"/>
        <v>0</v>
      </c>
      <c r="G5349" s="181">
        <f t="shared" si="765"/>
        <v>0</v>
      </c>
      <c r="H5349" s="182">
        <f t="shared" si="761"/>
        <v>0</v>
      </c>
    </row>
    <row r="5350" spans="1:8">
      <c r="A5350" s="152">
        <f t="shared" si="766"/>
        <v>5336</v>
      </c>
      <c r="B5350" s="153">
        <f t="shared" si="766"/>
        <v>50261</v>
      </c>
      <c r="C5350" s="179" t="str">
        <f t="shared" si="763"/>
        <v>구간59</v>
      </c>
      <c r="D5350" s="152">
        <f t="shared" si="760"/>
        <v>92</v>
      </c>
      <c r="E5350" s="180">
        <f>COUNTIF($C$15:C5350,C5350)</f>
        <v>40</v>
      </c>
      <c r="F5350" s="181">
        <f t="shared" si="764"/>
        <v>0</v>
      </c>
      <c r="G5350" s="181">
        <f t="shared" si="765"/>
        <v>0</v>
      </c>
      <c r="H5350" s="182">
        <f t="shared" si="761"/>
        <v>0</v>
      </c>
    </row>
    <row r="5351" spans="1:8">
      <c r="A5351" s="152">
        <f t="shared" si="766"/>
        <v>5337</v>
      </c>
      <c r="B5351" s="153">
        <f t="shared" si="766"/>
        <v>50262</v>
      </c>
      <c r="C5351" s="179" t="str">
        <f t="shared" si="763"/>
        <v>구간59</v>
      </c>
      <c r="D5351" s="152">
        <f t="shared" si="760"/>
        <v>92</v>
      </c>
      <c r="E5351" s="180">
        <f>COUNTIF($C$15:C5351,C5351)</f>
        <v>41</v>
      </c>
      <c r="F5351" s="181">
        <f t="shared" si="764"/>
        <v>0</v>
      </c>
      <c r="G5351" s="181">
        <f t="shared" si="765"/>
        <v>0</v>
      </c>
      <c r="H5351" s="182">
        <f t="shared" si="761"/>
        <v>0</v>
      </c>
    </row>
    <row r="5352" spans="1:8">
      <c r="A5352" s="152">
        <f t="shared" si="766"/>
        <v>5338</v>
      </c>
      <c r="B5352" s="153">
        <f t="shared" si="766"/>
        <v>50263</v>
      </c>
      <c r="C5352" s="179" t="str">
        <f t="shared" si="763"/>
        <v>구간59</v>
      </c>
      <c r="D5352" s="152">
        <f t="shared" si="760"/>
        <v>92</v>
      </c>
      <c r="E5352" s="180">
        <f>COUNTIF($C$15:C5352,C5352)</f>
        <v>42</v>
      </c>
      <c r="F5352" s="181">
        <f t="shared" si="764"/>
        <v>0</v>
      </c>
      <c r="G5352" s="181">
        <f t="shared" si="765"/>
        <v>0</v>
      </c>
      <c r="H5352" s="182">
        <f t="shared" si="761"/>
        <v>0</v>
      </c>
    </row>
    <row r="5353" spans="1:8">
      <c r="A5353" s="152">
        <f t="shared" si="766"/>
        <v>5339</v>
      </c>
      <c r="B5353" s="153">
        <f t="shared" si="766"/>
        <v>50264</v>
      </c>
      <c r="C5353" s="179" t="str">
        <f t="shared" si="763"/>
        <v>구간59</v>
      </c>
      <c r="D5353" s="152">
        <f t="shared" si="760"/>
        <v>92</v>
      </c>
      <c r="E5353" s="180">
        <f>COUNTIF($C$15:C5353,C5353)</f>
        <v>43</v>
      </c>
      <c r="F5353" s="181">
        <f t="shared" si="764"/>
        <v>0</v>
      </c>
      <c r="G5353" s="181">
        <f t="shared" si="765"/>
        <v>0</v>
      </c>
      <c r="H5353" s="182">
        <f t="shared" si="761"/>
        <v>0</v>
      </c>
    </row>
    <row r="5354" spans="1:8">
      <c r="A5354" s="152">
        <f t="shared" si="766"/>
        <v>5340</v>
      </c>
      <c r="B5354" s="153">
        <f t="shared" si="766"/>
        <v>50265</v>
      </c>
      <c r="C5354" s="179" t="str">
        <f t="shared" si="763"/>
        <v>구간59</v>
      </c>
      <c r="D5354" s="152">
        <f t="shared" si="760"/>
        <v>92</v>
      </c>
      <c r="E5354" s="180">
        <f>COUNTIF($C$15:C5354,C5354)</f>
        <v>44</v>
      </c>
      <c r="F5354" s="181">
        <f t="shared" si="764"/>
        <v>0</v>
      </c>
      <c r="G5354" s="181">
        <f t="shared" si="765"/>
        <v>0</v>
      </c>
      <c r="H5354" s="182">
        <f t="shared" si="761"/>
        <v>0</v>
      </c>
    </row>
    <row r="5355" spans="1:8">
      <c r="A5355" s="152">
        <f t="shared" si="766"/>
        <v>5341</v>
      </c>
      <c r="B5355" s="153">
        <f t="shared" si="766"/>
        <v>50266</v>
      </c>
      <c r="C5355" s="179" t="str">
        <f t="shared" si="763"/>
        <v>구간59</v>
      </c>
      <c r="D5355" s="152">
        <f t="shared" si="760"/>
        <v>92</v>
      </c>
      <c r="E5355" s="180">
        <f>COUNTIF($C$15:C5355,C5355)</f>
        <v>45</v>
      </c>
      <c r="F5355" s="181">
        <f t="shared" si="764"/>
        <v>0</v>
      </c>
      <c r="G5355" s="181">
        <f t="shared" si="765"/>
        <v>0</v>
      </c>
      <c r="H5355" s="182">
        <f t="shared" si="761"/>
        <v>0</v>
      </c>
    </row>
    <row r="5356" spans="1:8">
      <c r="A5356" s="152">
        <f t="shared" si="766"/>
        <v>5342</v>
      </c>
      <c r="B5356" s="153">
        <f t="shared" si="766"/>
        <v>50267</v>
      </c>
      <c r="C5356" s="179" t="str">
        <f t="shared" si="763"/>
        <v>구간59</v>
      </c>
      <c r="D5356" s="152">
        <f t="shared" si="760"/>
        <v>92</v>
      </c>
      <c r="E5356" s="180">
        <f>COUNTIF($C$15:C5356,C5356)</f>
        <v>46</v>
      </c>
      <c r="F5356" s="181">
        <f t="shared" si="764"/>
        <v>0</v>
      </c>
      <c r="G5356" s="181">
        <f t="shared" si="765"/>
        <v>0</v>
      </c>
      <c r="H5356" s="182">
        <f t="shared" si="761"/>
        <v>0</v>
      </c>
    </row>
    <row r="5357" spans="1:8">
      <c r="A5357" s="152">
        <f t="shared" si="766"/>
        <v>5343</v>
      </c>
      <c r="B5357" s="153">
        <f t="shared" si="766"/>
        <v>50268</v>
      </c>
      <c r="C5357" s="179" t="str">
        <f t="shared" si="763"/>
        <v>구간59</v>
      </c>
      <c r="D5357" s="152">
        <f t="shared" si="760"/>
        <v>92</v>
      </c>
      <c r="E5357" s="180">
        <f>COUNTIF($C$15:C5357,C5357)</f>
        <v>47</v>
      </c>
      <c r="F5357" s="181">
        <f t="shared" si="764"/>
        <v>0</v>
      </c>
      <c r="G5357" s="181">
        <f t="shared" si="765"/>
        <v>0</v>
      </c>
      <c r="H5357" s="182">
        <f t="shared" si="761"/>
        <v>0</v>
      </c>
    </row>
    <row r="5358" spans="1:8">
      <c r="A5358" s="152">
        <f t="shared" si="766"/>
        <v>5344</v>
      </c>
      <c r="B5358" s="153">
        <f t="shared" si="766"/>
        <v>50269</v>
      </c>
      <c r="C5358" s="179" t="str">
        <f t="shared" si="763"/>
        <v>구간59</v>
      </c>
      <c r="D5358" s="152">
        <f t="shared" si="760"/>
        <v>92</v>
      </c>
      <c r="E5358" s="180">
        <f>COUNTIF($C$15:C5358,C5358)</f>
        <v>48</v>
      </c>
      <c r="F5358" s="181">
        <f t="shared" si="764"/>
        <v>0</v>
      </c>
      <c r="G5358" s="181">
        <f t="shared" si="765"/>
        <v>0</v>
      </c>
      <c r="H5358" s="182">
        <f t="shared" si="761"/>
        <v>0</v>
      </c>
    </row>
    <row r="5359" spans="1:8">
      <c r="A5359" s="152">
        <f t="shared" si="766"/>
        <v>5345</v>
      </c>
      <c r="B5359" s="153">
        <f t="shared" si="766"/>
        <v>50270</v>
      </c>
      <c r="C5359" s="179" t="str">
        <f t="shared" si="763"/>
        <v>구간59</v>
      </c>
      <c r="D5359" s="152">
        <f t="shared" si="760"/>
        <v>92</v>
      </c>
      <c r="E5359" s="180">
        <f>COUNTIF($C$15:C5359,C5359)</f>
        <v>49</v>
      </c>
      <c r="F5359" s="181">
        <f t="shared" si="764"/>
        <v>0</v>
      </c>
      <c r="G5359" s="181">
        <f t="shared" si="765"/>
        <v>0</v>
      </c>
      <c r="H5359" s="182">
        <f t="shared" si="761"/>
        <v>0</v>
      </c>
    </row>
    <row r="5360" spans="1:8">
      <c r="A5360" s="152">
        <f t="shared" ref="A5360:B5375" si="767">A5359+1</f>
        <v>5346</v>
      </c>
      <c r="B5360" s="153">
        <f t="shared" si="767"/>
        <v>50271</v>
      </c>
      <c r="C5360" s="179" t="str">
        <f t="shared" si="763"/>
        <v>구간59</v>
      </c>
      <c r="D5360" s="152">
        <f t="shared" si="760"/>
        <v>92</v>
      </c>
      <c r="E5360" s="180">
        <f>COUNTIF($C$15:C5360,C5360)</f>
        <v>50</v>
      </c>
      <c r="F5360" s="181">
        <f t="shared" si="764"/>
        <v>0</v>
      </c>
      <c r="G5360" s="181">
        <f t="shared" si="765"/>
        <v>0</v>
      </c>
      <c r="H5360" s="182">
        <f t="shared" si="761"/>
        <v>0</v>
      </c>
    </row>
    <row r="5361" spans="1:8">
      <c r="A5361" s="152">
        <f t="shared" si="767"/>
        <v>5347</v>
      </c>
      <c r="B5361" s="153">
        <f t="shared" si="767"/>
        <v>50272</v>
      </c>
      <c r="C5361" s="179" t="str">
        <f t="shared" si="763"/>
        <v>구간59</v>
      </c>
      <c r="D5361" s="152">
        <f t="shared" si="760"/>
        <v>92</v>
      </c>
      <c r="E5361" s="180">
        <f>COUNTIF($C$15:C5361,C5361)</f>
        <v>51</v>
      </c>
      <c r="F5361" s="181">
        <f t="shared" si="764"/>
        <v>0</v>
      </c>
      <c r="G5361" s="181">
        <f t="shared" si="765"/>
        <v>0</v>
      </c>
      <c r="H5361" s="182">
        <f t="shared" si="761"/>
        <v>0</v>
      </c>
    </row>
    <row r="5362" spans="1:8">
      <c r="A5362" s="152">
        <f t="shared" si="767"/>
        <v>5348</v>
      </c>
      <c r="B5362" s="153">
        <f t="shared" si="767"/>
        <v>50273</v>
      </c>
      <c r="C5362" s="179" t="str">
        <f t="shared" si="763"/>
        <v>구간59</v>
      </c>
      <c r="D5362" s="152">
        <f t="shared" si="760"/>
        <v>92</v>
      </c>
      <c r="E5362" s="180">
        <f>COUNTIF($C$15:C5362,C5362)</f>
        <v>52</v>
      </c>
      <c r="F5362" s="181">
        <f t="shared" si="764"/>
        <v>0</v>
      </c>
      <c r="G5362" s="181">
        <f t="shared" si="765"/>
        <v>0</v>
      </c>
      <c r="H5362" s="182">
        <f t="shared" si="761"/>
        <v>0</v>
      </c>
    </row>
    <row r="5363" spans="1:8">
      <c r="A5363" s="152">
        <f t="shared" si="767"/>
        <v>5349</v>
      </c>
      <c r="B5363" s="153">
        <f t="shared" si="767"/>
        <v>50274</v>
      </c>
      <c r="C5363" s="179" t="str">
        <f t="shared" si="763"/>
        <v>구간59</v>
      </c>
      <c r="D5363" s="152">
        <f t="shared" si="760"/>
        <v>92</v>
      </c>
      <c r="E5363" s="180">
        <f>COUNTIF($C$15:C5363,C5363)</f>
        <v>53</v>
      </c>
      <c r="F5363" s="181">
        <f t="shared" si="764"/>
        <v>0</v>
      </c>
      <c r="G5363" s="181">
        <f t="shared" si="765"/>
        <v>0</v>
      </c>
      <c r="H5363" s="182">
        <f t="shared" si="761"/>
        <v>0</v>
      </c>
    </row>
    <row r="5364" spans="1:8">
      <c r="A5364" s="152">
        <f t="shared" si="767"/>
        <v>5350</v>
      </c>
      <c r="B5364" s="153">
        <f t="shared" si="767"/>
        <v>50275</v>
      </c>
      <c r="C5364" s="179" t="str">
        <f t="shared" si="763"/>
        <v>구간59</v>
      </c>
      <c r="D5364" s="152">
        <f t="shared" si="760"/>
        <v>92</v>
      </c>
      <c r="E5364" s="180">
        <f>COUNTIF($C$15:C5364,C5364)</f>
        <v>54</v>
      </c>
      <c r="F5364" s="181">
        <f t="shared" si="764"/>
        <v>0</v>
      </c>
      <c r="G5364" s="181">
        <f t="shared" si="765"/>
        <v>0</v>
      </c>
      <c r="H5364" s="182">
        <f t="shared" si="761"/>
        <v>0</v>
      </c>
    </row>
    <row r="5365" spans="1:8">
      <c r="A5365" s="152">
        <f t="shared" si="767"/>
        <v>5351</v>
      </c>
      <c r="B5365" s="153">
        <f t="shared" si="767"/>
        <v>50276</v>
      </c>
      <c r="C5365" s="179" t="str">
        <f t="shared" si="763"/>
        <v>구간59</v>
      </c>
      <c r="D5365" s="152">
        <f t="shared" si="760"/>
        <v>92</v>
      </c>
      <c r="E5365" s="180">
        <f>COUNTIF($C$15:C5365,C5365)</f>
        <v>55</v>
      </c>
      <c r="F5365" s="181">
        <f t="shared" si="764"/>
        <v>0</v>
      </c>
      <c r="G5365" s="181">
        <f t="shared" si="765"/>
        <v>0</v>
      </c>
      <c r="H5365" s="182">
        <f t="shared" si="761"/>
        <v>0</v>
      </c>
    </row>
    <row r="5366" spans="1:8">
      <c r="A5366" s="152">
        <f t="shared" si="767"/>
        <v>5352</v>
      </c>
      <c r="B5366" s="153">
        <f t="shared" si="767"/>
        <v>50277</v>
      </c>
      <c r="C5366" s="179" t="str">
        <f t="shared" si="763"/>
        <v>구간59</v>
      </c>
      <c r="D5366" s="152">
        <f t="shared" si="760"/>
        <v>92</v>
      </c>
      <c r="E5366" s="180">
        <f>COUNTIF($C$15:C5366,C5366)</f>
        <v>56</v>
      </c>
      <c r="F5366" s="181">
        <f t="shared" si="764"/>
        <v>0</v>
      </c>
      <c r="G5366" s="181">
        <f t="shared" si="765"/>
        <v>0</v>
      </c>
      <c r="H5366" s="182">
        <f t="shared" si="761"/>
        <v>0</v>
      </c>
    </row>
    <row r="5367" spans="1:8">
      <c r="A5367" s="152">
        <f t="shared" si="767"/>
        <v>5353</v>
      </c>
      <c r="B5367" s="153">
        <f t="shared" si="767"/>
        <v>50278</v>
      </c>
      <c r="C5367" s="179" t="str">
        <f t="shared" si="763"/>
        <v>구간59</v>
      </c>
      <c r="D5367" s="152">
        <f t="shared" si="760"/>
        <v>92</v>
      </c>
      <c r="E5367" s="180">
        <f>COUNTIF($C$15:C5367,C5367)</f>
        <v>57</v>
      </c>
      <c r="F5367" s="181">
        <f t="shared" si="764"/>
        <v>0</v>
      </c>
      <c r="G5367" s="181">
        <f t="shared" si="765"/>
        <v>0</v>
      </c>
      <c r="H5367" s="182">
        <f t="shared" si="761"/>
        <v>0</v>
      </c>
    </row>
    <row r="5368" spans="1:8">
      <c r="A5368" s="152">
        <f t="shared" si="767"/>
        <v>5354</v>
      </c>
      <c r="B5368" s="153">
        <f t="shared" si="767"/>
        <v>50279</v>
      </c>
      <c r="C5368" s="179" t="str">
        <f t="shared" si="763"/>
        <v>구간59</v>
      </c>
      <c r="D5368" s="152">
        <f t="shared" si="760"/>
        <v>92</v>
      </c>
      <c r="E5368" s="180">
        <f>COUNTIF($C$15:C5368,C5368)</f>
        <v>58</v>
      </c>
      <c r="F5368" s="181">
        <f t="shared" si="764"/>
        <v>0</v>
      </c>
      <c r="G5368" s="181">
        <f t="shared" si="765"/>
        <v>0</v>
      </c>
      <c r="H5368" s="182">
        <f t="shared" si="761"/>
        <v>0</v>
      </c>
    </row>
    <row r="5369" spans="1:8">
      <c r="A5369" s="152">
        <f t="shared" si="767"/>
        <v>5355</v>
      </c>
      <c r="B5369" s="153">
        <f t="shared" si="767"/>
        <v>50280</v>
      </c>
      <c r="C5369" s="179" t="str">
        <f t="shared" si="763"/>
        <v>구간59</v>
      </c>
      <c r="D5369" s="152">
        <f t="shared" si="760"/>
        <v>92</v>
      </c>
      <c r="E5369" s="180">
        <f>COUNTIF($C$15:C5369,C5369)</f>
        <v>59</v>
      </c>
      <c r="F5369" s="181">
        <f t="shared" si="764"/>
        <v>0</v>
      </c>
      <c r="G5369" s="181">
        <f t="shared" si="765"/>
        <v>0</v>
      </c>
      <c r="H5369" s="182">
        <f t="shared" si="761"/>
        <v>0</v>
      </c>
    </row>
    <row r="5370" spans="1:8">
      <c r="A5370" s="152">
        <f t="shared" si="767"/>
        <v>5356</v>
      </c>
      <c r="B5370" s="153">
        <f t="shared" si="767"/>
        <v>50281</v>
      </c>
      <c r="C5370" s="179" t="str">
        <f t="shared" si="763"/>
        <v>구간59</v>
      </c>
      <c r="D5370" s="152">
        <f t="shared" si="760"/>
        <v>92</v>
      </c>
      <c r="E5370" s="180">
        <f>COUNTIF($C$15:C5370,C5370)</f>
        <v>60</v>
      </c>
      <c r="F5370" s="181">
        <f t="shared" si="764"/>
        <v>0</v>
      </c>
      <c r="G5370" s="181">
        <f t="shared" si="765"/>
        <v>0</v>
      </c>
      <c r="H5370" s="182">
        <f t="shared" si="761"/>
        <v>0</v>
      </c>
    </row>
    <row r="5371" spans="1:8">
      <c r="A5371" s="152">
        <f t="shared" si="767"/>
        <v>5357</v>
      </c>
      <c r="B5371" s="153">
        <f t="shared" si="767"/>
        <v>50282</v>
      </c>
      <c r="C5371" s="179" t="str">
        <f t="shared" si="763"/>
        <v>구간59</v>
      </c>
      <c r="D5371" s="152">
        <f t="shared" si="760"/>
        <v>92</v>
      </c>
      <c r="E5371" s="180">
        <f>COUNTIF($C$15:C5371,C5371)</f>
        <v>61</v>
      </c>
      <c r="F5371" s="181">
        <f t="shared" si="764"/>
        <v>0</v>
      </c>
      <c r="G5371" s="181">
        <f t="shared" si="765"/>
        <v>0</v>
      </c>
      <c r="H5371" s="182">
        <f t="shared" si="761"/>
        <v>0</v>
      </c>
    </row>
    <row r="5372" spans="1:8">
      <c r="A5372" s="152">
        <f t="shared" si="767"/>
        <v>5358</v>
      </c>
      <c r="B5372" s="153">
        <f t="shared" si="767"/>
        <v>50283</v>
      </c>
      <c r="C5372" s="179" t="str">
        <f t="shared" si="763"/>
        <v>구간59</v>
      </c>
      <c r="D5372" s="152">
        <f t="shared" si="760"/>
        <v>92</v>
      </c>
      <c r="E5372" s="180">
        <f>COUNTIF($C$15:C5372,C5372)</f>
        <v>62</v>
      </c>
      <c r="F5372" s="181">
        <f t="shared" si="764"/>
        <v>0</v>
      </c>
      <c r="G5372" s="181">
        <f t="shared" si="765"/>
        <v>0</v>
      </c>
      <c r="H5372" s="182">
        <f t="shared" si="761"/>
        <v>0</v>
      </c>
    </row>
    <row r="5373" spans="1:8">
      <c r="A5373" s="152">
        <f t="shared" si="767"/>
        <v>5359</v>
      </c>
      <c r="B5373" s="153">
        <f t="shared" si="767"/>
        <v>50284</v>
      </c>
      <c r="C5373" s="179" t="str">
        <f t="shared" si="763"/>
        <v>구간59</v>
      </c>
      <c r="D5373" s="152">
        <f t="shared" si="760"/>
        <v>92</v>
      </c>
      <c r="E5373" s="180">
        <f>COUNTIF($C$15:C5373,C5373)</f>
        <v>63</v>
      </c>
      <c r="F5373" s="181">
        <f t="shared" si="764"/>
        <v>0</v>
      </c>
      <c r="G5373" s="181">
        <f t="shared" si="765"/>
        <v>0</v>
      </c>
      <c r="H5373" s="182">
        <f t="shared" si="761"/>
        <v>0</v>
      </c>
    </row>
    <row r="5374" spans="1:8">
      <c r="A5374" s="152">
        <f t="shared" si="767"/>
        <v>5360</v>
      </c>
      <c r="B5374" s="153">
        <f t="shared" si="767"/>
        <v>50285</v>
      </c>
      <c r="C5374" s="179" t="str">
        <f t="shared" si="763"/>
        <v>구간59</v>
      </c>
      <c r="D5374" s="152">
        <f t="shared" si="760"/>
        <v>92</v>
      </c>
      <c r="E5374" s="180">
        <f>COUNTIF($C$15:C5374,C5374)</f>
        <v>64</v>
      </c>
      <c r="F5374" s="181">
        <f t="shared" si="764"/>
        <v>0</v>
      </c>
      <c r="G5374" s="181">
        <f t="shared" si="765"/>
        <v>0</v>
      </c>
      <c r="H5374" s="182">
        <f t="shared" si="761"/>
        <v>0</v>
      </c>
    </row>
    <row r="5375" spans="1:8">
      <c r="A5375" s="152">
        <f t="shared" si="767"/>
        <v>5361</v>
      </c>
      <c r="B5375" s="153">
        <f t="shared" si="767"/>
        <v>50286</v>
      </c>
      <c r="C5375" s="179" t="str">
        <f t="shared" si="763"/>
        <v>구간59</v>
      </c>
      <c r="D5375" s="152">
        <f t="shared" si="760"/>
        <v>92</v>
      </c>
      <c r="E5375" s="180">
        <f>COUNTIF($C$15:C5375,C5375)</f>
        <v>65</v>
      </c>
      <c r="F5375" s="181">
        <f t="shared" si="764"/>
        <v>0</v>
      </c>
      <c r="G5375" s="181">
        <f t="shared" si="765"/>
        <v>0</v>
      </c>
      <c r="H5375" s="182">
        <f t="shared" si="761"/>
        <v>0</v>
      </c>
    </row>
    <row r="5376" spans="1:8">
      <c r="A5376" s="152">
        <f t="shared" ref="A5376:B5391" si="768">A5375+1</f>
        <v>5362</v>
      </c>
      <c r="B5376" s="153">
        <f t="shared" si="768"/>
        <v>50287</v>
      </c>
      <c r="C5376" s="179" t="str">
        <f t="shared" si="763"/>
        <v>구간59</v>
      </c>
      <c r="D5376" s="152">
        <f t="shared" si="760"/>
        <v>92</v>
      </c>
      <c r="E5376" s="180">
        <f>COUNTIF($C$15:C5376,C5376)</f>
        <v>66</v>
      </c>
      <c r="F5376" s="181">
        <f t="shared" si="764"/>
        <v>0</v>
      </c>
      <c r="G5376" s="181">
        <f t="shared" si="765"/>
        <v>0</v>
      </c>
      <c r="H5376" s="182">
        <f t="shared" si="761"/>
        <v>0</v>
      </c>
    </row>
    <row r="5377" spans="1:8">
      <c r="A5377" s="152">
        <f t="shared" si="768"/>
        <v>5363</v>
      </c>
      <c r="B5377" s="153">
        <f t="shared" si="768"/>
        <v>50288</v>
      </c>
      <c r="C5377" s="179" t="str">
        <f t="shared" si="763"/>
        <v>구간59</v>
      </c>
      <c r="D5377" s="152">
        <f t="shared" si="760"/>
        <v>92</v>
      </c>
      <c r="E5377" s="180">
        <f>COUNTIF($C$15:C5377,C5377)</f>
        <v>67</v>
      </c>
      <c r="F5377" s="181">
        <f t="shared" si="764"/>
        <v>0</v>
      </c>
      <c r="G5377" s="181">
        <f t="shared" si="765"/>
        <v>0</v>
      </c>
      <c r="H5377" s="182">
        <f t="shared" si="761"/>
        <v>0</v>
      </c>
    </row>
    <row r="5378" spans="1:8">
      <c r="A5378" s="152">
        <f t="shared" si="768"/>
        <v>5364</v>
      </c>
      <c r="B5378" s="153">
        <f t="shared" si="768"/>
        <v>50289</v>
      </c>
      <c r="C5378" s="179" t="str">
        <f t="shared" si="763"/>
        <v>구간59</v>
      </c>
      <c r="D5378" s="152">
        <f t="shared" si="760"/>
        <v>92</v>
      </c>
      <c r="E5378" s="180">
        <f>COUNTIF($C$15:C5378,C5378)</f>
        <v>68</v>
      </c>
      <c r="F5378" s="181">
        <f t="shared" si="764"/>
        <v>0</v>
      </c>
      <c r="G5378" s="181">
        <f t="shared" si="765"/>
        <v>0</v>
      </c>
      <c r="H5378" s="182">
        <f t="shared" si="761"/>
        <v>0</v>
      </c>
    </row>
    <row r="5379" spans="1:8">
      <c r="A5379" s="152">
        <f t="shared" si="768"/>
        <v>5365</v>
      </c>
      <c r="B5379" s="153">
        <f t="shared" si="768"/>
        <v>50290</v>
      </c>
      <c r="C5379" s="179" t="str">
        <f t="shared" si="763"/>
        <v>구간59</v>
      </c>
      <c r="D5379" s="152">
        <f t="shared" si="760"/>
        <v>92</v>
      </c>
      <c r="E5379" s="180">
        <f>COUNTIF($C$15:C5379,C5379)</f>
        <v>69</v>
      </c>
      <c r="F5379" s="181">
        <f t="shared" si="764"/>
        <v>0</v>
      </c>
      <c r="G5379" s="181">
        <f t="shared" si="765"/>
        <v>0</v>
      </c>
      <c r="H5379" s="182">
        <f t="shared" si="761"/>
        <v>0</v>
      </c>
    </row>
    <row r="5380" spans="1:8">
      <c r="A5380" s="152">
        <f t="shared" si="768"/>
        <v>5366</v>
      </c>
      <c r="B5380" s="153">
        <f t="shared" si="768"/>
        <v>50291</v>
      </c>
      <c r="C5380" s="179" t="str">
        <f t="shared" si="763"/>
        <v>구간59</v>
      </c>
      <c r="D5380" s="152">
        <f t="shared" si="760"/>
        <v>92</v>
      </c>
      <c r="E5380" s="180">
        <f>COUNTIF($C$15:C5380,C5380)</f>
        <v>70</v>
      </c>
      <c r="F5380" s="181">
        <f t="shared" si="764"/>
        <v>0</v>
      </c>
      <c r="G5380" s="181">
        <f t="shared" si="765"/>
        <v>0</v>
      </c>
      <c r="H5380" s="182">
        <f t="shared" si="761"/>
        <v>0</v>
      </c>
    </row>
    <row r="5381" spans="1:8">
      <c r="A5381" s="152">
        <f t="shared" si="768"/>
        <v>5367</v>
      </c>
      <c r="B5381" s="153">
        <f t="shared" si="768"/>
        <v>50292</v>
      </c>
      <c r="C5381" s="179" t="str">
        <f t="shared" si="763"/>
        <v>구간59</v>
      </c>
      <c r="D5381" s="152">
        <f t="shared" si="760"/>
        <v>92</v>
      </c>
      <c r="E5381" s="180">
        <f>COUNTIF($C$15:C5381,C5381)</f>
        <v>71</v>
      </c>
      <c r="F5381" s="181">
        <f t="shared" si="764"/>
        <v>0</v>
      </c>
      <c r="G5381" s="181">
        <f t="shared" si="765"/>
        <v>0</v>
      </c>
      <c r="H5381" s="182">
        <f t="shared" si="761"/>
        <v>0</v>
      </c>
    </row>
    <row r="5382" spans="1:8">
      <c r="A5382" s="152">
        <f t="shared" si="768"/>
        <v>5368</v>
      </c>
      <c r="B5382" s="153">
        <f t="shared" si="768"/>
        <v>50293</v>
      </c>
      <c r="C5382" s="179" t="str">
        <f t="shared" si="763"/>
        <v>구간59</v>
      </c>
      <c r="D5382" s="152">
        <f t="shared" si="760"/>
        <v>92</v>
      </c>
      <c r="E5382" s="180">
        <f>COUNTIF($C$15:C5382,C5382)</f>
        <v>72</v>
      </c>
      <c r="F5382" s="181">
        <f t="shared" si="764"/>
        <v>0</v>
      </c>
      <c r="G5382" s="181">
        <f t="shared" si="765"/>
        <v>0</v>
      </c>
      <c r="H5382" s="182">
        <f t="shared" si="761"/>
        <v>0</v>
      </c>
    </row>
    <row r="5383" spans="1:8">
      <c r="A5383" s="152">
        <f t="shared" si="768"/>
        <v>5369</v>
      </c>
      <c r="B5383" s="153">
        <f t="shared" si="768"/>
        <v>50294</v>
      </c>
      <c r="C5383" s="179" t="str">
        <f t="shared" si="763"/>
        <v>구간59</v>
      </c>
      <c r="D5383" s="152">
        <f t="shared" si="760"/>
        <v>92</v>
      </c>
      <c r="E5383" s="180">
        <f>COUNTIF($C$15:C5383,C5383)</f>
        <v>73</v>
      </c>
      <c r="F5383" s="181">
        <f t="shared" si="764"/>
        <v>0</v>
      </c>
      <c r="G5383" s="181">
        <f t="shared" si="765"/>
        <v>0</v>
      </c>
      <c r="H5383" s="182">
        <f t="shared" si="761"/>
        <v>0</v>
      </c>
    </row>
    <row r="5384" spans="1:8">
      <c r="A5384" s="152">
        <f t="shared" si="768"/>
        <v>5370</v>
      </c>
      <c r="B5384" s="153">
        <f t="shared" si="768"/>
        <v>50295</v>
      </c>
      <c r="C5384" s="179" t="str">
        <f t="shared" si="763"/>
        <v>구간59</v>
      </c>
      <c r="D5384" s="152">
        <f t="shared" si="760"/>
        <v>92</v>
      </c>
      <c r="E5384" s="180">
        <f>COUNTIF($C$15:C5384,C5384)</f>
        <v>74</v>
      </c>
      <c r="F5384" s="181">
        <f t="shared" si="764"/>
        <v>0</v>
      </c>
      <c r="G5384" s="181">
        <f t="shared" si="765"/>
        <v>0</v>
      </c>
      <c r="H5384" s="182">
        <f t="shared" si="761"/>
        <v>0</v>
      </c>
    </row>
    <row r="5385" spans="1:8">
      <c r="A5385" s="152">
        <f t="shared" si="768"/>
        <v>5371</v>
      </c>
      <c r="B5385" s="153">
        <f t="shared" si="768"/>
        <v>50296</v>
      </c>
      <c r="C5385" s="179" t="str">
        <f t="shared" si="763"/>
        <v>구간59</v>
      </c>
      <c r="D5385" s="152">
        <f t="shared" si="760"/>
        <v>92</v>
      </c>
      <c r="E5385" s="180">
        <f>COUNTIF($C$15:C5385,C5385)</f>
        <v>75</v>
      </c>
      <c r="F5385" s="181">
        <f t="shared" si="764"/>
        <v>0</v>
      </c>
      <c r="G5385" s="181">
        <f t="shared" si="765"/>
        <v>0</v>
      </c>
      <c r="H5385" s="182">
        <f t="shared" si="761"/>
        <v>0</v>
      </c>
    </row>
    <row r="5386" spans="1:8">
      <c r="A5386" s="152">
        <f t="shared" si="768"/>
        <v>5372</v>
      </c>
      <c r="B5386" s="153">
        <f t="shared" si="768"/>
        <v>50297</v>
      </c>
      <c r="C5386" s="179" t="str">
        <f t="shared" si="763"/>
        <v>구간59</v>
      </c>
      <c r="D5386" s="152">
        <f t="shared" si="760"/>
        <v>92</v>
      </c>
      <c r="E5386" s="180">
        <f>COUNTIF($C$15:C5386,C5386)</f>
        <v>76</v>
      </c>
      <c r="F5386" s="181">
        <f t="shared" si="764"/>
        <v>0</v>
      </c>
      <c r="G5386" s="181">
        <f t="shared" si="765"/>
        <v>0</v>
      </c>
      <c r="H5386" s="182">
        <f t="shared" si="761"/>
        <v>0</v>
      </c>
    </row>
    <row r="5387" spans="1:8">
      <c r="A5387" s="152">
        <f t="shared" si="768"/>
        <v>5373</v>
      </c>
      <c r="B5387" s="153">
        <f t="shared" si="768"/>
        <v>50298</v>
      </c>
      <c r="C5387" s="179" t="str">
        <f t="shared" si="763"/>
        <v>구간59</v>
      </c>
      <c r="D5387" s="152">
        <f t="shared" si="760"/>
        <v>92</v>
      </c>
      <c r="E5387" s="180">
        <f>COUNTIF($C$15:C5387,C5387)</f>
        <v>77</v>
      </c>
      <c r="F5387" s="181">
        <f t="shared" si="764"/>
        <v>0</v>
      </c>
      <c r="G5387" s="181">
        <f t="shared" si="765"/>
        <v>0</v>
      </c>
      <c r="H5387" s="182">
        <f t="shared" si="761"/>
        <v>0</v>
      </c>
    </row>
    <row r="5388" spans="1:8">
      <c r="A5388" s="152">
        <f t="shared" si="768"/>
        <v>5374</v>
      </c>
      <c r="B5388" s="153">
        <f t="shared" si="768"/>
        <v>50299</v>
      </c>
      <c r="C5388" s="179" t="str">
        <f t="shared" si="763"/>
        <v>구간59</v>
      </c>
      <c r="D5388" s="152">
        <f t="shared" si="760"/>
        <v>92</v>
      </c>
      <c r="E5388" s="180">
        <f>COUNTIF($C$15:C5388,C5388)</f>
        <v>78</v>
      </c>
      <c r="F5388" s="181">
        <f t="shared" si="764"/>
        <v>0</v>
      </c>
      <c r="G5388" s="181">
        <f t="shared" si="765"/>
        <v>0</v>
      </c>
      <c r="H5388" s="182">
        <f t="shared" si="761"/>
        <v>0</v>
      </c>
    </row>
    <row r="5389" spans="1:8">
      <c r="A5389" s="152">
        <f t="shared" si="768"/>
        <v>5375</v>
      </c>
      <c r="B5389" s="153">
        <f t="shared" si="768"/>
        <v>50300</v>
      </c>
      <c r="C5389" s="179" t="str">
        <f t="shared" si="763"/>
        <v>구간59</v>
      </c>
      <c r="D5389" s="152">
        <f t="shared" si="760"/>
        <v>92</v>
      </c>
      <c r="E5389" s="180">
        <f>COUNTIF($C$15:C5389,C5389)</f>
        <v>79</v>
      </c>
      <c r="F5389" s="181">
        <f t="shared" si="764"/>
        <v>0</v>
      </c>
      <c r="G5389" s="181">
        <f t="shared" si="765"/>
        <v>0</v>
      </c>
      <c r="H5389" s="182">
        <f t="shared" si="761"/>
        <v>0</v>
      </c>
    </row>
    <row r="5390" spans="1:8">
      <c r="A5390" s="152">
        <f t="shared" si="768"/>
        <v>5376</v>
      </c>
      <c r="B5390" s="153">
        <f t="shared" si="768"/>
        <v>50301</v>
      </c>
      <c r="C5390" s="179" t="str">
        <f t="shared" si="763"/>
        <v>구간59</v>
      </c>
      <c r="D5390" s="152">
        <f t="shared" si="760"/>
        <v>92</v>
      </c>
      <c r="E5390" s="180">
        <f>COUNTIF($C$15:C5390,C5390)</f>
        <v>80</v>
      </c>
      <c r="F5390" s="181">
        <f t="shared" si="764"/>
        <v>0</v>
      </c>
      <c r="G5390" s="181">
        <f t="shared" si="765"/>
        <v>0</v>
      </c>
      <c r="H5390" s="182">
        <f t="shared" si="761"/>
        <v>0</v>
      </c>
    </row>
    <row r="5391" spans="1:8">
      <c r="A5391" s="152">
        <f t="shared" si="768"/>
        <v>5377</v>
      </c>
      <c r="B5391" s="153">
        <f t="shared" si="768"/>
        <v>50302</v>
      </c>
      <c r="C5391" s="179" t="str">
        <f t="shared" si="763"/>
        <v>구간59</v>
      </c>
      <c r="D5391" s="152">
        <f t="shared" ref="D5391:D5454" si="769">COUNTIF($C$15:$C$49928,C5391)</f>
        <v>92</v>
      </c>
      <c r="E5391" s="180">
        <f>COUNTIF($C$15:C5391,C5391)</f>
        <v>81</v>
      </c>
      <c r="F5391" s="181">
        <f t="shared" si="764"/>
        <v>0</v>
      </c>
      <c r="G5391" s="181">
        <f t="shared" si="765"/>
        <v>0</v>
      </c>
      <c r="H5391" s="182">
        <f t="shared" ref="H5391:H5454" si="770">F5391+G5391</f>
        <v>0</v>
      </c>
    </row>
    <row r="5392" spans="1:8">
      <c r="A5392" s="152">
        <f t="shared" ref="A5392:B5407" si="771">A5391+1</f>
        <v>5378</v>
      </c>
      <c r="B5392" s="153">
        <f t="shared" si="771"/>
        <v>50303</v>
      </c>
      <c r="C5392" s="179" t="str">
        <f t="shared" ref="C5392:C5455" si="772">IF(IFERROR(HLOOKUP(B5392,$D$5:$BK$6,2,FALSE),"")="",C5393,HLOOKUP(B5392,$D$5:$BK$7,2,FALSE))</f>
        <v>구간59</v>
      </c>
      <c r="D5392" s="152">
        <f t="shared" si="769"/>
        <v>92</v>
      </c>
      <c r="E5392" s="180">
        <f>COUNTIF($C$15:C5392,C5392)</f>
        <v>82</v>
      </c>
      <c r="F5392" s="181">
        <f t="shared" ref="F5392:F5455" si="773">HLOOKUP($C5392,$D$6:$BK$11,6,FALSE)</f>
        <v>0</v>
      </c>
      <c r="G5392" s="181">
        <f t="shared" ref="G5392:G5455" si="774">HLOOKUP($C5392,$D$6:$BK$11,5,FALSE)*(E5392)</f>
        <v>0</v>
      </c>
      <c r="H5392" s="182">
        <f t="shared" si="770"/>
        <v>0</v>
      </c>
    </row>
    <row r="5393" spans="1:8">
      <c r="A5393" s="152">
        <f t="shared" si="771"/>
        <v>5379</v>
      </c>
      <c r="B5393" s="153">
        <f t="shared" si="771"/>
        <v>50304</v>
      </c>
      <c r="C5393" s="179" t="str">
        <f t="shared" si="772"/>
        <v>구간59</v>
      </c>
      <c r="D5393" s="152">
        <f t="shared" si="769"/>
        <v>92</v>
      </c>
      <c r="E5393" s="180">
        <f>COUNTIF($C$15:C5393,C5393)</f>
        <v>83</v>
      </c>
      <c r="F5393" s="181">
        <f t="shared" si="773"/>
        <v>0</v>
      </c>
      <c r="G5393" s="181">
        <f t="shared" si="774"/>
        <v>0</v>
      </c>
      <c r="H5393" s="182">
        <f t="shared" si="770"/>
        <v>0</v>
      </c>
    </row>
    <row r="5394" spans="1:8">
      <c r="A5394" s="152">
        <f t="shared" si="771"/>
        <v>5380</v>
      </c>
      <c r="B5394" s="153">
        <f t="shared" si="771"/>
        <v>50305</v>
      </c>
      <c r="C5394" s="179" t="str">
        <f t="shared" si="772"/>
        <v>구간59</v>
      </c>
      <c r="D5394" s="152">
        <f t="shared" si="769"/>
        <v>92</v>
      </c>
      <c r="E5394" s="180">
        <f>COUNTIF($C$15:C5394,C5394)</f>
        <v>84</v>
      </c>
      <c r="F5394" s="181">
        <f t="shared" si="773"/>
        <v>0</v>
      </c>
      <c r="G5394" s="181">
        <f t="shared" si="774"/>
        <v>0</v>
      </c>
      <c r="H5394" s="182">
        <f t="shared" si="770"/>
        <v>0</v>
      </c>
    </row>
    <row r="5395" spans="1:8">
      <c r="A5395" s="152">
        <f t="shared" si="771"/>
        <v>5381</v>
      </c>
      <c r="B5395" s="153">
        <f t="shared" si="771"/>
        <v>50306</v>
      </c>
      <c r="C5395" s="179" t="str">
        <f t="shared" si="772"/>
        <v>구간59</v>
      </c>
      <c r="D5395" s="152">
        <f t="shared" si="769"/>
        <v>92</v>
      </c>
      <c r="E5395" s="180">
        <f>COUNTIF($C$15:C5395,C5395)</f>
        <v>85</v>
      </c>
      <c r="F5395" s="181">
        <f t="shared" si="773"/>
        <v>0</v>
      </c>
      <c r="G5395" s="181">
        <f t="shared" si="774"/>
        <v>0</v>
      </c>
      <c r="H5395" s="182">
        <f t="shared" si="770"/>
        <v>0</v>
      </c>
    </row>
    <row r="5396" spans="1:8">
      <c r="A5396" s="152">
        <f t="shared" si="771"/>
        <v>5382</v>
      </c>
      <c r="B5396" s="153">
        <f t="shared" si="771"/>
        <v>50307</v>
      </c>
      <c r="C5396" s="179" t="str">
        <f t="shared" si="772"/>
        <v>구간59</v>
      </c>
      <c r="D5396" s="152">
        <f t="shared" si="769"/>
        <v>92</v>
      </c>
      <c r="E5396" s="180">
        <f>COUNTIF($C$15:C5396,C5396)</f>
        <v>86</v>
      </c>
      <c r="F5396" s="181">
        <f t="shared" si="773"/>
        <v>0</v>
      </c>
      <c r="G5396" s="181">
        <f t="shared" si="774"/>
        <v>0</v>
      </c>
      <c r="H5396" s="182">
        <f t="shared" si="770"/>
        <v>0</v>
      </c>
    </row>
    <row r="5397" spans="1:8">
      <c r="A5397" s="152">
        <f t="shared" si="771"/>
        <v>5383</v>
      </c>
      <c r="B5397" s="153">
        <f t="shared" si="771"/>
        <v>50308</v>
      </c>
      <c r="C5397" s="179" t="str">
        <f t="shared" si="772"/>
        <v>구간59</v>
      </c>
      <c r="D5397" s="152">
        <f t="shared" si="769"/>
        <v>92</v>
      </c>
      <c r="E5397" s="180">
        <f>COUNTIF($C$15:C5397,C5397)</f>
        <v>87</v>
      </c>
      <c r="F5397" s="181">
        <f t="shared" si="773"/>
        <v>0</v>
      </c>
      <c r="G5397" s="181">
        <f t="shared" si="774"/>
        <v>0</v>
      </c>
      <c r="H5397" s="182">
        <f t="shared" si="770"/>
        <v>0</v>
      </c>
    </row>
    <row r="5398" spans="1:8">
      <c r="A5398" s="152">
        <f t="shared" si="771"/>
        <v>5384</v>
      </c>
      <c r="B5398" s="153">
        <f t="shared" si="771"/>
        <v>50309</v>
      </c>
      <c r="C5398" s="179" t="str">
        <f t="shared" si="772"/>
        <v>구간59</v>
      </c>
      <c r="D5398" s="152">
        <f t="shared" si="769"/>
        <v>92</v>
      </c>
      <c r="E5398" s="180">
        <f>COUNTIF($C$15:C5398,C5398)</f>
        <v>88</v>
      </c>
      <c r="F5398" s="181">
        <f t="shared" si="773"/>
        <v>0</v>
      </c>
      <c r="G5398" s="181">
        <f t="shared" si="774"/>
        <v>0</v>
      </c>
      <c r="H5398" s="182">
        <f t="shared" si="770"/>
        <v>0</v>
      </c>
    </row>
    <row r="5399" spans="1:8">
      <c r="A5399" s="152">
        <f t="shared" si="771"/>
        <v>5385</v>
      </c>
      <c r="B5399" s="153">
        <f t="shared" si="771"/>
        <v>50310</v>
      </c>
      <c r="C5399" s="179" t="str">
        <f t="shared" si="772"/>
        <v>구간59</v>
      </c>
      <c r="D5399" s="152">
        <f t="shared" si="769"/>
        <v>92</v>
      </c>
      <c r="E5399" s="180">
        <f>COUNTIF($C$15:C5399,C5399)</f>
        <v>89</v>
      </c>
      <c r="F5399" s="181">
        <f t="shared" si="773"/>
        <v>0</v>
      </c>
      <c r="G5399" s="181">
        <f t="shared" si="774"/>
        <v>0</v>
      </c>
      <c r="H5399" s="182">
        <f t="shared" si="770"/>
        <v>0</v>
      </c>
    </row>
    <row r="5400" spans="1:8">
      <c r="A5400" s="152">
        <f t="shared" si="771"/>
        <v>5386</v>
      </c>
      <c r="B5400" s="153">
        <f t="shared" si="771"/>
        <v>50311</v>
      </c>
      <c r="C5400" s="179" t="str">
        <f t="shared" si="772"/>
        <v>구간59</v>
      </c>
      <c r="D5400" s="152">
        <f t="shared" si="769"/>
        <v>92</v>
      </c>
      <c r="E5400" s="180">
        <f>COUNTIF($C$15:C5400,C5400)</f>
        <v>90</v>
      </c>
      <c r="F5400" s="181">
        <f t="shared" si="773"/>
        <v>0</v>
      </c>
      <c r="G5400" s="181">
        <f t="shared" si="774"/>
        <v>0</v>
      </c>
      <c r="H5400" s="182">
        <f t="shared" si="770"/>
        <v>0</v>
      </c>
    </row>
    <row r="5401" spans="1:8">
      <c r="A5401" s="152">
        <f t="shared" si="771"/>
        <v>5387</v>
      </c>
      <c r="B5401" s="153">
        <f t="shared" si="771"/>
        <v>50312</v>
      </c>
      <c r="C5401" s="179" t="str">
        <f t="shared" si="772"/>
        <v>구간59</v>
      </c>
      <c r="D5401" s="152">
        <f t="shared" si="769"/>
        <v>92</v>
      </c>
      <c r="E5401" s="180">
        <f>COUNTIF($C$15:C5401,C5401)</f>
        <v>91</v>
      </c>
      <c r="F5401" s="181">
        <f t="shared" si="773"/>
        <v>0</v>
      </c>
      <c r="G5401" s="181">
        <f t="shared" si="774"/>
        <v>0</v>
      </c>
      <c r="H5401" s="182">
        <f t="shared" si="770"/>
        <v>0</v>
      </c>
    </row>
    <row r="5402" spans="1:8">
      <c r="A5402" s="152">
        <f t="shared" si="771"/>
        <v>5388</v>
      </c>
      <c r="B5402" s="153">
        <f t="shared" si="771"/>
        <v>50313</v>
      </c>
      <c r="C5402" s="179" t="str">
        <f t="shared" si="772"/>
        <v>구간59</v>
      </c>
      <c r="D5402" s="152">
        <f t="shared" si="769"/>
        <v>92</v>
      </c>
      <c r="E5402" s="180">
        <f>COUNTIF($C$15:C5402,C5402)</f>
        <v>92</v>
      </c>
      <c r="F5402" s="181">
        <f t="shared" si="773"/>
        <v>0</v>
      </c>
      <c r="G5402" s="181">
        <f t="shared" si="774"/>
        <v>0</v>
      </c>
      <c r="H5402" s="182">
        <f t="shared" si="770"/>
        <v>0</v>
      </c>
    </row>
    <row r="5403" spans="1:8">
      <c r="A5403" s="152">
        <f t="shared" si="771"/>
        <v>5389</v>
      </c>
      <c r="B5403" s="153">
        <f t="shared" si="771"/>
        <v>50314</v>
      </c>
      <c r="C5403" s="179" t="str">
        <f t="shared" si="772"/>
        <v>구간60</v>
      </c>
      <c r="D5403" s="152">
        <f t="shared" si="769"/>
        <v>92</v>
      </c>
      <c r="E5403" s="180">
        <f>COUNTIF($C$15:C5403,C5403)</f>
        <v>1</v>
      </c>
      <c r="F5403" s="181">
        <f t="shared" si="773"/>
        <v>0</v>
      </c>
      <c r="G5403" s="181">
        <f t="shared" si="774"/>
        <v>0</v>
      </c>
      <c r="H5403" s="182">
        <f t="shared" si="770"/>
        <v>0</v>
      </c>
    </row>
    <row r="5404" spans="1:8">
      <c r="A5404" s="152">
        <f t="shared" si="771"/>
        <v>5390</v>
      </c>
      <c r="B5404" s="153">
        <f t="shared" si="771"/>
        <v>50315</v>
      </c>
      <c r="C5404" s="179" t="str">
        <f t="shared" si="772"/>
        <v>구간60</v>
      </c>
      <c r="D5404" s="152">
        <f t="shared" si="769"/>
        <v>92</v>
      </c>
      <c r="E5404" s="180">
        <f>COUNTIF($C$15:C5404,C5404)</f>
        <v>2</v>
      </c>
      <c r="F5404" s="181">
        <f t="shared" si="773"/>
        <v>0</v>
      </c>
      <c r="G5404" s="181">
        <f t="shared" si="774"/>
        <v>0</v>
      </c>
      <c r="H5404" s="182">
        <f t="shared" si="770"/>
        <v>0</v>
      </c>
    </row>
    <row r="5405" spans="1:8">
      <c r="A5405" s="152">
        <f t="shared" si="771"/>
        <v>5391</v>
      </c>
      <c r="B5405" s="153">
        <f t="shared" si="771"/>
        <v>50316</v>
      </c>
      <c r="C5405" s="179" t="str">
        <f t="shared" si="772"/>
        <v>구간60</v>
      </c>
      <c r="D5405" s="152">
        <f t="shared" si="769"/>
        <v>92</v>
      </c>
      <c r="E5405" s="180">
        <f>COUNTIF($C$15:C5405,C5405)</f>
        <v>3</v>
      </c>
      <c r="F5405" s="181">
        <f t="shared" si="773"/>
        <v>0</v>
      </c>
      <c r="G5405" s="181">
        <f t="shared" si="774"/>
        <v>0</v>
      </c>
      <c r="H5405" s="182">
        <f t="shared" si="770"/>
        <v>0</v>
      </c>
    </row>
    <row r="5406" spans="1:8">
      <c r="A5406" s="152">
        <f t="shared" si="771"/>
        <v>5392</v>
      </c>
      <c r="B5406" s="153">
        <f t="shared" si="771"/>
        <v>50317</v>
      </c>
      <c r="C5406" s="179" t="str">
        <f t="shared" si="772"/>
        <v>구간60</v>
      </c>
      <c r="D5406" s="152">
        <f t="shared" si="769"/>
        <v>92</v>
      </c>
      <c r="E5406" s="180">
        <f>COUNTIF($C$15:C5406,C5406)</f>
        <v>4</v>
      </c>
      <c r="F5406" s="181">
        <f t="shared" si="773"/>
        <v>0</v>
      </c>
      <c r="G5406" s="181">
        <f t="shared" si="774"/>
        <v>0</v>
      </c>
      <c r="H5406" s="182">
        <f t="shared" si="770"/>
        <v>0</v>
      </c>
    </row>
    <row r="5407" spans="1:8">
      <c r="A5407" s="152">
        <f t="shared" si="771"/>
        <v>5393</v>
      </c>
      <c r="B5407" s="153">
        <f t="shared" si="771"/>
        <v>50318</v>
      </c>
      <c r="C5407" s="179" t="str">
        <f t="shared" si="772"/>
        <v>구간60</v>
      </c>
      <c r="D5407" s="152">
        <f t="shared" si="769"/>
        <v>92</v>
      </c>
      <c r="E5407" s="180">
        <f>COUNTIF($C$15:C5407,C5407)</f>
        <v>5</v>
      </c>
      <c r="F5407" s="181">
        <f t="shared" si="773"/>
        <v>0</v>
      </c>
      <c r="G5407" s="181">
        <f t="shared" si="774"/>
        <v>0</v>
      </c>
      <c r="H5407" s="182">
        <f t="shared" si="770"/>
        <v>0</v>
      </c>
    </row>
    <row r="5408" spans="1:8">
      <c r="A5408" s="152">
        <f t="shared" ref="A5408:B5423" si="775">A5407+1</f>
        <v>5394</v>
      </c>
      <c r="B5408" s="153">
        <f t="shared" si="775"/>
        <v>50319</v>
      </c>
      <c r="C5408" s="179" t="str">
        <f t="shared" si="772"/>
        <v>구간60</v>
      </c>
      <c r="D5408" s="152">
        <f t="shared" si="769"/>
        <v>92</v>
      </c>
      <c r="E5408" s="180">
        <f>COUNTIF($C$15:C5408,C5408)</f>
        <v>6</v>
      </c>
      <c r="F5408" s="181">
        <f t="shared" si="773"/>
        <v>0</v>
      </c>
      <c r="G5408" s="181">
        <f t="shared" si="774"/>
        <v>0</v>
      </c>
      <c r="H5408" s="182">
        <f t="shared" si="770"/>
        <v>0</v>
      </c>
    </row>
    <row r="5409" spans="1:8">
      <c r="A5409" s="152">
        <f t="shared" si="775"/>
        <v>5395</v>
      </c>
      <c r="B5409" s="153">
        <f t="shared" si="775"/>
        <v>50320</v>
      </c>
      <c r="C5409" s="179" t="str">
        <f t="shared" si="772"/>
        <v>구간60</v>
      </c>
      <c r="D5409" s="152">
        <f t="shared" si="769"/>
        <v>92</v>
      </c>
      <c r="E5409" s="180">
        <f>COUNTIF($C$15:C5409,C5409)</f>
        <v>7</v>
      </c>
      <c r="F5409" s="181">
        <f t="shared" si="773"/>
        <v>0</v>
      </c>
      <c r="G5409" s="181">
        <f t="shared" si="774"/>
        <v>0</v>
      </c>
      <c r="H5409" s="182">
        <f t="shared" si="770"/>
        <v>0</v>
      </c>
    </row>
    <row r="5410" spans="1:8">
      <c r="A5410" s="152">
        <f t="shared" si="775"/>
        <v>5396</v>
      </c>
      <c r="B5410" s="153">
        <f t="shared" si="775"/>
        <v>50321</v>
      </c>
      <c r="C5410" s="179" t="str">
        <f t="shared" si="772"/>
        <v>구간60</v>
      </c>
      <c r="D5410" s="152">
        <f t="shared" si="769"/>
        <v>92</v>
      </c>
      <c r="E5410" s="180">
        <f>COUNTIF($C$15:C5410,C5410)</f>
        <v>8</v>
      </c>
      <c r="F5410" s="181">
        <f t="shared" si="773"/>
        <v>0</v>
      </c>
      <c r="G5410" s="181">
        <f t="shared" si="774"/>
        <v>0</v>
      </c>
      <c r="H5410" s="182">
        <f t="shared" si="770"/>
        <v>0</v>
      </c>
    </row>
    <row r="5411" spans="1:8">
      <c r="A5411" s="152">
        <f t="shared" si="775"/>
        <v>5397</v>
      </c>
      <c r="B5411" s="153">
        <f t="shared" si="775"/>
        <v>50322</v>
      </c>
      <c r="C5411" s="179" t="str">
        <f t="shared" si="772"/>
        <v>구간60</v>
      </c>
      <c r="D5411" s="152">
        <f t="shared" si="769"/>
        <v>92</v>
      </c>
      <c r="E5411" s="180">
        <f>COUNTIF($C$15:C5411,C5411)</f>
        <v>9</v>
      </c>
      <c r="F5411" s="181">
        <f t="shared" si="773"/>
        <v>0</v>
      </c>
      <c r="G5411" s="181">
        <f t="shared" si="774"/>
        <v>0</v>
      </c>
      <c r="H5411" s="182">
        <f t="shared" si="770"/>
        <v>0</v>
      </c>
    </row>
    <row r="5412" spans="1:8">
      <c r="A5412" s="152">
        <f t="shared" si="775"/>
        <v>5398</v>
      </c>
      <c r="B5412" s="153">
        <f t="shared" si="775"/>
        <v>50323</v>
      </c>
      <c r="C5412" s="179" t="str">
        <f t="shared" si="772"/>
        <v>구간60</v>
      </c>
      <c r="D5412" s="152">
        <f t="shared" si="769"/>
        <v>92</v>
      </c>
      <c r="E5412" s="180">
        <f>COUNTIF($C$15:C5412,C5412)</f>
        <v>10</v>
      </c>
      <c r="F5412" s="181">
        <f t="shared" si="773"/>
        <v>0</v>
      </c>
      <c r="G5412" s="181">
        <f t="shared" si="774"/>
        <v>0</v>
      </c>
      <c r="H5412" s="182">
        <f t="shared" si="770"/>
        <v>0</v>
      </c>
    </row>
    <row r="5413" spans="1:8">
      <c r="A5413" s="152">
        <f t="shared" si="775"/>
        <v>5399</v>
      </c>
      <c r="B5413" s="153">
        <f t="shared" si="775"/>
        <v>50324</v>
      </c>
      <c r="C5413" s="179" t="str">
        <f t="shared" si="772"/>
        <v>구간60</v>
      </c>
      <c r="D5413" s="152">
        <f t="shared" si="769"/>
        <v>92</v>
      </c>
      <c r="E5413" s="180">
        <f>COUNTIF($C$15:C5413,C5413)</f>
        <v>11</v>
      </c>
      <c r="F5413" s="181">
        <f t="shared" si="773"/>
        <v>0</v>
      </c>
      <c r="G5413" s="181">
        <f t="shared" si="774"/>
        <v>0</v>
      </c>
      <c r="H5413" s="182">
        <f t="shared" si="770"/>
        <v>0</v>
      </c>
    </row>
    <row r="5414" spans="1:8">
      <c r="A5414" s="152">
        <f t="shared" si="775"/>
        <v>5400</v>
      </c>
      <c r="B5414" s="153">
        <f t="shared" si="775"/>
        <v>50325</v>
      </c>
      <c r="C5414" s="179" t="str">
        <f t="shared" si="772"/>
        <v>구간60</v>
      </c>
      <c r="D5414" s="152">
        <f t="shared" si="769"/>
        <v>92</v>
      </c>
      <c r="E5414" s="180">
        <f>COUNTIF($C$15:C5414,C5414)</f>
        <v>12</v>
      </c>
      <c r="F5414" s="181">
        <f t="shared" si="773"/>
        <v>0</v>
      </c>
      <c r="G5414" s="181">
        <f t="shared" si="774"/>
        <v>0</v>
      </c>
      <c r="H5414" s="182">
        <f t="shared" si="770"/>
        <v>0</v>
      </c>
    </row>
    <row r="5415" spans="1:8">
      <c r="A5415" s="152">
        <f t="shared" si="775"/>
        <v>5401</v>
      </c>
      <c r="B5415" s="153">
        <f t="shared" si="775"/>
        <v>50326</v>
      </c>
      <c r="C5415" s="179" t="str">
        <f t="shared" si="772"/>
        <v>구간60</v>
      </c>
      <c r="D5415" s="152">
        <f t="shared" si="769"/>
        <v>92</v>
      </c>
      <c r="E5415" s="180">
        <f>COUNTIF($C$15:C5415,C5415)</f>
        <v>13</v>
      </c>
      <c r="F5415" s="181">
        <f t="shared" si="773"/>
        <v>0</v>
      </c>
      <c r="G5415" s="181">
        <f t="shared" si="774"/>
        <v>0</v>
      </c>
      <c r="H5415" s="182">
        <f t="shared" si="770"/>
        <v>0</v>
      </c>
    </row>
    <row r="5416" spans="1:8">
      <c r="A5416" s="152">
        <f t="shared" si="775"/>
        <v>5402</v>
      </c>
      <c r="B5416" s="153">
        <f t="shared" si="775"/>
        <v>50327</v>
      </c>
      <c r="C5416" s="179" t="str">
        <f t="shared" si="772"/>
        <v>구간60</v>
      </c>
      <c r="D5416" s="152">
        <f t="shared" si="769"/>
        <v>92</v>
      </c>
      <c r="E5416" s="180">
        <f>COUNTIF($C$15:C5416,C5416)</f>
        <v>14</v>
      </c>
      <c r="F5416" s="181">
        <f t="shared" si="773"/>
        <v>0</v>
      </c>
      <c r="G5416" s="181">
        <f t="shared" si="774"/>
        <v>0</v>
      </c>
      <c r="H5416" s="182">
        <f t="shared" si="770"/>
        <v>0</v>
      </c>
    </row>
    <row r="5417" spans="1:8">
      <c r="A5417" s="152">
        <f t="shared" si="775"/>
        <v>5403</v>
      </c>
      <c r="B5417" s="153">
        <f t="shared" si="775"/>
        <v>50328</v>
      </c>
      <c r="C5417" s="179" t="str">
        <f t="shared" si="772"/>
        <v>구간60</v>
      </c>
      <c r="D5417" s="152">
        <f t="shared" si="769"/>
        <v>92</v>
      </c>
      <c r="E5417" s="180">
        <f>COUNTIF($C$15:C5417,C5417)</f>
        <v>15</v>
      </c>
      <c r="F5417" s="181">
        <f t="shared" si="773"/>
        <v>0</v>
      </c>
      <c r="G5417" s="181">
        <f t="shared" si="774"/>
        <v>0</v>
      </c>
      <c r="H5417" s="182">
        <f t="shared" si="770"/>
        <v>0</v>
      </c>
    </row>
    <row r="5418" spans="1:8">
      <c r="A5418" s="152">
        <f t="shared" si="775"/>
        <v>5404</v>
      </c>
      <c r="B5418" s="153">
        <f t="shared" si="775"/>
        <v>50329</v>
      </c>
      <c r="C5418" s="179" t="str">
        <f t="shared" si="772"/>
        <v>구간60</v>
      </c>
      <c r="D5418" s="152">
        <f t="shared" si="769"/>
        <v>92</v>
      </c>
      <c r="E5418" s="180">
        <f>COUNTIF($C$15:C5418,C5418)</f>
        <v>16</v>
      </c>
      <c r="F5418" s="181">
        <f t="shared" si="773"/>
        <v>0</v>
      </c>
      <c r="G5418" s="181">
        <f t="shared" si="774"/>
        <v>0</v>
      </c>
      <c r="H5418" s="182">
        <f t="shared" si="770"/>
        <v>0</v>
      </c>
    </row>
    <row r="5419" spans="1:8">
      <c r="A5419" s="152">
        <f t="shared" si="775"/>
        <v>5405</v>
      </c>
      <c r="B5419" s="153">
        <f t="shared" si="775"/>
        <v>50330</v>
      </c>
      <c r="C5419" s="179" t="str">
        <f t="shared" si="772"/>
        <v>구간60</v>
      </c>
      <c r="D5419" s="152">
        <f t="shared" si="769"/>
        <v>92</v>
      </c>
      <c r="E5419" s="180">
        <f>COUNTIF($C$15:C5419,C5419)</f>
        <v>17</v>
      </c>
      <c r="F5419" s="181">
        <f t="shared" si="773"/>
        <v>0</v>
      </c>
      <c r="G5419" s="181">
        <f t="shared" si="774"/>
        <v>0</v>
      </c>
      <c r="H5419" s="182">
        <f t="shared" si="770"/>
        <v>0</v>
      </c>
    </row>
    <row r="5420" spans="1:8">
      <c r="A5420" s="152">
        <f t="shared" si="775"/>
        <v>5406</v>
      </c>
      <c r="B5420" s="153">
        <f t="shared" si="775"/>
        <v>50331</v>
      </c>
      <c r="C5420" s="179" t="str">
        <f t="shared" si="772"/>
        <v>구간60</v>
      </c>
      <c r="D5420" s="152">
        <f t="shared" si="769"/>
        <v>92</v>
      </c>
      <c r="E5420" s="180">
        <f>COUNTIF($C$15:C5420,C5420)</f>
        <v>18</v>
      </c>
      <c r="F5420" s="181">
        <f t="shared" si="773"/>
        <v>0</v>
      </c>
      <c r="G5420" s="181">
        <f t="shared" si="774"/>
        <v>0</v>
      </c>
      <c r="H5420" s="182">
        <f t="shared" si="770"/>
        <v>0</v>
      </c>
    </row>
    <row r="5421" spans="1:8">
      <c r="A5421" s="152">
        <f t="shared" si="775"/>
        <v>5407</v>
      </c>
      <c r="B5421" s="153">
        <f t="shared" si="775"/>
        <v>50332</v>
      </c>
      <c r="C5421" s="179" t="str">
        <f t="shared" si="772"/>
        <v>구간60</v>
      </c>
      <c r="D5421" s="152">
        <f t="shared" si="769"/>
        <v>92</v>
      </c>
      <c r="E5421" s="180">
        <f>COUNTIF($C$15:C5421,C5421)</f>
        <v>19</v>
      </c>
      <c r="F5421" s="181">
        <f t="shared" si="773"/>
        <v>0</v>
      </c>
      <c r="G5421" s="181">
        <f t="shared" si="774"/>
        <v>0</v>
      </c>
      <c r="H5421" s="182">
        <f t="shared" si="770"/>
        <v>0</v>
      </c>
    </row>
    <row r="5422" spans="1:8">
      <c r="A5422" s="152">
        <f t="shared" si="775"/>
        <v>5408</v>
      </c>
      <c r="B5422" s="153">
        <f t="shared" si="775"/>
        <v>50333</v>
      </c>
      <c r="C5422" s="179" t="str">
        <f t="shared" si="772"/>
        <v>구간60</v>
      </c>
      <c r="D5422" s="152">
        <f t="shared" si="769"/>
        <v>92</v>
      </c>
      <c r="E5422" s="180">
        <f>COUNTIF($C$15:C5422,C5422)</f>
        <v>20</v>
      </c>
      <c r="F5422" s="181">
        <f t="shared" si="773"/>
        <v>0</v>
      </c>
      <c r="G5422" s="181">
        <f t="shared" si="774"/>
        <v>0</v>
      </c>
      <c r="H5422" s="182">
        <f t="shared" si="770"/>
        <v>0</v>
      </c>
    </row>
    <row r="5423" spans="1:8">
      <c r="A5423" s="152">
        <f t="shared" si="775"/>
        <v>5409</v>
      </c>
      <c r="B5423" s="153">
        <f t="shared" si="775"/>
        <v>50334</v>
      </c>
      <c r="C5423" s="179" t="str">
        <f t="shared" si="772"/>
        <v>구간60</v>
      </c>
      <c r="D5423" s="152">
        <f t="shared" si="769"/>
        <v>92</v>
      </c>
      <c r="E5423" s="180">
        <f>COUNTIF($C$15:C5423,C5423)</f>
        <v>21</v>
      </c>
      <c r="F5423" s="181">
        <f t="shared" si="773"/>
        <v>0</v>
      </c>
      <c r="G5423" s="181">
        <f t="shared" si="774"/>
        <v>0</v>
      </c>
      <c r="H5423" s="182">
        <f t="shared" si="770"/>
        <v>0</v>
      </c>
    </row>
    <row r="5424" spans="1:8">
      <c r="A5424" s="152">
        <f t="shared" ref="A5424:B5439" si="776">A5423+1</f>
        <v>5410</v>
      </c>
      <c r="B5424" s="153">
        <f t="shared" si="776"/>
        <v>50335</v>
      </c>
      <c r="C5424" s="179" t="str">
        <f t="shared" si="772"/>
        <v>구간60</v>
      </c>
      <c r="D5424" s="152">
        <f t="shared" si="769"/>
        <v>92</v>
      </c>
      <c r="E5424" s="180">
        <f>COUNTIF($C$15:C5424,C5424)</f>
        <v>22</v>
      </c>
      <c r="F5424" s="181">
        <f t="shared" si="773"/>
        <v>0</v>
      </c>
      <c r="G5424" s="181">
        <f t="shared" si="774"/>
        <v>0</v>
      </c>
      <c r="H5424" s="182">
        <f t="shared" si="770"/>
        <v>0</v>
      </c>
    </row>
    <row r="5425" spans="1:8">
      <c r="A5425" s="152">
        <f t="shared" si="776"/>
        <v>5411</v>
      </c>
      <c r="B5425" s="153">
        <f t="shared" si="776"/>
        <v>50336</v>
      </c>
      <c r="C5425" s="179" t="str">
        <f t="shared" si="772"/>
        <v>구간60</v>
      </c>
      <c r="D5425" s="152">
        <f t="shared" si="769"/>
        <v>92</v>
      </c>
      <c r="E5425" s="180">
        <f>COUNTIF($C$15:C5425,C5425)</f>
        <v>23</v>
      </c>
      <c r="F5425" s="181">
        <f t="shared" si="773"/>
        <v>0</v>
      </c>
      <c r="G5425" s="181">
        <f t="shared" si="774"/>
        <v>0</v>
      </c>
      <c r="H5425" s="182">
        <f t="shared" si="770"/>
        <v>0</v>
      </c>
    </row>
    <row r="5426" spans="1:8">
      <c r="A5426" s="152">
        <f t="shared" si="776"/>
        <v>5412</v>
      </c>
      <c r="B5426" s="153">
        <f t="shared" si="776"/>
        <v>50337</v>
      </c>
      <c r="C5426" s="179" t="str">
        <f t="shared" si="772"/>
        <v>구간60</v>
      </c>
      <c r="D5426" s="152">
        <f t="shared" si="769"/>
        <v>92</v>
      </c>
      <c r="E5426" s="180">
        <f>COUNTIF($C$15:C5426,C5426)</f>
        <v>24</v>
      </c>
      <c r="F5426" s="181">
        <f t="shared" si="773"/>
        <v>0</v>
      </c>
      <c r="G5426" s="181">
        <f t="shared" si="774"/>
        <v>0</v>
      </c>
      <c r="H5426" s="182">
        <f t="shared" si="770"/>
        <v>0</v>
      </c>
    </row>
    <row r="5427" spans="1:8">
      <c r="A5427" s="152">
        <f t="shared" si="776"/>
        <v>5413</v>
      </c>
      <c r="B5427" s="153">
        <f t="shared" si="776"/>
        <v>50338</v>
      </c>
      <c r="C5427" s="179" t="str">
        <f t="shared" si="772"/>
        <v>구간60</v>
      </c>
      <c r="D5427" s="152">
        <f t="shared" si="769"/>
        <v>92</v>
      </c>
      <c r="E5427" s="180">
        <f>COUNTIF($C$15:C5427,C5427)</f>
        <v>25</v>
      </c>
      <c r="F5427" s="181">
        <f t="shared" si="773"/>
        <v>0</v>
      </c>
      <c r="G5427" s="181">
        <f t="shared" si="774"/>
        <v>0</v>
      </c>
      <c r="H5427" s="182">
        <f t="shared" si="770"/>
        <v>0</v>
      </c>
    </row>
    <row r="5428" spans="1:8">
      <c r="A5428" s="152">
        <f t="shared" si="776"/>
        <v>5414</v>
      </c>
      <c r="B5428" s="153">
        <f t="shared" si="776"/>
        <v>50339</v>
      </c>
      <c r="C5428" s="179" t="str">
        <f t="shared" si="772"/>
        <v>구간60</v>
      </c>
      <c r="D5428" s="152">
        <f t="shared" si="769"/>
        <v>92</v>
      </c>
      <c r="E5428" s="180">
        <f>COUNTIF($C$15:C5428,C5428)</f>
        <v>26</v>
      </c>
      <c r="F5428" s="181">
        <f t="shared" si="773"/>
        <v>0</v>
      </c>
      <c r="G5428" s="181">
        <f t="shared" si="774"/>
        <v>0</v>
      </c>
      <c r="H5428" s="182">
        <f t="shared" si="770"/>
        <v>0</v>
      </c>
    </row>
    <row r="5429" spans="1:8">
      <c r="A5429" s="152">
        <f t="shared" si="776"/>
        <v>5415</v>
      </c>
      <c r="B5429" s="153">
        <f t="shared" si="776"/>
        <v>50340</v>
      </c>
      <c r="C5429" s="179" t="str">
        <f t="shared" si="772"/>
        <v>구간60</v>
      </c>
      <c r="D5429" s="152">
        <f t="shared" si="769"/>
        <v>92</v>
      </c>
      <c r="E5429" s="180">
        <f>COUNTIF($C$15:C5429,C5429)</f>
        <v>27</v>
      </c>
      <c r="F5429" s="181">
        <f t="shared" si="773"/>
        <v>0</v>
      </c>
      <c r="G5429" s="181">
        <f t="shared" si="774"/>
        <v>0</v>
      </c>
      <c r="H5429" s="182">
        <f t="shared" si="770"/>
        <v>0</v>
      </c>
    </row>
    <row r="5430" spans="1:8">
      <c r="A5430" s="152">
        <f t="shared" si="776"/>
        <v>5416</v>
      </c>
      <c r="B5430" s="153">
        <f t="shared" si="776"/>
        <v>50341</v>
      </c>
      <c r="C5430" s="179" t="str">
        <f t="shared" si="772"/>
        <v>구간60</v>
      </c>
      <c r="D5430" s="152">
        <f t="shared" si="769"/>
        <v>92</v>
      </c>
      <c r="E5430" s="180">
        <f>COUNTIF($C$15:C5430,C5430)</f>
        <v>28</v>
      </c>
      <c r="F5430" s="181">
        <f t="shared" si="773"/>
        <v>0</v>
      </c>
      <c r="G5430" s="181">
        <f t="shared" si="774"/>
        <v>0</v>
      </c>
      <c r="H5430" s="182">
        <f t="shared" si="770"/>
        <v>0</v>
      </c>
    </row>
    <row r="5431" spans="1:8">
      <c r="A5431" s="152">
        <f t="shared" si="776"/>
        <v>5417</v>
      </c>
      <c r="B5431" s="153">
        <f t="shared" si="776"/>
        <v>50342</v>
      </c>
      <c r="C5431" s="179" t="str">
        <f t="shared" si="772"/>
        <v>구간60</v>
      </c>
      <c r="D5431" s="152">
        <f t="shared" si="769"/>
        <v>92</v>
      </c>
      <c r="E5431" s="180">
        <f>COUNTIF($C$15:C5431,C5431)</f>
        <v>29</v>
      </c>
      <c r="F5431" s="181">
        <f t="shared" si="773"/>
        <v>0</v>
      </c>
      <c r="G5431" s="181">
        <f t="shared" si="774"/>
        <v>0</v>
      </c>
      <c r="H5431" s="182">
        <f t="shared" si="770"/>
        <v>0</v>
      </c>
    </row>
    <row r="5432" spans="1:8">
      <c r="A5432" s="152">
        <f t="shared" si="776"/>
        <v>5418</v>
      </c>
      <c r="B5432" s="153">
        <f t="shared" si="776"/>
        <v>50343</v>
      </c>
      <c r="C5432" s="179" t="str">
        <f t="shared" si="772"/>
        <v>구간60</v>
      </c>
      <c r="D5432" s="152">
        <f t="shared" si="769"/>
        <v>92</v>
      </c>
      <c r="E5432" s="180">
        <f>COUNTIF($C$15:C5432,C5432)</f>
        <v>30</v>
      </c>
      <c r="F5432" s="181">
        <f t="shared" si="773"/>
        <v>0</v>
      </c>
      <c r="G5432" s="181">
        <f t="shared" si="774"/>
        <v>0</v>
      </c>
      <c r="H5432" s="182">
        <f t="shared" si="770"/>
        <v>0</v>
      </c>
    </row>
    <row r="5433" spans="1:8">
      <c r="A5433" s="152">
        <f t="shared" si="776"/>
        <v>5419</v>
      </c>
      <c r="B5433" s="153">
        <f t="shared" si="776"/>
        <v>50344</v>
      </c>
      <c r="C5433" s="179" t="str">
        <f t="shared" si="772"/>
        <v>구간60</v>
      </c>
      <c r="D5433" s="152">
        <f t="shared" si="769"/>
        <v>92</v>
      </c>
      <c r="E5433" s="180">
        <f>COUNTIF($C$15:C5433,C5433)</f>
        <v>31</v>
      </c>
      <c r="F5433" s="181">
        <f t="shared" si="773"/>
        <v>0</v>
      </c>
      <c r="G5433" s="181">
        <f t="shared" si="774"/>
        <v>0</v>
      </c>
      <c r="H5433" s="182">
        <f t="shared" si="770"/>
        <v>0</v>
      </c>
    </row>
    <row r="5434" spans="1:8">
      <c r="A5434" s="152">
        <f t="shared" si="776"/>
        <v>5420</v>
      </c>
      <c r="B5434" s="153">
        <f t="shared" si="776"/>
        <v>50345</v>
      </c>
      <c r="C5434" s="179" t="str">
        <f t="shared" si="772"/>
        <v>구간60</v>
      </c>
      <c r="D5434" s="152">
        <f t="shared" si="769"/>
        <v>92</v>
      </c>
      <c r="E5434" s="180">
        <f>COUNTIF($C$15:C5434,C5434)</f>
        <v>32</v>
      </c>
      <c r="F5434" s="181">
        <f t="shared" si="773"/>
        <v>0</v>
      </c>
      <c r="G5434" s="181">
        <f t="shared" si="774"/>
        <v>0</v>
      </c>
      <c r="H5434" s="182">
        <f t="shared" si="770"/>
        <v>0</v>
      </c>
    </row>
    <row r="5435" spans="1:8">
      <c r="A5435" s="152">
        <f t="shared" si="776"/>
        <v>5421</v>
      </c>
      <c r="B5435" s="153">
        <f t="shared" si="776"/>
        <v>50346</v>
      </c>
      <c r="C5435" s="179" t="str">
        <f t="shared" si="772"/>
        <v>구간60</v>
      </c>
      <c r="D5435" s="152">
        <f t="shared" si="769"/>
        <v>92</v>
      </c>
      <c r="E5435" s="180">
        <f>COUNTIF($C$15:C5435,C5435)</f>
        <v>33</v>
      </c>
      <c r="F5435" s="181">
        <f t="shared" si="773"/>
        <v>0</v>
      </c>
      <c r="G5435" s="181">
        <f t="shared" si="774"/>
        <v>0</v>
      </c>
      <c r="H5435" s="182">
        <f t="shared" si="770"/>
        <v>0</v>
      </c>
    </row>
    <row r="5436" spans="1:8">
      <c r="A5436" s="152">
        <f t="shared" si="776"/>
        <v>5422</v>
      </c>
      <c r="B5436" s="153">
        <f t="shared" si="776"/>
        <v>50347</v>
      </c>
      <c r="C5436" s="179" t="str">
        <f t="shared" si="772"/>
        <v>구간60</v>
      </c>
      <c r="D5436" s="152">
        <f t="shared" si="769"/>
        <v>92</v>
      </c>
      <c r="E5436" s="180">
        <f>COUNTIF($C$15:C5436,C5436)</f>
        <v>34</v>
      </c>
      <c r="F5436" s="181">
        <f t="shared" si="773"/>
        <v>0</v>
      </c>
      <c r="G5436" s="181">
        <f t="shared" si="774"/>
        <v>0</v>
      </c>
      <c r="H5436" s="182">
        <f t="shared" si="770"/>
        <v>0</v>
      </c>
    </row>
    <row r="5437" spans="1:8">
      <c r="A5437" s="152">
        <f t="shared" si="776"/>
        <v>5423</v>
      </c>
      <c r="B5437" s="153">
        <f t="shared" si="776"/>
        <v>50348</v>
      </c>
      <c r="C5437" s="179" t="str">
        <f t="shared" si="772"/>
        <v>구간60</v>
      </c>
      <c r="D5437" s="152">
        <f t="shared" si="769"/>
        <v>92</v>
      </c>
      <c r="E5437" s="180">
        <f>COUNTIF($C$15:C5437,C5437)</f>
        <v>35</v>
      </c>
      <c r="F5437" s="181">
        <f t="shared" si="773"/>
        <v>0</v>
      </c>
      <c r="G5437" s="181">
        <f t="shared" si="774"/>
        <v>0</v>
      </c>
      <c r="H5437" s="182">
        <f t="shared" si="770"/>
        <v>0</v>
      </c>
    </row>
    <row r="5438" spans="1:8">
      <c r="A5438" s="152">
        <f t="shared" si="776"/>
        <v>5424</v>
      </c>
      <c r="B5438" s="153">
        <f t="shared" si="776"/>
        <v>50349</v>
      </c>
      <c r="C5438" s="179" t="str">
        <f t="shared" si="772"/>
        <v>구간60</v>
      </c>
      <c r="D5438" s="152">
        <f t="shared" si="769"/>
        <v>92</v>
      </c>
      <c r="E5438" s="180">
        <f>COUNTIF($C$15:C5438,C5438)</f>
        <v>36</v>
      </c>
      <c r="F5438" s="181">
        <f t="shared" si="773"/>
        <v>0</v>
      </c>
      <c r="G5438" s="181">
        <f t="shared" si="774"/>
        <v>0</v>
      </c>
      <c r="H5438" s="182">
        <f t="shared" si="770"/>
        <v>0</v>
      </c>
    </row>
    <row r="5439" spans="1:8">
      <c r="A5439" s="152">
        <f t="shared" si="776"/>
        <v>5425</v>
      </c>
      <c r="B5439" s="153">
        <f t="shared" si="776"/>
        <v>50350</v>
      </c>
      <c r="C5439" s="179" t="str">
        <f t="shared" si="772"/>
        <v>구간60</v>
      </c>
      <c r="D5439" s="152">
        <f t="shared" si="769"/>
        <v>92</v>
      </c>
      <c r="E5439" s="180">
        <f>COUNTIF($C$15:C5439,C5439)</f>
        <v>37</v>
      </c>
      <c r="F5439" s="181">
        <f t="shared" si="773"/>
        <v>0</v>
      </c>
      <c r="G5439" s="181">
        <f t="shared" si="774"/>
        <v>0</v>
      </c>
      <c r="H5439" s="182">
        <f t="shared" si="770"/>
        <v>0</v>
      </c>
    </row>
    <row r="5440" spans="1:8">
      <c r="A5440" s="152">
        <f t="shared" ref="A5440:B5455" si="777">A5439+1</f>
        <v>5426</v>
      </c>
      <c r="B5440" s="153">
        <f t="shared" si="777"/>
        <v>50351</v>
      </c>
      <c r="C5440" s="179" t="str">
        <f t="shared" si="772"/>
        <v>구간60</v>
      </c>
      <c r="D5440" s="152">
        <f t="shared" si="769"/>
        <v>92</v>
      </c>
      <c r="E5440" s="180">
        <f>COUNTIF($C$15:C5440,C5440)</f>
        <v>38</v>
      </c>
      <c r="F5440" s="181">
        <f t="shared" si="773"/>
        <v>0</v>
      </c>
      <c r="G5440" s="181">
        <f t="shared" si="774"/>
        <v>0</v>
      </c>
      <c r="H5440" s="182">
        <f t="shared" si="770"/>
        <v>0</v>
      </c>
    </row>
    <row r="5441" spans="1:8">
      <c r="A5441" s="152">
        <f t="shared" si="777"/>
        <v>5427</v>
      </c>
      <c r="B5441" s="153">
        <f t="shared" si="777"/>
        <v>50352</v>
      </c>
      <c r="C5441" s="179" t="str">
        <f t="shared" si="772"/>
        <v>구간60</v>
      </c>
      <c r="D5441" s="152">
        <f t="shared" si="769"/>
        <v>92</v>
      </c>
      <c r="E5441" s="180">
        <f>COUNTIF($C$15:C5441,C5441)</f>
        <v>39</v>
      </c>
      <c r="F5441" s="181">
        <f t="shared" si="773"/>
        <v>0</v>
      </c>
      <c r="G5441" s="181">
        <f t="shared" si="774"/>
        <v>0</v>
      </c>
      <c r="H5441" s="182">
        <f t="shared" si="770"/>
        <v>0</v>
      </c>
    </row>
    <row r="5442" spans="1:8">
      <c r="A5442" s="152">
        <f t="shared" si="777"/>
        <v>5428</v>
      </c>
      <c r="B5442" s="153">
        <f t="shared" si="777"/>
        <v>50353</v>
      </c>
      <c r="C5442" s="179" t="str">
        <f t="shared" si="772"/>
        <v>구간60</v>
      </c>
      <c r="D5442" s="152">
        <f t="shared" si="769"/>
        <v>92</v>
      </c>
      <c r="E5442" s="180">
        <f>COUNTIF($C$15:C5442,C5442)</f>
        <v>40</v>
      </c>
      <c r="F5442" s="181">
        <f t="shared" si="773"/>
        <v>0</v>
      </c>
      <c r="G5442" s="181">
        <f t="shared" si="774"/>
        <v>0</v>
      </c>
      <c r="H5442" s="182">
        <f t="shared" si="770"/>
        <v>0</v>
      </c>
    </row>
    <row r="5443" spans="1:8">
      <c r="A5443" s="152">
        <f t="shared" si="777"/>
        <v>5429</v>
      </c>
      <c r="B5443" s="153">
        <f t="shared" si="777"/>
        <v>50354</v>
      </c>
      <c r="C5443" s="179" t="str">
        <f t="shared" si="772"/>
        <v>구간60</v>
      </c>
      <c r="D5443" s="152">
        <f t="shared" si="769"/>
        <v>92</v>
      </c>
      <c r="E5443" s="180">
        <f>COUNTIF($C$15:C5443,C5443)</f>
        <v>41</v>
      </c>
      <c r="F5443" s="181">
        <f t="shared" si="773"/>
        <v>0</v>
      </c>
      <c r="G5443" s="181">
        <f t="shared" si="774"/>
        <v>0</v>
      </c>
      <c r="H5443" s="182">
        <f t="shared" si="770"/>
        <v>0</v>
      </c>
    </row>
    <row r="5444" spans="1:8">
      <c r="A5444" s="152">
        <f t="shared" si="777"/>
        <v>5430</v>
      </c>
      <c r="B5444" s="153">
        <f t="shared" si="777"/>
        <v>50355</v>
      </c>
      <c r="C5444" s="179" t="str">
        <f t="shared" si="772"/>
        <v>구간60</v>
      </c>
      <c r="D5444" s="152">
        <f t="shared" si="769"/>
        <v>92</v>
      </c>
      <c r="E5444" s="180">
        <f>COUNTIF($C$15:C5444,C5444)</f>
        <v>42</v>
      </c>
      <c r="F5444" s="181">
        <f t="shared" si="773"/>
        <v>0</v>
      </c>
      <c r="G5444" s="181">
        <f t="shared" si="774"/>
        <v>0</v>
      </c>
      <c r="H5444" s="182">
        <f t="shared" si="770"/>
        <v>0</v>
      </c>
    </row>
    <row r="5445" spans="1:8">
      <c r="A5445" s="152">
        <f t="shared" si="777"/>
        <v>5431</v>
      </c>
      <c r="B5445" s="153">
        <f t="shared" si="777"/>
        <v>50356</v>
      </c>
      <c r="C5445" s="179" t="str">
        <f t="shared" si="772"/>
        <v>구간60</v>
      </c>
      <c r="D5445" s="152">
        <f t="shared" si="769"/>
        <v>92</v>
      </c>
      <c r="E5445" s="180">
        <f>COUNTIF($C$15:C5445,C5445)</f>
        <v>43</v>
      </c>
      <c r="F5445" s="181">
        <f t="shared" si="773"/>
        <v>0</v>
      </c>
      <c r="G5445" s="181">
        <f t="shared" si="774"/>
        <v>0</v>
      </c>
      <c r="H5445" s="182">
        <f t="shared" si="770"/>
        <v>0</v>
      </c>
    </row>
    <row r="5446" spans="1:8">
      <c r="A5446" s="152">
        <f t="shared" si="777"/>
        <v>5432</v>
      </c>
      <c r="B5446" s="153">
        <f t="shared" si="777"/>
        <v>50357</v>
      </c>
      <c r="C5446" s="179" t="str">
        <f t="shared" si="772"/>
        <v>구간60</v>
      </c>
      <c r="D5446" s="152">
        <f t="shared" si="769"/>
        <v>92</v>
      </c>
      <c r="E5446" s="180">
        <f>COUNTIF($C$15:C5446,C5446)</f>
        <v>44</v>
      </c>
      <c r="F5446" s="181">
        <f t="shared" si="773"/>
        <v>0</v>
      </c>
      <c r="G5446" s="181">
        <f t="shared" si="774"/>
        <v>0</v>
      </c>
      <c r="H5446" s="182">
        <f t="shared" si="770"/>
        <v>0</v>
      </c>
    </row>
    <row r="5447" spans="1:8">
      <c r="A5447" s="152">
        <f t="shared" si="777"/>
        <v>5433</v>
      </c>
      <c r="B5447" s="153">
        <f t="shared" si="777"/>
        <v>50358</v>
      </c>
      <c r="C5447" s="179" t="str">
        <f t="shared" si="772"/>
        <v>구간60</v>
      </c>
      <c r="D5447" s="152">
        <f t="shared" si="769"/>
        <v>92</v>
      </c>
      <c r="E5447" s="180">
        <f>COUNTIF($C$15:C5447,C5447)</f>
        <v>45</v>
      </c>
      <c r="F5447" s="181">
        <f t="shared" si="773"/>
        <v>0</v>
      </c>
      <c r="G5447" s="181">
        <f t="shared" si="774"/>
        <v>0</v>
      </c>
      <c r="H5447" s="182">
        <f t="shared" si="770"/>
        <v>0</v>
      </c>
    </row>
    <row r="5448" spans="1:8">
      <c r="A5448" s="152">
        <f t="shared" si="777"/>
        <v>5434</v>
      </c>
      <c r="B5448" s="153">
        <f t="shared" si="777"/>
        <v>50359</v>
      </c>
      <c r="C5448" s="179" t="str">
        <f t="shared" si="772"/>
        <v>구간60</v>
      </c>
      <c r="D5448" s="152">
        <f t="shared" si="769"/>
        <v>92</v>
      </c>
      <c r="E5448" s="180">
        <f>COUNTIF($C$15:C5448,C5448)</f>
        <v>46</v>
      </c>
      <c r="F5448" s="181">
        <f t="shared" si="773"/>
        <v>0</v>
      </c>
      <c r="G5448" s="181">
        <f t="shared" si="774"/>
        <v>0</v>
      </c>
      <c r="H5448" s="182">
        <f t="shared" si="770"/>
        <v>0</v>
      </c>
    </row>
    <row r="5449" spans="1:8">
      <c r="A5449" s="152">
        <f t="shared" si="777"/>
        <v>5435</v>
      </c>
      <c r="B5449" s="153">
        <f t="shared" si="777"/>
        <v>50360</v>
      </c>
      <c r="C5449" s="179" t="str">
        <f t="shared" si="772"/>
        <v>구간60</v>
      </c>
      <c r="D5449" s="152">
        <f t="shared" si="769"/>
        <v>92</v>
      </c>
      <c r="E5449" s="180">
        <f>COUNTIF($C$15:C5449,C5449)</f>
        <v>47</v>
      </c>
      <c r="F5449" s="181">
        <f t="shared" si="773"/>
        <v>0</v>
      </c>
      <c r="G5449" s="181">
        <f t="shared" si="774"/>
        <v>0</v>
      </c>
      <c r="H5449" s="182">
        <f t="shared" si="770"/>
        <v>0</v>
      </c>
    </row>
    <row r="5450" spans="1:8">
      <c r="A5450" s="152">
        <f t="shared" si="777"/>
        <v>5436</v>
      </c>
      <c r="B5450" s="153">
        <f t="shared" si="777"/>
        <v>50361</v>
      </c>
      <c r="C5450" s="179" t="str">
        <f t="shared" si="772"/>
        <v>구간60</v>
      </c>
      <c r="D5450" s="152">
        <f t="shared" si="769"/>
        <v>92</v>
      </c>
      <c r="E5450" s="180">
        <f>COUNTIF($C$15:C5450,C5450)</f>
        <v>48</v>
      </c>
      <c r="F5450" s="181">
        <f t="shared" si="773"/>
        <v>0</v>
      </c>
      <c r="G5450" s="181">
        <f t="shared" si="774"/>
        <v>0</v>
      </c>
      <c r="H5450" s="182">
        <f t="shared" si="770"/>
        <v>0</v>
      </c>
    </row>
    <row r="5451" spans="1:8">
      <c r="A5451" s="152">
        <f t="shared" si="777"/>
        <v>5437</v>
      </c>
      <c r="B5451" s="153">
        <f t="shared" si="777"/>
        <v>50362</v>
      </c>
      <c r="C5451" s="179" t="str">
        <f t="shared" si="772"/>
        <v>구간60</v>
      </c>
      <c r="D5451" s="152">
        <f t="shared" si="769"/>
        <v>92</v>
      </c>
      <c r="E5451" s="180">
        <f>COUNTIF($C$15:C5451,C5451)</f>
        <v>49</v>
      </c>
      <c r="F5451" s="181">
        <f t="shared" si="773"/>
        <v>0</v>
      </c>
      <c r="G5451" s="181">
        <f t="shared" si="774"/>
        <v>0</v>
      </c>
      <c r="H5451" s="182">
        <f t="shared" si="770"/>
        <v>0</v>
      </c>
    </row>
    <row r="5452" spans="1:8">
      <c r="A5452" s="152">
        <f t="shared" si="777"/>
        <v>5438</v>
      </c>
      <c r="B5452" s="153">
        <f t="shared" si="777"/>
        <v>50363</v>
      </c>
      <c r="C5452" s="179" t="str">
        <f t="shared" si="772"/>
        <v>구간60</v>
      </c>
      <c r="D5452" s="152">
        <f t="shared" si="769"/>
        <v>92</v>
      </c>
      <c r="E5452" s="180">
        <f>COUNTIF($C$15:C5452,C5452)</f>
        <v>50</v>
      </c>
      <c r="F5452" s="181">
        <f t="shared" si="773"/>
        <v>0</v>
      </c>
      <c r="G5452" s="181">
        <f t="shared" si="774"/>
        <v>0</v>
      </c>
      <c r="H5452" s="182">
        <f t="shared" si="770"/>
        <v>0</v>
      </c>
    </row>
    <row r="5453" spans="1:8">
      <c r="A5453" s="152">
        <f t="shared" si="777"/>
        <v>5439</v>
      </c>
      <c r="B5453" s="153">
        <f t="shared" si="777"/>
        <v>50364</v>
      </c>
      <c r="C5453" s="179" t="str">
        <f t="shared" si="772"/>
        <v>구간60</v>
      </c>
      <c r="D5453" s="152">
        <f t="shared" si="769"/>
        <v>92</v>
      </c>
      <c r="E5453" s="180">
        <f>COUNTIF($C$15:C5453,C5453)</f>
        <v>51</v>
      </c>
      <c r="F5453" s="181">
        <f t="shared" si="773"/>
        <v>0</v>
      </c>
      <c r="G5453" s="181">
        <f t="shared" si="774"/>
        <v>0</v>
      </c>
      <c r="H5453" s="182">
        <f t="shared" si="770"/>
        <v>0</v>
      </c>
    </row>
    <row r="5454" spans="1:8">
      <c r="A5454" s="152">
        <f t="shared" si="777"/>
        <v>5440</v>
      </c>
      <c r="B5454" s="153">
        <f t="shared" si="777"/>
        <v>50365</v>
      </c>
      <c r="C5454" s="179" t="str">
        <f t="shared" si="772"/>
        <v>구간60</v>
      </c>
      <c r="D5454" s="152">
        <f t="shared" si="769"/>
        <v>92</v>
      </c>
      <c r="E5454" s="180">
        <f>COUNTIF($C$15:C5454,C5454)</f>
        <v>52</v>
      </c>
      <c r="F5454" s="181">
        <f t="shared" si="773"/>
        <v>0</v>
      </c>
      <c r="G5454" s="181">
        <f t="shared" si="774"/>
        <v>0</v>
      </c>
      <c r="H5454" s="182">
        <f t="shared" si="770"/>
        <v>0</v>
      </c>
    </row>
    <row r="5455" spans="1:8">
      <c r="A5455" s="152">
        <f t="shared" si="777"/>
        <v>5441</v>
      </c>
      <c r="B5455" s="153">
        <f t="shared" si="777"/>
        <v>50366</v>
      </c>
      <c r="C5455" s="179" t="str">
        <f t="shared" si="772"/>
        <v>구간60</v>
      </c>
      <c r="D5455" s="152">
        <f t="shared" ref="D5455:D5494" si="778">COUNTIF($C$15:$C$49928,C5455)</f>
        <v>92</v>
      </c>
      <c r="E5455" s="180">
        <f>COUNTIF($C$15:C5455,C5455)</f>
        <v>53</v>
      </c>
      <c r="F5455" s="181">
        <f t="shared" si="773"/>
        <v>0</v>
      </c>
      <c r="G5455" s="181">
        <f t="shared" si="774"/>
        <v>0</v>
      </c>
      <c r="H5455" s="182">
        <f t="shared" ref="H5455:H5494" si="779">F5455+G5455</f>
        <v>0</v>
      </c>
    </row>
    <row r="5456" spans="1:8">
      <c r="A5456" s="152">
        <f t="shared" ref="A5456:B5471" si="780">A5455+1</f>
        <v>5442</v>
      </c>
      <c r="B5456" s="153">
        <f t="shared" si="780"/>
        <v>50367</v>
      </c>
      <c r="C5456" s="179" t="str">
        <f t="shared" ref="C5456:C5494" si="781">IF(IFERROR(HLOOKUP(B5456,$D$5:$BK$6,2,FALSE),"")="",C5457,HLOOKUP(B5456,$D$5:$BK$7,2,FALSE))</f>
        <v>구간60</v>
      </c>
      <c r="D5456" s="152">
        <f t="shared" si="778"/>
        <v>92</v>
      </c>
      <c r="E5456" s="180">
        <f>COUNTIF($C$15:C5456,C5456)</f>
        <v>54</v>
      </c>
      <c r="F5456" s="181">
        <f t="shared" ref="F5456:F5494" si="782">HLOOKUP($C5456,$D$6:$BK$11,6,FALSE)</f>
        <v>0</v>
      </c>
      <c r="G5456" s="181">
        <f t="shared" ref="G5456:G5494" si="783">HLOOKUP($C5456,$D$6:$BK$11,5,FALSE)*(E5456)</f>
        <v>0</v>
      </c>
      <c r="H5456" s="182">
        <f t="shared" si="779"/>
        <v>0</v>
      </c>
    </row>
    <row r="5457" spans="1:8">
      <c r="A5457" s="152">
        <f t="shared" si="780"/>
        <v>5443</v>
      </c>
      <c r="B5457" s="153">
        <f t="shared" si="780"/>
        <v>50368</v>
      </c>
      <c r="C5457" s="179" t="str">
        <f t="shared" si="781"/>
        <v>구간60</v>
      </c>
      <c r="D5457" s="152">
        <f t="shared" si="778"/>
        <v>92</v>
      </c>
      <c r="E5457" s="180">
        <f>COUNTIF($C$15:C5457,C5457)</f>
        <v>55</v>
      </c>
      <c r="F5457" s="181">
        <f t="shared" si="782"/>
        <v>0</v>
      </c>
      <c r="G5457" s="181">
        <f t="shared" si="783"/>
        <v>0</v>
      </c>
      <c r="H5457" s="182">
        <f t="shared" si="779"/>
        <v>0</v>
      </c>
    </row>
    <row r="5458" spans="1:8">
      <c r="A5458" s="152">
        <f t="shared" si="780"/>
        <v>5444</v>
      </c>
      <c r="B5458" s="153">
        <f t="shared" si="780"/>
        <v>50369</v>
      </c>
      <c r="C5458" s="179" t="str">
        <f t="shared" si="781"/>
        <v>구간60</v>
      </c>
      <c r="D5458" s="152">
        <f t="shared" si="778"/>
        <v>92</v>
      </c>
      <c r="E5458" s="180">
        <f>COUNTIF($C$15:C5458,C5458)</f>
        <v>56</v>
      </c>
      <c r="F5458" s="181">
        <f t="shared" si="782"/>
        <v>0</v>
      </c>
      <c r="G5458" s="181">
        <f t="shared" si="783"/>
        <v>0</v>
      </c>
      <c r="H5458" s="182">
        <f t="shared" si="779"/>
        <v>0</v>
      </c>
    </row>
    <row r="5459" spans="1:8">
      <c r="A5459" s="152">
        <f t="shared" si="780"/>
        <v>5445</v>
      </c>
      <c r="B5459" s="153">
        <f t="shared" si="780"/>
        <v>50370</v>
      </c>
      <c r="C5459" s="179" t="str">
        <f t="shared" si="781"/>
        <v>구간60</v>
      </c>
      <c r="D5459" s="152">
        <f t="shared" si="778"/>
        <v>92</v>
      </c>
      <c r="E5459" s="180">
        <f>COUNTIF($C$15:C5459,C5459)</f>
        <v>57</v>
      </c>
      <c r="F5459" s="181">
        <f t="shared" si="782"/>
        <v>0</v>
      </c>
      <c r="G5459" s="181">
        <f t="shared" si="783"/>
        <v>0</v>
      </c>
      <c r="H5459" s="182">
        <f t="shared" si="779"/>
        <v>0</v>
      </c>
    </row>
    <row r="5460" spans="1:8">
      <c r="A5460" s="152">
        <f t="shared" si="780"/>
        <v>5446</v>
      </c>
      <c r="B5460" s="153">
        <f t="shared" si="780"/>
        <v>50371</v>
      </c>
      <c r="C5460" s="179" t="str">
        <f t="shared" si="781"/>
        <v>구간60</v>
      </c>
      <c r="D5460" s="152">
        <f t="shared" si="778"/>
        <v>92</v>
      </c>
      <c r="E5460" s="180">
        <f>COUNTIF($C$15:C5460,C5460)</f>
        <v>58</v>
      </c>
      <c r="F5460" s="181">
        <f t="shared" si="782"/>
        <v>0</v>
      </c>
      <c r="G5460" s="181">
        <f t="shared" si="783"/>
        <v>0</v>
      </c>
      <c r="H5460" s="182">
        <f t="shared" si="779"/>
        <v>0</v>
      </c>
    </row>
    <row r="5461" spans="1:8">
      <c r="A5461" s="152">
        <f t="shared" si="780"/>
        <v>5447</v>
      </c>
      <c r="B5461" s="153">
        <f t="shared" si="780"/>
        <v>50372</v>
      </c>
      <c r="C5461" s="179" t="str">
        <f t="shared" si="781"/>
        <v>구간60</v>
      </c>
      <c r="D5461" s="152">
        <f t="shared" si="778"/>
        <v>92</v>
      </c>
      <c r="E5461" s="180">
        <f>COUNTIF($C$15:C5461,C5461)</f>
        <v>59</v>
      </c>
      <c r="F5461" s="181">
        <f t="shared" si="782"/>
        <v>0</v>
      </c>
      <c r="G5461" s="181">
        <f t="shared" si="783"/>
        <v>0</v>
      </c>
      <c r="H5461" s="182">
        <f t="shared" si="779"/>
        <v>0</v>
      </c>
    </row>
    <row r="5462" spans="1:8">
      <c r="A5462" s="152">
        <f t="shared" si="780"/>
        <v>5448</v>
      </c>
      <c r="B5462" s="153">
        <f t="shared" si="780"/>
        <v>50373</v>
      </c>
      <c r="C5462" s="179" t="str">
        <f t="shared" si="781"/>
        <v>구간60</v>
      </c>
      <c r="D5462" s="152">
        <f t="shared" si="778"/>
        <v>92</v>
      </c>
      <c r="E5462" s="180">
        <f>COUNTIF($C$15:C5462,C5462)</f>
        <v>60</v>
      </c>
      <c r="F5462" s="181">
        <f t="shared" si="782"/>
        <v>0</v>
      </c>
      <c r="G5462" s="181">
        <f t="shared" si="783"/>
        <v>0</v>
      </c>
      <c r="H5462" s="182">
        <f t="shared" si="779"/>
        <v>0</v>
      </c>
    </row>
    <row r="5463" spans="1:8">
      <c r="A5463" s="152">
        <f t="shared" si="780"/>
        <v>5449</v>
      </c>
      <c r="B5463" s="153">
        <f t="shared" si="780"/>
        <v>50374</v>
      </c>
      <c r="C5463" s="179" t="str">
        <f t="shared" si="781"/>
        <v>구간60</v>
      </c>
      <c r="D5463" s="152">
        <f t="shared" si="778"/>
        <v>92</v>
      </c>
      <c r="E5463" s="180">
        <f>COUNTIF($C$15:C5463,C5463)</f>
        <v>61</v>
      </c>
      <c r="F5463" s="181">
        <f t="shared" si="782"/>
        <v>0</v>
      </c>
      <c r="G5463" s="181">
        <f t="shared" si="783"/>
        <v>0</v>
      </c>
      <c r="H5463" s="182">
        <f t="shared" si="779"/>
        <v>0</v>
      </c>
    </row>
    <row r="5464" spans="1:8">
      <c r="A5464" s="152">
        <f t="shared" si="780"/>
        <v>5450</v>
      </c>
      <c r="B5464" s="153">
        <f t="shared" si="780"/>
        <v>50375</v>
      </c>
      <c r="C5464" s="179" t="str">
        <f t="shared" si="781"/>
        <v>구간60</v>
      </c>
      <c r="D5464" s="152">
        <f t="shared" si="778"/>
        <v>92</v>
      </c>
      <c r="E5464" s="180">
        <f>COUNTIF($C$15:C5464,C5464)</f>
        <v>62</v>
      </c>
      <c r="F5464" s="181">
        <f t="shared" si="782"/>
        <v>0</v>
      </c>
      <c r="G5464" s="181">
        <f t="shared" si="783"/>
        <v>0</v>
      </c>
      <c r="H5464" s="182">
        <f t="shared" si="779"/>
        <v>0</v>
      </c>
    </row>
    <row r="5465" spans="1:8">
      <c r="A5465" s="152">
        <f t="shared" si="780"/>
        <v>5451</v>
      </c>
      <c r="B5465" s="153">
        <f t="shared" si="780"/>
        <v>50376</v>
      </c>
      <c r="C5465" s="179" t="str">
        <f t="shared" si="781"/>
        <v>구간60</v>
      </c>
      <c r="D5465" s="152">
        <f t="shared" si="778"/>
        <v>92</v>
      </c>
      <c r="E5465" s="180">
        <f>COUNTIF($C$15:C5465,C5465)</f>
        <v>63</v>
      </c>
      <c r="F5465" s="181">
        <f t="shared" si="782"/>
        <v>0</v>
      </c>
      <c r="G5465" s="181">
        <f t="shared" si="783"/>
        <v>0</v>
      </c>
      <c r="H5465" s="182">
        <f t="shared" si="779"/>
        <v>0</v>
      </c>
    </row>
    <row r="5466" spans="1:8">
      <c r="A5466" s="152">
        <f t="shared" si="780"/>
        <v>5452</v>
      </c>
      <c r="B5466" s="153">
        <f t="shared" si="780"/>
        <v>50377</v>
      </c>
      <c r="C5466" s="179" t="str">
        <f t="shared" si="781"/>
        <v>구간60</v>
      </c>
      <c r="D5466" s="152">
        <f t="shared" si="778"/>
        <v>92</v>
      </c>
      <c r="E5466" s="180">
        <f>COUNTIF($C$15:C5466,C5466)</f>
        <v>64</v>
      </c>
      <c r="F5466" s="181">
        <f t="shared" si="782"/>
        <v>0</v>
      </c>
      <c r="G5466" s="181">
        <f t="shared" si="783"/>
        <v>0</v>
      </c>
      <c r="H5466" s="182">
        <f t="shared" si="779"/>
        <v>0</v>
      </c>
    </row>
    <row r="5467" spans="1:8">
      <c r="A5467" s="152">
        <f t="shared" si="780"/>
        <v>5453</v>
      </c>
      <c r="B5467" s="153">
        <f t="shared" si="780"/>
        <v>50378</v>
      </c>
      <c r="C5467" s="179" t="str">
        <f t="shared" si="781"/>
        <v>구간60</v>
      </c>
      <c r="D5467" s="152">
        <f t="shared" si="778"/>
        <v>92</v>
      </c>
      <c r="E5467" s="180">
        <f>COUNTIF($C$15:C5467,C5467)</f>
        <v>65</v>
      </c>
      <c r="F5467" s="181">
        <f t="shared" si="782"/>
        <v>0</v>
      </c>
      <c r="G5467" s="181">
        <f t="shared" si="783"/>
        <v>0</v>
      </c>
      <c r="H5467" s="182">
        <f t="shared" si="779"/>
        <v>0</v>
      </c>
    </row>
    <row r="5468" spans="1:8">
      <c r="A5468" s="152">
        <f t="shared" si="780"/>
        <v>5454</v>
      </c>
      <c r="B5468" s="153">
        <f t="shared" si="780"/>
        <v>50379</v>
      </c>
      <c r="C5468" s="179" t="str">
        <f t="shared" si="781"/>
        <v>구간60</v>
      </c>
      <c r="D5468" s="152">
        <f t="shared" si="778"/>
        <v>92</v>
      </c>
      <c r="E5468" s="180">
        <f>COUNTIF($C$15:C5468,C5468)</f>
        <v>66</v>
      </c>
      <c r="F5468" s="181">
        <f t="shared" si="782"/>
        <v>0</v>
      </c>
      <c r="G5468" s="181">
        <f t="shared" si="783"/>
        <v>0</v>
      </c>
      <c r="H5468" s="182">
        <f t="shared" si="779"/>
        <v>0</v>
      </c>
    </row>
    <row r="5469" spans="1:8">
      <c r="A5469" s="152">
        <f t="shared" si="780"/>
        <v>5455</v>
      </c>
      <c r="B5469" s="153">
        <f t="shared" si="780"/>
        <v>50380</v>
      </c>
      <c r="C5469" s="179" t="str">
        <f t="shared" si="781"/>
        <v>구간60</v>
      </c>
      <c r="D5469" s="152">
        <f t="shared" si="778"/>
        <v>92</v>
      </c>
      <c r="E5469" s="180">
        <f>COUNTIF($C$15:C5469,C5469)</f>
        <v>67</v>
      </c>
      <c r="F5469" s="181">
        <f t="shared" si="782"/>
        <v>0</v>
      </c>
      <c r="G5469" s="181">
        <f t="shared" si="783"/>
        <v>0</v>
      </c>
      <c r="H5469" s="182">
        <f t="shared" si="779"/>
        <v>0</v>
      </c>
    </row>
    <row r="5470" spans="1:8">
      <c r="A5470" s="152">
        <f t="shared" si="780"/>
        <v>5456</v>
      </c>
      <c r="B5470" s="153">
        <f t="shared" si="780"/>
        <v>50381</v>
      </c>
      <c r="C5470" s="179" t="str">
        <f t="shared" si="781"/>
        <v>구간60</v>
      </c>
      <c r="D5470" s="152">
        <f t="shared" si="778"/>
        <v>92</v>
      </c>
      <c r="E5470" s="180">
        <f>COUNTIF($C$15:C5470,C5470)</f>
        <v>68</v>
      </c>
      <c r="F5470" s="181">
        <f t="shared" si="782"/>
        <v>0</v>
      </c>
      <c r="G5470" s="181">
        <f t="shared" si="783"/>
        <v>0</v>
      </c>
      <c r="H5470" s="182">
        <f t="shared" si="779"/>
        <v>0</v>
      </c>
    </row>
    <row r="5471" spans="1:8">
      <c r="A5471" s="152">
        <f t="shared" si="780"/>
        <v>5457</v>
      </c>
      <c r="B5471" s="153">
        <f t="shared" si="780"/>
        <v>50382</v>
      </c>
      <c r="C5471" s="179" t="str">
        <f t="shared" si="781"/>
        <v>구간60</v>
      </c>
      <c r="D5471" s="152">
        <f t="shared" si="778"/>
        <v>92</v>
      </c>
      <c r="E5471" s="180">
        <f>COUNTIF($C$15:C5471,C5471)</f>
        <v>69</v>
      </c>
      <c r="F5471" s="181">
        <f t="shared" si="782"/>
        <v>0</v>
      </c>
      <c r="G5471" s="181">
        <f t="shared" si="783"/>
        <v>0</v>
      </c>
      <c r="H5471" s="182">
        <f t="shared" si="779"/>
        <v>0</v>
      </c>
    </row>
    <row r="5472" spans="1:8">
      <c r="A5472" s="152">
        <f t="shared" ref="A5472:B5487" si="784">A5471+1</f>
        <v>5458</v>
      </c>
      <c r="B5472" s="153">
        <f t="shared" si="784"/>
        <v>50383</v>
      </c>
      <c r="C5472" s="179" t="str">
        <f t="shared" si="781"/>
        <v>구간60</v>
      </c>
      <c r="D5472" s="152">
        <f t="shared" si="778"/>
        <v>92</v>
      </c>
      <c r="E5472" s="180">
        <f>COUNTIF($C$15:C5472,C5472)</f>
        <v>70</v>
      </c>
      <c r="F5472" s="181">
        <f t="shared" si="782"/>
        <v>0</v>
      </c>
      <c r="G5472" s="181">
        <f t="shared" si="783"/>
        <v>0</v>
      </c>
      <c r="H5472" s="182">
        <f t="shared" si="779"/>
        <v>0</v>
      </c>
    </row>
    <row r="5473" spans="1:8">
      <c r="A5473" s="152">
        <f t="shared" si="784"/>
        <v>5459</v>
      </c>
      <c r="B5473" s="153">
        <f t="shared" si="784"/>
        <v>50384</v>
      </c>
      <c r="C5473" s="179" t="str">
        <f t="shared" si="781"/>
        <v>구간60</v>
      </c>
      <c r="D5473" s="152">
        <f t="shared" si="778"/>
        <v>92</v>
      </c>
      <c r="E5473" s="180">
        <f>COUNTIF($C$15:C5473,C5473)</f>
        <v>71</v>
      </c>
      <c r="F5473" s="181">
        <f t="shared" si="782"/>
        <v>0</v>
      </c>
      <c r="G5473" s="181">
        <f t="shared" si="783"/>
        <v>0</v>
      </c>
      <c r="H5473" s="182">
        <f t="shared" si="779"/>
        <v>0</v>
      </c>
    </row>
    <row r="5474" spans="1:8">
      <c r="A5474" s="152">
        <f t="shared" si="784"/>
        <v>5460</v>
      </c>
      <c r="B5474" s="153">
        <f t="shared" si="784"/>
        <v>50385</v>
      </c>
      <c r="C5474" s="179" t="str">
        <f t="shared" si="781"/>
        <v>구간60</v>
      </c>
      <c r="D5474" s="152">
        <f t="shared" si="778"/>
        <v>92</v>
      </c>
      <c r="E5474" s="180">
        <f>COUNTIF($C$15:C5474,C5474)</f>
        <v>72</v>
      </c>
      <c r="F5474" s="181">
        <f t="shared" si="782"/>
        <v>0</v>
      </c>
      <c r="G5474" s="181">
        <f t="shared" si="783"/>
        <v>0</v>
      </c>
      <c r="H5474" s="182">
        <f t="shared" si="779"/>
        <v>0</v>
      </c>
    </row>
    <row r="5475" spans="1:8">
      <c r="A5475" s="152">
        <f t="shared" si="784"/>
        <v>5461</v>
      </c>
      <c r="B5475" s="153">
        <f t="shared" si="784"/>
        <v>50386</v>
      </c>
      <c r="C5475" s="179" t="str">
        <f t="shared" si="781"/>
        <v>구간60</v>
      </c>
      <c r="D5475" s="152">
        <f t="shared" si="778"/>
        <v>92</v>
      </c>
      <c r="E5475" s="180">
        <f>COUNTIF($C$15:C5475,C5475)</f>
        <v>73</v>
      </c>
      <c r="F5475" s="181">
        <f t="shared" si="782"/>
        <v>0</v>
      </c>
      <c r="G5475" s="181">
        <f t="shared" si="783"/>
        <v>0</v>
      </c>
      <c r="H5475" s="182">
        <f t="shared" si="779"/>
        <v>0</v>
      </c>
    </row>
    <row r="5476" spans="1:8">
      <c r="A5476" s="152">
        <f t="shared" si="784"/>
        <v>5462</v>
      </c>
      <c r="B5476" s="153">
        <f t="shared" si="784"/>
        <v>50387</v>
      </c>
      <c r="C5476" s="179" t="str">
        <f t="shared" si="781"/>
        <v>구간60</v>
      </c>
      <c r="D5476" s="152">
        <f t="shared" si="778"/>
        <v>92</v>
      </c>
      <c r="E5476" s="180">
        <f>COUNTIF($C$15:C5476,C5476)</f>
        <v>74</v>
      </c>
      <c r="F5476" s="181">
        <f t="shared" si="782"/>
        <v>0</v>
      </c>
      <c r="G5476" s="181">
        <f t="shared" si="783"/>
        <v>0</v>
      </c>
      <c r="H5476" s="182">
        <f t="shared" si="779"/>
        <v>0</v>
      </c>
    </row>
    <row r="5477" spans="1:8">
      <c r="A5477" s="152">
        <f t="shared" si="784"/>
        <v>5463</v>
      </c>
      <c r="B5477" s="153">
        <f t="shared" si="784"/>
        <v>50388</v>
      </c>
      <c r="C5477" s="179" t="str">
        <f t="shared" si="781"/>
        <v>구간60</v>
      </c>
      <c r="D5477" s="152">
        <f t="shared" si="778"/>
        <v>92</v>
      </c>
      <c r="E5477" s="180">
        <f>COUNTIF($C$15:C5477,C5477)</f>
        <v>75</v>
      </c>
      <c r="F5477" s="181">
        <f t="shared" si="782"/>
        <v>0</v>
      </c>
      <c r="G5477" s="181">
        <f t="shared" si="783"/>
        <v>0</v>
      </c>
      <c r="H5477" s="182">
        <f t="shared" si="779"/>
        <v>0</v>
      </c>
    </row>
    <row r="5478" spans="1:8">
      <c r="A5478" s="152">
        <f t="shared" si="784"/>
        <v>5464</v>
      </c>
      <c r="B5478" s="153">
        <f t="shared" si="784"/>
        <v>50389</v>
      </c>
      <c r="C5478" s="179" t="str">
        <f t="shared" si="781"/>
        <v>구간60</v>
      </c>
      <c r="D5478" s="152">
        <f t="shared" si="778"/>
        <v>92</v>
      </c>
      <c r="E5478" s="180">
        <f>COUNTIF($C$15:C5478,C5478)</f>
        <v>76</v>
      </c>
      <c r="F5478" s="181">
        <f t="shared" si="782"/>
        <v>0</v>
      </c>
      <c r="G5478" s="181">
        <f t="shared" si="783"/>
        <v>0</v>
      </c>
      <c r="H5478" s="182">
        <f t="shared" si="779"/>
        <v>0</v>
      </c>
    </row>
    <row r="5479" spans="1:8">
      <c r="A5479" s="152">
        <f t="shared" si="784"/>
        <v>5465</v>
      </c>
      <c r="B5479" s="153">
        <f t="shared" si="784"/>
        <v>50390</v>
      </c>
      <c r="C5479" s="179" t="str">
        <f t="shared" si="781"/>
        <v>구간60</v>
      </c>
      <c r="D5479" s="152">
        <f t="shared" si="778"/>
        <v>92</v>
      </c>
      <c r="E5479" s="180">
        <f>COUNTIF($C$15:C5479,C5479)</f>
        <v>77</v>
      </c>
      <c r="F5479" s="181">
        <f t="shared" si="782"/>
        <v>0</v>
      </c>
      <c r="G5479" s="181">
        <f t="shared" si="783"/>
        <v>0</v>
      </c>
      <c r="H5479" s="182">
        <f t="shared" si="779"/>
        <v>0</v>
      </c>
    </row>
    <row r="5480" spans="1:8">
      <c r="A5480" s="152">
        <f t="shared" si="784"/>
        <v>5466</v>
      </c>
      <c r="B5480" s="153">
        <f t="shared" si="784"/>
        <v>50391</v>
      </c>
      <c r="C5480" s="179" t="str">
        <f t="shared" si="781"/>
        <v>구간60</v>
      </c>
      <c r="D5480" s="152">
        <f t="shared" si="778"/>
        <v>92</v>
      </c>
      <c r="E5480" s="180">
        <f>COUNTIF($C$15:C5480,C5480)</f>
        <v>78</v>
      </c>
      <c r="F5480" s="181">
        <f t="shared" si="782"/>
        <v>0</v>
      </c>
      <c r="G5480" s="181">
        <f t="shared" si="783"/>
        <v>0</v>
      </c>
      <c r="H5480" s="182">
        <f t="shared" si="779"/>
        <v>0</v>
      </c>
    </row>
    <row r="5481" spans="1:8">
      <c r="A5481" s="152">
        <f t="shared" si="784"/>
        <v>5467</v>
      </c>
      <c r="B5481" s="153">
        <f t="shared" si="784"/>
        <v>50392</v>
      </c>
      <c r="C5481" s="179" t="str">
        <f t="shared" si="781"/>
        <v>구간60</v>
      </c>
      <c r="D5481" s="152">
        <f t="shared" si="778"/>
        <v>92</v>
      </c>
      <c r="E5481" s="180">
        <f>COUNTIF($C$15:C5481,C5481)</f>
        <v>79</v>
      </c>
      <c r="F5481" s="181">
        <f t="shared" si="782"/>
        <v>0</v>
      </c>
      <c r="G5481" s="181">
        <f t="shared" si="783"/>
        <v>0</v>
      </c>
      <c r="H5481" s="182">
        <f t="shared" si="779"/>
        <v>0</v>
      </c>
    </row>
    <row r="5482" spans="1:8">
      <c r="A5482" s="152">
        <f t="shared" si="784"/>
        <v>5468</v>
      </c>
      <c r="B5482" s="153">
        <f t="shared" si="784"/>
        <v>50393</v>
      </c>
      <c r="C5482" s="179" t="str">
        <f t="shared" si="781"/>
        <v>구간60</v>
      </c>
      <c r="D5482" s="152">
        <f t="shared" si="778"/>
        <v>92</v>
      </c>
      <c r="E5482" s="180">
        <f>COUNTIF($C$15:C5482,C5482)</f>
        <v>80</v>
      </c>
      <c r="F5482" s="181">
        <f t="shared" si="782"/>
        <v>0</v>
      </c>
      <c r="G5482" s="181">
        <f t="shared" si="783"/>
        <v>0</v>
      </c>
      <c r="H5482" s="182">
        <f t="shared" si="779"/>
        <v>0</v>
      </c>
    </row>
    <row r="5483" spans="1:8">
      <c r="A5483" s="152">
        <f t="shared" si="784"/>
        <v>5469</v>
      </c>
      <c r="B5483" s="153">
        <f t="shared" si="784"/>
        <v>50394</v>
      </c>
      <c r="C5483" s="179" t="str">
        <f t="shared" si="781"/>
        <v>구간60</v>
      </c>
      <c r="D5483" s="152">
        <f t="shared" si="778"/>
        <v>92</v>
      </c>
      <c r="E5483" s="180">
        <f>COUNTIF($C$15:C5483,C5483)</f>
        <v>81</v>
      </c>
      <c r="F5483" s="181">
        <f t="shared" si="782"/>
        <v>0</v>
      </c>
      <c r="G5483" s="181">
        <f t="shared" si="783"/>
        <v>0</v>
      </c>
      <c r="H5483" s="182">
        <f t="shared" si="779"/>
        <v>0</v>
      </c>
    </row>
    <row r="5484" spans="1:8">
      <c r="A5484" s="152">
        <f t="shared" si="784"/>
        <v>5470</v>
      </c>
      <c r="B5484" s="153">
        <f t="shared" si="784"/>
        <v>50395</v>
      </c>
      <c r="C5484" s="179" t="str">
        <f t="shared" si="781"/>
        <v>구간60</v>
      </c>
      <c r="D5484" s="152">
        <f t="shared" si="778"/>
        <v>92</v>
      </c>
      <c r="E5484" s="180">
        <f>COUNTIF($C$15:C5484,C5484)</f>
        <v>82</v>
      </c>
      <c r="F5484" s="181">
        <f t="shared" si="782"/>
        <v>0</v>
      </c>
      <c r="G5484" s="181">
        <f t="shared" si="783"/>
        <v>0</v>
      </c>
      <c r="H5484" s="182">
        <f t="shared" si="779"/>
        <v>0</v>
      </c>
    </row>
    <row r="5485" spans="1:8">
      <c r="A5485" s="152">
        <f t="shared" si="784"/>
        <v>5471</v>
      </c>
      <c r="B5485" s="153">
        <f t="shared" si="784"/>
        <v>50396</v>
      </c>
      <c r="C5485" s="179" t="str">
        <f t="shared" si="781"/>
        <v>구간60</v>
      </c>
      <c r="D5485" s="152">
        <f t="shared" si="778"/>
        <v>92</v>
      </c>
      <c r="E5485" s="180">
        <f>COUNTIF($C$15:C5485,C5485)</f>
        <v>83</v>
      </c>
      <c r="F5485" s="181">
        <f t="shared" si="782"/>
        <v>0</v>
      </c>
      <c r="G5485" s="181">
        <f t="shared" si="783"/>
        <v>0</v>
      </c>
      <c r="H5485" s="182">
        <f t="shared" si="779"/>
        <v>0</v>
      </c>
    </row>
    <row r="5486" spans="1:8">
      <c r="A5486" s="152">
        <f t="shared" si="784"/>
        <v>5472</v>
      </c>
      <c r="B5486" s="153">
        <f t="shared" si="784"/>
        <v>50397</v>
      </c>
      <c r="C5486" s="179" t="str">
        <f t="shared" si="781"/>
        <v>구간60</v>
      </c>
      <c r="D5486" s="152">
        <f t="shared" si="778"/>
        <v>92</v>
      </c>
      <c r="E5486" s="180">
        <f>COUNTIF($C$15:C5486,C5486)</f>
        <v>84</v>
      </c>
      <c r="F5486" s="181">
        <f t="shared" si="782"/>
        <v>0</v>
      </c>
      <c r="G5486" s="181">
        <f t="shared" si="783"/>
        <v>0</v>
      </c>
      <c r="H5486" s="182">
        <f t="shared" si="779"/>
        <v>0</v>
      </c>
    </row>
    <row r="5487" spans="1:8">
      <c r="A5487" s="152">
        <f t="shared" si="784"/>
        <v>5473</v>
      </c>
      <c r="B5487" s="153">
        <f t="shared" si="784"/>
        <v>50398</v>
      </c>
      <c r="C5487" s="179" t="str">
        <f t="shared" si="781"/>
        <v>구간60</v>
      </c>
      <c r="D5487" s="152">
        <f t="shared" si="778"/>
        <v>92</v>
      </c>
      <c r="E5487" s="180">
        <f>COUNTIF($C$15:C5487,C5487)</f>
        <v>85</v>
      </c>
      <c r="F5487" s="181">
        <f t="shared" si="782"/>
        <v>0</v>
      </c>
      <c r="G5487" s="181">
        <f t="shared" si="783"/>
        <v>0</v>
      </c>
      <c r="H5487" s="182">
        <f t="shared" si="779"/>
        <v>0</v>
      </c>
    </row>
    <row r="5488" spans="1:8">
      <c r="A5488" s="152">
        <f t="shared" ref="A5488:B5494" si="785">A5487+1</f>
        <v>5474</v>
      </c>
      <c r="B5488" s="153">
        <f t="shared" si="785"/>
        <v>50399</v>
      </c>
      <c r="C5488" s="179" t="str">
        <f t="shared" si="781"/>
        <v>구간60</v>
      </c>
      <c r="D5488" s="152">
        <f t="shared" si="778"/>
        <v>92</v>
      </c>
      <c r="E5488" s="180">
        <f>COUNTIF($C$15:C5488,C5488)</f>
        <v>86</v>
      </c>
      <c r="F5488" s="181">
        <f t="shared" si="782"/>
        <v>0</v>
      </c>
      <c r="G5488" s="181">
        <f t="shared" si="783"/>
        <v>0</v>
      </c>
      <c r="H5488" s="182">
        <f t="shared" si="779"/>
        <v>0</v>
      </c>
    </row>
    <row r="5489" spans="1:8">
      <c r="A5489" s="152">
        <f t="shared" si="785"/>
        <v>5475</v>
      </c>
      <c r="B5489" s="153">
        <f t="shared" si="785"/>
        <v>50400</v>
      </c>
      <c r="C5489" s="179" t="str">
        <f t="shared" si="781"/>
        <v>구간60</v>
      </c>
      <c r="D5489" s="152">
        <f t="shared" si="778"/>
        <v>92</v>
      </c>
      <c r="E5489" s="180">
        <f>COUNTIF($C$15:C5489,C5489)</f>
        <v>87</v>
      </c>
      <c r="F5489" s="181">
        <f t="shared" si="782"/>
        <v>0</v>
      </c>
      <c r="G5489" s="181">
        <f t="shared" si="783"/>
        <v>0</v>
      </c>
      <c r="H5489" s="182">
        <f t="shared" si="779"/>
        <v>0</v>
      </c>
    </row>
    <row r="5490" spans="1:8">
      <c r="A5490" s="152">
        <f t="shared" si="785"/>
        <v>5476</v>
      </c>
      <c r="B5490" s="153">
        <f t="shared" si="785"/>
        <v>50401</v>
      </c>
      <c r="C5490" s="179" t="str">
        <f t="shared" si="781"/>
        <v>구간60</v>
      </c>
      <c r="D5490" s="152">
        <f t="shared" si="778"/>
        <v>92</v>
      </c>
      <c r="E5490" s="180">
        <f>COUNTIF($C$15:C5490,C5490)</f>
        <v>88</v>
      </c>
      <c r="F5490" s="181">
        <f t="shared" si="782"/>
        <v>0</v>
      </c>
      <c r="G5490" s="181">
        <f t="shared" si="783"/>
        <v>0</v>
      </c>
      <c r="H5490" s="182">
        <f t="shared" si="779"/>
        <v>0</v>
      </c>
    </row>
    <row r="5491" spans="1:8">
      <c r="A5491" s="152">
        <f t="shared" si="785"/>
        <v>5477</v>
      </c>
      <c r="B5491" s="153">
        <f t="shared" si="785"/>
        <v>50402</v>
      </c>
      <c r="C5491" s="179" t="str">
        <f t="shared" si="781"/>
        <v>구간60</v>
      </c>
      <c r="D5491" s="152">
        <f t="shared" si="778"/>
        <v>92</v>
      </c>
      <c r="E5491" s="180">
        <f>COUNTIF($C$15:C5491,C5491)</f>
        <v>89</v>
      </c>
      <c r="F5491" s="181">
        <f t="shared" si="782"/>
        <v>0</v>
      </c>
      <c r="G5491" s="181">
        <f t="shared" si="783"/>
        <v>0</v>
      </c>
      <c r="H5491" s="182">
        <f t="shared" si="779"/>
        <v>0</v>
      </c>
    </row>
    <row r="5492" spans="1:8">
      <c r="A5492" s="152">
        <f t="shared" si="785"/>
        <v>5478</v>
      </c>
      <c r="B5492" s="153">
        <f t="shared" si="785"/>
        <v>50403</v>
      </c>
      <c r="C5492" s="179" t="str">
        <f t="shared" si="781"/>
        <v>구간60</v>
      </c>
      <c r="D5492" s="152">
        <f t="shared" si="778"/>
        <v>92</v>
      </c>
      <c r="E5492" s="180">
        <f>COUNTIF($C$15:C5492,C5492)</f>
        <v>90</v>
      </c>
      <c r="F5492" s="181">
        <f t="shared" si="782"/>
        <v>0</v>
      </c>
      <c r="G5492" s="181">
        <f t="shared" si="783"/>
        <v>0</v>
      </c>
      <c r="H5492" s="182">
        <f t="shared" si="779"/>
        <v>0</v>
      </c>
    </row>
    <row r="5493" spans="1:8">
      <c r="A5493" s="152">
        <f t="shared" si="785"/>
        <v>5479</v>
      </c>
      <c r="B5493" s="153">
        <f t="shared" si="785"/>
        <v>50404</v>
      </c>
      <c r="C5493" s="179" t="str">
        <f t="shared" si="781"/>
        <v>구간60</v>
      </c>
      <c r="D5493" s="152">
        <f t="shared" si="778"/>
        <v>92</v>
      </c>
      <c r="E5493" s="180">
        <f>COUNTIF($C$15:C5493,C5493)</f>
        <v>91</v>
      </c>
      <c r="F5493" s="181">
        <f t="shared" si="782"/>
        <v>0</v>
      </c>
      <c r="G5493" s="181">
        <f t="shared" si="783"/>
        <v>0</v>
      </c>
      <c r="H5493" s="182">
        <f t="shared" si="779"/>
        <v>0</v>
      </c>
    </row>
    <row r="5494" spans="1:8">
      <c r="A5494" s="152">
        <f t="shared" si="785"/>
        <v>5480</v>
      </c>
      <c r="B5494" s="153">
        <f t="shared" si="785"/>
        <v>50405</v>
      </c>
      <c r="C5494" s="179" t="str">
        <f t="shared" si="781"/>
        <v>구간60</v>
      </c>
      <c r="D5494" s="152">
        <f t="shared" si="778"/>
        <v>92</v>
      </c>
      <c r="E5494" s="180">
        <f>COUNTIF($C$15:C5494,C5494)</f>
        <v>92</v>
      </c>
      <c r="F5494" s="181">
        <f t="shared" si="782"/>
        <v>0</v>
      </c>
      <c r="G5494" s="181">
        <f t="shared" si="783"/>
        <v>0</v>
      </c>
      <c r="H5494" s="182">
        <f t="shared" si="779"/>
        <v>0</v>
      </c>
    </row>
    <row r="5495" spans="1:8">
      <c r="B5495" s="153"/>
      <c r="C5495" s="179"/>
      <c r="E5495" s="180"/>
      <c r="F5495" s="181"/>
      <c r="G5495" s="181"/>
      <c r="H5495" s="182"/>
    </row>
    <row r="5496" spans="1:8">
      <c r="B5496" s="153"/>
      <c r="C5496" s="179"/>
      <c r="E5496" s="180"/>
      <c r="F5496" s="181"/>
      <c r="G5496" s="181"/>
      <c r="H5496" s="182"/>
    </row>
    <row r="5497" spans="1:8">
      <c r="B5497" s="153"/>
      <c r="C5497" s="179"/>
      <c r="E5497" s="180"/>
      <c r="F5497" s="181"/>
      <c r="G5497" s="181"/>
      <c r="H5497" s="182"/>
    </row>
    <row r="5498" spans="1:8">
      <c r="B5498" s="153"/>
      <c r="C5498" s="179"/>
      <c r="E5498" s="180"/>
      <c r="F5498" s="181"/>
      <c r="G5498" s="181"/>
      <c r="H5498" s="182"/>
    </row>
    <row r="5499" spans="1:8">
      <c r="B5499" s="153"/>
      <c r="C5499" s="179"/>
      <c r="E5499" s="180"/>
      <c r="F5499" s="181"/>
      <c r="G5499" s="181"/>
      <c r="H5499" s="182"/>
    </row>
    <row r="5500" spans="1:8">
      <c r="B5500" s="153"/>
      <c r="C5500" s="179"/>
      <c r="E5500" s="180"/>
      <c r="F5500" s="181"/>
      <c r="G5500" s="181"/>
      <c r="H5500" s="182"/>
    </row>
    <row r="5501" spans="1:8">
      <c r="B5501" s="153"/>
      <c r="C5501" s="179"/>
      <c r="E5501" s="180"/>
      <c r="F5501" s="181"/>
      <c r="G5501" s="181"/>
      <c r="H5501" s="182"/>
    </row>
    <row r="5502" spans="1:8">
      <c r="B5502" s="153"/>
      <c r="C5502" s="179"/>
      <c r="E5502" s="180"/>
      <c r="F5502" s="181"/>
      <c r="G5502" s="181"/>
      <c r="H5502" s="182"/>
    </row>
    <row r="5503" spans="1:8">
      <c r="B5503" s="153"/>
      <c r="C5503" s="179"/>
      <c r="E5503" s="180"/>
      <c r="F5503" s="181"/>
      <c r="G5503" s="181"/>
      <c r="H5503" s="182"/>
    </row>
    <row r="5504" spans="1:8">
      <c r="B5504" s="153"/>
      <c r="C5504" s="179"/>
      <c r="E5504" s="180"/>
      <c r="F5504" s="181"/>
      <c r="G5504" s="181"/>
      <c r="H5504" s="182"/>
    </row>
    <row r="5505" spans="2:8">
      <c r="B5505" s="153"/>
      <c r="C5505" s="179"/>
      <c r="E5505" s="180"/>
      <c r="F5505" s="181"/>
      <c r="G5505" s="181"/>
      <c r="H5505" s="182"/>
    </row>
    <row r="5506" spans="2:8">
      <c r="B5506" s="153"/>
      <c r="C5506" s="179"/>
      <c r="E5506" s="180"/>
      <c r="F5506" s="181"/>
      <c r="G5506" s="181"/>
      <c r="H5506" s="182"/>
    </row>
    <row r="5507" spans="2:8">
      <c r="B5507" s="153"/>
      <c r="C5507" s="179"/>
      <c r="E5507" s="180"/>
      <c r="F5507" s="181"/>
      <c r="G5507" s="181"/>
      <c r="H5507" s="182"/>
    </row>
    <row r="5508" spans="2:8">
      <c r="B5508" s="153"/>
      <c r="C5508" s="179"/>
      <c r="E5508" s="180"/>
      <c r="F5508" s="181"/>
      <c r="G5508" s="181"/>
      <c r="H5508" s="182"/>
    </row>
    <row r="5509" spans="2:8">
      <c r="B5509" s="153"/>
      <c r="C5509" s="179"/>
      <c r="E5509" s="180"/>
      <c r="F5509" s="181"/>
      <c r="G5509" s="181"/>
      <c r="H5509" s="182"/>
    </row>
    <row r="5510" spans="2:8">
      <c r="B5510" s="153"/>
      <c r="C5510" s="179"/>
      <c r="E5510" s="180"/>
      <c r="F5510" s="181"/>
      <c r="G5510" s="181"/>
      <c r="H5510" s="182"/>
    </row>
    <row r="5511" spans="2:8">
      <c r="B5511" s="153"/>
      <c r="C5511" s="179"/>
      <c r="E5511" s="180"/>
      <c r="F5511" s="181"/>
      <c r="G5511" s="181"/>
      <c r="H5511" s="182"/>
    </row>
    <row r="5512" spans="2:8">
      <c r="B5512" s="153"/>
      <c r="C5512" s="179"/>
      <c r="E5512" s="180"/>
      <c r="F5512" s="181"/>
      <c r="G5512" s="181"/>
      <c r="H5512" s="182"/>
    </row>
    <row r="5513" spans="2:8">
      <c r="B5513" s="153"/>
      <c r="C5513" s="179"/>
      <c r="E5513" s="180"/>
      <c r="F5513" s="181"/>
      <c r="G5513" s="181"/>
      <c r="H5513" s="182"/>
    </row>
    <row r="5514" spans="2:8">
      <c r="B5514" s="153"/>
      <c r="C5514" s="179"/>
      <c r="E5514" s="180"/>
      <c r="F5514" s="181"/>
      <c r="G5514" s="181"/>
      <c r="H5514" s="182"/>
    </row>
    <row r="5515" spans="2:8">
      <c r="B5515" s="153"/>
      <c r="C5515" s="179"/>
      <c r="E5515" s="180"/>
      <c r="F5515" s="181"/>
      <c r="G5515" s="181"/>
      <c r="H5515" s="182"/>
    </row>
    <row r="5516" spans="2:8">
      <c r="B5516" s="153"/>
      <c r="C5516" s="179"/>
      <c r="E5516" s="180"/>
      <c r="F5516" s="181"/>
      <c r="G5516" s="181"/>
      <c r="H5516" s="182"/>
    </row>
    <row r="5517" spans="2:8">
      <c r="B5517" s="153"/>
      <c r="C5517" s="179"/>
      <c r="E5517" s="180"/>
      <c r="F5517" s="181"/>
      <c r="G5517" s="181"/>
      <c r="H5517" s="182"/>
    </row>
    <row r="5518" spans="2:8">
      <c r="B5518" s="153"/>
      <c r="C5518" s="179"/>
      <c r="E5518" s="180"/>
      <c r="F5518" s="181"/>
      <c r="G5518" s="181"/>
      <c r="H5518" s="182"/>
    </row>
    <row r="5519" spans="2:8">
      <c r="B5519" s="153"/>
      <c r="C5519" s="179"/>
      <c r="E5519" s="180"/>
      <c r="F5519" s="181"/>
      <c r="G5519" s="181"/>
      <c r="H5519" s="182"/>
    </row>
    <row r="5520" spans="2:8">
      <c r="B5520" s="153"/>
      <c r="C5520" s="179"/>
      <c r="E5520" s="180"/>
      <c r="F5520" s="181"/>
      <c r="G5520" s="181"/>
      <c r="H5520" s="182"/>
    </row>
    <row r="5521" spans="2:8">
      <c r="B5521" s="153"/>
      <c r="C5521" s="179"/>
      <c r="E5521" s="180"/>
      <c r="F5521" s="181"/>
      <c r="G5521" s="181"/>
      <c r="H5521" s="182"/>
    </row>
    <row r="5522" spans="2:8">
      <c r="B5522" s="153"/>
      <c r="C5522" s="179"/>
      <c r="E5522" s="180"/>
      <c r="F5522" s="181"/>
      <c r="G5522" s="181"/>
      <c r="H5522" s="182"/>
    </row>
    <row r="5523" spans="2:8">
      <c r="B5523" s="153"/>
      <c r="C5523" s="179"/>
      <c r="E5523" s="180"/>
      <c r="F5523" s="181"/>
      <c r="G5523" s="181"/>
      <c r="H5523" s="182"/>
    </row>
    <row r="5524" spans="2:8">
      <c r="B5524" s="153"/>
      <c r="C5524" s="179"/>
      <c r="E5524" s="180"/>
      <c r="F5524" s="181"/>
      <c r="G5524" s="181"/>
      <c r="H5524" s="182"/>
    </row>
    <row r="5525" spans="2:8">
      <c r="B5525" s="153"/>
      <c r="C5525" s="179"/>
      <c r="E5525" s="180"/>
      <c r="F5525" s="181"/>
      <c r="G5525" s="181"/>
      <c r="H5525" s="182"/>
    </row>
    <row r="5526" spans="2:8">
      <c r="B5526" s="153"/>
      <c r="C5526" s="179"/>
      <c r="E5526" s="180"/>
      <c r="F5526" s="181"/>
      <c r="G5526" s="181"/>
      <c r="H5526" s="182"/>
    </row>
    <row r="5527" spans="2:8">
      <c r="B5527" s="153"/>
      <c r="C5527" s="179"/>
      <c r="E5527" s="180"/>
      <c r="F5527" s="181"/>
      <c r="G5527" s="181"/>
      <c r="H5527" s="182"/>
    </row>
    <row r="5528" spans="2:8">
      <c r="B5528" s="153"/>
      <c r="C5528" s="179"/>
      <c r="E5528" s="180"/>
      <c r="F5528" s="181"/>
      <c r="G5528" s="181"/>
      <c r="H5528" s="182"/>
    </row>
    <row r="5529" spans="2:8">
      <c r="B5529" s="153"/>
      <c r="C5529" s="179"/>
      <c r="E5529" s="180"/>
      <c r="F5529" s="181"/>
      <c r="G5529" s="181"/>
      <c r="H5529" s="182"/>
    </row>
    <row r="5530" spans="2:8">
      <c r="B5530" s="153"/>
      <c r="C5530" s="179"/>
      <c r="E5530" s="180"/>
      <c r="F5530" s="181"/>
      <c r="G5530" s="181"/>
      <c r="H5530" s="182"/>
    </row>
    <row r="5531" spans="2:8">
      <c r="B5531" s="153"/>
      <c r="C5531" s="179"/>
      <c r="E5531" s="180"/>
      <c r="F5531" s="181"/>
      <c r="G5531" s="181"/>
      <c r="H5531" s="182"/>
    </row>
    <row r="5532" spans="2:8">
      <c r="B5532" s="153"/>
      <c r="C5532" s="179"/>
      <c r="E5532" s="180"/>
      <c r="F5532" s="181"/>
      <c r="G5532" s="181"/>
      <c r="H5532" s="182"/>
    </row>
    <row r="5533" spans="2:8">
      <c r="B5533" s="153"/>
      <c r="C5533" s="179"/>
      <c r="E5533" s="180"/>
      <c r="F5533" s="181"/>
      <c r="G5533" s="181"/>
      <c r="H5533" s="182"/>
    </row>
    <row r="5534" spans="2:8">
      <c r="B5534" s="153"/>
      <c r="C5534" s="179"/>
      <c r="E5534" s="180"/>
      <c r="F5534" s="181"/>
      <c r="G5534" s="181"/>
      <c r="H5534" s="182"/>
    </row>
    <row r="5535" spans="2:8">
      <c r="B5535" s="153"/>
      <c r="C5535" s="179"/>
      <c r="E5535" s="180"/>
      <c r="F5535" s="181"/>
      <c r="G5535" s="181"/>
      <c r="H5535" s="182"/>
    </row>
    <row r="5536" spans="2:8">
      <c r="B5536" s="153"/>
      <c r="C5536" s="179"/>
      <c r="E5536" s="180"/>
      <c r="F5536" s="181"/>
      <c r="G5536" s="181"/>
      <c r="H5536" s="182"/>
    </row>
    <row r="5537" spans="2:8">
      <c r="B5537" s="153"/>
      <c r="C5537" s="179"/>
      <c r="E5537" s="180"/>
      <c r="F5537" s="181"/>
      <c r="G5537" s="181"/>
      <c r="H5537" s="182"/>
    </row>
    <row r="5538" spans="2:8">
      <c r="B5538" s="153"/>
      <c r="C5538" s="179"/>
      <c r="E5538" s="180"/>
      <c r="F5538" s="181"/>
      <c r="G5538" s="181"/>
      <c r="H5538" s="182"/>
    </row>
    <row r="5539" spans="2:8">
      <c r="B5539" s="153"/>
      <c r="C5539" s="179"/>
      <c r="E5539" s="180"/>
      <c r="F5539" s="181"/>
      <c r="G5539" s="181"/>
      <c r="H5539" s="182"/>
    </row>
    <row r="5540" spans="2:8">
      <c r="B5540" s="153"/>
      <c r="C5540" s="179"/>
      <c r="E5540" s="180"/>
      <c r="F5540" s="181"/>
      <c r="G5540" s="181"/>
      <c r="H5540" s="182"/>
    </row>
    <row r="5541" spans="2:8">
      <c r="B5541" s="153"/>
      <c r="C5541" s="179"/>
      <c r="E5541" s="180"/>
      <c r="F5541" s="181"/>
      <c r="G5541" s="181"/>
      <c r="H5541" s="182"/>
    </row>
    <row r="5542" spans="2:8">
      <c r="B5542" s="153"/>
      <c r="C5542" s="179"/>
      <c r="E5542" s="180"/>
      <c r="F5542" s="181"/>
      <c r="G5542" s="181"/>
      <c r="H5542" s="182"/>
    </row>
    <row r="5543" spans="2:8">
      <c r="B5543" s="153"/>
      <c r="C5543" s="179"/>
      <c r="E5543" s="180"/>
      <c r="F5543" s="181"/>
      <c r="G5543" s="181"/>
      <c r="H5543" s="182"/>
    </row>
    <row r="5544" spans="2:8">
      <c r="B5544" s="153"/>
      <c r="C5544" s="179"/>
      <c r="E5544" s="180"/>
      <c r="F5544" s="181"/>
      <c r="G5544" s="181"/>
      <c r="H5544" s="182"/>
    </row>
    <row r="5545" spans="2:8">
      <c r="B5545" s="153"/>
      <c r="C5545" s="179"/>
      <c r="E5545" s="180"/>
      <c r="F5545" s="181"/>
      <c r="G5545" s="181"/>
      <c r="H5545" s="182"/>
    </row>
    <row r="5546" spans="2:8">
      <c r="B5546" s="153"/>
      <c r="C5546" s="179"/>
      <c r="E5546" s="180"/>
      <c r="F5546" s="181"/>
      <c r="G5546" s="181"/>
      <c r="H5546" s="182"/>
    </row>
    <row r="5547" spans="2:8">
      <c r="B5547" s="153"/>
      <c r="C5547" s="179"/>
      <c r="E5547" s="180"/>
      <c r="F5547" s="181"/>
      <c r="G5547" s="181"/>
      <c r="H5547" s="182"/>
    </row>
    <row r="5548" spans="2:8">
      <c r="B5548" s="153"/>
      <c r="C5548" s="179"/>
      <c r="E5548" s="180"/>
      <c r="F5548" s="181"/>
      <c r="G5548" s="181"/>
      <c r="H5548" s="182"/>
    </row>
    <row r="5549" spans="2:8">
      <c r="B5549" s="153"/>
      <c r="C5549" s="179"/>
      <c r="E5549" s="180"/>
      <c r="F5549" s="181"/>
      <c r="G5549" s="181"/>
      <c r="H5549" s="182"/>
    </row>
    <row r="5550" spans="2:8">
      <c r="B5550" s="153"/>
      <c r="C5550" s="179"/>
      <c r="E5550" s="180"/>
      <c r="F5550" s="181"/>
      <c r="G5550" s="181"/>
      <c r="H5550" s="182"/>
    </row>
    <row r="5551" spans="2:8">
      <c r="B5551" s="153"/>
      <c r="C5551" s="179"/>
      <c r="E5551" s="180"/>
      <c r="F5551" s="181"/>
      <c r="G5551" s="181"/>
      <c r="H5551" s="182"/>
    </row>
    <row r="5552" spans="2:8">
      <c r="B5552" s="153"/>
      <c r="C5552" s="179"/>
      <c r="E5552" s="180"/>
      <c r="F5552" s="181"/>
      <c r="G5552" s="181"/>
      <c r="H5552" s="182"/>
    </row>
    <row r="5553" spans="2:8">
      <c r="B5553" s="153"/>
      <c r="C5553" s="179"/>
      <c r="E5553" s="180"/>
      <c r="F5553" s="181"/>
      <c r="G5553" s="181"/>
      <c r="H5553" s="182"/>
    </row>
    <row r="5554" spans="2:8">
      <c r="B5554" s="153"/>
      <c r="C5554" s="179"/>
      <c r="E5554" s="180"/>
      <c r="F5554" s="181"/>
      <c r="G5554" s="181"/>
      <c r="H5554" s="182"/>
    </row>
    <row r="5555" spans="2:8">
      <c r="B5555" s="153"/>
      <c r="C5555" s="179"/>
      <c r="E5555" s="180"/>
      <c r="F5555" s="181"/>
      <c r="G5555" s="181"/>
      <c r="H5555" s="182"/>
    </row>
    <row r="5556" spans="2:8">
      <c r="B5556" s="153"/>
      <c r="C5556" s="179"/>
      <c r="E5556" s="180"/>
      <c r="F5556" s="181"/>
      <c r="G5556" s="181"/>
      <c r="H5556" s="182"/>
    </row>
    <row r="5557" spans="2:8">
      <c r="B5557" s="153"/>
      <c r="C5557" s="179"/>
      <c r="E5557" s="180"/>
      <c r="F5557" s="181"/>
      <c r="G5557" s="181"/>
      <c r="H5557" s="182"/>
    </row>
    <row r="5558" spans="2:8">
      <c r="B5558" s="153"/>
      <c r="C5558" s="179"/>
      <c r="E5558" s="180"/>
      <c r="F5558" s="181"/>
      <c r="G5558" s="181"/>
      <c r="H5558" s="182"/>
    </row>
    <row r="5559" spans="2:8">
      <c r="B5559" s="153"/>
      <c r="C5559" s="179"/>
      <c r="E5559" s="180"/>
      <c r="F5559" s="181"/>
      <c r="G5559" s="181"/>
      <c r="H5559" s="182"/>
    </row>
    <row r="5560" spans="2:8">
      <c r="B5560" s="153"/>
      <c r="C5560" s="179"/>
      <c r="E5560" s="180"/>
      <c r="F5560" s="181"/>
      <c r="G5560" s="181"/>
      <c r="H5560" s="182"/>
    </row>
    <row r="5561" spans="2:8">
      <c r="B5561" s="153"/>
      <c r="C5561" s="179"/>
      <c r="E5561" s="180"/>
      <c r="F5561" s="181"/>
      <c r="G5561" s="181"/>
      <c r="H5561" s="182"/>
    </row>
    <row r="5562" spans="2:8">
      <c r="B5562" s="153"/>
      <c r="C5562" s="179"/>
      <c r="E5562" s="180"/>
      <c r="F5562" s="181"/>
      <c r="G5562" s="181"/>
      <c r="H5562" s="182"/>
    </row>
    <row r="5563" spans="2:8">
      <c r="B5563" s="153"/>
      <c r="C5563" s="179"/>
      <c r="E5563" s="180"/>
      <c r="F5563" s="181"/>
      <c r="G5563" s="181"/>
      <c r="H5563" s="182"/>
    </row>
    <row r="5564" spans="2:8">
      <c r="B5564" s="153"/>
      <c r="C5564" s="179"/>
      <c r="E5564" s="180"/>
      <c r="F5564" s="181"/>
      <c r="G5564" s="181"/>
      <c r="H5564" s="182"/>
    </row>
    <row r="5565" spans="2:8">
      <c r="B5565" s="153"/>
      <c r="C5565" s="179"/>
      <c r="E5565" s="180"/>
      <c r="F5565" s="181"/>
      <c r="G5565" s="181"/>
      <c r="H5565" s="182"/>
    </row>
    <row r="5566" spans="2:8">
      <c r="B5566" s="153"/>
      <c r="C5566" s="179"/>
      <c r="E5566" s="180"/>
      <c r="F5566" s="181"/>
      <c r="G5566" s="181"/>
      <c r="H5566" s="182"/>
    </row>
    <row r="5567" spans="2:8">
      <c r="B5567" s="153"/>
      <c r="C5567" s="179"/>
      <c r="E5567" s="180"/>
      <c r="F5567" s="181"/>
      <c r="G5567" s="181"/>
      <c r="H5567" s="182"/>
    </row>
    <row r="5568" spans="2:8">
      <c r="B5568" s="153"/>
      <c r="C5568" s="179"/>
      <c r="E5568" s="180"/>
      <c r="F5568" s="181"/>
      <c r="G5568" s="181"/>
      <c r="H5568" s="182"/>
    </row>
    <row r="5569" spans="2:8">
      <c r="B5569" s="153"/>
      <c r="C5569" s="179"/>
      <c r="E5569" s="180"/>
      <c r="F5569" s="181"/>
      <c r="G5569" s="181"/>
      <c r="H5569" s="182"/>
    </row>
    <row r="5570" spans="2:8">
      <c r="B5570" s="153"/>
      <c r="C5570" s="179"/>
      <c r="E5570" s="180"/>
      <c r="F5570" s="181"/>
      <c r="G5570" s="181"/>
      <c r="H5570" s="182"/>
    </row>
    <row r="5571" spans="2:8">
      <c r="B5571" s="153"/>
      <c r="C5571" s="179"/>
      <c r="E5571" s="180"/>
      <c r="F5571" s="181"/>
      <c r="G5571" s="181"/>
      <c r="H5571" s="182"/>
    </row>
    <row r="5572" spans="2:8">
      <c r="B5572" s="153"/>
      <c r="C5572" s="179"/>
      <c r="E5572" s="180"/>
      <c r="F5572" s="181"/>
      <c r="G5572" s="181"/>
      <c r="H5572" s="182"/>
    </row>
    <row r="5573" spans="2:8">
      <c r="B5573" s="153"/>
      <c r="C5573" s="179"/>
      <c r="E5573" s="180"/>
      <c r="F5573" s="181"/>
      <c r="G5573" s="181"/>
      <c r="H5573" s="182"/>
    </row>
    <row r="5574" spans="2:8">
      <c r="B5574" s="153"/>
      <c r="C5574" s="179"/>
      <c r="E5574" s="180"/>
      <c r="F5574" s="181"/>
      <c r="G5574" s="181"/>
      <c r="H5574" s="182"/>
    </row>
    <row r="5575" spans="2:8">
      <c r="B5575" s="153"/>
      <c r="C5575" s="179"/>
      <c r="E5575" s="180"/>
      <c r="F5575" s="181"/>
      <c r="G5575" s="181"/>
      <c r="H5575" s="182"/>
    </row>
    <row r="5576" spans="2:8">
      <c r="B5576" s="153"/>
      <c r="C5576" s="179"/>
      <c r="E5576" s="180"/>
      <c r="F5576" s="181"/>
      <c r="G5576" s="181"/>
      <c r="H5576" s="182"/>
    </row>
    <row r="5577" spans="2:8">
      <c r="B5577" s="153"/>
      <c r="C5577" s="179"/>
      <c r="E5577" s="180"/>
      <c r="F5577" s="181"/>
      <c r="G5577" s="181"/>
      <c r="H5577" s="182"/>
    </row>
    <row r="5578" spans="2:8">
      <c r="B5578" s="153"/>
      <c r="C5578" s="179"/>
      <c r="E5578" s="180"/>
      <c r="F5578" s="181"/>
      <c r="G5578" s="181"/>
      <c r="H5578" s="182"/>
    </row>
    <row r="5579" spans="2:8">
      <c r="B5579" s="153"/>
      <c r="C5579" s="179"/>
      <c r="E5579" s="180"/>
      <c r="F5579" s="181"/>
      <c r="G5579" s="181"/>
      <c r="H5579" s="182"/>
    </row>
    <row r="5580" spans="2:8">
      <c r="B5580" s="153"/>
      <c r="C5580" s="179"/>
      <c r="E5580" s="180"/>
      <c r="F5580" s="181"/>
      <c r="G5580" s="181"/>
      <c r="H5580" s="182"/>
    </row>
    <row r="5581" spans="2:8">
      <c r="B5581" s="153"/>
      <c r="C5581" s="179"/>
      <c r="E5581" s="180"/>
      <c r="F5581" s="181"/>
      <c r="G5581" s="181"/>
      <c r="H5581" s="182"/>
    </row>
    <row r="5582" spans="2:8">
      <c r="B5582" s="153"/>
      <c r="C5582" s="179"/>
      <c r="E5582" s="180"/>
      <c r="F5582" s="181"/>
      <c r="G5582" s="181"/>
      <c r="H5582" s="182"/>
    </row>
    <row r="5583" spans="2:8">
      <c r="B5583" s="153"/>
      <c r="C5583" s="179"/>
      <c r="E5583" s="180"/>
      <c r="F5583" s="181"/>
      <c r="G5583" s="181"/>
      <c r="H5583" s="182"/>
    </row>
    <row r="5584" spans="2:8">
      <c r="B5584" s="153"/>
      <c r="C5584" s="179"/>
      <c r="E5584" s="180"/>
      <c r="F5584" s="181"/>
      <c r="G5584" s="181"/>
      <c r="H5584" s="182"/>
    </row>
    <row r="5585" spans="2:8">
      <c r="B5585" s="153"/>
      <c r="C5585" s="179"/>
      <c r="E5585" s="180"/>
      <c r="F5585" s="181"/>
      <c r="G5585" s="181"/>
      <c r="H5585" s="182"/>
    </row>
    <row r="5586" spans="2:8">
      <c r="B5586" s="153"/>
      <c r="C5586" s="179"/>
      <c r="E5586" s="180"/>
      <c r="F5586" s="181"/>
      <c r="G5586" s="181"/>
      <c r="H5586" s="182"/>
    </row>
    <row r="5587" spans="2:8">
      <c r="B5587" s="153"/>
      <c r="C5587" s="179"/>
      <c r="E5587" s="180"/>
      <c r="F5587" s="181"/>
      <c r="G5587" s="181"/>
      <c r="H5587" s="182"/>
    </row>
    <row r="5588" spans="2:8">
      <c r="B5588" s="153"/>
      <c r="C5588" s="179"/>
      <c r="E5588" s="180"/>
      <c r="F5588" s="181"/>
      <c r="G5588" s="181"/>
      <c r="H5588" s="182"/>
    </row>
    <row r="5589" spans="2:8">
      <c r="B5589" s="153"/>
      <c r="C5589" s="179"/>
      <c r="E5589" s="180"/>
      <c r="F5589" s="181"/>
      <c r="G5589" s="181"/>
      <c r="H5589" s="182"/>
    </row>
    <row r="5590" spans="2:8">
      <c r="B5590" s="153"/>
      <c r="C5590" s="179"/>
      <c r="E5590" s="180"/>
      <c r="F5590" s="181"/>
      <c r="G5590" s="181"/>
      <c r="H5590" s="182"/>
    </row>
    <row r="5591" spans="2:8">
      <c r="B5591" s="153"/>
      <c r="C5591" s="179"/>
      <c r="E5591" s="180"/>
      <c r="F5591" s="181"/>
      <c r="G5591" s="181"/>
      <c r="H5591" s="182"/>
    </row>
    <row r="5592" spans="2:8">
      <c r="B5592" s="153"/>
      <c r="C5592" s="179"/>
      <c r="E5592" s="180"/>
      <c r="F5592" s="181"/>
      <c r="G5592" s="181"/>
      <c r="H5592" s="182"/>
    </row>
    <row r="5593" spans="2:8">
      <c r="B5593" s="153"/>
      <c r="C5593" s="179"/>
      <c r="E5593" s="180"/>
      <c r="F5593" s="181"/>
      <c r="G5593" s="181"/>
      <c r="H5593" s="182"/>
    </row>
    <row r="5594" spans="2:8">
      <c r="B5594" s="153"/>
      <c r="C5594" s="179"/>
      <c r="E5594" s="180"/>
      <c r="F5594" s="181"/>
      <c r="G5594" s="181"/>
      <c r="H5594" s="182"/>
    </row>
    <row r="5595" spans="2:8">
      <c r="B5595" s="153"/>
      <c r="C5595" s="179"/>
      <c r="E5595" s="180"/>
      <c r="F5595" s="181"/>
      <c r="G5595" s="181"/>
      <c r="H5595" s="182"/>
    </row>
    <row r="5596" spans="2:8">
      <c r="B5596" s="153"/>
      <c r="C5596" s="179"/>
      <c r="E5596" s="180"/>
      <c r="F5596" s="181"/>
      <c r="G5596" s="181"/>
      <c r="H5596" s="182"/>
    </row>
    <row r="5597" spans="2:8">
      <c r="B5597" s="153"/>
      <c r="C5597" s="179"/>
      <c r="E5597" s="180"/>
      <c r="F5597" s="181"/>
      <c r="G5597" s="181"/>
      <c r="H5597" s="182"/>
    </row>
    <row r="5598" spans="2:8">
      <c r="B5598" s="153"/>
      <c r="C5598" s="179"/>
      <c r="E5598" s="180"/>
      <c r="F5598" s="181"/>
      <c r="G5598" s="181"/>
      <c r="H5598" s="182"/>
    </row>
    <row r="5599" spans="2:8">
      <c r="B5599" s="153"/>
      <c r="C5599" s="179"/>
      <c r="E5599" s="180"/>
      <c r="F5599" s="181"/>
      <c r="G5599" s="181"/>
      <c r="H5599" s="182"/>
    </row>
    <row r="5600" spans="2:8">
      <c r="B5600" s="153"/>
      <c r="C5600" s="179"/>
      <c r="E5600" s="180"/>
      <c r="F5600" s="181"/>
      <c r="G5600" s="181"/>
      <c r="H5600" s="182"/>
    </row>
    <row r="5601" spans="2:8">
      <c r="B5601" s="153"/>
      <c r="C5601" s="179"/>
      <c r="E5601" s="180"/>
      <c r="F5601" s="181"/>
      <c r="G5601" s="181"/>
      <c r="H5601" s="182"/>
    </row>
    <row r="5602" spans="2:8">
      <c r="B5602" s="153"/>
      <c r="C5602" s="179"/>
      <c r="E5602" s="180"/>
      <c r="F5602" s="181"/>
      <c r="G5602" s="181"/>
      <c r="H5602" s="182"/>
    </row>
    <row r="5603" spans="2:8">
      <c r="B5603" s="153"/>
      <c r="C5603" s="179"/>
      <c r="E5603" s="180"/>
      <c r="F5603" s="181"/>
      <c r="G5603" s="181"/>
      <c r="H5603" s="182"/>
    </row>
    <row r="5604" spans="2:8">
      <c r="B5604" s="153"/>
      <c r="C5604" s="179"/>
      <c r="E5604" s="180"/>
      <c r="F5604" s="181"/>
      <c r="G5604" s="181"/>
      <c r="H5604" s="182"/>
    </row>
    <row r="5605" spans="2:8">
      <c r="B5605" s="153"/>
      <c r="C5605" s="179"/>
      <c r="E5605" s="180"/>
      <c r="F5605" s="181"/>
      <c r="G5605" s="181"/>
      <c r="H5605" s="182"/>
    </row>
    <row r="5606" spans="2:8">
      <c r="B5606" s="153"/>
      <c r="C5606" s="179"/>
      <c r="E5606" s="180"/>
      <c r="F5606" s="181"/>
      <c r="G5606" s="181"/>
      <c r="H5606" s="182"/>
    </row>
    <row r="5607" spans="2:8">
      <c r="B5607" s="153"/>
      <c r="C5607" s="179"/>
      <c r="E5607" s="180"/>
      <c r="F5607" s="181"/>
      <c r="G5607" s="181"/>
      <c r="H5607" s="182"/>
    </row>
    <row r="5608" spans="2:8">
      <c r="B5608" s="153"/>
      <c r="C5608" s="179"/>
      <c r="E5608" s="180"/>
      <c r="F5608" s="181"/>
      <c r="G5608" s="181"/>
      <c r="H5608" s="182"/>
    </row>
    <row r="5609" spans="2:8">
      <c r="B5609" s="153"/>
      <c r="C5609" s="179"/>
      <c r="E5609" s="180"/>
      <c r="F5609" s="181"/>
      <c r="G5609" s="181"/>
      <c r="H5609" s="182"/>
    </row>
    <row r="5610" spans="2:8">
      <c r="B5610" s="153"/>
      <c r="C5610" s="179"/>
      <c r="E5610" s="180"/>
      <c r="F5610" s="181"/>
      <c r="G5610" s="181"/>
      <c r="H5610" s="182"/>
    </row>
    <row r="5611" spans="2:8">
      <c r="B5611" s="153"/>
      <c r="C5611" s="179"/>
      <c r="E5611" s="180"/>
      <c r="F5611" s="181"/>
      <c r="G5611" s="181"/>
      <c r="H5611" s="182"/>
    </row>
    <row r="5612" spans="2:8">
      <c r="B5612" s="153"/>
      <c r="C5612" s="179"/>
      <c r="E5612" s="180"/>
      <c r="F5612" s="181"/>
      <c r="G5612" s="181"/>
      <c r="H5612" s="182"/>
    </row>
    <row r="5613" spans="2:8">
      <c r="B5613" s="153"/>
      <c r="C5613" s="179"/>
      <c r="E5613" s="180"/>
      <c r="F5613" s="181"/>
      <c r="G5613" s="181"/>
      <c r="H5613" s="182"/>
    </row>
    <row r="5614" spans="2:8">
      <c r="B5614" s="153"/>
      <c r="C5614" s="179"/>
      <c r="E5614" s="180"/>
      <c r="F5614" s="181"/>
      <c r="G5614" s="181"/>
      <c r="H5614" s="182"/>
    </row>
    <row r="5615" spans="2:8">
      <c r="B5615" s="153"/>
      <c r="C5615" s="179"/>
      <c r="E5615" s="180"/>
      <c r="F5615" s="181"/>
      <c r="G5615" s="181"/>
      <c r="H5615" s="182"/>
    </row>
    <row r="5616" spans="2:8">
      <c r="B5616" s="153"/>
      <c r="C5616" s="179"/>
      <c r="E5616" s="180"/>
      <c r="F5616" s="181"/>
      <c r="G5616" s="181"/>
      <c r="H5616" s="182"/>
    </row>
    <row r="5617" spans="2:8">
      <c r="B5617" s="153"/>
      <c r="C5617" s="179"/>
      <c r="E5617" s="180"/>
      <c r="F5617" s="181"/>
      <c r="G5617" s="181"/>
      <c r="H5617" s="182"/>
    </row>
    <row r="5618" spans="2:8">
      <c r="B5618" s="153"/>
      <c r="C5618" s="179"/>
      <c r="E5618" s="180"/>
      <c r="F5618" s="181"/>
      <c r="G5618" s="181"/>
      <c r="H5618" s="182"/>
    </row>
    <row r="5619" spans="2:8">
      <c r="B5619" s="153"/>
      <c r="C5619" s="179"/>
      <c r="E5619" s="180"/>
      <c r="F5619" s="181"/>
      <c r="G5619" s="181"/>
      <c r="H5619" s="182"/>
    </row>
    <row r="5620" spans="2:8">
      <c r="B5620" s="153"/>
      <c r="C5620" s="179"/>
      <c r="E5620" s="180"/>
      <c r="F5620" s="181"/>
      <c r="G5620" s="181"/>
      <c r="H5620" s="182"/>
    </row>
    <row r="5621" spans="2:8">
      <c r="B5621" s="153"/>
      <c r="C5621" s="179"/>
      <c r="E5621" s="180"/>
      <c r="F5621" s="181"/>
      <c r="G5621" s="181"/>
      <c r="H5621" s="182"/>
    </row>
    <row r="5622" spans="2:8">
      <c r="B5622" s="153"/>
      <c r="C5622" s="179"/>
      <c r="E5622" s="180"/>
      <c r="F5622" s="181"/>
      <c r="G5622" s="181"/>
      <c r="H5622" s="182"/>
    </row>
    <row r="5623" spans="2:8">
      <c r="B5623" s="153"/>
      <c r="C5623" s="179"/>
      <c r="E5623" s="180"/>
      <c r="F5623" s="181"/>
      <c r="G5623" s="181"/>
      <c r="H5623" s="182"/>
    </row>
    <row r="5624" spans="2:8">
      <c r="B5624" s="153"/>
      <c r="C5624" s="179"/>
      <c r="E5624" s="180"/>
      <c r="F5624" s="181"/>
      <c r="G5624" s="181"/>
      <c r="H5624" s="182"/>
    </row>
    <row r="5625" spans="2:8">
      <c r="B5625" s="153"/>
      <c r="C5625" s="179"/>
      <c r="E5625" s="180"/>
      <c r="F5625" s="181"/>
      <c r="G5625" s="181"/>
      <c r="H5625" s="182"/>
    </row>
    <row r="5626" spans="2:8">
      <c r="B5626" s="153"/>
      <c r="C5626" s="179"/>
      <c r="E5626" s="180"/>
      <c r="F5626" s="181"/>
      <c r="G5626" s="181"/>
      <c r="H5626" s="182"/>
    </row>
    <row r="5627" spans="2:8">
      <c r="B5627" s="153"/>
      <c r="C5627" s="179"/>
      <c r="E5627" s="180"/>
      <c r="F5627" s="181"/>
      <c r="G5627" s="181"/>
      <c r="H5627" s="182"/>
    </row>
    <row r="5628" spans="2:8">
      <c r="B5628" s="153"/>
      <c r="C5628" s="179"/>
      <c r="E5628" s="180"/>
      <c r="F5628" s="181"/>
      <c r="G5628" s="181"/>
      <c r="H5628" s="182"/>
    </row>
    <row r="5629" spans="2:8">
      <c r="B5629" s="153"/>
      <c r="C5629" s="179"/>
      <c r="E5629" s="180"/>
      <c r="F5629" s="181"/>
      <c r="G5629" s="181"/>
      <c r="H5629" s="182"/>
    </row>
    <row r="5630" spans="2:8">
      <c r="B5630" s="153"/>
      <c r="C5630" s="179"/>
      <c r="E5630" s="180"/>
      <c r="F5630" s="181"/>
      <c r="G5630" s="181"/>
      <c r="H5630" s="182"/>
    </row>
    <row r="5631" spans="2:8">
      <c r="B5631" s="153"/>
      <c r="C5631" s="179"/>
      <c r="E5631" s="180"/>
      <c r="F5631" s="181"/>
      <c r="G5631" s="181"/>
      <c r="H5631" s="182"/>
    </row>
    <row r="5632" spans="2:8">
      <c r="B5632" s="153"/>
      <c r="C5632" s="179"/>
      <c r="E5632" s="180"/>
      <c r="F5632" s="181"/>
      <c r="G5632" s="181"/>
      <c r="H5632" s="182"/>
    </row>
    <row r="5633" spans="2:8">
      <c r="B5633" s="153"/>
      <c r="C5633" s="179"/>
      <c r="E5633" s="180"/>
      <c r="F5633" s="181"/>
      <c r="G5633" s="181"/>
      <c r="H5633" s="182"/>
    </row>
    <row r="5634" spans="2:8">
      <c r="B5634" s="153"/>
      <c r="C5634" s="179"/>
      <c r="E5634" s="180"/>
      <c r="F5634" s="181"/>
      <c r="G5634" s="181"/>
      <c r="H5634" s="182"/>
    </row>
    <row r="5635" spans="2:8">
      <c r="B5635" s="153"/>
      <c r="C5635" s="179"/>
      <c r="E5635" s="180"/>
      <c r="F5635" s="181"/>
      <c r="G5635" s="181"/>
      <c r="H5635" s="182"/>
    </row>
    <row r="5636" spans="2:8">
      <c r="B5636" s="153"/>
      <c r="C5636" s="179"/>
      <c r="E5636" s="180"/>
      <c r="F5636" s="181"/>
      <c r="G5636" s="181"/>
      <c r="H5636" s="182"/>
    </row>
    <row r="5637" spans="2:8">
      <c r="B5637" s="153"/>
      <c r="C5637" s="179"/>
      <c r="E5637" s="180"/>
      <c r="F5637" s="181"/>
      <c r="G5637" s="181"/>
      <c r="H5637" s="182"/>
    </row>
    <row r="5638" spans="2:8">
      <c r="B5638" s="153"/>
      <c r="C5638" s="179"/>
      <c r="E5638" s="180"/>
      <c r="F5638" s="181"/>
      <c r="G5638" s="181"/>
      <c r="H5638" s="182"/>
    </row>
    <row r="5639" spans="2:8">
      <c r="B5639" s="153"/>
      <c r="C5639" s="179"/>
      <c r="E5639" s="180"/>
      <c r="F5639" s="181"/>
      <c r="G5639" s="181"/>
      <c r="H5639" s="182"/>
    </row>
    <row r="5640" spans="2:8">
      <c r="B5640" s="153"/>
      <c r="C5640" s="179"/>
      <c r="E5640" s="180"/>
      <c r="F5640" s="181"/>
      <c r="G5640" s="181"/>
      <c r="H5640" s="182"/>
    </row>
    <row r="5641" spans="2:8">
      <c r="B5641" s="153"/>
      <c r="C5641" s="179"/>
      <c r="E5641" s="180"/>
      <c r="F5641" s="181"/>
      <c r="G5641" s="181"/>
      <c r="H5641" s="182"/>
    </row>
    <row r="5642" spans="2:8">
      <c r="B5642" s="153"/>
      <c r="C5642" s="179"/>
      <c r="E5642" s="180"/>
      <c r="F5642" s="181"/>
      <c r="G5642" s="181"/>
      <c r="H5642" s="182"/>
    </row>
    <row r="5643" spans="2:8">
      <c r="B5643" s="153"/>
      <c r="C5643" s="179"/>
      <c r="E5643" s="180"/>
      <c r="F5643" s="181"/>
      <c r="G5643" s="181"/>
      <c r="H5643" s="182"/>
    </row>
    <row r="5644" spans="2:8">
      <c r="B5644" s="153"/>
      <c r="C5644" s="179"/>
      <c r="E5644" s="180"/>
      <c r="F5644" s="181"/>
      <c r="G5644" s="181"/>
      <c r="H5644" s="182"/>
    </row>
    <row r="5645" spans="2:8">
      <c r="B5645" s="153"/>
      <c r="C5645" s="179"/>
      <c r="E5645" s="180"/>
      <c r="F5645" s="181"/>
      <c r="G5645" s="181"/>
      <c r="H5645" s="182"/>
    </row>
    <row r="5646" spans="2:8">
      <c r="B5646" s="153"/>
      <c r="C5646" s="179"/>
      <c r="E5646" s="180"/>
      <c r="F5646" s="181"/>
      <c r="G5646" s="181"/>
      <c r="H5646" s="182"/>
    </row>
    <row r="5647" spans="2:8">
      <c r="B5647" s="153"/>
      <c r="C5647" s="179"/>
      <c r="E5647" s="180"/>
      <c r="F5647" s="181"/>
      <c r="G5647" s="181"/>
      <c r="H5647" s="182"/>
    </row>
    <row r="5648" spans="2:8">
      <c r="B5648" s="153"/>
      <c r="C5648" s="179"/>
      <c r="E5648" s="180"/>
      <c r="F5648" s="181"/>
      <c r="G5648" s="181"/>
      <c r="H5648" s="182"/>
    </row>
    <row r="5649" spans="2:8">
      <c r="B5649" s="153"/>
      <c r="C5649" s="179"/>
      <c r="E5649" s="180"/>
      <c r="F5649" s="181"/>
      <c r="G5649" s="181"/>
      <c r="H5649" s="182"/>
    </row>
    <row r="5650" spans="2:8">
      <c r="B5650" s="153"/>
      <c r="C5650" s="179"/>
      <c r="E5650" s="180"/>
      <c r="F5650" s="181"/>
      <c r="G5650" s="181"/>
      <c r="H5650" s="182"/>
    </row>
    <row r="5651" spans="2:8">
      <c r="B5651" s="153"/>
      <c r="C5651" s="179"/>
      <c r="E5651" s="180"/>
      <c r="F5651" s="181"/>
      <c r="G5651" s="181"/>
      <c r="H5651" s="182"/>
    </row>
    <row r="5652" spans="2:8">
      <c r="B5652" s="153"/>
      <c r="C5652" s="179"/>
      <c r="E5652" s="180"/>
      <c r="F5652" s="181"/>
      <c r="G5652" s="181"/>
      <c r="H5652" s="182"/>
    </row>
    <row r="5653" spans="2:8">
      <c r="B5653" s="153"/>
      <c r="C5653" s="179"/>
      <c r="E5653" s="180"/>
      <c r="F5653" s="181"/>
      <c r="G5653" s="181"/>
      <c r="H5653" s="182"/>
    </row>
    <row r="5654" spans="2:8">
      <c r="B5654" s="153"/>
      <c r="C5654" s="179"/>
      <c r="E5654" s="180"/>
      <c r="F5654" s="181"/>
      <c r="G5654" s="181"/>
      <c r="H5654" s="182"/>
    </row>
    <row r="5655" spans="2:8">
      <c r="B5655" s="153"/>
      <c r="C5655" s="179"/>
      <c r="E5655" s="180"/>
      <c r="F5655" s="181"/>
      <c r="G5655" s="181"/>
      <c r="H5655" s="182"/>
    </row>
    <row r="5656" spans="2:8">
      <c r="B5656" s="153"/>
      <c r="C5656" s="179"/>
      <c r="E5656" s="180"/>
      <c r="F5656" s="181"/>
      <c r="G5656" s="181"/>
      <c r="H5656" s="182"/>
    </row>
    <row r="5657" spans="2:8">
      <c r="B5657" s="153"/>
      <c r="C5657" s="179"/>
      <c r="E5657" s="180"/>
      <c r="F5657" s="181"/>
      <c r="G5657" s="181"/>
      <c r="H5657" s="182"/>
    </row>
    <row r="5658" spans="2:8">
      <c r="B5658" s="153"/>
      <c r="C5658" s="179"/>
      <c r="E5658" s="180"/>
      <c r="F5658" s="181"/>
      <c r="G5658" s="181"/>
      <c r="H5658" s="182"/>
    </row>
    <row r="5659" spans="2:8">
      <c r="B5659" s="153"/>
      <c r="C5659" s="179"/>
      <c r="E5659" s="180"/>
      <c r="F5659" s="181"/>
      <c r="G5659" s="181"/>
      <c r="H5659" s="182"/>
    </row>
    <row r="5660" spans="2:8">
      <c r="B5660" s="153"/>
      <c r="C5660" s="179"/>
      <c r="E5660" s="180"/>
      <c r="F5660" s="181"/>
      <c r="G5660" s="181"/>
      <c r="H5660" s="182"/>
    </row>
    <row r="5661" spans="2:8">
      <c r="B5661" s="153"/>
      <c r="C5661" s="179"/>
      <c r="E5661" s="180"/>
      <c r="F5661" s="181"/>
      <c r="G5661" s="181"/>
      <c r="H5661" s="182"/>
    </row>
    <row r="5662" spans="2:8">
      <c r="B5662" s="153"/>
      <c r="C5662" s="179"/>
      <c r="E5662" s="180"/>
      <c r="F5662" s="181"/>
      <c r="G5662" s="181"/>
      <c r="H5662" s="182"/>
    </row>
    <row r="5663" spans="2:8">
      <c r="B5663" s="153"/>
      <c r="C5663" s="179"/>
      <c r="E5663" s="180"/>
      <c r="F5663" s="181"/>
      <c r="G5663" s="181"/>
      <c r="H5663" s="182"/>
    </row>
    <row r="5664" spans="2:8">
      <c r="B5664" s="153"/>
      <c r="C5664" s="179"/>
      <c r="E5664" s="180"/>
      <c r="F5664" s="181"/>
      <c r="G5664" s="181"/>
      <c r="H5664" s="182"/>
    </row>
    <row r="5665" spans="2:8">
      <c r="B5665" s="153"/>
      <c r="C5665" s="179"/>
      <c r="E5665" s="180"/>
      <c r="F5665" s="181"/>
      <c r="G5665" s="181"/>
      <c r="H5665" s="182"/>
    </row>
    <row r="5666" spans="2:8">
      <c r="B5666" s="153"/>
      <c r="C5666" s="179"/>
      <c r="E5666" s="180"/>
      <c r="F5666" s="181"/>
      <c r="G5666" s="181"/>
      <c r="H5666" s="182"/>
    </row>
    <row r="5667" spans="2:8">
      <c r="B5667" s="153"/>
      <c r="C5667" s="179"/>
      <c r="E5667" s="180"/>
      <c r="F5667" s="181"/>
      <c r="G5667" s="181"/>
      <c r="H5667" s="182"/>
    </row>
    <row r="5668" spans="2:8">
      <c r="B5668" s="153"/>
      <c r="C5668" s="179"/>
      <c r="E5668" s="180"/>
      <c r="F5668" s="181"/>
      <c r="G5668" s="181"/>
      <c r="H5668" s="182"/>
    </row>
    <row r="5669" spans="2:8">
      <c r="B5669" s="153"/>
      <c r="C5669" s="179"/>
      <c r="E5669" s="180"/>
      <c r="F5669" s="181"/>
      <c r="G5669" s="181"/>
      <c r="H5669" s="182"/>
    </row>
    <row r="5670" spans="2:8">
      <c r="B5670" s="153"/>
      <c r="C5670" s="179"/>
      <c r="E5670" s="180"/>
      <c r="F5670" s="181"/>
      <c r="G5670" s="181"/>
      <c r="H5670" s="182"/>
    </row>
    <row r="5671" spans="2:8">
      <c r="B5671" s="153"/>
      <c r="C5671" s="179"/>
      <c r="E5671" s="180"/>
      <c r="F5671" s="181"/>
      <c r="G5671" s="181"/>
      <c r="H5671" s="182"/>
    </row>
    <row r="5672" spans="2:8">
      <c r="B5672" s="153"/>
      <c r="C5672" s="179"/>
      <c r="E5672" s="180"/>
      <c r="F5672" s="181"/>
      <c r="G5672" s="181"/>
      <c r="H5672" s="182"/>
    </row>
    <row r="5673" spans="2:8">
      <c r="B5673" s="153"/>
      <c r="C5673" s="179"/>
      <c r="E5673" s="180"/>
      <c r="F5673" s="181"/>
      <c r="G5673" s="181"/>
      <c r="H5673" s="182"/>
    </row>
    <row r="5674" spans="2:8">
      <c r="B5674" s="153"/>
      <c r="C5674" s="179"/>
      <c r="E5674" s="180"/>
      <c r="F5674" s="181"/>
      <c r="G5674" s="181"/>
      <c r="H5674" s="182"/>
    </row>
    <row r="5675" spans="2:8">
      <c r="B5675" s="153"/>
      <c r="C5675" s="179"/>
      <c r="E5675" s="180"/>
      <c r="F5675" s="181"/>
      <c r="G5675" s="181"/>
      <c r="H5675" s="182"/>
    </row>
    <row r="5676" spans="2:8">
      <c r="B5676" s="153"/>
      <c r="C5676" s="179"/>
      <c r="E5676" s="180"/>
      <c r="F5676" s="181"/>
      <c r="G5676" s="181"/>
      <c r="H5676" s="182"/>
    </row>
    <row r="5677" spans="2:8">
      <c r="B5677" s="153"/>
      <c r="C5677" s="179"/>
      <c r="E5677" s="180"/>
      <c r="F5677" s="181"/>
      <c r="G5677" s="181"/>
      <c r="H5677" s="182"/>
    </row>
    <row r="5678" spans="2:8">
      <c r="B5678" s="153"/>
      <c r="C5678" s="179"/>
      <c r="E5678" s="180"/>
      <c r="F5678" s="181"/>
      <c r="G5678" s="181"/>
      <c r="H5678" s="182"/>
    </row>
    <row r="5679" spans="2:8">
      <c r="B5679" s="153"/>
      <c r="C5679" s="179"/>
      <c r="E5679" s="180"/>
      <c r="F5679" s="181"/>
      <c r="G5679" s="181"/>
      <c r="H5679" s="182"/>
    </row>
    <row r="5680" spans="2:8">
      <c r="B5680" s="153"/>
      <c r="C5680" s="179"/>
      <c r="E5680" s="180"/>
      <c r="F5680" s="181"/>
      <c r="G5680" s="181"/>
      <c r="H5680" s="182"/>
    </row>
    <row r="5681" spans="2:8">
      <c r="B5681" s="153"/>
      <c r="C5681" s="179"/>
      <c r="E5681" s="180"/>
      <c r="F5681" s="181"/>
      <c r="G5681" s="181"/>
      <c r="H5681" s="182"/>
    </row>
    <row r="5682" spans="2:8">
      <c r="B5682" s="153"/>
      <c r="C5682" s="179"/>
      <c r="E5682" s="180"/>
      <c r="F5682" s="181"/>
      <c r="G5682" s="181"/>
      <c r="H5682" s="182"/>
    </row>
    <row r="5683" spans="2:8">
      <c r="B5683" s="153"/>
      <c r="C5683" s="179"/>
      <c r="E5683" s="180"/>
      <c r="F5683" s="181"/>
      <c r="G5683" s="181"/>
      <c r="H5683" s="182"/>
    </row>
    <row r="5684" spans="2:8">
      <c r="B5684" s="153"/>
      <c r="C5684" s="179"/>
      <c r="E5684" s="180"/>
      <c r="F5684" s="181"/>
      <c r="G5684" s="181"/>
      <c r="H5684" s="182"/>
    </row>
    <row r="5685" spans="2:8">
      <c r="B5685" s="153"/>
      <c r="C5685" s="179"/>
      <c r="E5685" s="180"/>
      <c r="F5685" s="181"/>
      <c r="G5685" s="181"/>
      <c r="H5685" s="182"/>
    </row>
    <row r="5686" spans="2:8">
      <c r="B5686" s="153"/>
      <c r="C5686" s="179"/>
      <c r="E5686" s="180"/>
      <c r="F5686" s="181"/>
      <c r="G5686" s="181"/>
      <c r="H5686" s="182"/>
    </row>
    <row r="5687" spans="2:8">
      <c r="B5687" s="153"/>
      <c r="C5687" s="179"/>
      <c r="E5687" s="180"/>
      <c r="F5687" s="181"/>
      <c r="G5687" s="181"/>
      <c r="H5687" s="182"/>
    </row>
    <row r="5688" spans="2:8">
      <c r="B5688" s="153"/>
      <c r="C5688" s="179"/>
      <c r="E5688" s="180"/>
      <c r="F5688" s="181"/>
      <c r="G5688" s="181"/>
      <c r="H5688" s="182"/>
    </row>
    <row r="5689" spans="2:8">
      <c r="B5689" s="153"/>
      <c r="C5689" s="179"/>
      <c r="E5689" s="180"/>
      <c r="F5689" s="181"/>
      <c r="G5689" s="181"/>
      <c r="H5689" s="182"/>
    </row>
    <row r="5690" spans="2:8">
      <c r="B5690" s="153"/>
      <c r="C5690" s="179"/>
      <c r="E5690" s="180"/>
      <c r="F5690" s="181"/>
      <c r="G5690" s="181"/>
      <c r="H5690" s="182"/>
    </row>
    <row r="5691" spans="2:8">
      <c r="B5691" s="153"/>
      <c r="C5691" s="179"/>
      <c r="E5691" s="180"/>
      <c r="F5691" s="181"/>
      <c r="G5691" s="181"/>
      <c r="H5691" s="182"/>
    </row>
    <row r="5692" spans="2:8">
      <c r="B5692" s="153"/>
      <c r="C5692" s="179"/>
      <c r="E5692" s="180"/>
      <c r="F5692" s="181"/>
      <c r="G5692" s="181"/>
      <c r="H5692" s="182"/>
    </row>
    <row r="5693" spans="2:8">
      <c r="B5693" s="153"/>
      <c r="C5693" s="179"/>
      <c r="E5693" s="180"/>
      <c r="F5693" s="181"/>
      <c r="G5693" s="181"/>
      <c r="H5693" s="182"/>
    </row>
    <row r="5694" spans="2:8">
      <c r="B5694" s="153"/>
      <c r="C5694" s="179"/>
      <c r="E5694" s="180"/>
      <c r="F5694" s="181"/>
      <c r="G5694" s="181"/>
      <c r="H5694" s="182"/>
    </row>
    <row r="5695" spans="2:8">
      <c r="B5695" s="153"/>
      <c r="C5695" s="179"/>
      <c r="E5695" s="180"/>
      <c r="F5695" s="181"/>
      <c r="G5695" s="181"/>
      <c r="H5695" s="182"/>
    </row>
    <row r="5696" spans="2:8">
      <c r="B5696" s="153"/>
      <c r="C5696" s="179"/>
      <c r="E5696" s="180"/>
      <c r="F5696" s="181"/>
      <c r="G5696" s="181"/>
      <c r="H5696" s="182"/>
    </row>
    <row r="5697" spans="2:8">
      <c r="B5697" s="153"/>
      <c r="C5697" s="179"/>
      <c r="E5697" s="180"/>
      <c r="F5697" s="181"/>
      <c r="G5697" s="181"/>
      <c r="H5697" s="182"/>
    </row>
    <row r="5698" spans="2:8">
      <c r="B5698" s="153"/>
      <c r="C5698" s="179"/>
      <c r="E5698" s="180"/>
      <c r="F5698" s="181"/>
      <c r="G5698" s="181"/>
      <c r="H5698" s="182"/>
    </row>
    <row r="5699" spans="2:8">
      <c r="B5699" s="153"/>
      <c r="C5699" s="179"/>
      <c r="E5699" s="180"/>
      <c r="F5699" s="181"/>
      <c r="G5699" s="181"/>
      <c r="H5699" s="182"/>
    </row>
    <row r="5700" spans="2:8">
      <c r="B5700" s="153"/>
      <c r="C5700" s="179"/>
      <c r="E5700" s="180"/>
      <c r="F5700" s="181"/>
      <c r="G5700" s="181"/>
      <c r="H5700" s="182"/>
    </row>
    <row r="5701" spans="2:8">
      <c r="B5701" s="153"/>
      <c r="C5701" s="179"/>
      <c r="E5701" s="180"/>
      <c r="F5701" s="181"/>
      <c r="G5701" s="181"/>
      <c r="H5701" s="182"/>
    </row>
    <row r="5702" spans="2:8">
      <c r="B5702" s="153"/>
      <c r="C5702" s="179"/>
      <c r="E5702" s="180"/>
      <c r="F5702" s="181"/>
      <c r="G5702" s="181"/>
      <c r="H5702" s="182"/>
    </row>
    <row r="5703" spans="2:8">
      <c r="B5703" s="153"/>
      <c r="C5703" s="179"/>
      <c r="E5703" s="180"/>
      <c r="F5703" s="181"/>
      <c r="G5703" s="181"/>
      <c r="H5703" s="182"/>
    </row>
    <row r="5704" spans="2:8">
      <c r="B5704" s="153"/>
      <c r="C5704" s="179"/>
      <c r="E5704" s="180"/>
      <c r="F5704" s="181"/>
      <c r="G5704" s="181"/>
      <c r="H5704" s="182"/>
    </row>
    <row r="5705" spans="2:8">
      <c r="B5705" s="153"/>
      <c r="C5705" s="179"/>
      <c r="E5705" s="180"/>
      <c r="F5705" s="181"/>
      <c r="G5705" s="181"/>
      <c r="H5705" s="182"/>
    </row>
    <row r="5706" spans="2:8">
      <c r="B5706" s="153"/>
      <c r="C5706" s="179"/>
      <c r="E5706" s="180"/>
      <c r="F5706" s="181"/>
      <c r="G5706" s="181"/>
      <c r="H5706" s="182"/>
    </row>
    <row r="5707" spans="2:8">
      <c r="B5707" s="153"/>
      <c r="C5707" s="179"/>
      <c r="E5707" s="180"/>
      <c r="F5707" s="181"/>
      <c r="G5707" s="181"/>
      <c r="H5707" s="182"/>
    </row>
    <row r="5708" spans="2:8">
      <c r="B5708" s="153"/>
      <c r="C5708" s="179"/>
      <c r="E5708" s="180"/>
      <c r="F5708" s="181"/>
      <c r="G5708" s="181"/>
      <c r="H5708" s="182"/>
    </row>
    <row r="5709" spans="2:8">
      <c r="B5709" s="153"/>
      <c r="C5709" s="179"/>
      <c r="E5709" s="180"/>
      <c r="F5709" s="181"/>
      <c r="G5709" s="181"/>
      <c r="H5709" s="182"/>
    </row>
    <row r="5710" spans="2:8">
      <c r="B5710" s="153"/>
      <c r="C5710" s="179"/>
      <c r="E5710" s="180"/>
      <c r="F5710" s="181"/>
      <c r="G5710" s="181"/>
      <c r="H5710" s="182"/>
    </row>
    <row r="5711" spans="2:8">
      <c r="B5711" s="153"/>
      <c r="C5711" s="179"/>
      <c r="E5711" s="180"/>
      <c r="F5711" s="181"/>
      <c r="G5711" s="181"/>
      <c r="H5711" s="182"/>
    </row>
    <row r="5712" spans="2:8">
      <c r="B5712" s="153"/>
      <c r="C5712" s="179"/>
      <c r="E5712" s="180"/>
      <c r="F5712" s="181"/>
      <c r="G5712" s="181"/>
      <c r="H5712" s="182"/>
    </row>
    <row r="5713" spans="2:8">
      <c r="B5713" s="153"/>
      <c r="C5713" s="179"/>
      <c r="E5713" s="180"/>
      <c r="F5713" s="181"/>
      <c r="G5713" s="181"/>
      <c r="H5713" s="182"/>
    </row>
    <row r="5714" spans="2:8">
      <c r="B5714" s="153"/>
      <c r="C5714" s="179"/>
      <c r="E5714" s="180"/>
      <c r="F5714" s="181"/>
      <c r="G5714" s="181"/>
      <c r="H5714" s="182"/>
    </row>
    <row r="5715" spans="2:8">
      <c r="B5715" s="153"/>
      <c r="C5715" s="179"/>
      <c r="E5715" s="180"/>
      <c r="F5715" s="181"/>
      <c r="G5715" s="181"/>
      <c r="H5715" s="182"/>
    </row>
    <row r="5716" spans="2:8">
      <c r="B5716" s="153"/>
      <c r="C5716" s="179"/>
      <c r="E5716" s="180"/>
      <c r="F5716" s="181"/>
      <c r="G5716" s="181"/>
      <c r="H5716" s="182"/>
    </row>
    <row r="5717" spans="2:8">
      <c r="B5717" s="153"/>
      <c r="C5717" s="179"/>
      <c r="E5717" s="180"/>
      <c r="F5717" s="181"/>
      <c r="G5717" s="181"/>
      <c r="H5717" s="182"/>
    </row>
    <row r="5718" spans="2:8">
      <c r="B5718" s="153"/>
      <c r="C5718" s="179"/>
      <c r="E5718" s="180"/>
      <c r="F5718" s="181"/>
      <c r="G5718" s="181"/>
      <c r="H5718" s="182"/>
    </row>
    <row r="5719" spans="2:8">
      <c r="B5719" s="153"/>
      <c r="C5719" s="179"/>
      <c r="E5719" s="180"/>
      <c r="F5719" s="181"/>
      <c r="G5719" s="181"/>
      <c r="H5719" s="182"/>
    </row>
    <row r="5720" spans="2:8">
      <c r="B5720" s="153"/>
      <c r="C5720" s="179"/>
      <c r="E5720" s="180"/>
      <c r="F5720" s="181"/>
      <c r="G5720" s="181"/>
      <c r="H5720" s="182"/>
    </row>
    <row r="5721" spans="2:8">
      <c r="B5721" s="153"/>
      <c r="C5721" s="179"/>
      <c r="E5721" s="180"/>
      <c r="F5721" s="181"/>
      <c r="G5721" s="181"/>
      <c r="H5721" s="182"/>
    </row>
    <row r="5722" spans="2:8">
      <c r="B5722" s="153"/>
      <c r="C5722" s="179"/>
      <c r="E5722" s="180"/>
      <c r="F5722" s="181"/>
      <c r="G5722" s="181"/>
      <c r="H5722" s="182"/>
    </row>
    <row r="5723" spans="2:8">
      <c r="B5723" s="153"/>
      <c r="C5723" s="179"/>
      <c r="E5723" s="180"/>
      <c r="F5723" s="181"/>
      <c r="G5723" s="181"/>
      <c r="H5723" s="182"/>
    </row>
    <row r="5724" spans="2:8">
      <c r="B5724" s="153"/>
      <c r="C5724" s="179"/>
      <c r="E5724" s="180"/>
      <c r="F5724" s="181"/>
      <c r="G5724" s="181"/>
      <c r="H5724" s="182"/>
    </row>
    <row r="5725" spans="2:8">
      <c r="B5725" s="153"/>
      <c r="C5725" s="179"/>
      <c r="E5725" s="180"/>
      <c r="F5725" s="181"/>
      <c r="G5725" s="181"/>
      <c r="H5725" s="182"/>
    </row>
    <row r="5726" spans="2:8">
      <c r="B5726" s="153"/>
      <c r="C5726" s="179"/>
      <c r="E5726" s="180"/>
      <c r="F5726" s="181"/>
      <c r="G5726" s="181"/>
      <c r="H5726" s="182"/>
    </row>
    <row r="5727" spans="2:8">
      <c r="B5727" s="153"/>
      <c r="C5727" s="179"/>
      <c r="E5727" s="180"/>
      <c r="F5727" s="181"/>
      <c r="G5727" s="181"/>
      <c r="H5727" s="182"/>
    </row>
    <row r="5728" spans="2:8">
      <c r="B5728" s="153"/>
      <c r="C5728" s="179"/>
      <c r="E5728" s="180"/>
      <c r="F5728" s="181"/>
      <c r="G5728" s="181"/>
      <c r="H5728" s="182"/>
    </row>
    <row r="5729" spans="2:8">
      <c r="B5729" s="153"/>
      <c r="C5729" s="179"/>
      <c r="E5729" s="180"/>
      <c r="F5729" s="181"/>
      <c r="G5729" s="181"/>
      <c r="H5729" s="182"/>
    </row>
    <row r="5730" spans="2:8">
      <c r="B5730" s="153"/>
      <c r="C5730" s="179"/>
      <c r="E5730" s="180"/>
      <c r="F5730" s="181"/>
      <c r="G5730" s="181"/>
      <c r="H5730" s="182"/>
    </row>
    <row r="5731" spans="2:8">
      <c r="B5731" s="153"/>
      <c r="C5731" s="179"/>
      <c r="E5731" s="180"/>
      <c r="F5731" s="181"/>
      <c r="G5731" s="181"/>
      <c r="H5731" s="182"/>
    </row>
    <row r="5732" spans="2:8">
      <c r="B5732" s="153"/>
      <c r="C5732" s="179"/>
      <c r="E5732" s="180"/>
      <c r="F5732" s="181"/>
      <c r="G5732" s="181"/>
      <c r="H5732" s="182"/>
    </row>
    <row r="5733" spans="2:8">
      <c r="B5733" s="153"/>
      <c r="C5733" s="179"/>
      <c r="E5733" s="180"/>
      <c r="F5733" s="181"/>
      <c r="G5733" s="181"/>
      <c r="H5733" s="182"/>
    </row>
    <row r="5734" spans="2:8">
      <c r="B5734" s="153"/>
      <c r="C5734" s="179"/>
      <c r="E5734" s="180"/>
      <c r="F5734" s="181"/>
      <c r="G5734" s="181"/>
      <c r="H5734" s="182"/>
    </row>
    <row r="5735" spans="2:8">
      <c r="B5735" s="153"/>
      <c r="C5735" s="179"/>
      <c r="E5735" s="180"/>
      <c r="F5735" s="181"/>
      <c r="G5735" s="181"/>
      <c r="H5735" s="182"/>
    </row>
    <row r="5736" spans="2:8">
      <c r="B5736" s="153"/>
      <c r="C5736" s="179"/>
      <c r="E5736" s="180"/>
      <c r="F5736" s="181"/>
      <c r="G5736" s="181"/>
      <c r="H5736" s="182"/>
    </row>
    <row r="5737" spans="2:8">
      <c r="B5737" s="153"/>
      <c r="C5737" s="179"/>
      <c r="E5737" s="180"/>
      <c r="F5737" s="181"/>
      <c r="G5737" s="181"/>
      <c r="H5737" s="182"/>
    </row>
    <row r="5738" spans="2:8">
      <c r="B5738" s="153"/>
      <c r="C5738" s="179"/>
      <c r="E5738" s="180"/>
      <c r="F5738" s="181"/>
      <c r="G5738" s="181"/>
      <c r="H5738" s="182"/>
    </row>
    <row r="5739" spans="2:8">
      <c r="B5739" s="153"/>
      <c r="C5739" s="179"/>
      <c r="E5739" s="180"/>
      <c r="F5739" s="181"/>
      <c r="G5739" s="181"/>
      <c r="H5739" s="182"/>
    </row>
    <row r="5740" spans="2:8">
      <c r="B5740" s="153"/>
      <c r="C5740" s="179"/>
      <c r="E5740" s="180"/>
      <c r="F5740" s="181"/>
      <c r="G5740" s="181"/>
      <c r="H5740" s="182"/>
    </row>
    <row r="5741" spans="2:8">
      <c r="B5741" s="153"/>
      <c r="C5741" s="179"/>
      <c r="E5741" s="180"/>
      <c r="F5741" s="181"/>
      <c r="G5741" s="181"/>
      <c r="H5741" s="182"/>
    </row>
    <row r="5742" spans="2:8">
      <c r="B5742" s="153"/>
      <c r="C5742" s="179"/>
      <c r="E5742" s="180"/>
      <c r="F5742" s="181"/>
      <c r="G5742" s="181"/>
      <c r="H5742" s="182"/>
    </row>
    <row r="5743" spans="2:8">
      <c r="B5743" s="153"/>
      <c r="C5743" s="179"/>
      <c r="E5743" s="180"/>
      <c r="F5743" s="181"/>
      <c r="G5743" s="181"/>
      <c r="H5743" s="182"/>
    </row>
    <row r="5744" spans="2:8">
      <c r="B5744" s="153"/>
      <c r="C5744" s="179"/>
      <c r="E5744" s="180"/>
      <c r="F5744" s="181"/>
      <c r="G5744" s="181"/>
      <c r="H5744" s="182"/>
    </row>
    <row r="5745" spans="2:8">
      <c r="B5745" s="153"/>
      <c r="C5745" s="179"/>
      <c r="E5745" s="180"/>
      <c r="F5745" s="181"/>
      <c r="G5745" s="181"/>
      <c r="H5745" s="182"/>
    </row>
    <row r="5746" spans="2:8">
      <c r="B5746" s="153"/>
      <c r="C5746" s="179"/>
      <c r="E5746" s="180"/>
      <c r="F5746" s="181"/>
      <c r="G5746" s="181"/>
      <c r="H5746" s="182"/>
    </row>
    <row r="5747" spans="2:8">
      <c r="B5747" s="153"/>
      <c r="C5747" s="179"/>
      <c r="E5747" s="180"/>
      <c r="F5747" s="181"/>
      <c r="G5747" s="181"/>
      <c r="H5747" s="182"/>
    </row>
    <row r="5748" spans="2:8">
      <c r="B5748" s="153"/>
      <c r="C5748" s="179"/>
      <c r="E5748" s="180"/>
      <c r="F5748" s="181"/>
      <c r="G5748" s="181"/>
      <c r="H5748" s="182"/>
    </row>
    <row r="5749" spans="2:8">
      <c r="B5749" s="153"/>
      <c r="C5749" s="179"/>
      <c r="E5749" s="180"/>
      <c r="F5749" s="181"/>
      <c r="G5749" s="181"/>
      <c r="H5749" s="182"/>
    </row>
    <row r="5750" spans="2:8">
      <c r="B5750" s="153"/>
      <c r="C5750" s="179"/>
      <c r="E5750" s="180"/>
      <c r="F5750" s="181"/>
      <c r="G5750" s="181"/>
      <c r="H5750" s="182"/>
    </row>
    <row r="5751" spans="2:8">
      <c r="B5751" s="153"/>
      <c r="C5751" s="179"/>
      <c r="E5751" s="180"/>
      <c r="F5751" s="181"/>
      <c r="G5751" s="181"/>
      <c r="H5751" s="182"/>
    </row>
    <row r="5752" spans="2:8">
      <c r="B5752" s="153"/>
      <c r="C5752" s="179"/>
      <c r="E5752" s="180"/>
      <c r="F5752" s="181"/>
      <c r="G5752" s="181"/>
      <c r="H5752" s="182"/>
    </row>
    <row r="5753" spans="2:8">
      <c r="B5753" s="153"/>
      <c r="C5753" s="179"/>
      <c r="E5753" s="180"/>
      <c r="F5753" s="181"/>
      <c r="G5753" s="181"/>
      <c r="H5753" s="182"/>
    </row>
    <row r="5754" spans="2:8">
      <c r="B5754" s="153"/>
      <c r="C5754" s="179"/>
      <c r="E5754" s="180"/>
      <c r="F5754" s="181"/>
      <c r="G5754" s="181"/>
      <c r="H5754" s="182"/>
    </row>
    <row r="5755" spans="2:8">
      <c r="B5755" s="153"/>
      <c r="C5755" s="179"/>
      <c r="E5755" s="180"/>
      <c r="F5755" s="181"/>
      <c r="G5755" s="181"/>
      <c r="H5755" s="182"/>
    </row>
    <row r="5756" spans="2:8">
      <c r="B5756" s="153"/>
      <c r="C5756" s="179"/>
      <c r="E5756" s="180"/>
      <c r="F5756" s="181"/>
      <c r="G5756" s="181"/>
      <c r="H5756" s="182"/>
    </row>
    <row r="5757" spans="2:8">
      <c r="B5757" s="153"/>
      <c r="C5757" s="179"/>
      <c r="E5757" s="180"/>
      <c r="F5757" s="181"/>
      <c r="G5757" s="181"/>
      <c r="H5757" s="182"/>
    </row>
    <row r="5758" spans="2:8">
      <c r="B5758" s="153"/>
      <c r="C5758" s="179"/>
      <c r="E5758" s="180"/>
      <c r="F5758" s="181"/>
      <c r="G5758" s="181"/>
      <c r="H5758" s="182"/>
    </row>
    <row r="5759" spans="2:8">
      <c r="B5759" s="153"/>
      <c r="C5759" s="179"/>
      <c r="E5759" s="180"/>
      <c r="F5759" s="181"/>
      <c r="G5759" s="181"/>
      <c r="H5759" s="182"/>
    </row>
    <row r="5760" spans="2:8">
      <c r="B5760" s="153"/>
      <c r="C5760" s="179"/>
      <c r="E5760" s="180"/>
      <c r="F5760" s="181"/>
      <c r="G5760" s="181"/>
      <c r="H5760" s="182"/>
    </row>
    <row r="5761" spans="2:8">
      <c r="B5761" s="153"/>
      <c r="C5761" s="179"/>
      <c r="E5761" s="180"/>
      <c r="F5761" s="181"/>
      <c r="G5761" s="181"/>
      <c r="H5761" s="182"/>
    </row>
    <row r="5762" spans="2:8">
      <c r="B5762" s="153"/>
      <c r="C5762" s="179"/>
      <c r="E5762" s="180"/>
      <c r="F5762" s="181"/>
      <c r="G5762" s="181"/>
      <c r="H5762" s="182"/>
    </row>
    <row r="5763" spans="2:8">
      <c r="B5763" s="153"/>
      <c r="C5763" s="179"/>
      <c r="E5763" s="180"/>
      <c r="F5763" s="181"/>
      <c r="G5763" s="181"/>
      <c r="H5763" s="182"/>
    </row>
    <row r="5764" spans="2:8">
      <c r="B5764" s="153"/>
      <c r="C5764" s="179"/>
      <c r="E5764" s="180"/>
      <c r="F5764" s="181"/>
      <c r="G5764" s="181"/>
      <c r="H5764" s="182"/>
    </row>
    <row r="5765" spans="2:8">
      <c r="B5765" s="153"/>
      <c r="C5765" s="179"/>
      <c r="E5765" s="180"/>
      <c r="F5765" s="181"/>
      <c r="G5765" s="181"/>
      <c r="H5765" s="182"/>
    </row>
    <row r="5766" spans="2:8">
      <c r="B5766" s="153"/>
      <c r="C5766" s="179"/>
      <c r="E5766" s="180"/>
      <c r="F5766" s="181"/>
      <c r="G5766" s="181"/>
      <c r="H5766" s="182"/>
    </row>
    <row r="5767" spans="2:8">
      <c r="B5767" s="153"/>
      <c r="C5767" s="179"/>
      <c r="E5767" s="180"/>
      <c r="F5767" s="181"/>
      <c r="G5767" s="181"/>
      <c r="H5767" s="182"/>
    </row>
    <row r="5768" spans="2:8">
      <c r="B5768" s="153"/>
      <c r="C5768" s="179"/>
      <c r="E5768" s="180"/>
      <c r="F5768" s="181"/>
      <c r="G5768" s="181"/>
      <c r="H5768" s="182"/>
    </row>
    <row r="5769" spans="2:8">
      <c r="B5769" s="153"/>
      <c r="C5769" s="179"/>
      <c r="E5769" s="180"/>
      <c r="F5769" s="181"/>
      <c r="G5769" s="181"/>
      <c r="H5769" s="182"/>
    </row>
    <row r="5770" spans="2:8">
      <c r="B5770" s="153"/>
      <c r="C5770" s="179"/>
      <c r="E5770" s="180"/>
      <c r="F5770" s="181"/>
      <c r="G5770" s="181"/>
      <c r="H5770" s="182"/>
    </row>
    <row r="5771" spans="2:8">
      <c r="B5771" s="153"/>
      <c r="C5771" s="179"/>
      <c r="E5771" s="180"/>
      <c r="F5771" s="181"/>
      <c r="G5771" s="181"/>
      <c r="H5771" s="182"/>
    </row>
    <row r="5772" spans="2:8">
      <c r="B5772" s="153"/>
      <c r="C5772" s="179"/>
      <c r="E5772" s="180"/>
      <c r="F5772" s="181"/>
      <c r="G5772" s="181"/>
      <c r="H5772" s="182"/>
    </row>
    <row r="5773" spans="2:8">
      <c r="B5773" s="153"/>
      <c r="C5773" s="179"/>
      <c r="E5773" s="180"/>
      <c r="F5773" s="181"/>
      <c r="G5773" s="181"/>
      <c r="H5773" s="182"/>
    </row>
    <row r="5774" spans="2:8">
      <c r="B5774" s="153"/>
      <c r="C5774" s="179"/>
      <c r="E5774" s="180"/>
      <c r="F5774" s="181"/>
      <c r="G5774" s="181"/>
      <c r="H5774" s="182"/>
    </row>
    <row r="5775" spans="2:8">
      <c r="B5775" s="153"/>
      <c r="C5775" s="179"/>
      <c r="E5775" s="180"/>
      <c r="F5775" s="181"/>
      <c r="G5775" s="181"/>
      <c r="H5775" s="182"/>
    </row>
    <row r="5776" spans="2:8">
      <c r="B5776" s="153"/>
      <c r="C5776" s="179"/>
      <c r="E5776" s="180"/>
      <c r="F5776" s="181"/>
      <c r="G5776" s="181"/>
      <c r="H5776" s="182"/>
    </row>
    <row r="5777" spans="2:8">
      <c r="B5777" s="153"/>
      <c r="C5777" s="179"/>
      <c r="E5777" s="180"/>
      <c r="F5777" s="181"/>
      <c r="G5777" s="181"/>
      <c r="H5777" s="182"/>
    </row>
    <row r="5778" spans="2:8">
      <c r="B5778" s="153"/>
      <c r="C5778" s="179"/>
      <c r="E5778" s="180"/>
      <c r="F5778" s="181"/>
      <c r="G5778" s="181"/>
      <c r="H5778" s="182"/>
    </row>
    <row r="5779" spans="2:8">
      <c r="B5779" s="153"/>
      <c r="C5779" s="179"/>
      <c r="E5779" s="180"/>
      <c r="F5779" s="181"/>
      <c r="G5779" s="181"/>
      <c r="H5779" s="182"/>
    </row>
    <row r="5780" spans="2:8">
      <c r="B5780" s="153"/>
      <c r="C5780" s="179"/>
      <c r="E5780" s="180"/>
      <c r="F5780" s="181"/>
      <c r="G5780" s="181"/>
      <c r="H5780" s="182"/>
    </row>
    <row r="5781" spans="2:8">
      <c r="B5781" s="153"/>
      <c r="C5781" s="179"/>
      <c r="E5781" s="180"/>
      <c r="F5781" s="181"/>
      <c r="G5781" s="181"/>
      <c r="H5781" s="182"/>
    </row>
    <row r="5782" spans="2:8">
      <c r="B5782" s="153"/>
      <c r="C5782" s="179"/>
      <c r="E5782" s="180"/>
      <c r="F5782" s="181"/>
      <c r="G5782" s="181"/>
      <c r="H5782" s="182"/>
    </row>
    <row r="5783" spans="2:8">
      <c r="B5783" s="153"/>
      <c r="C5783" s="179"/>
      <c r="E5783" s="180"/>
      <c r="F5783" s="181"/>
      <c r="G5783" s="181"/>
      <c r="H5783" s="182"/>
    </row>
    <row r="5784" spans="2:8">
      <c r="B5784" s="153"/>
      <c r="C5784" s="179"/>
      <c r="E5784" s="180"/>
      <c r="F5784" s="181"/>
      <c r="G5784" s="181"/>
      <c r="H5784" s="182"/>
    </row>
    <row r="5785" spans="2:8">
      <c r="B5785" s="153"/>
      <c r="C5785" s="179"/>
      <c r="E5785" s="180"/>
      <c r="F5785" s="181"/>
      <c r="G5785" s="181"/>
      <c r="H5785" s="182"/>
    </row>
    <row r="5786" spans="2:8">
      <c r="B5786" s="153"/>
      <c r="C5786" s="179"/>
      <c r="E5786" s="180"/>
      <c r="F5786" s="181"/>
      <c r="G5786" s="181"/>
      <c r="H5786" s="182"/>
    </row>
    <row r="5787" spans="2:8">
      <c r="B5787" s="153"/>
      <c r="C5787" s="179"/>
      <c r="E5787" s="180"/>
      <c r="F5787" s="181"/>
      <c r="G5787" s="181"/>
      <c r="H5787" s="182"/>
    </row>
    <row r="5788" spans="2:8">
      <c r="B5788" s="153"/>
      <c r="C5788" s="179"/>
      <c r="E5788" s="180"/>
      <c r="F5788" s="181"/>
      <c r="G5788" s="181"/>
      <c r="H5788" s="182"/>
    </row>
    <row r="5789" spans="2:8">
      <c r="B5789" s="153"/>
      <c r="C5789" s="179"/>
      <c r="E5789" s="180"/>
      <c r="F5789" s="181"/>
      <c r="G5789" s="181"/>
      <c r="H5789" s="182"/>
    </row>
    <row r="5790" spans="2:8">
      <c r="B5790" s="153"/>
      <c r="C5790" s="179"/>
      <c r="E5790" s="180"/>
      <c r="F5790" s="181"/>
      <c r="G5790" s="181"/>
      <c r="H5790" s="182"/>
    </row>
    <row r="5791" spans="2:8">
      <c r="B5791" s="153"/>
      <c r="C5791" s="179"/>
      <c r="E5791" s="180"/>
      <c r="F5791" s="181"/>
      <c r="G5791" s="181"/>
      <c r="H5791" s="182"/>
    </row>
    <row r="5792" spans="2:8">
      <c r="B5792" s="153"/>
      <c r="C5792" s="179"/>
      <c r="E5792" s="180"/>
      <c r="F5792" s="181"/>
      <c r="G5792" s="181"/>
      <c r="H5792" s="182"/>
    </row>
    <row r="5793" spans="2:8">
      <c r="B5793" s="153"/>
      <c r="C5793" s="179"/>
      <c r="E5793" s="180"/>
      <c r="F5793" s="181"/>
      <c r="G5793" s="181"/>
      <c r="H5793" s="182"/>
    </row>
    <row r="5794" spans="2:8">
      <c r="B5794" s="153"/>
      <c r="C5794" s="179"/>
      <c r="E5794" s="180"/>
      <c r="F5794" s="181"/>
      <c r="G5794" s="181"/>
      <c r="H5794" s="182"/>
    </row>
    <row r="5795" spans="2:8">
      <c r="B5795" s="153"/>
      <c r="C5795" s="179"/>
      <c r="E5795" s="180"/>
      <c r="F5795" s="181"/>
      <c r="G5795" s="181"/>
      <c r="H5795" s="182"/>
    </row>
    <row r="5796" spans="2:8">
      <c r="B5796" s="153"/>
      <c r="C5796" s="179"/>
      <c r="E5796" s="180"/>
      <c r="F5796" s="181"/>
      <c r="G5796" s="181"/>
      <c r="H5796" s="182"/>
    </row>
    <row r="5797" spans="2:8">
      <c r="B5797" s="153"/>
      <c r="C5797" s="179"/>
      <c r="E5797" s="180"/>
      <c r="F5797" s="181"/>
      <c r="G5797" s="181"/>
      <c r="H5797" s="182"/>
    </row>
    <row r="5798" spans="2:8">
      <c r="B5798" s="153"/>
      <c r="C5798" s="179"/>
      <c r="E5798" s="180"/>
      <c r="F5798" s="181"/>
      <c r="G5798" s="181"/>
      <c r="H5798" s="182"/>
    </row>
    <row r="5799" spans="2:8">
      <c r="B5799" s="153"/>
      <c r="C5799" s="179"/>
      <c r="E5799" s="180"/>
      <c r="F5799" s="181"/>
      <c r="G5799" s="181"/>
      <c r="H5799" s="182"/>
    </row>
    <row r="5800" spans="2:8">
      <c r="B5800" s="153"/>
      <c r="C5800" s="179"/>
      <c r="E5800" s="180"/>
      <c r="F5800" s="181"/>
      <c r="G5800" s="181"/>
      <c r="H5800" s="182"/>
    </row>
    <row r="5801" spans="2:8">
      <c r="B5801" s="153"/>
      <c r="C5801" s="179"/>
      <c r="E5801" s="180"/>
      <c r="F5801" s="181"/>
      <c r="G5801" s="181"/>
      <c r="H5801" s="182"/>
    </row>
    <row r="5802" spans="2:8">
      <c r="B5802" s="153"/>
      <c r="C5802" s="179"/>
      <c r="E5802" s="180"/>
      <c r="F5802" s="181"/>
      <c r="G5802" s="181"/>
      <c r="H5802" s="182"/>
    </row>
    <row r="5803" spans="2:8">
      <c r="B5803" s="153"/>
      <c r="C5803" s="179"/>
      <c r="E5803" s="180"/>
      <c r="F5803" s="181"/>
      <c r="G5803" s="181"/>
      <c r="H5803" s="182"/>
    </row>
    <row r="5804" spans="2:8">
      <c r="B5804" s="153"/>
      <c r="C5804" s="179"/>
      <c r="E5804" s="180"/>
      <c r="F5804" s="181"/>
      <c r="G5804" s="181"/>
      <c r="H5804" s="182"/>
    </row>
    <row r="5805" spans="2:8">
      <c r="B5805" s="153"/>
      <c r="C5805" s="179"/>
      <c r="E5805" s="180"/>
      <c r="F5805" s="181"/>
      <c r="G5805" s="181"/>
      <c r="H5805" s="182"/>
    </row>
    <row r="5806" spans="2:8">
      <c r="B5806" s="153"/>
      <c r="C5806" s="179"/>
      <c r="E5806" s="180"/>
      <c r="F5806" s="181"/>
      <c r="G5806" s="181"/>
      <c r="H5806" s="182"/>
    </row>
    <row r="5807" spans="2:8">
      <c r="B5807" s="153"/>
      <c r="C5807" s="179"/>
      <c r="E5807" s="180"/>
      <c r="F5807" s="181"/>
      <c r="G5807" s="181"/>
      <c r="H5807" s="182"/>
    </row>
    <row r="5808" spans="2:8">
      <c r="B5808" s="153"/>
      <c r="C5808" s="179"/>
      <c r="E5808" s="180"/>
      <c r="F5808" s="181"/>
      <c r="G5808" s="181"/>
      <c r="H5808" s="182"/>
    </row>
    <row r="5809" spans="2:8">
      <c r="B5809" s="153"/>
      <c r="C5809" s="179"/>
      <c r="E5809" s="180"/>
      <c r="F5809" s="181"/>
      <c r="G5809" s="181"/>
      <c r="H5809" s="182"/>
    </row>
    <row r="5810" spans="2:8">
      <c r="B5810" s="153"/>
      <c r="C5810" s="179"/>
      <c r="E5810" s="180"/>
      <c r="F5810" s="181"/>
      <c r="G5810" s="181"/>
      <c r="H5810" s="182"/>
    </row>
    <row r="5811" spans="2:8">
      <c r="B5811" s="153"/>
      <c r="C5811" s="179"/>
      <c r="E5811" s="180"/>
      <c r="F5811" s="181"/>
      <c r="G5811" s="181"/>
      <c r="H5811" s="182"/>
    </row>
    <row r="5812" spans="2:8">
      <c r="B5812" s="153"/>
      <c r="C5812" s="179"/>
      <c r="E5812" s="180"/>
      <c r="F5812" s="181"/>
      <c r="G5812" s="181"/>
      <c r="H5812" s="182"/>
    </row>
    <row r="5813" spans="2:8">
      <c r="B5813" s="153"/>
      <c r="C5813" s="179"/>
      <c r="E5813" s="180"/>
      <c r="F5813" s="181"/>
      <c r="G5813" s="181"/>
      <c r="H5813" s="182"/>
    </row>
    <row r="5814" spans="2:8">
      <c r="B5814" s="153"/>
      <c r="C5814" s="179"/>
      <c r="E5814" s="180"/>
      <c r="F5814" s="181"/>
      <c r="G5814" s="181"/>
      <c r="H5814" s="182"/>
    </row>
    <row r="5815" spans="2:8">
      <c r="B5815" s="153"/>
      <c r="C5815" s="179"/>
      <c r="E5815" s="180"/>
      <c r="F5815" s="181"/>
      <c r="G5815" s="181"/>
      <c r="H5815" s="182"/>
    </row>
    <row r="5816" spans="2:8">
      <c r="B5816" s="153"/>
      <c r="C5816" s="179"/>
      <c r="E5816" s="180"/>
      <c r="F5816" s="181"/>
      <c r="G5816" s="181"/>
      <c r="H5816" s="182"/>
    </row>
    <row r="5817" spans="2:8">
      <c r="B5817" s="153"/>
      <c r="C5817" s="179"/>
      <c r="E5817" s="180"/>
      <c r="F5817" s="181"/>
      <c r="G5817" s="181"/>
      <c r="H5817" s="182"/>
    </row>
    <row r="5818" spans="2:8">
      <c r="B5818" s="153"/>
      <c r="C5818" s="179"/>
      <c r="E5818" s="180"/>
      <c r="F5818" s="181"/>
      <c r="G5818" s="181"/>
      <c r="H5818" s="182"/>
    </row>
    <row r="5819" spans="2:8">
      <c r="B5819" s="153"/>
      <c r="C5819" s="179"/>
      <c r="E5819" s="180"/>
      <c r="F5819" s="181"/>
      <c r="G5819" s="181"/>
      <c r="H5819" s="182"/>
    </row>
    <row r="5820" spans="2:8">
      <c r="B5820" s="153"/>
      <c r="C5820" s="179"/>
      <c r="E5820" s="180"/>
      <c r="F5820" s="181"/>
      <c r="G5820" s="181"/>
      <c r="H5820" s="182"/>
    </row>
    <row r="5821" spans="2:8">
      <c r="B5821" s="153"/>
      <c r="C5821" s="179"/>
      <c r="E5821" s="180"/>
      <c r="F5821" s="181"/>
      <c r="G5821" s="181"/>
      <c r="H5821" s="182"/>
    </row>
    <row r="5822" spans="2:8">
      <c r="B5822" s="153"/>
      <c r="C5822" s="179"/>
      <c r="E5822" s="180"/>
      <c r="F5822" s="181"/>
      <c r="G5822" s="181"/>
      <c r="H5822" s="182"/>
    </row>
    <row r="5823" spans="2:8">
      <c r="B5823" s="153"/>
      <c r="C5823" s="179"/>
      <c r="E5823" s="180"/>
      <c r="F5823" s="181"/>
      <c r="G5823" s="181"/>
      <c r="H5823" s="182"/>
    </row>
    <row r="5824" spans="2:8">
      <c r="B5824" s="153"/>
      <c r="C5824" s="179"/>
      <c r="E5824" s="180"/>
      <c r="F5824" s="181"/>
      <c r="G5824" s="181"/>
      <c r="H5824" s="182"/>
    </row>
    <row r="5825" spans="2:8">
      <c r="B5825" s="153"/>
      <c r="C5825" s="179"/>
      <c r="E5825" s="180"/>
      <c r="F5825" s="181"/>
      <c r="G5825" s="181"/>
      <c r="H5825" s="182"/>
    </row>
    <row r="5826" spans="2:8">
      <c r="B5826" s="153"/>
      <c r="C5826" s="179"/>
      <c r="E5826" s="180"/>
      <c r="F5826" s="181"/>
      <c r="G5826" s="181"/>
      <c r="H5826" s="182"/>
    </row>
    <row r="5827" spans="2:8">
      <c r="B5827" s="153"/>
      <c r="C5827" s="179"/>
      <c r="E5827" s="180"/>
      <c r="F5827" s="181"/>
      <c r="G5827" s="181"/>
      <c r="H5827" s="182"/>
    </row>
    <row r="5828" spans="2:8">
      <c r="B5828" s="153"/>
      <c r="C5828" s="179"/>
      <c r="E5828" s="180"/>
      <c r="F5828" s="181"/>
      <c r="G5828" s="181"/>
      <c r="H5828" s="182"/>
    </row>
    <row r="5829" spans="2:8">
      <c r="B5829" s="153"/>
      <c r="C5829" s="179"/>
      <c r="E5829" s="180"/>
      <c r="F5829" s="181"/>
      <c r="G5829" s="181"/>
      <c r="H5829" s="182"/>
    </row>
    <row r="5830" spans="2:8">
      <c r="B5830" s="153"/>
      <c r="C5830" s="179"/>
      <c r="E5830" s="180"/>
      <c r="F5830" s="181"/>
      <c r="G5830" s="181"/>
      <c r="H5830" s="182"/>
    </row>
    <row r="5831" spans="2:8">
      <c r="B5831" s="153"/>
      <c r="C5831" s="179"/>
      <c r="E5831" s="180"/>
      <c r="F5831" s="181"/>
      <c r="G5831" s="181"/>
      <c r="H5831" s="182"/>
    </row>
    <row r="5832" spans="2:8">
      <c r="B5832" s="153"/>
      <c r="C5832" s="179"/>
      <c r="E5832" s="180"/>
      <c r="F5832" s="181"/>
      <c r="G5832" s="181"/>
      <c r="H5832" s="182"/>
    </row>
    <row r="5833" spans="2:8">
      <c r="B5833" s="153"/>
      <c r="C5833" s="179"/>
      <c r="E5833" s="180"/>
      <c r="F5833" s="181"/>
      <c r="G5833" s="181"/>
      <c r="H5833" s="182"/>
    </row>
    <row r="5834" spans="2:8">
      <c r="B5834" s="153"/>
      <c r="C5834" s="179"/>
      <c r="E5834" s="180"/>
      <c r="F5834" s="181"/>
      <c r="G5834" s="181"/>
      <c r="H5834" s="182"/>
    </row>
    <row r="5835" spans="2:8">
      <c r="B5835" s="153"/>
      <c r="C5835" s="179"/>
      <c r="E5835" s="180"/>
      <c r="F5835" s="181"/>
      <c r="G5835" s="181"/>
      <c r="H5835" s="182"/>
    </row>
    <row r="5836" spans="2:8">
      <c r="B5836" s="153"/>
      <c r="C5836" s="179"/>
      <c r="E5836" s="180"/>
      <c r="F5836" s="181"/>
      <c r="G5836" s="181"/>
      <c r="H5836" s="182"/>
    </row>
    <row r="5837" spans="2:8">
      <c r="B5837" s="153"/>
      <c r="C5837" s="179"/>
      <c r="E5837" s="180"/>
      <c r="F5837" s="181"/>
      <c r="G5837" s="181"/>
      <c r="H5837" s="182"/>
    </row>
    <row r="5838" spans="2:8">
      <c r="B5838" s="153"/>
      <c r="C5838" s="179"/>
      <c r="E5838" s="180"/>
      <c r="F5838" s="181"/>
      <c r="G5838" s="181"/>
      <c r="H5838" s="182"/>
    </row>
    <row r="5839" spans="2:8">
      <c r="B5839" s="153"/>
      <c r="C5839" s="179"/>
      <c r="E5839" s="180"/>
      <c r="F5839" s="181"/>
      <c r="G5839" s="181"/>
      <c r="H5839" s="182"/>
    </row>
    <row r="5840" spans="2:8">
      <c r="B5840" s="153"/>
      <c r="C5840" s="179"/>
      <c r="E5840" s="180"/>
      <c r="F5840" s="181"/>
      <c r="G5840" s="181"/>
      <c r="H5840" s="182"/>
    </row>
    <row r="5841" spans="2:8">
      <c r="B5841" s="153"/>
      <c r="C5841" s="179"/>
      <c r="E5841" s="180"/>
      <c r="F5841" s="181"/>
      <c r="G5841" s="181"/>
      <c r="H5841" s="182"/>
    </row>
    <row r="5842" spans="2:8">
      <c r="B5842" s="153"/>
      <c r="C5842" s="179"/>
      <c r="E5842" s="180"/>
      <c r="F5842" s="181"/>
      <c r="G5842" s="181"/>
      <c r="H5842" s="182"/>
    </row>
    <row r="5843" spans="2:8">
      <c r="B5843" s="153"/>
      <c r="C5843" s="179"/>
      <c r="E5843" s="180"/>
      <c r="F5843" s="181"/>
      <c r="G5843" s="181"/>
      <c r="H5843" s="182"/>
    </row>
    <row r="5844" spans="2:8">
      <c r="B5844" s="153"/>
      <c r="C5844" s="179"/>
      <c r="E5844" s="180"/>
      <c r="F5844" s="181"/>
      <c r="G5844" s="181"/>
      <c r="H5844" s="182"/>
    </row>
    <row r="5845" spans="2:8">
      <c r="B5845" s="153"/>
      <c r="C5845" s="179"/>
      <c r="E5845" s="180"/>
      <c r="F5845" s="181"/>
      <c r="G5845" s="181"/>
      <c r="H5845" s="182"/>
    </row>
    <row r="5846" spans="2:8">
      <c r="B5846" s="153"/>
      <c r="C5846" s="179"/>
      <c r="E5846" s="180"/>
      <c r="F5846" s="181"/>
      <c r="G5846" s="181"/>
      <c r="H5846" s="182"/>
    </row>
    <row r="5847" spans="2:8">
      <c r="B5847" s="153"/>
      <c r="C5847" s="179"/>
      <c r="E5847" s="180"/>
      <c r="F5847" s="181"/>
      <c r="G5847" s="181"/>
      <c r="H5847" s="182"/>
    </row>
    <row r="5848" spans="2:8">
      <c r="B5848" s="153"/>
      <c r="C5848" s="179"/>
      <c r="E5848" s="180"/>
      <c r="F5848" s="181"/>
      <c r="G5848" s="181"/>
      <c r="H5848" s="182"/>
    </row>
    <row r="5849" spans="2:8">
      <c r="B5849" s="153"/>
      <c r="C5849" s="179"/>
      <c r="E5849" s="180"/>
      <c r="F5849" s="181"/>
      <c r="G5849" s="181"/>
      <c r="H5849" s="182"/>
    </row>
    <row r="5850" spans="2:8">
      <c r="B5850" s="153"/>
      <c r="C5850" s="179"/>
      <c r="E5850" s="180"/>
      <c r="F5850" s="181"/>
      <c r="G5850" s="181"/>
      <c r="H5850" s="182"/>
    </row>
    <row r="5851" spans="2:8">
      <c r="B5851" s="153"/>
      <c r="C5851" s="179"/>
      <c r="E5851" s="180"/>
      <c r="F5851" s="181"/>
      <c r="G5851" s="181"/>
      <c r="H5851" s="182"/>
    </row>
    <row r="5852" spans="2:8">
      <c r="B5852" s="153"/>
      <c r="C5852" s="179"/>
      <c r="E5852" s="180"/>
      <c r="F5852" s="181"/>
      <c r="G5852" s="181"/>
      <c r="H5852" s="182"/>
    </row>
    <row r="5853" spans="2:8">
      <c r="B5853" s="153"/>
      <c r="C5853" s="179"/>
      <c r="E5853" s="180"/>
      <c r="F5853" s="181"/>
      <c r="G5853" s="181"/>
      <c r="H5853" s="182"/>
    </row>
    <row r="5854" spans="2:8">
      <c r="B5854" s="153"/>
      <c r="C5854" s="179"/>
      <c r="E5854" s="180"/>
      <c r="F5854" s="181"/>
      <c r="G5854" s="181"/>
      <c r="H5854" s="182"/>
    </row>
    <row r="5855" spans="2:8">
      <c r="B5855" s="153"/>
      <c r="C5855" s="179"/>
      <c r="E5855" s="180"/>
      <c r="F5855" s="181"/>
      <c r="G5855" s="181"/>
      <c r="H5855" s="182"/>
    </row>
    <row r="5856" spans="2:8">
      <c r="B5856" s="153"/>
      <c r="C5856" s="179"/>
      <c r="E5856" s="180"/>
      <c r="F5856" s="181"/>
      <c r="G5856" s="181"/>
      <c r="H5856" s="182"/>
    </row>
    <row r="5857" spans="2:8">
      <c r="B5857" s="153"/>
      <c r="C5857" s="179"/>
      <c r="E5857" s="180"/>
      <c r="F5857" s="181"/>
      <c r="G5857" s="181"/>
      <c r="H5857" s="182"/>
    </row>
    <row r="5858" spans="2:8">
      <c r="B5858" s="153"/>
      <c r="C5858" s="179"/>
      <c r="E5858" s="180"/>
      <c r="F5858" s="181"/>
      <c r="G5858" s="181"/>
      <c r="H5858" s="182"/>
    </row>
    <row r="5859" spans="2:8">
      <c r="B5859" s="153"/>
      <c r="C5859" s="179"/>
      <c r="E5859" s="180"/>
      <c r="F5859" s="181"/>
      <c r="G5859" s="181"/>
      <c r="H5859" s="182"/>
    </row>
    <row r="5860" spans="2:8">
      <c r="B5860" s="153"/>
      <c r="C5860" s="179"/>
      <c r="E5860" s="180"/>
      <c r="F5860" s="181"/>
      <c r="G5860" s="181"/>
      <c r="H5860" s="182"/>
    </row>
    <row r="5861" spans="2:8">
      <c r="B5861" s="153"/>
      <c r="C5861" s="179"/>
      <c r="E5861" s="180"/>
      <c r="F5861" s="181"/>
      <c r="G5861" s="181"/>
      <c r="H5861" s="182"/>
    </row>
    <row r="5862" spans="2:8">
      <c r="B5862" s="153"/>
      <c r="C5862" s="179"/>
      <c r="E5862" s="180"/>
      <c r="F5862" s="181"/>
      <c r="G5862" s="181"/>
      <c r="H5862" s="182"/>
    </row>
    <row r="5863" spans="2:8">
      <c r="B5863" s="153"/>
      <c r="C5863" s="179"/>
      <c r="E5863" s="180"/>
      <c r="F5863" s="181"/>
      <c r="G5863" s="181"/>
      <c r="H5863" s="182"/>
    </row>
    <row r="5864" spans="2:8">
      <c r="B5864" s="153"/>
      <c r="C5864" s="179"/>
      <c r="E5864" s="180"/>
      <c r="F5864" s="181"/>
      <c r="G5864" s="181"/>
      <c r="H5864" s="182"/>
    </row>
    <row r="5865" spans="2:8">
      <c r="B5865" s="153"/>
      <c r="C5865" s="179"/>
      <c r="E5865" s="180"/>
      <c r="F5865" s="181"/>
      <c r="G5865" s="181"/>
      <c r="H5865" s="182"/>
    </row>
    <row r="5866" spans="2:8">
      <c r="B5866" s="153"/>
      <c r="C5866" s="179"/>
      <c r="E5866" s="180"/>
      <c r="F5866" s="181"/>
      <c r="G5866" s="181"/>
      <c r="H5866" s="182"/>
    </row>
    <row r="5867" spans="2:8">
      <c r="B5867" s="153"/>
      <c r="C5867" s="179"/>
      <c r="E5867" s="180"/>
      <c r="F5867" s="181"/>
      <c r="G5867" s="181"/>
      <c r="H5867" s="182"/>
    </row>
    <row r="5868" spans="2:8">
      <c r="B5868" s="153"/>
      <c r="C5868" s="179"/>
      <c r="E5868" s="180"/>
      <c r="F5868" s="181"/>
      <c r="G5868" s="181"/>
      <c r="H5868" s="182"/>
    </row>
    <row r="5869" spans="2:8">
      <c r="B5869" s="153"/>
      <c r="C5869" s="179"/>
      <c r="E5869" s="180"/>
      <c r="F5869" s="181"/>
      <c r="G5869" s="181"/>
      <c r="H5869" s="182"/>
    </row>
    <row r="5870" spans="2:8">
      <c r="B5870" s="153"/>
      <c r="C5870" s="179"/>
      <c r="E5870" s="180"/>
      <c r="F5870" s="181"/>
      <c r="G5870" s="181"/>
      <c r="H5870" s="182"/>
    </row>
    <row r="5871" spans="2:8">
      <c r="B5871" s="153"/>
      <c r="C5871" s="179"/>
      <c r="E5871" s="180"/>
      <c r="F5871" s="181"/>
      <c r="G5871" s="181"/>
      <c r="H5871" s="182"/>
    </row>
    <row r="5872" spans="2:8">
      <c r="B5872" s="153"/>
      <c r="C5872" s="179"/>
      <c r="E5872" s="180"/>
      <c r="F5872" s="181"/>
      <c r="G5872" s="181"/>
      <c r="H5872" s="182"/>
    </row>
    <row r="5873" spans="2:8">
      <c r="B5873" s="153"/>
      <c r="C5873" s="179"/>
      <c r="E5873" s="180"/>
      <c r="F5873" s="181"/>
      <c r="G5873" s="181"/>
      <c r="H5873" s="182"/>
    </row>
    <row r="5874" spans="2:8">
      <c r="B5874" s="153"/>
      <c r="C5874" s="179"/>
      <c r="E5874" s="180"/>
      <c r="F5874" s="181"/>
      <c r="G5874" s="181"/>
      <c r="H5874" s="182"/>
    </row>
    <row r="5875" spans="2:8">
      <c r="B5875" s="153"/>
      <c r="C5875" s="179"/>
      <c r="E5875" s="180"/>
      <c r="F5875" s="181"/>
      <c r="G5875" s="181"/>
      <c r="H5875" s="182"/>
    </row>
    <row r="5876" spans="2:8">
      <c r="B5876" s="153"/>
      <c r="C5876" s="179"/>
      <c r="E5876" s="180"/>
      <c r="F5876" s="181"/>
      <c r="G5876" s="181"/>
      <c r="H5876" s="182"/>
    </row>
    <row r="5877" spans="2:8">
      <c r="B5877" s="153"/>
      <c r="C5877" s="179"/>
      <c r="E5877" s="180"/>
      <c r="F5877" s="181"/>
      <c r="G5877" s="181"/>
      <c r="H5877" s="182"/>
    </row>
    <row r="5878" spans="2:8">
      <c r="B5878" s="153"/>
      <c r="C5878" s="179"/>
      <c r="E5878" s="180"/>
      <c r="F5878" s="181"/>
      <c r="G5878" s="181"/>
      <c r="H5878" s="182"/>
    </row>
    <row r="5879" spans="2:8">
      <c r="B5879" s="153"/>
      <c r="C5879" s="179"/>
      <c r="E5879" s="180"/>
      <c r="F5879" s="181"/>
      <c r="G5879" s="181"/>
      <c r="H5879" s="182"/>
    </row>
    <row r="5880" spans="2:8">
      <c r="B5880" s="153"/>
      <c r="C5880" s="179"/>
      <c r="E5880" s="180"/>
      <c r="F5880" s="181"/>
      <c r="G5880" s="181"/>
      <c r="H5880" s="182"/>
    </row>
    <row r="5881" spans="2:8">
      <c r="B5881" s="153"/>
      <c r="C5881" s="179"/>
      <c r="E5881" s="180"/>
      <c r="F5881" s="181"/>
      <c r="G5881" s="181"/>
      <c r="H5881" s="182"/>
    </row>
    <row r="5882" spans="2:8">
      <c r="B5882" s="153"/>
      <c r="C5882" s="179"/>
      <c r="E5882" s="180"/>
      <c r="F5882" s="181"/>
      <c r="G5882" s="181"/>
      <c r="H5882" s="182"/>
    </row>
    <row r="5883" spans="2:8">
      <c r="B5883" s="153"/>
      <c r="C5883" s="179"/>
      <c r="E5883" s="180"/>
      <c r="F5883" s="181"/>
      <c r="G5883" s="181"/>
      <c r="H5883" s="182"/>
    </row>
    <row r="5884" spans="2:8">
      <c r="B5884" s="153"/>
      <c r="C5884" s="179"/>
      <c r="E5884" s="180"/>
      <c r="F5884" s="181"/>
      <c r="G5884" s="181"/>
      <c r="H5884" s="182"/>
    </row>
    <row r="5885" spans="2:8">
      <c r="B5885" s="153"/>
      <c r="C5885" s="179"/>
      <c r="E5885" s="180"/>
      <c r="F5885" s="181"/>
      <c r="G5885" s="181"/>
      <c r="H5885" s="182"/>
    </row>
    <row r="5886" spans="2:8">
      <c r="B5886" s="153"/>
      <c r="C5886" s="179"/>
      <c r="E5886" s="180"/>
      <c r="F5886" s="181"/>
      <c r="G5886" s="181"/>
      <c r="H5886" s="182"/>
    </row>
    <row r="5887" spans="2:8">
      <c r="B5887" s="153"/>
      <c r="C5887" s="179"/>
      <c r="E5887" s="180"/>
      <c r="F5887" s="181"/>
      <c r="G5887" s="181"/>
      <c r="H5887" s="182"/>
    </row>
    <row r="5888" spans="2:8">
      <c r="B5888" s="153"/>
      <c r="C5888" s="179"/>
      <c r="E5888" s="180"/>
      <c r="F5888" s="181"/>
      <c r="G5888" s="181"/>
      <c r="H5888" s="182"/>
    </row>
    <row r="5889" spans="2:8">
      <c r="B5889" s="153"/>
      <c r="C5889" s="179"/>
      <c r="E5889" s="180"/>
      <c r="F5889" s="181"/>
      <c r="G5889" s="181"/>
      <c r="H5889" s="182"/>
    </row>
    <row r="5890" spans="2:8">
      <c r="B5890" s="153"/>
      <c r="C5890" s="179"/>
      <c r="E5890" s="180"/>
      <c r="F5890" s="181"/>
      <c r="G5890" s="181"/>
      <c r="H5890" s="182"/>
    </row>
    <row r="5891" spans="2:8">
      <c r="B5891" s="153"/>
      <c r="C5891" s="179"/>
      <c r="E5891" s="180"/>
      <c r="F5891" s="181"/>
      <c r="G5891" s="181"/>
      <c r="H5891" s="182"/>
    </row>
    <row r="5892" spans="2:8">
      <c r="B5892" s="153"/>
      <c r="C5892" s="179"/>
      <c r="E5892" s="180"/>
      <c r="F5892" s="181"/>
      <c r="G5892" s="181"/>
      <c r="H5892" s="182"/>
    </row>
    <row r="5893" spans="2:8">
      <c r="B5893" s="153"/>
      <c r="C5893" s="179"/>
      <c r="E5893" s="180"/>
      <c r="F5893" s="181"/>
      <c r="G5893" s="181"/>
      <c r="H5893" s="182"/>
    </row>
    <row r="5894" spans="2:8">
      <c r="B5894" s="153"/>
      <c r="C5894" s="179"/>
      <c r="E5894" s="180"/>
      <c r="F5894" s="181"/>
      <c r="G5894" s="181"/>
      <c r="H5894" s="182"/>
    </row>
    <row r="5895" spans="2:8">
      <c r="B5895" s="153"/>
      <c r="C5895" s="179"/>
      <c r="E5895" s="180"/>
      <c r="F5895" s="181"/>
      <c r="G5895" s="181"/>
      <c r="H5895" s="182"/>
    </row>
    <row r="5896" spans="2:8">
      <c r="B5896" s="153"/>
      <c r="C5896" s="179"/>
      <c r="E5896" s="180"/>
      <c r="F5896" s="181"/>
      <c r="G5896" s="181"/>
      <c r="H5896" s="182"/>
    </row>
    <row r="5897" spans="2:8">
      <c r="B5897" s="153"/>
      <c r="C5897" s="179"/>
      <c r="E5897" s="180"/>
      <c r="F5897" s="181"/>
      <c r="G5897" s="181"/>
      <c r="H5897" s="182"/>
    </row>
    <row r="5898" spans="2:8">
      <c r="B5898" s="153"/>
      <c r="C5898" s="179"/>
      <c r="E5898" s="180"/>
      <c r="F5898" s="181"/>
      <c r="G5898" s="181"/>
      <c r="H5898" s="182"/>
    </row>
    <row r="5899" spans="2:8">
      <c r="B5899" s="153"/>
      <c r="C5899" s="179"/>
      <c r="E5899" s="180"/>
      <c r="F5899" s="181"/>
      <c r="G5899" s="181"/>
      <c r="H5899" s="182"/>
    </row>
    <row r="5900" spans="2:8">
      <c r="B5900" s="153"/>
      <c r="C5900" s="179"/>
      <c r="E5900" s="180"/>
      <c r="F5900" s="181"/>
      <c r="G5900" s="181"/>
      <c r="H5900" s="182"/>
    </row>
    <row r="5901" spans="2:8">
      <c r="B5901" s="153"/>
      <c r="C5901" s="179"/>
      <c r="E5901" s="180"/>
      <c r="F5901" s="181"/>
      <c r="G5901" s="181"/>
      <c r="H5901" s="182"/>
    </row>
    <row r="5902" spans="2:8">
      <c r="B5902" s="153"/>
      <c r="C5902" s="179"/>
      <c r="E5902" s="180"/>
      <c r="F5902" s="181"/>
      <c r="G5902" s="181"/>
      <c r="H5902" s="182"/>
    </row>
    <row r="5903" spans="2:8">
      <c r="B5903" s="153"/>
      <c r="C5903" s="179"/>
      <c r="E5903" s="180"/>
      <c r="F5903" s="181"/>
      <c r="G5903" s="181"/>
      <c r="H5903" s="182"/>
    </row>
    <row r="5904" spans="2:8">
      <c r="B5904" s="153"/>
      <c r="C5904" s="179"/>
      <c r="E5904" s="180"/>
      <c r="F5904" s="181"/>
      <c r="G5904" s="181"/>
      <c r="H5904" s="182"/>
    </row>
    <row r="5905" spans="2:8">
      <c r="B5905" s="153"/>
      <c r="C5905" s="179"/>
      <c r="E5905" s="180"/>
      <c r="F5905" s="181"/>
      <c r="G5905" s="181"/>
      <c r="H5905" s="182"/>
    </row>
    <row r="5906" spans="2:8">
      <c r="B5906" s="153"/>
      <c r="C5906" s="179"/>
      <c r="E5906" s="180"/>
      <c r="F5906" s="181"/>
      <c r="G5906" s="181"/>
      <c r="H5906" s="182"/>
    </row>
    <row r="5907" spans="2:8">
      <c r="B5907" s="153"/>
      <c r="C5907" s="179"/>
      <c r="E5907" s="180"/>
      <c r="F5907" s="181"/>
      <c r="G5907" s="181"/>
      <c r="H5907" s="182"/>
    </row>
    <row r="5908" spans="2:8">
      <c r="B5908" s="153"/>
      <c r="C5908" s="179"/>
      <c r="E5908" s="180"/>
      <c r="F5908" s="181"/>
      <c r="G5908" s="181"/>
      <c r="H5908" s="182"/>
    </row>
    <row r="5909" spans="2:8">
      <c r="B5909" s="153"/>
      <c r="C5909" s="179"/>
      <c r="E5909" s="180"/>
      <c r="F5909" s="181"/>
      <c r="G5909" s="181"/>
      <c r="H5909" s="182"/>
    </row>
    <row r="5910" spans="2:8">
      <c r="B5910" s="153"/>
      <c r="C5910" s="179"/>
      <c r="E5910" s="180"/>
      <c r="F5910" s="181"/>
      <c r="G5910" s="181"/>
      <c r="H5910" s="182"/>
    </row>
    <row r="5911" spans="2:8">
      <c r="B5911" s="153"/>
      <c r="C5911" s="179"/>
      <c r="E5911" s="180"/>
      <c r="F5911" s="181"/>
      <c r="G5911" s="181"/>
      <c r="H5911" s="182"/>
    </row>
    <row r="5912" spans="2:8">
      <c r="B5912" s="153"/>
      <c r="C5912" s="179"/>
      <c r="E5912" s="180"/>
      <c r="F5912" s="181"/>
      <c r="G5912" s="181"/>
      <c r="H5912" s="182"/>
    </row>
    <row r="5913" spans="2:8">
      <c r="B5913" s="153"/>
      <c r="C5913" s="179"/>
      <c r="E5913" s="180"/>
      <c r="F5913" s="181"/>
      <c r="G5913" s="181"/>
      <c r="H5913" s="182"/>
    </row>
    <row r="5914" spans="2:8">
      <c r="B5914" s="153"/>
      <c r="C5914" s="179"/>
      <c r="E5914" s="180"/>
      <c r="F5914" s="181"/>
      <c r="G5914" s="181"/>
      <c r="H5914" s="182"/>
    </row>
    <row r="5915" spans="2:8">
      <c r="B5915" s="153"/>
      <c r="C5915" s="179"/>
      <c r="E5915" s="180"/>
      <c r="F5915" s="181"/>
      <c r="G5915" s="181"/>
      <c r="H5915" s="182"/>
    </row>
    <row r="5916" spans="2:8">
      <c r="B5916" s="153"/>
      <c r="C5916" s="179"/>
      <c r="E5916" s="180"/>
      <c r="F5916" s="181"/>
      <c r="G5916" s="181"/>
      <c r="H5916" s="182"/>
    </row>
    <row r="5917" spans="2:8">
      <c r="B5917" s="153"/>
      <c r="C5917" s="179"/>
      <c r="E5917" s="180"/>
      <c r="F5917" s="181"/>
      <c r="G5917" s="181"/>
      <c r="H5917" s="182"/>
    </row>
    <row r="5918" spans="2:8">
      <c r="B5918" s="153"/>
      <c r="C5918" s="179"/>
      <c r="E5918" s="180"/>
      <c r="F5918" s="181"/>
      <c r="G5918" s="181"/>
      <c r="H5918" s="182"/>
    </row>
    <row r="5919" spans="2:8">
      <c r="B5919" s="153"/>
      <c r="C5919" s="179"/>
      <c r="E5919" s="180"/>
      <c r="F5919" s="181"/>
      <c r="G5919" s="181"/>
      <c r="H5919" s="182"/>
    </row>
    <row r="5920" spans="2:8">
      <c r="B5920" s="153"/>
      <c r="C5920" s="179"/>
      <c r="E5920" s="180"/>
      <c r="F5920" s="181"/>
      <c r="G5920" s="181"/>
      <c r="H5920" s="182"/>
    </row>
    <row r="5921" spans="2:8">
      <c r="B5921" s="153"/>
      <c r="C5921" s="179"/>
      <c r="E5921" s="180"/>
      <c r="F5921" s="181"/>
      <c r="G5921" s="181"/>
      <c r="H5921" s="182"/>
    </row>
    <row r="5922" spans="2:8">
      <c r="B5922" s="153"/>
      <c r="C5922" s="179"/>
      <c r="E5922" s="180"/>
      <c r="F5922" s="181"/>
      <c r="G5922" s="181"/>
      <c r="H5922" s="182"/>
    </row>
    <row r="5923" spans="2:8">
      <c r="B5923" s="153"/>
      <c r="C5923" s="179"/>
      <c r="E5923" s="180"/>
      <c r="F5923" s="181"/>
      <c r="G5923" s="181"/>
      <c r="H5923" s="182"/>
    </row>
    <row r="5924" spans="2:8">
      <c r="B5924" s="153"/>
      <c r="C5924" s="179"/>
      <c r="E5924" s="180"/>
      <c r="F5924" s="181"/>
      <c r="G5924" s="181"/>
      <c r="H5924" s="182"/>
    </row>
    <row r="5925" spans="2:8">
      <c r="B5925" s="153"/>
      <c r="C5925" s="179"/>
      <c r="E5925" s="180"/>
      <c r="F5925" s="181"/>
      <c r="G5925" s="181"/>
      <c r="H5925" s="182"/>
    </row>
    <row r="5926" spans="2:8">
      <c r="B5926" s="153"/>
      <c r="C5926" s="179"/>
      <c r="E5926" s="180"/>
      <c r="F5926" s="181"/>
      <c r="G5926" s="181"/>
      <c r="H5926" s="182"/>
    </row>
    <row r="5927" spans="2:8">
      <c r="B5927" s="153"/>
      <c r="C5927" s="179"/>
      <c r="E5927" s="180"/>
      <c r="F5927" s="181"/>
      <c r="G5927" s="181"/>
      <c r="H5927" s="182"/>
    </row>
    <row r="5928" spans="2:8">
      <c r="B5928" s="153"/>
      <c r="C5928" s="179"/>
      <c r="E5928" s="180"/>
      <c r="F5928" s="181"/>
      <c r="G5928" s="181"/>
      <c r="H5928" s="182"/>
    </row>
    <row r="5929" spans="2:8">
      <c r="B5929" s="153"/>
      <c r="C5929" s="179"/>
      <c r="E5929" s="180"/>
      <c r="F5929" s="181"/>
      <c r="G5929" s="181"/>
      <c r="H5929" s="182"/>
    </row>
    <row r="5930" spans="2:8">
      <c r="B5930" s="153"/>
      <c r="C5930" s="179"/>
      <c r="E5930" s="180"/>
      <c r="F5930" s="181"/>
      <c r="G5930" s="181"/>
      <c r="H5930" s="182"/>
    </row>
    <row r="5931" spans="2:8">
      <c r="B5931" s="153"/>
      <c r="C5931" s="179"/>
      <c r="E5931" s="180"/>
      <c r="F5931" s="181"/>
      <c r="G5931" s="181"/>
      <c r="H5931" s="182"/>
    </row>
    <row r="5932" spans="2:8">
      <c r="B5932" s="153"/>
      <c r="C5932" s="179"/>
      <c r="E5932" s="180"/>
      <c r="F5932" s="181"/>
      <c r="G5932" s="181"/>
      <c r="H5932" s="182"/>
    </row>
    <row r="5933" spans="2:8">
      <c r="B5933" s="153"/>
      <c r="C5933" s="179"/>
      <c r="E5933" s="180"/>
      <c r="F5933" s="181"/>
      <c r="G5933" s="181"/>
      <c r="H5933" s="182"/>
    </row>
    <row r="5934" spans="2:8">
      <c r="B5934" s="153"/>
      <c r="C5934" s="179"/>
      <c r="E5934" s="180"/>
      <c r="F5934" s="181"/>
      <c r="G5934" s="181"/>
      <c r="H5934" s="182"/>
    </row>
    <row r="5935" spans="2:8">
      <c r="B5935" s="153"/>
      <c r="C5935" s="179"/>
      <c r="E5935" s="180"/>
      <c r="F5935" s="181"/>
      <c r="G5935" s="181"/>
      <c r="H5935" s="182"/>
    </row>
    <row r="5936" spans="2:8">
      <c r="B5936" s="153"/>
      <c r="C5936" s="179"/>
      <c r="E5936" s="180"/>
      <c r="F5936" s="181"/>
      <c r="G5936" s="181"/>
      <c r="H5936" s="182"/>
    </row>
    <row r="5937" spans="2:8">
      <c r="B5937" s="153"/>
      <c r="C5937" s="179"/>
      <c r="E5937" s="180"/>
      <c r="F5937" s="181"/>
      <c r="G5937" s="181"/>
      <c r="H5937" s="182"/>
    </row>
    <row r="5938" spans="2:8">
      <c r="B5938" s="153"/>
      <c r="C5938" s="179"/>
      <c r="E5938" s="180"/>
      <c r="F5938" s="181"/>
      <c r="G5938" s="181"/>
      <c r="H5938" s="182"/>
    </row>
    <row r="5939" spans="2:8">
      <c r="B5939" s="153"/>
      <c r="C5939" s="179"/>
      <c r="E5939" s="180"/>
      <c r="F5939" s="181"/>
      <c r="G5939" s="181"/>
      <c r="H5939" s="182"/>
    </row>
    <row r="5940" spans="2:8">
      <c r="B5940" s="153"/>
      <c r="C5940" s="179"/>
      <c r="E5940" s="180"/>
      <c r="F5940" s="181"/>
      <c r="G5940" s="181"/>
      <c r="H5940" s="182"/>
    </row>
    <row r="5941" spans="2:8">
      <c r="B5941" s="153"/>
      <c r="C5941" s="179"/>
      <c r="E5941" s="180"/>
      <c r="F5941" s="181"/>
      <c r="G5941" s="181"/>
      <c r="H5941" s="182"/>
    </row>
    <row r="5942" spans="2:8">
      <c r="B5942" s="153"/>
      <c r="C5942" s="179"/>
      <c r="E5942" s="180"/>
      <c r="F5942" s="181"/>
      <c r="G5942" s="181"/>
      <c r="H5942" s="182"/>
    </row>
    <row r="5943" spans="2:8">
      <c r="B5943" s="153"/>
      <c r="C5943" s="179"/>
      <c r="E5943" s="180"/>
      <c r="F5943" s="181"/>
      <c r="G5943" s="181"/>
      <c r="H5943" s="182"/>
    </row>
    <row r="5944" spans="2:8">
      <c r="B5944" s="153"/>
      <c r="C5944" s="179"/>
      <c r="E5944" s="180"/>
      <c r="F5944" s="181"/>
      <c r="G5944" s="181"/>
      <c r="H5944" s="182"/>
    </row>
    <row r="5945" spans="2:8">
      <c r="B5945" s="153"/>
      <c r="C5945" s="179"/>
      <c r="E5945" s="180"/>
      <c r="F5945" s="181"/>
      <c r="G5945" s="181"/>
      <c r="H5945" s="182"/>
    </row>
    <row r="5946" spans="2:8">
      <c r="B5946" s="153"/>
      <c r="C5946" s="179"/>
      <c r="E5946" s="180"/>
      <c r="F5946" s="181"/>
      <c r="G5946" s="181"/>
      <c r="H5946" s="182"/>
    </row>
    <row r="5947" spans="2:8">
      <c r="B5947" s="153"/>
      <c r="C5947" s="179"/>
      <c r="E5947" s="180"/>
      <c r="F5947" s="181"/>
      <c r="G5947" s="181"/>
      <c r="H5947" s="182"/>
    </row>
    <row r="5948" spans="2:8">
      <c r="B5948" s="153"/>
      <c r="C5948" s="179"/>
      <c r="E5948" s="180"/>
      <c r="F5948" s="181"/>
      <c r="G5948" s="181"/>
      <c r="H5948" s="182"/>
    </row>
    <row r="5949" spans="2:8">
      <c r="B5949" s="153"/>
      <c r="C5949" s="179"/>
      <c r="E5949" s="180"/>
      <c r="F5949" s="181"/>
      <c r="G5949" s="181"/>
      <c r="H5949" s="182"/>
    </row>
    <row r="5950" spans="2:8">
      <c r="B5950" s="153"/>
      <c r="C5950" s="179"/>
      <c r="E5950" s="180"/>
      <c r="F5950" s="181"/>
      <c r="G5950" s="181"/>
      <c r="H5950" s="182"/>
    </row>
    <row r="5951" spans="2:8">
      <c r="B5951" s="153"/>
      <c r="C5951" s="179"/>
      <c r="E5951" s="180"/>
      <c r="F5951" s="181"/>
      <c r="G5951" s="181"/>
      <c r="H5951" s="182"/>
    </row>
    <row r="5952" spans="2:8">
      <c r="B5952" s="153"/>
      <c r="C5952" s="179"/>
      <c r="E5952" s="180"/>
      <c r="F5952" s="181"/>
      <c r="G5952" s="181"/>
      <c r="H5952" s="182"/>
    </row>
    <row r="5953" spans="2:8">
      <c r="B5953" s="153"/>
      <c r="C5953" s="179"/>
      <c r="E5953" s="180"/>
      <c r="F5953" s="181"/>
      <c r="G5953" s="181"/>
      <c r="H5953" s="182"/>
    </row>
    <row r="5954" spans="2:8">
      <c r="B5954" s="153"/>
      <c r="C5954" s="179"/>
      <c r="E5954" s="180"/>
      <c r="F5954" s="181"/>
      <c r="G5954" s="181"/>
      <c r="H5954" s="182"/>
    </row>
    <row r="5955" spans="2:8">
      <c r="B5955" s="153"/>
      <c r="C5955" s="179"/>
      <c r="E5955" s="180"/>
      <c r="F5955" s="181"/>
      <c r="G5955" s="181"/>
      <c r="H5955" s="182"/>
    </row>
    <row r="5956" spans="2:8">
      <c r="B5956" s="153"/>
      <c r="C5956" s="179"/>
      <c r="E5956" s="180"/>
      <c r="F5956" s="181"/>
      <c r="G5956" s="181"/>
      <c r="H5956" s="182"/>
    </row>
    <row r="5957" spans="2:8">
      <c r="B5957" s="153"/>
      <c r="C5957" s="179"/>
      <c r="E5957" s="180"/>
      <c r="F5957" s="181"/>
      <c r="G5957" s="181"/>
      <c r="H5957" s="182"/>
    </row>
    <row r="5958" spans="2:8">
      <c r="B5958" s="153"/>
      <c r="C5958" s="179"/>
      <c r="E5958" s="180"/>
      <c r="F5958" s="181"/>
      <c r="G5958" s="181"/>
      <c r="H5958" s="182"/>
    </row>
    <row r="5959" spans="2:8">
      <c r="B5959" s="153"/>
      <c r="C5959" s="179"/>
      <c r="E5959" s="180"/>
      <c r="F5959" s="181"/>
      <c r="G5959" s="181"/>
      <c r="H5959" s="182"/>
    </row>
    <row r="5960" spans="2:8">
      <c r="B5960" s="153"/>
      <c r="C5960" s="179"/>
      <c r="E5960" s="180"/>
      <c r="F5960" s="181"/>
      <c r="G5960" s="181"/>
      <c r="H5960" s="182"/>
    </row>
    <row r="5961" spans="2:8">
      <c r="B5961" s="153"/>
      <c r="C5961" s="179"/>
      <c r="E5961" s="180"/>
      <c r="F5961" s="181"/>
      <c r="G5961" s="181"/>
      <c r="H5961" s="182"/>
    </row>
    <row r="5962" spans="2:8">
      <c r="B5962" s="153"/>
      <c r="C5962" s="179"/>
      <c r="E5962" s="180"/>
      <c r="F5962" s="181"/>
      <c r="G5962" s="181"/>
      <c r="H5962" s="182"/>
    </row>
    <row r="5963" spans="2:8">
      <c r="B5963" s="153"/>
      <c r="C5963" s="179"/>
      <c r="E5963" s="180"/>
      <c r="F5963" s="181"/>
      <c r="G5963" s="181"/>
      <c r="H5963" s="182"/>
    </row>
    <row r="5964" spans="2:8">
      <c r="B5964" s="153"/>
      <c r="C5964" s="179"/>
      <c r="E5964" s="180"/>
      <c r="F5964" s="181"/>
      <c r="G5964" s="181"/>
      <c r="H5964" s="182"/>
    </row>
    <row r="5965" spans="2:8">
      <c r="B5965" s="153"/>
      <c r="C5965" s="179"/>
      <c r="E5965" s="180"/>
      <c r="F5965" s="181"/>
      <c r="G5965" s="181"/>
      <c r="H5965" s="182"/>
    </row>
    <row r="5966" spans="2:8">
      <c r="B5966" s="153"/>
      <c r="C5966" s="179"/>
      <c r="E5966" s="180"/>
      <c r="F5966" s="181"/>
      <c r="G5966" s="181"/>
      <c r="H5966" s="182"/>
    </row>
    <row r="5967" spans="2:8">
      <c r="B5967" s="153"/>
      <c r="C5967" s="179"/>
      <c r="E5967" s="180"/>
      <c r="F5967" s="181"/>
      <c r="G5967" s="181"/>
      <c r="H5967" s="182"/>
    </row>
    <row r="5968" spans="2:8">
      <c r="B5968" s="153"/>
      <c r="C5968" s="179"/>
      <c r="E5968" s="180"/>
      <c r="F5968" s="181"/>
      <c r="G5968" s="181"/>
      <c r="H5968" s="182"/>
    </row>
    <row r="5969" spans="2:8">
      <c r="B5969" s="153"/>
      <c r="C5969" s="179"/>
      <c r="E5969" s="180"/>
      <c r="F5969" s="181"/>
      <c r="G5969" s="181"/>
      <c r="H5969" s="182"/>
    </row>
    <row r="5970" spans="2:8">
      <c r="B5970" s="153"/>
      <c r="C5970" s="179"/>
      <c r="E5970" s="180"/>
      <c r="F5970" s="181"/>
      <c r="G5970" s="181"/>
      <c r="H5970" s="182"/>
    </row>
    <row r="5971" spans="2:8">
      <c r="B5971" s="153"/>
      <c r="C5971" s="179"/>
      <c r="E5971" s="180"/>
      <c r="F5971" s="181"/>
      <c r="G5971" s="181"/>
      <c r="H5971" s="182"/>
    </row>
    <row r="5972" spans="2:8">
      <c r="B5972" s="153"/>
      <c r="C5972" s="179"/>
      <c r="E5972" s="180"/>
      <c r="F5972" s="181"/>
      <c r="G5972" s="181"/>
      <c r="H5972" s="182"/>
    </row>
    <row r="5973" spans="2:8">
      <c r="B5973" s="153"/>
      <c r="C5973" s="179"/>
      <c r="E5973" s="180"/>
      <c r="F5973" s="181"/>
      <c r="G5973" s="181"/>
      <c r="H5973" s="182"/>
    </row>
    <row r="5974" spans="2:8">
      <c r="B5974" s="153"/>
      <c r="C5974" s="179"/>
      <c r="E5974" s="180"/>
      <c r="F5974" s="181"/>
      <c r="G5974" s="181"/>
      <c r="H5974" s="182"/>
    </row>
    <row r="5975" spans="2:8">
      <c r="B5975" s="153"/>
      <c r="C5975" s="179"/>
      <c r="E5975" s="180"/>
      <c r="F5975" s="181"/>
      <c r="G5975" s="181"/>
      <c r="H5975" s="182"/>
    </row>
    <row r="5976" spans="2:8">
      <c r="B5976" s="153"/>
      <c r="C5976" s="179"/>
      <c r="E5976" s="180"/>
      <c r="F5976" s="181"/>
      <c r="G5976" s="181"/>
      <c r="H5976" s="182"/>
    </row>
    <row r="5977" spans="2:8">
      <c r="B5977" s="153"/>
      <c r="C5977" s="179"/>
      <c r="E5977" s="180"/>
      <c r="F5977" s="181"/>
      <c r="G5977" s="181"/>
      <c r="H5977" s="182"/>
    </row>
    <row r="5978" spans="2:8">
      <c r="B5978" s="153"/>
      <c r="C5978" s="179"/>
      <c r="E5978" s="180"/>
      <c r="F5978" s="181"/>
      <c r="G5978" s="181"/>
      <c r="H5978" s="182"/>
    </row>
    <row r="5979" spans="2:8">
      <c r="B5979" s="153"/>
      <c r="C5979" s="179"/>
      <c r="E5979" s="180"/>
      <c r="F5979" s="181"/>
      <c r="G5979" s="181"/>
      <c r="H5979" s="182"/>
    </row>
    <row r="5980" spans="2:8">
      <c r="B5980" s="153"/>
      <c r="C5980" s="179"/>
      <c r="E5980" s="180"/>
      <c r="F5980" s="181"/>
      <c r="G5980" s="181"/>
      <c r="H5980" s="182"/>
    </row>
    <row r="5981" spans="2:8">
      <c r="B5981" s="153"/>
      <c r="C5981" s="179"/>
      <c r="E5981" s="180"/>
      <c r="F5981" s="181"/>
      <c r="G5981" s="181"/>
      <c r="H5981" s="182"/>
    </row>
    <row r="5982" spans="2:8">
      <c r="B5982" s="153"/>
      <c r="C5982" s="179"/>
      <c r="E5982" s="180"/>
      <c r="F5982" s="181"/>
      <c r="G5982" s="181"/>
      <c r="H5982" s="182"/>
    </row>
    <row r="5983" spans="2:8">
      <c r="B5983" s="153"/>
      <c r="C5983" s="179"/>
      <c r="E5983" s="180"/>
      <c r="F5983" s="181"/>
      <c r="G5983" s="181"/>
      <c r="H5983" s="182"/>
    </row>
    <row r="5984" spans="2:8">
      <c r="B5984" s="153"/>
      <c r="C5984" s="179"/>
      <c r="E5984" s="180"/>
      <c r="F5984" s="181"/>
      <c r="G5984" s="181"/>
      <c r="H5984" s="182"/>
    </row>
    <row r="5985" spans="2:8">
      <c r="B5985" s="153"/>
      <c r="C5985" s="179"/>
      <c r="E5985" s="180"/>
      <c r="F5985" s="181"/>
      <c r="G5985" s="181"/>
      <c r="H5985" s="182"/>
    </row>
    <row r="5986" spans="2:8">
      <c r="B5986" s="153"/>
      <c r="C5986" s="179"/>
      <c r="E5986" s="180"/>
      <c r="F5986" s="181"/>
      <c r="G5986" s="181"/>
      <c r="H5986" s="182"/>
    </row>
    <row r="5987" spans="2:8">
      <c r="B5987" s="153"/>
      <c r="C5987" s="179"/>
      <c r="E5987" s="180"/>
      <c r="F5987" s="181"/>
      <c r="G5987" s="181"/>
      <c r="H5987" s="182"/>
    </row>
    <row r="5988" spans="2:8">
      <c r="B5988" s="153"/>
      <c r="C5988" s="179"/>
      <c r="E5988" s="180"/>
      <c r="F5988" s="181"/>
      <c r="G5988" s="181"/>
      <c r="H5988" s="182"/>
    </row>
    <row r="5989" spans="2:8">
      <c r="B5989" s="153"/>
      <c r="C5989" s="179"/>
      <c r="E5989" s="180"/>
      <c r="F5989" s="181"/>
      <c r="G5989" s="181"/>
      <c r="H5989" s="182"/>
    </row>
    <row r="5990" spans="2:8">
      <c r="B5990" s="153"/>
      <c r="C5990" s="179"/>
      <c r="E5990" s="180"/>
      <c r="F5990" s="181"/>
      <c r="G5990" s="181"/>
      <c r="H5990" s="182"/>
    </row>
    <row r="5991" spans="2:8">
      <c r="B5991" s="153"/>
      <c r="C5991" s="179"/>
      <c r="E5991" s="180"/>
      <c r="F5991" s="181"/>
      <c r="G5991" s="181"/>
      <c r="H5991" s="182"/>
    </row>
    <row r="5992" spans="2:8">
      <c r="B5992" s="153"/>
      <c r="C5992" s="179"/>
      <c r="E5992" s="180"/>
      <c r="F5992" s="181"/>
      <c r="G5992" s="181"/>
      <c r="H5992" s="182"/>
    </row>
    <row r="5993" spans="2:8">
      <c r="B5993" s="153"/>
      <c r="C5993" s="179"/>
      <c r="E5993" s="180"/>
      <c r="F5993" s="181"/>
      <c r="G5993" s="181"/>
      <c r="H5993" s="182"/>
    </row>
    <row r="5994" spans="2:8">
      <c r="B5994" s="153"/>
      <c r="C5994" s="179"/>
      <c r="E5994" s="180"/>
      <c r="F5994" s="181"/>
      <c r="G5994" s="181"/>
      <c r="H5994" s="182"/>
    </row>
    <row r="5995" spans="2:8">
      <c r="B5995" s="153"/>
      <c r="C5995" s="179"/>
      <c r="E5995" s="180"/>
      <c r="F5995" s="181"/>
      <c r="G5995" s="181"/>
      <c r="H5995" s="182"/>
    </row>
    <row r="5996" spans="2:8">
      <c r="B5996" s="153"/>
      <c r="C5996" s="179"/>
      <c r="E5996" s="180"/>
      <c r="F5996" s="181"/>
      <c r="G5996" s="181"/>
      <c r="H5996" s="182"/>
    </row>
    <row r="5997" spans="2:8">
      <c r="B5997" s="153"/>
      <c r="C5997" s="179"/>
      <c r="E5997" s="180"/>
      <c r="F5997" s="181"/>
      <c r="G5997" s="181"/>
      <c r="H5997" s="182"/>
    </row>
    <row r="5998" spans="2:8">
      <c r="B5998" s="153"/>
      <c r="C5998" s="179"/>
      <c r="E5998" s="180"/>
      <c r="F5998" s="181"/>
      <c r="G5998" s="181"/>
      <c r="H5998" s="182"/>
    </row>
    <row r="5999" spans="2:8">
      <c r="B5999" s="153"/>
      <c r="C5999" s="179"/>
      <c r="E5999" s="180"/>
      <c r="F5999" s="181"/>
      <c r="G5999" s="181"/>
      <c r="H5999" s="182"/>
    </row>
    <row r="6000" spans="2:8">
      <c r="B6000" s="153"/>
      <c r="C6000" s="179"/>
      <c r="E6000" s="180"/>
      <c r="F6000" s="181"/>
      <c r="G6000" s="181"/>
      <c r="H6000" s="182"/>
    </row>
    <row r="6001" spans="2:8">
      <c r="B6001" s="153"/>
      <c r="C6001" s="179"/>
      <c r="E6001" s="180"/>
      <c r="F6001" s="181"/>
      <c r="G6001" s="181"/>
      <c r="H6001" s="182"/>
    </row>
    <row r="6002" spans="2:8">
      <c r="B6002" s="153"/>
      <c r="C6002" s="179"/>
      <c r="E6002" s="180"/>
      <c r="F6002" s="181"/>
      <c r="G6002" s="181"/>
      <c r="H6002" s="182"/>
    </row>
    <row r="6003" spans="2:8">
      <c r="B6003" s="153"/>
      <c r="C6003" s="179"/>
      <c r="E6003" s="180"/>
      <c r="F6003" s="181"/>
      <c r="G6003" s="181"/>
      <c r="H6003" s="182"/>
    </row>
    <row r="6004" spans="2:8">
      <c r="B6004" s="153"/>
      <c r="C6004" s="179"/>
      <c r="E6004" s="180"/>
      <c r="F6004" s="181"/>
      <c r="G6004" s="181"/>
      <c r="H6004" s="182"/>
    </row>
    <row r="6005" spans="2:8">
      <c r="B6005" s="153"/>
      <c r="C6005" s="179"/>
      <c r="E6005" s="180"/>
      <c r="F6005" s="181"/>
      <c r="G6005" s="181"/>
      <c r="H6005" s="182"/>
    </row>
    <row r="6006" spans="2:8">
      <c r="B6006" s="153"/>
      <c r="C6006" s="179"/>
      <c r="E6006" s="180"/>
      <c r="F6006" s="181"/>
      <c r="G6006" s="181"/>
      <c r="H6006" s="182"/>
    </row>
    <row r="6007" spans="2:8">
      <c r="B6007" s="153"/>
      <c r="C6007" s="179"/>
      <c r="E6007" s="180"/>
      <c r="F6007" s="181"/>
      <c r="G6007" s="181"/>
      <c r="H6007" s="182"/>
    </row>
    <row r="6008" spans="2:8">
      <c r="B6008" s="153"/>
      <c r="C6008" s="179"/>
      <c r="E6008" s="180"/>
      <c r="F6008" s="181"/>
      <c r="G6008" s="181"/>
      <c r="H6008" s="182"/>
    </row>
    <row r="6009" spans="2:8">
      <c r="B6009" s="153"/>
      <c r="C6009" s="179"/>
      <c r="E6009" s="180"/>
      <c r="F6009" s="181"/>
      <c r="G6009" s="181"/>
      <c r="H6009" s="182"/>
    </row>
    <row r="6010" spans="2:8">
      <c r="B6010" s="153"/>
      <c r="C6010" s="179"/>
      <c r="E6010" s="180"/>
      <c r="F6010" s="181"/>
      <c r="G6010" s="181"/>
      <c r="H6010" s="182"/>
    </row>
    <row r="6011" spans="2:8">
      <c r="B6011" s="153"/>
      <c r="C6011" s="179"/>
      <c r="E6011" s="180"/>
      <c r="F6011" s="181"/>
      <c r="G6011" s="181"/>
      <c r="H6011" s="182"/>
    </row>
    <row r="6012" spans="2:8">
      <c r="B6012" s="153"/>
      <c r="C6012" s="179"/>
      <c r="E6012" s="180"/>
      <c r="F6012" s="181"/>
      <c r="G6012" s="181"/>
      <c r="H6012" s="182"/>
    </row>
    <row r="6013" spans="2:8">
      <c r="B6013" s="153"/>
      <c r="C6013" s="179"/>
      <c r="E6013" s="180"/>
      <c r="F6013" s="181"/>
      <c r="G6013" s="181"/>
      <c r="H6013" s="182"/>
    </row>
    <row r="6014" spans="2:8">
      <c r="B6014" s="153"/>
      <c r="C6014" s="179"/>
      <c r="E6014" s="180"/>
      <c r="F6014" s="181"/>
      <c r="G6014" s="181"/>
      <c r="H6014" s="182"/>
    </row>
    <row r="6015" spans="2:8">
      <c r="B6015" s="153"/>
      <c r="C6015" s="179"/>
      <c r="E6015" s="180"/>
      <c r="F6015" s="181"/>
      <c r="G6015" s="181"/>
      <c r="H6015" s="182"/>
    </row>
    <row r="6016" spans="2:8">
      <c r="B6016" s="153"/>
      <c r="C6016" s="179"/>
      <c r="E6016" s="180"/>
      <c r="F6016" s="181"/>
      <c r="G6016" s="181"/>
      <c r="H6016" s="182"/>
    </row>
    <row r="6017" spans="2:8">
      <c r="B6017" s="153"/>
      <c r="C6017" s="179"/>
      <c r="E6017" s="180"/>
      <c r="F6017" s="181"/>
      <c r="G6017" s="181"/>
      <c r="H6017" s="182"/>
    </row>
    <row r="6018" spans="2:8">
      <c r="B6018" s="153"/>
      <c r="C6018" s="179"/>
      <c r="E6018" s="180"/>
      <c r="F6018" s="181"/>
      <c r="G6018" s="181"/>
      <c r="H6018" s="182"/>
    </row>
    <row r="6019" spans="2:8">
      <c r="B6019" s="153"/>
      <c r="C6019" s="179"/>
      <c r="E6019" s="180"/>
      <c r="F6019" s="181"/>
      <c r="G6019" s="181"/>
      <c r="H6019" s="182"/>
    </row>
    <row r="6020" spans="2:8">
      <c r="B6020" s="153"/>
      <c r="C6020" s="179"/>
      <c r="E6020" s="180"/>
      <c r="F6020" s="181"/>
      <c r="G6020" s="181"/>
      <c r="H6020" s="182"/>
    </row>
    <row r="6021" spans="2:8">
      <c r="B6021" s="153"/>
      <c r="C6021" s="179"/>
      <c r="E6021" s="180"/>
      <c r="F6021" s="181"/>
      <c r="G6021" s="181"/>
      <c r="H6021" s="182"/>
    </row>
    <row r="6022" spans="2:8">
      <c r="B6022" s="153"/>
      <c r="C6022" s="179"/>
      <c r="E6022" s="180"/>
      <c r="F6022" s="181"/>
      <c r="G6022" s="181"/>
      <c r="H6022" s="182"/>
    </row>
    <row r="6023" spans="2:8">
      <c r="B6023" s="153"/>
      <c r="C6023" s="179"/>
      <c r="E6023" s="180"/>
      <c r="F6023" s="181"/>
      <c r="G6023" s="181"/>
      <c r="H6023" s="182"/>
    </row>
    <row r="6024" spans="2:8">
      <c r="B6024" s="153"/>
      <c r="C6024" s="179"/>
      <c r="E6024" s="180"/>
      <c r="F6024" s="181"/>
      <c r="G6024" s="181"/>
      <c r="H6024" s="182"/>
    </row>
    <row r="6025" spans="2:8">
      <c r="B6025" s="153"/>
      <c r="C6025" s="179"/>
      <c r="E6025" s="180"/>
      <c r="F6025" s="181"/>
      <c r="G6025" s="181"/>
      <c r="H6025" s="182"/>
    </row>
    <row r="6026" spans="2:8">
      <c r="B6026" s="153"/>
      <c r="C6026" s="179"/>
      <c r="E6026" s="180"/>
      <c r="F6026" s="181"/>
      <c r="G6026" s="181"/>
      <c r="H6026" s="182"/>
    </row>
    <row r="6027" spans="2:8">
      <c r="B6027" s="153"/>
      <c r="C6027" s="179"/>
      <c r="E6027" s="180"/>
      <c r="F6027" s="181"/>
      <c r="G6027" s="181"/>
      <c r="H6027" s="182"/>
    </row>
    <row r="6028" spans="2:8">
      <c r="B6028" s="153"/>
      <c r="C6028" s="179"/>
      <c r="E6028" s="180"/>
      <c r="F6028" s="181"/>
      <c r="G6028" s="181"/>
      <c r="H6028" s="182"/>
    </row>
    <row r="6029" spans="2:8">
      <c r="B6029" s="153"/>
      <c r="C6029" s="179"/>
      <c r="E6029" s="180"/>
      <c r="F6029" s="181"/>
      <c r="G6029" s="181"/>
      <c r="H6029" s="182"/>
    </row>
    <row r="6030" spans="2:8">
      <c r="B6030" s="153"/>
      <c r="C6030" s="179"/>
      <c r="E6030" s="180"/>
      <c r="F6030" s="181"/>
      <c r="G6030" s="181"/>
      <c r="H6030" s="182"/>
    </row>
    <row r="6031" spans="2:8">
      <c r="B6031" s="153"/>
      <c r="C6031" s="179"/>
      <c r="E6031" s="180"/>
      <c r="F6031" s="181"/>
      <c r="G6031" s="181"/>
      <c r="H6031" s="182"/>
    </row>
    <row r="6032" spans="2:8">
      <c r="B6032" s="153"/>
      <c r="C6032" s="179"/>
      <c r="E6032" s="180"/>
      <c r="F6032" s="181"/>
      <c r="G6032" s="181"/>
      <c r="H6032" s="182"/>
    </row>
    <row r="6033" spans="2:8">
      <c r="B6033" s="153"/>
      <c r="C6033" s="179"/>
      <c r="E6033" s="180"/>
      <c r="F6033" s="181"/>
      <c r="G6033" s="181"/>
      <c r="H6033" s="182"/>
    </row>
    <row r="6034" spans="2:8">
      <c r="B6034" s="153"/>
      <c r="C6034" s="179"/>
      <c r="E6034" s="180"/>
      <c r="F6034" s="181"/>
      <c r="G6034" s="181"/>
      <c r="H6034" s="182"/>
    </row>
    <row r="6035" spans="2:8">
      <c r="B6035" s="153"/>
      <c r="C6035" s="179"/>
      <c r="E6035" s="180"/>
      <c r="F6035" s="181"/>
      <c r="G6035" s="181"/>
      <c r="H6035" s="182"/>
    </row>
    <row r="6036" spans="2:8">
      <c r="B6036" s="153"/>
      <c r="C6036" s="179"/>
      <c r="E6036" s="180"/>
      <c r="F6036" s="181"/>
      <c r="G6036" s="181"/>
      <c r="H6036" s="182"/>
    </row>
    <row r="6037" spans="2:8">
      <c r="B6037" s="153"/>
      <c r="C6037" s="179"/>
      <c r="E6037" s="180"/>
      <c r="F6037" s="181"/>
      <c r="G6037" s="181"/>
      <c r="H6037" s="182"/>
    </row>
    <row r="6038" spans="2:8">
      <c r="B6038" s="153"/>
      <c r="C6038" s="179"/>
      <c r="E6038" s="180"/>
      <c r="F6038" s="181"/>
      <c r="G6038" s="181"/>
      <c r="H6038" s="182"/>
    </row>
    <row r="6039" spans="2:8">
      <c r="B6039" s="153"/>
      <c r="C6039" s="179"/>
      <c r="E6039" s="180"/>
      <c r="F6039" s="181"/>
      <c r="G6039" s="181"/>
      <c r="H6039" s="182"/>
    </row>
    <row r="6040" spans="2:8">
      <c r="B6040" s="153"/>
      <c r="C6040" s="179"/>
      <c r="E6040" s="180"/>
      <c r="F6040" s="181"/>
      <c r="G6040" s="181"/>
      <c r="H6040" s="182"/>
    </row>
    <row r="6041" spans="2:8">
      <c r="B6041" s="153"/>
      <c r="C6041" s="179"/>
      <c r="E6041" s="180"/>
      <c r="F6041" s="181"/>
      <c r="G6041" s="181"/>
      <c r="H6041" s="182"/>
    </row>
    <row r="6042" spans="2:8">
      <c r="B6042" s="153"/>
      <c r="C6042" s="179"/>
      <c r="E6042" s="180"/>
      <c r="F6042" s="181"/>
      <c r="G6042" s="181"/>
      <c r="H6042" s="182"/>
    </row>
    <row r="6043" spans="2:8">
      <c r="B6043" s="153"/>
      <c r="C6043" s="179"/>
      <c r="E6043" s="180"/>
      <c r="F6043" s="181"/>
      <c r="G6043" s="181"/>
      <c r="H6043" s="182"/>
    </row>
    <row r="6044" spans="2:8">
      <c r="B6044" s="153"/>
      <c r="C6044" s="179"/>
      <c r="E6044" s="180"/>
      <c r="F6044" s="181"/>
      <c r="G6044" s="181"/>
      <c r="H6044" s="182"/>
    </row>
    <row r="6045" spans="2:8">
      <c r="B6045" s="153"/>
      <c r="C6045" s="179"/>
      <c r="E6045" s="180"/>
      <c r="F6045" s="181"/>
      <c r="G6045" s="181"/>
      <c r="H6045" s="182"/>
    </row>
    <row r="6046" spans="2:8">
      <c r="B6046" s="153"/>
      <c r="C6046" s="179"/>
      <c r="E6046" s="180"/>
      <c r="F6046" s="181"/>
      <c r="G6046" s="181"/>
      <c r="H6046" s="182"/>
    </row>
    <row r="6047" spans="2:8">
      <c r="B6047" s="153"/>
      <c r="C6047" s="179"/>
      <c r="E6047" s="180"/>
      <c r="F6047" s="181"/>
      <c r="G6047" s="181"/>
      <c r="H6047" s="182"/>
    </row>
    <row r="6048" spans="2:8">
      <c r="B6048" s="153"/>
      <c r="C6048" s="179"/>
      <c r="E6048" s="180"/>
      <c r="F6048" s="181"/>
      <c r="G6048" s="181"/>
      <c r="H6048" s="182"/>
    </row>
    <row r="6049" spans="2:8">
      <c r="B6049" s="153"/>
      <c r="C6049" s="179"/>
      <c r="E6049" s="180"/>
      <c r="F6049" s="181"/>
      <c r="G6049" s="181"/>
      <c r="H6049" s="182"/>
    </row>
    <row r="6050" spans="2:8">
      <c r="B6050" s="153"/>
      <c r="C6050" s="179"/>
      <c r="E6050" s="180"/>
      <c r="F6050" s="181"/>
      <c r="G6050" s="181"/>
      <c r="H6050" s="182"/>
    </row>
    <row r="6051" spans="2:8">
      <c r="B6051" s="153"/>
      <c r="C6051" s="179"/>
      <c r="E6051" s="180"/>
      <c r="F6051" s="181"/>
      <c r="G6051" s="181"/>
      <c r="H6051" s="182"/>
    </row>
    <row r="6052" spans="2:8">
      <c r="B6052" s="153"/>
      <c r="C6052" s="179"/>
      <c r="E6052" s="180"/>
      <c r="F6052" s="181"/>
      <c r="G6052" s="181"/>
      <c r="H6052" s="182"/>
    </row>
    <row r="6053" spans="2:8">
      <c r="B6053" s="153"/>
      <c r="C6053" s="179"/>
      <c r="E6053" s="180"/>
      <c r="F6053" s="181"/>
      <c r="G6053" s="181"/>
      <c r="H6053" s="182"/>
    </row>
    <row r="6054" spans="2:8">
      <c r="B6054" s="153"/>
      <c r="C6054" s="179"/>
      <c r="E6054" s="180"/>
      <c r="F6054" s="181"/>
      <c r="G6054" s="181"/>
      <c r="H6054" s="182"/>
    </row>
    <row r="6055" spans="2:8">
      <c r="B6055" s="153"/>
      <c r="C6055" s="179"/>
      <c r="E6055" s="180"/>
      <c r="F6055" s="181"/>
      <c r="G6055" s="181"/>
      <c r="H6055" s="182"/>
    </row>
    <row r="6056" spans="2:8">
      <c r="B6056" s="153"/>
      <c r="C6056" s="179"/>
      <c r="E6056" s="180"/>
      <c r="F6056" s="181"/>
      <c r="G6056" s="181"/>
      <c r="H6056" s="182"/>
    </row>
    <row r="6057" spans="2:8">
      <c r="B6057" s="153"/>
      <c r="C6057" s="179"/>
      <c r="E6057" s="180"/>
      <c r="F6057" s="181"/>
      <c r="G6057" s="181"/>
      <c r="H6057" s="182"/>
    </row>
    <row r="6058" spans="2:8">
      <c r="B6058" s="153"/>
      <c r="C6058" s="179"/>
      <c r="E6058" s="180"/>
      <c r="F6058" s="181"/>
      <c r="G6058" s="181"/>
      <c r="H6058" s="182"/>
    </row>
    <row r="6059" spans="2:8">
      <c r="B6059" s="153"/>
      <c r="C6059" s="179"/>
      <c r="E6059" s="180"/>
      <c r="F6059" s="181"/>
      <c r="G6059" s="181"/>
      <c r="H6059" s="182"/>
    </row>
    <row r="6060" spans="2:8">
      <c r="B6060" s="153"/>
      <c r="C6060" s="179"/>
      <c r="E6060" s="180"/>
      <c r="F6060" s="181"/>
      <c r="G6060" s="181"/>
      <c r="H6060" s="182"/>
    </row>
    <row r="6061" spans="2:8">
      <c r="B6061" s="153"/>
      <c r="C6061" s="179"/>
      <c r="E6061" s="180"/>
      <c r="F6061" s="181"/>
      <c r="G6061" s="181"/>
      <c r="H6061" s="182"/>
    </row>
    <row r="6062" spans="2:8">
      <c r="B6062" s="153"/>
      <c r="C6062" s="179"/>
      <c r="E6062" s="180"/>
      <c r="F6062" s="181"/>
      <c r="G6062" s="181"/>
      <c r="H6062" s="182"/>
    </row>
    <row r="6063" spans="2:8">
      <c r="B6063" s="153"/>
      <c r="C6063" s="179"/>
      <c r="E6063" s="180"/>
      <c r="F6063" s="181"/>
      <c r="G6063" s="181"/>
      <c r="H6063" s="182"/>
    </row>
    <row r="6064" spans="2:8">
      <c r="B6064" s="153"/>
      <c r="C6064" s="179"/>
      <c r="E6064" s="180"/>
      <c r="F6064" s="181"/>
      <c r="G6064" s="181"/>
      <c r="H6064" s="182"/>
    </row>
    <row r="6065" spans="2:8">
      <c r="B6065" s="153"/>
      <c r="C6065" s="179"/>
      <c r="E6065" s="180"/>
      <c r="F6065" s="181"/>
      <c r="G6065" s="181"/>
      <c r="H6065" s="182"/>
    </row>
    <row r="6066" spans="2:8">
      <c r="B6066" s="153"/>
      <c r="C6066" s="179"/>
      <c r="E6066" s="180"/>
      <c r="F6066" s="181"/>
      <c r="G6066" s="181"/>
      <c r="H6066" s="182"/>
    </row>
    <row r="6067" spans="2:8">
      <c r="B6067" s="153"/>
      <c r="C6067" s="179"/>
      <c r="E6067" s="180"/>
      <c r="F6067" s="181"/>
      <c r="G6067" s="181"/>
      <c r="H6067" s="182"/>
    </row>
    <row r="6068" spans="2:8">
      <c r="B6068" s="153"/>
      <c r="C6068" s="179"/>
      <c r="E6068" s="180"/>
      <c r="F6068" s="181"/>
      <c r="G6068" s="181"/>
      <c r="H6068" s="182"/>
    </row>
    <row r="6069" spans="2:8">
      <c r="B6069" s="153"/>
      <c r="C6069" s="179"/>
      <c r="E6069" s="180"/>
      <c r="F6069" s="181"/>
      <c r="G6069" s="181"/>
      <c r="H6069" s="182"/>
    </row>
    <row r="6070" spans="2:8">
      <c r="B6070" s="153"/>
      <c r="C6070" s="179"/>
      <c r="E6070" s="180"/>
      <c r="F6070" s="181"/>
      <c r="G6070" s="181"/>
      <c r="H6070" s="182"/>
    </row>
    <row r="6071" spans="2:8">
      <c r="B6071" s="153"/>
      <c r="C6071" s="179"/>
      <c r="E6071" s="180"/>
      <c r="F6071" s="181"/>
      <c r="G6071" s="181"/>
      <c r="H6071" s="182"/>
    </row>
    <row r="6072" spans="2:8">
      <c r="B6072" s="153"/>
      <c r="C6072" s="179"/>
      <c r="E6072" s="180"/>
      <c r="F6072" s="181"/>
      <c r="G6072" s="181"/>
      <c r="H6072" s="182"/>
    </row>
    <row r="6073" spans="2:8">
      <c r="B6073" s="153"/>
      <c r="C6073" s="179"/>
      <c r="E6073" s="180"/>
      <c r="F6073" s="181"/>
      <c r="G6073" s="181"/>
      <c r="H6073" s="182"/>
    </row>
    <row r="6074" spans="2:8">
      <c r="B6074" s="153"/>
      <c r="C6074" s="179"/>
      <c r="E6074" s="180"/>
      <c r="F6074" s="181"/>
      <c r="G6074" s="181"/>
      <c r="H6074" s="182"/>
    </row>
    <row r="6075" spans="2:8">
      <c r="B6075" s="153"/>
      <c r="C6075" s="179"/>
      <c r="E6075" s="180"/>
      <c r="F6075" s="181"/>
      <c r="G6075" s="181"/>
      <c r="H6075" s="182"/>
    </row>
    <row r="6076" spans="2:8">
      <c r="B6076" s="153"/>
      <c r="C6076" s="179"/>
      <c r="E6076" s="180"/>
      <c r="F6076" s="181"/>
      <c r="G6076" s="181"/>
      <c r="H6076" s="182"/>
    </row>
    <row r="6077" spans="2:8">
      <c r="B6077" s="153"/>
      <c r="C6077" s="179"/>
      <c r="E6077" s="180"/>
      <c r="F6077" s="181"/>
      <c r="G6077" s="181"/>
      <c r="H6077" s="182"/>
    </row>
    <row r="6078" spans="2:8">
      <c r="B6078" s="153"/>
      <c r="C6078" s="179"/>
      <c r="E6078" s="180"/>
      <c r="F6078" s="181"/>
      <c r="G6078" s="181"/>
      <c r="H6078" s="182"/>
    </row>
    <row r="6079" spans="2:8">
      <c r="B6079" s="153"/>
      <c r="C6079" s="179"/>
      <c r="E6079" s="180"/>
      <c r="F6079" s="181"/>
      <c r="G6079" s="181"/>
      <c r="H6079" s="182"/>
    </row>
    <row r="6080" spans="2:8">
      <c r="B6080" s="153"/>
      <c r="C6080" s="179"/>
      <c r="E6080" s="180"/>
      <c r="F6080" s="181"/>
      <c r="G6080" s="181"/>
      <c r="H6080" s="182"/>
    </row>
    <row r="6081" spans="2:8">
      <c r="B6081" s="153"/>
      <c r="C6081" s="179"/>
      <c r="E6081" s="180"/>
      <c r="F6081" s="181"/>
      <c r="G6081" s="181"/>
      <c r="H6081" s="182"/>
    </row>
    <row r="6082" spans="2:8">
      <c r="B6082" s="153"/>
      <c r="C6082" s="179"/>
      <c r="E6082" s="180"/>
      <c r="F6082" s="181"/>
      <c r="G6082" s="181"/>
      <c r="H6082" s="182"/>
    </row>
    <row r="6083" spans="2:8">
      <c r="B6083" s="153"/>
      <c r="C6083" s="179"/>
      <c r="E6083" s="180"/>
      <c r="F6083" s="181"/>
      <c r="G6083" s="181"/>
      <c r="H6083" s="182"/>
    </row>
    <row r="6084" spans="2:8">
      <c r="B6084" s="153"/>
      <c r="C6084" s="179"/>
      <c r="E6084" s="180"/>
      <c r="F6084" s="181"/>
      <c r="G6084" s="181"/>
      <c r="H6084" s="182"/>
    </row>
    <row r="6085" spans="2:8">
      <c r="B6085" s="153"/>
      <c r="C6085" s="179"/>
      <c r="E6085" s="180"/>
      <c r="F6085" s="181"/>
      <c r="G6085" s="181"/>
      <c r="H6085" s="182"/>
    </row>
    <row r="6086" spans="2:8">
      <c r="B6086" s="153"/>
      <c r="C6086" s="179"/>
      <c r="E6086" s="180"/>
      <c r="F6086" s="181"/>
      <c r="G6086" s="181"/>
      <c r="H6086" s="182"/>
    </row>
    <row r="6087" spans="2:8">
      <c r="B6087" s="153"/>
      <c r="C6087" s="179"/>
      <c r="E6087" s="180"/>
      <c r="F6087" s="181"/>
      <c r="G6087" s="181"/>
      <c r="H6087" s="182"/>
    </row>
    <row r="6088" spans="2:8">
      <c r="B6088" s="153"/>
      <c r="C6088" s="179"/>
      <c r="E6088" s="180"/>
      <c r="F6088" s="181"/>
      <c r="G6088" s="181"/>
      <c r="H6088" s="182"/>
    </row>
    <row r="6089" spans="2:8">
      <c r="B6089" s="153"/>
      <c r="C6089" s="179"/>
      <c r="E6089" s="180"/>
      <c r="F6089" s="181"/>
      <c r="G6089" s="181"/>
      <c r="H6089" s="182"/>
    </row>
    <row r="6090" spans="2:8">
      <c r="B6090" s="153"/>
      <c r="C6090" s="179"/>
      <c r="E6090" s="180"/>
      <c r="F6090" s="181"/>
      <c r="G6090" s="181"/>
      <c r="H6090" s="182"/>
    </row>
    <row r="6091" spans="2:8">
      <c r="B6091" s="153"/>
      <c r="C6091" s="179"/>
      <c r="E6091" s="180"/>
      <c r="F6091" s="181"/>
      <c r="G6091" s="181"/>
      <c r="H6091" s="182"/>
    </row>
    <row r="6092" spans="2:8">
      <c r="B6092" s="153"/>
      <c r="C6092" s="179"/>
      <c r="E6092" s="180"/>
      <c r="F6092" s="181"/>
      <c r="G6092" s="181"/>
      <c r="H6092" s="182"/>
    </row>
    <row r="6093" spans="2:8">
      <c r="B6093" s="153"/>
      <c r="C6093" s="179"/>
      <c r="E6093" s="180"/>
      <c r="F6093" s="181"/>
      <c r="G6093" s="181"/>
      <c r="H6093" s="182"/>
    </row>
    <row r="6094" spans="2:8">
      <c r="B6094" s="153"/>
      <c r="C6094" s="179"/>
      <c r="E6094" s="180"/>
      <c r="F6094" s="181"/>
      <c r="G6094" s="181"/>
      <c r="H6094" s="182"/>
    </row>
    <row r="6095" spans="2:8">
      <c r="B6095" s="153"/>
      <c r="C6095" s="179"/>
      <c r="E6095" s="180"/>
      <c r="F6095" s="181"/>
      <c r="G6095" s="181"/>
      <c r="H6095" s="182"/>
    </row>
    <row r="6096" spans="2:8">
      <c r="B6096" s="153"/>
      <c r="C6096" s="179"/>
      <c r="E6096" s="180"/>
      <c r="F6096" s="181"/>
      <c r="G6096" s="181"/>
      <c r="H6096" s="182"/>
    </row>
    <row r="6097" spans="2:8">
      <c r="B6097" s="153"/>
      <c r="C6097" s="179"/>
      <c r="E6097" s="180"/>
      <c r="F6097" s="181"/>
      <c r="G6097" s="181"/>
      <c r="H6097" s="182"/>
    </row>
    <row r="6098" spans="2:8">
      <c r="B6098" s="153"/>
      <c r="C6098" s="179"/>
      <c r="E6098" s="180"/>
      <c r="F6098" s="181"/>
      <c r="G6098" s="181"/>
      <c r="H6098" s="182"/>
    </row>
    <row r="6099" spans="2:8">
      <c r="B6099" s="153"/>
      <c r="C6099" s="179"/>
      <c r="E6099" s="180"/>
      <c r="F6099" s="181"/>
      <c r="G6099" s="181"/>
      <c r="H6099" s="182"/>
    </row>
    <row r="6100" spans="2:8">
      <c r="B6100" s="153"/>
      <c r="C6100" s="179"/>
      <c r="E6100" s="180"/>
      <c r="F6100" s="181"/>
      <c r="G6100" s="181"/>
      <c r="H6100" s="182"/>
    </row>
    <row r="6101" spans="2:8">
      <c r="B6101" s="153"/>
      <c r="C6101" s="179"/>
      <c r="E6101" s="180"/>
      <c r="F6101" s="181"/>
      <c r="G6101" s="181"/>
      <c r="H6101" s="182"/>
    </row>
    <row r="6102" spans="2:8">
      <c r="B6102" s="153"/>
      <c r="C6102" s="179"/>
      <c r="E6102" s="180"/>
      <c r="F6102" s="181"/>
      <c r="G6102" s="181"/>
      <c r="H6102" s="182"/>
    </row>
    <row r="6103" spans="2:8">
      <c r="B6103" s="153"/>
      <c r="C6103" s="179"/>
      <c r="E6103" s="180"/>
      <c r="F6103" s="181"/>
      <c r="G6103" s="181"/>
      <c r="H6103" s="182"/>
    </row>
    <row r="6104" spans="2:8">
      <c r="B6104" s="153"/>
      <c r="C6104" s="179"/>
      <c r="E6104" s="180"/>
      <c r="F6104" s="181"/>
      <c r="G6104" s="181"/>
      <c r="H6104" s="182"/>
    </row>
    <row r="6105" spans="2:8">
      <c r="B6105" s="153"/>
      <c r="C6105" s="179"/>
      <c r="E6105" s="180"/>
      <c r="F6105" s="181"/>
      <c r="G6105" s="181"/>
      <c r="H6105" s="182"/>
    </row>
    <row r="6106" spans="2:8">
      <c r="B6106" s="153"/>
      <c r="C6106" s="179"/>
      <c r="E6106" s="180"/>
      <c r="F6106" s="181"/>
      <c r="G6106" s="181"/>
      <c r="H6106" s="182"/>
    </row>
    <row r="6107" spans="2:8">
      <c r="B6107" s="153"/>
      <c r="C6107" s="179"/>
      <c r="E6107" s="180"/>
      <c r="F6107" s="181"/>
      <c r="G6107" s="181"/>
      <c r="H6107" s="182"/>
    </row>
    <row r="6108" spans="2:8">
      <c r="B6108" s="153"/>
      <c r="C6108" s="179"/>
      <c r="E6108" s="180"/>
      <c r="F6108" s="181"/>
      <c r="G6108" s="181"/>
      <c r="H6108" s="182"/>
    </row>
    <row r="6109" spans="2:8">
      <c r="B6109" s="153"/>
      <c r="C6109" s="179"/>
      <c r="E6109" s="180"/>
      <c r="F6109" s="181"/>
      <c r="G6109" s="181"/>
      <c r="H6109" s="182"/>
    </row>
    <row r="6110" spans="2:8">
      <c r="B6110" s="153"/>
      <c r="C6110" s="179"/>
      <c r="E6110" s="180"/>
      <c r="F6110" s="181"/>
      <c r="G6110" s="181"/>
      <c r="H6110" s="182"/>
    </row>
    <row r="6111" spans="2:8">
      <c r="B6111" s="153"/>
      <c r="C6111" s="179"/>
      <c r="E6111" s="180"/>
      <c r="F6111" s="181"/>
      <c r="G6111" s="181"/>
      <c r="H6111" s="182"/>
    </row>
    <row r="6112" spans="2:8">
      <c r="B6112" s="153"/>
      <c r="C6112" s="179"/>
      <c r="E6112" s="180"/>
      <c r="F6112" s="181"/>
      <c r="G6112" s="181"/>
      <c r="H6112" s="182"/>
    </row>
    <row r="6113" spans="2:8">
      <c r="B6113" s="153"/>
      <c r="C6113" s="179"/>
      <c r="E6113" s="180"/>
      <c r="F6113" s="181"/>
      <c r="G6113" s="181"/>
      <c r="H6113" s="182"/>
    </row>
    <row r="6114" spans="2:8">
      <c r="B6114" s="153"/>
      <c r="C6114" s="179"/>
      <c r="E6114" s="180"/>
      <c r="F6114" s="181"/>
      <c r="G6114" s="181"/>
      <c r="H6114" s="182"/>
    </row>
    <row r="6115" spans="2:8">
      <c r="B6115" s="153"/>
      <c r="C6115" s="179"/>
      <c r="E6115" s="180"/>
      <c r="F6115" s="181"/>
      <c r="G6115" s="181"/>
      <c r="H6115" s="182"/>
    </row>
    <row r="6116" spans="2:8">
      <c r="B6116" s="153"/>
      <c r="C6116" s="179"/>
      <c r="E6116" s="180"/>
      <c r="F6116" s="181"/>
      <c r="G6116" s="181"/>
      <c r="H6116" s="182"/>
    </row>
    <row r="6117" spans="2:8">
      <c r="B6117" s="153"/>
      <c r="C6117" s="179"/>
      <c r="E6117" s="180"/>
      <c r="F6117" s="181"/>
      <c r="G6117" s="181"/>
      <c r="H6117" s="182"/>
    </row>
    <row r="6118" spans="2:8">
      <c r="B6118" s="153"/>
      <c r="C6118" s="179"/>
      <c r="E6118" s="180"/>
      <c r="F6118" s="181"/>
      <c r="G6118" s="181"/>
      <c r="H6118" s="182"/>
    </row>
    <row r="6119" spans="2:8">
      <c r="B6119" s="153"/>
      <c r="C6119" s="179"/>
      <c r="E6119" s="180"/>
      <c r="F6119" s="181"/>
      <c r="G6119" s="181"/>
      <c r="H6119" s="182"/>
    </row>
    <row r="6120" spans="2:8">
      <c r="B6120" s="153"/>
      <c r="C6120" s="179"/>
      <c r="E6120" s="180"/>
      <c r="F6120" s="181"/>
      <c r="G6120" s="181"/>
      <c r="H6120" s="182"/>
    </row>
    <row r="6121" spans="2:8">
      <c r="B6121" s="153"/>
      <c r="C6121" s="179"/>
      <c r="E6121" s="180"/>
      <c r="F6121" s="181"/>
      <c r="G6121" s="181"/>
      <c r="H6121" s="182"/>
    </row>
    <row r="6122" spans="2:8">
      <c r="B6122" s="153"/>
      <c r="C6122" s="179"/>
      <c r="E6122" s="180"/>
      <c r="F6122" s="181"/>
      <c r="G6122" s="181"/>
      <c r="H6122" s="182"/>
    </row>
    <row r="6123" spans="2:8">
      <c r="B6123" s="153"/>
      <c r="C6123" s="179"/>
      <c r="E6123" s="180"/>
      <c r="F6123" s="181"/>
      <c r="G6123" s="181"/>
      <c r="H6123" s="182"/>
    </row>
    <row r="6124" spans="2:8">
      <c r="B6124" s="153"/>
      <c r="C6124" s="179"/>
      <c r="E6124" s="180"/>
      <c r="F6124" s="181"/>
      <c r="G6124" s="181"/>
      <c r="H6124" s="182"/>
    </row>
    <row r="6125" spans="2:8">
      <c r="B6125" s="153"/>
      <c r="C6125" s="179"/>
      <c r="E6125" s="180"/>
      <c r="F6125" s="181"/>
      <c r="G6125" s="181"/>
      <c r="H6125" s="182"/>
    </row>
    <row r="6126" spans="2:8">
      <c r="B6126" s="153"/>
      <c r="C6126" s="179"/>
      <c r="E6126" s="180"/>
      <c r="F6126" s="181"/>
      <c r="G6126" s="181"/>
      <c r="H6126" s="182"/>
    </row>
    <row r="6127" spans="2:8">
      <c r="B6127" s="153"/>
      <c r="C6127" s="179"/>
      <c r="E6127" s="180"/>
      <c r="F6127" s="181"/>
      <c r="G6127" s="181"/>
      <c r="H6127" s="182"/>
    </row>
    <row r="6128" spans="2:8">
      <c r="B6128" s="153"/>
      <c r="C6128" s="179"/>
      <c r="E6128" s="180"/>
      <c r="F6128" s="181"/>
      <c r="G6128" s="181"/>
      <c r="H6128" s="182"/>
    </row>
    <row r="6129" spans="2:8">
      <c r="B6129" s="153"/>
      <c r="C6129" s="179"/>
      <c r="E6129" s="180"/>
      <c r="F6129" s="181"/>
      <c r="G6129" s="181"/>
      <c r="H6129" s="182"/>
    </row>
    <row r="6130" spans="2:8">
      <c r="B6130" s="153"/>
      <c r="C6130" s="179"/>
      <c r="E6130" s="180"/>
      <c r="F6130" s="181"/>
      <c r="G6130" s="181"/>
      <c r="H6130" s="182"/>
    </row>
    <row r="6131" spans="2:8">
      <c r="B6131" s="153"/>
      <c r="C6131" s="179"/>
      <c r="E6131" s="180"/>
      <c r="F6131" s="181"/>
      <c r="G6131" s="181"/>
      <c r="H6131" s="182"/>
    </row>
    <row r="6132" spans="2:8">
      <c r="B6132" s="153"/>
      <c r="C6132" s="179"/>
      <c r="E6132" s="180"/>
      <c r="F6132" s="181"/>
      <c r="G6132" s="181"/>
      <c r="H6132" s="182"/>
    </row>
    <row r="6133" spans="2:8">
      <c r="B6133" s="153"/>
      <c r="C6133" s="179"/>
      <c r="E6133" s="180"/>
      <c r="F6133" s="181"/>
      <c r="G6133" s="181"/>
      <c r="H6133" s="182"/>
    </row>
    <row r="6134" spans="2:8">
      <c r="B6134" s="153"/>
      <c r="C6134" s="179"/>
      <c r="E6134" s="180"/>
      <c r="F6134" s="181"/>
      <c r="G6134" s="181"/>
      <c r="H6134" s="182"/>
    </row>
    <row r="6135" spans="2:8">
      <c r="B6135" s="153"/>
      <c r="C6135" s="179"/>
      <c r="E6135" s="180"/>
      <c r="F6135" s="181"/>
      <c r="G6135" s="181"/>
      <c r="H6135" s="182"/>
    </row>
    <row r="6136" spans="2:8">
      <c r="B6136" s="153"/>
      <c r="C6136" s="179"/>
      <c r="E6136" s="180"/>
      <c r="F6136" s="181"/>
      <c r="G6136" s="181"/>
      <c r="H6136" s="182"/>
    </row>
    <row r="6137" spans="2:8">
      <c r="B6137" s="153"/>
      <c r="C6137" s="179"/>
      <c r="E6137" s="180"/>
      <c r="F6137" s="181"/>
      <c r="G6137" s="181"/>
      <c r="H6137" s="182"/>
    </row>
    <row r="6138" spans="2:8">
      <c r="B6138" s="153"/>
      <c r="C6138" s="179"/>
      <c r="E6138" s="180"/>
      <c r="F6138" s="181"/>
      <c r="G6138" s="181"/>
      <c r="H6138" s="182"/>
    </row>
    <row r="6139" spans="2:8">
      <c r="B6139" s="153"/>
      <c r="C6139" s="179"/>
      <c r="E6139" s="180"/>
      <c r="F6139" s="181"/>
      <c r="G6139" s="181"/>
      <c r="H6139" s="182"/>
    </row>
    <row r="6140" spans="2:8">
      <c r="B6140" s="153"/>
      <c r="C6140" s="179"/>
      <c r="E6140" s="180"/>
      <c r="F6140" s="181"/>
      <c r="G6140" s="181"/>
      <c r="H6140" s="182"/>
    </row>
    <row r="6141" spans="2:8">
      <c r="B6141" s="153"/>
      <c r="C6141" s="179"/>
      <c r="E6141" s="180"/>
      <c r="F6141" s="181"/>
      <c r="G6141" s="181"/>
      <c r="H6141" s="182"/>
    </row>
    <row r="6142" spans="2:8">
      <c r="B6142" s="153"/>
      <c r="C6142" s="179"/>
      <c r="E6142" s="180"/>
      <c r="F6142" s="181"/>
      <c r="G6142" s="181"/>
      <c r="H6142" s="182"/>
    </row>
    <row r="6143" spans="2:8">
      <c r="B6143" s="153"/>
      <c r="C6143" s="179"/>
      <c r="E6143" s="180"/>
      <c r="F6143" s="181"/>
      <c r="G6143" s="181"/>
      <c r="H6143" s="182"/>
    </row>
    <row r="6144" spans="2:8">
      <c r="B6144" s="153"/>
      <c r="C6144" s="179"/>
      <c r="E6144" s="180"/>
      <c r="F6144" s="181"/>
      <c r="G6144" s="181"/>
      <c r="H6144" s="182"/>
    </row>
    <row r="6145" spans="2:8">
      <c r="B6145" s="153"/>
      <c r="C6145" s="179"/>
      <c r="E6145" s="180"/>
      <c r="F6145" s="181"/>
      <c r="G6145" s="181"/>
      <c r="H6145" s="182"/>
    </row>
    <row r="6146" spans="2:8">
      <c r="B6146" s="153"/>
      <c r="C6146" s="179"/>
      <c r="E6146" s="180"/>
      <c r="F6146" s="181"/>
      <c r="G6146" s="181"/>
      <c r="H6146" s="182"/>
    </row>
    <row r="6147" spans="2:8">
      <c r="B6147" s="153"/>
      <c r="C6147" s="179"/>
      <c r="E6147" s="180"/>
      <c r="F6147" s="181"/>
      <c r="G6147" s="181"/>
      <c r="H6147" s="182"/>
    </row>
    <row r="6148" spans="2:8">
      <c r="B6148" s="153"/>
      <c r="C6148" s="179"/>
      <c r="E6148" s="180"/>
      <c r="F6148" s="181"/>
      <c r="G6148" s="181"/>
      <c r="H6148" s="182"/>
    </row>
    <row r="6149" spans="2:8">
      <c r="B6149" s="153"/>
      <c r="C6149" s="179"/>
      <c r="E6149" s="180"/>
      <c r="F6149" s="181"/>
      <c r="G6149" s="181"/>
      <c r="H6149" s="182"/>
    </row>
    <row r="6150" spans="2:8">
      <c r="B6150" s="153"/>
      <c r="C6150" s="179"/>
      <c r="E6150" s="180"/>
      <c r="F6150" s="181"/>
      <c r="G6150" s="181"/>
      <c r="H6150" s="182"/>
    </row>
    <row r="6151" spans="2:8">
      <c r="B6151" s="153"/>
      <c r="C6151" s="179"/>
      <c r="E6151" s="180"/>
      <c r="F6151" s="181"/>
      <c r="G6151" s="181"/>
      <c r="H6151" s="182"/>
    </row>
    <row r="6152" spans="2:8">
      <c r="B6152" s="153"/>
      <c r="C6152" s="179"/>
      <c r="E6152" s="180"/>
      <c r="F6152" s="181"/>
      <c r="G6152" s="181"/>
      <c r="H6152" s="182"/>
    </row>
    <row r="6153" spans="2:8">
      <c r="B6153" s="153"/>
      <c r="C6153" s="179"/>
      <c r="E6153" s="180"/>
      <c r="F6153" s="181"/>
      <c r="G6153" s="181"/>
      <c r="H6153" s="182"/>
    </row>
    <row r="6154" spans="2:8">
      <c r="B6154" s="153"/>
      <c r="C6154" s="179"/>
      <c r="E6154" s="180"/>
      <c r="F6154" s="181"/>
      <c r="G6154" s="181"/>
      <c r="H6154" s="182"/>
    </row>
    <row r="6155" spans="2:8">
      <c r="B6155" s="153"/>
      <c r="C6155" s="179"/>
      <c r="E6155" s="180"/>
      <c r="F6155" s="181"/>
      <c r="G6155" s="181"/>
      <c r="H6155" s="182"/>
    </row>
    <row r="6156" spans="2:8">
      <c r="B6156" s="153"/>
      <c r="C6156" s="179"/>
      <c r="E6156" s="180"/>
      <c r="F6156" s="181"/>
      <c r="G6156" s="181"/>
      <c r="H6156" s="182"/>
    </row>
    <row r="6157" spans="2:8">
      <c r="B6157" s="153"/>
      <c r="C6157" s="179"/>
      <c r="E6157" s="180"/>
      <c r="F6157" s="181"/>
      <c r="G6157" s="181"/>
      <c r="H6157" s="182"/>
    </row>
    <row r="6158" spans="2:8">
      <c r="B6158" s="153"/>
      <c r="C6158" s="179"/>
      <c r="E6158" s="180"/>
      <c r="F6158" s="181"/>
      <c r="G6158" s="181"/>
      <c r="H6158" s="182"/>
    </row>
    <row r="6159" spans="2:8">
      <c r="B6159" s="153"/>
      <c r="C6159" s="179"/>
      <c r="E6159" s="180"/>
      <c r="F6159" s="181"/>
      <c r="G6159" s="181"/>
      <c r="H6159" s="182"/>
    </row>
    <row r="6160" spans="2:8">
      <c r="B6160" s="153"/>
      <c r="C6160" s="179"/>
      <c r="E6160" s="180"/>
      <c r="F6160" s="181"/>
      <c r="G6160" s="181"/>
      <c r="H6160" s="182"/>
    </row>
    <row r="6161" spans="2:8">
      <c r="B6161" s="153"/>
      <c r="C6161" s="179"/>
      <c r="E6161" s="180"/>
      <c r="F6161" s="181"/>
      <c r="G6161" s="181"/>
      <c r="H6161" s="182"/>
    </row>
    <row r="6162" spans="2:8">
      <c r="B6162" s="153"/>
      <c r="C6162" s="179"/>
      <c r="E6162" s="180"/>
      <c r="F6162" s="181"/>
      <c r="G6162" s="181"/>
      <c r="H6162" s="182"/>
    </row>
    <row r="6163" spans="2:8">
      <c r="B6163" s="153"/>
      <c r="C6163" s="179"/>
      <c r="E6163" s="180"/>
      <c r="F6163" s="181"/>
      <c r="G6163" s="181"/>
      <c r="H6163" s="182"/>
    </row>
    <row r="6164" spans="2:8">
      <c r="B6164" s="153"/>
      <c r="C6164" s="179"/>
      <c r="E6164" s="180"/>
      <c r="F6164" s="181"/>
      <c r="G6164" s="181"/>
      <c r="H6164" s="182"/>
    </row>
    <row r="6165" spans="2:8">
      <c r="B6165" s="153"/>
      <c r="C6165" s="179"/>
      <c r="E6165" s="180"/>
      <c r="F6165" s="181"/>
      <c r="G6165" s="181"/>
      <c r="H6165" s="182"/>
    </row>
    <row r="6166" spans="2:8">
      <c r="B6166" s="153"/>
      <c r="C6166" s="179"/>
      <c r="E6166" s="180"/>
      <c r="F6166" s="181"/>
      <c r="G6166" s="181"/>
      <c r="H6166" s="182"/>
    </row>
    <row r="6167" spans="2:8">
      <c r="B6167" s="153"/>
      <c r="C6167" s="179"/>
      <c r="E6167" s="180"/>
      <c r="F6167" s="181"/>
      <c r="G6167" s="181"/>
      <c r="H6167" s="182"/>
    </row>
    <row r="6168" spans="2:8">
      <c r="B6168" s="153"/>
      <c r="C6168" s="179"/>
      <c r="E6168" s="180"/>
      <c r="F6168" s="181"/>
      <c r="G6168" s="181"/>
      <c r="H6168" s="182"/>
    </row>
    <row r="6169" spans="2:8">
      <c r="B6169" s="153"/>
      <c r="C6169" s="179"/>
      <c r="E6169" s="180"/>
      <c r="F6169" s="181"/>
      <c r="G6169" s="181"/>
      <c r="H6169" s="182"/>
    </row>
    <row r="6170" spans="2:8">
      <c r="B6170" s="153"/>
      <c r="C6170" s="179"/>
      <c r="E6170" s="180"/>
      <c r="F6170" s="181"/>
      <c r="G6170" s="181"/>
      <c r="H6170" s="182"/>
    </row>
    <row r="6171" spans="2:8">
      <c r="B6171" s="153"/>
      <c r="C6171" s="179"/>
      <c r="E6171" s="180"/>
      <c r="F6171" s="181"/>
      <c r="G6171" s="181"/>
      <c r="H6171" s="182"/>
    </row>
    <row r="6172" spans="2:8">
      <c r="B6172" s="153"/>
      <c r="C6172" s="179"/>
      <c r="E6172" s="180"/>
      <c r="F6172" s="181"/>
      <c r="G6172" s="181"/>
      <c r="H6172" s="182"/>
    </row>
    <row r="6173" spans="2:8">
      <c r="B6173" s="153"/>
      <c r="C6173" s="179"/>
      <c r="E6173" s="180"/>
      <c r="F6173" s="181"/>
      <c r="G6173" s="181"/>
      <c r="H6173" s="182"/>
    </row>
    <row r="6174" spans="2:8">
      <c r="B6174" s="153"/>
      <c r="C6174" s="179"/>
      <c r="E6174" s="180"/>
      <c r="F6174" s="181"/>
      <c r="G6174" s="181"/>
      <c r="H6174" s="182"/>
    </row>
    <row r="6175" spans="2:8">
      <c r="B6175" s="153"/>
      <c r="C6175" s="179"/>
      <c r="E6175" s="180"/>
      <c r="F6175" s="181"/>
      <c r="G6175" s="181"/>
      <c r="H6175" s="182"/>
    </row>
    <row r="6176" spans="2:8">
      <c r="B6176" s="153"/>
      <c r="C6176" s="179"/>
      <c r="E6176" s="180"/>
      <c r="F6176" s="181"/>
      <c r="G6176" s="181"/>
      <c r="H6176" s="182"/>
    </row>
    <row r="6177" spans="2:8">
      <c r="B6177" s="153"/>
      <c r="C6177" s="179"/>
      <c r="E6177" s="180"/>
      <c r="F6177" s="181"/>
      <c r="G6177" s="181"/>
      <c r="H6177" s="182"/>
    </row>
    <row r="6178" spans="2:8">
      <c r="B6178" s="153"/>
      <c r="C6178" s="179"/>
      <c r="E6178" s="180"/>
      <c r="F6178" s="181"/>
      <c r="G6178" s="181"/>
      <c r="H6178" s="182"/>
    </row>
    <row r="6179" spans="2:8">
      <c r="B6179" s="153"/>
      <c r="C6179" s="179"/>
      <c r="E6179" s="180"/>
      <c r="F6179" s="181"/>
      <c r="G6179" s="181"/>
      <c r="H6179" s="182"/>
    </row>
    <row r="6180" spans="2:8">
      <c r="B6180" s="153"/>
      <c r="C6180" s="179"/>
      <c r="E6180" s="180"/>
      <c r="F6180" s="181"/>
      <c r="G6180" s="181"/>
      <c r="H6180" s="182"/>
    </row>
    <row r="6181" spans="2:8">
      <c r="B6181" s="153"/>
      <c r="C6181" s="179"/>
      <c r="E6181" s="180"/>
      <c r="F6181" s="181"/>
      <c r="G6181" s="181"/>
      <c r="H6181" s="182"/>
    </row>
    <row r="6182" spans="2:8">
      <c r="B6182" s="153"/>
      <c r="C6182" s="179"/>
      <c r="E6182" s="180"/>
      <c r="F6182" s="181"/>
      <c r="G6182" s="181"/>
      <c r="H6182" s="182"/>
    </row>
    <row r="6183" spans="2:8">
      <c r="B6183" s="153"/>
      <c r="C6183" s="179"/>
      <c r="E6183" s="180"/>
      <c r="F6183" s="181"/>
      <c r="G6183" s="181"/>
      <c r="H6183" s="182"/>
    </row>
    <row r="6184" spans="2:8">
      <c r="B6184" s="153"/>
      <c r="C6184" s="179"/>
      <c r="E6184" s="180"/>
      <c r="F6184" s="181"/>
      <c r="G6184" s="181"/>
      <c r="H6184" s="182"/>
    </row>
    <row r="6185" spans="2:8">
      <c r="B6185" s="153"/>
      <c r="C6185" s="179"/>
      <c r="E6185" s="180"/>
      <c r="F6185" s="181"/>
      <c r="G6185" s="181"/>
      <c r="H6185" s="182"/>
    </row>
    <row r="6186" spans="2:8">
      <c r="B6186" s="153"/>
      <c r="C6186" s="179"/>
      <c r="E6186" s="180"/>
      <c r="F6186" s="181"/>
      <c r="G6186" s="181"/>
      <c r="H6186" s="182"/>
    </row>
    <row r="6187" spans="2:8">
      <c r="B6187" s="153"/>
      <c r="C6187" s="179"/>
      <c r="E6187" s="180"/>
      <c r="F6187" s="181"/>
      <c r="G6187" s="181"/>
      <c r="H6187" s="182"/>
    </row>
    <row r="6188" spans="2:8">
      <c r="B6188" s="153"/>
      <c r="C6188" s="179"/>
      <c r="E6188" s="180"/>
      <c r="F6188" s="181"/>
      <c r="G6188" s="181"/>
      <c r="H6188" s="182"/>
    </row>
    <row r="6189" spans="2:8">
      <c r="B6189" s="153"/>
      <c r="C6189" s="179"/>
      <c r="E6189" s="180"/>
      <c r="F6189" s="181"/>
      <c r="G6189" s="181"/>
      <c r="H6189" s="182"/>
    </row>
    <row r="6190" spans="2:8">
      <c r="B6190" s="153"/>
      <c r="C6190" s="179"/>
      <c r="E6190" s="180"/>
      <c r="F6190" s="181"/>
      <c r="G6190" s="181"/>
      <c r="H6190" s="182"/>
    </row>
    <row r="6191" spans="2:8">
      <c r="B6191" s="153"/>
      <c r="C6191" s="179"/>
      <c r="E6191" s="180"/>
      <c r="F6191" s="181"/>
      <c r="G6191" s="181"/>
      <c r="H6191" s="182"/>
    </row>
    <row r="6192" spans="2:8">
      <c r="B6192" s="153"/>
      <c r="C6192" s="179"/>
      <c r="E6192" s="180"/>
      <c r="F6192" s="181"/>
      <c r="G6192" s="181"/>
      <c r="H6192" s="182"/>
    </row>
    <row r="6193" spans="2:8">
      <c r="B6193" s="153"/>
      <c r="C6193" s="179"/>
      <c r="E6193" s="180"/>
      <c r="F6193" s="181"/>
      <c r="G6193" s="181"/>
      <c r="H6193" s="182"/>
    </row>
    <row r="6194" spans="2:8">
      <c r="B6194" s="153"/>
      <c r="C6194" s="179"/>
      <c r="E6194" s="180"/>
      <c r="F6194" s="181"/>
      <c r="G6194" s="181"/>
      <c r="H6194" s="182"/>
    </row>
    <row r="6195" spans="2:8">
      <c r="B6195" s="153"/>
      <c r="C6195" s="179"/>
      <c r="E6195" s="180"/>
      <c r="F6195" s="181"/>
      <c r="G6195" s="181"/>
      <c r="H6195" s="182"/>
    </row>
    <row r="6196" spans="2:8">
      <c r="B6196" s="153"/>
      <c r="C6196" s="179"/>
      <c r="E6196" s="180"/>
      <c r="F6196" s="181"/>
      <c r="G6196" s="181"/>
      <c r="H6196" s="182"/>
    </row>
    <row r="6197" spans="2:8">
      <c r="B6197" s="153"/>
      <c r="C6197" s="179"/>
      <c r="E6197" s="180"/>
      <c r="F6197" s="181"/>
      <c r="G6197" s="181"/>
      <c r="H6197" s="182"/>
    </row>
    <row r="6198" spans="2:8">
      <c r="B6198" s="153"/>
      <c r="C6198" s="179"/>
      <c r="E6198" s="180"/>
      <c r="F6198" s="181"/>
      <c r="G6198" s="181"/>
      <c r="H6198" s="182"/>
    </row>
    <row r="6199" spans="2:8">
      <c r="B6199" s="153"/>
      <c r="C6199" s="179"/>
      <c r="E6199" s="180"/>
      <c r="F6199" s="181"/>
      <c r="G6199" s="181"/>
      <c r="H6199" s="182"/>
    </row>
    <row r="6200" spans="2:8">
      <c r="B6200" s="153"/>
      <c r="C6200" s="179"/>
      <c r="E6200" s="180"/>
      <c r="F6200" s="181"/>
      <c r="G6200" s="181"/>
      <c r="H6200" s="182"/>
    </row>
    <row r="6201" spans="2:8">
      <c r="B6201" s="153"/>
      <c r="C6201" s="179"/>
      <c r="E6201" s="180"/>
      <c r="F6201" s="181"/>
      <c r="G6201" s="181"/>
      <c r="H6201" s="182"/>
    </row>
    <row r="6202" spans="2:8">
      <c r="B6202" s="153"/>
      <c r="C6202" s="179"/>
      <c r="E6202" s="180"/>
      <c r="F6202" s="181"/>
      <c r="G6202" s="181"/>
      <c r="H6202" s="182"/>
    </row>
    <row r="6203" spans="2:8">
      <c r="B6203" s="153"/>
      <c r="C6203" s="179"/>
      <c r="E6203" s="180"/>
      <c r="F6203" s="181"/>
      <c r="G6203" s="181"/>
      <c r="H6203" s="182"/>
    </row>
    <row r="6204" spans="2:8">
      <c r="B6204" s="153"/>
      <c r="C6204" s="179"/>
      <c r="E6204" s="180"/>
      <c r="F6204" s="181"/>
      <c r="G6204" s="181"/>
      <c r="H6204" s="182"/>
    </row>
    <row r="6205" spans="2:8">
      <c r="B6205" s="153"/>
      <c r="C6205" s="179"/>
      <c r="E6205" s="180"/>
      <c r="F6205" s="181"/>
      <c r="G6205" s="181"/>
      <c r="H6205" s="182"/>
    </row>
    <row r="6206" spans="2:8">
      <c r="B6206" s="153"/>
      <c r="C6206" s="179"/>
      <c r="E6206" s="180"/>
      <c r="F6206" s="181"/>
      <c r="G6206" s="181"/>
      <c r="H6206" s="182"/>
    </row>
    <row r="6207" spans="2:8">
      <c r="B6207" s="153"/>
      <c r="C6207" s="179"/>
      <c r="E6207" s="180"/>
      <c r="F6207" s="181"/>
      <c r="G6207" s="181"/>
      <c r="H6207" s="182"/>
    </row>
    <row r="6208" spans="2:8">
      <c r="B6208" s="153"/>
      <c r="C6208" s="179"/>
      <c r="E6208" s="180"/>
      <c r="F6208" s="181"/>
      <c r="G6208" s="181"/>
      <c r="H6208" s="182"/>
    </row>
    <row r="6209" spans="2:8">
      <c r="B6209" s="153"/>
      <c r="C6209" s="179"/>
      <c r="E6209" s="180"/>
      <c r="F6209" s="181"/>
      <c r="G6209" s="181"/>
      <c r="H6209" s="182"/>
    </row>
    <row r="6210" spans="2:8">
      <c r="B6210" s="153"/>
      <c r="C6210" s="179"/>
      <c r="E6210" s="180"/>
      <c r="F6210" s="181"/>
      <c r="G6210" s="181"/>
      <c r="H6210" s="182"/>
    </row>
    <row r="6211" spans="2:8">
      <c r="B6211" s="153"/>
      <c r="C6211" s="179"/>
      <c r="E6211" s="180"/>
      <c r="F6211" s="181"/>
      <c r="G6211" s="181"/>
      <c r="H6211" s="182"/>
    </row>
    <row r="6212" spans="2:8">
      <c r="B6212" s="153"/>
      <c r="C6212" s="179"/>
      <c r="E6212" s="180"/>
      <c r="F6212" s="181"/>
      <c r="G6212" s="181"/>
      <c r="H6212" s="182"/>
    </row>
    <row r="6213" spans="2:8">
      <c r="B6213" s="153"/>
      <c r="C6213" s="179"/>
      <c r="E6213" s="180"/>
      <c r="F6213" s="181"/>
      <c r="G6213" s="181"/>
      <c r="H6213" s="182"/>
    </row>
    <row r="6214" spans="2:8">
      <c r="B6214" s="153"/>
      <c r="C6214" s="179"/>
      <c r="E6214" s="180"/>
      <c r="F6214" s="181"/>
      <c r="G6214" s="181"/>
      <c r="H6214" s="182"/>
    </row>
    <row r="6215" spans="2:8">
      <c r="B6215" s="153"/>
      <c r="C6215" s="179"/>
      <c r="E6215" s="180"/>
      <c r="F6215" s="181"/>
      <c r="G6215" s="181"/>
      <c r="H6215" s="182"/>
    </row>
    <row r="6216" spans="2:8">
      <c r="B6216" s="153"/>
      <c r="C6216" s="179"/>
      <c r="E6216" s="180"/>
      <c r="F6216" s="181"/>
      <c r="G6216" s="181"/>
      <c r="H6216" s="182"/>
    </row>
    <row r="6217" spans="2:8">
      <c r="B6217" s="153"/>
      <c r="C6217" s="179"/>
      <c r="E6217" s="180"/>
      <c r="F6217" s="181"/>
      <c r="G6217" s="181"/>
      <c r="H6217" s="182"/>
    </row>
    <row r="6218" spans="2:8">
      <c r="B6218" s="153"/>
      <c r="C6218" s="179"/>
      <c r="E6218" s="180"/>
      <c r="F6218" s="181"/>
      <c r="G6218" s="181"/>
      <c r="H6218" s="182"/>
    </row>
    <row r="6219" spans="2:8">
      <c r="B6219" s="153"/>
      <c r="C6219" s="179"/>
      <c r="E6219" s="180"/>
      <c r="F6219" s="181"/>
      <c r="G6219" s="181"/>
      <c r="H6219" s="182"/>
    </row>
    <row r="6220" spans="2:8">
      <c r="B6220" s="153"/>
      <c r="C6220" s="179"/>
      <c r="E6220" s="180"/>
      <c r="F6220" s="181"/>
      <c r="G6220" s="181"/>
      <c r="H6220" s="182"/>
    </row>
    <row r="6221" spans="2:8">
      <c r="B6221" s="153"/>
      <c r="C6221" s="179"/>
      <c r="E6221" s="180"/>
      <c r="F6221" s="181"/>
      <c r="G6221" s="181"/>
      <c r="H6221" s="182"/>
    </row>
    <row r="6222" spans="2:8">
      <c r="B6222" s="153"/>
      <c r="C6222" s="179"/>
      <c r="E6222" s="180"/>
      <c r="F6222" s="181"/>
      <c r="G6222" s="181"/>
      <c r="H6222" s="182"/>
    </row>
    <row r="6223" spans="2:8">
      <c r="B6223" s="153"/>
      <c r="C6223" s="179"/>
      <c r="E6223" s="180"/>
      <c r="F6223" s="181"/>
      <c r="G6223" s="181"/>
      <c r="H6223" s="182"/>
    </row>
    <row r="6224" spans="2:8">
      <c r="B6224" s="153"/>
      <c r="C6224" s="179"/>
      <c r="E6224" s="180"/>
      <c r="F6224" s="181"/>
      <c r="G6224" s="181"/>
      <c r="H6224" s="182"/>
    </row>
    <row r="6225" spans="2:8">
      <c r="B6225" s="153"/>
      <c r="C6225" s="179"/>
      <c r="E6225" s="180"/>
      <c r="F6225" s="181"/>
      <c r="G6225" s="181"/>
      <c r="H6225" s="182"/>
    </row>
    <row r="6226" spans="2:8">
      <c r="B6226" s="153"/>
      <c r="C6226" s="179"/>
      <c r="E6226" s="180"/>
      <c r="F6226" s="181"/>
      <c r="G6226" s="181"/>
      <c r="H6226" s="182"/>
    </row>
    <row r="6227" spans="2:8">
      <c r="B6227" s="153"/>
      <c r="C6227" s="179"/>
      <c r="E6227" s="180"/>
      <c r="F6227" s="181"/>
      <c r="G6227" s="181"/>
      <c r="H6227" s="182"/>
    </row>
    <row r="6228" spans="2:8">
      <c r="B6228" s="153"/>
      <c r="C6228" s="179"/>
      <c r="E6228" s="180"/>
      <c r="F6228" s="181"/>
      <c r="G6228" s="181"/>
      <c r="H6228" s="182"/>
    </row>
    <row r="6229" spans="2:8">
      <c r="B6229" s="153"/>
      <c r="C6229" s="179"/>
      <c r="E6229" s="180"/>
      <c r="F6229" s="181"/>
      <c r="G6229" s="181"/>
      <c r="H6229" s="182"/>
    </row>
    <row r="6230" spans="2:8">
      <c r="B6230" s="153"/>
      <c r="C6230" s="179"/>
      <c r="E6230" s="180"/>
      <c r="F6230" s="181"/>
      <c r="G6230" s="181"/>
      <c r="H6230" s="182"/>
    </row>
    <row r="6231" spans="2:8">
      <c r="B6231" s="153"/>
      <c r="C6231" s="179"/>
      <c r="E6231" s="180"/>
      <c r="F6231" s="181"/>
      <c r="G6231" s="181"/>
      <c r="H6231" s="182"/>
    </row>
    <row r="6232" spans="2:8">
      <c r="B6232" s="153"/>
      <c r="C6232" s="179"/>
      <c r="E6232" s="180"/>
      <c r="F6232" s="181"/>
      <c r="G6232" s="181"/>
      <c r="H6232" s="182"/>
    </row>
    <row r="6233" spans="2:8">
      <c r="B6233" s="153"/>
      <c r="C6233" s="179"/>
      <c r="E6233" s="180"/>
      <c r="F6233" s="181"/>
      <c r="G6233" s="181"/>
      <c r="H6233" s="182"/>
    </row>
    <row r="6234" spans="2:8">
      <c r="B6234" s="153"/>
      <c r="C6234" s="179"/>
      <c r="E6234" s="180"/>
      <c r="F6234" s="181"/>
      <c r="G6234" s="181"/>
      <c r="H6234" s="182"/>
    </row>
    <row r="6235" spans="2:8">
      <c r="B6235" s="153"/>
      <c r="C6235" s="179"/>
      <c r="E6235" s="180"/>
      <c r="F6235" s="181"/>
      <c r="G6235" s="181"/>
      <c r="H6235" s="182"/>
    </row>
    <row r="6236" spans="2:8">
      <c r="B6236" s="153"/>
      <c r="C6236" s="179"/>
      <c r="E6236" s="180"/>
      <c r="F6236" s="181"/>
      <c r="G6236" s="181"/>
      <c r="H6236" s="182"/>
    </row>
    <row r="6237" spans="2:8">
      <c r="B6237" s="153"/>
      <c r="C6237" s="179"/>
      <c r="E6237" s="180"/>
      <c r="F6237" s="181"/>
      <c r="G6237" s="181"/>
      <c r="H6237" s="182"/>
    </row>
    <row r="6238" spans="2:8">
      <c r="B6238" s="153"/>
      <c r="C6238" s="179"/>
      <c r="E6238" s="180"/>
      <c r="F6238" s="181"/>
      <c r="G6238" s="181"/>
      <c r="H6238" s="182"/>
    </row>
    <row r="6239" spans="2:8">
      <c r="B6239" s="153"/>
      <c r="C6239" s="179"/>
      <c r="E6239" s="180"/>
      <c r="F6239" s="181"/>
      <c r="G6239" s="181"/>
      <c r="H6239" s="182"/>
    </row>
    <row r="6240" spans="2:8">
      <c r="B6240" s="153"/>
      <c r="C6240" s="179"/>
      <c r="E6240" s="180"/>
      <c r="F6240" s="181"/>
      <c r="G6240" s="181"/>
      <c r="H6240" s="182"/>
    </row>
    <row r="6241" spans="2:8">
      <c r="B6241" s="153"/>
      <c r="C6241" s="179"/>
      <c r="E6241" s="180"/>
      <c r="F6241" s="181"/>
      <c r="G6241" s="181"/>
      <c r="H6241" s="182"/>
    </row>
    <row r="6242" spans="2:8">
      <c r="B6242" s="153"/>
      <c r="C6242" s="179"/>
      <c r="E6242" s="180"/>
      <c r="F6242" s="181"/>
      <c r="G6242" s="181"/>
      <c r="H6242" s="182"/>
    </row>
    <row r="6243" spans="2:8">
      <c r="B6243" s="153"/>
      <c r="C6243" s="179"/>
      <c r="E6243" s="180"/>
      <c r="F6243" s="181"/>
      <c r="G6243" s="181"/>
      <c r="H6243" s="182"/>
    </row>
    <row r="6244" spans="2:8">
      <c r="B6244" s="153"/>
      <c r="C6244" s="179"/>
      <c r="E6244" s="180"/>
      <c r="F6244" s="181"/>
      <c r="G6244" s="181"/>
      <c r="H6244" s="182"/>
    </row>
    <row r="6245" spans="2:8">
      <c r="B6245" s="153"/>
      <c r="C6245" s="179"/>
      <c r="E6245" s="180"/>
      <c r="F6245" s="181"/>
      <c r="G6245" s="181"/>
      <c r="H6245" s="182"/>
    </row>
    <row r="6246" spans="2:8">
      <c r="B6246" s="153"/>
      <c r="C6246" s="179"/>
      <c r="E6246" s="180"/>
      <c r="F6246" s="181"/>
      <c r="G6246" s="181"/>
      <c r="H6246" s="182"/>
    </row>
    <row r="6247" spans="2:8">
      <c r="B6247" s="153"/>
      <c r="C6247" s="179"/>
      <c r="E6247" s="180"/>
      <c r="F6247" s="181"/>
      <c r="G6247" s="181"/>
      <c r="H6247" s="182"/>
    </row>
    <row r="6248" spans="2:8">
      <c r="B6248" s="153"/>
      <c r="C6248" s="179"/>
      <c r="E6248" s="180"/>
      <c r="F6248" s="181"/>
      <c r="G6248" s="181"/>
      <c r="H6248" s="182"/>
    </row>
    <row r="6249" spans="2:8">
      <c r="B6249" s="153"/>
      <c r="C6249" s="179"/>
      <c r="E6249" s="180"/>
      <c r="F6249" s="181"/>
      <c r="G6249" s="181"/>
      <c r="H6249" s="182"/>
    </row>
    <row r="6250" spans="2:8">
      <c r="B6250" s="153"/>
      <c r="C6250" s="179"/>
      <c r="E6250" s="180"/>
      <c r="F6250" s="181"/>
      <c r="G6250" s="181"/>
      <c r="H6250" s="182"/>
    </row>
    <row r="6251" spans="2:8">
      <c r="B6251" s="153"/>
      <c r="C6251" s="179"/>
      <c r="E6251" s="180"/>
      <c r="F6251" s="181"/>
      <c r="G6251" s="181"/>
      <c r="H6251" s="182"/>
    </row>
    <row r="6252" spans="2:8">
      <c r="B6252" s="153"/>
      <c r="C6252" s="179"/>
      <c r="E6252" s="180"/>
      <c r="F6252" s="181"/>
      <c r="G6252" s="181"/>
      <c r="H6252" s="182"/>
    </row>
    <row r="6253" spans="2:8">
      <c r="B6253" s="153"/>
      <c r="C6253" s="179"/>
      <c r="E6253" s="180"/>
      <c r="F6253" s="181"/>
      <c r="G6253" s="181"/>
      <c r="H6253" s="182"/>
    </row>
    <row r="6254" spans="2:8">
      <c r="B6254" s="153"/>
      <c r="C6254" s="179"/>
      <c r="E6254" s="180"/>
      <c r="F6254" s="181"/>
      <c r="G6254" s="181"/>
      <c r="H6254" s="182"/>
    </row>
    <row r="6255" spans="2:8">
      <c r="B6255" s="153"/>
      <c r="C6255" s="179"/>
      <c r="E6255" s="180"/>
      <c r="F6255" s="181"/>
      <c r="G6255" s="181"/>
      <c r="H6255" s="182"/>
    </row>
    <row r="6256" spans="2:8">
      <c r="B6256" s="153"/>
      <c r="C6256" s="179"/>
      <c r="E6256" s="180"/>
      <c r="F6256" s="181"/>
      <c r="G6256" s="181"/>
      <c r="H6256" s="182"/>
    </row>
    <row r="6257" spans="2:8">
      <c r="B6257" s="153"/>
      <c r="C6257" s="179"/>
      <c r="E6257" s="180"/>
      <c r="F6257" s="181"/>
      <c r="G6257" s="181"/>
      <c r="H6257" s="182"/>
    </row>
    <row r="6258" spans="2:8">
      <c r="B6258" s="153"/>
      <c r="C6258" s="179"/>
      <c r="E6258" s="180"/>
      <c r="F6258" s="181"/>
      <c r="G6258" s="181"/>
      <c r="H6258" s="182"/>
    </row>
    <row r="6259" spans="2:8">
      <c r="B6259" s="153"/>
      <c r="C6259" s="179"/>
      <c r="E6259" s="180"/>
      <c r="F6259" s="181"/>
      <c r="G6259" s="181"/>
      <c r="H6259" s="182"/>
    </row>
    <row r="6260" spans="2:8">
      <c r="B6260" s="153"/>
      <c r="C6260" s="179"/>
      <c r="E6260" s="180"/>
      <c r="F6260" s="181"/>
      <c r="G6260" s="181"/>
      <c r="H6260" s="182"/>
    </row>
    <row r="6261" spans="2:8">
      <c r="B6261" s="153"/>
      <c r="C6261" s="179"/>
      <c r="E6261" s="180"/>
      <c r="F6261" s="181"/>
      <c r="G6261" s="181"/>
      <c r="H6261" s="182"/>
    </row>
    <row r="6262" spans="2:8">
      <c r="B6262" s="153"/>
      <c r="C6262" s="179"/>
      <c r="E6262" s="180"/>
      <c r="F6262" s="181"/>
      <c r="G6262" s="181"/>
      <c r="H6262" s="182"/>
    </row>
    <row r="6263" spans="2:8">
      <c r="B6263" s="153"/>
      <c r="C6263" s="179"/>
      <c r="E6263" s="180"/>
      <c r="F6263" s="181"/>
      <c r="G6263" s="181"/>
      <c r="H6263" s="182"/>
    </row>
    <row r="6264" spans="2:8">
      <c r="B6264" s="153"/>
      <c r="C6264" s="179"/>
      <c r="E6264" s="180"/>
      <c r="F6264" s="181"/>
      <c r="G6264" s="181"/>
      <c r="H6264" s="182"/>
    </row>
    <row r="6265" spans="2:8">
      <c r="B6265" s="153"/>
      <c r="C6265" s="179"/>
      <c r="E6265" s="180"/>
      <c r="F6265" s="181"/>
      <c r="G6265" s="181"/>
      <c r="H6265" s="182"/>
    </row>
    <row r="6266" spans="2:8">
      <c r="B6266" s="153"/>
      <c r="C6266" s="179"/>
      <c r="E6266" s="180"/>
      <c r="F6266" s="181"/>
      <c r="G6266" s="181"/>
      <c r="H6266" s="182"/>
    </row>
    <row r="6267" spans="2:8">
      <c r="B6267" s="153"/>
      <c r="C6267" s="179"/>
      <c r="E6267" s="180"/>
      <c r="F6267" s="181"/>
      <c r="G6267" s="181"/>
      <c r="H6267" s="182"/>
    </row>
    <row r="6268" spans="2:8">
      <c r="B6268" s="153"/>
      <c r="C6268" s="179"/>
      <c r="E6268" s="180"/>
      <c r="F6268" s="181"/>
      <c r="G6268" s="181"/>
      <c r="H6268" s="182"/>
    </row>
    <row r="6269" spans="2:8">
      <c r="B6269" s="153"/>
      <c r="C6269" s="179"/>
      <c r="E6269" s="180"/>
      <c r="F6269" s="181"/>
      <c r="G6269" s="181"/>
      <c r="H6269" s="182"/>
    </row>
    <row r="6270" spans="2:8">
      <c r="B6270" s="153"/>
      <c r="C6270" s="179"/>
      <c r="E6270" s="180"/>
      <c r="F6270" s="181"/>
      <c r="G6270" s="181"/>
      <c r="H6270" s="182"/>
    </row>
    <row r="6271" spans="2:8">
      <c r="B6271" s="153"/>
      <c r="C6271" s="179"/>
      <c r="E6271" s="180"/>
      <c r="F6271" s="181"/>
      <c r="G6271" s="181"/>
      <c r="H6271" s="182"/>
    </row>
    <row r="6272" spans="2:8">
      <c r="B6272" s="153"/>
      <c r="C6272" s="179"/>
      <c r="E6272" s="180"/>
      <c r="F6272" s="181"/>
      <c r="G6272" s="181"/>
      <c r="H6272" s="182"/>
    </row>
    <row r="6273" spans="2:8">
      <c r="B6273" s="153"/>
      <c r="C6273" s="179"/>
      <c r="E6273" s="180"/>
      <c r="F6273" s="181"/>
      <c r="G6273" s="181"/>
      <c r="H6273" s="182"/>
    </row>
    <row r="6274" spans="2:8">
      <c r="B6274" s="153"/>
      <c r="C6274" s="179"/>
      <c r="E6274" s="180"/>
      <c r="F6274" s="181"/>
      <c r="G6274" s="181"/>
      <c r="H6274" s="182"/>
    </row>
    <row r="6275" spans="2:8">
      <c r="B6275" s="153"/>
      <c r="C6275" s="179"/>
      <c r="E6275" s="180"/>
      <c r="F6275" s="181"/>
      <c r="G6275" s="181"/>
      <c r="H6275" s="182"/>
    </row>
    <row r="6276" spans="2:8">
      <c r="B6276" s="153"/>
      <c r="C6276" s="179"/>
      <c r="E6276" s="180"/>
      <c r="F6276" s="181"/>
      <c r="G6276" s="181"/>
      <c r="H6276" s="182"/>
    </row>
    <row r="6277" spans="2:8">
      <c r="B6277" s="153"/>
      <c r="C6277" s="179"/>
      <c r="E6277" s="180"/>
      <c r="F6277" s="181"/>
      <c r="G6277" s="181"/>
      <c r="H6277" s="182"/>
    </row>
    <row r="6278" spans="2:8">
      <c r="B6278" s="153"/>
      <c r="C6278" s="179"/>
      <c r="E6278" s="180"/>
      <c r="F6278" s="181"/>
      <c r="G6278" s="181"/>
      <c r="H6278" s="182"/>
    </row>
    <row r="6279" spans="2:8">
      <c r="B6279" s="153"/>
      <c r="C6279" s="179"/>
      <c r="E6279" s="180"/>
      <c r="F6279" s="181"/>
      <c r="G6279" s="181"/>
      <c r="H6279" s="182"/>
    </row>
    <row r="6280" spans="2:8">
      <c r="B6280" s="153"/>
      <c r="C6280" s="179"/>
      <c r="E6280" s="180"/>
      <c r="F6280" s="181"/>
      <c r="G6280" s="181"/>
      <c r="H6280" s="182"/>
    </row>
    <row r="6281" spans="2:8">
      <c r="B6281" s="153"/>
      <c r="C6281" s="179"/>
      <c r="E6281" s="180"/>
      <c r="F6281" s="181"/>
      <c r="G6281" s="181"/>
      <c r="H6281" s="182"/>
    </row>
    <row r="6282" spans="2:8">
      <c r="B6282" s="153"/>
      <c r="C6282" s="179"/>
      <c r="E6282" s="180"/>
      <c r="F6282" s="181"/>
      <c r="G6282" s="181"/>
      <c r="H6282" s="182"/>
    </row>
    <row r="6283" spans="2:8">
      <c r="B6283" s="153"/>
      <c r="C6283" s="179"/>
      <c r="E6283" s="180"/>
      <c r="F6283" s="181"/>
      <c r="G6283" s="181"/>
      <c r="H6283" s="182"/>
    </row>
    <row r="6284" spans="2:8">
      <c r="B6284" s="153"/>
      <c r="C6284" s="179"/>
      <c r="E6284" s="180"/>
      <c r="F6284" s="181"/>
      <c r="G6284" s="181"/>
      <c r="H6284" s="182"/>
    </row>
    <row r="6285" spans="2:8">
      <c r="B6285" s="153"/>
      <c r="C6285" s="179"/>
      <c r="E6285" s="180"/>
      <c r="F6285" s="181"/>
      <c r="G6285" s="181"/>
      <c r="H6285" s="182"/>
    </row>
    <row r="6286" spans="2:8">
      <c r="B6286" s="153"/>
      <c r="C6286" s="179"/>
      <c r="E6286" s="180"/>
      <c r="F6286" s="181"/>
      <c r="G6286" s="181"/>
      <c r="H6286" s="182"/>
    </row>
    <row r="6287" spans="2:8">
      <c r="B6287" s="153"/>
      <c r="C6287" s="179"/>
      <c r="E6287" s="180"/>
      <c r="F6287" s="181"/>
      <c r="G6287" s="181"/>
      <c r="H6287" s="182"/>
    </row>
    <row r="6288" spans="2:8">
      <c r="B6288" s="153"/>
      <c r="C6288" s="179"/>
      <c r="E6288" s="180"/>
      <c r="F6288" s="181"/>
      <c r="G6288" s="181"/>
      <c r="H6288" s="182"/>
    </row>
    <row r="6289" spans="2:8">
      <c r="B6289" s="153"/>
      <c r="C6289" s="179"/>
      <c r="E6289" s="180"/>
      <c r="F6289" s="181"/>
      <c r="G6289" s="181"/>
      <c r="H6289" s="182"/>
    </row>
    <row r="6290" spans="2:8">
      <c r="B6290" s="153"/>
      <c r="C6290" s="179"/>
      <c r="E6290" s="180"/>
      <c r="F6290" s="181"/>
      <c r="G6290" s="181"/>
      <c r="H6290" s="182"/>
    </row>
    <row r="6291" spans="2:8">
      <c r="B6291" s="153"/>
      <c r="C6291" s="179"/>
      <c r="E6291" s="180"/>
      <c r="F6291" s="181"/>
      <c r="G6291" s="181"/>
      <c r="H6291" s="182"/>
    </row>
    <row r="6292" spans="2:8">
      <c r="B6292" s="153"/>
      <c r="C6292" s="179"/>
      <c r="E6292" s="180"/>
      <c r="F6292" s="181"/>
      <c r="G6292" s="181"/>
      <c r="H6292" s="182"/>
    </row>
    <row r="6293" spans="2:8">
      <c r="B6293" s="153"/>
      <c r="C6293" s="179"/>
      <c r="E6293" s="180"/>
      <c r="F6293" s="181"/>
      <c r="G6293" s="181"/>
      <c r="H6293" s="182"/>
    </row>
    <row r="6294" spans="2:8">
      <c r="B6294" s="153"/>
      <c r="C6294" s="179"/>
      <c r="E6294" s="180"/>
      <c r="F6294" s="181"/>
      <c r="G6294" s="181"/>
      <c r="H6294" s="182"/>
    </row>
    <row r="6295" spans="2:8">
      <c r="B6295" s="153"/>
      <c r="C6295" s="179"/>
      <c r="E6295" s="180"/>
      <c r="F6295" s="181"/>
      <c r="G6295" s="181"/>
      <c r="H6295" s="182"/>
    </row>
    <row r="6296" spans="2:8">
      <c r="B6296" s="153"/>
      <c r="C6296" s="179"/>
      <c r="E6296" s="180"/>
      <c r="F6296" s="181"/>
      <c r="G6296" s="181"/>
      <c r="H6296" s="182"/>
    </row>
    <row r="6297" spans="2:8">
      <c r="B6297" s="153"/>
      <c r="C6297" s="179"/>
      <c r="E6297" s="180"/>
      <c r="F6297" s="181"/>
      <c r="G6297" s="181"/>
      <c r="H6297" s="182"/>
    </row>
    <row r="6298" spans="2:8">
      <c r="B6298" s="153"/>
      <c r="C6298" s="179"/>
      <c r="E6298" s="180"/>
      <c r="F6298" s="181"/>
      <c r="G6298" s="181"/>
      <c r="H6298" s="182"/>
    </row>
    <row r="6299" spans="2:8">
      <c r="B6299" s="153"/>
      <c r="C6299" s="179"/>
      <c r="E6299" s="180"/>
      <c r="F6299" s="181"/>
      <c r="G6299" s="181"/>
      <c r="H6299" s="182"/>
    </row>
    <row r="6300" spans="2:8">
      <c r="B6300" s="153"/>
      <c r="C6300" s="179"/>
      <c r="E6300" s="180"/>
      <c r="F6300" s="181"/>
      <c r="G6300" s="181"/>
      <c r="H6300" s="182"/>
    </row>
    <row r="6301" spans="2:8">
      <c r="B6301" s="153"/>
      <c r="C6301" s="179"/>
      <c r="E6301" s="180"/>
      <c r="F6301" s="181"/>
      <c r="G6301" s="181"/>
      <c r="H6301" s="182"/>
    </row>
    <row r="6302" spans="2:8">
      <c r="B6302" s="153"/>
      <c r="C6302" s="179"/>
      <c r="E6302" s="180"/>
      <c r="F6302" s="181"/>
      <c r="G6302" s="181"/>
      <c r="H6302" s="182"/>
    </row>
    <row r="6303" spans="2:8">
      <c r="B6303" s="153"/>
      <c r="C6303" s="179"/>
      <c r="E6303" s="180"/>
      <c r="F6303" s="181"/>
      <c r="G6303" s="181"/>
      <c r="H6303" s="182"/>
    </row>
    <row r="6304" spans="2:8">
      <c r="B6304" s="153"/>
      <c r="C6304" s="179"/>
      <c r="E6304" s="180"/>
      <c r="F6304" s="181"/>
      <c r="G6304" s="181"/>
      <c r="H6304" s="182"/>
    </row>
    <row r="6305" spans="2:8">
      <c r="B6305" s="153"/>
      <c r="C6305" s="179"/>
      <c r="E6305" s="180"/>
      <c r="F6305" s="181"/>
      <c r="G6305" s="181"/>
      <c r="H6305" s="182"/>
    </row>
    <row r="6306" spans="2:8">
      <c r="B6306" s="153"/>
      <c r="C6306" s="179"/>
      <c r="E6306" s="180"/>
      <c r="F6306" s="181"/>
      <c r="G6306" s="181"/>
      <c r="H6306" s="182"/>
    </row>
    <row r="6307" spans="2:8">
      <c r="B6307" s="153"/>
      <c r="C6307" s="179"/>
      <c r="E6307" s="180"/>
      <c r="F6307" s="181"/>
      <c r="G6307" s="181"/>
      <c r="H6307" s="182"/>
    </row>
    <row r="6308" spans="2:8">
      <c r="B6308" s="153"/>
      <c r="C6308" s="179"/>
      <c r="E6308" s="180"/>
      <c r="F6308" s="181"/>
      <c r="G6308" s="181"/>
      <c r="H6308" s="182"/>
    </row>
    <row r="6309" spans="2:8">
      <c r="B6309" s="153"/>
      <c r="C6309" s="179"/>
      <c r="E6309" s="180"/>
      <c r="F6309" s="181"/>
      <c r="G6309" s="181"/>
      <c r="H6309" s="182"/>
    </row>
    <row r="6310" spans="2:8">
      <c r="B6310" s="153"/>
      <c r="C6310" s="179"/>
      <c r="E6310" s="180"/>
      <c r="F6310" s="181"/>
      <c r="G6310" s="181"/>
      <c r="H6310" s="182"/>
    </row>
    <row r="6311" spans="2:8">
      <c r="B6311" s="153"/>
      <c r="C6311" s="179"/>
      <c r="E6311" s="180"/>
      <c r="F6311" s="181"/>
      <c r="G6311" s="181"/>
      <c r="H6311" s="182"/>
    </row>
    <row r="6312" spans="2:8">
      <c r="B6312" s="153"/>
      <c r="C6312" s="179"/>
      <c r="E6312" s="180"/>
      <c r="F6312" s="181"/>
      <c r="G6312" s="181"/>
      <c r="H6312" s="182"/>
    </row>
    <row r="6313" spans="2:8">
      <c r="B6313" s="153"/>
      <c r="C6313" s="179"/>
      <c r="E6313" s="180"/>
      <c r="F6313" s="181"/>
      <c r="G6313" s="181"/>
      <c r="H6313" s="182"/>
    </row>
    <row r="6314" spans="2:8">
      <c r="B6314" s="153"/>
      <c r="C6314" s="179"/>
      <c r="E6314" s="180"/>
      <c r="F6314" s="181"/>
      <c r="G6314" s="181"/>
      <c r="H6314" s="182"/>
    </row>
    <row r="6315" spans="2:8">
      <c r="B6315" s="153"/>
      <c r="C6315" s="179"/>
      <c r="E6315" s="180"/>
      <c r="F6315" s="181"/>
      <c r="G6315" s="181"/>
      <c r="H6315" s="182"/>
    </row>
    <row r="6316" spans="2:8">
      <c r="B6316" s="153"/>
      <c r="C6316" s="179"/>
      <c r="E6316" s="180"/>
      <c r="F6316" s="181"/>
      <c r="G6316" s="181"/>
      <c r="H6316" s="182"/>
    </row>
    <row r="6317" spans="2:8">
      <c r="B6317" s="153"/>
      <c r="C6317" s="179"/>
      <c r="E6317" s="180"/>
      <c r="F6317" s="181"/>
      <c r="G6317" s="181"/>
      <c r="H6317" s="182"/>
    </row>
    <row r="6318" spans="2:8">
      <c r="B6318" s="153"/>
      <c r="C6318" s="179"/>
      <c r="E6318" s="180"/>
      <c r="F6318" s="181"/>
      <c r="G6318" s="181"/>
      <c r="H6318" s="182"/>
    </row>
    <row r="6319" spans="2:8">
      <c r="B6319" s="153"/>
      <c r="C6319" s="179"/>
      <c r="E6319" s="180"/>
      <c r="F6319" s="181"/>
      <c r="G6319" s="181"/>
      <c r="H6319" s="182"/>
    </row>
    <row r="6320" spans="2:8">
      <c r="B6320" s="153"/>
      <c r="C6320" s="179"/>
      <c r="E6320" s="180"/>
      <c r="F6320" s="181"/>
      <c r="G6320" s="181"/>
      <c r="H6320" s="182"/>
    </row>
    <row r="6321" spans="2:8">
      <c r="B6321" s="153"/>
      <c r="C6321" s="179"/>
      <c r="E6321" s="180"/>
      <c r="F6321" s="181"/>
      <c r="G6321" s="181"/>
      <c r="H6321" s="182"/>
    </row>
    <row r="6322" spans="2:8">
      <c r="B6322" s="153"/>
      <c r="C6322" s="179"/>
      <c r="E6322" s="180"/>
      <c r="F6322" s="181"/>
      <c r="G6322" s="181"/>
      <c r="H6322" s="182"/>
    </row>
    <row r="6323" spans="2:8">
      <c r="B6323" s="153"/>
      <c r="C6323" s="179"/>
      <c r="E6323" s="180"/>
      <c r="F6323" s="181"/>
      <c r="G6323" s="181"/>
      <c r="H6323" s="182"/>
    </row>
    <row r="6324" spans="2:8">
      <c r="B6324" s="153"/>
      <c r="C6324" s="179"/>
      <c r="E6324" s="180"/>
      <c r="F6324" s="181"/>
      <c r="G6324" s="181"/>
      <c r="H6324" s="182"/>
    </row>
    <row r="6325" spans="2:8">
      <c r="B6325" s="153"/>
      <c r="C6325" s="179"/>
      <c r="E6325" s="180"/>
      <c r="F6325" s="181"/>
      <c r="G6325" s="181"/>
      <c r="H6325" s="182"/>
    </row>
    <row r="6326" spans="2:8">
      <c r="B6326" s="153"/>
      <c r="C6326" s="179"/>
      <c r="E6326" s="180"/>
      <c r="F6326" s="181"/>
      <c r="G6326" s="181"/>
      <c r="H6326" s="182"/>
    </row>
    <row r="6327" spans="2:8">
      <c r="B6327" s="153"/>
      <c r="C6327" s="179"/>
      <c r="E6327" s="180"/>
      <c r="F6327" s="181"/>
      <c r="G6327" s="181"/>
      <c r="H6327" s="182"/>
    </row>
    <row r="6328" spans="2:8">
      <c r="B6328" s="153"/>
      <c r="C6328" s="179"/>
      <c r="E6328" s="180"/>
      <c r="F6328" s="181"/>
      <c r="G6328" s="181"/>
      <c r="H6328" s="182"/>
    </row>
    <row r="6329" spans="2:8">
      <c r="B6329" s="153"/>
      <c r="C6329" s="179"/>
      <c r="E6329" s="180"/>
      <c r="F6329" s="181"/>
      <c r="G6329" s="181"/>
      <c r="H6329" s="182"/>
    </row>
    <row r="6330" spans="2:8">
      <c r="B6330" s="153"/>
      <c r="C6330" s="179"/>
      <c r="E6330" s="180"/>
      <c r="F6330" s="181"/>
      <c r="G6330" s="181"/>
      <c r="H6330" s="182"/>
    </row>
    <row r="6331" spans="2:8">
      <c r="B6331" s="153"/>
      <c r="C6331" s="179"/>
      <c r="E6331" s="180"/>
      <c r="F6331" s="181"/>
      <c r="G6331" s="181"/>
      <c r="H6331" s="182"/>
    </row>
    <row r="6332" spans="2:8">
      <c r="B6332" s="153"/>
      <c r="C6332" s="179"/>
      <c r="E6332" s="180"/>
      <c r="F6332" s="181"/>
      <c r="G6332" s="181"/>
      <c r="H6332" s="182"/>
    </row>
    <row r="6333" spans="2:8">
      <c r="B6333" s="153"/>
      <c r="C6333" s="179"/>
      <c r="E6333" s="180"/>
      <c r="F6333" s="181"/>
      <c r="G6333" s="181"/>
      <c r="H6333" s="182"/>
    </row>
    <row r="6334" spans="2:8">
      <c r="B6334" s="153"/>
      <c r="C6334" s="179"/>
      <c r="E6334" s="180"/>
      <c r="F6334" s="181"/>
      <c r="G6334" s="181"/>
      <c r="H6334" s="182"/>
    </row>
    <row r="6335" spans="2:8">
      <c r="B6335" s="153"/>
      <c r="C6335" s="179"/>
      <c r="E6335" s="180"/>
      <c r="F6335" s="181"/>
      <c r="G6335" s="181"/>
      <c r="H6335" s="182"/>
    </row>
    <row r="6336" spans="2:8">
      <c r="B6336" s="153"/>
      <c r="C6336" s="179"/>
      <c r="E6336" s="180"/>
      <c r="F6336" s="181"/>
      <c r="G6336" s="181"/>
      <c r="H6336" s="182"/>
    </row>
    <row r="6337" spans="2:8">
      <c r="B6337" s="153"/>
      <c r="C6337" s="179"/>
      <c r="E6337" s="180"/>
      <c r="F6337" s="181"/>
      <c r="G6337" s="181"/>
      <c r="H6337" s="182"/>
    </row>
    <row r="6338" spans="2:8">
      <c r="B6338" s="153"/>
      <c r="C6338" s="179"/>
      <c r="E6338" s="180"/>
      <c r="F6338" s="181"/>
      <c r="G6338" s="181"/>
      <c r="H6338" s="182"/>
    </row>
    <row r="6339" spans="2:8">
      <c r="B6339" s="153"/>
      <c r="C6339" s="179"/>
      <c r="E6339" s="180"/>
      <c r="F6339" s="181"/>
      <c r="G6339" s="181"/>
      <c r="H6339" s="182"/>
    </row>
    <row r="6340" spans="2:8">
      <c r="B6340" s="153"/>
      <c r="C6340" s="179"/>
      <c r="E6340" s="180"/>
      <c r="F6340" s="181"/>
      <c r="G6340" s="181"/>
      <c r="H6340" s="182"/>
    </row>
    <row r="6341" spans="2:8">
      <c r="B6341" s="153"/>
      <c r="C6341" s="179"/>
      <c r="E6341" s="180"/>
      <c r="F6341" s="181"/>
      <c r="G6341" s="181"/>
      <c r="H6341" s="182"/>
    </row>
    <row r="6342" spans="2:8">
      <c r="B6342" s="153"/>
      <c r="C6342" s="179"/>
      <c r="E6342" s="180"/>
      <c r="F6342" s="181"/>
      <c r="G6342" s="181"/>
      <c r="H6342" s="182"/>
    </row>
    <row r="6343" spans="2:8">
      <c r="B6343" s="153"/>
      <c r="C6343" s="179"/>
      <c r="E6343" s="180"/>
      <c r="F6343" s="181"/>
      <c r="G6343" s="181"/>
      <c r="H6343" s="182"/>
    </row>
    <row r="6344" spans="2:8">
      <c r="B6344" s="153"/>
      <c r="C6344" s="179"/>
      <c r="E6344" s="180"/>
      <c r="F6344" s="181"/>
      <c r="G6344" s="181"/>
      <c r="H6344" s="182"/>
    </row>
    <row r="6345" spans="2:8">
      <c r="B6345" s="153"/>
      <c r="C6345" s="179"/>
      <c r="E6345" s="180"/>
      <c r="F6345" s="181"/>
      <c r="G6345" s="181"/>
      <c r="H6345" s="182"/>
    </row>
    <row r="6346" spans="2:8">
      <c r="B6346" s="153"/>
      <c r="C6346" s="179"/>
      <c r="E6346" s="180"/>
      <c r="F6346" s="181"/>
      <c r="G6346" s="181"/>
      <c r="H6346" s="182"/>
    </row>
    <row r="6347" spans="2:8">
      <c r="B6347" s="153"/>
      <c r="C6347" s="179"/>
      <c r="E6347" s="180"/>
      <c r="F6347" s="181"/>
      <c r="G6347" s="181"/>
      <c r="H6347" s="182"/>
    </row>
    <row r="6348" spans="2:8">
      <c r="B6348" s="153"/>
      <c r="C6348" s="179"/>
      <c r="E6348" s="180"/>
      <c r="F6348" s="181"/>
      <c r="G6348" s="181"/>
      <c r="H6348" s="182"/>
    </row>
    <row r="6349" spans="2:8">
      <c r="B6349" s="153"/>
      <c r="C6349" s="179"/>
      <c r="E6349" s="180"/>
      <c r="F6349" s="181"/>
      <c r="G6349" s="181"/>
      <c r="H6349" s="182"/>
    </row>
    <row r="6350" spans="2:8">
      <c r="B6350" s="153"/>
      <c r="C6350" s="179"/>
      <c r="E6350" s="180"/>
      <c r="F6350" s="181"/>
      <c r="G6350" s="181"/>
      <c r="H6350" s="182"/>
    </row>
    <row r="6351" spans="2:8">
      <c r="B6351" s="153"/>
      <c r="C6351" s="179"/>
      <c r="E6351" s="180"/>
      <c r="F6351" s="181"/>
      <c r="G6351" s="181"/>
      <c r="H6351" s="182"/>
    </row>
    <row r="6352" spans="2:8">
      <c r="B6352" s="153"/>
      <c r="C6352" s="179"/>
      <c r="E6352" s="180"/>
      <c r="F6352" s="181"/>
      <c r="G6352" s="181"/>
      <c r="H6352" s="182"/>
    </row>
    <row r="6353" spans="2:8">
      <c r="B6353" s="153"/>
      <c r="C6353" s="179"/>
      <c r="E6353" s="180"/>
      <c r="F6353" s="181"/>
      <c r="G6353" s="181"/>
      <c r="H6353" s="182"/>
    </row>
    <row r="6354" spans="2:8">
      <c r="B6354" s="153"/>
      <c r="C6354" s="179"/>
      <c r="E6354" s="180"/>
      <c r="F6354" s="181"/>
      <c r="G6354" s="181"/>
      <c r="H6354" s="182"/>
    </row>
    <row r="6355" spans="2:8">
      <c r="B6355" s="153"/>
      <c r="C6355" s="179"/>
      <c r="E6355" s="180"/>
      <c r="F6355" s="181"/>
      <c r="G6355" s="181"/>
      <c r="H6355" s="182"/>
    </row>
    <row r="6356" spans="2:8">
      <c r="B6356" s="153"/>
      <c r="C6356" s="179"/>
      <c r="E6356" s="180"/>
      <c r="F6356" s="181"/>
      <c r="G6356" s="181"/>
      <c r="H6356" s="182"/>
    </row>
    <row r="6357" spans="2:8">
      <c r="B6357" s="153"/>
      <c r="C6357" s="179"/>
      <c r="E6357" s="180"/>
      <c r="F6357" s="181"/>
      <c r="G6357" s="181"/>
      <c r="H6357" s="182"/>
    </row>
    <row r="6358" spans="2:8">
      <c r="B6358" s="153"/>
      <c r="C6358" s="179"/>
      <c r="E6358" s="180"/>
      <c r="F6358" s="181"/>
      <c r="G6358" s="181"/>
      <c r="H6358" s="182"/>
    </row>
    <row r="6359" spans="2:8">
      <c r="B6359" s="153"/>
      <c r="C6359" s="179"/>
      <c r="E6359" s="180"/>
      <c r="F6359" s="181"/>
      <c r="G6359" s="181"/>
      <c r="H6359" s="182"/>
    </row>
    <row r="6360" spans="2:8">
      <c r="B6360" s="153"/>
      <c r="C6360" s="179"/>
      <c r="E6360" s="180"/>
      <c r="F6360" s="181"/>
      <c r="G6360" s="181"/>
      <c r="H6360" s="182"/>
    </row>
    <row r="6361" spans="2:8">
      <c r="B6361" s="153"/>
      <c r="C6361" s="179"/>
      <c r="E6361" s="180"/>
      <c r="F6361" s="181"/>
      <c r="G6361" s="181"/>
      <c r="H6361" s="182"/>
    </row>
    <row r="6362" spans="2:8">
      <c r="B6362" s="153"/>
      <c r="C6362" s="179"/>
      <c r="E6362" s="180"/>
      <c r="F6362" s="181"/>
      <c r="G6362" s="181"/>
      <c r="H6362" s="182"/>
    </row>
    <row r="6363" spans="2:8">
      <c r="B6363" s="153"/>
      <c r="C6363" s="179"/>
      <c r="E6363" s="180"/>
      <c r="F6363" s="181"/>
      <c r="G6363" s="181"/>
      <c r="H6363" s="182"/>
    </row>
    <row r="6364" spans="2:8">
      <c r="B6364" s="153"/>
      <c r="C6364" s="179"/>
      <c r="E6364" s="180"/>
      <c r="F6364" s="181"/>
      <c r="G6364" s="181"/>
      <c r="H6364" s="182"/>
    </row>
    <row r="6365" spans="2:8">
      <c r="B6365" s="153"/>
      <c r="C6365" s="179"/>
      <c r="E6365" s="180"/>
      <c r="F6365" s="181"/>
      <c r="G6365" s="181"/>
      <c r="H6365" s="182"/>
    </row>
    <row r="6366" spans="2:8">
      <c r="B6366" s="153"/>
      <c r="C6366" s="179"/>
      <c r="E6366" s="180"/>
      <c r="F6366" s="181"/>
      <c r="G6366" s="181"/>
      <c r="H6366" s="182"/>
    </row>
    <row r="6367" spans="2:8">
      <c r="B6367" s="153"/>
      <c r="C6367" s="179"/>
      <c r="E6367" s="180"/>
      <c r="F6367" s="181"/>
      <c r="G6367" s="181"/>
      <c r="H6367" s="182"/>
    </row>
    <row r="6368" spans="2:8">
      <c r="B6368" s="153"/>
      <c r="C6368" s="179"/>
      <c r="E6368" s="180"/>
      <c r="F6368" s="181"/>
      <c r="G6368" s="181"/>
      <c r="H6368" s="182"/>
    </row>
    <row r="6369" spans="2:8">
      <c r="B6369" s="153"/>
      <c r="C6369" s="179"/>
      <c r="E6369" s="180"/>
      <c r="F6369" s="181"/>
      <c r="G6369" s="181"/>
      <c r="H6369" s="182"/>
    </row>
    <row r="6370" spans="2:8">
      <c r="B6370" s="153"/>
      <c r="C6370" s="179"/>
      <c r="E6370" s="180"/>
      <c r="F6370" s="181"/>
      <c r="G6370" s="181"/>
      <c r="H6370" s="182"/>
    </row>
    <row r="6371" spans="2:8">
      <c r="B6371" s="153"/>
      <c r="C6371" s="179"/>
      <c r="E6371" s="180"/>
      <c r="F6371" s="181"/>
      <c r="G6371" s="181"/>
      <c r="H6371" s="182"/>
    </row>
    <row r="6372" spans="2:8">
      <c r="B6372" s="153"/>
      <c r="C6372" s="179"/>
      <c r="E6372" s="180"/>
      <c r="F6372" s="181"/>
      <c r="G6372" s="181"/>
      <c r="H6372" s="182"/>
    </row>
    <row r="6373" spans="2:8">
      <c r="B6373" s="153"/>
      <c r="C6373" s="179"/>
      <c r="E6373" s="180"/>
      <c r="F6373" s="181"/>
      <c r="G6373" s="181"/>
      <c r="H6373" s="182"/>
    </row>
    <row r="6374" spans="2:8">
      <c r="B6374" s="153"/>
      <c r="C6374" s="179"/>
      <c r="E6374" s="180"/>
      <c r="F6374" s="181"/>
      <c r="G6374" s="181"/>
      <c r="H6374" s="182"/>
    </row>
    <row r="6375" spans="2:8">
      <c r="B6375" s="153"/>
      <c r="C6375" s="179"/>
      <c r="E6375" s="180"/>
      <c r="F6375" s="181"/>
      <c r="G6375" s="181"/>
      <c r="H6375" s="182"/>
    </row>
    <row r="6376" spans="2:8">
      <c r="B6376" s="153"/>
      <c r="C6376" s="179"/>
      <c r="E6376" s="180"/>
      <c r="F6376" s="181"/>
      <c r="G6376" s="181"/>
      <c r="H6376" s="182"/>
    </row>
    <row r="6377" spans="2:8">
      <c r="B6377" s="153"/>
      <c r="C6377" s="179"/>
      <c r="E6377" s="180"/>
      <c r="F6377" s="181"/>
      <c r="G6377" s="181"/>
      <c r="H6377" s="182"/>
    </row>
    <row r="6378" spans="2:8">
      <c r="B6378" s="153"/>
      <c r="C6378" s="179"/>
      <c r="E6378" s="180"/>
      <c r="F6378" s="181"/>
      <c r="G6378" s="181"/>
      <c r="H6378" s="182"/>
    </row>
    <row r="6379" spans="2:8">
      <c r="B6379" s="153"/>
      <c r="C6379" s="179"/>
      <c r="E6379" s="180"/>
      <c r="F6379" s="181"/>
      <c r="G6379" s="181"/>
      <c r="H6379" s="182"/>
    </row>
    <row r="6380" spans="2:8">
      <c r="B6380" s="153"/>
      <c r="C6380" s="179"/>
      <c r="E6380" s="180"/>
      <c r="F6380" s="181"/>
      <c r="G6380" s="181"/>
      <c r="H6380" s="18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29E10-EAC8-4651-BB01-014B1311CFB8}">
  <dimension ref="A1:CE70"/>
  <sheetViews>
    <sheetView showGridLines="0" topLeftCell="A50" zoomScale="85" zoomScaleNormal="85" workbookViewId="0"/>
  </sheetViews>
  <sheetFormatPr defaultColWidth="14.3984375" defaultRowHeight="14.4"/>
  <cols>
    <col min="1" max="16384" width="14.3984375" style="15"/>
  </cols>
  <sheetData>
    <row r="1" spans="1:21" ht="18" customHeight="1">
      <c r="A1" s="14" t="s">
        <v>69</v>
      </c>
      <c r="B1" s="14" t="s">
        <v>3</v>
      </c>
      <c r="C1" s="14" t="s">
        <v>70</v>
      </c>
      <c r="D1" s="14" t="s">
        <v>71</v>
      </c>
      <c r="E1" s="14" t="s">
        <v>72</v>
      </c>
      <c r="F1" s="14" t="s">
        <v>73</v>
      </c>
      <c r="G1" s="14" t="s">
        <v>4</v>
      </c>
      <c r="H1" s="14" t="s">
        <v>74</v>
      </c>
      <c r="I1" s="14" t="s">
        <v>5</v>
      </c>
      <c r="J1" s="14" t="s">
        <v>75</v>
      </c>
      <c r="K1" s="14" t="s">
        <v>6</v>
      </c>
      <c r="L1" s="14" t="s">
        <v>7</v>
      </c>
      <c r="M1" s="14" t="s">
        <v>8</v>
      </c>
      <c r="N1" s="14" t="s">
        <v>76</v>
      </c>
      <c r="O1" s="14" t="s">
        <v>9</v>
      </c>
      <c r="P1" s="14" t="s">
        <v>77</v>
      </c>
      <c r="Q1" s="14" t="s">
        <v>78</v>
      </c>
      <c r="R1" s="14" t="s">
        <v>79</v>
      </c>
      <c r="S1" s="14" t="s">
        <v>80</v>
      </c>
      <c r="U1" s="16">
        <v>44926</v>
      </c>
    </row>
    <row r="2" spans="1:21">
      <c r="A2" s="17"/>
      <c r="B2" s="18" t="s">
        <v>81</v>
      </c>
      <c r="C2" s="19" t="s">
        <v>82</v>
      </c>
      <c r="D2" s="20">
        <v>3.6749999999999998</v>
      </c>
      <c r="E2" s="20">
        <v>3.7349999999999999</v>
      </c>
      <c r="F2" s="20">
        <v>3.79</v>
      </c>
      <c r="G2" s="20">
        <v>3.7549999999999999</v>
      </c>
      <c r="H2" s="20">
        <v>3.7549999999999999</v>
      </c>
      <c r="I2" s="20">
        <v>3.81</v>
      </c>
      <c r="J2" s="20">
        <v>3.7650000000000001</v>
      </c>
      <c r="K2" s="20">
        <v>3.7269999999999999</v>
      </c>
      <c r="L2" s="20">
        <v>3.7949999999999999</v>
      </c>
      <c r="M2" s="20">
        <v>3.74</v>
      </c>
      <c r="N2" s="20">
        <v>3.79</v>
      </c>
      <c r="O2" s="20">
        <v>3.7349999999999999</v>
      </c>
      <c r="P2" s="20">
        <v>3.7349999999999999</v>
      </c>
      <c r="Q2" s="20">
        <v>3.68</v>
      </c>
      <c r="R2" s="20">
        <v>3.6850000000000001</v>
      </c>
      <c r="S2" s="20">
        <v>3.69</v>
      </c>
    </row>
    <row r="3" spans="1:21" ht="13.5" customHeight="1">
      <c r="A3" s="17" t="s">
        <v>94</v>
      </c>
      <c r="B3" s="18" t="s">
        <v>95</v>
      </c>
      <c r="C3" s="19" t="s">
        <v>95</v>
      </c>
      <c r="D3" s="21">
        <v>3.4950000000000001</v>
      </c>
      <c r="E3" s="21">
        <v>3.4950000000000001</v>
      </c>
      <c r="F3" s="21">
        <v>3.6589999999999998</v>
      </c>
      <c r="G3" s="21">
        <v>3.6669999999999998</v>
      </c>
      <c r="H3" s="21">
        <v>3.6280000000000001</v>
      </c>
      <c r="I3" s="21">
        <v>3.6760000000000002</v>
      </c>
      <c r="J3" s="21">
        <v>3.7029999999999998</v>
      </c>
      <c r="K3" s="21">
        <v>3.7480000000000002</v>
      </c>
      <c r="L3" s="21">
        <v>3.778</v>
      </c>
      <c r="M3" s="21">
        <v>3.86</v>
      </c>
      <c r="N3" s="21">
        <v>3.7829999999999999</v>
      </c>
      <c r="O3" s="21">
        <v>3.8159999999999998</v>
      </c>
      <c r="P3" s="21">
        <v>3.82</v>
      </c>
      <c r="Q3" s="21">
        <v>3.8530000000000002</v>
      </c>
      <c r="R3" s="21" t="s">
        <v>108</v>
      </c>
      <c r="S3" s="21" t="s">
        <v>108</v>
      </c>
    </row>
    <row r="4" spans="1:21" ht="13.5" customHeight="1">
      <c r="A4" s="17"/>
      <c r="B4" s="18" t="s">
        <v>109</v>
      </c>
      <c r="C4" s="19" t="s">
        <v>109</v>
      </c>
      <c r="D4" s="22">
        <v>3.7149999999999999</v>
      </c>
      <c r="E4" s="22">
        <v>3.7759999999999998</v>
      </c>
      <c r="F4" s="22">
        <v>3.8919999999999999</v>
      </c>
      <c r="G4" s="22">
        <v>3.8889999999999998</v>
      </c>
      <c r="H4" s="22">
        <v>3.88</v>
      </c>
      <c r="I4" s="22">
        <v>3.9260000000000002</v>
      </c>
      <c r="J4" s="22">
        <v>3.9510000000000001</v>
      </c>
      <c r="K4" s="22">
        <v>3.968</v>
      </c>
      <c r="L4" s="22">
        <v>3.9990000000000001</v>
      </c>
      <c r="M4" s="22">
        <v>4.08</v>
      </c>
      <c r="N4" s="22" t="s">
        <v>108</v>
      </c>
      <c r="O4" s="22" t="s">
        <v>108</v>
      </c>
      <c r="P4" s="22" t="s">
        <v>108</v>
      </c>
      <c r="Q4" s="22" t="s">
        <v>108</v>
      </c>
      <c r="R4" s="22" t="s">
        <v>108</v>
      </c>
      <c r="S4" s="22" t="s">
        <v>108</v>
      </c>
    </row>
    <row r="5" spans="1:21" ht="13.5" customHeight="1">
      <c r="A5" s="17" t="s">
        <v>117</v>
      </c>
      <c r="B5" s="18" t="s">
        <v>118</v>
      </c>
      <c r="C5" s="19" t="s">
        <v>119</v>
      </c>
      <c r="D5" s="21">
        <v>3.7909999999999999</v>
      </c>
      <c r="E5" s="21">
        <v>3.823</v>
      </c>
      <c r="F5" s="21">
        <v>3.98</v>
      </c>
      <c r="G5" s="21">
        <v>3.98</v>
      </c>
      <c r="H5" s="21">
        <v>3.93</v>
      </c>
      <c r="I5" s="21">
        <v>3.9729999999999999</v>
      </c>
      <c r="J5" s="21">
        <v>3.9969999999999999</v>
      </c>
      <c r="K5" s="21">
        <v>4.0369999999999999</v>
      </c>
      <c r="L5" s="21">
        <v>4.0830000000000002</v>
      </c>
      <c r="M5" s="21">
        <v>4.1369999999999996</v>
      </c>
      <c r="N5" s="21">
        <v>4.0720000000000001</v>
      </c>
      <c r="O5" s="21" t="s">
        <v>108</v>
      </c>
      <c r="P5" s="21" t="s">
        <v>108</v>
      </c>
      <c r="Q5" s="21" t="s">
        <v>108</v>
      </c>
      <c r="R5" s="21" t="s">
        <v>108</v>
      </c>
      <c r="S5" s="21" t="s">
        <v>108</v>
      </c>
    </row>
    <row r="6" spans="1:21" ht="13.5" customHeight="1">
      <c r="A6" s="17"/>
      <c r="B6" s="18" t="s">
        <v>128</v>
      </c>
      <c r="C6" s="19" t="s">
        <v>128</v>
      </c>
      <c r="D6" s="22">
        <v>3.7909999999999999</v>
      </c>
      <c r="E6" s="22">
        <v>3.823</v>
      </c>
      <c r="F6" s="22">
        <v>3.98</v>
      </c>
      <c r="G6" s="22">
        <v>3.98</v>
      </c>
      <c r="H6" s="22">
        <v>3.93</v>
      </c>
      <c r="I6" s="22">
        <v>3.9729999999999999</v>
      </c>
      <c r="J6" s="22">
        <v>3.9969999999999999</v>
      </c>
      <c r="K6" s="22">
        <v>4.0369999999999999</v>
      </c>
      <c r="L6" s="22">
        <v>4.0830000000000002</v>
      </c>
      <c r="M6" s="22">
        <v>4.1369999999999996</v>
      </c>
      <c r="N6" s="22">
        <v>4.0720000000000001</v>
      </c>
      <c r="O6" s="22">
        <v>4.0720000000000001</v>
      </c>
      <c r="P6" s="22">
        <v>4.0519999999999996</v>
      </c>
      <c r="Q6" s="22">
        <v>4.0810000000000004</v>
      </c>
      <c r="R6" s="22" t="s">
        <v>108</v>
      </c>
      <c r="S6" s="22" t="s">
        <v>108</v>
      </c>
    </row>
    <row r="7" spans="1:21" ht="13.5" customHeight="1">
      <c r="A7" s="17"/>
      <c r="B7" s="18"/>
      <c r="C7" s="19" t="s">
        <v>132</v>
      </c>
      <c r="D7" s="21">
        <v>3.9870000000000001</v>
      </c>
      <c r="E7" s="21">
        <v>4.2990000000000004</v>
      </c>
      <c r="F7" s="21">
        <v>4.3250000000000002</v>
      </c>
      <c r="G7" s="21">
        <v>4.3369999999999997</v>
      </c>
      <c r="H7" s="21">
        <v>4.3600000000000003</v>
      </c>
      <c r="I7" s="21">
        <v>4.4080000000000004</v>
      </c>
      <c r="J7" s="21">
        <v>4.4390000000000001</v>
      </c>
      <c r="K7" s="21">
        <v>4.4800000000000004</v>
      </c>
      <c r="L7" s="21">
        <v>4.5359999999999996</v>
      </c>
      <c r="M7" s="21">
        <v>4.5659999999999998</v>
      </c>
      <c r="N7" s="21">
        <v>4.4820000000000002</v>
      </c>
      <c r="O7" s="21">
        <v>4.3410000000000002</v>
      </c>
      <c r="P7" s="21">
        <v>4.34</v>
      </c>
      <c r="Q7" s="21">
        <v>4.2990000000000004</v>
      </c>
      <c r="R7" s="21">
        <v>4.3639999999999999</v>
      </c>
      <c r="S7" s="21" t="s">
        <v>108</v>
      </c>
    </row>
    <row r="8" spans="1:21" ht="13.5" customHeight="1">
      <c r="A8" s="17"/>
      <c r="B8" s="18" t="s">
        <v>145</v>
      </c>
      <c r="C8" s="19" t="s">
        <v>146</v>
      </c>
      <c r="D8" s="22">
        <v>4.0410000000000004</v>
      </c>
      <c r="E8" s="22">
        <v>4.3840000000000003</v>
      </c>
      <c r="F8" s="22">
        <v>4.4420000000000002</v>
      </c>
      <c r="G8" s="22">
        <v>4.4640000000000004</v>
      </c>
      <c r="H8" s="22">
        <v>4.508</v>
      </c>
      <c r="I8" s="22">
        <v>4.5810000000000004</v>
      </c>
      <c r="J8" s="22">
        <v>4.617</v>
      </c>
      <c r="K8" s="22">
        <v>4.6559999999999997</v>
      </c>
      <c r="L8" s="22">
        <v>4.6980000000000004</v>
      </c>
      <c r="M8" s="22">
        <v>4.7279999999999998</v>
      </c>
      <c r="N8" s="22">
        <v>4.6440000000000001</v>
      </c>
      <c r="O8" s="22">
        <v>4.53</v>
      </c>
      <c r="P8" s="22">
        <v>4.5350000000000001</v>
      </c>
      <c r="Q8" s="22">
        <v>4.5220000000000002</v>
      </c>
      <c r="R8" s="22" t="s">
        <v>108</v>
      </c>
      <c r="S8" s="22" t="s">
        <v>108</v>
      </c>
    </row>
    <row r="9" spans="1:21" ht="13.5" customHeight="1">
      <c r="A9" s="17" t="s">
        <v>160</v>
      </c>
      <c r="B9" s="18"/>
      <c r="C9" s="19" t="s">
        <v>161</v>
      </c>
      <c r="D9" s="21">
        <v>4.1689999999999996</v>
      </c>
      <c r="E9" s="21">
        <v>4.5220000000000002</v>
      </c>
      <c r="F9" s="21">
        <v>4.6100000000000003</v>
      </c>
      <c r="G9" s="21">
        <v>4.6470000000000002</v>
      </c>
      <c r="H9" s="21">
        <v>4.68</v>
      </c>
      <c r="I9" s="21">
        <v>4.7359999999999998</v>
      </c>
      <c r="J9" s="21">
        <v>4.7679999999999998</v>
      </c>
      <c r="K9" s="21">
        <v>4.8120000000000003</v>
      </c>
      <c r="L9" s="21">
        <v>4.8440000000000003</v>
      </c>
      <c r="M9" s="21">
        <v>4.8609999999999998</v>
      </c>
      <c r="N9" s="21">
        <v>4.7789999999999999</v>
      </c>
      <c r="O9" s="21">
        <v>4.6790000000000003</v>
      </c>
      <c r="P9" s="21">
        <v>4.694</v>
      </c>
      <c r="Q9" s="21">
        <v>4.6859999999999999</v>
      </c>
      <c r="R9" s="21" t="s">
        <v>108</v>
      </c>
      <c r="S9" s="21" t="s">
        <v>108</v>
      </c>
    </row>
    <row r="10" spans="1:21" ht="13.5" customHeight="1">
      <c r="A10" s="17"/>
      <c r="B10" s="18"/>
      <c r="C10" s="19" t="s">
        <v>175</v>
      </c>
      <c r="D10" s="22">
        <v>4.2889999999999997</v>
      </c>
      <c r="E10" s="22">
        <v>4.6349999999999998</v>
      </c>
      <c r="F10" s="22">
        <v>4.7220000000000004</v>
      </c>
      <c r="G10" s="22">
        <v>4.7590000000000003</v>
      </c>
      <c r="H10" s="22">
        <v>4.8150000000000004</v>
      </c>
      <c r="I10" s="22">
        <v>4.8769999999999998</v>
      </c>
      <c r="J10" s="22">
        <v>4.9109999999999996</v>
      </c>
      <c r="K10" s="22">
        <v>4.9550000000000001</v>
      </c>
      <c r="L10" s="22">
        <v>4.9770000000000003</v>
      </c>
      <c r="M10" s="22">
        <v>4.992</v>
      </c>
      <c r="N10" s="22">
        <v>4.8959999999999999</v>
      </c>
      <c r="O10" s="22">
        <v>4.7990000000000004</v>
      </c>
      <c r="P10" s="22">
        <v>4.8079999999999998</v>
      </c>
      <c r="Q10" s="22">
        <v>4.8079999999999998</v>
      </c>
      <c r="R10" s="22" t="s">
        <v>108</v>
      </c>
      <c r="S10" s="22" t="s">
        <v>108</v>
      </c>
    </row>
    <row r="11" spans="1:21" ht="13.5" customHeight="1">
      <c r="A11" s="17"/>
      <c r="B11" s="18" t="s">
        <v>189</v>
      </c>
      <c r="C11" s="19" t="s">
        <v>189</v>
      </c>
      <c r="D11" s="21">
        <v>3.7970000000000002</v>
      </c>
      <c r="E11" s="21">
        <v>4.08</v>
      </c>
      <c r="F11" s="21">
        <v>4.08</v>
      </c>
      <c r="G11" s="21">
        <v>4.085</v>
      </c>
      <c r="H11" s="21">
        <v>4.1050000000000004</v>
      </c>
      <c r="I11" s="21">
        <v>4.1310000000000002</v>
      </c>
      <c r="J11" s="21">
        <v>4.1870000000000003</v>
      </c>
      <c r="K11" s="21">
        <v>4.2469999999999999</v>
      </c>
      <c r="L11" s="21">
        <v>4.3120000000000003</v>
      </c>
      <c r="M11" s="21">
        <v>4.3840000000000003</v>
      </c>
      <c r="N11" s="21">
        <v>4.4279999999999999</v>
      </c>
      <c r="O11" s="21">
        <v>4.319</v>
      </c>
      <c r="P11" s="21">
        <v>4.3250000000000002</v>
      </c>
      <c r="Q11" s="21">
        <v>4.2830000000000004</v>
      </c>
      <c r="R11" s="21" t="s">
        <v>108</v>
      </c>
      <c r="S11" s="21" t="s">
        <v>108</v>
      </c>
    </row>
    <row r="12" spans="1:21" ht="13.5" customHeight="1">
      <c r="A12" s="17"/>
      <c r="B12" s="18" t="s">
        <v>201</v>
      </c>
      <c r="C12" s="19" t="s">
        <v>201</v>
      </c>
      <c r="D12" s="22">
        <v>3.98</v>
      </c>
      <c r="E12" s="22">
        <v>4.3360000000000003</v>
      </c>
      <c r="F12" s="22">
        <v>4.4189999999999996</v>
      </c>
      <c r="G12" s="22">
        <v>4.4409999999999998</v>
      </c>
      <c r="H12" s="22">
        <v>4.4859999999999998</v>
      </c>
      <c r="I12" s="22">
        <v>4.548</v>
      </c>
      <c r="J12" s="22">
        <v>4.5810000000000004</v>
      </c>
      <c r="K12" s="22">
        <v>4.6289999999999996</v>
      </c>
      <c r="L12" s="22">
        <v>4.6639999999999997</v>
      </c>
      <c r="M12" s="22">
        <v>4.7130000000000001</v>
      </c>
      <c r="N12" s="22">
        <v>4.5970000000000004</v>
      </c>
      <c r="O12" s="22">
        <v>4.4610000000000003</v>
      </c>
      <c r="P12" s="22">
        <v>4.4409999999999998</v>
      </c>
      <c r="Q12" s="22">
        <v>4.4059999999999997</v>
      </c>
      <c r="R12" s="22">
        <v>4.4710000000000001</v>
      </c>
      <c r="S12" s="22" t="s">
        <v>108</v>
      </c>
    </row>
    <row r="13" spans="1:21" ht="13.5" customHeight="1">
      <c r="A13" s="17" t="s">
        <v>209</v>
      </c>
      <c r="B13" s="18" t="s">
        <v>209</v>
      </c>
      <c r="C13" s="19" t="s">
        <v>209</v>
      </c>
      <c r="D13" s="21">
        <v>3.53</v>
      </c>
      <c r="E13" s="21">
        <v>3.71</v>
      </c>
      <c r="F13" s="21">
        <v>3.72</v>
      </c>
      <c r="G13" s="21">
        <v>3.7349999999999999</v>
      </c>
      <c r="H13" s="21">
        <v>3.7749999999999999</v>
      </c>
      <c r="I13" s="21">
        <v>3.8</v>
      </c>
      <c r="J13" s="21">
        <v>3.85</v>
      </c>
      <c r="K13" s="21">
        <v>3.887</v>
      </c>
      <c r="L13" s="21" t="s">
        <v>108</v>
      </c>
      <c r="M13" s="21" t="s">
        <v>108</v>
      </c>
      <c r="N13" s="21" t="s">
        <v>108</v>
      </c>
      <c r="O13" s="21" t="s">
        <v>108</v>
      </c>
      <c r="P13" s="21" t="s">
        <v>108</v>
      </c>
      <c r="Q13" s="21" t="s">
        <v>108</v>
      </c>
      <c r="R13" s="21" t="s">
        <v>108</v>
      </c>
      <c r="S13" s="21" t="s">
        <v>108</v>
      </c>
    </row>
    <row r="14" spans="1:21" ht="13.5" customHeight="1">
      <c r="A14" s="17"/>
      <c r="B14" s="18"/>
      <c r="C14" s="19" t="s">
        <v>214</v>
      </c>
      <c r="D14" s="22">
        <v>3.887</v>
      </c>
      <c r="E14" s="22">
        <v>4.1109999999999998</v>
      </c>
      <c r="F14" s="22">
        <v>4.1130000000000004</v>
      </c>
      <c r="G14" s="22">
        <v>4.1180000000000003</v>
      </c>
      <c r="H14" s="22">
        <v>4.1420000000000003</v>
      </c>
      <c r="I14" s="22">
        <v>4.202</v>
      </c>
      <c r="J14" s="22">
        <v>4.3129999999999997</v>
      </c>
      <c r="K14" s="22">
        <v>4.367</v>
      </c>
      <c r="L14" s="22">
        <v>4.5090000000000003</v>
      </c>
      <c r="M14" s="22">
        <v>4.5839999999999996</v>
      </c>
      <c r="N14" s="22">
        <v>4.633</v>
      </c>
      <c r="O14" s="22">
        <v>4.5369999999999999</v>
      </c>
      <c r="P14" s="22">
        <v>4.4850000000000003</v>
      </c>
      <c r="Q14" s="22">
        <v>4.45</v>
      </c>
      <c r="R14" s="22" t="s">
        <v>108</v>
      </c>
      <c r="S14" s="22" t="s">
        <v>108</v>
      </c>
    </row>
    <row r="15" spans="1:21" ht="13.5" customHeight="1">
      <c r="A15" s="17"/>
      <c r="B15" s="18"/>
      <c r="C15" s="19" t="s">
        <v>225</v>
      </c>
      <c r="D15" s="21">
        <v>3.887</v>
      </c>
      <c r="E15" s="21">
        <v>4.1109999999999998</v>
      </c>
      <c r="F15" s="21">
        <v>4.1130000000000004</v>
      </c>
      <c r="G15" s="21">
        <v>4.1180000000000003</v>
      </c>
      <c r="H15" s="21">
        <v>4.1420000000000003</v>
      </c>
      <c r="I15" s="21">
        <v>4.202</v>
      </c>
      <c r="J15" s="21">
        <v>4.3129999999999997</v>
      </c>
      <c r="K15" s="21">
        <v>4.367</v>
      </c>
      <c r="L15" s="21">
        <v>4.5090000000000003</v>
      </c>
      <c r="M15" s="21">
        <v>4.5990000000000002</v>
      </c>
      <c r="N15" s="21">
        <v>4.6580000000000004</v>
      </c>
      <c r="O15" s="21">
        <v>4.5629999999999997</v>
      </c>
      <c r="P15" s="21">
        <v>4.5110000000000001</v>
      </c>
      <c r="Q15" s="21">
        <v>4.4800000000000004</v>
      </c>
      <c r="R15" s="21" t="s">
        <v>108</v>
      </c>
      <c r="S15" s="21" t="s">
        <v>108</v>
      </c>
    </row>
    <row r="16" spans="1:21" ht="13.5" customHeight="1">
      <c r="A16" s="17"/>
      <c r="B16" s="18"/>
      <c r="C16" s="19" t="s">
        <v>232</v>
      </c>
      <c r="D16" s="22">
        <v>4.0430000000000001</v>
      </c>
      <c r="E16" s="22">
        <v>4.3310000000000004</v>
      </c>
      <c r="F16" s="22">
        <v>4.3330000000000002</v>
      </c>
      <c r="G16" s="22">
        <v>4.3380000000000001</v>
      </c>
      <c r="H16" s="22">
        <v>4.3689999999999998</v>
      </c>
      <c r="I16" s="22">
        <v>4.42</v>
      </c>
      <c r="J16" s="22">
        <v>4.492</v>
      </c>
      <c r="K16" s="22">
        <v>4.5640000000000001</v>
      </c>
      <c r="L16" s="22">
        <v>4.6449999999999996</v>
      </c>
      <c r="M16" s="22">
        <v>4.6970000000000001</v>
      </c>
      <c r="N16" s="22">
        <v>4.7149999999999999</v>
      </c>
      <c r="O16" s="22">
        <v>4.6230000000000002</v>
      </c>
      <c r="P16" s="22">
        <v>4.5679999999999996</v>
      </c>
      <c r="Q16" s="22">
        <v>4.5389999999999997</v>
      </c>
      <c r="R16" s="22" t="s">
        <v>108</v>
      </c>
      <c r="S16" s="22" t="s">
        <v>108</v>
      </c>
    </row>
    <row r="17" spans="1:23">
      <c r="A17" s="17"/>
      <c r="B17" s="18"/>
      <c r="C17" s="19" t="s">
        <v>241</v>
      </c>
      <c r="D17" s="21">
        <v>4.0869999999999997</v>
      </c>
      <c r="E17" s="21">
        <v>4.3710000000000004</v>
      </c>
      <c r="F17" s="21">
        <v>4.4009999999999998</v>
      </c>
      <c r="G17" s="21">
        <v>4.4119999999999999</v>
      </c>
      <c r="H17" s="21">
        <v>4.4420000000000002</v>
      </c>
      <c r="I17" s="21">
        <v>4.5</v>
      </c>
      <c r="J17" s="21">
        <v>4.5720000000000001</v>
      </c>
      <c r="K17" s="21">
        <v>4.6449999999999996</v>
      </c>
      <c r="L17" s="21">
        <v>4.7249999999999996</v>
      </c>
      <c r="M17" s="21">
        <v>4.7770000000000001</v>
      </c>
      <c r="N17" s="21">
        <v>4.7880000000000003</v>
      </c>
      <c r="O17" s="21">
        <v>4.6989999999999998</v>
      </c>
      <c r="P17" s="21">
        <v>4.7439999999999998</v>
      </c>
      <c r="Q17" s="21">
        <v>4.7539999999999996</v>
      </c>
      <c r="R17" s="21" t="s">
        <v>108</v>
      </c>
      <c r="S17" s="21" t="s">
        <v>108</v>
      </c>
      <c r="T17" s="14"/>
      <c r="U17" s="14"/>
      <c r="V17" s="14"/>
      <c r="W17" s="14"/>
    </row>
    <row r="18" spans="1:23">
      <c r="A18" s="17" t="s">
        <v>252</v>
      </c>
      <c r="B18" s="18" t="s">
        <v>253</v>
      </c>
      <c r="C18" s="19" t="s">
        <v>254</v>
      </c>
      <c r="D18" s="22">
        <v>4.2489999999999997</v>
      </c>
      <c r="E18" s="22">
        <v>4.5449999999999999</v>
      </c>
      <c r="F18" s="22">
        <v>4.5869999999999997</v>
      </c>
      <c r="G18" s="22">
        <v>4.5970000000000004</v>
      </c>
      <c r="H18" s="22">
        <v>4.6390000000000002</v>
      </c>
      <c r="I18" s="22">
        <v>4.726</v>
      </c>
      <c r="J18" s="22">
        <v>4.8310000000000004</v>
      </c>
      <c r="K18" s="22">
        <v>4.9029999999999996</v>
      </c>
      <c r="L18" s="22">
        <v>4.9880000000000004</v>
      </c>
      <c r="M18" s="22">
        <v>5.04</v>
      </c>
      <c r="N18" s="22">
        <v>5.0830000000000002</v>
      </c>
      <c r="O18" s="22">
        <v>5.0620000000000003</v>
      </c>
      <c r="P18" s="22">
        <v>5.0940000000000003</v>
      </c>
      <c r="Q18" s="22">
        <v>5.1020000000000003</v>
      </c>
      <c r="R18" s="22" t="s">
        <v>108</v>
      </c>
      <c r="S18" s="22" t="s">
        <v>108</v>
      </c>
      <c r="T18" s="23"/>
      <c r="U18" s="23"/>
    </row>
    <row r="19" spans="1:23">
      <c r="A19" s="17"/>
      <c r="B19" s="18"/>
      <c r="C19" s="19" t="s">
        <v>265</v>
      </c>
      <c r="D19" s="21">
        <v>4.4000000000000004</v>
      </c>
      <c r="E19" s="21">
        <v>4.7629999999999999</v>
      </c>
      <c r="F19" s="21">
        <v>4.8250000000000002</v>
      </c>
      <c r="G19" s="21">
        <v>4.8470000000000004</v>
      </c>
      <c r="H19" s="21">
        <v>4.899</v>
      </c>
      <c r="I19" s="21">
        <v>4.984</v>
      </c>
      <c r="J19" s="21">
        <v>5.069</v>
      </c>
      <c r="K19" s="21">
        <v>5.141</v>
      </c>
      <c r="L19" s="21">
        <v>5.2220000000000004</v>
      </c>
      <c r="M19" s="21">
        <v>5.274</v>
      </c>
      <c r="N19" s="21">
        <v>5.3280000000000003</v>
      </c>
      <c r="O19" s="21">
        <v>5.3319999999999999</v>
      </c>
      <c r="P19" s="21">
        <v>5.3550000000000004</v>
      </c>
      <c r="Q19" s="21">
        <v>5.3570000000000002</v>
      </c>
      <c r="R19" s="21" t="s">
        <v>108</v>
      </c>
      <c r="S19" s="21" t="s">
        <v>108</v>
      </c>
    </row>
    <row r="20" spans="1:23">
      <c r="A20" s="17"/>
      <c r="B20" s="18"/>
      <c r="C20" s="19" t="s">
        <v>279</v>
      </c>
      <c r="D20" s="22">
        <v>4.4950000000000001</v>
      </c>
      <c r="E20" s="22">
        <v>4.8479999999999999</v>
      </c>
      <c r="F20" s="22">
        <v>4.9169999999999998</v>
      </c>
      <c r="G20" s="22">
        <v>4.9470000000000001</v>
      </c>
      <c r="H20" s="22">
        <v>5.008</v>
      </c>
      <c r="I20" s="22">
        <v>5.093</v>
      </c>
      <c r="J20" s="22">
        <v>5.181</v>
      </c>
      <c r="K20" s="22">
        <v>5.2530000000000001</v>
      </c>
      <c r="L20" s="22">
        <v>5.3369999999999997</v>
      </c>
      <c r="M20" s="22">
        <v>5.399</v>
      </c>
      <c r="N20" s="22">
        <v>5.4809999999999999</v>
      </c>
      <c r="O20" s="22">
        <v>5.5369999999999999</v>
      </c>
      <c r="P20" s="22">
        <v>5.5540000000000003</v>
      </c>
      <c r="Q20" s="22">
        <v>5.5620000000000003</v>
      </c>
      <c r="R20" s="22" t="s">
        <v>108</v>
      </c>
      <c r="S20" s="22" t="s">
        <v>108</v>
      </c>
    </row>
    <row r="21" spans="1:23">
      <c r="A21" s="17"/>
      <c r="B21" s="18"/>
      <c r="C21" s="19" t="s">
        <v>293</v>
      </c>
      <c r="D21" s="21">
        <v>4.5839999999999996</v>
      </c>
      <c r="E21" s="21">
        <v>4.9279999999999999</v>
      </c>
      <c r="F21" s="21">
        <v>4.9969999999999999</v>
      </c>
      <c r="G21" s="21">
        <v>5.0369999999999999</v>
      </c>
      <c r="H21" s="21">
        <v>5.1020000000000003</v>
      </c>
      <c r="I21" s="21">
        <v>5.1929999999999996</v>
      </c>
      <c r="J21" s="21">
        <v>5.2750000000000004</v>
      </c>
      <c r="K21" s="21">
        <v>5.3490000000000002</v>
      </c>
      <c r="L21" s="21">
        <v>5.4320000000000004</v>
      </c>
      <c r="M21" s="21">
        <v>5.51</v>
      </c>
      <c r="N21" s="21">
        <v>5.6139999999999999</v>
      </c>
      <c r="O21" s="21">
        <v>5.6870000000000003</v>
      </c>
      <c r="P21" s="21">
        <v>5.702</v>
      </c>
      <c r="Q21" s="21">
        <v>5.702</v>
      </c>
      <c r="R21" s="21" t="s">
        <v>108</v>
      </c>
      <c r="S21" s="21" t="s">
        <v>108</v>
      </c>
    </row>
    <row r="22" spans="1:23">
      <c r="A22" s="17"/>
      <c r="B22" s="18"/>
      <c r="C22" s="19" t="s">
        <v>307</v>
      </c>
      <c r="D22" s="22">
        <v>4.665</v>
      </c>
      <c r="E22" s="22">
        <v>5.0179999999999998</v>
      </c>
      <c r="F22" s="22">
        <v>5.0869999999999997</v>
      </c>
      <c r="G22" s="22">
        <v>5.117</v>
      </c>
      <c r="H22" s="22">
        <v>5.1779999999999999</v>
      </c>
      <c r="I22" s="22">
        <v>5.2830000000000004</v>
      </c>
      <c r="J22" s="22">
        <v>5.3710000000000004</v>
      </c>
      <c r="K22" s="22">
        <v>5.4429999999999996</v>
      </c>
      <c r="L22" s="22">
        <v>5.5309999999999997</v>
      </c>
      <c r="M22" s="22">
        <v>5.6289999999999996</v>
      </c>
      <c r="N22" s="22">
        <v>5.734</v>
      </c>
      <c r="O22" s="22">
        <v>5.8289999999999997</v>
      </c>
      <c r="P22" s="22">
        <v>5.8470000000000004</v>
      </c>
      <c r="Q22" s="22">
        <v>5.8520000000000003</v>
      </c>
      <c r="R22" s="22" t="s">
        <v>108</v>
      </c>
      <c r="S22" s="22" t="s">
        <v>108</v>
      </c>
    </row>
    <row r="23" spans="1:23">
      <c r="A23" s="17"/>
      <c r="B23" s="18"/>
      <c r="C23" s="19" t="s">
        <v>320</v>
      </c>
      <c r="D23" s="21">
        <v>4.6319999999999997</v>
      </c>
      <c r="E23" s="21">
        <v>4.9939999999999998</v>
      </c>
      <c r="F23" s="21">
        <v>5.2370000000000001</v>
      </c>
      <c r="G23" s="21">
        <v>5.3049999999999997</v>
      </c>
      <c r="H23" s="21">
        <v>5.3250000000000002</v>
      </c>
      <c r="I23" s="21">
        <v>5.4050000000000002</v>
      </c>
      <c r="J23" s="21">
        <v>5.44</v>
      </c>
      <c r="K23" s="21">
        <v>5.5350000000000001</v>
      </c>
      <c r="L23" s="21">
        <v>5.6609999999999996</v>
      </c>
      <c r="M23" s="21">
        <v>5.7409999999999997</v>
      </c>
      <c r="N23" s="21">
        <v>5.8049999999999997</v>
      </c>
      <c r="O23" s="21">
        <v>5.8410000000000002</v>
      </c>
      <c r="P23" s="21">
        <v>5.8490000000000002</v>
      </c>
      <c r="Q23" s="21">
        <v>5.8570000000000002</v>
      </c>
      <c r="R23" s="21" t="s">
        <v>108</v>
      </c>
      <c r="S23" s="21" t="s">
        <v>108</v>
      </c>
    </row>
    <row r="24" spans="1:23">
      <c r="A24" s="17"/>
      <c r="B24" s="18"/>
      <c r="C24" s="19" t="s">
        <v>330</v>
      </c>
      <c r="D24" s="22">
        <v>4.6779999999999999</v>
      </c>
      <c r="E24" s="22">
        <v>5.0839999999999996</v>
      </c>
      <c r="F24" s="22">
        <v>5.3109999999999999</v>
      </c>
      <c r="G24" s="22">
        <v>5.4089999999999998</v>
      </c>
      <c r="H24" s="22">
        <v>5.44</v>
      </c>
      <c r="I24" s="22">
        <v>5.52</v>
      </c>
      <c r="J24" s="22">
        <v>5.5549999999999997</v>
      </c>
      <c r="K24" s="22">
        <v>5.65</v>
      </c>
      <c r="L24" s="22">
        <v>5.7750000000000004</v>
      </c>
      <c r="M24" s="22">
        <v>5.89</v>
      </c>
      <c r="N24" s="22">
        <v>5.9509999999999996</v>
      </c>
      <c r="O24" s="22">
        <v>6.0069999999999997</v>
      </c>
      <c r="P24" s="22">
        <v>6.0149999999999997</v>
      </c>
      <c r="Q24" s="22">
        <v>6.0869999999999997</v>
      </c>
      <c r="R24" s="22" t="s">
        <v>108</v>
      </c>
      <c r="S24" s="22" t="s">
        <v>108</v>
      </c>
    </row>
    <row r="25" spans="1:23">
      <c r="A25" s="17"/>
      <c r="B25" s="18"/>
      <c r="C25" s="19" t="s">
        <v>344</v>
      </c>
      <c r="D25" s="21">
        <v>4.8209999999999997</v>
      </c>
      <c r="E25" s="21">
        <v>5.2750000000000004</v>
      </c>
      <c r="F25" s="21">
        <v>5.5170000000000003</v>
      </c>
      <c r="G25" s="21">
        <v>5.6890000000000001</v>
      </c>
      <c r="H25" s="21">
        <v>5.7649999999999997</v>
      </c>
      <c r="I25" s="21">
        <v>5.85</v>
      </c>
      <c r="J25" s="21">
        <v>5.8849999999999998</v>
      </c>
      <c r="K25" s="21">
        <v>5.9829999999999997</v>
      </c>
      <c r="L25" s="21">
        <v>6.0659999999999998</v>
      </c>
      <c r="M25" s="21">
        <v>6.1379999999999999</v>
      </c>
      <c r="N25" s="21">
        <v>6.1829999999999998</v>
      </c>
      <c r="O25" s="21">
        <v>6.2409999999999997</v>
      </c>
      <c r="P25" s="21">
        <v>6.26</v>
      </c>
      <c r="Q25" s="21">
        <v>6.3360000000000003</v>
      </c>
      <c r="R25" s="21" t="s">
        <v>108</v>
      </c>
      <c r="S25" s="21" t="s">
        <v>108</v>
      </c>
    </row>
    <row r="26" spans="1:23">
      <c r="A26" s="17"/>
      <c r="B26" s="18"/>
      <c r="C26" s="19" t="s">
        <v>357</v>
      </c>
      <c r="D26" s="22">
        <v>5.3070000000000004</v>
      </c>
      <c r="E26" s="22">
        <v>5.899</v>
      </c>
      <c r="F26" s="22">
        <v>6.2320000000000002</v>
      </c>
      <c r="G26" s="22">
        <v>6.3940000000000001</v>
      </c>
      <c r="H26" s="22">
        <v>6.4379999999999997</v>
      </c>
      <c r="I26" s="22">
        <v>6.4880000000000004</v>
      </c>
      <c r="J26" s="22">
        <v>6.5279999999999996</v>
      </c>
      <c r="K26" s="22">
        <v>6.577</v>
      </c>
      <c r="L26" s="22">
        <v>6.6159999999999997</v>
      </c>
      <c r="M26" s="22">
        <v>6.6630000000000003</v>
      </c>
      <c r="N26" s="22">
        <v>6.6760000000000002</v>
      </c>
      <c r="O26" s="22">
        <v>6.7119999999999997</v>
      </c>
      <c r="P26" s="22">
        <v>6.72</v>
      </c>
      <c r="Q26" s="22">
        <v>6.734</v>
      </c>
      <c r="R26" s="22" t="s">
        <v>108</v>
      </c>
      <c r="S26" s="22" t="s">
        <v>108</v>
      </c>
    </row>
    <row r="27" spans="1:23" ht="13.5" customHeight="1">
      <c r="A27" s="17" t="s">
        <v>370</v>
      </c>
      <c r="B27" s="18" t="s">
        <v>371</v>
      </c>
      <c r="C27" s="19" t="s">
        <v>372</v>
      </c>
      <c r="D27" s="21">
        <v>5.5650000000000004</v>
      </c>
      <c r="E27" s="21">
        <v>6.1420000000000003</v>
      </c>
      <c r="F27" s="21">
        <v>6.468</v>
      </c>
      <c r="G27" s="21">
        <v>6.6539999999999999</v>
      </c>
      <c r="H27" s="21">
        <v>6.7469999999999999</v>
      </c>
      <c r="I27" s="21">
        <v>6.8109999999999999</v>
      </c>
      <c r="J27" s="21">
        <v>6.8570000000000002</v>
      </c>
      <c r="K27" s="21">
        <v>6.907</v>
      </c>
      <c r="L27" s="21">
        <v>6.9470000000000001</v>
      </c>
      <c r="M27" s="21">
        <v>7.0330000000000004</v>
      </c>
      <c r="N27" s="21">
        <v>7.0549999999999997</v>
      </c>
      <c r="O27" s="21">
        <v>7.08</v>
      </c>
      <c r="P27" s="21">
        <v>7.0880000000000001</v>
      </c>
      <c r="Q27" s="21">
        <v>7.0970000000000004</v>
      </c>
      <c r="R27" s="21" t="s">
        <v>108</v>
      </c>
      <c r="S27" s="21" t="s">
        <v>108</v>
      </c>
    </row>
    <row r="28" spans="1:23" ht="13.5" customHeight="1">
      <c r="A28" s="17"/>
      <c r="B28" s="18"/>
      <c r="C28" s="19" t="s">
        <v>387</v>
      </c>
      <c r="D28" s="22">
        <v>6.1470000000000002</v>
      </c>
      <c r="E28" s="22">
        <v>6.8570000000000002</v>
      </c>
      <c r="F28" s="22">
        <v>7.17</v>
      </c>
      <c r="G28" s="22">
        <v>7.3230000000000004</v>
      </c>
      <c r="H28" s="22">
        <v>7.3940000000000001</v>
      </c>
      <c r="I28" s="22">
        <v>7.4619999999999997</v>
      </c>
      <c r="J28" s="22">
        <v>7.516</v>
      </c>
      <c r="K28" s="22">
        <v>7.569</v>
      </c>
      <c r="L28" s="22">
        <v>7.6310000000000002</v>
      </c>
      <c r="M28" s="22">
        <v>7.6669999999999998</v>
      </c>
      <c r="N28" s="22">
        <v>7.6769999999999996</v>
      </c>
      <c r="O28" s="22">
        <v>7.6959999999999997</v>
      </c>
      <c r="P28" s="22">
        <v>7.718</v>
      </c>
      <c r="Q28" s="22">
        <v>7.7249999999999996</v>
      </c>
      <c r="R28" s="22" t="s">
        <v>108</v>
      </c>
      <c r="S28" s="22" t="s">
        <v>108</v>
      </c>
    </row>
    <row r="29" spans="1:23" ht="13.5" customHeight="1">
      <c r="A29" s="17"/>
      <c r="B29" s="18"/>
      <c r="C29" s="19" t="s">
        <v>401</v>
      </c>
      <c r="D29" s="21">
        <v>6.7939999999999996</v>
      </c>
      <c r="E29" s="21">
        <v>7.694</v>
      </c>
      <c r="F29" s="21">
        <v>8.1199999999999992</v>
      </c>
      <c r="G29" s="21">
        <v>8.3249999999999993</v>
      </c>
      <c r="H29" s="21">
        <v>8.3960000000000008</v>
      </c>
      <c r="I29" s="21">
        <v>8.6590000000000007</v>
      </c>
      <c r="J29" s="21">
        <v>8.8219999999999992</v>
      </c>
      <c r="K29" s="21">
        <v>8.8689999999999998</v>
      </c>
      <c r="L29" s="21">
        <v>8.91</v>
      </c>
      <c r="M29" s="21">
        <v>8.9420000000000002</v>
      </c>
      <c r="N29" s="21">
        <v>8.9499999999999993</v>
      </c>
      <c r="O29" s="21">
        <v>8.9749999999999996</v>
      </c>
      <c r="P29" s="21">
        <v>9.0139999999999993</v>
      </c>
      <c r="Q29" s="21">
        <v>9.1389999999999993</v>
      </c>
      <c r="R29" s="21" t="s">
        <v>108</v>
      </c>
      <c r="S29" s="21" t="s">
        <v>108</v>
      </c>
    </row>
    <row r="30" spans="1:23" ht="13.5" customHeight="1">
      <c r="A30" s="17"/>
      <c r="B30" s="18"/>
      <c r="C30" s="19" t="s">
        <v>416</v>
      </c>
      <c r="D30" s="22">
        <v>7.4420000000000002</v>
      </c>
      <c r="E30" s="22">
        <v>8.4239999999999995</v>
      </c>
      <c r="F30" s="22">
        <v>8.8580000000000005</v>
      </c>
      <c r="G30" s="22">
        <v>9.1129999999999995</v>
      </c>
      <c r="H30" s="22">
        <v>9.1850000000000005</v>
      </c>
      <c r="I30" s="22">
        <v>9.5220000000000002</v>
      </c>
      <c r="J30" s="22">
        <v>9.7379999999999995</v>
      </c>
      <c r="K30" s="22">
        <v>9.7899999999999991</v>
      </c>
      <c r="L30" s="22">
        <v>9.8450000000000006</v>
      </c>
      <c r="M30" s="22">
        <v>9.9819999999999993</v>
      </c>
      <c r="N30" s="22">
        <v>10.003</v>
      </c>
      <c r="O30" s="22">
        <v>10.25</v>
      </c>
      <c r="P30" s="22">
        <v>10.381</v>
      </c>
      <c r="Q30" s="22">
        <v>10.707000000000001</v>
      </c>
      <c r="R30" s="22" t="s">
        <v>108</v>
      </c>
      <c r="S30" s="22" t="s">
        <v>108</v>
      </c>
    </row>
    <row r="31" spans="1:23" ht="13.5" customHeight="1">
      <c r="A31" s="17"/>
      <c r="B31" s="18"/>
      <c r="C31" s="19" t="s">
        <v>431</v>
      </c>
      <c r="D31" s="21">
        <v>8.8550000000000004</v>
      </c>
      <c r="E31" s="21">
        <v>9.7720000000000002</v>
      </c>
      <c r="F31" s="21">
        <v>10.247999999999999</v>
      </c>
      <c r="G31" s="21">
        <v>10.458</v>
      </c>
      <c r="H31" s="21">
        <v>10.54</v>
      </c>
      <c r="I31" s="21">
        <v>10.897</v>
      </c>
      <c r="J31" s="21">
        <v>11.122999999999999</v>
      </c>
      <c r="K31" s="21">
        <v>11.202999999999999</v>
      </c>
      <c r="L31" s="21">
        <v>11.259</v>
      </c>
      <c r="M31" s="21">
        <v>11.465</v>
      </c>
      <c r="N31" s="21">
        <v>11.486000000000001</v>
      </c>
      <c r="O31" s="21">
        <v>11.635</v>
      </c>
      <c r="P31" s="21">
        <v>11.766</v>
      </c>
      <c r="Q31" s="21">
        <v>12.042</v>
      </c>
      <c r="R31" s="21" t="s">
        <v>108</v>
      </c>
      <c r="S31" s="21" t="s">
        <v>108</v>
      </c>
    </row>
    <row r="32" spans="1:23" ht="13.5" customHeight="1">
      <c r="A32" s="17"/>
      <c r="B32" s="18"/>
      <c r="C32" s="19" t="s">
        <v>446</v>
      </c>
      <c r="D32" s="22">
        <v>4.5010000000000003</v>
      </c>
      <c r="E32" s="22">
        <v>4.8170000000000002</v>
      </c>
      <c r="F32" s="22">
        <v>4.8360000000000003</v>
      </c>
      <c r="G32" s="22">
        <v>4.8550000000000004</v>
      </c>
      <c r="H32" s="22">
        <v>4.875</v>
      </c>
      <c r="I32" s="22">
        <v>4.907</v>
      </c>
      <c r="J32" s="22">
        <v>4.9390000000000001</v>
      </c>
      <c r="K32" s="22">
        <v>4.9800000000000004</v>
      </c>
      <c r="L32" s="22">
        <v>5.0270000000000001</v>
      </c>
      <c r="M32" s="22">
        <v>5.0819999999999999</v>
      </c>
      <c r="N32" s="22">
        <v>5.141</v>
      </c>
      <c r="O32" s="22">
        <v>5.1660000000000004</v>
      </c>
      <c r="P32" s="22">
        <v>5.1950000000000003</v>
      </c>
      <c r="Q32" s="22">
        <v>5.2080000000000002</v>
      </c>
      <c r="R32" s="22" t="s">
        <v>108</v>
      </c>
      <c r="S32" s="22" t="s">
        <v>108</v>
      </c>
    </row>
    <row r="33" spans="1:23" ht="13.5" customHeight="1">
      <c r="A33" s="17"/>
      <c r="B33" s="18"/>
      <c r="C33" s="19" t="s">
        <v>456</v>
      </c>
      <c r="D33" s="21">
        <v>4.5960000000000001</v>
      </c>
      <c r="E33" s="21">
        <v>4.9210000000000003</v>
      </c>
      <c r="F33" s="21">
        <v>4.9249999999999998</v>
      </c>
      <c r="G33" s="21">
        <v>4.9429999999999996</v>
      </c>
      <c r="H33" s="21">
        <v>4.9630000000000001</v>
      </c>
      <c r="I33" s="21">
        <v>5.008</v>
      </c>
      <c r="J33" s="21">
        <v>5.0460000000000003</v>
      </c>
      <c r="K33" s="21">
        <v>5.0860000000000003</v>
      </c>
      <c r="L33" s="21">
        <v>5.1349999999999998</v>
      </c>
      <c r="M33" s="21">
        <v>5.19</v>
      </c>
      <c r="N33" s="21">
        <v>5.242</v>
      </c>
      <c r="O33" s="21">
        <v>5.2990000000000004</v>
      </c>
      <c r="P33" s="21">
        <v>5.3419999999999996</v>
      </c>
      <c r="Q33" s="21">
        <v>5.4029999999999996</v>
      </c>
      <c r="R33" s="21" t="s">
        <v>108</v>
      </c>
      <c r="S33" s="21" t="s">
        <v>108</v>
      </c>
    </row>
    <row r="34" spans="1:23" ht="13.5" customHeight="1">
      <c r="A34" s="17"/>
      <c r="B34" s="18"/>
      <c r="C34" s="19" t="s">
        <v>466</v>
      </c>
      <c r="D34" s="22">
        <v>4.6449999999999996</v>
      </c>
      <c r="E34" s="22">
        <v>4.9649999999999999</v>
      </c>
      <c r="F34" s="22">
        <v>4.968</v>
      </c>
      <c r="G34" s="22">
        <v>4.9809999999999999</v>
      </c>
      <c r="H34" s="22">
        <v>5.0010000000000003</v>
      </c>
      <c r="I34" s="22">
        <v>5.0490000000000004</v>
      </c>
      <c r="J34" s="22">
        <v>5.0839999999999996</v>
      </c>
      <c r="K34" s="22">
        <v>5.1239999999999997</v>
      </c>
      <c r="L34" s="22">
        <v>5.173</v>
      </c>
      <c r="M34" s="22">
        <v>5.2530000000000001</v>
      </c>
      <c r="N34" s="22">
        <v>5.3319999999999999</v>
      </c>
      <c r="O34" s="22">
        <v>5.633</v>
      </c>
      <c r="P34" s="22">
        <v>5.8929999999999998</v>
      </c>
      <c r="Q34" s="22">
        <v>5.9870000000000001</v>
      </c>
      <c r="R34" s="22" t="s">
        <v>108</v>
      </c>
      <c r="S34" s="22" t="s">
        <v>108</v>
      </c>
    </row>
    <row r="35" spans="1:23" ht="13.5" customHeight="1">
      <c r="A35" s="17"/>
      <c r="B35" s="18"/>
      <c r="C35" s="19" t="s">
        <v>478</v>
      </c>
      <c r="D35" s="21">
        <v>4.6669999999999998</v>
      </c>
      <c r="E35" s="21">
        <v>4.9800000000000004</v>
      </c>
      <c r="F35" s="21">
        <v>4.9950000000000001</v>
      </c>
      <c r="G35" s="21">
        <v>5.0129999999999999</v>
      </c>
      <c r="H35" s="21">
        <v>5.0330000000000004</v>
      </c>
      <c r="I35" s="21">
        <v>5.0979999999999999</v>
      </c>
      <c r="J35" s="21">
        <v>5.1340000000000003</v>
      </c>
      <c r="K35" s="21">
        <v>5.1740000000000004</v>
      </c>
      <c r="L35" s="21">
        <v>5.2690000000000001</v>
      </c>
      <c r="M35" s="21">
        <v>5.3490000000000002</v>
      </c>
      <c r="N35" s="21">
        <v>5.5279999999999996</v>
      </c>
      <c r="O35" s="21">
        <v>5.9790000000000001</v>
      </c>
      <c r="P35" s="21">
        <v>6.3460000000000001</v>
      </c>
      <c r="Q35" s="21">
        <v>6.5190000000000001</v>
      </c>
      <c r="R35" s="21" t="s">
        <v>108</v>
      </c>
      <c r="S35" s="21" t="s">
        <v>108</v>
      </c>
    </row>
    <row r="36" spans="1:23" ht="13.5" customHeight="1">
      <c r="A36" s="17"/>
      <c r="B36" s="18"/>
      <c r="C36" s="19" t="s">
        <v>489</v>
      </c>
      <c r="D36" s="22">
        <v>4.9169999999999998</v>
      </c>
      <c r="E36" s="22">
        <v>5.2880000000000003</v>
      </c>
      <c r="F36" s="22">
        <v>5.3019999999999996</v>
      </c>
      <c r="G36" s="22">
        <v>5.3170000000000002</v>
      </c>
      <c r="H36" s="22">
        <v>5.3369999999999997</v>
      </c>
      <c r="I36" s="22">
        <v>5.367</v>
      </c>
      <c r="J36" s="22">
        <v>5.4219999999999997</v>
      </c>
      <c r="K36" s="22">
        <v>5.4690000000000003</v>
      </c>
      <c r="L36" s="22">
        <v>5.5439999999999996</v>
      </c>
      <c r="M36" s="22">
        <v>5.7809999999999997</v>
      </c>
      <c r="N36" s="22">
        <v>5.968</v>
      </c>
      <c r="O36" s="22">
        <v>6.4160000000000004</v>
      </c>
      <c r="P36" s="22">
        <v>6.7270000000000003</v>
      </c>
      <c r="Q36" s="22">
        <v>6.899</v>
      </c>
      <c r="R36" s="22" t="s">
        <v>108</v>
      </c>
      <c r="S36" s="22" t="s">
        <v>108</v>
      </c>
    </row>
    <row r="37" spans="1:23">
      <c r="A37" s="17"/>
      <c r="B37" s="18"/>
      <c r="C37" s="19" t="s">
        <v>501</v>
      </c>
      <c r="D37" s="21">
        <v>5.056</v>
      </c>
      <c r="E37" s="21">
        <v>5.4370000000000003</v>
      </c>
      <c r="F37" s="21">
        <v>5.4669999999999996</v>
      </c>
      <c r="G37" s="21">
        <v>5.4870000000000001</v>
      </c>
      <c r="H37" s="21">
        <v>5.5069999999999997</v>
      </c>
      <c r="I37" s="21">
        <v>5.5430000000000001</v>
      </c>
      <c r="J37" s="21">
        <v>5.6130000000000004</v>
      </c>
      <c r="K37" s="21">
        <v>5.74</v>
      </c>
      <c r="L37" s="21">
        <v>5.8970000000000002</v>
      </c>
      <c r="M37" s="21">
        <v>6.2210000000000001</v>
      </c>
      <c r="N37" s="21">
        <v>6.4279999999999999</v>
      </c>
      <c r="O37" s="21">
        <v>6.9009999999999998</v>
      </c>
      <c r="P37" s="21">
        <v>7.1689999999999996</v>
      </c>
      <c r="Q37" s="21">
        <v>7.2990000000000004</v>
      </c>
      <c r="R37" s="21" t="s">
        <v>108</v>
      </c>
      <c r="S37" s="21" t="s">
        <v>108</v>
      </c>
    </row>
    <row r="38" spans="1:23">
      <c r="A38" s="17"/>
      <c r="B38" s="18"/>
      <c r="C38" s="19" t="s">
        <v>514</v>
      </c>
      <c r="D38" s="22">
        <v>5.2649999999999997</v>
      </c>
      <c r="E38" s="22">
        <v>5.6619999999999999</v>
      </c>
      <c r="F38" s="22">
        <v>5.7089999999999996</v>
      </c>
      <c r="G38" s="22">
        <v>5.7480000000000002</v>
      </c>
      <c r="H38" s="22">
        <v>5.7880000000000003</v>
      </c>
      <c r="I38" s="22">
        <v>5.8929999999999998</v>
      </c>
      <c r="J38" s="22">
        <v>6.0179999999999998</v>
      </c>
      <c r="K38" s="22">
        <v>6.1950000000000003</v>
      </c>
      <c r="L38" s="22">
        <v>6.4219999999999997</v>
      </c>
      <c r="M38" s="22">
        <v>6.8310000000000004</v>
      </c>
      <c r="N38" s="22">
        <v>6.976</v>
      </c>
      <c r="O38" s="22">
        <v>7.4290000000000003</v>
      </c>
      <c r="P38" s="22">
        <v>7.6920000000000002</v>
      </c>
      <c r="Q38" s="22">
        <v>7.8490000000000002</v>
      </c>
      <c r="R38" s="22" t="s">
        <v>108</v>
      </c>
      <c r="S38" s="22" t="s">
        <v>108</v>
      </c>
    </row>
    <row r="39" spans="1:23" ht="13.5" customHeight="1">
      <c r="A39" s="17"/>
      <c r="B39" s="18" t="s">
        <v>528</v>
      </c>
      <c r="C39" s="19" t="s">
        <v>529</v>
      </c>
      <c r="D39" s="21">
        <v>5.91</v>
      </c>
      <c r="E39" s="21">
        <v>6.6050000000000004</v>
      </c>
      <c r="F39" s="21">
        <v>6.9610000000000003</v>
      </c>
      <c r="G39" s="21">
        <v>7.1909999999999998</v>
      </c>
      <c r="H39" s="21">
        <v>7.5629999999999997</v>
      </c>
      <c r="I39" s="21">
        <v>8.1110000000000007</v>
      </c>
      <c r="J39" s="21">
        <v>8.4489999999999998</v>
      </c>
      <c r="K39" s="21">
        <v>8.7080000000000002</v>
      </c>
      <c r="L39" s="21">
        <v>8.8170000000000002</v>
      </c>
      <c r="M39" s="21">
        <v>8.9109999999999996</v>
      </c>
      <c r="N39" s="21">
        <v>8.9770000000000003</v>
      </c>
      <c r="O39" s="21">
        <v>9.1129999999999995</v>
      </c>
      <c r="P39" s="21">
        <v>9.3209999999999997</v>
      </c>
      <c r="Q39" s="21">
        <v>9.4789999999999992</v>
      </c>
      <c r="R39" s="21" t="s">
        <v>108</v>
      </c>
      <c r="S39" s="21" t="s">
        <v>108</v>
      </c>
    </row>
    <row r="40" spans="1:23" ht="13.5" customHeight="1">
      <c r="A40" s="17"/>
      <c r="B40" s="18"/>
      <c r="C40" s="19" t="s">
        <v>544</v>
      </c>
      <c r="D40" s="22">
        <v>6.29</v>
      </c>
      <c r="E40" s="22">
        <v>7.1050000000000004</v>
      </c>
      <c r="F40" s="22">
        <v>7.5410000000000004</v>
      </c>
      <c r="G40" s="22">
        <v>7.8609999999999998</v>
      </c>
      <c r="H40" s="22">
        <v>8.3729999999999993</v>
      </c>
      <c r="I40" s="22">
        <v>9.0510000000000002</v>
      </c>
      <c r="J40" s="22">
        <v>9.4789999999999992</v>
      </c>
      <c r="K40" s="22">
        <v>9.7539999999999996</v>
      </c>
      <c r="L40" s="22">
        <v>9.8620000000000001</v>
      </c>
      <c r="M40" s="22">
        <v>9.9649999999999999</v>
      </c>
      <c r="N40" s="22">
        <v>10.032</v>
      </c>
      <c r="O40" s="22">
        <v>10.226000000000001</v>
      </c>
      <c r="P40" s="22">
        <v>10.461</v>
      </c>
      <c r="Q40" s="22">
        <v>10.659000000000001</v>
      </c>
      <c r="R40" s="22" t="s">
        <v>108</v>
      </c>
      <c r="S40" s="22" t="s">
        <v>108</v>
      </c>
    </row>
    <row r="41" spans="1:23" ht="13.5" customHeight="1">
      <c r="A41" s="17"/>
      <c r="B41" s="18"/>
      <c r="C41" s="19" t="s">
        <v>559</v>
      </c>
      <c r="D41" s="21">
        <v>6.9649999999999999</v>
      </c>
      <c r="E41" s="21">
        <v>7.9</v>
      </c>
      <c r="F41" s="21">
        <v>8.4760000000000009</v>
      </c>
      <c r="G41" s="21">
        <v>8.8460000000000001</v>
      </c>
      <c r="H41" s="21">
        <v>9.4830000000000005</v>
      </c>
      <c r="I41" s="21">
        <v>10.201000000000001</v>
      </c>
      <c r="J41" s="21">
        <v>10.696</v>
      </c>
      <c r="K41" s="21">
        <v>11.121</v>
      </c>
      <c r="L41" s="21">
        <v>11.286</v>
      </c>
      <c r="M41" s="21">
        <v>11.38</v>
      </c>
      <c r="N41" s="21">
        <v>11.446</v>
      </c>
      <c r="O41" s="21">
        <v>11.646000000000001</v>
      </c>
      <c r="P41" s="21">
        <v>11.871</v>
      </c>
      <c r="Q41" s="21">
        <v>12.079000000000001</v>
      </c>
      <c r="R41" s="21" t="s">
        <v>108</v>
      </c>
      <c r="S41" s="21" t="s">
        <v>108</v>
      </c>
    </row>
    <row r="42" spans="1:23">
      <c r="A42" s="17"/>
      <c r="B42" s="18"/>
      <c r="C42" s="19" t="s">
        <v>573</v>
      </c>
      <c r="D42" s="22">
        <v>8.42</v>
      </c>
      <c r="E42" s="22">
        <v>9.4499999999999993</v>
      </c>
      <c r="F42" s="22">
        <v>10.058999999999999</v>
      </c>
      <c r="G42" s="22">
        <v>10.535</v>
      </c>
      <c r="H42" s="22">
        <v>11.167</v>
      </c>
      <c r="I42" s="22">
        <v>11.929</v>
      </c>
      <c r="J42" s="22">
        <v>12.503</v>
      </c>
      <c r="K42" s="22">
        <v>13.065</v>
      </c>
      <c r="L42" s="22">
        <v>13.468</v>
      </c>
      <c r="M42" s="22">
        <v>13.672000000000001</v>
      </c>
      <c r="N42" s="22">
        <v>14.064</v>
      </c>
      <c r="O42" s="22">
        <v>14.2</v>
      </c>
      <c r="P42" s="22">
        <v>14.481</v>
      </c>
      <c r="Q42" s="22">
        <v>14.765000000000001</v>
      </c>
      <c r="R42" s="22" t="s">
        <v>108</v>
      </c>
      <c r="S42" s="22" t="s">
        <v>108</v>
      </c>
    </row>
    <row r="43" spans="1:23">
      <c r="A43" s="17"/>
      <c r="B43" s="18"/>
      <c r="C43" s="19" t="s">
        <v>587</v>
      </c>
      <c r="D43" s="21">
        <v>9.1300000000000008</v>
      </c>
      <c r="E43" s="21">
        <v>10.193</v>
      </c>
      <c r="F43" s="21">
        <v>10.83</v>
      </c>
      <c r="G43" s="21">
        <v>11.33</v>
      </c>
      <c r="H43" s="21">
        <v>12.002000000000001</v>
      </c>
      <c r="I43" s="21">
        <v>12.797000000000001</v>
      </c>
      <c r="J43" s="21">
        <v>13.398</v>
      </c>
      <c r="K43" s="21">
        <v>13.984999999999999</v>
      </c>
      <c r="L43" s="21">
        <v>14.428000000000001</v>
      </c>
      <c r="M43" s="21">
        <v>14.664999999999999</v>
      </c>
      <c r="N43" s="21">
        <v>15.108000000000001</v>
      </c>
      <c r="O43" s="21">
        <v>15.302</v>
      </c>
      <c r="P43" s="21">
        <v>15.65</v>
      </c>
      <c r="Q43" s="21">
        <v>15.983000000000001</v>
      </c>
      <c r="R43" s="21" t="s">
        <v>108</v>
      </c>
      <c r="S43" s="21" t="s">
        <v>108</v>
      </c>
      <c r="T43" s="14"/>
      <c r="U43" s="14"/>
      <c r="V43" s="14"/>
      <c r="W43" s="14"/>
    </row>
    <row r="44" spans="1:23">
      <c r="A44" s="17"/>
      <c r="B44" s="18"/>
      <c r="C44" s="19" t="s">
        <v>602</v>
      </c>
      <c r="D44" s="22">
        <v>9.6690000000000005</v>
      </c>
      <c r="E44" s="22">
        <v>10.739000000000001</v>
      </c>
      <c r="F44" s="22">
        <v>11.382</v>
      </c>
      <c r="G44" s="22">
        <v>11.887</v>
      </c>
      <c r="H44" s="22">
        <v>12.569000000000001</v>
      </c>
      <c r="I44" s="22">
        <v>13.371</v>
      </c>
      <c r="J44" s="22">
        <v>13.978999999999999</v>
      </c>
      <c r="K44" s="22">
        <v>14.57</v>
      </c>
      <c r="L44" s="22">
        <v>15.022</v>
      </c>
      <c r="M44" s="22">
        <v>15.266</v>
      </c>
      <c r="N44" s="22">
        <v>15.721</v>
      </c>
      <c r="O44" s="22">
        <v>15.928000000000001</v>
      </c>
      <c r="P44" s="22">
        <v>16.291</v>
      </c>
      <c r="Q44" s="22">
        <v>16.635000000000002</v>
      </c>
      <c r="R44" s="22" t="s">
        <v>108</v>
      </c>
      <c r="S44" s="22" t="s">
        <v>108</v>
      </c>
      <c r="T44" s="23"/>
      <c r="U44" s="23"/>
    </row>
    <row r="45" spans="1:23">
      <c r="A45" s="17"/>
      <c r="B45" s="18"/>
      <c r="C45" s="19" t="s">
        <v>617</v>
      </c>
      <c r="D45" s="21">
        <v>10.717000000000001</v>
      </c>
      <c r="E45" s="21">
        <v>11.884</v>
      </c>
      <c r="F45" s="21">
        <v>12.609</v>
      </c>
      <c r="G45" s="21">
        <v>13.185</v>
      </c>
      <c r="H45" s="21">
        <v>13.984</v>
      </c>
      <c r="I45" s="21">
        <v>14.882999999999999</v>
      </c>
      <c r="J45" s="21">
        <v>15.573</v>
      </c>
      <c r="K45" s="21">
        <v>16.234999999999999</v>
      </c>
      <c r="L45" s="21">
        <v>16.805</v>
      </c>
      <c r="M45" s="21">
        <v>17.146000000000001</v>
      </c>
      <c r="N45" s="21">
        <v>17.754000000000001</v>
      </c>
      <c r="O45" s="21">
        <v>18.128</v>
      </c>
      <c r="P45" s="21">
        <v>18.690000000000001</v>
      </c>
      <c r="Q45" s="21">
        <v>19.178000000000001</v>
      </c>
      <c r="R45" s="21" t="s">
        <v>108</v>
      </c>
      <c r="S45" s="21" t="s">
        <v>108</v>
      </c>
    </row>
    <row r="46" spans="1:23">
      <c r="A46" s="17" t="s">
        <v>631</v>
      </c>
      <c r="B46" s="18"/>
      <c r="C46" s="19" t="s">
        <v>632</v>
      </c>
      <c r="D46" s="22">
        <v>13.446999999999999</v>
      </c>
      <c r="E46" s="22">
        <v>14.702999999999999</v>
      </c>
      <c r="F46" s="22">
        <v>15.503</v>
      </c>
      <c r="G46" s="22">
        <v>16.145</v>
      </c>
      <c r="H46" s="22">
        <v>17.053000000000001</v>
      </c>
      <c r="I46" s="22">
        <v>18.041</v>
      </c>
      <c r="J46" s="22">
        <v>18.806000000000001</v>
      </c>
      <c r="K46" s="22">
        <v>19.533999999999999</v>
      </c>
      <c r="L46" s="22">
        <v>20.213999999999999</v>
      </c>
      <c r="M46" s="22">
        <v>20.643999999999998</v>
      </c>
      <c r="N46" s="22">
        <v>21.393000000000001</v>
      </c>
      <c r="O46" s="22">
        <v>21.922999999999998</v>
      </c>
      <c r="P46" s="22">
        <v>22.669</v>
      </c>
      <c r="Q46" s="22">
        <v>23.29</v>
      </c>
      <c r="R46" s="22" t="s">
        <v>108</v>
      </c>
      <c r="S46" s="22" t="s">
        <v>108</v>
      </c>
    </row>
    <row r="47" spans="1:23">
      <c r="A47" s="17"/>
      <c r="B47" s="18"/>
      <c r="C47" s="19" t="s">
        <v>647</v>
      </c>
      <c r="D47" s="20">
        <v>13.798999999999999</v>
      </c>
      <c r="E47" s="20">
        <v>15.138999999999999</v>
      </c>
      <c r="F47" s="20">
        <v>16.010000000000002</v>
      </c>
      <c r="G47" s="20">
        <v>16.713000000000001</v>
      </c>
      <c r="H47" s="20">
        <v>17.725000000000001</v>
      </c>
      <c r="I47" s="20">
        <v>18.797000000000001</v>
      </c>
      <c r="J47" s="20">
        <v>19.632999999999999</v>
      </c>
      <c r="K47" s="20">
        <v>20.422000000000001</v>
      </c>
      <c r="L47" s="20">
        <v>21.204000000000001</v>
      </c>
      <c r="M47" s="20">
        <v>21.718</v>
      </c>
      <c r="N47" s="20">
        <v>22.599</v>
      </c>
      <c r="O47" s="20">
        <v>23.276</v>
      </c>
      <c r="P47" s="20">
        <v>24.193999999999999</v>
      </c>
      <c r="Q47" s="20">
        <v>24.940999999999999</v>
      </c>
      <c r="R47" s="20" t="s">
        <v>108</v>
      </c>
      <c r="S47" s="20" t="s">
        <v>108</v>
      </c>
    </row>
    <row r="48" spans="1:23">
      <c r="A48" s="17"/>
      <c r="B48" s="18"/>
      <c r="C48" s="19" t="s">
        <v>446</v>
      </c>
      <c r="D48" s="22">
        <v>4.62</v>
      </c>
      <c r="E48" s="22">
        <v>4.96</v>
      </c>
      <c r="F48" s="22">
        <v>4.9989999999999997</v>
      </c>
      <c r="G48" s="22">
        <v>5.0350000000000001</v>
      </c>
      <c r="H48" s="22">
        <v>5.0839999999999996</v>
      </c>
      <c r="I48" s="22">
        <v>5.14</v>
      </c>
      <c r="J48" s="22">
        <v>5.1920000000000002</v>
      </c>
      <c r="K48" s="22">
        <v>5.25</v>
      </c>
      <c r="L48" s="22">
        <v>5.3259999999999996</v>
      </c>
      <c r="M48" s="22">
        <v>5.4050000000000002</v>
      </c>
      <c r="N48" s="22">
        <v>5.5010000000000003</v>
      </c>
      <c r="O48" s="22">
        <v>5.5679999999999996</v>
      </c>
      <c r="P48" s="22">
        <v>5.6449999999999996</v>
      </c>
      <c r="Q48" s="22">
        <v>5.694</v>
      </c>
      <c r="R48" s="22" t="s">
        <v>108</v>
      </c>
      <c r="S48" s="22" t="s">
        <v>108</v>
      </c>
    </row>
    <row r="49" spans="1:19">
      <c r="A49" s="17"/>
      <c r="B49" s="18"/>
      <c r="C49" s="19" t="s">
        <v>456</v>
      </c>
      <c r="D49" s="21" t="s">
        <v>894</v>
      </c>
      <c r="E49" s="21" t="s">
        <v>895</v>
      </c>
      <c r="F49" s="21" t="s">
        <v>896</v>
      </c>
      <c r="G49" s="21" t="s">
        <v>897</v>
      </c>
      <c r="H49" s="21" t="s">
        <v>898</v>
      </c>
      <c r="I49" s="21" t="s">
        <v>899</v>
      </c>
      <c r="J49" s="21" t="s">
        <v>900</v>
      </c>
      <c r="K49" s="21" t="s">
        <v>901</v>
      </c>
      <c r="L49" s="21" t="s">
        <v>902</v>
      </c>
      <c r="M49" s="21" t="s">
        <v>903</v>
      </c>
      <c r="N49" s="21" t="s">
        <v>742</v>
      </c>
      <c r="O49" s="21" t="s">
        <v>904</v>
      </c>
      <c r="P49" s="21" t="s">
        <v>905</v>
      </c>
      <c r="Q49" s="21" t="s">
        <v>906</v>
      </c>
      <c r="R49" s="21" t="s">
        <v>108</v>
      </c>
      <c r="S49" s="21" t="s">
        <v>108</v>
      </c>
    </row>
    <row r="50" spans="1:19">
      <c r="A50" s="17"/>
      <c r="B50" s="18"/>
      <c r="C50" s="19" t="s">
        <v>466</v>
      </c>
      <c r="D50" s="22" t="s">
        <v>907</v>
      </c>
      <c r="E50" s="22" t="s">
        <v>908</v>
      </c>
      <c r="F50" s="22" t="s">
        <v>909</v>
      </c>
      <c r="G50" s="22" t="s">
        <v>910</v>
      </c>
      <c r="H50" s="22" t="s">
        <v>911</v>
      </c>
      <c r="I50" s="22" t="s">
        <v>912</v>
      </c>
      <c r="J50" s="22" t="s">
        <v>913</v>
      </c>
      <c r="K50" s="22" t="s">
        <v>914</v>
      </c>
      <c r="L50" s="22" t="s">
        <v>915</v>
      </c>
      <c r="M50" s="22" t="s">
        <v>916</v>
      </c>
      <c r="N50" s="22" t="s">
        <v>917</v>
      </c>
      <c r="O50" s="22" t="s">
        <v>918</v>
      </c>
      <c r="P50" s="22" t="s">
        <v>919</v>
      </c>
      <c r="Q50" s="22" t="s">
        <v>920</v>
      </c>
      <c r="R50" s="22" t="s">
        <v>108</v>
      </c>
      <c r="S50" s="22" t="s">
        <v>108</v>
      </c>
    </row>
    <row r="51" spans="1:19">
      <c r="A51" s="17"/>
      <c r="B51" s="18"/>
      <c r="C51" s="19" t="s">
        <v>478</v>
      </c>
      <c r="D51" s="21" t="s">
        <v>921</v>
      </c>
      <c r="E51" s="21" t="s">
        <v>922</v>
      </c>
      <c r="F51" s="21" t="s">
        <v>923</v>
      </c>
      <c r="G51" s="21" t="s">
        <v>911</v>
      </c>
      <c r="H51" s="21" t="s">
        <v>924</v>
      </c>
      <c r="I51" s="21" t="s">
        <v>925</v>
      </c>
      <c r="J51" s="21" t="s">
        <v>926</v>
      </c>
      <c r="K51" s="21" t="s">
        <v>927</v>
      </c>
      <c r="L51" s="21" t="s">
        <v>928</v>
      </c>
      <c r="M51" s="21" t="s">
        <v>929</v>
      </c>
      <c r="N51" s="21" t="s">
        <v>930</v>
      </c>
      <c r="O51" s="21" t="s">
        <v>931</v>
      </c>
      <c r="P51" s="21" t="s">
        <v>932</v>
      </c>
      <c r="Q51" s="21" t="s">
        <v>933</v>
      </c>
      <c r="R51" s="21" t="s">
        <v>108</v>
      </c>
      <c r="S51" s="21" t="s">
        <v>108</v>
      </c>
    </row>
    <row r="52" spans="1:19">
      <c r="A52" s="17"/>
      <c r="B52" s="18"/>
      <c r="C52" s="19" t="s">
        <v>489</v>
      </c>
      <c r="D52" s="22" t="s">
        <v>896</v>
      </c>
      <c r="E52" s="22" t="s">
        <v>934</v>
      </c>
      <c r="F52" s="22" t="s">
        <v>935</v>
      </c>
      <c r="G52" s="22" t="s">
        <v>936</v>
      </c>
      <c r="H52" s="22" t="s">
        <v>937</v>
      </c>
      <c r="I52" s="22" t="s">
        <v>938</v>
      </c>
      <c r="J52" s="22" t="s">
        <v>939</v>
      </c>
      <c r="K52" s="22" t="s">
        <v>940</v>
      </c>
      <c r="L52" s="22" t="s">
        <v>941</v>
      </c>
      <c r="M52" s="22" t="s">
        <v>942</v>
      </c>
      <c r="N52" s="22" t="s">
        <v>943</v>
      </c>
      <c r="O52" s="22" t="s">
        <v>944</v>
      </c>
      <c r="P52" s="22" t="s">
        <v>945</v>
      </c>
      <c r="Q52" s="22" t="s">
        <v>946</v>
      </c>
      <c r="R52" s="22" t="s">
        <v>108</v>
      </c>
      <c r="S52" s="22" t="s">
        <v>108</v>
      </c>
    </row>
    <row r="53" spans="1:19">
      <c r="A53" s="17"/>
      <c r="B53" s="18"/>
      <c r="C53" s="19" t="s">
        <v>501</v>
      </c>
      <c r="D53" s="21" t="s">
        <v>947</v>
      </c>
      <c r="E53" s="21" t="s">
        <v>948</v>
      </c>
      <c r="F53" s="21" t="s">
        <v>949</v>
      </c>
      <c r="G53" s="21" t="s">
        <v>950</v>
      </c>
      <c r="H53" s="21" t="s">
        <v>951</v>
      </c>
      <c r="I53" s="21" t="s">
        <v>952</v>
      </c>
      <c r="J53" s="21" t="s">
        <v>953</v>
      </c>
      <c r="K53" s="21" t="s">
        <v>954</v>
      </c>
      <c r="L53" s="21" t="s">
        <v>955</v>
      </c>
      <c r="M53" s="21" t="s">
        <v>956</v>
      </c>
      <c r="N53" s="21" t="s">
        <v>957</v>
      </c>
      <c r="O53" s="21" t="s">
        <v>958</v>
      </c>
      <c r="P53" s="21" t="s">
        <v>959</v>
      </c>
      <c r="Q53" s="21" t="s">
        <v>960</v>
      </c>
      <c r="R53" s="21" t="s">
        <v>108</v>
      </c>
      <c r="S53" s="21" t="s">
        <v>108</v>
      </c>
    </row>
    <row r="54" spans="1:19">
      <c r="A54" s="17"/>
      <c r="B54" s="18" t="s">
        <v>729</v>
      </c>
      <c r="C54" s="19" t="s">
        <v>514</v>
      </c>
      <c r="D54" s="22" t="s">
        <v>961</v>
      </c>
      <c r="E54" s="22" t="s">
        <v>962</v>
      </c>
      <c r="F54" s="22" t="s">
        <v>963</v>
      </c>
      <c r="G54" s="22" t="s">
        <v>425</v>
      </c>
      <c r="H54" s="22" t="s">
        <v>964</v>
      </c>
      <c r="I54" s="22" t="s">
        <v>965</v>
      </c>
      <c r="J54" s="22" t="s">
        <v>919</v>
      </c>
      <c r="K54" s="22" t="s">
        <v>966</v>
      </c>
      <c r="L54" s="22" t="s">
        <v>967</v>
      </c>
      <c r="M54" s="22" t="s">
        <v>968</v>
      </c>
      <c r="N54" s="22" t="s">
        <v>969</v>
      </c>
      <c r="O54" s="22" t="s">
        <v>970</v>
      </c>
      <c r="P54" s="22" t="s">
        <v>971</v>
      </c>
      <c r="Q54" s="22" t="s">
        <v>972</v>
      </c>
      <c r="R54" s="22" t="s">
        <v>108</v>
      </c>
      <c r="S54" s="22" t="s">
        <v>108</v>
      </c>
    </row>
    <row r="55" spans="1:19">
      <c r="A55" s="17"/>
      <c r="B55" s="18"/>
      <c r="C55" s="19" t="s">
        <v>529</v>
      </c>
      <c r="D55" s="21" t="s">
        <v>973</v>
      </c>
      <c r="E55" s="21" t="s">
        <v>974</v>
      </c>
      <c r="F55" s="21" t="s">
        <v>975</v>
      </c>
      <c r="G55" s="21" t="s">
        <v>976</v>
      </c>
      <c r="H55" s="21" t="s">
        <v>977</v>
      </c>
      <c r="I55" s="21" t="s">
        <v>978</v>
      </c>
      <c r="J55" s="21" t="s">
        <v>979</v>
      </c>
      <c r="K55" s="21" t="s">
        <v>980</v>
      </c>
      <c r="L55" s="21" t="s">
        <v>981</v>
      </c>
      <c r="M55" s="21" t="s">
        <v>982</v>
      </c>
      <c r="N55" s="21" t="s">
        <v>983</v>
      </c>
      <c r="O55" s="21" t="s">
        <v>984</v>
      </c>
      <c r="P55" s="21" t="s">
        <v>985</v>
      </c>
      <c r="Q55" s="21" t="s">
        <v>986</v>
      </c>
      <c r="R55" s="21" t="s">
        <v>108</v>
      </c>
      <c r="S55" s="21" t="s">
        <v>108</v>
      </c>
    </row>
    <row r="56" spans="1:19">
      <c r="A56" s="17"/>
      <c r="B56" s="18"/>
      <c r="C56" s="19" t="s">
        <v>544</v>
      </c>
      <c r="D56" s="22" t="s">
        <v>987</v>
      </c>
      <c r="E56" s="22" t="s">
        <v>988</v>
      </c>
      <c r="F56" s="22" t="s">
        <v>989</v>
      </c>
      <c r="G56" s="22" t="s">
        <v>990</v>
      </c>
      <c r="H56" s="22" t="s">
        <v>991</v>
      </c>
      <c r="I56" s="22" t="s">
        <v>992</v>
      </c>
      <c r="J56" s="22" t="s">
        <v>993</v>
      </c>
      <c r="K56" s="22" t="s">
        <v>994</v>
      </c>
      <c r="L56" s="22" t="s">
        <v>995</v>
      </c>
      <c r="M56" s="22" t="s">
        <v>996</v>
      </c>
      <c r="N56" s="22" t="s">
        <v>997</v>
      </c>
      <c r="O56" s="22" t="s">
        <v>998</v>
      </c>
      <c r="P56" s="22" t="s">
        <v>999</v>
      </c>
      <c r="Q56" s="22" t="s">
        <v>1000</v>
      </c>
      <c r="R56" s="22" t="s">
        <v>108</v>
      </c>
      <c r="S56" s="22" t="s">
        <v>108</v>
      </c>
    </row>
    <row r="57" spans="1:19">
      <c r="A57" s="17"/>
      <c r="B57" s="18"/>
      <c r="C57" s="19" t="s">
        <v>559</v>
      </c>
      <c r="D57" s="21" t="s">
        <v>1001</v>
      </c>
      <c r="E57" s="21" t="s">
        <v>1002</v>
      </c>
      <c r="F57" s="21" t="s">
        <v>1003</v>
      </c>
      <c r="G57" s="21" t="s">
        <v>1004</v>
      </c>
      <c r="H57" s="21" t="s">
        <v>1005</v>
      </c>
      <c r="I57" s="21" t="s">
        <v>1006</v>
      </c>
      <c r="J57" s="21" t="s">
        <v>1007</v>
      </c>
      <c r="K57" s="21" t="s">
        <v>1008</v>
      </c>
      <c r="L57" s="21" t="s">
        <v>1009</v>
      </c>
      <c r="M57" s="21" t="s">
        <v>1010</v>
      </c>
      <c r="N57" s="21" t="s">
        <v>1011</v>
      </c>
      <c r="O57" s="21" t="s">
        <v>1012</v>
      </c>
      <c r="P57" s="21" t="s">
        <v>1013</v>
      </c>
      <c r="Q57" s="21" t="s">
        <v>1014</v>
      </c>
      <c r="R57" s="21" t="s">
        <v>108</v>
      </c>
      <c r="S57" s="21" t="s">
        <v>108</v>
      </c>
    </row>
    <row r="58" spans="1:19">
      <c r="A58" s="17"/>
      <c r="B58" s="18"/>
      <c r="C58" s="19" t="s">
        <v>573</v>
      </c>
      <c r="D58" s="22" t="s">
        <v>1015</v>
      </c>
      <c r="E58" s="22" t="s">
        <v>1016</v>
      </c>
      <c r="F58" s="22" t="s">
        <v>1017</v>
      </c>
      <c r="G58" s="22" t="s">
        <v>1018</v>
      </c>
      <c r="H58" s="22" t="s">
        <v>1019</v>
      </c>
      <c r="I58" s="22" t="s">
        <v>1020</v>
      </c>
      <c r="J58" s="22" t="s">
        <v>1021</v>
      </c>
      <c r="K58" s="22" t="s">
        <v>1022</v>
      </c>
      <c r="L58" s="22" t="s">
        <v>1023</v>
      </c>
      <c r="M58" s="22" t="s">
        <v>1024</v>
      </c>
      <c r="N58" s="22" t="s">
        <v>1025</v>
      </c>
      <c r="O58" s="22" t="s">
        <v>1026</v>
      </c>
      <c r="P58" s="22" t="s">
        <v>1027</v>
      </c>
      <c r="Q58" s="22" t="s">
        <v>1028</v>
      </c>
      <c r="R58" s="22" t="s">
        <v>108</v>
      </c>
      <c r="S58" s="22" t="s">
        <v>108</v>
      </c>
    </row>
    <row r="59" spans="1:19">
      <c r="A59" s="17"/>
      <c r="B59" s="18"/>
      <c r="C59" s="19" t="s">
        <v>587</v>
      </c>
      <c r="D59" s="21" t="s">
        <v>1029</v>
      </c>
      <c r="E59" s="21" t="s">
        <v>1030</v>
      </c>
      <c r="F59" s="21" t="s">
        <v>1031</v>
      </c>
      <c r="G59" s="21" t="s">
        <v>1032</v>
      </c>
      <c r="H59" s="21" t="s">
        <v>1033</v>
      </c>
      <c r="I59" s="21" t="s">
        <v>1034</v>
      </c>
      <c r="J59" s="21" t="s">
        <v>1035</v>
      </c>
      <c r="K59" s="21" t="s">
        <v>1036</v>
      </c>
      <c r="L59" s="21" t="s">
        <v>1037</v>
      </c>
      <c r="M59" s="21" t="s">
        <v>1038</v>
      </c>
      <c r="N59" s="21" t="s">
        <v>1039</v>
      </c>
      <c r="O59" s="21" t="s">
        <v>1040</v>
      </c>
      <c r="P59" s="21" t="s">
        <v>1041</v>
      </c>
      <c r="Q59" s="21" t="s">
        <v>1042</v>
      </c>
      <c r="R59" s="21" t="s">
        <v>108</v>
      </c>
      <c r="S59" s="21" t="s">
        <v>108</v>
      </c>
    </row>
    <row r="60" spans="1:19">
      <c r="A60" s="17"/>
      <c r="B60" s="18"/>
      <c r="C60" s="19" t="s">
        <v>602</v>
      </c>
      <c r="D60" s="22" t="s">
        <v>1043</v>
      </c>
      <c r="E60" s="22" t="s">
        <v>1044</v>
      </c>
      <c r="F60" s="22" t="s">
        <v>1045</v>
      </c>
      <c r="G60" s="22" t="s">
        <v>1046</v>
      </c>
      <c r="H60" s="22" t="s">
        <v>1047</v>
      </c>
      <c r="I60" s="22" t="s">
        <v>1048</v>
      </c>
      <c r="J60" s="22" t="s">
        <v>1049</v>
      </c>
      <c r="K60" s="22" t="s">
        <v>1050</v>
      </c>
      <c r="L60" s="22" t="s">
        <v>1051</v>
      </c>
      <c r="M60" s="22" t="s">
        <v>1052</v>
      </c>
      <c r="N60" s="22" t="s">
        <v>1053</v>
      </c>
      <c r="O60" s="22" t="s">
        <v>1054</v>
      </c>
      <c r="P60" s="22" t="s">
        <v>1055</v>
      </c>
      <c r="Q60" s="22" t="s">
        <v>1056</v>
      </c>
      <c r="R60" s="22" t="s">
        <v>108</v>
      </c>
      <c r="S60" s="22" t="s">
        <v>108</v>
      </c>
    </row>
    <row r="68" spans="3:83">
      <c r="D68" s="24">
        <v>0.25</v>
      </c>
      <c r="E68" s="24">
        <v>0.5</v>
      </c>
      <c r="F68" s="24">
        <v>0.75</v>
      </c>
      <c r="G68" s="24">
        <v>1</v>
      </c>
      <c r="H68" s="24">
        <v>1.25</v>
      </c>
      <c r="I68" s="24">
        <v>1.5</v>
      </c>
      <c r="J68" s="24">
        <v>1.75</v>
      </c>
      <c r="K68" s="24">
        <v>2</v>
      </c>
      <c r="L68" s="24">
        <v>2.25</v>
      </c>
      <c r="M68" s="24">
        <v>2.5</v>
      </c>
      <c r="N68" s="24">
        <v>2.75</v>
      </c>
      <c r="O68" s="24">
        <v>3</v>
      </c>
      <c r="P68" s="24">
        <v>3.25</v>
      </c>
      <c r="Q68" s="24">
        <v>3.5</v>
      </c>
      <c r="R68" s="24">
        <v>3.75</v>
      </c>
      <c r="S68" s="24">
        <v>4</v>
      </c>
      <c r="T68" s="24">
        <v>4.25</v>
      </c>
      <c r="U68" s="24">
        <v>4.5</v>
      </c>
      <c r="V68" s="24">
        <v>4.75</v>
      </c>
      <c r="W68" s="24">
        <v>5</v>
      </c>
      <c r="X68" s="24">
        <v>5.25</v>
      </c>
      <c r="Y68" s="24">
        <v>5.5</v>
      </c>
      <c r="Z68" s="24">
        <v>5.75</v>
      </c>
      <c r="AA68" s="24">
        <v>6</v>
      </c>
      <c r="AB68" s="24">
        <v>6.25</v>
      </c>
      <c r="AC68" s="24">
        <v>6.5</v>
      </c>
      <c r="AD68" s="24">
        <v>6.75</v>
      </c>
      <c r="AE68" s="24">
        <v>7</v>
      </c>
      <c r="AF68" s="24">
        <v>7.25</v>
      </c>
      <c r="AG68" s="24">
        <v>7.5</v>
      </c>
      <c r="AH68" s="24">
        <v>7.75</v>
      </c>
      <c r="AI68" s="24">
        <v>8</v>
      </c>
      <c r="AJ68" s="24">
        <v>8.25</v>
      </c>
      <c r="AK68" s="24">
        <v>8.5</v>
      </c>
      <c r="AL68" s="24">
        <v>8.75</v>
      </c>
      <c r="AM68" s="24">
        <v>9</v>
      </c>
      <c r="AN68" s="24">
        <v>9.25</v>
      </c>
      <c r="AO68" s="24">
        <v>9.5</v>
      </c>
      <c r="AP68" s="24">
        <v>9.75</v>
      </c>
      <c r="AQ68" s="24">
        <v>10</v>
      </c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</row>
    <row r="69" spans="3:83">
      <c r="C69" s="15" t="s">
        <v>82</v>
      </c>
      <c r="D69" s="15">
        <f t="shared" ref="D69:F69" si="0">D2</f>
        <v>3.6749999999999998</v>
      </c>
      <c r="E69" s="15">
        <f t="shared" si="0"/>
        <v>3.7349999999999999</v>
      </c>
      <c r="F69" s="15">
        <f t="shared" si="0"/>
        <v>3.79</v>
      </c>
      <c r="G69" s="15">
        <f>G2</f>
        <v>3.7549999999999999</v>
      </c>
      <c r="H69" s="15">
        <f>AVERAGE(G69,I69)</f>
        <v>3.7549999999999999</v>
      </c>
      <c r="I69" s="15">
        <f>H2</f>
        <v>3.7549999999999999</v>
      </c>
      <c r="J69" s="15">
        <f>AVERAGE(I69,K69)</f>
        <v>3.7824999999999998</v>
      </c>
      <c r="K69" s="15">
        <f>I2</f>
        <v>3.81</v>
      </c>
      <c r="L69" s="15">
        <f>AVERAGE(K69,M69)</f>
        <v>3.7875000000000001</v>
      </c>
      <c r="M69" s="15">
        <f>J2</f>
        <v>3.7650000000000001</v>
      </c>
      <c r="N69" s="15">
        <f>AVERAGE(M69,O69)</f>
        <v>3.746</v>
      </c>
      <c r="O69" s="15">
        <f>K2</f>
        <v>3.7269999999999999</v>
      </c>
      <c r="P69" s="15">
        <f>($S$69-$O$69)/4+O$69</f>
        <v>3.7439999999999998</v>
      </c>
      <c r="Q69" s="15">
        <f t="shared" ref="Q69:R69" si="1">($S$69-$O$69)/4+P$69</f>
        <v>3.7609999999999997</v>
      </c>
      <c r="R69" s="15">
        <f t="shared" si="1"/>
        <v>3.7779999999999996</v>
      </c>
      <c r="S69" s="15">
        <f>L2</f>
        <v>3.7949999999999999</v>
      </c>
      <c r="T69" s="15">
        <f>($W$69-$S$69)/4+S$69</f>
        <v>3.78125</v>
      </c>
      <c r="U69" s="15">
        <f>($W$69-$S$69)/4+T$69</f>
        <v>3.7675000000000001</v>
      </c>
      <c r="V69" s="15">
        <f>($W$69-$S$69)/4+U$69</f>
        <v>3.7537500000000001</v>
      </c>
      <c r="W69" s="15">
        <f>M2</f>
        <v>3.74</v>
      </c>
      <c r="X69" s="15">
        <f>($AE$69-$W$69)/8+W$69</f>
        <v>3.7462500000000003</v>
      </c>
      <c r="Y69" s="15">
        <f t="shared" ref="Y69:AD69" si="2">($AE$69-$W$69)/8+X$69</f>
        <v>3.7525000000000004</v>
      </c>
      <c r="Z69" s="15">
        <f t="shared" si="2"/>
        <v>3.7587500000000005</v>
      </c>
      <c r="AA69" s="15">
        <f t="shared" si="2"/>
        <v>3.7650000000000006</v>
      </c>
      <c r="AB69" s="15">
        <f t="shared" si="2"/>
        <v>3.7712500000000007</v>
      </c>
      <c r="AC69" s="15">
        <f t="shared" si="2"/>
        <v>3.7775000000000007</v>
      </c>
      <c r="AD69" s="15">
        <f t="shared" si="2"/>
        <v>3.7837500000000008</v>
      </c>
      <c r="AE69" s="15">
        <f>N2</f>
        <v>3.79</v>
      </c>
      <c r="AF69" s="15">
        <f>($AQ$69-$AE$69)/12+AE$69</f>
        <v>3.7854166666666669</v>
      </c>
      <c r="AG69" s="15">
        <f t="shared" ref="AG69:AP69" si="3">($AQ$69-$AE$69)/12+AF$69</f>
        <v>3.7808333333333337</v>
      </c>
      <c r="AH69" s="15">
        <f t="shared" si="3"/>
        <v>3.7762500000000006</v>
      </c>
      <c r="AI69" s="15">
        <f t="shared" si="3"/>
        <v>3.7716666666666674</v>
      </c>
      <c r="AJ69" s="15">
        <f t="shared" si="3"/>
        <v>3.7670833333333342</v>
      </c>
      <c r="AK69" s="15">
        <f t="shared" si="3"/>
        <v>3.7625000000000011</v>
      </c>
      <c r="AL69" s="15">
        <f t="shared" si="3"/>
        <v>3.7579166666666679</v>
      </c>
      <c r="AM69" s="15">
        <f t="shared" si="3"/>
        <v>3.7533333333333347</v>
      </c>
      <c r="AN69" s="15">
        <f t="shared" si="3"/>
        <v>3.7487500000000016</v>
      </c>
      <c r="AO69" s="15">
        <f t="shared" si="3"/>
        <v>3.7441666666666684</v>
      </c>
      <c r="AP69" s="15">
        <f t="shared" si="3"/>
        <v>3.7395833333333353</v>
      </c>
      <c r="AQ69" s="15">
        <f>O2</f>
        <v>3.7349999999999999</v>
      </c>
    </row>
    <row r="70" spans="3:83">
      <c r="C70" s="15" t="s">
        <v>647</v>
      </c>
      <c r="D70" s="15">
        <f>D47</f>
        <v>13.798999999999999</v>
      </c>
      <c r="E70" s="15">
        <f>E47</f>
        <v>15.138999999999999</v>
      </c>
      <c r="F70" s="15">
        <f>F47</f>
        <v>16.010000000000002</v>
      </c>
      <c r="G70" s="15">
        <f>G47</f>
        <v>16.713000000000001</v>
      </c>
      <c r="H70" s="15">
        <f>AVERAGE(G70,I70)</f>
        <v>17.219000000000001</v>
      </c>
      <c r="I70" s="15">
        <f>H47</f>
        <v>17.725000000000001</v>
      </c>
      <c r="J70" s="15">
        <f>AVERAGE(I70,K70)</f>
        <v>18.261000000000003</v>
      </c>
      <c r="K70" s="15">
        <f>I47</f>
        <v>18.797000000000001</v>
      </c>
      <c r="L70" s="15">
        <f>AVERAGE(K70,M70)</f>
        <v>19.215</v>
      </c>
      <c r="M70" s="15">
        <f>J47</f>
        <v>19.632999999999999</v>
      </c>
      <c r="N70" s="15">
        <f>AVERAGE(M70,O70)</f>
        <v>20.0275</v>
      </c>
      <c r="O70" s="15">
        <f>K47</f>
        <v>20.422000000000001</v>
      </c>
      <c r="P70" s="15">
        <f>($S$70-$O$70)/4+O$70</f>
        <v>20.6175</v>
      </c>
      <c r="Q70" s="15">
        <f t="shared" ref="Q70:R70" si="4">($S$70-$O$70)/4+P$70</f>
        <v>20.812999999999999</v>
      </c>
      <c r="R70" s="15">
        <f t="shared" si="4"/>
        <v>21.008499999999998</v>
      </c>
      <c r="S70" s="15">
        <f>L47</f>
        <v>21.204000000000001</v>
      </c>
      <c r="T70" s="15">
        <f>($W$70-$S$70)/4+S$70</f>
        <v>21.3325</v>
      </c>
      <c r="U70" s="15">
        <f t="shared" ref="U70:V70" si="5">($W$70-$S$70)/4+T$70</f>
        <v>21.460999999999999</v>
      </c>
      <c r="V70" s="15">
        <f t="shared" si="5"/>
        <v>21.589499999999997</v>
      </c>
      <c r="W70" s="15">
        <f>M47</f>
        <v>21.718</v>
      </c>
      <c r="X70" s="15">
        <f>($AE$70-$W$70)/8+W$70</f>
        <v>21.828125</v>
      </c>
      <c r="Y70" s="15">
        <f t="shared" ref="Y70:AD70" si="6">($AE$70-$W$70)/8+X$70</f>
        <v>21.93825</v>
      </c>
      <c r="Z70" s="15">
        <f t="shared" si="6"/>
        <v>22.048375</v>
      </c>
      <c r="AA70" s="15">
        <f t="shared" si="6"/>
        <v>22.1585</v>
      </c>
      <c r="AB70" s="15">
        <f t="shared" si="6"/>
        <v>22.268625</v>
      </c>
      <c r="AC70" s="15">
        <f t="shared" si="6"/>
        <v>22.37875</v>
      </c>
      <c r="AD70" s="15">
        <f t="shared" si="6"/>
        <v>22.488875</v>
      </c>
      <c r="AE70" s="15">
        <f>N47</f>
        <v>22.599</v>
      </c>
      <c r="AF70" s="15">
        <f>($AQ$70-$AE$70)/12+AE$70</f>
        <v>22.655416666666667</v>
      </c>
      <c r="AG70" s="15">
        <f t="shared" ref="AG70:AP70" si="7">($AQ$70-$AE$70)/12+AF$70</f>
        <v>22.711833333333335</v>
      </c>
      <c r="AH70" s="15">
        <f t="shared" si="7"/>
        <v>22.768250000000002</v>
      </c>
      <c r="AI70" s="15">
        <f t="shared" si="7"/>
        <v>22.824666666666669</v>
      </c>
      <c r="AJ70" s="15">
        <f t="shared" si="7"/>
        <v>22.881083333333336</v>
      </c>
      <c r="AK70" s="15">
        <f t="shared" si="7"/>
        <v>22.937500000000004</v>
      </c>
      <c r="AL70" s="15">
        <f t="shared" si="7"/>
        <v>22.993916666666671</v>
      </c>
      <c r="AM70" s="15">
        <f t="shared" si="7"/>
        <v>23.050333333333338</v>
      </c>
      <c r="AN70" s="15">
        <f t="shared" si="7"/>
        <v>23.106750000000005</v>
      </c>
      <c r="AO70" s="15">
        <f t="shared" si="7"/>
        <v>23.163166666666672</v>
      </c>
      <c r="AP70" s="15">
        <f t="shared" si="7"/>
        <v>23.21958333333334</v>
      </c>
      <c r="AQ70" s="15">
        <f>O47</f>
        <v>23.276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0</vt:lpstr>
      <vt:lpstr>개념</vt:lpstr>
      <vt:lpstr>1</vt:lpstr>
      <vt:lpstr>Bootstraping 반기(위험이자율)_발행</vt:lpstr>
      <vt:lpstr>위험이자율보간법_발행</vt:lpstr>
      <vt:lpstr>YTM_발행</vt:lpstr>
      <vt:lpstr>반기</vt:lpstr>
      <vt:lpstr>2</vt:lpstr>
      <vt:lpstr>분기 Bootstrapping(위험)_기말</vt:lpstr>
      <vt:lpstr>위험이자율보간법_분기_기말</vt:lpstr>
      <vt:lpstr>YTM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Ki Feel</dc:creator>
  <cp:lastModifiedBy>Hyogeun Kim</cp:lastModifiedBy>
  <dcterms:created xsi:type="dcterms:W3CDTF">2021-01-31T04:32:06Z</dcterms:created>
  <dcterms:modified xsi:type="dcterms:W3CDTF">2024-05-11T15:20:26Z</dcterms:modified>
</cp:coreProperties>
</file>